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10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9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7.xml" ContentType="application/vnd.openxmlformats-officedocument.spreadsheetml.pivot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1.xml" ContentType="application/vnd.openxmlformats-officedocument.spreadsheetml.worksheet+xml"/>
  <Override PartName="/xl/charts/chart7.xml" ContentType="application/vnd.openxmlformats-officedocument.drawingml.chart+xml"/>
  <Override PartName="/xl/pivotTables/pivotTable6.xml" ContentType="application/vnd.openxmlformats-officedocument.spreadsheetml.pivotTable+xml"/>
  <Override PartName="/xl/charts/chart3.xml" ContentType="application/vnd.openxmlformats-officedocument.drawingml.chart+xml"/>
  <Override PartName="/xl/charts/chart6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Tables/pivotTable5.xml" ContentType="application/vnd.openxmlformats-officedocument.spreadsheetml.pivotTable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pivotCache/pivotCacheDefinition1.xml" ContentType="application/vnd.openxmlformats-officedocument.spreadsheetml.pivotCacheDefinition+xml"/>
  <Override PartName="/xl/ctrlProps/ctrlProp3.xml" ContentType="application/vnd.ms-excel.controlpropertie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enne_projektmappe" hidePivotFieldList="1" defaultThemeVersion="124226"/>
  <bookViews>
    <workbookView xWindow="-15" yWindow="165" windowWidth="12720" windowHeight="11940" tabRatio="694" firstSheet="2" activeTab="2"/>
  </bookViews>
  <sheets>
    <sheet name="Måned" sheetId="11" state="hidden" r:id="rId1"/>
    <sheet name="Transponeret" sheetId="7" state="hidden" r:id="rId2"/>
    <sheet name="Prisudvikling" sheetId="2" r:id="rId3"/>
    <sheet name="Se også PRIS-GRAFERNE" sheetId="18" state="hidden" r:id="rId4"/>
    <sheet name="Måned2" sheetId="14" state="hidden" r:id="rId5"/>
    <sheet name="PriserUgerLodret" sheetId="13" r:id="rId6"/>
    <sheet name="NoteringTastHer" sheetId="21" state="hidden" r:id="rId7"/>
    <sheet name="NoteringsUdvikling" sheetId="19" state="hidden" r:id="rId8"/>
    <sheet name="GnsPriser" sheetId="20" r:id="rId9"/>
  </sheets>
  <definedNames>
    <definedName name="_AMO_UniqueIdentifier" hidden="1">"'367a2b8e-7ca2-4844-b79e-61ba2dedce4b'"</definedName>
    <definedName name="_xlnm._FilterDatabase" localSheetId="0" hidden="1">Måned!$R$93:$R$105</definedName>
    <definedName name="_xlnm._FilterDatabase" localSheetId="2" hidden="1">Prisudvikling!#REF!</definedName>
    <definedName name="_xlnm._FilterDatabase" localSheetId="1" hidden="1">Transponeret!$BD$5:$BK$258</definedName>
    <definedName name="Byg">Måned2!$A$28:$P$40</definedName>
    <definedName name="Hvede">Måned2!$A$4:$P$16</definedName>
    <definedName name="kopiprisudvikling">#REF!</definedName>
    <definedName name="_xlnm.Criteria" localSheetId="0">Måned!$R$1:$R$2</definedName>
    <definedName name="_xlnm.Criteria" localSheetId="2">Prisudvikling!#REF!</definedName>
    <definedName name="_xlnm.Criteria" localSheetId="1">Transponeret!$BQ$1:$BQ$2</definedName>
    <definedName name="Landmix_45100">Måned2!$A$71:$P$83</definedName>
    <definedName name="prisudvikling">Prisudvikling!$8:$83</definedName>
    <definedName name="Soyaskrå_47">Måned2!$A$48:$P$60</definedName>
    <definedName name="_xlnm.Extract" localSheetId="0">Måned!$N$93:$N$105</definedName>
    <definedName name="_xlnm.Extract" localSheetId="2">Prisudvikling!#REF!</definedName>
    <definedName name="_xlnm.Extract" localSheetId="1">Transponeret!$BQ$5:$BX$258</definedName>
    <definedName name="_xlnm.Print_Area" localSheetId="8">GnsPriser!$A$4:$E$64</definedName>
    <definedName name="_xlnm.Print_Area" localSheetId="2">Prisudvikling!$A$1:$JS$41</definedName>
  </definedNames>
  <calcPr calcId="145621"/>
  <pivotCaches>
    <pivotCache cacheId="0" r:id="rId10"/>
    <pivotCache cacheId="1" r:id="rId11"/>
  </pivotCaches>
</workbook>
</file>

<file path=xl/calcChain.xml><?xml version="1.0" encoding="utf-8"?>
<calcChain xmlns="http://schemas.openxmlformats.org/spreadsheetml/2006/main">
  <c r="KD78" i="2" l="1"/>
  <c r="KD74" i="2"/>
  <c r="KD70" i="2"/>
  <c r="KD65" i="2"/>
  <c r="KD55" i="2"/>
  <c r="KD63" i="2" s="1"/>
  <c r="KD52" i="2"/>
  <c r="KD49" i="2"/>
  <c r="KD46" i="2"/>
  <c r="KD42" i="2"/>
  <c r="KD41" i="2"/>
  <c r="KD40" i="2"/>
  <c r="KD85" i="2" s="1"/>
  <c r="KD39" i="2"/>
  <c r="KD38" i="2"/>
  <c r="KD37" i="2"/>
  <c r="KD8" i="2"/>
  <c r="KD7" i="2"/>
  <c r="JZ37" i="2" l="1"/>
  <c r="JZ38" i="2"/>
  <c r="JZ39" i="2"/>
  <c r="JZ40" i="2"/>
  <c r="JZ41" i="2"/>
  <c r="JZ42" i="2"/>
  <c r="JZ46" i="2"/>
  <c r="JX37" i="2" l="1"/>
  <c r="JX38" i="2"/>
  <c r="JX39" i="2"/>
  <c r="JX40" i="2"/>
  <c r="JX41" i="2"/>
  <c r="JW42" i="2" l="1"/>
  <c r="JW41" i="2"/>
  <c r="JW40" i="2"/>
  <c r="JW39" i="2"/>
  <c r="JW38" i="2"/>
  <c r="JW37" i="2"/>
  <c r="JW43" i="2" l="1"/>
  <c r="JX42" i="2"/>
  <c r="JX8" i="2" l="1"/>
  <c r="JY8" i="2" s="1"/>
  <c r="JZ8" i="2" s="1"/>
  <c r="KA8" i="2" s="1"/>
  <c r="KB8" i="2" s="1"/>
  <c r="KC8" i="2" s="1"/>
  <c r="KE8" i="2" s="1"/>
  <c r="KF8" i="2" s="1"/>
  <c r="KG8" i="2" s="1"/>
  <c r="KH8" i="2" s="1"/>
  <c r="KI8" i="2" s="1"/>
  <c r="KJ8" i="2" s="1"/>
  <c r="KK8" i="2" s="1"/>
  <c r="KL8" i="2" s="1"/>
  <c r="KM8" i="2" s="1"/>
  <c r="KN8" i="2" s="1"/>
  <c r="KO8" i="2" s="1"/>
  <c r="KP8" i="2" s="1"/>
  <c r="JW8" i="2"/>
  <c r="JZ49" i="2" l="1"/>
  <c r="JZ52" i="2"/>
  <c r="JW46" i="2" l="1"/>
  <c r="JW49" i="2"/>
  <c r="JW52" i="2"/>
  <c r="JW55" i="2"/>
  <c r="JT78" i="2" l="1"/>
  <c r="JT74" i="2"/>
  <c r="JT70" i="2"/>
  <c r="JT65" i="2"/>
  <c r="JT55" i="2"/>
  <c r="JT63" i="2" s="1"/>
  <c r="JT52" i="2"/>
  <c r="JT49" i="2"/>
  <c r="JT46" i="2"/>
  <c r="JT42" i="2"/>
  <c r="JT41" i="2"/>
  <c r="JT40" i="2"/>
  <c r="JT39" i="2"/>
  <c r="JT38" i="2"/>
  <c r="JT37" i="2"/>
  <c r="JT8" i="2"/>
  <c r="JT7" i="2"/>
  <c r="JM78" i="2" l="1"/>
  <c r="JM74" i="2"/>
  <c r="JM70" i="2"/>
  <c r="JM65" i="2"/>
  <c r="JM41" i="2" s="1"/>
  <c r="JM55" i="2"/>
  <c r="JM63" i="2" s="1"/>
  <c r="JM52" i="2"/>
  <c r="JM49" i="2"/>
  <c r="JM46" i="2"/>
  <c r="JM42" i="2"/>
  <c r="JM40" i="2"/>
  <c r="JM39" i="2"/>
  <c r="JM38" i="2"/>
  <c r="JM8" i="2"/>
  <c r="JM7" i="2"/>
  <c r="JM37" i="2" l="1"/>
  <c r="KP78" i="2"/>
  <c r="KO78" i="2"/>
  <c r="KN78" i="2"/>
  <c r="KM78" i="2"/>
  <c r="KL78" i="2"/>
  <c r="KK78" i="2"/>
  <c r="KJ78" i="2"/>
  <c r="KI78" i="2"/>
  <c r="KH78" i="2"/>
  <c r="KG78" i="2"/>
  <c r="KF78" i="2"/>
  <c r="KE78" i="2"/>
  <c r="KC78" i="2"/>
  <c r="KB78" i="2"/>
  <c r="KA78" i="2"/>
  <c r="JZ78" i="2"/>
  <c r="JY78" i="2"/>
  <c r="JX78" i="2"/>
  <c r="JW78" i="2"/>
  <c r="JV78" i="2"/>
  <c r="JU78" i="2"/>
  <c r="JS78" i="2"/>
  <c r="JR78" i="2"/>
  <c r="JQ78" i="2"/>
  <c r="JP78" i="2"/>
  <c r="JO78" i="2"/>
  <c r="JN78" i="2"/>
  <c r="JL78" i="2"/>
  <c r="KP74" i="2"/>
  <c r="KO74" i="2"/>
  <c r="KN74" i="2"/>
  <c r="KM74" i="2"/>
  <c r="KL74" i="2"/>
  <c r="KK74" i="2"/>
  <c r="KJ74" i="2"/>
  <c r="KI74" i="2"/>
  <c r="KH74" i="2"/>
  <c r="KG74" i="2"/>
  <c r="KF74" i="2"/>
  <c r="KE74" i="2"/>
  <c r="KC74" i="2"/>
  <c r="KB74" i="2"/>
  <c r="KA74" i="2"/>
  <c r="JZ74" i="2"/>
  <c r="JY74" i="2"/>
  <c r="JX74" i="2"/>
  <c r="JW74" i="2"/>
  <c r="JV74" i="2"/>
  <c r="JU74" i="2"/>
  <c r="JS74" i="2"/>
  <c r="JR74" i="2"/>
  <c r="JQ74" i="2"/>
  <c r="JP74" i="2"/>
  <c r="JO74" i="2"/>
  <c r="JN74" i="2"/>
  <c r="JL74" i="2"/>
  <c r="KP70" i="2"/>
  <c r="KO70" i="2"/>
  <c r="KN70" i="2"/>
  <c r="KM70" i="2"/>
  <c r="KL70" i="2"/>
  <c r="KK70" i="2"/>
  <c r="KJ70" i="2"/>
  <c r="KI70" i="2"/>
  <c r="KH70" i="2"/>
  <c r="KG70" i="2"/>
  <c r="KF70" i="2"/>
  <c r="KE70" i="2"/>
  <c r="KC70" i="2"/>
  <c r="KB70" i="2"/>
  <c r="KA70" i="2"/>
  <c r="JZ70" i="2"/>
  <c r="JY70" i="2"/>
  <c r="JX70" i="2"/>
  <c r="JW70" i="2"/>
  <c r="JV70" i="2"/>
  <c r="JU70" i="2"/>
  <c r="JS70" i="2"/>
  <c r="JR70" i="2"/>
  <c r="JQ70" i="2"/>
  <c r="JP70" i="2"/>
  <c r="JO70" i="2"/>
  <c r="JN70" i="2"/>
  <c r="JL70" i="2"/>
  <c r="JN65" i="2"/>
  <c r="JP65" i="2" s="1"/>
  <c r="JR65" i="2" s="1"/>
  <c r="JV65" i="2" s="1"/>
  <c r="JX65" i="2" s="1"/>
  <c r="JZ65" i="2" s="1"/>
  <c r="KB65" i="2" s="1"/>
  <c r="KF65" i="2" s="1"/>
  <c r="KH65" i="2" s="1"/>
  <c r="KJ65" i="2" s="1"/>
  <c r="KL65" i="2" s="1"/>
  <c r="KN65" i="2" s="1"/>
  <c r="KP65" i="2" s="1"/>
  <c r="JO65" i="2"/>
  <c r="JQ65" i="2" s="1"/>
  <c r="JS65" i="2" s="1"/>
  <c r="JU65" i="2" s="1"/>
  <c r="JW65" i="2" s="1"/>
  <c r="JY65" i="2" s="1"/>
  <c r="KA65" i="2" s="1"/>
  <c r="KC65" i="2" s="1"/>
  <c r="KE65" i="2" s="1"/>
  <c r="KG65" i="2" s="1"/>
  <c r="KI65" i="2" s="1"/>
  <c r="KK65" i="2" s="1"/>
  <c r="KM65" i="2" s="1"/>
  <c r="KO65" i="2" s="1"/>
  <c r="JL65" i="2"/>
  <c r="KP63" i="2"/>
  <c r="KO63" i="2"/>
  <c r="KN63" i="2"/>
  <c r="KM63" i="2"/>
  <c r="KL63" i="2"/>
  <c r="KK63" i="2"/>
  <c r="KJ63" i="2"/>
  <c r="KI63" i="2"/>
  <c r="KH63" i="2"/>
  <c r="KG63" i="2"/>
  <c r="KF63" i="2"/>
  <c r="KE63" i="2"/>
  <c r="JW63" i="2"/>
  <c r="KP55" i="2"/>
  <c r="KO55" i="2"/>
  <c r="KN55" i="2"/>
  <c r="KM55" i="2"/>
  <c r="KL55" i="2"/>
  <c r="KK55" i="2"/>
  <c r="KJ55" i="2"/>
  <c r="KI55" i="2"/>
  <c r="KH55" i="2"/>
  <c r="KG55" i="2"/>
  <c r="KF55" i="2"/>
  <c r="KE55" i="2"/>
  <c r="KC55" i="2"/>
  <c r="KB55" i="2"/>
  <c r="KB63" i="2" s="1"/>
  <c r="KA55" i="2"/>
  <c r="KA63" i="2" s="1"/>
  <c r="JZ55" i="2"/>
  <c r="JZ63" i="2" s="1"/>
  <c r="JY55" i="2"/>
  <c r="JY63" i="2" s="1"/>
  <c r="JX55" i="2"/>
  <c r="JX63" i="2" s="1"/>
  <c r="JV55" i="2"/>
  <c r="JV63" i="2" s="1"/>
  <c r="JU55" i="2"/>
  <c r="JU63" i="2" s="1"/>
  <c r="JS55" i="2"/>
  <c r="JS63" i="2" s="1"/>
  <c r="JR55" i="2"/>
  <c r="JR63" i="2" s="1"/>
  <c r="JQ55" i="2"/>
  <c r="JQ63" i="2" s="1"/>
  <c r="JP55" i="2"/>
  <c r="JP63" i="2" s="1"/>
  <c r="JO55" i="2"/>
  <c r="JO63" i="2" s="1"/>
  <c r="JN55" i="2"/>
  <c r="JL55" i="2"/>
  <c r="JL63" i="2" s="1"/>
  <c r="KP52" i="2"/>
  <c r="KO52" i="2"/>
  <c r="KN52" i="2"/>
  <c r="KM52" i="2"/>
  <c r="KL52" i="2"/>
  <c r="KK52" i="2"/>
  <c r="KJ52" i="2"/>
  <c r="KI52" i="2"/>
  <c r="KH52" i="2"/>
  <c r="KG52" i="2"/>
  <c r="KF52" i="2"/>
  <c r="KE52" i="2"/>
  <c r="KC52" i="2"/>
  <c r="KB52" i="2"/>
  <c r="KA52" i="2"/>
  <c r="JY52" i="2"/>
  <c r="JX52" i="2"/>
  <c r="JV52" i="2"/>
  <c r="JU52" i="2"/>
  <c r="JS52" i="2"/>
  <c r="JR52" i="2"/>
  <c r="JQ52" i="2"/>
  <c r="JP52" i="2"/>
  <c r="JO52" i="2"/>
  <c r="JN52" i="2"/>
  <c r="JL52" i="2"/>
  <c r="KP49" i="2"/>
  <c r="KO49" i="2"/>
  <c r="KN49" i="2"/>
  <c r="KM49" i="2"/>
  <c r="KL49" i="2"/>
  <c r="KK49" i="2"/>
  <c r="KJ49" i="2"/>
  <c r="KI49" i="2"/>
  <c r="KH49" i="2"/>
  <c r="KG49" i="2"/>
  <c r="KF49" i="2"/>
  <c r="KE49" i="2"/>
  <c r="KC49" i="2"/>
  <c r="KB49" i="2"/>
  <c r="KA49" i="2"/>
  <c r="JY49" i="2"/>
  <c r="JX49" i="2"/>
  <c r="JV49" i="2"/>
  <c r="JU49" i="2"/>
  <c r="JS49" i="2"/>
  <c r="JR49" i="2"/>
  <c r="JQ49" i="2"/>
  <c r="JP49" i="2"/>
  <c r="JO49" i="2"/>
  <c r="JN49" i="2"/>
  <c r="JL49" i="2"/>
  <c r="KP46" i="2"/>
  <c r="KO46" i="2"/>
  <c r="KN46" i="2"/>
  <c r="KM46" i="2"/>
  <c r="KL46" i="2"/>
  <c r="KK46" i="2"/>
  <c r="KJ46" i="2"/>
  <c r="KI46" i="2"/>
  <c r="KH46" i="2"/>
  <c r="KG46" i="2"/>
  <c r="KF46" i="2"/>
  <c r="KE46" i="2"/>
  <c r="KC46" i="2"/>
  <c r="KB46" i="2"/>
  <c r="KA46" i="2"/>
  <c r="JY46" i="2"/>
  <c r="JX46" i="2"/>
  <c r="JV46" i="2"/>
  <c r="JU46" i="2"/>
  <c r="JS46" i="2"/>
  <c r="JR46" i="2"/>
  <c r="JQ46" i="2"/>
  <c r="JP46" i="2"/>
  <c r="JO46" i="2"/>
  <c r="JN46" i="2"/>
  <c r="JL46" i="2"/>
  <c r="KP42" i="2"/>
  <c r="KO42" i="2"/>
  <c r="KN42" i="2"/>
  <c r="KM42" i="2"/>
  <c r="KL42" i="2"/>
  <c r="KK42" i="2"/>
  <c r="KJ42" i="2"/>
  <c r="KI42" i="2"/>
  <c r="KH42" i="2"/>
  <c r="KG42" i="2"/>
  <c r="KF42" i="2"/>
  <c r="KE42" i="2"/>
  <c r="KC42" i="2"/>
  <c r="KB42" i="2"/>
  <c r="KA42" i="2"/>
  <c r="JY42" i="2"/>
  <c r="JV42" i="2"/>
  <c r="JU42" i="2"/>
  <c r="JS42" i="2"/>
  <c r="JR42" i="2"/>
  <c r="JQ42" i="2"/>
  <c r="JP42" i="2"/>
  <c r="JO42" i="2"/>
  <c r="JN42" i="2"/>
  <c r="JL42" i="2"/>
  <c r="KP41" i="2"/>
  <c r="KO41" i="2"/>
  <c r="KN41" i="2"/>
  <c r="KM41" i="2"/>
  <c r="KL41" i="2"/>
  <c r="KK41" i="2"/>
  <c r="KJ41" i="2"/>
  <c r="KI41" i="2"/>
  <c r="KH41" i="2"/>
  <c r="KG41" i="2"/>
  <c r="KF41" i="2"/>
  <c r="KE41" i="2"/>
  <c r="KC41" i="2"/>
  <c r="KB41" i="2"/>
  <c r="KA41" i="2"/>
  <c r="JY41" i="2"/>
  <c r="JV41" i="2"/>
  <c r="JU41" i="2"/>
  <c r="JS41" i="2"/>
  <c r="JR41" i="2"/>
  <c r="JQ41" i="2"/>
  <c r="JP41" i="2"/>
  <c r="JO41" i="2"/>
  <c r="JN41" i="2"/>
  <c r="JL41" i="2"/>
  <c r="KP40" i="2"/>
  <c r="KO40" i="2"/>
  <c r="KN40" i="2"/>
  <c r="KM40" i="2"/>
  <c r="KL40" i="2"/>
  <c r="KK40" i="2"/>
  <c r="KJ40" i="2"/>
  <c r="KI40" i="2"/>
  <c r="KH40" i="2"/>
  <c r="KG40" i="2"/>
  <c r="KF40" i="2"/>
  <c r="KE40" i="2"/>
  <c r="KC40" i="2"/>
  <c r="KB40" i="2"/>
  <c r="KA40" i="2"/>
  <c r="JY40" i="2"/>
  <c r="JV40" i="2"/>
  <c r="JU40" i="2"/>
  <c r="JS40" i="2"/>
  <c r="JR40" i="2"/>
  <c r="JQ40" i="2"/>
  <c r="JP40" i="2"/>
  <c r="JO40" i="2"/>
  <c r="JN40" i="2"/>
  <c r="JL40" i="2"/>
  <c r="KP39" i="2"/>
  <c r="KO39" i="2"/>
  <c r="KN39" i="2"/>
  <c r="KM39" i="2"/>
  <c r="KL39" i="2"/>
  <c r="KK39" i="2"/>
  <c r="KJ39" i="2"/>
  <c r="KI39" i="2"/>
  <c r="KH39" i="2"/>
  <c r="KG39" i="2"/>
  <c r="KF39" i="2"/>
  <c r="KE39" i="2"/>
  <c r="KC39" i="2"/>
  <c r="KB39" i="2"/>
  <c r="KA39" i="2"/>
  <c r="JY39" i="2"/>
  <c r="JV39" i="2"/>
  <c r="JU39" i="2"/>
  <c r="JS39" i="2"/>
  <c r="JR39" i="2"/>
  <c r="JQ39" i="2"/>
  <c r="JP39" i="2"/>
  <c r="JO39" i="2"/>
  <c r="JN39" i="2"/>
  <c r="JL39" i="2"/>
  <c r="KP38" i="2"/>
  <c r="KO38" i="2"/>
  <c r="KN38" i="2"/>
  <c r="KM38" i="2"/>
  <c r="KL38" i="2"/>
  <c r="KK38" i="2"/>
  <c r="KJ38" i="2"/>
  <c r="KI38" i="2"/>
  <c r="KH38" i="2"/>
  <c r="KG38" i="2"/>
  <c r="KF38" i="2"/>
  <c r="KE38" i="2"/>
  <c r="KC38" i="2"/>
  <c r="KB38" i="2"/>
  <c r="KA38" i="2"/>
  <c r="JY38" i="2"/>
  <c r="JV38" i="2"/>
  <c r="JU38" i="2"/>
  <c r="JS38" i="2"/>
  <c r="JR38" i="2"/>
  <c r="JQ38" i="2"/>
  <c r="JP38" i="2"/>
  <c r="JO38" i="2"/>
  <c r="JN38" i="2"/>
  <c r="JL38" i="2"/>
  <c r="KP37" i="2"/>
  <c r="KO37" i="2"/>
  <c r="KN37" i="2"/>
  <c r="KM37" i="2"/>
  <c r="KL37" i="2"/>
  <c r="KK37" i="2"/>
  <c r="KJ37" i="2"/>
  <c r="KI37" i="2"/>
  <c r="KH37" i="2"/>
  <c r="KG37" i="2"/>
  <c r="KF37" i="2"/>
  <c r="KE37" i="2"/>
  <c r="KC37" i="2"/>
  <c r="KB37" i="2"/>
  <c r="KA37" i="2"/>
  <c r="JY37" i="2"/>
  <c r="JV37" i="2"/>
  <c r="JU37" i="2"/>
  <c r="JS37" i="2"/>
  <c r="JR37" i="2"/>
  <c r="JQ37" i="2"/>
  <c r="JP37" i="2"/>
  <c r="JO37" i="2"/>
  <c r="JN37" i="2"/>
  <c r="JL37" i="2"/>
  <c r="JN8" i="2"/>
  <c r="JO8" i="2" s="1"/>
  <c r="JP8" i="2" s="1"/>
  <c r="JQ8" i="2" s="1"/>
  <c r="JR8" i="2" s="1"/>
  <c r="JS8" i="2" s="1"/>
  <c r="JU8" i="2" s="1"/>
  <c r="JV8" i="2" s="1"/>
  <c r="JL8" i="2"/>
  <c r="JL7" i="2"/>
  <c r="JN7" i="2" s="1"/>
  <c r="JO7" i="2" s="1"/>
  <c r="JP7" i="2" s="1"/>
  <c r="JQ7" i="2" s="1"/>
  <c r="JR7" i="2" s="1"/>
  <c r="JS7" i="2" s="1"/>
  <c r="JU7" i="2" s="1"/>
  <c r="JV7" i="2" s="1"/>
  <c r="JW7" i="2" s="1"/>
  <c r="JX7" i="2" s="1"/>
  <c r="JY7" i="2" s="1"/>
  <c r="JZ7" i="2" s="1"/>
  <c r="KA7" i="2" s="1"/>
  <c r="KB7" i="2" s="1"/>
  <c r="KC7" i="2" s="1"/>
  <c r="KE7" i="2" s="1"/>
  <c r="KF7" i="2" s="1"/>
  <c r="KG7" i="2" s="1"/>
  <c r="KH7" i="2" s="1"/>
  <c r="KI7" i="2" s="1"/>
  <c r="KJ7" i="2" s="1"/>
  <c r="KK7" i="2" s="1"/>
  <c r="KL7" i="2" s="1"/>
  <c r="KM7" i="2" s="1"/>
  <c r="KN7" i="2" s="1"/>
  <c r="KO7" i="2" s="1"/>
  <c r="KP7" i="2" s="1"/>
  <c r="KC63" i="2" l="1"/>
  <c r="JN63" i="2"/>
  <c r="KA85" i="2"/>
  <c r="KB85" i="2"/>
  <c r="KF85" i="2"/>
  <c r="KJ85" i="2"/>
  <c r="KN85" i="2"/>
  <c r="KE85" i="2"/>
  <c r="KI85" i="2"/>
  <c r="KM85" i="2"/>
  <c r="JZ85" i="2"/>
  <c r="KH85" i="2"/>
  <c r="KL85" i="2"/>
  <c r="KP85" i="2"/>
  <c r="KC85" i="2"/>
  <c r="KG85" i="2"/>
  <c r="KK85" i="2"/>
  <c r="KO85" i="2"/>
  <c r="B7" i="2"/>
  <c r="JG78" i="2" l="1"/>
  <c r="JG74" i="2"/>
  <c r="JG70" i="2"/>
  <c r="JG55" i="2"/>
  <c r="JG52" i="2"/>
  <c r="JG49" i="2"/>
  <c r="JG46" i="2"/>
  <c r="JG42" i="2"/>
  <c r="JG63" i="2" l="1"/>
  <c r="JF78" i="2"/>
  <c r="JF74" i="2"/>
  <c r="JF70" i="2"/>
  <c r="JF55" i="2"/>
  <c r="JF52" i="2"/>
  <c r="JF49" i="2"/>
  <c r="JF46" i="2"/>
  <c r="JF42" i="2"/>
  <c r="JF63" i="2" l="1"/>
  <c r="BT470" i="13" l="1"/>
  <c r="BT471" i="13" s="1"/>
  <c r="BT472" i="13" s="1"/>
  <c r="BT473" i="13" s="1"/>
  <c r="BT474" i="13" s="1"/>
  <c r="BT475" i="13" s="1"/>
  <c r="BT476" i="13" s="1"/>
  <c r="BT477" i="13" s="1"/>
  <c r="BT478" i="13" s="1"/>
  <c r="BT479" i="13" s="1"/>
  <c r="BT480" i="13" s="1"/>
  <c r="BT481" i="13" s="1"/>
  <c r="BT482" i="13" s="1"/>
  <c r="BT483" i="13" s="1"/>
  <c r="BT484" i="13" s="1"/>
  <c r="BT485" i="13" s="1"/>
  <c r="BT486" i="13" s="1"/>
  <c r="BT487" i="13" s="1"/>
  <c r="BT488" i="13" s="1"/>
  <c r="BT489" i="13" s="1"/>
  <c r="BT490" i="13" s="1"/>
  <c r="BT491" i="13" s="1"/>
  <c r="BT492" i="13" s="1"/>
  <c r="BT493" i="13" s="1"/>
  <c r="BT494" i="13" s="1"/>
  <c r="BT495" i="13" s="1"/>
  <c r="BT496" i="13" s="1"/>
  <c r="BT497" i="13" s="1"/>
  <c r="BT498" i="13" s="1"/>
  <c r="BT499" i="13" s="1"/>
  <c r="BT500" i="13" s="1"/>
  <c r="BT501" i="13" s="1"/>
  <c r="BT502" i="13" s="1"/>
  <c r="BT503" i="13" s="1"/>
  <c r="BT504" i="13" s="1"/>
  <c r="BT505" i="13" s="1"/>
  <c r="BT506" i="13" s="1"/>
  <c r="BT507" i="13" s="1"/>
  <c r="BT508" i="13" s="1"/>
  <c r="BT509" i="13" s="1"/>
  <c r="BT510" i="13" s="1"/>
  <c r="BT511" i="13" s="1"/>
  <c r="BT512" i="13" s="1"/>
  <c r="BT513" i="13" s="1"/>
  <c r="BT514" i="13" s="1"/>
  <c r="BT515" i="13" s="1"/>
  <c r="BT516" i="13" s="1"/>
  <c r="BT517" i="13" s="1"/>
  <c r="BT518" i="13" s="1"/>
  <c r="BT519" i="13" s="1"/>
  <c r="BT520" i="13" s="1"/>
  <c r="BT521" i="13" s="1"/>
  <c r="BT522" i="13" s="1"/>
  <c r="BT523" i="13" s="1"/>
  <c r="BT524" i="13" s="1"/>
  <c r="BT525" i="13" s="1"/>
  <c r="BT526" i="13" s="1"/>
  <c r="BT527" i="13" s="1"/>
  <c r="BT528" i="13" s="1"/>
  <c r="BT529" i="13" s="1"/>
  <c r="BT530" i="13" s="1"/>
  <c r="BT531" i="13" s="1"/>
  <c r="BT532" i="13" s="1"/>
  <c r="BT533" i="13" s="1"/>
  <c r="BT534" i="13" s="1"/>
  <c r="BT535" i="13" s="1"/>
  <c r="BT536" i="13" s="1"/>
  <c r="BT537" i="13" s="1"/>
  <c r="BT538" i="13" s="1"/>
  <c r="BT539" i="13" s="1"/>
  <c r="BT540" i="13" s="1"/>
  <c r="BT541" i="13" s="1"/>
  <c r="BT542" i="13" s="1"/>
  <c r="BT543" i="13" s="1"/>
  <c r="BT544" i="13" s="1"/>
  <c r="BT545" i="13" s="1"/>
  <c r="BT546" i="13" s="1"/>
  <c r="BT547" i="13" s="1"/>
  <c r="BT548" i="13" s="1"/>
  <c r="BT549" i="13" s="1"/>
  <c r="BT550" i="13" s="1"/>
  <c r="BT551" i="13" s="1"/>
  <c r="BT552" i="13" s="1"/>
  <c r="BT553" i="13" s="1"/>
  <c r="BT554" i="13" s="1"/>
  <c r="BT555" i="13" s="1"/>
  <c r="BT556" i="13" s="1"/>
  <c r="BT557" i="13" s="1"/>
  <c r="BT558" i="13" s="1"/>
  <c r="BT559" i="13" s="1"/>
  <c r="BT560" i="13" s="1"/>
  <c r="BT561" i="13" s="1"/>
  <c r="BT562" i="13" s="1"/>
  <c r="BT563" i="13" s="1"/>
  <c r="BT564" i="13" s="1"/>
  <c r="BT565" i="13" s="1"/>
  <c r="BT566" i="13" s="1"/>
  <c r="BT567" i="13" s="1"/>
  <c r="BT568" i="13" s="1"/>
  <c r="BT569" i="13" s="1"/>
  <c r="BT570" i="13" s="1"/>
  <c r="BT571" i="13" s="1"/>
  <c r="BT572" i="13" s="1"/>
  <c r="BT573" i="13" s="1"/>
  <c r="BT574" i="13" s="1"/>
  <c r="BT575" i="13" s="1"/>
  <c r="BT576" i="13" s="1"/>
  <c r="BT577" i="13" s="1"/>
  <c r="BT578" i="13" s="1"/>
  <c r="BT579" i="13" s="1"/>
  <c r="BT580" i="13" s="1"/>
  <c r="BT581" i="13" s="1"/>
  <c r="BT582" i="13" s="1"/>
  <c r="BT583" i="13" s="1"/>
  <c r="BT584" i="13" s="1"/>
  <c r="BT585" i="13" s="1"/>
  <c r="BT586" i="13" s="1"/>
  <c r="BT587" i="13" s="1"/>
  <c r="BT588" i="13" s="1"/>
  <c r="BT589" i="13" s="1"/>
  <c r="BT590" i="13" s="1"/>
  <c r="BT591" i="13" s="1"/>
  <c r="BT592" i="13" s="1"/>
  <c r="BT593" i="13" s="1"/>
  <c r="BT594" i="13" s="1"/>
  <c r="BT595" i="13" s="1"/>
  <c r="BT596" i="13" s="1"/>
  <c r="BT597" i="13" s="1"/>
  <c r="BT598" i="13" s="1"/>
  <c r="BT599" i="13" s="1"/>
  <c r="BT600" i="13" s="1"/>
  <c r="BT601" i="13" s="1"/>
  <c r="BT602" i="13" s="1"/>
  <c r="BT603" i="13" s="1"/>
  <c r="BT604" i="13" s="1"/>
  <c r="BT605" i="13" s="1"/>
  <c r="BT606" i="13" s="1"/>
  <c r="BT607" i="13" s="1"/>
  <c r="BT608" i="13" s="1"/>
  <c r="BT609" i="13" s="1"/>
  <c r="BT610" i="13" s="1"/>
  <c r="BT611" i="13" s="1"/>
  <c r="BT612" i="13" s="1"/>
  <c r="BT613" i="13" s="1"/>
  <c r="BT614" i="13" s="1"/>
  <c r="BT615" i="13" s="1"/>
  <c r="BT616" i="13" s="1"/>
  <c r="BT617" i="13" s="1"/>
  <c r="BT618" i="13" s="1"/>
  <c r="BT619" i="13" s="1"/>
  <c r="BT620" i="13" s="1"/>
  <c r="BT621" i="13" s="1"/>
  <c r="BT622" i="13" s="1"/>
  <c r="BT623" i="13" s="1"/>
  <c r="BT624" i="13" s="1"/>
  <c r="BT625" i="13" s="1"/>
  <c r="BT626" i="13" s="1"/>
  <c r="BT627" i="13" s="1"/>
  <c r="BT628" i="13" s="1"/>
  <c r="BT629" i="13" s="1"/>
  <c r="BT630" i="13" s="1"/>
  <c r="BT631" i="13" s="1"/>
  <c r="BT632" i="13" s="1"/>
  <c r="BT633" i="13" s="1"/>
  <c r="BT634" i="13" s="1"/>
  <c r="BT635" i="13" s="1"/>
  <c r="BT636" i="13" s="1"/>
  <c r="BT637" i="13" s="1"/>
  <c r="BT638" i="13" s="1"/>
  <c r="BT639" i="13" s="1"/>
  <c r="BT640" i="13" s="1"/>
  <c r="BT641" i="13" s="1"/>
  <c r="BT642" i="13" s="1"/>
  <c r="BT643" i="13" s="1"/>
  <c r="BT644" i="13" s="1"/>
  <c r="BT645" i="13" s="1"/>
  <c r="BT646" i="13" s="1"/>
  <c r="BT647" i="13" s="1"/>
  <c r="BT648" i="13" s="1"/>
  <c r="BT649" i="13" s="1"/>
  <c r="BT650" i="13" s="1"/>
  <c r="BT651" i="13" s="1"/>
  <c r="BT652" i="13" s="1"/>
  <c r="BT653" i="13" s="1"/>
  <c r="BT654" i="13" s="1"/>
  <c r="BT655" i="13" s="1"/>
  <c r="BT656" i="13" s="1"/>
  <c r="BT657" i="13" s="1"/>
  <c r="BT658" i="13" s="1"/>
  <c r="BT659" i="13" s="1"/>
  <c r="BT660" i="13" s="1"/>
  <c r="BT661" i="13" s="1"/>
  <c r="BT662" i="13" s="1"/>
  <c r="BT663" i="13" s="1"/>
  <c r="BT664" i="13" s="1"/>
  <c r="BT665" i="13" s="1"/>
  <c r="BT666" i="13" s="1"/>
  <c r="BT667" i="13" s="1"/>
  <c r="BT668" i="13" s="1"/>
  <c r="BT669" i="13" s="1"/>
  <c r="BT670" i="13" s="1"/>
  <c r="BT671" i="13" s="1"/>
  <c r="BT672" i="13" s="1"/>
  <c r="BT673" i="13" s="1"/>
  <c r="BT674" i="13" s="1"/>
  <c r="BT675" i="13" s="1"/>
  <c r="BT676" i="13" s="1"/>
  <c r="BT677" i="13" s="1"/>
  <c r="BT678" i="13" s="1"/>
  <c r="BT679" i="13" s="1"/>
  <c r="BT680" i="13" s="1"/>
  <c r="BT681" i="13" s="1"/>
  <c r="BT682" i="13" s="1"/>
  <c r="BT683" i="13" s="1"/>
  <c r="BT684" i="13" s="1"/>
  <c r="BT685" i="13" s="1"/>
  <c r="BT686" i="13" s="1"/>
  <c r="BT687" i="13" s="1"/>
  <c r="BT688" i="13" s="1"/>
  <c r="BT689" i="13" s="1"/>
  <c r="BT690" i="13" s="1"/>
  <c r="BT691" i="13" s="1"/>
  <c r="BT692" i="13" s="1"/>
  <c r="BT693" i="13" s="1"/>
  <c r="BT694" i="13" s="1"/>
  <c r="BT695" i="13" s="1"/>
  <c r="BT696" i="13" s="1"/>
  <c r="BT697" i="13" s="1"/>
  <c r="BT698" i="13" s="1"/>
  <c r="BT699" i="13" s="1"/>
  <c r="BT700" i="13" s="1"/>
  <c r="BT701" i="13" s="1"/>
  <c r="BT702" i="13" s="1"/>
  <c r="BT703" i="13" s="1"/>
  <c r="BT704" i="13" s="1"/>
  <c r="BT705" i="13" s="1"/>
  <c r="BT706" i="13" s="1"/>
  <c r="BT707" i="13" s="1"/>
  <c r="BT708" i="13" s="1"/>
  <c r="BT709" i="13" s="1"/>
  <c r="BT710" i="13" s="1"/>
  <c r="BT711" i="13" s="1"/>
  <c r="BT712" i="13" s="1"/>
  <c r="BT713" i="13" s="1"/>
  <c r="BT714" i="13" s="1"/>
  <c r="BT715" i="13" s="1"/>
  <c r="BT716" i="13" s="1"/>
  <c r="BT717" i="13" s="1"/>
  <c r="BT718" i="13" s="1"/>
  <c r="BT719" i="13" s="1"/>
  <c r="BT720" i="13" s="1"/>
  <c r="BT721" i="13" s="1"/>
  <c r="BT722" i="13" s="1"/>
  <c r="BT723" i="13" s="1"/>
  <c r="BT724" i="13" s="1"/>
  <c r="BT725" i="13" s="1"/>
  <c r="BT726" i="13" s="1"/>
  <c r="BT727" i="13" s="1"/>
  <c r="BT728" i="13" s="1"/>
  <c r="BT729" i="13" s="1"/>
  <c r="BT730" i="13" s="1"/>
  <c r="BT731" i="13" s="1"/>
  <c r="BT732" i="13" s="1"/>
  <c r="BT733" i="13" s="1"/>
  <c r="BT734" i="13" s="1"/>
  <c r="BT735" i="13" s="1"/>
  <c r="BT736" i="13" s="1"/>
  <c r="BT737" i="13" s="1"/>
  <c r="BT738" i="13" s="1"/>
  <c r="BT739" i="13" s="1"/>
  <c r="BT740" i="13" s="1"/>
  <c r="BT741" i="13" s="1"/>
  <c r="BT742" i="13" s="1"/>
  <c r="BT743" i="13" s="1"/>
  <c r="BT744" i="13" s="1"/>
  <c r="BT745" i="13" s="1"/>
  <c r="BT746" i="13" s="1"/>
  <c r="BT747" i="13" s="1"/>
  <c r="BT748" i="13" s="1"/>
  <c r="BT749" i="13" s="1"/>
  <c r="BT750" i="13" s="1"/>
  <c r="BT751" i="13" s="1"/>
  <c r="BT752" i="13" s="1"/>
  <c r="BT753" i="13" s="1"/>
  <c r="BT754" i="13" s="1"/>
  <c r="BT755" i="13" s="1"/>
  <c r="BT756" i="13" s="1"/>
  <c r="BT757" i="13" s="1"/>
  <c r="BT758" i="13" s="1"/>
  <c r="BT759" i="13" s="1"/>
  <c r="BT760" i="13" s="1"/>
  <c r="BT761" i="13" s="1"/>
  <c r="BT762" i="13" s="1"/>
  <c r="BT763" i="13" s="1"/>
  <c r="BT764" i="13" s="1"/>
  <c r="BT765" i="13" s="1"/>
  <c r="BT766" i="13" s="1"/>
  <c r="BT767" i="13" s="1"/>
  <c r="BT768" i="13" s="1"/>
  <c r="BT769" i="13" s="1"/>
  <c r="BT770" i="13" s="1"/>
  <c r="BT771" i="13" s="1"/>
  <c r="BT772" i="13" s="1"/>
  <c r="BT773" i="13" s="1"/>
  <c r="BT774" i="13" s="1"/>
  <c r="BT775" i="13" s="1"/>
  <c r="BT776" i="13" s="1"/>
  <c r="BT777" i="13" s="1"/>
  <c r="BT778" i="13" s="1"/>
  <c r="BT779" i="13" s="1"/>
  <c r="BT780" i="13" s="1"/>
  <c r="BT781" i="13" s="1"/>
  <c r="BT782" i="13" s="1"/>
  <c r="BT783" i="13" s="1"/>
  <c r="BT784" i="13" s="1"/>
  <c r="BT785" i="13" s="1"/>
  <c r="BT786" i="13" s="1"/>
  <c r="BT787" i="13" s="1"/>
  <c r="BT788" i="13" s="1"/>
  <c r="BT789" i="13" s="1"/>
  <c r="BT790" i="13" s="1"/>
  <c r="BT791" i="13" s="1"/>
  <c r="BT792" i="13" s="1"/>
  <c r="BT793" i="13" s="1"/>
  <c r="BT794" i="13" s="1"/>
  <c r="BT795" i="13" s="1"/>
  <c r="BT796" i="13" s="1"/>
  <c r="BT797" i="13" s="1"/>
  <c r="BT798" i="13" s="1"/>
  <c r="BT799" i="13" s="1"/>
  <c r="BT800" i="13" s="1"/>
  <c r="BT801" i="13" s="1"/>
  <c r="BT802" i="13" s="1"/>
  <c r="BT803" i="13" s="1"/>
  <c r="BT804" i="13" s="1"/>
  <c r="BT805" i="13" s="1"/>
  <c r="BT806" i="13" s="1"/>
  <c r="BT807" i="13" s="1"/>
  <c r="BT808" i="13" s="1"/>
  <c r="BT809" i="13" s="1"/>
  <c r="BT810" i="13" s="1"/>
  <c r="BT811" i="13" s="1"/>
  <c r="BT812" i="13" s="1"/>
  <c r="BT813" i="13" s="1"/>
  <c r="BT814" i="13" s="1"/>
  <c r="BT815" i="13" s="1"/>
  <c r="BT816" i="13" s="1"/>
  <c r="BT817" i="13" s="1"/>
  <c r="BT818" i="13" s="1"/>
  <c r="BT819" i="13" s="1"/>
  <c r="BT820" i="13" s="1"/>
  <c r="BT821" i="13" s="1"/>
  <c r="BT822" i="13" s="1"/>
  <c r="BT823" i="13" s="1"/>
  <c r="BT824" i="13" s="1"/>
  <c r="BT825" i="13" s="1"/>
  <c r="BT826" i="13" s="1"/>
  <c r="BT827" i="13" s="1"/>
  <c r="BT828" i="13" s="1"/>
  <c r="BT829" i="13" s="1"/>
  <c r="BT830" i="13" s="1"/>
  <c r="BT831" i="13" s="1"/>
  <c r="BT832" i="13" s="1"/>
  <c r="BT833" i="13" s="1"/>
  <c r="BT834" i="13" s="1"/>
  <c r="BT835" i="13" s="1"/>
  <c r="BT836" i="13" s="1"/>
  <c r="BT837" i="13" s="1"/>
  <c r="BT838" i="13" s="1"/>
  <c r="BT839" i="13" s="1"/>
  <c r="BT840" i="13" s="1"/>
  <c r="BT841" i="13" s="1"/>
  <c r="BT842" i="13" s="1"/>
  <c r="BT843" i="13" s="1"/>
  <c r="BT844" i="13" s="1"/>
  <c r="BT845" i="13" s="1"/>
  <c r="BT846" i="13" s="1"/>
  <c r="BT847" i="13" s="1"/>
  <c r="BT848" i="13" s="1"/>
  <c r="BT849" i="13" s="1"/>
  <c r="BT850" i="13" s="1"/>
  <c r="BT851" i="13" s="1"/>
  <c r="BT852" i="13" s="1"/>
  <c r="BT853" i="13" s="1"/>
  <c r="BT854" i="13" s="1"/>
  <c r="BT855" i="13" s="1"/>
  <c r="BT856" i="13" s="1"/>
  <c r="BT857" i="13" s="1"/>
  <c r="BT858" i="13" s="1"/>
  <c r="BT859" i="13" s="1"/>
  <c r="BT860" i="13" s="1"/>
  <c r="BT861" i="13" s="1"/>
  <c r="BT862" i="13" s="1"/>
  <c r="BT863" i="13" s="1"/>
  <c r="BT864" i="13" s="1"/>
  <c r="BT865" i="13" s="1"/>
  <c r="BT866" i="13" s="1"/>
  <c r="BT867" i="13" s="1"/>
  <c r="BT868" i="13" s="1"/>
  <c r="BT869" i="13" s="1"/>
  <c r="BT870" i="13" s="1"/>
  <c r="BT871" i="13" s="1"/>
  <c r="BT872" i="13" s="1"/>
  <c r="BT873" i="13" s="1"/>
  <c r="BT874" i="13" s="1"/>
  <c r="BT875" i="13" s="1"/>
  <c r="BT876" i="13" s="1"/>
  <c r="BT877" i="13" s="1"/>
  <c r="BT469" i="13"/>
  <c r="BT468" i="13"/>
  <c r="JK78" i="2" l="1"/>
  <c r="JJ78" i="2"/>
  <c r="JI78" i="2"/>
  <c r="JH78" i="2"/>
  <c r="JE78" i="2"/>
  <c r="JD78" i="2"/>
  <c r="JC78" i="2"/>
  <c r="JB78" i="2"/>
  <c r="JA78" i="2"/>
  <c r="IZ78" i="2"/>
  <c r="IY78" i="2"/>
  <c r="IX78" i="2"/>
  <c r="IW78" i="2"/>
  <c r="IV78" i="2"/>
  <c r="IU78" i="2"/>
  <c r="JK74" i="2"/>
  <c r="JJ74" i="2"/>
  <c r="JI74" i="2"/>
  <c r="JH74" i="2"/>
  <c r="JE74" i="2"/>
  <c r="JD74" i="2"/>
  <c r="JC74" i="2"/>
  <c r="JB74" i="2"/>
  <c r="JA74" i="2"/>
  <c r="IZ74" i="2"/>
  <c r="IY74" i="2"/>
  <c r="IX74" i="2"/>
  <c r="IW74" i="2"/>
  <c r="IV74" i="2"/>
  <c r="IU74" i="2"/>
  <c r="JK70" i="2"/>
  <c r="JJ70" i="2"/>
  <c r="JI70" i="2"/>
  <c r="JH70" i="2"/>
  <c r="JE70" i="2"/>
  <c r="JD70" i="2"/>
  <c r="JC70" i="2"/>
  <c r="JB70" i="2"/>
  <c r="JA70" i="2"/>
  <c r="IZ70" i="2"/>
  <c r="IY70" i="2"/>
  <c r="IX70" i="2"/>
  <c r="IW70" i="2"/>
  <c r="IV70" i="2"/>
  <c r="IU70" i="2"/>
  <c r="JK55" i="2"/>
  <c r="JK63" i="2" s="1"/>
  <c r="JJ55" i="2"/>
  <c r="JJ63" i="2" s="1"/>
  <c r="JI55" i="2"/>
  <c r="JH55" i="2"/>
  <c r="JE55" i="2"/>
  <c r="JD55" i="2"/>
  <c r="JC55" i="2"/>
  <c r="JB55" i="2"/>
  <c r="JA55" i="2"/>
  <c r="IZ55" i="2"/>
  <c r="IY55" i="2"/>
  <c r="IX55" i="2"/>
  <c r="IW55" i="2"/>
  <c r="IV55" i="2"/>
  <c r="IU55" i="2"/>
  <c r="JK52" i="2"/>
  <c r="JJ52" i="2"/>
  <c r="JI52" i="2"/>
  <c r="JH52" i="2"/>
  <c r="JE52" i="2"/>
  <c r="JD52" i="2"/>
  <c r="JC52" i="2"/>
  <c r="JB52" i="2"/>
  <c r="JA52" i="2"/>
  <c r="IZ52" i="2"/>
  <c r="IY52" i="2"/>
  <c r="IX52" i="2"/>
  <c r="IW52" i="2"/>
  <c r="IV52" i="2"/>
  <c r="IU52" i="2"/>
  <c r="JK49" i="2"/>
  <c r="JJ49" i="2"/>
  <c r="JI49" i="2"/>
  <c r="JH49" i="2"/>
  <c r="JE49" i="2"/>
  <c r="JD49" i="2"/>
  <c r="JC49" i="2"/>
  <c r="JB49" i="2"/>
  <c r="JA49" i="2"/>
  <c r="IZ49" i="2"/>
  <c r="IY49" i="2"/>
  <c r="IX49" i="2"/>
  <c r="IW49" i="2"/>
  <c r="IV49" i="2"/>
  <c r="IU49" i="2"/>
  <c r="JK46" i="2"/>
  <c r="JJ46" i="2"/>
  <c r="JI46" i="2"/>
  <c r="JH46" i="2"/>
  <c r="JE46" i="2"/>
  <c r="JD46" i="2"/>
  <c r="JC46" i="2"/>
  <c r="JB46" i="2"/>
  <c r="JA46" i="2"/>
  <c r="IZ46" i="2"/>
  <c r="IY46" i="2"/>
  <c r="IX46" i="2"/>
  <c r="IW46" i="2"/>
  <c r="IV46" i="2"/>
  <c r="IU46" i="2"/>
  <c r="JK42" i="2"/>
  <c r="JJ42" i="2"/>
  <c r="JI42" i="2"/>
  <c r="JH42" i="2"/>
  <c r="JE42" i="2"/>
  <c r="JD42" i="2"/>
  <c r="JC42" i="2"/>
  <c r="JB42" i="2"/>
  <c r="JA42" i="2"/>
  <c r="IZ42" i="2"/>
  <c r="IY42" i="2"/>
  <c r="IX42" i="2"/>
  <c r="IW42" i="2"/>
  <c r="IV42" i="2"/>
  <c r="IU42" i="2"/>
  <c r="JK41" i="2"/>
  <c r="JK40" i="2"/>
  <c r="JY85" i="2" s="1"/>
  <c r="JK39" i="2"/>
  <c r="JK38" i="2"/>
  <c r="JK37" i="2"/>
  <c r="IU63" i="2" l="1"/>
  <c r="IY63" i="2"/>
  <c r="JC63" i="2"/>
  <c r="IV63" i="2"/>
  <c r="IZ63" i="2"/>
  <c r="JE63" i="2"/>
  <c r="IW63" i="2"/>
  <c r="JA63" i="2"/>
  <c r="IX63" i="2"/>
  <c r="JB63" i="2"/>
  <c r="JH63" i="2"/>
  <c r="JI63" i="2"/>
  <c r="JD63" i="2"/>
  <c r="IA42" i="2"/>
  <c r="BT22" i="13"/>
  <c r="BS22" i="13"/>
  <c r="BR22" i="13"/>
  <c r="BQ22" i="13"/>
  <c r="BP22" i="13"/>
  <c r="BO22" i="13"/>
  <c r="BN22" i="13"/>
  <c r="BM22" i="13"/>
  <c r="BL22" i="13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Y22" i="13"/>
  <c r="IT78" i="2"/>
  <c r="IS78" i="2"/>
  <c r="IR78" i="2"/>
  <c r="IQ78" i="2"/>
  <c r="IP78" i="2"/>
  <c r="IO78" i="2"/>
  <c r="IN78" i="2"/>
  <c r="IL78" i="2"/>
  <c r="IK78" i="2"/>
  <c r="IJ78" i="2"/>
  <c r="II78" i="2"/>
  <c r="IH78" i="2"/>
  <c r="IG78" i="2"/>
  <c r="IF78" i="2"/>
  <c r="IE78" i="2"/>
  <c r="ID78" i="2"/>
  <c r="IC78" i="2"/>
  <c r="IB78" i="2"/>
  <c r="IA78" i="2"/>
  <c r="HZ78" i="2"/>
  <c r="HY78" i="2"/>
  <c r="HX78" i="2"/>
  <c r="HW78" i="2"/>
  <c r="HV78" i="2"/>
  <c r="HU78" i="2"/>
  <c r="HT78" i="2"/>
  <c r="HS78" i="2"/>
  <c r="HR78" i="2"/>
  <c r="HQ78" i="2"/>
  <c r="HP78" i="2"/>
  <c r="HO78" i="2"/>
  <c r="HN78" i="2"/>
  <c r="HM78" i="2"/>
  <c r="HL78" i="2"/>
  <c r="HK78" i="2"/>
  <c r="HJ78" i="2"/>
  <c r="HI78" i="2"/>
  <c r="HH78" i="2"/>
  <c r="IT74" i="2"/>
  <c r="IS74" i="2"/>
  <c r="IR74" i="2"/>
  <c r="IQ74" i="2"/>
  <c r="IP74" i="2"/>
  <c r="IO74" i="2"/>
  <c r="IN74" i="2"/>
  <c r="IL74" i="2"/>
  <c r="IK74" i="2"/>
  <c r="IJ74" i="2"/>
  <c r="II74" i="2"/>
  <c r="IH74" i="2"/>
  <c r="IG74" i="2"/>
  <c r="IF74" i="2"/>
  <c r="IE74" i="2"/>
  <c r="ID74" i="2"/>
  <c r="IC74" i="2"/>
  <c r="IB74" i="2"/>
  <c r="IA74" i="2"/>
  <c r="HZ74" i="2"/>
  <c r="HY74" i="2"/>
  <c r="HX74" i="2"/>
  <c r="HW74" i="2"/>
  <c r="HV74" i="2"/>
  <c r="HU74" i="2"/>
  <c r="HT74" i="2"/>
  <c r="HS74" i="2"/>
  <c r="HR74" i="2"/>
  <c r="HQ74" i="2"/>
  <c r="HP74" i="2"/>
  <c r="HO74" i="2"/>
  <c r="HN74" i="2"/>
  <c r="HM74" i="2"/>
  <c r="HL74" i="2"/>
  <c r="HK74" i="2"/>
  <c r="HJ74" i="2"/>
  <c r="HI74" i="2"/>
  <c r="HH74" i="2"/>
  <c r="IT70" i="2"/>
  <c r="IS70" i="2"/>
  <c r="IR70" i="2"/>
  <c r="IQ70" i="2"/>
  <c r="IP70" i="2"/>
  <c r="IO70" i="2"/>
  <c r="IN70" i="2"/>
  <c r="IL70" i="2"/>
  <c r="IK70" i="2"/>
  <c r="IJ70" i="2"/>
  <c r="II70" i="2"/>
  <c r="IH70" i="2"/>
  <c r="IG70" i="2"/>
  <c r="IF70" i="2"/>
  <c r="IE70" i="2"/>
  <c r="ID70" i="2"/>
  <c r="IC70" i="2"/>
  <c r="IB70" i="2"/>
  <c r="IA70" i="2"/>
  <c r="HZ70" i="2"/>
  <c r="HY70" i="2"/>
  <c r="HX70" i="2"/>
  <c r="HW70" i="2"/>
  <c r="HV70" i="2"/>
  <c r="HU70" i="2"/>
  <c r="HT70" i="2"/>
  <c r="HS70" i="2"/>
  <c r="HR70" i="2"/>
  <c r="HQ70" i="2"/>
  <c r="HP70" i="2"/>
  <c r="HO70" i="2"/>
  <c r="HN70" i="2"/>
  <c r="HM70" i="2"/>
  <c r="HL70" i="2"/>
  <c r="HK70" i="2"/>
  <c r="HJ70" i="2"/>
  <c r="HI70" i="2"/>
  <c r="HH70" i="2"/>
  <c r="HU63" i="2"/>
  <c r="IT55" i="2"/>
  <c r="IS55" i="2"/>
  <c r="IR55" i="2"/>
  <c r="IQ55" i="2"/>
  <c r="IP55" i="2"/>
  <c r="IO55" i="2"/>
  <c r="IN55" i="2"/>
  <c r="IM55" i="2"/>
  <c r="IL55" i="2"/>
  <c r="IK55" i="2"/>
  <c r="IJ55" i="2"/>
  <c r="II55" i="2"/>
  <c r="IH55" i="2"/>
  <c r="IG55" i="2"/>
  <c r="IF55" i="2"/>
  <c r="IE55" i="2"/>
  <c r="ID55" i="2"/>
  <c r="IC55" i="2"/>
  <c r="IB55" i="2"/>
  <c r="IA55" i="2"/>
  <c r="HZ55" i="2"/>
  <c r="HY55" i="2"/>
  <c r="HX55" i="2"/>
  <c r="HW55" i="2"/>
  <c r="HV55" i="2"/>
  <c r="HT55" i="2"/>
  <c r="HS55" i="2"/>
  <c r="HR55" i="2"/>
  <c r="HQ55" i="2"/>
  <c r="HP55" i="2"/>
  <c r="HO55" i="2"/>
  <c r="HN55" i="2"/>
  <c r="HM55" i="2"/>
  <c r="HL55" i="2"/>
  <c r="HK55" i="2"/>
  <c r="HJ55" i="2"/>
  <c r="HI55" i="2"/>
  <c r="HH55" i="2"/>
  <c r="IT52" i="2"/>
  <c r="IS52" i="2"/>
  <c r="IR52" i="2"/>
  <c r="IQ52" i="2"/>
  <c r="IQ63" i="2" s="1"/>
  <c r="IP52" i="2"/>
  <c r="IP63" i="2" s="1"/>
  <c r="IO52" i="2"/>
  <c r="IO63" i="2" s="1"/>
  <c r="IN52" i="2"/>
  <c r="IM52" i="2"/>
  <c r="IM63" i="2" s="1"/>
  <c r="IL52" i="2"/>
  <c r="IK52" i="2"/>
  <c r="IJ52" i="2"/>
  <c r="II52" i="2"/>
  <c r="II63" i="2" s="1"/>
  <c r="IH52" i="2"/>
  <c r="IH63" i="2" s="1"/>
  <c r="IG52" i="2"/>
  <c r="IG63" i="2" s="1"/>
  <c r="IF52" i="2"/>
  <c r="IE52" i="2"/>
  <c r="IE63" i="2" s="1"/>
  <c r="ID52" i="2"/>
  <c r="ID63" i="2" s="1"/>
  <c r="IC52" i="2"/>
  <c r="IC63" i="2" s="1"/>
  <c r="IB52" i="2"/>
  <c r="IA52" i="2"/>
  <c r="IA63" i="2" s="1"/>
  <c r="HZ52" i="2"/>
  <c r="HY52" i="2"/>
  <c r="HY63" i="2" s="1"/>
  <c r="HX52" i="2"/>
  <c r="HW52" i="2"/>
  <c r="HW63" i="2" s="1"/>
  <c r="HV52" i="2"/>
  <c r="HV63" i="2" s="1"/>
  <c r="HT52" i="2"/>
  <c r="HT63" i="2" s="1"/>
  <c r="HS52" i="2"/>
  <c r="HS63" i="2" s="1"/>
  <c r="HR52" i="2"/>
  <c r="HR63" i="2" s="1"/>
  <c r="HQ52" i="2"/>
  <c r="HP52" i="2"/>
  <c r="HP63" i="2" s="1"/>
  <c r="HO52" i="2"/>
  <c r="HO63" i="2" s="1"/>
  <c r="HN52" i="2"/>
  <c r="HM52" i="2"/>
  <c r="HM63" i="2" s="1"/>
  <c r="HL52" i="2"/>
  <c r="HL63" i="2" s="1"/>
  <c r="HK52" i="2"/>
  <c r="HK63" i="2" s="1"/>
  <c r="HJ52" i="2"/>
  <c r="HJ63" i="2" s="1"/>
  <c r="HI52" i="2"/>
  <c r="HI63" i="2" s="1"/>
  <c r="HH52" i="2"/>
  <c r="IT49" i="2"/>
  <c r="IS49" i="2"/>
  <c r="IR49" i="2"/>
  <c r="IQ49" i="2"/>
  <c r="IP49" i="2"/>
  <c r="IO49" i="2"/>
  <c r="IN49" i="2"/>
  <c r="IM49" i="2"/>
  <c r="IL49" i="2"/>
  <c r="IK49" i="2"/>
  <c r="IJ49" i="2"/>
  <c r="II49" i="2"/>
  <c r="IH49" i="2"/>
  <c r="IG49" i="2"/>
  <c r="IF49" i="2"/>
  <c r="IE49" i="2"/>
  <c r="ID49" i="2"/>
  <c r="IC49" i="2"/>
  <c r="IB49" i="2"/>
  <c r="IA49" i="2"/>
  <c r="HZ49" i="2"/>
  <c r="HY49" i="2"/>
  <c r="HX49" i="2"/>
  <c r="HW49" i="2"/>
  <c r="HV49" i="2"/>
  <c r="HT49" i="2"/>
  <c r="HS49" i="2"/>
  <c r="HR49" i="2"/>
  <c r="HQ49" i="2"/>
  <c r="HP49" i="2"/>
  <c r="HO49" i="2"/>
  <c r="HN49" i="2"/>
  <c r="HM49" i="2"/>
  <c r="HL49" i="2"/>
  <c r="HK49" i="2"/>
  <c r="HJ49" i="2"/>
  <c r="HI49" i="2"/>
  <c r="HH49" i="2"/>
  <c r="IT46" i="2"/>
  <c r="IS46" i="2"/>
  <c r="IR46" i="2"/>
  <c r="IQ46" i="2"/>
  <c r="IP46" i="2"/>
  <c r="IO46" i="2"/>
  <c r="IN46" i="2"/>
  <c r="IM46" i="2"/>
  <c r="IL46" i="2"/>
  <c r="IK46" i="2"/>
  <c r="IJ46" i="2"/>
  <c r="II46" i="2"/>
  <c r="IH46" i="2"/>
  <c r="IG46" i="2"/>
  <c r="IF46" i="2"/>
  <c r="IE46" i="2"/>
  <c r="ID46" i="2"/>
  <c r="IC46" i="2"/>
  <c r="IB46" i="2"/>
  <c r="IA46" i="2"/>
  <c r="HZ46" i="2"/>
  <c r="HY46" i="2"/>
  <c r="HX46" i="2"/>
  <c r="HW46" i="2"/>
  <c r="HV46" i="2"/>
  <c r="HT46" i="2"/>
  <c r="HS46" i="2"/>
  <c r="HR46" i="2"/>
  <c r="HQ46" i="2"/>
  <c r="HP46" i="2"/>
  <c r="HO46" i="2"/>
  <c r="HN46" i="2"/>
  <c r="HM46" i="2"/>
  <c r="HL46" i="2"/>
  <c r="HK46" i="2"/>
  <c r="HJ46" i="2"/>
  <c r="HI46" i="2"/>
  <c r="HH46" i="2"/>
  <c r="IT42" i="2"/>
  <c r="IS42" i="2"/>
  <c r="IR42" i="2"/>
  <c r="IQ42" i="2"/>
  <c r="IP42" i="2"/>
  <c r="IO42" i="2"/>
  <c r="IN42" i="2"/>
  <c r="IM42" i="2"/>
  <c r="IL42" i="2"/>
  <c r="IK42" i="2"/>
  <c r="IJ42" i="2"/>
  <c r="II42" i="2"/>
  <c r="IH42" i="2"/>
  <c r="IG42" i="2"/>
  <c r="IF42" i="2"/>
  <c r="IE42" i="2"/>
  <c r="ID42" i="2"/>
  <c r="IC42" i="2"/>
  <c r="IB42" i="2"/>
  <c r="HZ42" i="2"/>
  <c r="HY42" i="2"/>
  <c r="HX42" i="2"/>
  <c r="HW42" i="2"/>
  <c r="HV42" i="2"/>
  <c r="HT42" i="2"/>
  <c r="HS42" i="2"/>
  <c r="HR42" i="2"/>
  <c r="HQ42" i="2"/>
  <c r="HP42" i="2"/>
  <c r="HO42" i="2"/>
  <c r="HN42" i="2"/>
  <c r="HM42" i="2"/>
  <c r="HL42" i="2"/>
  <c r="HK42" i="2"/>
  <c r="HJ42" i="2"/>
  <c r="HI42" i="2"/>
  <c r="HH42" i="2"/>
  <c r="C627" i="19"/>
  <c r="A628" i="19"/>
  <c r="D628" i="19" s="1"/>
  <c r="B628" i="19"/>
  <c r="C629" i="19"/>
  <c r="A629" i="19"/>
  <c r="D629" i="19" s="1"/>
  <c r="D3" i="13"/>
  <c r="E3" i="13" s="1"/>
  <c r="F3" i="13" s="1"/>
  <c r="G3" i="13" s="1"/>
  <c r="H3" i="13" s="1"/>
  <c r="I3" i="13" s="1"/>
  <c r="J3" i="13" s="1"/>
  <c r="K3" i="13" s="1"/>
  <c r="L3" i="13" s="1"/>
  <c r="M3" i="13" s="1"/>
  <c r="N3" i="13" s="1"/>
  <c r="O3" i="13" s="1"/>
  <c r="P3" i="13" s="1"/>
  <c r="Q3" i="13" s="1"/>
  <c r="R3" i="13" s="1"/>
  <c r="S3" i="13" s="1"/>
  <c r="T3" i="13" s="1"/>
  <c r="U3" i="13" s="1"/>
  <c r="V3" i="13" s="1"/>
  <c r="W3" i="13" s="1"/>
  <c r="X3" i="13" s="1"/>
  <c r="Y3" i="13" s="1"/>
  <c r="Z3" i="13" s="1"/>
  <c r="AA3" i="13" s="1"/>
  <c r="AB3" i="13" s="1"/>
  <c r="AC3" i="13" s="1"/>
  <c r="AD3" i="13" s="1"/>
  <c r="AE3" i="13" s="1"/>
  <c r="AF3" i="13" s="1"/>
  <c r="AG3" i="13" s="1"/>
  <c r="AH3" i="13" s="1"/>
  <c r="AI3" i="13" s="1"/>
  <c r="AJ3" i="13" s="1"/>
  <c r="AK3" i="13" s="1"/>
  <c r="AL3" i="13" s="1"/>
  <c r="AM3" i="13" s="1"/>
  <c r="AN3" i="13" s="1"/>
  <c r="AO3" i="13" s="1"/>
  <c r="AP3" i="13" s="1"/>
  <c r="AQ3" i="13" s="1"/>
  <c r="AR3" i="13" s="1"/>
  <c r="AS3" i="13" s="1"/>
  <c r="AT3" i="13" s="1"/>
  <c r="AU3" i="13" s="1"/>
  <c r="AV3" i="13" s="1"/>
  <c r="AW3" i="13" s="1"/>
  <c r="AX3" i="13" s="1"/>
  <c r="AY3" i="13" s="1"/>
  <c r="AZ3" i="13" s="1"/>
  <c r="BA3" i="13" s="1"/>
  <c r="BB3" i="13" s="1"/>
  <c r="BC3" i="13" s="1"/>
  <c r="BD3" i="13" s="1"/>
  <c r="BE3" i="13" s="1"/>
  <c r="BF3" i="13" s="1"/>
  <c r="BG3" i="13" s="1"/>
  <c r="BH3" i="13" s="1"/>
  <c r="BI3" i="13" s="1"/>
  <c r="BJ3" i="13" s="1"/>
  <c r="BK3" i="13" s="1"/>
  <c r="BL3" i="13" s="1"/>
  <c r="BM3" i="13" s="1"/>
  <c r="BN3" i="13" s="1"/>
  <c r="BO3" i="13" s="1"/>
  <c r="BP3" i="13" s="1"/>
  <c r="BQ3" i="13" s="1"/>
  <c r="BR3" i="13" s="1"/>
  <c r="BS3" i="13" s="1"/>
  <c r="BT3" i="13" s="1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Y4" i="13"/>
  <c r="Z4" i="13"/>
  <c r="AA4" i="13"/>
  <c r="AB4" i="13"/>
  <c r="AC4" i="13"/>
  <c r="AD4" i="13"/>
  <c r="AE4" i="13"/>
  <c r="AF4" i="13"/>
  <c r="AG4" i="13"/>
  <c r="AH4" i="13"/>
  <c r="AI4" i="13"/>
  <c r="AJ4" i="13"/>
  <c r="AK4" i="13"/>
  <c r="AN4" i="13"/>
  <c r="AO4" i="13"/>
  <c r="AP4" i="13"/>
  <c r="AQ4" i="13"/>
  <c r="AR4" i="13"/>
  <c r="AS4" i="13"/>
  <c r="AT4" i="13"/>
  <c r="AU4" i="13"/>
  <c r="AW4" i="13"/>
  <c r="AX4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BN7" i="13"/>
  <c r="BO7" i="13"/>
  <c r="BP7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L9" i="13"/>
  <c r="BM9" i="13"/>
  <c r="BN9" i="13"/>
  <c r="BO9" i="13"/>
  <c r="BP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B20" i="13"/>
  <c r="BC20" i="13"/>
  <c r="BD20" i="13"/>
  <c r="BE20" i="13"/>
  <c r="BF20" i="13"/>
  <c r="BG20" i="13"/>
  <c r="BH20" i="13"/>
  <c r="BI20" i="13"/>
  <c r="BJ20" i="13"/>
  <c r="BK20" i="13"/>
  <c r="BL20" i="13"/>
  <c r="BM20" i="13"/>
  <c r="BN20" i="13"/>
  <c r="BO20" i="13"/>
  <c r="BP20" i="13"/>
  <c r="BQ20" i="13"/>
  <c r="BR20" i="13"/>
  <c r="BS20" i="13"/>
  <c r="BT20" i="13"/>
  <c r="AY21" i="13"/>
  <c r="AZ21" i="13"/>
  <c r="BA21" i="13"/>
  <c r="BB21" i="13"/>
  <c r="BC21" i="13"/>
  <c r="BD21" i="13"/>
  <c r="BE21" i="13"/>
  <c r="BF21" i="13"/>
  <c r="BG21" i="13"/>
  <c r="BH21" i="13"/>
  <c r="BI21" i="13"/>
  <c r="BJ21" i="13"/>
  <c r="BK21" i="13"/>
  <c r="BL21" i="13"/>
  <c r="BM21" i="13"/>
  <c r="BN21" i="13"/>
  <c r="BO21" i="13"/>
  <c r="BP21" i="13"/>
  <c r="BQ21" i="13"/>
  <c r="BR21" i="13"/>
  <c r="BS21" i="13"/>
  <c r="BT21" i="13"/>
  <c r="A24" i="13"/>
  <c r="B24" i="13"/>
  <c r="A25" i="13"/>
  <c r="B25" i="13"/>
  <c r="A26" i="13"/>
  <c r="B26" i="13"/>
  <c r="A27" i="13"/>
  <c r="B27" i="13"/>
  <c r="A28" i="13"/>
  <c r="B28" i="13"/>
  <c r="A29" i="13"/>
  <c r="B29" i="13"/>
  <c r="A30" i="13"/>
  <c r="B30" i="13"/>
  <c r="A31" i="13"/>
  <c r="B31" i="13"/>
  <c r="A32" i="13"/>
  <c r="B32" i="13"/>
  <c r="A33" i="13"/>
  <c r="B33" i="13"/>
  <c r="A34" i="13"/>
  <c r="B34" i="13"/>
  <c r="A35" i="13"/>
  <c r="B35" i="13"/>
  <c r="A36" i="13"/>
  <c r="B36" i="13"/>
  <c r="A37" i="13"/>
  <c r="B37" i="13"/>
  <c r="A38" i="13"/>
  <c r="B38" i="13"/>
  <c r="A39" i="13"/>
  <c r="B39" i="13"/>
  <c r="A40" i="13"/>
  <c r="B40" i="13"/>
  <c r="A41" i="13"/>
  <c r="B41" i="13"/>
  <c r="A42" i="13"/>
  <c r="B42" i="13"/>
  <c r="A43" i="13"/>
  <c r="B43" i="13"/>
  <c r="A44" i="13"/>
  <c r="B44" i="13"/>
  <c r="A45" i="13"/>
  <c r="B45" i="13"/>
  <c r="A46" i="13"/>
  <c r="B46" i="13"/>
  <c r="A47" i="13"/>
  <c r="B47" i="13"/>
  <c r="A48" i="13"/>
  <c r="B48" i="13"/>
  <c r="A49" i="13"/>
  <c r="B49" i="13"/>
  <c r="A50" i="13"/>
  <c r="B50" i="13"/>
  <c r="A51" i="13"/>
  <c r="B51" i="13"/>
  <c r="A52" i="13"/>
  <c r="B52" i="13"/>
  <c r="A53" i="13"/>
  <c r="B53" i="13"/>
  <c r="A54" i="13"/>
  <c r="B54" i="13"/>
  <c r="A55" i="13"/>
  <c r="B55" i="13"/>
  <c r="A56" i="13"/>
  <c r="B56" i="13"/>
  <c r="A57" i="13"/>
  <c r="B57" i="13"/>
  <c r="A58" i="13"/>
  <c r="B58" i="13"/>
  <c r="A59" i="13"/>
  <c r="B59" i="13"/>
  <c r="A60" i="13"/>
  <c r="B60" i="13"/>
  <c r="A61" i="13"/>
  <c r="B61" i="13"/>
  <c r="A62" i="13"/>
  <c r="B62" i="13"/>
  <c r="A63" i="13"/>
  <c r="B63" i="13"/>
  <c r="A64" i="13"/>
  <c r="B64" i="13"/>
  <c r="A65" i="13"/>
  <c r="B65" i="13"/>
  <c r="A66" i="13"/>
  <c r="B66" i="13"/>
  <c r="A67" i="13"/>
  <c r="B67" i="13"/>
  <c r="A68" i="13"/>
  <c r="B68" i="13"/>
  <c r="A69" i="13"/>
  <c r="B69" i="13"/>
  <c r="A70" i="13"/>
  <c r="B70" i="13"/>
  <c r="A71" i="13"/>
  <c r="B71" i="13"/>
  <c r="A72" i="13"/>
  <c r="B72" i="13"/>
  <c r="A73" i="13"/>
  <c r="B73" i="13"/>
  <c r="A74" i="13"/>
  <c r="B74" i="13"/>
  <c r="A75" i="13"/>
  <c r="B75" i="13"/>
  <c r="A76" i="13"/>
  <c r="B76" i="13"/>
  <c r="A77" i="13"/>
  <c r="B77" i="13"/>
  <c r="A78" i="13"/>
  <c r="B78" i="13"/>
  <c r="A79" i="13"/>
  <c r="B79" i="13"/>
  <c r="A80" i="13"/>
  <c r="B80" i="13"/>
  <c r="A81" i="13"/>
  <c r="B81" i="13"/>
  <c r="A82" i="13"/>
  <c r="B82" i="13"/>
  <c r="A83" i="13"/>
  <c r="B83" i="13"/>
  <c r="A84" i="13"/>
  <c r="B84" i="13"/>
  <c r="A85" i="13"/>
  <c r="B85" i="13"/>
  <c r="A86" i="13"/>
  <c r="B86" i="13"/>
  <c r="A87" i="13"/>
  <c r="B87" i="13"/>
  <c r="A88" i="13"/>
  <c r="B88" i="13"/>
  <c r="A89" i="13"/>
  <c r="B89" i="13"/>
  <c r="A90" i="13"/>
  <c r="B90" i="13"/>
  <c r="A91" i="13"/>
  <c r="B91" i="13"/>
  <c r="A92" i="13"/>
  <c r="B92" i="13"/>
  <c r="A93" i="13"/>
  <c r="B93" i="13"/>
  <c r="A94" i="13"/>
  <c r="B94" i="13"/>
  <c r="A95" i="13"/>
  <c r="B95" i="13"/>
  <c r="A96" i="13"/>
  <c r="B96" i="13"/>
  <c r="A97" i="13"/>
  <c r="B97" i="13"/>
  <c r="A98" i="13"/>
  <c r="B98" i="13"/>
  <c r="A99" i="13"/>
  <c r="B99" i="13"/>
  <c r="A100" i="13"/>
  <c r="B100" i="13"/>
  <c r="A101" i="13"/>
  <c r="B101" i="13"/>
  <c r="A102" i="13"/>
  <c r="B102" i="13"/>
  <c r="A103" i="13"/>
  <c r="B103" i="13"/>
  <c r="A104" i="13"/>
  <c r="B104" i="13"/>
  <c r="A105" i="13"/>
  <c r="B105" i="13"/>
  <c r="A106" i="13"/>
  <c r="B106" i="13"/>
  <c r="A107" i="13"/>
  <c r="B107" i="13"/>
  <c r="A108" i="13"/>
  <c r="B108" i="13"/>
  <c r="A109" i="13"/>
  <c r="B109" i="13"/>
  <c r="A110" i="13"/>
  <c r="B110" i="13"/>
  <c r="A111" i="13"/>
  <c r="B111" i="13"/>
  <c r="A112" i="13"/>
  <c r="B112" i="13"/>
  <c r="A113" i="13"/>
  <c r="B113" i="13"/>
  <c r="A114" i="13"/>
  <c r="B114" i="13"/>
  <c r="A115" i="13"/>
  <c r="B115" i="13"/>
  <c r="A116" i="13"/>
  <c r="B116" i="13"/>
  <c r="A117" i="13"/>
  <c r="B117" i="13"/>
  <c r="A118" i="13"/>
  <c r="B118" i="13"/>
  <c r="A119" i="13"/>
  <c r="B119" i="13"/>
  <c r="A120" i="13"/>
  <c r="B120" i="13"/>
  <c r="A121" i="13"/>
  <c r="B121" i="13"/>
  <c r="A122" i="13"/>
  <c r="B122" i="13"/>
  <c r="A123" i="13"/>
  <c r="B123" i="13"/>
  <c r="A124" i="13"/>
  <c r="B124" i="13"/>
  <c r="A125" i="13"/>
  <c r="B125" i="13"/>
  <c r="A126" i="13"/>
  <c r="B126" i="13"/>
  <c r="A127" i="13"/>
  <c r="B127" i="13"/>
  <c r="A128" i="13"/>
  <c r="B128" i="13"/>
  <c r="A129" i="13"/>
  <c r="B129" i="13"/>
  <c r="A130" i="13"/>
  <c r="B130" i="13"/>
  <c r="A131" i="13"/>
  <c r="B131" i="13"/>
  <c r="A132" i="13"/>
  <c r="B132" i="13"/>
  <c r="A133" i="13"/>
  <c r="B133" i="13"/>
  <c r="A134" i="13"/>
  <c r="B134" i="13"/>
  <c r="A135" i="13"/>
  <c r="B135" i="13"/>
  <c r="A136" i="13"/>
  <c r="B136" i="13"/>
  <c r="A137" i="13"/>
  <c r="B137" i="13"/>
  <c r="A138" i="13"/>
  <c r="B138" i="13"/>
  <c r="A139" i="13"/>
  <c r="B139" i="13"/>
  <c r="A140" i="13"/>
  <c r="B140" i="13"/>
  <c r="A141" i="13"/>
  <c r="B141" i="13"/>
  <c r="A142" i="13"/>
  <c r="B142" i="13"/>
  <c r="A143" i="13"/>
  <c r="B143" i="13"/>
  <c r="A144" i="13"/>
  <c r="B144" i="13"/>
  <c r="A145" i="13"/>
  <c r="B145" i="13"/>
  <c r="A146" i="13"/>
  <c r="B146" i="13"/>
  <c r="A147" i="13"/>
  <c r="B147" i="13"/>
  <c r="A148" i="13"/>
  <c r="B148" i="13"/>
  <c r="A149" i="13"/>
  <c r="B149" i="13"/>
  <c r="A150" i="13"/>
  <c r="B150" i="13"/>
  <c r="A151" i="13"/>
  <c r="B151" i="13"/>
  <c r="A152" i="13"/>
  <c r="B152" i="13"/>
  <c r="A153" i="13"/>
  <c r="B153" i="13"/>
  <c r="A154" i="13"/>
  <c r="B154" i="13"/>
  <c r="A155" i="13"/>
  <c r="B155" i="13"/>
  <c r="A156" i="13"/>
  <c r="B156" i="13"/>
  <c r="A157" i="13"/>
  <c r="B157" i="13"/>
  <c r="A158" i="13"/>
  <c r="B158" i="13"/>
  <c r="A159" i="13"/>
  <c r="B159" i="13"/>
  <c r="A160" i="13"/>
  <c r="B160" i="13"/>
  <c r="A161" i="13"/>
  <c r="B161" i="13"/>
  <c r="A162" i="13"/>
  <c r="B162" i="13"/>
  <c r="A163" i="13"/>
  <c r="B163" i="13"/>
  <c r="A164" i="13"/>
  <c r="B164" i="13"/>
  <c r="A165" i="13"/>
  <c r="B165" i="13"/>
  <c r="A166" i="13"/>
  <c r="B166" i="13"/>
  <c r="A167" i="13"/>
  <c r="B167" i="13"/>
  <c r="A168" i="13"/>
  <c r="B168" i="13"/>
  <c r="A169" i="13"/>
  <c r="B169" i="13"/>
  <c r="A170" i="13"/>
  <c r="B170" i="13"/>
  <c r="A171" i="13"/>
  <c r="B171" i="13"/>
  <c r="A172" i="13"/>
  <c r="B172" i="13"/>
  <c r="A173" i="13"/>
  <c r="B173" i="13"/>
  <c r="A174" i="13"/>
  <c r="B174" i="13"/>
  <c r="A175" i="13"/>
  <c r="B175" i="13"/>
  <c r="A176" i="13"/>
  <c r="B176" i="13"/>
  <c r="A177" i="13"/>
  <c r="B177" i="13"/>
  <c r="A178" i="13"/>
  <c r="B178" i="13"/>
  <c r="A179" i="13"/>
  <c r="B179" i="13"/>
  <c r="A180" i="13"/>
  <c r="B180" i="13"/>
  <c r="A181" i="13"/>
  <c r="B181" i="13"/>
  <c r="A182" i="13"/>
  <c r="B182" i="13"/>
  <c r="A183" i="13"/>
  <c r="B183" i="13"/>
  <c r="A184" i="13"/>
  <c r="B184" i="13"/>
  <c r="A185" i="13"/>
  <c r="B185" i="13"/>
  <c r="A186" i="13"/>
  <c r="B186" i="13"/>
  <c r="A187" i="13"/>
  <c r="B187" i="13"/>
  <c r="A188" i="13"/>
  <c r="B188" i="13"/>
  <c r="A189" i="13"/>
  <c r="B189" i="13"/>
  <c r="A190" i="13"/>
  <c r="B190" i="13"/>
  <c r="A191" i="13"/>
  <c r="B191" i="13"/>
  <c r="A192" i="13"/>
  <c r="B192" i="13"/>
  <c r="A193" i="13"/>
  <c r="B193" i="13"/>
  <c r="A194" i="13"/>
  <c r="B194" i="13"/>
  <c r="A195" i="13"/>
  <c r="B195" i="13"/>
  <c r="A196" i="13"/>
  <c r="B196" i="13"/>
  <c r="A197" i="13"/>
  <c r="B197" i="13"/>
  <c r="A198" i="13"/>
  <c r="B198" i="13"/>
  <c r="A199" i="13"/>
  <c r="B199" i="13"/>
  <c r="A200" i="13"/>
  <c r="B200" i="13"/>
  <c r="A201" i="13"/>
  <c r="B201" i="13"/>
  <c r="A202" i="13"/>
  <c r="B202" i="13"/>
  <c r="A203" i="13"/>
  <c r="B203" i="13"/>
  <c r="A204" i="13"/>
  <c r="B204" i="13"/>
  <c r="A205" i="13"/>
  <c r="B205" i="13"/>
  <c r="A206" i="13"/>
  <c r="B206" i="13"/>
  <c r="A207" i="13"/>
  <c r="B207" i="13"/>
  <c r="A208" i="13"/>
  <c r="B208" i="13"/>
  <c r="A209" i="13"/>
  <c r="B209" i="13"/>
  <c r="A210" i="13"/>
  <c r="B210" i="13"/>
  <c r="A211" i="13"/>
  <c r="B211" i="13"/>
  <c r="A212" i="13"/>
  <c r="B212" i="13"/>
  <c r="A213" i="13"/>
  <c r="B213" i="13"/>
  <c r="A214" i="13"/>
  <c r="B214" i="13"/>
  <c r="A215" i="13"/>
  <c r="B215" i="13"/>
  <c r="A216" i="13"/>
  <c r="B216" i="13"/>
  <c r="A217" i="13"/>
  <c r="B217" i="13"/>
  <c r="A218" i="13"/>
  <c r="B218" i="13"/>
  <c r="A219" i="13"/>
  <c r="B219" i="13"/>
  <c r="A220" i="13"/>
  <c r="B220" i="13"/>
  <c r="A221" i="13"/>
  <c r="B221" i="13"/>
  <c r="A222" i="13"/>
  <c r="B222" i="13"/>
  <c r="A223" i="13"/>
  <c r="B223" i="13"/>
  <c r="A224" i="13"/>
  <c r="B224" i="13"/>
  <c r="A225" i="13"/>
  <c r="B225" i="13"/>
  <c r="A226" i="13"/>
  <c r="B226" i="13"/>
  <c r="A227" i="13"/>
  <c r="B227" i="13"/>
  <c r="A228" i="13"/>
  <c r="B228" i="13"/>
  <c r="A229" i="13"/>
  <c r="B229" i="13"/>
  <c r="A230" i="13"/>
  <c r="B230" i="13"/>
  <c r="A231" i="13"/>
  <c r="B231" i="13"/>
  <c r="A232" i="13"/>
  <c r="B232" i="13"/>
  <c r="A233" i="13"/>
  <c r="B233" i="13"/>
  <c r="A234" i="13"/>
  <c r="B234" i="13"/>
  <c r="A235" i="13"/>
  <c r="B235" i="13"/>
  <c r="A236" i="13"/>
  <c r="B236" i="13"/>
  <c r="A237" i="13"/>
  <c r="B237" i="13"/>
  <c r="A238" i="13"/>
  <c r="B238" i="13"/>
  <c r="A239" i="13"/>
  <c r="B239" i="13"/>
  <c r="A240" i="13"/>
  <c r="B240" i="13"/>
  <c r="A241" i="13"/>
  <c r="B241" i="13"/>
  <c r="A242" i="13"/>
  <c r="B242" i="13"/>
  <c r="A243" i="13"/>
  <c r="B243" i="13"/>
  <c r="A244" i="13"/>
  <c r="B244" i="13"/>
  <c r="A245" i="13"/>
  <c r="B245" i="13"/>
  <c r="A246" i="13"/>
  <c r="B246" i="13"/>
  <c r="A247" i="13"/>
  <c r="B247" i="13"/>
  <c r="A248" i="13"/>
  <c r="B248" i="13"/>
  <c r="A249" i="13"/>
  <c r="B249" i="13"/>
  <c r="A250" i="13"/>
  <c r="B250" i="13"/>
  <c r="A251" i="13"/>
  <c r="B251" i="13"/>
  <c r="A252" i="13"/>
  <c r="B252" i="13"/>
  <c r="A253" i="13"/>
  <c r="B253" i="13"/>
  <c r="A254" i="13"/>
  <c r="B254" i="13"/>
  <c r="A255" i="13"/>
  <c r="B255" i="13"/>
  <c r="A256" i="13"/>
  <c r="B256" i="13"/>
  <c r="A257" i="13"/>
  <c r="B257" i="13"/>
  <c r="A258" i="13"/>
  <c r="B258" i="13"/>
  <c r="A259" i="13"/>
  <c r="B259" i="13"/>
  <c r="A260" i="13"/>
  <c r="B260" i="13"/>
  <c r="A261" i="13"/>
  <c r="B261" i="13"/>
  <c r="A262" i="13"/>
  <c r="B262" i="13"/>
  <c r="A263" i="13"/>
  <c r="B263" i="13"/>
  <c r="A264" i="13"/>
  <c r="B264" i="13"/>
  <c r="A265" i="13"/>
  <c r="B265" i="13"/>
  <c r="A266" i="13"/>
  <c r="B266" i="13"/>
  <c r="A267" i="13"/>
  <c r="B267" i="13"/>
  <c r="A268" i="13"/>
  <c r="B268" i="13"/>
  <c r="A269" i="13"/>
  <c r="B269" i="13"/>
  <c r="A270" i="13"/>
  <c r="B270" i="13"/>
  <c r="A271" i="13"/>
  <c r="B271" i="13"/>
  <c r="A272" i="13"/>
  <c r="B272" i="13"/>
  <c r="A273" i="13"/>
  <c r="B273" i="13"/>
  <c r="A274" i="13"/>
  <c r="B274" i="13"/>
  <c r="A275" i="13"/>
  <c r="B275" i="13"/>
  <c r="A276" i="13"/>
  <c r="B276" i="13"/>
  <c r="A277" i="13"/>
  <c r="B277" i="13"/>
  <c r="A278" i="13"/>
  <c r="B278" i="13"/>
  <c r="A279" i="13"/>
  <c r="B279" i="13"/>
  <c r="A280" i="13"/>
  <c r="B280" i="13"/>
  <c r="A281" i="13"/>
  <c r="B281" i="13"/>
  <c r="A282" i="13"/>
  <c r="B282" i="13"/>
  <c r="A283" i="13"/>
  <c r="B283" i="13"/>
  <c r="A284" i="13"/>
  <c r="B284" i="13"/>
  <c r="A285" i="13"/>
  <c r="B285" i="13"/>
  <c r="A286" i="13"/>
  <c r="B286" i="13"/>
  <c r="A287" i="13"/>
  <c r="B287" i="13"/>
  <c r="A288" i="13"/>
  <c r="B288" i="13"/>
  <c r="A289" i="13"/>
  <c r="B289" i="13"/>
  <c r="A290" i="13"/>
  <c r="B290" i="13"/>
  <c r="A291" i="13"/>
  <c r="B291" i="13"/>
  <c r="A292" i="13"/>
  <c r="B292" i="13"/>
  <c r="A293" i="13"/>
  <c r="B293" i="13"/>
  <c r="A294" i="13"/>
  <c r="B294" i="13"/>
  <c r="A295" i="13"/>
  <c r="B295" i="13"/>
  <c r="A296" i="13"/>
  <c r="B296" i="13"/>
  <c r="A297" i="13"/>
  <c r="B297" i="13"/>
  <c r="A298" i="13"/>
  <c r="B298" i="13"/>
  <c r="A299" i="13"/>
  <c r="B299" i="13"/>
  <c r="A300" i="13"/>
  <c r="B300" i="13"/>
  <c r="A301" i="13"/>
  <c r="B301" i="13"/>
  <c r="A302" i="13"/>
  <c r="B302" i="13"/>
  <c r="A303" i="13"/>
  <c r="B303" i="13"/>
  <c r="A304" i="13"/>
  <c r="B304" i="13"/>
  <c r="A305" i="13"/>
  <c r="B305" i="13"/>
  <c r="A306" i="13"/>
  <c r="B306" i="13"/>
  <c r="A307" i="13"/>
  <c r="B307" i="13"/>
  <c r="A308" i="13"/>
  <c r="B308" i="13"/>
  <c r="A309" i="13"/>
  <c r="B309" i="13"/>
  <c r="A310" i="13"/>
  <c r="B310" i="13"/>
  <c r="A311" i="13"/>
  <c r="B311" i="13"/>
  <c r="A312" i="13"/>
  <c r="B312" i="13"/>
  <c r="A313" i="13"/>
  <c r="B313" i="13"/>
  <c r="A314" i="13"/>
  <c r="B314" i="13"/>
  <c r="A315" i="13"/>
  <c r="B315" i="13"/>
  <c r="A316" i="13"/>
  <c r="B316" i="13"/>
  <c r="A317" i="13"/>
  <c r="B317" i="13"/>
  <c r="A318" i="13"/>
  <c r="B318" i="13"/>
  <c r="A319" i="13"/>
  <c r="B319" i="13"/>
  <c r="A320" i="13"/>
  <c r="B320" i="13"/>
  <c r="A321" i="13"/>
  <c r="B321" i="13"/>
  <c r="A322" i="13"/>
  <c r="B322" i="13"/>
  <c r="A323" i="13"/>
  <c r="B323" i="13"/>
  <c r="A324" i="13"/>
  <c r="B324" i="13"/>
  <c r="A325" i="13"/>
  <c r="B325" i="13"/>
  <c r="A326" i="13"/>
  <c r="B326" i="13"/>
  <c r="A327" i="13"/>
  <c r="B327" i="13"/>
  <c r="A328" i="13"/>
  <c r="B328" i="13"/>
  <c r="A329" i="13"/>
  <c r="B329" i="13"/>
  <c r="A1393" i="13"/>
  <c r="B1393" i="13"/>
  <c r="U13" i="14"/>
  <c r="G5" i="2"/>
  <c r="CD7" i="2"/>
  <c r="CE7" i="2"/>
  <c r="CF7" i="2" s="1"/>
  <c r="CG7" i="2" s="1"/>
  <c r="CH7" i="2" s="1"/>
  <c r="CI7" i="2" s="1"/>
  <c r="CJ7" i="2" s="1"/>
  <c r="CK7" i="2" s="1"/>
  <c r="CL7" i="2" s="1"/>
  <c r="CM7" i="2" s="1"/>
  <c r="CN7" i="2" s="1"/>
  <c r="CO7" i="2" s="1"/>
  <c r="CP7" i="2" s="1"/>
  <c r="CQ7" i="2" s="1"/>
  <c r="CR7" i="2" s="1"/>
  <c r="CS7" i="2" s="1"/>
  <c r="CT7" i="2" s="1"/>
  <c r="CU7" i="2" s="1"/>
  <c r="CV7" i="2" s="1"/>
  <c r="CW7" i="2" s="1"/>
  <c r="CX7" i="2" s="1"/>
  <c r="CY7" i="2" s="1"/>
  <c r="CZ7" i="2" s="1"/>
  <c r="DA7" i="2" s="1"/>
  <c r="DB7" i="2" s="1"/>
  <c r="DC7" i="2" s="1"/>
  <c r="DD7" i="2" s="1"/>
  <c r="DE7" i="2" s="1"/>
  <c r="DF7" i="2" s="1"/>
  <c r="DG7" i="2" s="1"/>
  <c r="DH7" i="2" s="1"/>
  <c r="DI7" i="2" s="1"/>
  <c r="DJ7" i="2" s="1"/>
  <c r="DK7" i="2" s="1"/>
  <c r="DL7" i="2" s="1"/>
  <c r="DM7" i="2" s="1"/>
  <c r="DN7" i="2" s="1"/>
  <c r="DO7" i="2" s="1"/>
  <c r="DP7" i="2" s="1"/>
  <c r="DQ7" i="2" s="1"/>
  <c r="DR7" i="2" s="1"/>
  <c r="DS7" i="2" s="1"/>
  <c r="DT7" i="2" s="1"/>
  <c r="DU7" i="2" s="1"/>
  <c r="DV7" i="2" s="1"/>
  <c r="DW7" i="2" s="1"/>
  <c r="DX7" i="2" s="1"/>
  <c r="DY7" i="2" s="1"/>
  <c r="DZ7" i="2" s="1"/>
  <c r="EA7" i="2" s="1"/>
  <c r="EB7" i="2" s="1"/>
  <c r="EC7" i="2" s="1"/>
  <c r="ED7" i="2" s="1"/>
  <c r="EE7" i="2" s="1"/>
  <c r="EF7" i="2" s="1"/>
  <c r="EG7" i="2" s="1"/>
  <c r="EH7" i="2" s="1"/>
  <c r="EI7" i="2" s="1"/>
  <c r="EJ7" i="2" s="1"/>
  <c r="EK7" i="2" s="1"/>
  <c r="EL7" i="2" s="1"/>
  <c r="EM7" i="2" s="1"/>
  <c r="EN7" i="2" s="1"/>
  <c r="EO7" i="2" s="1"/>
  <c r="EP7" i="2" s="1"/>
  <c r="EQ7" i="2" s="1"/>
  <c r="ER7" i="2" s="1"/>
  <c r="ES7" i="2" s="1"/>
  <c r="ET7" i="2" s="1"/>
  <c r="EU7" i="2" s="1"/>
  <c r="EV7" i="2" s="1"/>
  <c r="EW7" i="2" s="1"/>
  <c r="EX7" i="2" s="1"/>
  <c r="EY7" i="2" s="1"/>
  <c r="EZ7" i="2" s="1"/>
  <c r="FA7" i="2" s="1"/>
  <c r="FB7" i="2" s="1"/>
  <c r="FC7" i="2" s="1"/>
  <c r="FD7" i="2" s="1"/>
  <c r="FE7" i="2" s="1"/>
  <c r="FF7" i="2" s="1"/>
  <c r="FG7" i="2" s="1"/>
  <c r="FH7" i="2" s="1"/>
  <c r="FI7" i="2" s="1"/>
  <c r="FJ7" i="2" s="1"/>
  <c r="FK7" i="2" s="1"/>
  <c r="FL7" i="2" s="1"/>
  <c r="F8" i="2"/>
  <c r="G8" i="2" s="1"/>
  <c r="GG9" i="2"/>
  <c r="GH9" i="2" s="1"/>
  <c r="GI9" i="2" s="1"/>
  <c r="GJ9" i="2" s="1"/>
  <c r="C10" i="2"/>
  <c r="GG10" i="2"/>
  <c r="GH10" i="2" s="1"/>
  <c r="C11" i="2"/>
  <c r="GG11" i="2"/>
  <c r="GH11" i="2" s="1"/>
  <c r="GI11" i="2" s="1"/>
  <c r="GJ11" i="2" s="1"/>
  <c r="C12" i="2"/>
  <c r="GG12" i="2"/>
  <c r="GH12" i="2" s="1"/>
  <c r="GI12" i="2" s="1"/>
  <c r="GJ12" i="2" s="1"/>
  <c r="C13" i="2"/>
  <c r="C14" i="2" s="1"/>
  <c r="C15" i="2" s="1"/>
  <c r="C16" i="2" s="1"/>
  <c r="C17" i="2" s="1"/>
  <c r="C18" i="2" s="1"/>
  <c r="C19" i="2" s="1"/>
  <c r="C20" i="2" s="1"/>
  <c r="C21" i="2" s="1"/>
  <c r="GG13" i="2"/>
  <c r="GH13" i="2" s="1"/>
  <c r="GI13" i="2" s="1"/>
  <c r="GJ13" i="2" s="1"/>
  <c r="GG14" i="2"/>
  <c r="GH14" i="2" s="1"/>
  <c r="GI14" i="2" s="1"/>
  <c r="GJ14" i="2" s="1"/>
  <c r="GG15" i="2"/>
  <c r="GH15" i="2" s="1"/>
  <c r="GI15" i="2" s="1"/>
  <c r="GJ15" i="2" s="1"/>
  <c r="GG16" i="2"/>
  <c r="GH16" i="2" s="1"/>
  <c r="GG17" i="2"/>
  <c r="GH17" i="2" s="1"/>
  <c r="GI17" i="2" s="1"/>
  <c r="GJ17" i="2" s="1"/>
  <c r="GG18" i="2"/>
  <c r="GH18" i="2" s="1"/>
  <c r="GG19" i="2"/>
  <c r="GH19" i="2" s="1"/>
  <c r="GI19" i="2" s="1"/>
  <c r="GJ19" i="2" s="1"/>
  <c r="GG20" i="2"/>
  <c r="GH20" i="2" s="1"/>
  <c r="GI20" i="2" s="1"/>
  <c r="GJ20" i="2" s="1"/>
  <c r="GG21" i="2"/>
  <c r="GH21" i="2" s="1"/>
  <c r="GI21" i="2" s="1"/>
  <c r="GJ21" i="2" s="1"/>
  <c r="GG22" i="2"/>
  <c r="GH22" i="2" s="1"/>
  <c r="GI22" i="2" s="1"/>
  <c r="GJ22" i="2" s="1"/>
  <c r="GG23" i="2"/>
  <c r="GH23" i="2" s="1"/>
  <c r="GI23" i="2" s="1"/>
  <c r="GJ23" i="2" s="1"/>
  <c r="GG24" i="2"/>
  <c r="GH24" i="2" s="1"/>
  <c r="GI24" i="2" s="1"/>
  <c r="GJ24" i="2" s="1"/>
  <c r="GG25" i="2"/>
  <c r="GH25" i="2" s="1"/>
  <c r="GI25" i="2" s="1"/>
  <c r="GJ25" i="2" s="1"/>
  <c r="GG26" i="2"/>
  <c r="GH26" i="2" s="1"/>
  <c r="GI26" i="2" s="1"/>
  <c r="GJ26" i="2" s="1"/>
  <c r="GG27" i="2"/>
  <c r="GH27" i="2" s="1"/>
  <c r="GI27" i="2" s="1"/>
  <c r="GJ27" i="2" s="1"/>
  <c r="GG28" i="2"/>
  <c r="GH28" i="2" s="1"/>
  <c r="GI28" i="2" s="1"/>
  <c r="GJ28" i="2" s="1"/>
  <c r="GG29" i="2"/>
  <c r="GH29" i="2" s="1"/>
  <c r="GG30" i="2"/>
  <c r="GH30" i="2" s="1"/>
  <c r="GG31" i="2"/>
  <c r="GH31" i="2" s="1"/>
  <c r="GI31" i="2" s="1"/>
  <c r="GJ31" i="2" s="1"/>
  <c r="GG32" i="2"/>
  <c r="GH32" i="2" s="1"/>
  <c r="GG33" i="2"/>
  <c r="GH33" i="2" s="1"/>
  <c r="GG34" i="2"/>
  <c r="GH34" i="2" s="1"/>
  <c r="GI34" i="2" s="1"/>
  <c r="GG35" i="2"/>
  <c r="GH35" i="2" s="1"/>
  <c r="GG36" i="2"/>
  <c r="GH36" i="2" s="1"/>
  <c r="GI36" i="2" s="1"/>
  <c r="GJ36" i="2" s="1"/>
  <c r="E37" i="2"/>
  <c r="J37" i="2"/>
  <c r="E38" i="2"/>
  <c r="J38" i="2"/>
  <c r="E39" i="2"/>
  <c r="J39" i="2"/>
  <c r="E40" i="2"/>
  <c r="E85" i="2" s="1"/>
  <c r="J40" i="2"/>
  <c r="E41" i="2"/>
  <c r="J41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G42" i="2"/>
  <c r="FH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V42" i="2"/>
  <c r="FW42" i="2"/>
  <c r="FX42" i="2"/>
  <c r="FY42" i="2"/>
  <c r="FZ42" i="2"/>
  <c r="GA42" i="2"/>
  <c r="GB42" i="2"/>
  <c r="GC42" i="2"/>
  <c r="GD42" i="2"/>
  <c r="GE42" i="2"/>
  <c r="GF42" i="2"/>
  <c r="GK42" i="2"/>
  <c r="GL42" i="2"/>
  <c r="GM42" i="2"/>
  <c r="GN42" i="2"/>
  <c r="GO42" i="2"/>
  <c r="GP42" i="2"/>
  <c r="GQ42" i="2"/>
  <c r="GR42" i="2"/>
  <c r="GS42" i="2"/>
  <c r="GT42" i="2"/>
  <c r="GU42" i="2"/>
  <c r="GW42" i="2"/>
  <c r="GX42" i="2"/>
  <c r="GY42" i="2"/>
  <c r="GZ42" i="2"/>
  <c r="HA42" i="2"/>
  <c r="HB42" i="2"/>
  <c r="HC42" i="2"/>
  <c r="HD42" i="2"/>
  <c r="HE42" i="2"/>
  <c r="HF42" i="2"/>
  <c r="HG42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V46" i="2"/>
  <c r="FW46" i="2"/>
  <c r="FX46" i="2"/>
  <c r="FY46" i="2"/>
  <c r="FZ46" i="2"/>
  <c r="GA46" i="2"/>
  <c r="GB46" i="2"/>
  <c r="GC46" i="2"/>
  <c r="GD46" i="2"/>
  <c r="GE46" i="2"/>
  <c r="GF46" i="2"/>
  <c r="GG46" i="2"/>
  <c r="GH46" i="2"/>
  <c r="GI46" i="2"/>
  <c r="GJ46" i="2"/>
  <c r="GK46" i="2"/>
  <c r="GL46" i="2"/>
  <c r="GM46" i="2"/>
  <c r="GN46" i="2"/>
  <c r="GO46" i="2"/>
  <c r="GP46" i="2"/>
  <c r="GQ46" i="2"/>
  <c r="GR46" i="2"/>
  <c r="GS46" i="2"/>
  <c r="GT46" i="2"/>
  <c r="GU46" i="2"/>
  <c r="GV46" i="2"/>
  <c r="GW46" i="2"/>
  <c r="GX46" i="2"/>
  <c r="GY46" i="2"/>
  <c r="GZ46" i="2"/>
  <c r="HA46" i="2"/>
  <c r="HB46" i="2"/>
  <c r="HC46" i="2"/>
  <c r="HD46" i="2"/>
  <c r="HE46" i="2"/>
  <c r="HF46" i="2"/>
  <c r="HG46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V49" i="2"/>
  <c r="FW49" i="2"/>
  <c r="FX49" i="2"/>
  <c r="FY49" i="2"/>
  <c r="FZ49" i="2"/>
  <c r="GA49" i="2"/>
  <c r="GB49" i="2"/>
  <c r="GC49" i="2"/>
  <c r="GD49" i="2"/>
  <c r="GE49" i="2"/>
  <c r="GF49" i="2"/>
  <c r="GG49" i="2"/>
  <c r="GH49" i="2"/>
  <c r="GI49" i="2"/>
  <c r="GJ49" i="2"/>
  <c r="GK49" i="2"/>
  <c r="GL49" i="2"/>
  <c r="GM49" i="2"/>
  <c r="GN49" i="2"/>
  <c r="GO49" i="2"/>
  <c r="GP49" i="2"/>
  <c r="GQ49" i="2"/>
  <c r="GR49" i="2"/>
  <c r="GS49" i="2"/>
  <c r="GT49" i="2"/>
  <c r="GU49" i="2"/>
  <c r="GV49" i="2"/>
  <c r="GW49" i="2"/>
  <c r="GX49" i="2"/>
  <c r="GY49" i="2"/>
  <c r="GZ49" i="2"/>
  <c r="HA49" i="2"/>
  <c r="HB49" i="2"/>
  <c r="HC49" i="2"/>
  <c r="HD49" i="2"/>
  <c r="HE49" i="2"/>
  <c r="HF49" i="2"/>
  <c r="HG49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V52" i="2"/>
  <c r="FW52" i="2"/>
  <c r="FX52" i="2"/>
  <c r="FY52" i="2"/>
  <c r="FZ52" i="2"/>
  <c r="GA52" i="2"/>
  <c r="GB52" i="2"/>
  <c r="GC52" i="2"/>
  <c r="GD52" i="2"/>
  <c r="GE52" i="2"/>
  <c r="GF52" i="2"/>
  <c r="GG52" i="2"/>
  <c r="GH52" i="2"/>
  <c r="GI52" i="2"/>
  <c r="GJ52" i="2"/>
  <c r="GK52" i="2"/>
  <c r="GL52" i="2"/>
  <c r="GM52" i="2"/>
  <c r="GN52" i="2"/>
  <c r="GO52" i="2"/>
  <c r="GP52" i="2"/>
  <c r="GQ52" i="2"/>
  <c r="GR52" i="2"/>
  <c r="GS52" i="2"/>
  <c r="GT52" i="2"/>
  <c r="GU52" i="2"/>
  <c r="GV52" i="2"/>
  <c r="GW52" i="2"/>
  <c r="GX52" i="2"/>
  <c r="GY52" i="2"/>
  <c r="GZ52" i="2"/>
  <c r="HA52" i="2"/>
  <c r="HB52" i="2"/>
  <c r="HC52" i="2"/>
  <c r="HD52" i="2"/>
  <c r="HE52" i="2"/>
  <c r="HF52" i="2"/>
  <c r="HG52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V55" i="2"/>
  <c r="FW55" i="2"/>
  <c r="FX55" i="2"/>
  <c r="FY55" i="2"/>
  <c r="FZ55" i="2"/>
  <c r="GA55" i="2"/>
  <c r="GB55" i="2"/>
  <c r="GC55" i="2"/>
  <c r="GD55" i="2"/>
  <c r="GE55" i="2"/>
  <c r="GF55" i="2"/>
  <c r="GG55" i="2"/>
  <c r="GH55" i="2"/>
  <c r="GI55" i="2"/>
  <c r="GJ55" i="2"/>
  <c r="GK55" i="2"/>
  <c r="GL55" i="2"/>
  <c r="GM55" i="2"/>
  <c r="GN55" i="2"/>
  <c r="GO55" i="2"/>
  <c r="GP55" i="2"/>
  <c r="GQ55" i="2"/>
  <c r="GR55" i="2"/>
  <c r="GS55" i="2"/>
  <c r="GT55" i="2"/>
  <c r="GU55" i="2"/>
  <c r="GV55" i="2"/>
  <c r="GW55" i="2"/>
  <c r="GX55" i="2"/>
  <c r="GY55" i="2"/>
  <c r="GZ55" i="2"/>
  <c r="HA55" i="2"/>
  <c r="HB55" i="2"/>
  <c r="HC55" i="2"/>
  <c r="HD55" i="2"/>
  <c r="HE55" i="2"/>
  <c r="HE63" i="2" s="1"/>
  <c r="HF55" i="2"/>
  <c r="HG55" i="2"/>
  <c r="HG63" i="2" s="1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FQ63" i="2"/>
  <c r="FR63" i="2"/>
  <c r="FS63" i="2"/>
  <c r="FT63" i="2"/>
  <c r="FU63" i="2"/>
  <c r="FV63" i="2"/>
  <c r="FW63" i="2"/>
  <c r="FX63" i="2"/>
  <c r="FY63" i="2"/>
  <c r="FZ63" i="2"/>
  <c r="GA63" i="2"/>
  <c r="GB63" i="2"/>
  <c r="GC63" i="2"/>
  <c r="GD63" i="2"/>
  <c r="GE63" i="2"/>
  <c r="GF63" i="2"/>
  <c r="GG63" i="2"/>
  <c r="GH63" i="2"/>
  <c r="GI63" i="2"/>
  <c r="GJ63" i="2"/>
  <c r="GK63" i="2"/>
  <c r="GL63" i="2"/>
  <c r="GM63" i="2"/>
  <c r="GN63" i="2"/>
  <c r="GO63" i="2"/>
  <c r="GP63" i="2"/>
  <c r="GQ63" i="2"/>
  <c r="GR63" i="2"/>
  <c r="GS63" i="2"/>
  <c r="GT63" i="2"/>
  <c r="GU63" i="2"/>
  <c r="GV63" i="2"/>
  <c r="GW63" i="2"/>
  <c r="GX63" i="2"/>
  <c r="GY63" i="2"/>
  <c r="GZ63" i="2"/>
  <c r="HA63" i="2"/>
  <c r="HB63" i="2"/>
  <c r="HC63" i="2"/>
  <c r="HD63" i="2"/>
  <c r="HF63" i="2"/>
  <c r="B65" i="2"/>
  <c r="F65" i="2"/>
  <c r="F37" i="2"/>
  <c r="K65" i="2"/>
  <c r="K40" i="2" s="1"/>
  <c r="E70" i="2"/>
  <c r="B70" i="2" s="1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T70" i="2"/>
  <c r="CU70" i="2"/>
  <c r="CV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DZ70" i="2"/>
  <c r="EA70" i="2"/>
  <c r="EB70" i="2"/>
  <c r="EC70" i="2"/>
  <c r="ED70" i="2"/>
  <c r="EE70" i="2"/>
  <c r="EF70" i="2"/>
  <c r="EG70" i="2"/>
  <c r="EH70" i="2"/>
  <c r="EI70" i="2"/>
  <c r="EJ70" i="2"/>
  <c r="EK70" i="2"/>
  <c r="EL70" i="2"/>
  <c r="EM70" i="2"/>
  <c r="EN70" i="2"/>
  <c r="EO70" i="2"/>
  <c r="EP70" i="2"/>
  <c r="EQ70" i="2"/>
  <c r="ER70" i="2"/>
  <c r="ES70" i="2"/>
  <c r="ET70" i="2"/>
  <c r="EU70" i="2"/>
  <c r="EV70" i="2"/>
  <c r="EW70" i="2"/>
  <c r="EX70" i="2"/>
  <c r="EY70" i="2"/>
  <c r="EZ70" i="2"/>
  <c r="FA70" i="2"/>
  <c r="FB70" i="2"/>
  <c r="FC70" i="2"/>
  <c r="FD70" i="2"/>
  <c r="FE70" i="2"/>
  <c r="FF70" i="2"/>
  <c r="FG70" i="2"/>
  <c r="FH70" i="2"/>
  <c r="FI70" i="2"/>
  <c r="FJ70" i="2"/>
  <c r="FK70" i="2"/>
  <c r="FL70" i="2"/>
  <c r="FM70" i="2"/>
  <c r="FN70" i="2"/>
  <c r="FO70" i="2"/>
  <c r="FP70" i="2"/>
  <c r="FQ70" i="2"/>
  <c r="FR70" i="2"/>
  <c r="FS70" i="2"/>
  <c r="FT70" i="2"/>
  <c r="FU70" i="2"/>
  <c r="FV70" i="2"/>
  <c r="FW70" i="2"/>
  <c r="FX70" i="2"/>
  <c r="FY70" i="2"/>
  <c r="FZ70" i="2"/>
  <c r="GA70" i="2"/>
  <c r="GB70" i="2"/>
  <c r="GC70" i="2"/>
  <c r="GD70" i="2"/>
  <c r="GE70" i="2"/>
  <c r="GF70" i="2"/>
  <c r="GG70" i="2"/>
  <c r="GK70" i="2"/>
  <c r="GL70" i="2"/>
  <c r="GM70" i="2"/>
  <c r="GN70" i="2"/>
  <c r="GO70" i="2"/>
  <c r="GP70" i="2"/>
  <c r="GQ70" i="2"/>
  <c r="GR70" i="2"/>
  <c r="GS70" i="2"/>
  <c r="GT70" i="2"/>
  <c r="GU70" i="2"/>
  <c r="GV70" i="2"/>
  <c r="GW70" i="2"/>
  <c r="GX70" i="2"/>
  <c r="GY70" i="2"/>
  <c r="GZ70" i="2"/>
  <c r="HA70" i="2"/>
  <c r="HB70" i="2"/>
  <c r="HC70" i="2"/>
  <c r="HD70" i="2"/>
  <c r="HE70" i="2"/>
  <c r="HF70" i="2"/>
  <c r="HG70" i="2"/>
  <c r="B71" i="2"/>
  <c r="B72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T74" i="2"/>
  <c r="CU74" i="2"/>
  <c r="CV74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DZ74" i="2"/>
  <c r="EA74" i="2"/>
  <c r="EB74" i="2"/>
  <c r="EC74" i="2"/>
  <c r="ED74" i="2"/>
  <c r="EE74" i="2"/>
  <c r="EF74" i="2"/>
  <c r="EG74" i="2"/>
  <c r="EH74" i="2"/>
  <c r="EI74" i="2"/>
  <c r="EJ74" i="2"/>
  <c r="EK74" i="2"/>
  <c r="EL74" i="2"/>
  <c r="EM74" i="2"/>
  <c r="EN74" i="2"/>
  <c r="EO74" i="2"/>
  <c r="EP74" i="2"/>
  <c r="EQ74" i="2"/>
  <c r="ER74" i="2"/>
  <c r="ES74" i="2"/>
  <c r="ET74" i="2"/>
  <c r="EU74" i="2"/>
  <c r="EV74" i="2"/>
  <c r="EW74" i="2"/>
  <c r="EX74" i="2"/>
  <c r="EY74" i="2"/>
  <c r="EZ74" i="2"/>
  <c r="FA74" i="2"/>
  <c r="FB74" i="2"/>
  <c r="FC74" i="2"/>
  <c r="FD74" i="2"/>
  <c r="FE74" i="2"/>
  <c r="FF74" i="2"/>
  <c r="FG74" i="2"/>
  <c r="FH74" i="2"/>
  <c r="FI74" i="2"/>
  <c r="FJ74" i="2"/>
  <c r="FK74" i="2"/>
  <c r="FL74" i="2"/>
  <c r="FM74" i="2"/>
  <c r="FN74" i="2"/>
  <c r="FO74" i="2"/>
  <c r="FP74" i="2"/>
  <c r="FQ74" i="2"/>
  <c r="FR74" i="2"/>
  <c r="FS74" i="2"/>
  <c r="FT74" i="2"/>
  <c r="FU74" i="2"/>
  <c r="FV74" i="2"/>
  <c r="FW74" i="2"/>
  <c r="FX74" i="2"/>
  <c r="FY74" i="2"/>
  <c r="FZ74" i="2"/>
  <c r="GA74" i="2"/>
  <c r="GB74" i="2"/>
  <c r="GC74" i="2"/>
  <c r="GD74" i="2"/>
  <c r="GE74" i="2"/>
  <c r="GF74" i="2"/>
  <c r="GG74" i="2"/>
  <c r="GK74" i="2"/>
  <c r="GL74" i="2"/>
  <c r="GM74" i="2"/>
  <c r="GN74" i="2"/>
  <c r="GO74" i="2"/>
  <c r="GP74" i="2"/>
  <c r="GQ74" i="2"/>
  <c r="GR74" i="2"/>
  <c r="GS74" i="2"/>
  <c r="GT74" i="2"/>
  <c r="GU74" i="2"/>
  <c r="GV74" i="2"/>
  <c r="GW74" i="2"/>
  <c r="GX74" i="2"/>
  <c r="GY74" i="2"/>
  <c r="GZ74" i="2"/>
  <c r="HA74" i="2"/>
  <c r="HB74" i="2"/>
  <c r="HC74" i="2"/>
  <c r="HD74" i="2"/>
  <c r="HE74" i="2"/>
  <c r="HF74" i="2"/>
  <c r="HG74" i="2"/>
  <c r="B75" i="2"/>
  <c r="B76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T78" i="2"/>
  <c r="CU78" i="2"/>
  <c r="CV78" i="2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Q78" i="2"/>
  <c r="DR78" i="2"/>
  <c r="DS78" i="2"/>
  <c r="DT78" i="2"/>
  <c r="DU78" i="2"/>
  <c r="DV78" i="2"/>
  <c r="DW78" i="2"/>
  <c r="DX78" i="2"/>
  <c r="DY78" i="2"/>
  <c r="DZ78" i="2"/>
  <c r="EA78" i="2"/>
  <c r="EB78" i="2"/>
  <c r="EC78" i="2"/>
  <c r="ED78" i="2"/>
  <c r="EE78" i="2"/>
  <c r="EF78" i="2"/>
  <c r="EG78" i="2"/>
  <c r="EH78" i="2"/>
  <c r="EI78" i="2"/>
  <c r="EJ78" i="2"/>
  <c r="EK78" i="2"/>
  <c r="EL78" i="2"/>
  <c r="EM78" i="2"/>
  <c r="EN78" i="2"/>
  <c r="EO78" i="2"/>
  <c r="EP78" i="2"/>
  <c r="EQ78" i="2"/>
  <c r="ER78" i="2"/>
  <c r="ES78" i="2"/>
  <c r="ET78" i="2"/>
  <c r="EU78" i="2"/>
  <c r="EV78" i="2"/>
  <c r="EW78" i="2"/>
  <c r="EX78" i="2"/>
  <c r="EY78" i="2"/>
  <c r="EZ78" i="2"/>
  <c r="FA78" i="2"/>
  <c r="FB78" i="2"/>
  <c r="FC78" i="2"/>
  <c r="FD78" i="2"/>
  <c r="FE78" i="2"/>
  <c r="FF78" i="2"/>
  <c r="FG78" i="2"/>
  <c r="FH78" i="2"/>
  <c r="FI78" i="2"/>
  <c r="FJ78" i="2"/>
  <c r="FK78" i="2"/>
  <c r="FL78" i="2"/>
  <c r="FM78" i="2"/>
  <c r="FN78" i="2"/>
  <c r="FO78" i="2"/>
  <c r="FP78" i="2"/>
  <c r="FQ78" i="2"/>
  <c r="FR78" i="2"/>
  <c r="FS78" i="2"/>
  <c r="FT78" i="2"/>
  <c r="FU78" i="2"/>
  <c r="FV78" i="2"/>
  <c r="FW78" i="2"/>
  <c r="FX78" i="2"/>
  <c r="FY78" i="2"/>
  <c r="FZ78" i="2"/>
  <c r="GA78" i="2"/>
  <c r="GB78" i="2"/>
  <c r="GC78" i="2"/>
  <c r="GD78" i="2"/>
  <c r="GE78" i="2"/>
  <c r="GF78" i="2"/>
  <c r="GG78" i="2"/>
  <c r="GK78" i="2"/>
  <c r="GL78" i="2"/>
  <c r="GM78" i="2"/>
  <c r="GN78" i="2"/>
  <c r="GO78" i="2"/>
  <c r="GP78" i="2"/>
  <c r="GQ78" i="2"/>
  <c r="GR78" i="2"/>
  <c r="GS78" i="2"/>
  <c r="GT78" i="2"/>
  <c r="GU78" i="2"/>
  <c r="GV78" i="2"/>
  <c r="GW78" i="2"/>
  <c r="GX78" i="2"/>
  <c r="GY78" i="2"/>
  <c r="GZ78" i="2"/>
  <c r="HA78" i="2"/>
  <c r="HB78" i="2"/>
  <c r="HC78" i="2"/>
  <c r="HD78" i="2"/>
  <c r="HE78" i="2"/>
  <c r="HF78" i="2"/>
  <c r="HG78" i="2"/>
  <c r="B79" i="2"/>
  <c r="B80" i="2"/>
  <c r="G1" i="7"/>
  <c r="H1" i="7" s="1"/>
  <c r="F2" i="7"/>
  <c r="H2" i="7"/>
  <c r="I2" i="7" s="1"/>
  <c r="J2" i="7" s="1"/>
  <c r="E6" i="7"/>
  <c r="B6" i="7" s="1"/>
  <c r="BE6" i="7" s="1"/>
  <c r="E7" i="7"/>
  <c r="F7" i="7" s="1"/>
  <c r="E8" i="7"/>
  <c r="AO8" i="7" s="1"/>
  <c r="R1" i="11"/>
  <c r="J4" i="11"/>
  <c r="J1" i="11" s="1"/>
  <c r="K4" i="11"/>
  <c r="K1" i="11" s="1"/>
  <c r="L4" i="11"/>
  <c r="L1" i="11"/>
  <c r="M4" i="11"/>
  <c r="M1" i="11" s="1"/>
  <c r="J5" i="11"/>
  <c r="K5" i="11"/>
  <c r="L5" i="11"/>
  <c r="M5" i="11"/>
  <c r="R5" i="11"/>
  <c r="J6" i="11"/>
  <c r="K6" i="11"/>
  <c r="L6" i="11"/>
  <c r="M6" i="11"/>
  <c r="R6" i="11"/>
  <c r="J7" i="11"/>
  <c r="K7" i="11"/>
  <c r="L7" i="11"/>
  <c r="M7" i="11"/>
  <c r="R7" i="11"/>
  <c r="J8" i="11"/>
  <c r="K8" i="11"/>
  <c r="L8" i="11"/>
  <c r="M8" i="11"/>
  <c r="R8" i="11"/>
  <c r="J9" i="11"/>
  <c r="K9" i="11"/>
  <c r="L9" i="11"/>
  <c r="M9" i="11"/>
  <c r="R9" i="11"/>
  <c r="J10" i="11"/>
  <c r="K10" i="11"/>
  <c r="L10" i="11"/>
  <c r="M10" i="11"/>
  <c r="R10" i="11"/>
  <c r="J11" i="11"/>
  <c r="K11" i="11"/>
  <c r="L11" i="11"/>
  <c r="M11" i="11"/>
  <c r="R11" i="11"/>
  <c r="J12" i="11"/>
  <c r="K12" i="11"/>
  <c r="L12" i="11"/>
  <c r="M12" i="11"/>
  <c r="R12" i="11"/>
  <c r="J13" i="11"/>
  <c r="K13" i="11"/>
  <c r="L13" i="11"/>
  <c r="M13" i="11"/>
  <c r="R13" i="11"/>
  <c r="J14" i="11"/>
  <c r="K14" i="11"/>
  <c r="L14" i="11"/>
  <c r="M14" i="11"/>
  <c r="R14" i="11"/>
  <c r="J15" i="11"/>
  <c r="K15" i="11"/>
  <c r="L15" i="11"/>
  <c r="M15" i="11"/>
  <c r="R15" i="11"/>
  <c r="J16" i="11"/>
  <c r="K16" i="11"/>
  <c r="L16" i="11"/>
  <c r="M16" i="11"/>
  <c r="R16" i="11"/>
  <c r="J29" i="11"/>
  <c r="K29" i="11"/>
  <c r="L29" i="11"/>
  <c r="M29" i="11"/>
  <c r="J30" i="11"/>
  <c r="K30" i="11"/>
  <c r="L30" i="11"/>
  <c r="M30" i="11"/>
  <c r="R30" i="11"/>
  <c r="J31" i="11"/>
  <c r="K31" i="11"/>
  <c r="L31" i="11"/>
  <c r="M31" i="11"/>
  <c r="R31" i="11"/>
  <c r="J32" i="11"/>
  <c r="K32" i="11"/>
  <c r="L32" i="11"/>
  <c r="M32" i="11"/>
  <c r="R32" i="11"/>
  <c r="J33" i="11"/>
  <c r="K33" i="11"/>
  <c r="L33" i="11"/>
  <c r="M33" i="11"/>
  <c r="R33" i="11"/>
  <c r="J34" i="11"/>
  <c r="K34" i="11"/>
  <c r="L34" i="11"/>
  <c r="M34" i="11"/>
  <c r="R34" i="11"/>
  <c r="J35" i="11"/>
  <c r="K35" i="11"/>
  <c r="L35" i="11"/>
  <c r="M35" i="11"/>
  <c r="R35" i="11"/>
  <c r="J36" i="11"/>
  <c r="K36" i="11"/>
  <c r="L36" i="11"/>
  <c r="M36" i="11"/>
  <c r="R36" i="11"/>
  <c r="J37" i="11"/>
  <c r="K37" i="11"/>
  <c r="L37" i="11"/>
  <c r="M37" i="11"/>
  <c r="R37" i="11"/>
  <c r="J38" i="11"/>
  <c r="K38" i="11"/>
  <c r="L38" i="11"/>
  <c r="M38" i="11"/>
  <c r="R38" i="11"/>
  <c r="J39" i="11"/>
  <c r="K39" i="11"/>
  <c r="L39" i="11"/>
  <c r="M39" i="11"/>
  <c r="R39" i="11"/>
  <c r="J40" i="11"/>
  <c r="K40" i="11"/>
  <c r="L40" i="11"/>
  <c r="M40" i="11"/>
  <c r="R40" i="11"/>
  <c r="J41" i="11"/>
  <c r="K41" i="11"/>
  <c r="L41" i="11"/>
  <c r="M41" i="11"/>
  <c r="R41" i="11"/>
  <c r="J50" i="11"/>
  <c r="K50" i="11"/>
  <c r="L50" i="11"/>
  <c r="M50" i="11"/>
  <c r="J51" i="11"/>
  <c r="K51" i="11"/>
  <c r="L51" i="11"/>
  <c r="M51" i="11"/>
  <c r="R51" i="11"/>
  <c r="J52" i="11"/>
  <c r="K52" i="11"/>
  <c r="L52" i="11"/>
  <c r="M52" i="11"/>
  <c r="R52" i="11"/>
  <c r="J53" i="11"/>
  <c r="K53" i="11"/>
  <c r="L53" i="11"/>
  <c r="M53" i="11"/>
  <c r="R53" i="11"/>
  <c r="J54" i="11"/>
  <c r="K54" i="11"/>
  <c r="L54" i="11"/>
  <c r="M54" i="11"/>
  <c r="R54" i="11"/>
  <c r="J55" i="11"/>
  <c r="K55" i="11"/>
  <c r="L55" i="11"/>
  <c r="M55" i="11"/>
  <c r="R55" i="11"/>
  <c r="J56" i="11"/>
  <c r="K56" i="11"/>
  <c r="L56" i="11"/>
  <c r="M56" i="11"/>
  <c r="R56" i="11"/>
  <c r="J57" i="11"/>
  <c r="K57" i="11"/>
  <c r="L57" i="11"/>
  <c r="M57" i="11"/>
  <c r="R57" i="11"/>
  <c r="J58" i="11"/>
  <c r="K58" i="11"/>
  <c r="L58" i="11"/>
  <c r="M58" i="11"/>
  <c r="R58" i="11"/>
  <c r="J59" i="11"/>
  <c r="K59" i="11"/>
  <c r="L59" i="11"/>
  <c r="M59" i="11"/>
  <c r="R59" i="11"/>
  <c r="J60" i="11"/>
  <c r="K60" i="11"/>
  <c r="L60" i="11"/>
  <c r="M60" i="11"/>
  <c r="R60" i="11"/>
  <c r="J61" i="11"/>
  <c r="K61" i="11"/>
  <c r="L61" i="11"/>
  <c r="M61" i="11"/>
  <c r="R61" i="11"/>
  <c r="J62" i="11"/>
  <c r="K62" i="11"/>
  <c r="L62" i="11"/>
  <c r="M62" i="11"/>
  <c r="R62" i="11"/>
  <c r="J72" i="11"/>
  <c r="K72" i="11"/>
  <c r="L72" i="11"/>
  <c r="M72" i="11"/>
  <c r="R72" i="11"/>
  <c r="J73" i="11"/>
  <c r="K73" i="11"/>
  <c r="L73" i="11"/>
  <c r="M73" i="11"/>
  <c r="R73" i="11"/>
  <c r="J74" i="11"/>
  <c r="K74" i="11"/>
  <c r="L74" i="11"/>
  <c r="M74" i="11"/>
  <c r="R74" i="11"/>
  <c r="J75" i="11"/>
  <c r="K75" i="11"/>
  <c r="L75" i="11"/>
  <c r="M75" i="11"/>
  <c r="R75" i="11"/>
  <c r="J76" i="11"/>
  <c r="K76" i="11"/>
  <c r="L76" i="11"/>
  <c r="M76" i="11"/>
  <c r="R76" i="11"/>
  <c r="J77" i="11"/>
  <c r="K77" i="11"/>
  <c r="L77" i="11"/>
  <c r="M77" i="11"/>
  <c r="R77" i="11"/>
  <c r="J78" i="11"/>
  <c r="K78" i="11"/>
  <c r="L78" i="11"/>
  <c r="M78" i="11"/>
  <c r="R78" i="11"/>
  <c r="J79" i="11"/>
  <c r="K79" i="11"/>
  <c r="L79" i="11"/>
  <c r="M79" i="11"/>
  <c r="R79" i="11"/>
  <c r="J80" i="11"/>
  <c r="K80" i="11"/>
  <c r="L80" i="11"/>
  <c r="M80" i="11"/>
  <c r="R80" i="11"/>
  <c r="J81" i="11"/>
  <c r="K81" i="11"/>
  <c r="L81" i="11"/>
  <c r="M81" i="11"/>
  <c r="R81" i="11"/>
  <c r="J82" i="11"/>
  <c r="K82" i="11"/>
  <c r="L82" i="11"/>
  <c r="M82" i="11"/>
  <c r="R82" i="11"/>
  <c r="J83" i="11"/>
  <c r="K83" i="11"/>
  <c r="L83" i="11"/>
  <c r="M83" i="11"/>
  <c r="R83" i="11"/>
  <c r="J94" i="11"/>
  <c r="K94" i="11"/>
  <c r="L94" i="11"/>
  <c r="M94" i="11"/>
  <c r="R94" i="11"/>
  <c r="J95" i="11"/>
  <c r="K95" i="11"/>
  <c r="L95" i="11"/>
  <c r="M95" i="11"/>
  <c r="R95" i="11"/>
  <c r="J96" i="11"/>
  <c r="K96" i="11"/>
  <c r="L96" i="11"/>
  <c r="M96" i="11"/>
  <c r="R96" i="11"/>
  <c r="J97" i="11"/>
  <c r="K97" i="11"/>
  <c r="L97" i="11"/>
  <c r="M97" i="11"/>
  <c r="R97" i="11"/>
  <c r="J98" i="11"/>
  <c r="K98" i="11"/>
  <c r="L98" i="11"/>
  <c r="M98" i="11"/>
  <c r="R98" i="11"/>
  <c r="J99" i="11"/>
  <c r="K99" i="11"/>
  <c r="L99" i="11"/>
  <c r="M99" i="11"/>
  <c r="R99" i="11"/>
  <c r="J100" i="11"/>
  <c r="K100" i="11"/>
  <c r="L100" i="11"/>
  <c r="M100" i="11"/>
  <c r="R100" i="11"/>
  <c r="J101" i="11"/>
  <c r="K101" i="11"/>
  <c r="L101" i="11"/>
  <c r="M101" i="11"/>
  <c r="R101" i="11"/>
  <c r="J102" i="11"/>
  <c r="K102" i="11"/>
  <c r="L102" i="11"/>
  <c r="M102" i="11"/>
  <c r="R102" i="11"/>
  <c r="J103" i="11"/>
  <c r="K103" i="11"/>
  <c r="L103" i="11"/>
  <c r="M103" i="11"/>
  <c r="R103" i="11"/>
  <c r="J104" i="11"/>
  <c r="K104" i="11"/>
  <c r="L104" i="11"/>
  <c r="M104" i="11"/>
  <c r="R104" i="11"/>
  <c r="J105" i="11"/>
  <c r="K105" i="11"/>
  <c r="L105" i="11"/>
  <c r="M105" i="11"/>
  <c r="R105" i="11"/>
  <c r="L65" i="2"/>
  <c r="L41" i="2" s="1"/>
  <c r="G65" i="2"/>
  <c r="F40" i="2"/>
  <c r="K39" i="2"/>
  <c r="V13" i="14"/>
  <c r="F39" i="2"/>
  <c r="K38" i="2"/>
  <c r="K41" i="2"/>
  <c r="F38" i="2"/>
  <c r="K37" i="2"/>
  <c r="F41" i="2"/>
  <c r="B629" i="19"/>
  <c r="C630" i="19"/>
  <c r="B627" i="19"/>
  <c r="C626" i="19"/>
  <c r="A627" i="19"/>
  <c r="B630" i="19"/>
  <c r="C631" i="19"/>
  <c r="B631" i="19" s="1"/>
  <c r="A630" i="19"/>
  <c r="D630" i="19" s="1"/>
  <c r="A626" i="19"/>
  <c r="C625" i="19"/>
  <c r="C624" i="19" s="1"/>
  <c r="B626" i="19"/>
  <c r="W13" i="14"/>
  <c r="L39" i="2"/>
  <c r="G40" i="2"/>
  <c r="H65" i="2"/>
  <c r="H39" i="2" s="1"/>
  <c r="G37" i="2"/>
  <c r="G41" i="2"/>
  <c r="G38" i="2"/>
  <c r="G39" i="2"/>
  <c r="K2" i="7"/>
  <c r="L2" i="7" s="1"/>
  <c r="H40" i="2"/>
  <c r="I65" i="2"/>
  <c r="H38" i="2"/>
  <c r="A631" i="19"/>
  <c r="D631" i="19"/>
  <c r="C632" i="19"/>
  <c r="A625" i="19"/>
  <c r="B625" i="19"/>
  <c r="X13" i="14"/>
  <c r="Y13" i="14" s="1"/>
  <c r="C623" i="19"/>
  <c r="A624" i="19"/>
  <c r="B624" i="19"/>
  <c r="A632" i="19"/>
  <c r="D632" i="19"/>
  <c r="C633" i="19"/>
  <c r="B632" i="19"/>
  <c r="I38" i="2"/>
  <c r="I39" i="2"/>
  <c r="I40" i="2"/>
  <c r="I37" i="2"/>
  <c r="I41" i="2"/>
  <c r="M2" i="7"/>
  <c r="B623" i="19"/>
  <c r="A633" i="19"/>
  <c r="D633" i="19" s="1"/>
  <c r="B633" i="19"/>
  <c r="C634" i="19"/>
  <c r="N2" i="7"/>
  <c r="O2" i="7"/>
  <c r="P2" i="7" s="1"/>
  <c r="Q2" i="7" s="1"/>
  <c r="R2" i="7" s="1"/>
  <c r="S2" i="7" s="1"/>
  <c r="T2" i="7" s="1"/>
  <c r="U2" i="7" s="1"/>
  <c r="V2" i="7" s="1"/>
  <c r="W2" i="7" s="1"/>
  <c r="X2" i="7" s="1"/>
  <c r="Y2" i="7" s="1"/>
  <c r="Z2" i="7" s="1"/>
  <c r="AA2" i="7" s="1"/>
  <c r="AB2" i="7" s="1"/>
  <c r="AC2" i="7" s="1"/>
  <c r="AD2" i="7" s="1"/>
  <c r="AE2" i="7" s="1"/>
  <c r="AF2" i="7" s="1"/>
  <c r="AG2" i="7" s="1"/>
  <c r="AH2" i="7" s="1"/>
  <c r="AI2" i="7" s="1"/>
  <c r="AJ2" i="7" s="1"/>
  <c r="AK2" i="7" s="1"/>
  <c r="AL2" i="7" s="1"/>
  <c r="AM2" i="7" s="1"/>
  <c r="AN2" i="7" s="1"/>
  <c r="AO2" i="7" s="1"/>
  <c r="A634" i="19"/>
  <c r="D634" i="19" s="1"/>
  <c r="AP2" i="7"/>
  <c r="AQ2" i="7" s="1"/>
  <c r="AR2" i="7" s="1"/>
  <c r="AS2" i="7" s="1"/>
  <c r="AT2" i="7" s="1"/>
  <c r="AU2" i="7" s="1"/>
  <c r="AV2" i="7" s="1"/>
  <c r="AW2" i="7" s="1"/>
  <c r="AX2" i="7" s="1"/>
  <c r="AY2" i="7" s="1"/>
  <c r="FM7" i="2"/>
  <c r="M65" i="2"/>
  <c r="L38" i="2"/>
  <c r="N65" i="2"/>
  <c r="M37" i="2"/>
  <c r="FN7" i="2"/>
  <c r="FO7" i="2" s="1"/>
  <c r="FP7" i="2" s="1"/>
  <c r="FQ7" i="2" s="1"/>
  <c r="FR7" i="2" s="1"/>
  <c r="FS7" i="2" s="1"/>
  <c r="FT7" i="2" s="1"/>
  <c r="N38" i="2"/>
  <c r="N39" i="2"/>
  <c r="N37" i="2"/>
  <c r="O65" i="2"/>
  <c r="O40" i="2" s="1"/>
  <c r="N41" i="2"/>
  <c r="N40" i="2"/>
  <c r="O39" i="2"/>
  <c r="GI32" i="2"/>
  <c r="GJ34" i="2"/>
  <c r="GI30" i="2"/>
  <c r="GJ30" i="2" s="1"/>
  <c r="GI33" i="2"/>
  <c r="GJ33" i="2" s="1"/>
  <c r="GI29" i="2"/>
  <c r="GJ29" i="2" s="1"/>
  <c r="GJ32" i="2"/>
  <c r="IK63" i="2"/>
  <c r="IM78" i="2"/>
  <c r="IM74" i="2"/>
  <c r="IM70" i="2"/>
  <c r="D6" i="7"/>
  <c r="BG6" i="7" s="1"/>
  <c r="IS63" i="2"/>
  <c r="T24" i="14"/>
  <c r="T25" i="14"/>
  <c r="U17" i="14"/>
  <c r="U20" i="14"/>
  <c r="U18" i="14"/>
  <c r="U19" i="14"/>
  <c r="T20" i="14"/>
  <c r="U22" i="14"/>
  <c r="U24" i="14"/>
  <c r="U23" i="14"/>
  <c r="U16" i="14"/>
  <c r="T22" i="14"/>
  <c r="T21" i="14"/>
  <c r="T23" i="14"/>
  <c r="U14" i="14"/>
  <c r="U15" i="14"/>
  <c r="V22" i="14"/>
  <c r="V18" i="14"/>
  <c r="V15" i="14"/>
  <c r="V14" i="14"/>
  <c r="V23" i="14"/>
  <c r="V25" i="14"/>
  <c r="U21" i="14"/>
  <c r="V21" i="14"/>
  <c r="V20" i="14"/>
  <c r="V24" i="14"/>
  <c r="U25" i="14"/>
  <c r="V19" i="14"/>
  <c r="V16" i="14"/>
  <c r="V17" i="14"/>
  <c r="W19" i="14"/>
  <c r="W20" i="14"/>
  <c r="W16" i="14"/>
  <c r="W24" i="14"/>
  <c r="W22" i="14"/>
  <c r="W15" i="14"/>
  <c r="W23" i="14"/>
  <c r="W25" i="14"/>
  <c r="W17" i="14"/>
  <c r="W14" i="14"/>
  <c r="W21" i="14"/>
  <c r="X14" i="14"/>
  <c r="W18" i="14"/>
  <c r="B83" i="2" l="1"/>
  <c r="F85" i="2"/>
  <c r="I85" i="2"/>
  <c r="C6" i="7"/>
  <c r="BF6" i="7" s="1"/>
  <c r="H85" i="2"/>
  <c r="J85" i="2"/>
  <c r="M40" i="2"/>
  <c r="M41" i="2"/>
  <c r="K85" i="2"/>
  <c r="B74" i="2"/>
  <c r="HX63" i="2"/>
  <c r="IB63" i="2"/>
  <c r="IF63" i="2"/>
  <c r="IJ63" i="2"/>
  <c r="IN63" i="2"/>
  <c r="IR63" i="2"/>
  <c r="IT63" i="2"/>
  <c r="GH42" i="2"/>
  <c r="GI35" i="2"/>
  <c r="GJ35" i="2" s="1"/>
  <c r="GG42" i="2"/>
  <c r="G85" i="2"/>
  <c r="P7" i="7"/>
  <c r="Q7" i="7"/>
  <c r="J7" i="7"/>
  <c r="AP7" i="7"/>
  <c r="AC7" i="7"/>
  <c r="AR7" i="7"/>
  <c r="O7" i="7"/>
  <c r="H8" i="7"/>
  <c r="BI8" i="7" s="1"/>
  <c r="AY8" i="7"/>
  <c r="AG8" i="7"/>
  <c r="L8" i="7"/>
  <c r="BJ8" i="7" s="1"/>
  <c r="G8" i="7"/>
  <c r="Y8" i="7"/>
  <c r="T8" i="7"/>
  <c r="P8" i="7"/>
  <c r="V8" i="7"/>
  <c r="AH8" i="7"/>
  <c r="N8" i="7"/>
  <c r="B8" i="7"/>
  <c r="BE8" i="7" s="1"/>
  <c r="AQ8" i="7"/>
  <c r="AU8" i="7"/>
  <c r="AA8" i="7"/>
  <c r="AD8" i="7"/>
  <c r="Q8" i="7"/>
  <c r="AF8" i="7"/>
  <c r="AL7" i="7"/>
  <c r="O8" i="7"/>
  <c r="AK8" i="7"/>
  <c r="J8" i="7"/>
  <c r="Y7" i="7"/>
  <c r="L7" i="7"/>
  <c r="BJ7" i="7" s="1"/>
  <c r="AB8" i="7"/>
  <c r="AC8" i="7"/>
  <c r="AE8" i="7"/>
  <c r="AH7" i="7"/>
  <c r="B7" i="7"/>
  <c r="D7" i="7" s="1"/>
  <c r="BG7" i="7" s="1"/>
  <c r="AS7" i="7"/>
  <c r="BK7" i="7" s="1"/>
  <c r="AX7" i="7"/>
  <c r="H7" i="7"/>
  <c r="BI7" i="7" s="1"/>
  <c r="N7" i="7"/>
  <c r="K7" i="7"/>
  <c r="R7" i="7"/>
  <c r="AG7" i="7"/>
  <c r="AV7" i="7"/>
  <c r="AW7" i="7"/>
  <c r="AM7" i="7"/>
  <c r="AB7" i="7"/>
  <c r="M7" i="7"/>
  <c r="W7" i="7"/>
  <c r="AO7" i="7"/>
  <c r="AU7" i="7"/>
  <c r="AI7" i="7"/>
  <c r="X7" i="7"/>
  <c r="AK7" i="7"/>
  <c r="S7" i="7"/>
  <c r="AT7" i="7"/>
  <c r="AQ7" i="7"/>
  <c r="U7" i="7"/>
  <c r="Z7" i="7"/>
  <c r="AN7" i="7"/>
  <c r="V7" i="7"/>
  <c r="AY7" i="7"/>
  <c r="AF7" i="7"/>
  <c r="C7" i="7"/>
  <c r="BF7" i="7" s="1"/>
  <c r="G7" i="7"/>
  <c r="AE7" i="7"/>
  <c r="AD7" i="7"/>
  <c r="AA7" i="7"/>
  <c r="I7" i="7"/>
  <c r="AJ7" i="7"/>
  <c r="T7" i="7"/>
  <c r="AW8" i="7"/>
  <c r="R8" i="7"/>
  <c r="AV8" i="7"/>
  <c r="AS8" i="7"/>
  <c r="BK8" i="7" s="1"/>
  <c r="W8" i="7"/>
  <c r="AR8" i="7"/>
  <c r="AM8" i="7"/>
  <c r="I8" i="7"/>
  <c r="X8" i="7"/>
  <c r="Z8" i="7"/>
  <c r="AP8" i="7"/>
  <c r="F8" i="7"/>
  <c r="A8" i="7" s="1"/>
  <c r="BD8" i="7" s="1"/>
  <c r="M8" i="7"/>
  <c r="S8" i="7"/>
  <c r="AJ8" i="7"/>
  <c r="AT8" i="7"/>
  <c r="K8" i="7"/>
  <c r="AX8" i="7"/>
  <c r="U8" i="7"/>
  <c r="AL8" i="7"/>
  <c r="AN8" i="7"/>
  <c r="C8" i="7"/>
  <c r="BF8" i="7" s="1"/>
  <c r="AI8" i="7"/>
  <c r="BH7" i="7"/>
  <c r="A7" i="7"/>
  <c r="BD7" i="7" s="1"/>
  <c r="GI42" i="2"/>
  <c r="M38" i="2"/>
  <c r="M39" i="2"/>
  <c r="FU7" i="2"/>
  <c r="GI10" i="2"/>
  <c r="GH70" i="2"/>
  <c r="GI16" i="2"/>
  <c r="GH74" i="2"/>
  <c r="L37" i="2"/>
  <c r="HH63" i="2"/>
  <c r="HN63" i="2"/>
  <c r="HQ63" i="2"/>
  <c r="HZ63" i="2"/>
  <c r="L40" i="2"/>
  <c r="IL63" i="2"/>
  <c r="B78" i="2"/>
  <c r="GJ42" i="2"/>
  <c r="P65" i="2"/>
  <c r="O38" i="2"/>
  <c r="O37" i="2"/>
  <c r="O41" i="2"/>
  <c r="C635" i="19"/>
  <c r="B634" i="19"/>
  <c r="C622" i="19"/>
  <c r="A623" i="19"/>
  <c r="H37" i="2"/>
  <c r="B84" i="2"/>
  <c r="I1" i="7"/>
  <c r="H5" i="7"/>
  <c r="C22" i="2"/>
  <c r="C23" i="2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H8" i="2"/>
  <c r="E9" i="7"/>
  <c r="H41" i="2"/>
  <c r="GI18" i="2"/>
  <c r="GH78" i="2"/>
  <c r="G5" i="7"/>
  <c r="Y16" i="14"/>
  <c r="Y23" i="14"/>
  <c r="Y18" i="14"/>
  <c r="X17" i="14"/>
  <c r="X19" i="14"/>
  <c r="X18" i="14"/>
  <c r="Y14" i="14"/>
  <c r="Y24" i="14"/>
  <c r="Y25" i="14"/>
  <c r="X22" i="14"/>
  <c r="X21" i="14"/>
  <c r="X15" i="14"/>
  <c r="X16" i="14"/>
  <c r="Y19" i="14"/>
  <c r="Y15" i="14"/>
  <c r="Y17" i="14"/>
  <c r="X25" i="14"/>
  <c r="X24" i="14"/>
  <c r="Y20" i="14"/>
  <c r="Y21" i="14"/>
  <c r="Y22" i="14"/>
  <c r="X20" i="14"/>
  <c r="X23" i="14"/>
  <c r="D8" i="7" l="1"/>
  <c r="BG8" i="7" s="1"/>
  <c r="BE7" i="7"/>
  <c r="BH8" i="7"/>
  <c r="FV7" i="2"/>
  <c r="FW7" i="2" s="1"/>
  <c r="FX7" i="2" s="1"/>
  <c r="FY7" i="2" s="1"/>
  <c r="FZ7" i="2" s="1"/>
  <c r="GA7" i="2" s="1"/>
  <c r="GB7" i="2" s="1"/>
  <c r="GC7" i="2" s="1"/>
  <c r="GD7" i="2" s="1"/>
  <c r="GE7" i="2" s="1"/>
  <c r="GF7" i="2" s="1"/>
  <c r="GG7" i="2" s="1"/>
  <c r="GH7" i="2" s="1"/>
  <c r="GI7" i="2" s="1"/>
  <c r="J419" i="13" s="1"/>
  <c r="AU419" i="13"/>
  <c r="AW419" i="13"/>
  <c r="S419" i="13"/>
  <c r="AV419" i="13"/>
  <c r="AO419" i="13"/>
  <c r="AL419" i="13"/>
  <c r="AX419" i="13"/>
  <c r="E419" i="13"/>
  <c r="W419" i="13"/>
  <c r="T419" i="13"/>
  <c r="V419" i="13"/>
  <c r="O419" i="13"/>
  <c r="F419" i="13"/>
  <c r="Y419" i="13"/>
  <c r="AK419" i="13"/>
  <c r="AM419" i="13"/>
  <c r="AA419" i="13"/>
  <c r="G419" i="13"/>
  <c r="AP419" i="13"/>
  <c r="H419" i="13"/>
  <c r="AC419" i="13"/>
  <c r="AN419" i="13"/>
  <c r="X419" i="13"/>
  <c r="I419" i="13"/>
  <c r="K419" i="13"/>
  <c r="D419" i="13"/>
  <c r="AQ419" i="13"/>
  <c r="AS419" i="13"/>
  <c r="GJ10" i="2"/>
  <c r="GJ70" i="2" s="1"/>
  <c r="GI70" i="2"/>
  <c r="GJ16" i="2"/>
  <c r="GJ74" i="2" s="1"/>
  <c r="GI74" i="2"/>
  <c r="L419" i="13"/>
  <c r="M85" i="2"/>
  <c r="N85" i="2"/>
  <c r="L85" i="2"/>
  <c r="O85" i="2"/>
  <c r="J9" i="7"/>
  <c r="AW9" i="7"/>
  <c r="G9" i="7"/>
  <c r="AB9" i="7"/>
  <c r="AR9" i="7"/>
  <c r="H9" i="7"/>
  <c r="BI9" i="7" s="1"/>
  <c r="AY9" i="7"/>
  <c r="Z9" i="7"/>
  <c r="U9" i="7"/>
  <c r="AI9" i="7"/>
  <c r="AH9" i="7"/>
  <c r="T9" i="7"/>
  <c r="P9" i="7"/>
  <c r="L9" i="7"/>
  <c r="BJ9" i="7" s="1"/>
  <c r="AN9" i="7"/>
  <c r="X9" i="7"/>
  <c r="W9" i="7"/>
  <c r="N9" i="7"/>
  <c r="AV9" i="7"/>
  <c r="AF9" i="7"/>
  <c r="AE9" i="7"/>
  <c r="V9" i="7"/>
  <c r="K9" i="7"/>
  <c r="S9" i="7"/>
  <c r="AM9" i="7"/>
  <c r="AD9" i="7"/>
  <c r="AS9" i="7"/>
  <c r="BK9" i="7" s="1"/>
  <c r="AX9" i="7"/>
  <c r="B9" i="7"/>
  <c r="BE9" i="7" s="1"/>
  <c r="Q9" i="7"/>
  <c r="AO9" i="7"/>
  <c r="AG9" i="7"/>
  <c r="M9" i="7"/>
  <c r="AQ9" i="7"/>
  <c r="Y9" i="7"/>
  <c r="AL9" i="7"/>
  <c r="AC9" i="7"/>
  <c r="AT9" i="7"/>
  <c r="AK9" i="7"/>
  <c r="F9" i="7"/>
  <c r="AU9" i="7"/>
  <c r="O9" i="7"/>
  <c r="I9" i="7"/>
  <c r="C9" i="7"/>
  <c r="BF9" i="7" s="1"/>
  <c r="AA9" i="7"/>
  <c r="AJ9" i="7"/>
  <c r="R9" i="7"/>
  <c r="AP9" i="7"/>
  <c r="P39" i="2"/>
  <c r="P40" i="2"/>
  <c r="P41" i="2"/>
  <c r="Q65" i="2"/>
  <c r="P37" i="2"/>
  <c r="P38" i="2"/>
  <c r="A622" i="19"/>
  <c r="B622" i="19"/>
  <c r="C621" i="19"/>
  <c r="A635" i="19"/>
  <c r="D635" i="19" s="1"/>
  <c r="C636" i="19"/>
  <c r="B635" i="19"/>
  <c r="GJ18" i="2"/>
  <c r="GI78" i="2"/>
  <c r="E10" i="7"/>
  <c r="I8" i="2"/>
  <c r="I5" i="7"/>
  <c r="J1" i="7"/>
  <c r="U419" i="13" l="1"/>
  <c r="R419" i="13"/>
  <c r="GJ7" i="2"/>
  <c r="GK7" i="2" s="1"/>
  <c r="GL7" i="2" s="1"/>
  <c r="GM7" i="2" s="1"/>
  <c r="GN7" i="2" s="1"/>
  <c r="GO7" i="2" s="1"/>
  <c r="GP7" i="2" s="1"/>
  <c r="GQ7" i="2" s="1"/>
  <c r="GR7" i="2" s="1"/>
  <c r="GS7" i="2" s="1"/>
  <c r="GT7" i="2" s="1"/>
  <c r="GU7" i="2" s="1"/>
  <c r="GV7" i="2" s="1"/>
  <c r="GW7" i="2" s="1"/>
  <c r="GX7" i="2" s="1"/>
  <c r="GY7" i="2" s="1"/>
  <c r="GZ7" i="2" s="1"/>
  <c r="HA7" i="2" s="1"/>
  <c r="HB7" i="2" s="1"/>
  <c r="HC7" i="2" s="1"/>
  <c r="HD7" i="2" s="1"/>
  <c r="HE7" i="2" s="1"/>
  <c r="HF7" i="2" s="1"/>
  <c r="HG7" i="2" s="1"/>
  <c r="HH7" i="2" s="1"/>
  <c r="HI7" i="2" s="1"/>
  <c r="HJ7" i="2" s="1"/>
  <c r="HK7" i="2" s="1"/>
  <c r="HL7" i="2" s="1"/>
  <c r="HM7" i="2" s="1"/>
  <c r="HN7" i="2" s="1"/>
  <c r="HO7" i="2" s="1"/>
  <c r="HP7" i="2" s="1"/>
  <c r="Q433" i="13"/>
  <c r="Q425" i="13"/>
  <c r="Q432" i="13"/>
  <c r="Q428" i="13"/>
  <c r="Q424" i="13"/>
  <c r="Q420" i="13"/>
  <c r="Q416" i="13"/>
  <c r="Q431" i="13"/>
  <c r="Q423" i="13"/>
  <c r="Q415" i="13"/>
  <c r="Q427" i="13"/>
  <c r="Q419" i="13"/>
  <c r="Q434" i="13"/>
  <c r="Q430" i="13"/>
  <c r="Q426" i="13"/>
  <c r="Q422" i="13"/>
  <c r="Q418" i="13"/>
  <c r="Q414" i="13"/>
  <c r="Q429" i="13"/>
  <c r="Q421" i="13"/>
  <c r="Q417" i="13"/>
  <c r="AS411" i="13"/>
  <c r="W411" i="13"/>
  <c r="AU411" i="13"/>
  <c r="Q411" i="13"/>
  <c r="AI414" i="13"/>
  <c r="M412" i="13"/>
  <c r="AK412" i="13"/>
  <c r="R415" i="13"/>
  <c r="K416" i="13"/>
  <c r="AD417" i="13"/>
  <c r="AP412" i="13"/>
  <c r="AK413" i="13"/>
  <c r="M416" i="13"/>
  <c r="AL415" i="13"/>
  <c r="AS415" i="13"/>
  <c r="F417" i="13"/>
  <c r="J412" i="13"/>
  <c r="S418" i="13"/>
  <c r="Z418" i="13"/>
  <c r="Y412" i="13"/>
  <c r="E415" i="13"/>
  <c r="AM416" i="13"/>
  <c r="AX417" i="13"/>
  <c r="AC418" i="13"/>
  <c r="AT418" i="13"/>
  <c r="O416" i="13"/>
  <c r="G417" i="13"/>
  <c r="AC415" i="13"/>
  <c r="S416" i="13"/>
  <c r="AU416" i="13"/>
  <c r="H418" i="13"/>
  <c r="I417" i="13"/>
  <c r="H416" i="13"/>
  <c r="M414" i="13"/>
  <c r="AF414" i="13"/>
  <c r="AL414" i="13"/>
  <c r="AQ416" i="13"/>
  <c r="U412" i="13"/>
  <c r="AR413" i="13"/>
  <c r="AW412" i="13"/>
  <c r="Y415" i="13"/>
  <c r="AO417" i="13"/>
  <c r="N417" i="13"/>
  <c r="AR415" i="13"/>
  <c r="Z415" i="13"/>
  <c r="G415" i="13"/>
  <c r="E418" i="13"/>
  <c r="AA412" i="13"/>
  <c r="R414" i="13"/>
  <c r="R418" i="13"/>
  <c r="AR414" i="13"/>
  <c r="H412" i="13"/>
  <c r="AN414" i="13"/>
  <c r="H415" i="13"/>
  <c r="V417" i="13"/>
  <c r="L416" i="13"/>
  <c r="AV416" i="13"/>
  <c r="V414" i="13"/>
  <c r="AT415" i="13"/>
  <c r="AB416" i="13"/>
  <c r="I416" i="13"/>
  <c r="G413" i="13"/>
  <c r="O415" i="13"/>
  <c r="AC412" i="13"/>
  <c r="AP411" i="13"/>
  <c r="E411" i="13"/>
  <c r="K411" i="13"/>
  <c r="AE411" i="13"/>
  <c r="AW416" i="13"/>
  <c r="AD416" i="13"/>
  <c r="D417" i="13"/>
  <c r="O417" i="13"/>
  <c r="F413" i="13"/>
  <c r="I413" i="13"/>
  <c r="F414" i="13"/>
  <c r="J417" i="13"/>
  <c r="V418" i="13"/>
  <c r="T417" i="13"/>
  <c r="D418" i="13"/>
  <c r="AR418" i="13"/>
  <c r="X413" i="13"/>
  <c r="AR412" i="13"/>
  <c r="K413" i="13"/>
  <c r="K414" i="13"/>
  <c r="U416" i="13"/>
  <c r="AV418" i="13"/>
  <c r="AU412" i="13"/>
  <c r="AQ412" i="13"/>
  <c r="AA415" i="13"/>
  <c r="L413" i="13"/>
  <c r="W418" i="13"/>
  <c r="AL417" i="13"/>
  <c r="AB418" i="13"/>
  <c r="AV412" i="13"/>
  <c r="AV415" i="13"/>
  <c r="N412" i="13"/>
  <c r="X417" i="13"/>
  <c r="W416" i="13"/>
  <c r="AN416" i="13"/>
  <c r="S417" i="13"/>
  <c r="AD418" i="13"/>
  <c r="W415" i="13"/>
  <c r="I415" i="13"/>
  <c r="AJ414" i="13"/>
  <c r="L417" i="13"/>
  <c r="E412" i="13"/>
  <c r="D415" i="13"/>
  <c r="Y418" i="13"/>
  <c r="AO416" i="13"/>
  <c r="P417" i="13"/>
  <c r="AS413" i="13"/>
  <c r="L414" i="13"/>
  <c r="AV413" i="13"/>
  <c r="AS416" i="13"/>
  <c r="AX412" i="13"/>
  <c r="AU414" i="13"/>
  <c r="AK415" i="13"/>
  <c r="O412" i="13"/>
  <c r="AE416" i="13"/>
  <c r="T414" i="13"/>
  <c r="AC416" i="13"/>
  <c r="N414" i="13"/>
  <c r="AU413" i="13"/>
  <c r="U417" i="13"/>
  <c r="AD415" i="13"/>
  <c r="K417" i="13"/>
  <c r="P413" i="13"/>
  <c r="AT417" i="13"/>
  <c r="X411" i="13"/>
  <c r="AR411" i="13"/>
  <c r="AX411" i="13"/>
  <c r="AL411" i="13"/>
  <c r="AN415" i="13"/>
  <c r="AO412" i="13"/>
  <c r="AO418" i="13"/>
  <c r="Q412" i="13"/>
  <c r="W417" i="13"/>
  <c r="P415" i="13"/>
  <c r="V415" i="13"/>
  <c r="S412" i="13"/>
  <c r="H413" i="13"/>
  <c r="W412" i="13"/>
  <c r="AN412" i="13"/>
  <c r="D412" i="13"/>
  <c r="AM414" i="13"/>
  <c r="AD414" i="13"/>
  <c r="T415" i="13"/>
  <c r="Z412" i="13"/>
  <c r="O413" i="13"/>
  <c r="D414" i="13"/>
  <c r="AG414" i="13"/>
  <c r="AX414" i="13"/>
  <c r="G418" i="13"/>
  <c r="AA414" i="13"/>
  <c r="G412" i="13"/>
  <c r="X412" i="13"/>
  <c r="I412" i="13"/>
  <c r="AH414" i="13"/>
  <c r="AX418" i="13"/>
  <c r="AB413" i="13"/>
  <c r="AM418" i="13"/>
  <c r="I418" i="13"/>
  <c r="AW418" i="13"/>
  <c r="S413" i="13"/>
  <c r="R413" i="13"/>
  <c r="AE417" i="13"/>
  <c r="Y416" i="13"/>
  <c r="AR416" i="13"/>
  <c r="W413" i="13"/>
  <c r="AO413" i="13"/>
  <c r="M417" i="13"/>
  <c r="AT412" i="13"/>
  <c r="F418" i="13"/>
  <c r="AL413" i="13"/>
  <c r="Z416" i="13"/>
  <c r="AW415" i="13"/>
  <c r="AK418" i="13"/>
  <c r="L415" i="13"/>
  <c r="AA418" i="13"/>
  <c r="L412" i="13"/>
  <c r="M415" i="13"/>
  <c r="R412" i="13"/>
  <c r="AE414" i="13"/>
  <c r="AT416" i="13"/>
  <c r="AO414" i="13"/>
  <c r="AQ413" i="13"/>
  <c r="X416" i="13"/>
  <c r="AR417" i="13"/>
  <c r="Z413" i="13"/>
  <c r="F416" i="13"/>
  <c r="AQ418" i="13"/>
  <c r="K412" i="13"/>
  <c r="AA411" i="13"/>
  <c r="I411" i="13"/>
  <c r="J411" i="13"/>
  <c r="AL412" i="13"/>
  <c r="AW417" i="13"/>
  <c r="H417" i="13"/>
  <c r="D413" i="13"/>
  <c r="Y414" i="13"/>
  <c r="U415" i="13"/>
  <c r="Z417" i="13"/>
  <c r="AK416" i="13"/>
  <c r="Z414" i="13"/>
  <c r="W414" i="13"/>
  <c r="H414" i="13"/>
  <c r="AV414" i="13"/>
  <c r="AM413" i="13"/>
  <c r="D416" i="13"/>
  <c r="R416" i="13"/>
  <c r="AC417" i="13"/>
  <c r="AN413" i="13"/>
  <c r="X415" i="13"/>
  <c r="AO415" i="13"/>
  <c r="T416" i="13"/>
  <c r="AL416" i="13"/>
  <c r="G414" i="13"/>
  <c r="AP415" i="13"/>
  <c r="AP413" i="13"/>
  <c r="I414" i="13"/>
  <c r="P414" i="13"/>
  <c r="V416" i="13"/>
  <c r="AC414" i="13"/>
  <c r="AQ414" i="13"/>
  <c r="AB412" i="13"/>
  <c r="AS412" i="13"/>
  <c r="AE412" i="13"/>
  <c r="F415" i="13"/>
  <c r="AP416" i="13"/>
  <c r="AD412" i="13"/>
  <c r="AN417" i="13"/>
  <c r="Q413" i="13"/>
  <c r="J415" i="13"/>
  <c r="AB415" i="13"/>
  <c r="N413" i="13"/>
  <c r="J414" i="13"/>
  <c r="U413" i="13"/>
  <c r="AU415" i="13"/>
  <c r="L418" i="13"/>
  <c r="AK417" i="13"/>
  <c r="V413" i="13"/>
  <c r="AM417" i="13"/>
  <c r="AQ417" i="13"/>
  <c r="AK414" i="13"/>
  <c r="E413" i="13"/>
  <c r="J418" i="13"/>
  <c r="O414" i="13"/>
  <c r="AX413" i="13"/>
  <c r="R417" i="13"/>
  <c r="AN418" i="13"/>
  <c r="AC413" i="13"/>
  <c r="AX416" i="13"/>
  <c r="AE415" i="13"/>
  <c r="K418" i="13"/>
  <c r="O418" i="13"/>
  <c r="AB417" i="13"/>
  <c r="Q363" i="13"/>
  <c r="AU418" i="13"/>
  <c r="N411" i="13"/>
  <c r="AD411" i="13"/>
  <c r="X401" i="13"/>
  <c r="AK396" i="13"/>
  <c r="P392" i="13"/>
  <c r="D391" i="13"/>
  <c r="Z386" i="13"/>
  <c r="W385" i="13"/>
  <c r="M384" i="13"/>
  <c r="AX396" i="13"/>
  <c r="AC392" i="13"/>
  <c r="AO405" i="13"/>
  <c r="Y391" i="13"/>
  <c r="P384" i="13"/>
  <c r="P390" i="13"/>
  <c r="AK411" i="13"/>
  <c r="AQ409" i="13"/>
  <c r="AN404" i="13"/>
  <c r="E399" i="13"/>
  <c r="R388" i="13"/>
  <c r="AV383" i="13"/>
  <c r="AB407" i="13"/>
  <c r="AM395" i="13"/>
  <c r="S400" i="13"/>
  <c r="J386" i="13"/>
  <c r="J389" i="13"/>
  <c r="N388" i="13"/>
  <c r="O387" i="13"/>
  <c r="AX385" i="13"/>
  <c r="I385" i="13"/>
  <c r="Z377" i="13"/>
  <c r="J369" i="13"/>
  <c r="AA360" i="13"/>
  <c r="O380" i="13"/>
  <c r="AS369" i="13"/>
  <c r="P411" i="13"/>
  <c r="AB411" i="13"/>
  <c r="D411" i="13"/>
  <c r="AU407" i="13"/>
  <c r="AR402" i="13"/>
  <c r="I397" i="13"/>
  <c r="F390" i="13"/>
  <c r="AW388" i="13"/>
  <c r="AX387" i="13"/>
  <c r="AT406" i="13"/>
  <c r="AO402" i="13"/>
  <c r="V397" i="13"/>
  <c r="X391" i="13"/>
  <c r="AV387" i="13"/>
  <c r="AO386" i="13"/>
  <c r="AP385" i="13"/>
  <c r="AP400" i="13"/>
  <c r="E396" i="13"/>
  <c r="AE410" i="13"/>
  <c r="V391" i="13"/>
  <c r="O389" i="13"/>
  <c r="J385" i="13"/>
  <c r="AA409" i="13"/>
  <c r="AN396" i="13"/>
  <c r="F391" i="13"/>
  <c r="AE389" i="13"/>
  <c r="D386" i="13"/>
  <c r="X385" i="13"/>
  <c r="M413" i="13"/>
  <c r="AW414" i="13"/>
  <c r="M411" i="13"/>
  <c r="AN411" i="13"/>
  <c r="D395" i="13"/>
  <c r="AB410" i="13"/>
  <c r="AQ404" i="13"/>
  <c r="AO391" i="13"/>
  <c r="Z384" i="13"/>
  <c r="T390" i="13"/>
  <c r="V411" i="13"/>
  <c r="I410" i="13"/>
  <c r="F405" i="13"/>
  <c r="U399" i="13"/>
  <c r="V390" i="13"/>
  <c r="S389" i="13"/>
  <c r="P388" i="13"/>
  <c r="AR407" i="13"/>
  <c r="AM403" i="13"/>
  <c r="T398" i="13"/>
  <c r="AW393" i="13"/>
  <c r="L385" i="13"/>
  <c r="AN388" i="13"/>
  <c r="Z400" i="13"/>
  <c r="AL405" i="13"/>
  <c r="Q393" i="13"/>
  <c r="I390" i="13"/>
  <c r="X386" i="13"/>
  <c r="R386" i="13"/>
  <c r="AW384" i="13"/>
  <c r="AM383" i="13"/>
  <c r="AD383" i="13"/>
  <c r="N375" i="13"/>
  <c r="N367" i="13"/>
  <c r="D358" i="13"/>
  <c r="AW377" i="13"/>
  <c r="U367" i="13"/>
  <c r="F411" i="13"/>
  <c r="AT411" i="13"/>
  <c r="AV405" i="13"/>
  <c r="AQ401" i="13"/>
  <c r="X396" i="13"/>
  <c r="AN391" i="13"/>
  <c r="F388" i="13"/>
  <c r="AW386" i="13"/>
  <c r="AT385" i="13"/>
  <c r="H401" i="13"/>
  <c r="U396" i="13"/>
  <c r="AU410" i="13"/>
  <c r="Z391" i="13"/>
  <c r="AR385" i="13"/>
  <c r="AO384" i="13"/>
  <c r="AE390" i="13"/>
  <c r="V394" i="13"/>
  <c r="AT409" i="13"/>
  <c r="K404" i="13"/>
  <c r="R390" i="13"/>
  <c r="M386" i="13"/>
  <c r="O411" i="13"/>
  <c r="I402" i="13"/>
  <c r="W406" i="13"/>
  <c r="AL390" i="13"/>
  <c r="G387" i="13"/>
  <c r="Y389" i="13"/>
  <c r="AK390" i="13"/>
  <c r="AP414" i="13"/>
  <c r="AL418" i="13"/>
  <c r="AV411" i="13"/>
  <c r="Y411" i="13"/>
  <c r="AQ411" i="13"/>
  <c r="K409" i="13"/>
  <c r="H404" i="13"/>
  <c r="W398" i="13"/>
  <c r="AD390" i="13"/>
  <c r="W389" i="13"/>
  <c r="T388" i="13"/>
  <c r="J408" i="13"/>
  <c r="E404" i="13"/>
  <c r="R399" i="13"/>
  <c r="O394" i="13"/>
  <c r="V388" i="13"/>
  <c r="S387" i="13"/>
  <c r="L386" i="13"/>
  <c r="F402" i="13"/>
  <c r="Q398" i="13"/>
  <c r="N393" i="13"/>
  <c r="AV391" i="13"/>
  <c r="AM389" i="13"/>
  <c r="H386" i="13"/>
  <c r="AO410" i="13"/>
  <c r="D398" i="13"/>
  <c r="AS391" i="13"/>
  <c r="AA387" i="13"/>
  <c r="W383" i="13"/>
  <c r="AA383" i="13"/>
  <c r="H390" i="13"/>
  <c r="Q389" i="13"/>
  <c r="R381" i="13"/>
  <c r="R373" i="13"/>
  <c r="R365" i="13"/>
  <c r="G384" i="13"/>
  <c r="Y375" i="13"/>
  <c r="AQ364" i="13"/>
  <c r="AC411" i="13"/>
  <c r="H411" i="13"/>
  <c r="J400" i="13"/>
  <c r="W395" i="13"/>
  <c r="AW409" i="13"/>
  <c r="AP391" i="13"/>
  <c r="F386" i="13"/>
  <c r="AS384" i="13"/>
  <c r="AU390" i="13"/>
  <c r="AL394" i="13"/>
  <c r="L410" i="13"/>
  <c r="AA404" i="13"/>
  <c r="L391" i="13"/>
  <c r="AS390" i="13"/>
  <c r="AT389" i="13"/>
  <c r="S411" i="13"/>
  <c r="AC408" i="13"/>
  <c r="Z403" i="13"/>
  <c r="AO397" i="13"/>
  <c r="L387" i="13"/>
  <c r="AN390" i="13"/>
  <c r="N406" i="13"/>
  <c r="K393" i="13"/>
  <c r="AM398" i="13"/>
  <c r="J388" i="13"/>
  <c r="AN383" i="13"/>
  <c r="AN389" i="13"/>
  <c r="AO388" i="13"/>
  <c r="U418" i="13"/>
  <c r="AE413" i="13"/>
  <c r="L411" i="13"/>
  <c r="U411" i="13"/>
  <c r="L407" i="13"/>
  <c r="G403" i="13"/>
  <c r="AL397" i="13"/>
  <c r="S392" i="13"/>
  <c r="Z388" i="13"/>
  <c r="W387" i="13"/>
  <c r="T386" i="13"/>
  <c r="V402" i="13"/>
  <c r="AW398" i="13"/>
  <c r="AD393" i="13"/>
  <c r="AM391" i="13"/>
  <c r="V386" i="13"/>
  <c r="O385" i="13"/>
  <c r="E384" i="13"/>
  <c r="R396" i="13"/>
  <c r="M392" i="13"/>
  <c r="Y405" i="13"/>
  <c r="AP390" i="13"/>
  <c r="K387" i="13"/>
  <c r="AO389" i="13"/>
  <c r="W403" i="13"/>
  <c r="O410" i="13"/>
  <c r="AL388" i="13"/>
  <c r="G385" i="13"/>
  <c r="J390" i="13"/>
  <c r="K389" i="13"/>
  <c r="L388" i="13"/>
  <c r="E387" i="13"/>
  <c r="V379" i="13"/>
  <c r="V371" i="13"/>
  <c r="F363" i="13"/>
  <c r="K382" i="13"/>
  <c r="AU372" i="13"/>
  <c r="R411" i="13"/>
  <c r="Z411" i="13"/>
  <c r="AM411" i="13"/>
  <c r="AN393" i="13"/>
  <c r="N409" i="13"/>
  <c r="AC403" i="13"/>
  <c r="AB391" i="13"/>
  <c r="AW390" i="13"/>
  <c r="AX389" i="13"/>
  <c r="AO411" i="13"/>
  <c r="AS408" i="13"/>
  <c r="AP403" i="13"/>
  <c r="G398" i="13"/>
  <c r="AV389" i="13"/>
  <c r="AS388" i="13"/>
  <c r="AP387" i="13"/>
  <c r="AD406" i="13"/>
  <c r="Y402" i="13"/>
  <c r="F397" i="13"/>
  <c r="AT391" i="13"/>
  <c r="AL384" i="13"/>
  <c r="H388" i="13"/>
  <c r="AV397" i="13"/>
  <c r="X404" i="13"/>
  <c r="AQ391" i="13"/>
  <c r="D385" i="13"/>
  <c r="X388" i="13"/>
  <c r="AR387" i="13"/>
  <c r="Y386" i="13"/>
  <c r="Z387" i="13"/>
  <c r="AE386" i="13"/>
  <c r="F379" i="13"/>
  <c r="AB370" i="13"/>
  <c r="AB362" i="13"/>
  <c r="AO381" i="13"/>
  <c r="AW371" i="13"/>
  <c r="F404" i="13"/>
  <c r="AW405" i="13"/>
  <c r="V401" i="13"/>
  <c r="AC396" i="13"/>
  <c r="G407" i="13"/>
  <c r="T399" i="13"/>
  <c r="AM402" i="13"/>
  <c r="AR398" i="13"/>
  <c r="AW394" i="13"/>
  <c r="AA405" i="13"/>
  <c r="AN397" i="13"/>
  <c r="E403" i="13"/>
  <c r="H400" i="13"/>
  <c r="O395" i="13"/>
  <c r="AQ405" i="13"/>
  <c r="AL398" i="13"/>
  <c r="D407" i="13"/>
  <c r="G396" i="13"/>
  <c r="AM404" i="13"/>
  <c r="L392" i="13"/>
  <c r="P398" i="13"/>
  <c r="J410" i="13"/>
  <c r="AA408" i="13"/>
  <c r="AV404" i="13"/>
  <c r="Y398" i="13"/>
  <c r="Q410" i="13"/>
  <c r="N402" i="13"/>
  <c r="AD410" i="13"/>
  <c r="AW399" i="13"/>
  <c r="Q407" i="13"/>
  <c r="AP393" i="13"/>
  <c r="L400" i="13"/>
  <c r="AH405" i="13"/>
  <c r="I392" i="13"/>
  <c r="AS398" i="13"/>
  <c r="O405" i="13"/>
  <c r="U410" i="13"/>
  <c r="AR397" i="13"/>
  <c r="N404" i="13"/>
  <c r="AX408" i="13"/>
  <c r="U405" i="13"/>
  <c r="N399" i="13"/>
  <c r="AT407" i="13"/>
  <c r="O397" i="13"/>
  <c r="AE405" i="13"/>
  <c r="T393" i="13"/>
  <c r="T401" i="13"/>
  <c r="D409" i="13"/>
  <c r="AC330" i="13"/>
  <c r="AZ331" i="13"/>
  <c r="W335" i="13"/>
  <c r="AS330" i="13"/>
  <c r="AA330" i="13"/>
  <c r="F332" i="13"/>
  <c r="AU337" i="13"/>
  <c r="AM341" i="13"/>
  <c r="AR333" i="13"/>
  <c r="AV339" i="13"/>
  <c r="K394" i="13"/>
  <c r="AC409" i="13"/>
  <c r="H402" i="13"/>
  <c r="H410" i="13"/>
  <c r="AA399" i="13"/>
  <c r="AA407" i="13"/>
  <c r="AT396" i="13"/>
  <c r="AT404" i="13"/>
  <c r="AE330" i="13"/>
  <c r="S330" i="13"/>
  <c r="BI331" i="13"/>
  <c r="BI9" i="13" s="1"/>
  <c r="M331" i="13"/>
  <c r="G333" i="13"/>
  <c r="AT402" i="13"/>
  <c r="O400" i="13"/>
  <c r="H394" i="13"/>
  <c r="AJ404" i="13"/>
  <c r="G393" i="13"/>
  <c r="AM401" i="13"/>
  <c r="AM409" i="13"/>
  <c r="AD385" i="13"/>
  <c r="AM384" i="13"/>
  <c r="AN376" i="13"/>
  <c r="AN368" i="13"/>
  <c r="E360" i="13"/>
  <c r="Y379" i="13"/>
  <c r="U369" i="13"/>
  <c r="AA392" i="13"/>
  <c r="AQ408" i="13"/>
  <c r="L406" i="13"/>
  <c r="AO398" i="13"/>
  <c r="AW410" i="13"/>
  <c r="T405" i="13"/>
  <c r="O406" i="13"/>
  <c r="R403" i="13"/>
  <c r="K397" i="13"/>
  <c r="AM407" i="13"/>
  <c r="P407" i="13"/>
  <c r="AC407" i="13"/>
  <c r="AF404" i="13"/>
  <c r="AA397" i="13"/>
  <c r="U408" i="13"/>
  <c r="AV401" i="13"/>
  <c r="AV409" i="13"/>
  <c r="Q399" i="13"/>
  <c r="S406" i="13"/>
  <c r="Z393" i="13"/>
  <c r="AT399" i="13"/>
  <c r="Q397" i="13"/>
  <c r="X392" i="13"/>
  <c r="AN408" i="13"/>
  <c r="U400" i="13"/>
  <c r="N394" i="13"/>
  <c r="J404" i="13"/>
  <c r="M393" i="13"/>
  <c r="AC401" i="13"/>
  <c r="AU408" i="13"/>
  <c r="F395" i="13"/>
  <c r="Z401" i="13"/>
  <c r="N407" i="13"/>
  <c r="W393" i="13"/>
  <c r="I400" i="13"/>
  <c r="AC406" i="13"/>
  <c r="AL392" i="13"/>
  <c r="H399" i="13"/>
  <c r="AB405" i="13"/>
  <c r="AC393" i="13"/>
  <c r="M409" i="13"/>
  <c r="AP401" i="13"/>
  <c r="Z409" i="13"/>
  <c r="K399" i="13"/>
  <c r="K407" i="13"/>
  <c r="N396" i="13"/>
  <c r="AD404" i="13"/>
  <c r="O330" i="13"/>
  <c r="AP332" i="13"/>
  <c r="AW331" i="13"/>
  <c r="AQ330" i="13"/>
  <c r="AX332" i="13"/>
  <c r="P330" i="13"/>
  <c r="K333" i="13"/>
  <c r="AS336" i="13"/>
  <c r="O343" i="13"/>
  <c r="P335" i="13"/>
  <c r="P401" i="13"/>
  <c r="U397" i="13"/>
  <c r="J393" i="13"/>
  <c r="T404" i="13"/>
  <c r="AO392" i="13"/>
  <c r="G401" i="13"/>
  <c r="W409" i="13"/>
  <c r="Z398" i="13"/>
  <c r="Z406" i="13"/>
  <c r="T330" i="13"/>
  <c r="H330" i="13"/>
  <c r="BJ332" i="13"/>
  <c r="F331" i="13"/>
  <c r="AC334" i="13"/>
  <c r="F406" i="13"/>
  <c r="AO403" i="13"/>
  <c r="R397" i="13"/>
  <c r="AV406" i="13"/>
  <c r="Q396" i="13"/>
  <c r="AG404" i="13"/>
  <c r="V392" i="13"/>
  <c r="AC384" i="13"/>
  <c r="AQ390" i="13"/>
  <c r="AR382" i="13"/>
  <c r="AR374" i="13"/>
  <c r="AR366" i="13"/>
  <c r="F357" i="13"/>
  <c r="Y377" i="13"/>
  <c r="AQ366" i="13"/>
  <c r="AW397" i="13"/>
  <c r="AL393" i="13"/>
  <c r="V409" i="13"/>
  <c r="Q402" i="13"/>
  <c r="L395" i="13"/>
  <c r="AO393" i="13"/>
  <c r="G410" i="13"/>
  <c r="J407" i="13"/>
  <c r="G399" i="13"/>
  <c r="P393" i="13"/>
  <c r="U395" i="13"/>
  <c r="H392" i="13"/>
  <c r="Z407" i="13"/>
  <c r="E400" i="13"/>
  <c r="AV393" i="13"/>
  <c r="AB403" i="13"/>
  <c r="AU392" i="13"/>
  <c r="M401" i="13"/>
  <c r="AE408" i="13"/>
  <c r="AN394" i="13"/>
  <c r="J401" i="13"/>
  <c r="AA400" i="13"/>
  <c r="AD397" i="13"/>
  <c r="U392" i="13"/>
  <c r="M404" i="13"/>
  <c r="AP396" i="13"/>
  <c r="AN405" i="13"/>
  <c r="AQ394" i="13"/>
  <c r="Y403" i="13"/>
  <c r="K410" i="13"/>
  <c r="T396" i="13"/>
  <c r="AN402" i="13"/>
  <c r="AB408" i="13"/>
  <c r="S395" i="13"/>
  <c r="W401" i="13"/>
  <c r="AQ407" i="13"/>
  <c r="AX394" i="13"/>
  <c r="V400" i="13"/>
  <c r="AP406" i="13"/>
  <c r="E397" i="13"/>
  <c r="AR392" i="13"/>
  <c r="AL403" i="13"/>
  <c r="Y392" i="13"/>
  <c r="AO400" i="13"/>
  <c r="AO408" i="13"/>
  <c r="J398" i="13"/>
  <c r="J406" i="13"/>
  <c r="D330" i="13"/>
  <c r="Y331" i="13"/>
  <c r="AT332" i="13"/>
  <c r="AB330" i="13"/>
  <c r="M334" i="13"/>
  <c r="R330" i="13"/>
  <c r="AW334" i="13"/>
  <c r="AK338" i="13"/>
  <c r="T331" i="13"/>
  <c r="AT336" i="13"/>
  <c r="AP404" i="13"/>
  <c r="AA402" i="13"/>
  <c r="AL395" i="13"/>
  <c r="P406" i="13"/>
  <c r="U394" i="13"/>
  <c r="Q404" i="13"/>
  <c r="F392" i="13"/>
  <c r="F400" i="13"/>
  <c r="F408" i="13"/>
  <c r="Z330" i="13"/>
  <c r="AL331" i="13"/>
  <c r="Y334" i="13"/>
  <c r="AN331" i="13"/>
  <c r="AU335" i="13"/>
  <c r="AT410" i="13"/>
  <c r="AW407" i="13"/>
  <c r="AB400" i="13"/>
  <c r="AR408" i="13"/>
  <c r="M398" i="13"/>
  <c r="M406" i="13"/>
  <c r="P395" i="13"/>
  <c r="AP389" i="13"/>
  <c r="AA388" i="13"/>
  <c r="AV380" i="13"/>
  <c r="AV372" i="13"/>
  <c r="X364" i="13"/>
  <c r="AK383" i="13"/>
  <c r="E375" i="13"/>
  <c r="AO401" i="13"/>
  <c r="AB398" i="13"/>
  <c r="AK392" i="13"/>
  <c r="K405" i="13"/>
  <c r="X397" i="13"/>
  <c r="M399" i="13"/>
  <c r="R395" i="13"/>
  <c r="AL409" i="13"/>
  <c r="O403" i="13"/>
  <c r="AB395" i="13"/>
  <c r="K400" i="13"/>
  <c r="AX395" i="13"/>
  <c r="E392" i="13"/>
  <c r="AU403" i="13"/>
  <c r="J396" i="13"/>
  <c r="X405" i="13"/>
  <c r="AA394" i="13"/>
  <c r="AQ402" i="13"/>
  <c r="AS409" i="13"/>
  <c r="D396" i="13"/>
  <c r="X402" i="13"/>
  <c r="AI404" i="13"/>
  <c r="F401" i="13"/>
  <c r="AU395" i="13"/>
  <c r="AO406" i="13"/>
  <c r="D399" i="13"/>
  <c r="T407" i="13"/>
  <c r="AM396" i="13"/>
  <c r="E405" i="13"/>
  <c r="AB392" i="13"/>
  <c r="AV398" i="13"/>
  <c r="D404" i="13"/>
  <c r="AP409" i="13"/>
  <c r="AE397" i="13"/>
  <c r="S403" i="13"/>
  <c r="G409" i="13"/>
  <c r="AD396" i="13"/>
  <c r="R402" i="13"/>
  <c r="Z404" i="13"/>
  <c r="K402" i="13"/>
  <c r="V395" i="13"/>
  <c r="AX405" i="13"/>
  <c r="E394" i="13"/>
  <c r="U402" i="13"/>
  <c r="AK410" i="13"/>
  <c r="AN399" i="13"/>
  <c r="AN407" i="13"/>
  <c r="AD331" i="13"/>
  <c r="R331" i="13"/>
  <c r="I334" i="13"/>
  <c r="AX330" i="13"/>
  <c r="AA335" i="13"/>
  <c r="U330" i="13"/>
  <c r="U336" i="13"/>
  <c r="M340" i="13"/>
  <c r="AE332" i="13"/>
  <c r="V338" i="13"/>
  <c r="P409" i="13"/>
  <c r="AK405" i="13"/>
  <c r="AD399" i="13"/>
  <c r="L408" i="13"/>
  <c r="AU397" i="13"/>
  <c r="AU405" i="13"/>
  <c r="R394" i="13"/>
  <c r="AX402" i="13"/>
  <c r="T409" i="13"/>
  <c r="AS331" i="13"/>
  <c r="E330" i="13"/>
  <c r="AQ335" i="13"/>
  <c r="AA331" i="13"/>
  <c r="AU330" i="13"/>
  <c r="Y395" i="13"/>
  <c r="AA410" i="13"/>
  <c r="F403" i="13"/>
  <c r="X410" i="13"/>
  <c r="AQ399" i="13"/>
  <c r="I408" i="13"/>
  <c r="L397" i="13"/>
  <c r="AL400" i="13"/>
  <c r="V408" i="13"/>
  <c r="P331" i="13"/>
  <c r="AP330" i="13"/>
  <c r="AO334" i="13"/>
  <c r="BD331" i="13"/>
  <c r="Q336" i="13"/>
  <c r="AO331" i="13"/>
  <c r="K337" i="13"/>
  <c r="AW340" i="13"/>
  <c r="D333" i="13"/>
  <c r="H339" i="13"/>
  <c r="AN332" i="13"/>
  <c r="W338" i="13"/>
  <c r="L403" i="13"/>
  <c r="AU400" i="13"/>
  <c r="X394" i="13"/>
  <c r="R405" i="13"/>
  <c r="AM393" i="13"/>
  <c r="E402" i="13"/>
  <c r="E410" i="13"/>
  <c r="X399" i="13"/>
  <c r="X407" i="13"/>
  <c r="N331" i="13"/>
  <c r="AV330" i="13"/>
  <c r="AM333" i="13"/>
  <c r="J330" i="13"/>
  <c r="O335" i="13"/>
  <c r="BH331" i="13"/>
  <c r="BH9" i="13" s="1"/>
  <c r="E336" i="13"/>
  <c r="AQ339" i="13"/>
  <c r="O332" i="13"/>
  <c r="F338" i="13"/>
  <c r="W331" i="13"/>
  <c r="Q337" i="13"/>
  <c r="Q340" i="13"/>
  <c r="BC332" i="13"/>
  <c r="AT338" i="13"/>
  <c r="BG331" i="13"/>
  <c r="BG9" i="13" s="1"/>
  <c r="U337" i="13"/>
  <c r="Y338" i="13"/>
  <c r="D331" i="13"/>
  <c r="D337" i="13"/>
  <c r="H343" i="13"/>
  <c r="Y340" i="13"/>
  <c r="AA332" i="13"/>
  <c r="R338" i="13"/>
  <c r="AQ331" i="13"/>
  <c r="AE343" i="13"/>
  <c r="AE334" i="13"/>
  <c r="AC342" i="13"/>
  <c r="AX336" i="13"/>
  <c r="AC333" i="13"/>
  <c r="AM335" i="13"/>
  <c r="AP331" i="13"/>
  <c r="P339" i="13"/>
  <c r="AC338" i="13"/>
  <c r="AU332" i="13"/>
  <c r="AD340" i="13"/>
  <c r="K334" i="13"/>
  <c r="O340" i="13"/>
  <c r="S346" i="13"/>
  <c r="E346" i="13"/>
  <c r="AE352" i="13"/>
  <c r="AA344" i="13"/>
  <c r="U346" i="13"/>
  <c r="AA354" i="13"/>
  <c r="AR346" i="13"/>
  <c r="AX331" i="13"/>
  <c r="E335" i="13"/>
  <c r="AW342" i="13"/>
  <c r="AN337" i="13"/>
  <c r="D332" i="13"/>
  <c r="G340" i="13"/>
  <c r="W343" i="13"/>
  <c r="AR337" i="13"/>
  <c r="AK336" i="13"/>
  <c r="BF331" i="13"/>
  <c r="D339" i="13"/>
  <c r="E333" i="13"/>
  <c r="I339" i="13"/>
  <c r="M345" i="13"/>
  <c r="AO344" i="13"/>
  <c r="Y351" i="13"/>
  <c r="E343" i="13"/>
  <c r="P403" i="13"/>
  <c r="R410" i="13"/>
  <c r="J332" i="13"/>
  <c r="AK330" i="13"/>
  <c r="G330" i="13"/>
  <c r="BA331" i="13"/>
  <c r="Q331" i="13"/>
  <c r="AL332" i="13"/>
  <c r="G335" i="13"/>
  <c r="Y342" i="13"/>
  <c r="AD334" i="13"/>
  <c r="AL340" i="13"/>
  <c r="AS333" i="13"/>
  <c r="Y336" i="13"/>
  <c r="AL406" i="13"/>
  <c r="G404" i="13"/>
  <c r="AX397" i="13"/>
  <c r="AD407" i="13"/>
  <c r="AW396" i="13"/>
  <c r="AW404" i="13"/>
  <c r="D393" i="13"/>
  <c r="D401" i="13"/>
  <c r="AL408" i="13"/>
  <c r="AV331" i="13"/>
  <c r="X331" i="13"/>
  <c r="K335" i="13"/>
  <c r="M330" i="13"/>
  <c r="K330" i="13"/>
  <c r="BE331" i="13"/>
  <c r="AA337" i="13"/>
  <c r="S341" i="13"/>
  <c r="T333" i="13"/>
  <c r="X339" i="13"/>
  <c r="BD332" i="13"/>
  <c r="AQ338" i="13"/>
  <c r="AQ341" i="13"/>
  <c r="R334" i="13"/>
  <c r="V340" i="13"/>
  <c r="AR332" i="13"/>
  <c r="AU338" i="13"/>
  <c r="E340" i="13"/>
  <c r="AQ332" i="13"/>
  <c r="AD338" i="13"/>
  <c r="O333" i="13"/>
  <c r="E342" i="13"/>
  <c r="AN333" i="13"/>
  <c r="AR339" i="13"/>
  <c r="AN330" i="13"/>
  <c r="AN335" i="13"/>
  <c r="AK337" i="13"/>
  <c r="AT330" i="13"/>
  <c r="L339" i="13"/>
  <c r="Y335" i="13"/>
  <c r="AS338" i="13"/>
  <c r="L333" i="13"/>
  <c r="L341" i="13"/>
  <c r="AS340" i="13"/>
  <c r="Z334" i="13"/>
  <c r="Z342" i="13"/>
  <c r="AK335" i="13"/>
  <c r="AO341" i="13"/>
  <c r="Q332" i="13"/>
  <c r="G348" i="13"/>
  <c r="M335" i="13"/>
  <c r="AA346" i="13"/>
  <c r="AQ348" i="13"/>
  <c r="P336" i="13"/>
  <c r="H331" i="13"/>
  <c r="L337" i="13"/>
  <c r="G338" i="13"/>
  <c r="BB331" i="13"/>
  <c r="AB339" i="13"/>
  <c r="AW333" i="13"/>
  <c r="G337" i="13"/>
  <c r="G332" i="13"/>
  <c r="AN339" i="13"/>
  <c r="S339" i="13"/>
  <c r="BK332" i="13"/>
  <c r="AX340" i="13"/>
  <c r="AA334" i="13"/>
  <c r="AE340" i="13"/>
  <c r="AM346" i="13"/>
  <c r="Z346" i="13"/>
  <c r="E353" i="13"/>
  <c r="E345" i="13"/>
  <c r="L405" i="13"/>
  <c r="E331" i="13"/>
  <c r="AM330" i="13"/>
  <c r="N332" i="13"/>
  <c r="AC331" i="13"/>
  <c r="W333" i="13"/>
  <c r="J331" i="13"/>
  <c r="AU333" i="13"/>
  <c r="AQ337" i="13"/>
  <c r="F330" i="13"/>
  <c r="J336" i="13"/>
  <c r="N342" i="13"/>
  <c r="U335" i="13"/>
  <c r="U338" i="13"/>
  <c r="O392" i="13"/>
  <c r="O408" i="13"/>
  <c r="AR400" i="13"/>
  <c r="J409" i="13"/>
  <c r="AC398" i="13"/>
  <c r="AS406" i="13"/>
  <c r="AV395" i="13"/>
  <c r="AV403" i="13"/>
  <c r="AX410" i="13"/>
  <c r="Z332" i="13"/>
  <c r="S331" i="13"/>
  <c r="W330" i="13"/>
  <c r="R332" i="13"/>
  <c r="AK331" i="13"/>
  <c r="BB332" i="13"/>
  <c r="M336" i="13"/>
  <c r="AS342" i="13"/>
  <c r="AX334" i="13"/>
  <c r="D341" i="13"/>
  <c r="O334" i="13"/>
  <c r="AW336" i="13"/>
  <c r="S343" i="13"/>
  <c r="AR335" i="13"/>
  <c r="AV341" i="13"/>
  <c r="S334" i="13"/>
  <c r="W340" i="13"/>
  <c r="AA341" i="13"/>
  <c r="F334" i="13"/>
  <c r="J340" i="13"/>
  <c r="O337" i="13"/>
  <c r="AA343" i="13"/>
  <c r="L335" i="13"/>
  <c r="P341" i="13"/>
  <c r="AA333" i="13"/>
  <c r="T341" i="13"/>
  <c r="W337" i="13"/>
  <c r="H333" i="13"/>
  <c r="H341" i="13"/>
  <c r="AO337" i="13"/>
  <c r="AO340" i="13"/>
  <c r="H335" i="13"/>
  <c r="Q330" i="13"/>
  <c r="AO342" i="13"/>
  <c r="V336" i="13"/>
  <c r="BC331" i="13"/>
  <c r="BC9" i="13" s="1"/>
  <c r="M337" i="13"/>
  <c r="Q343" i="13"/>
  <c r="H338" i="13"/>
  <c r="AO349" i="13"/>
  <c r="S340" i="13"/>
  <c r="J337" i="13"/>
  <c r="AE350" i="13"/>
  <c r="AN340" i="13"/>
  <c r="S335" i="13"/>
  <c r="AR341" i="13"/>
  <c r="E338" i="13"/>
  <c r="X333" i="13"/>
  <c r="X341" i="13"/>
  <c r="O336" i="13"/>
  <c r="O339" i="13"/>
  <c r="AB333" i="13"/>
  <c r="F342" i="13"/>
  <c r="O341" i="13"/>
  <c r="AT334" i="13"/>
  <c r="L343" i="13"/>
  <c r="G336" i="13"/>
  <c r="K342" i="13"/>
  <c r="P334" i="13"/>
  <c r="W348" i="13"/>
  <c r="AM336" i="13"/>
  <c r="E347" i="13"/>
  <c r="AP398" i="13"/>
  <c r="H407" i="13"/>
  <c r="AR330" i="13"/>
  <c r="X330" i="13"/>
  <c r="S333" i="13"/>
  <c r="V331" i="13"/>
  <c r="AS334" i="13"/>
  <c r="AR331" i="13"/>
  <c r="AE335" i="13"/>
  <c r="W339" i="13"/>
  <c r="BJ331" i="13"/>
  <c r="BJ9" i="13" s="1"/>
  <c r="AB337" i="13"/>
  <c r="AO330" i="13"/>
  <c r="AU336" i="13"/>
  <c r="AU339" i="13"/>
  <c r="AO395" i="13"/>
  <c r="AQ410" i="13"/>
  <c r="V403" i="13"/>
  <c r="AN410" i="13"/>
  <c r="Y400" i="13"/>
  <c r="Y408" i="13"/>
  <c r="AB397" i="13"/>
  <c r="AR405" i="13"/>
  <c r="U331" i="13"/>
  <c r="I331" i="13"/>
  <c r="AD332" i="13"/>
  <c r="L330" i="13"/>
  <c r="AQ333" i="13"/>
  <c r="Z331" i="13"/>
  <c r="Q334" i="13"/>
  <c r="Q338" i="13"/>
  <c r="AL330" i="13"/>
  <c r="Z336" i="13"/>
  <c r="AD342" i="13"/>
  <c r="AO335" i="13"/>
  <c r="AO338" i="13"/>
  <c r="AB331" i="13"/>
  <c r="P337" i="13"/>
  <c r="I330" i="13"/>
  <c r="AS335" i="13"/>
  <c r="AC336" i="13"/>
  <c r="G343" i="13"/>
  <c r="X335" i="13"/>
  <c r="AB341" i="13"/>
  <c r="AW338" i="13"/>
  <c r="AT331" i="13"/>
  <c r="AP336" i="13"/>
  <c r="AT342" i="13"/>
  <c r="S337" i="13"/>
  <c r="AU331" i="13"/>
  <c r="AK340" i="13"/>
  <c r="D335" i="13"/>
  <c r="D343" i="13"/>
  <c r="AK339" i="13"/>
  <c r="AK342" i="13"/>
  <c r="T337" i="13"/>
  <c r="I336" i="13"/>
  <c r="L331" i="13"/>
  <c r="AL338" i="13"/>
  <c r="AZ332" i="13"/>
  <c r="AM338" i="13"/>
  <c r="AQ344" i="13"/>
  <c r="N344" i="13"/>
  <c r="I351" i="13"/>
  <c r="W342" i="13"/>
  <c r="D344" i="13"/>
  <c r="I353" i="13"/>
  <c r="AK344" i="13"/>
  <c r="G339" i="13"/>
  <c r="P332" i="13"/>
  <c r="G341" i="13"/>
  <c r="T335" i="13"/>
  <c r="AW330" i="13"/>
  <c r="K338" i="13"/>
  <c r="K341" i="13"/>
  <c r="AV335" i="13"/>
  <c r="G331" i="13"/>
  <c r="K343" i="13"/>
  <c r="H337" i="13"/>
  <c r="BK331" i="13"/>
  <c r="BK9" i="13" s="1"/>
  <c r="AC337" i="13"/>
  <c r="AK343" i="13"/>
  <c r="V339" i="13"/>
  <c r="K350" i="13"/>
  <c r="AU340" i="13"/>
  <c r="AN338" i="13"/>
  <c r="N347" i="13"/>
  <c r="AU354" i="13"/>
  <c r="O347" i="13"/>
  <c r="Z353" i="13"/>
  <c r="AY332" i="13"/>
  <c r="K336" i="13"/>
  <c r="AM343" i="13"/>
  <c r="J338" i="13"/>
  <c r="T332" i="13"/>
  <c r="BF332" i="13"/>
  <c r="AQ343" i="13"/>
  <c r="N338" i="13"/>
  <c r="AM337" i="13"/>
  <c r="P333" i="13"/>
  <c r="AN341" i="13"/>
  <c r="AU334" i="13"/>
  <c r="E341" i="13"/>
  <c r="I347" i="13"/>
  <c r="H347" i="13"/>
  <c r="X332" i="13"/>
  <c r="Y345" i="13"/>
  <c r="N334" i="13"/>
  <c r="AA336" i="13"/>
  <c r="N330" i="13"/>
  <c r="Z338" i="13"/>
  <c r="M333" i="13"/>
  <c r="U334" i="13"/>
  <c r="V330" i="13"/>
  <c r="AX338" i="13"/>
  <c r="M338" i="13"/>
  <c r="K332" i="13"/>
  <c r="N340" i="13"/>
  <c r="AO333" i="13"/>
  <c r="AS339" i="13"/>
  <c r="AW345" i="13"/>
  <c r="AM345" i="13"/>
  <c r="O352" i="13"/>
  <c r="AW343" i="13"/>
  <c r="AX345" i="13"/>
  <c r="K354" i="13"/>
  <c r="Q346" i="13"/>
  <c r="AN352" i="13"/>
  <c r="AC343" i="13"/>
  <c r="AT344" i="13"/>
  <c r="AW353" i="13"/>
  <c r="AT345" i="13"/>
  <c r="BH332" i="13"/>
  <c r="AO345" i="13"/>
  <c r="K348" i="13"/>
  <c r="AK332" i="13"/>
  <c r="P348" i="13"/>
  <c r="S342" i="13"/>
  <c r="P342" i="13"/>
  <c r="W352" i="13"/>
  <c r="Z344" i="13"/>
  <c r="Z351" i="13"/>
  <c r="AT339" i="13"/>
  <c r="AM349" i="13"/>
  <c r="AC332" i="13"/>
  <c r="AM347" i="13"/>
  <c r="AR353" i="13"/>
  <c r="AB338" i="13"/>
  <c r="AA340" i="13"/>
  <c r="I344" i="13"/>
  <c r="F333" i="13"/>
  <c r="H350" i="13"/>
  <c r="Q345" i="13"/>
  <c r="AU350" i="13"/>
  <c r="X345" i="13"/>
  <c r="AS341" i="13"/>
  <c r="AV346" i="13"/>
  <c r="AV336" i="13"/>
  <c r="J351" i="13"/>
  <c r="AR344" i="13"/>
  <c r="AA353" i="13"/>
  <c r="L347" i="13"/>
  <c r="AN355" i="13"/>
  <c r="V335" i="13"/>
  <c r="AO350" i="13"/>
  <c r="AL343" i="13"/>
  <c r="AT352" i="13"/>
  <c r="V360" i="13"/>
  <c r="G352" i="13"/>
  <c r="AC335" i="13"/>
  <c r="Z337" i="13"/>
  <c r="O354" i="13"/>
  <c r="AB348" i="13"/>
  <c r="M343" i="13"/>
  <c r="AE348" i="13"/>
  <c r="T342" i="13"/>
  <c r="U339" i="13"/>
  <c r="Y344" i="13"/>
  <c r="M355" i="13"/>
  <c r="AD349" i="13"/>
  <c r="J341" i="13"/>
  <c r="E352" i="13"/>
  <c r="K345" i="13"/>
  <c r="N354" i="13"/>
  <c r="J355" i="13"/>
  <c r="O349" i="13"/>
  <c r="AL337" i="13"/>
  <c r="P351" i="13"/>
  <c r="L359" i="13"/>
  <c r="AS353" i="13"/>
  <c r="I337" i="13"/>
  <c r="R341" i="13"/>
  <c r="AE354" i="13"/>
  <c r="F349" i="13"/>
  <c r="O344" i="13"/>
  <c r="E349" i="13"/>
  <c r="AX343" i="13"/>
  <c r="AQ340" i="13"/>
  <c r="G345" i="13"/>
  <c r="BA332" i="13"/>
  <c r="P350" i="13"/>
  <c r="X342" i="13"/>
  <c r="U352" i="13"/>
  <c r="I346" i="13"/>
  <c r="AD354" i="13"/>
  <c r="I332" i="13"/>
  <c r="AQ349" i="13"/>
  <c r="P340" i="13"/>
  <c r="AR351" i="13"/>
  <c r="AB359" i="13"/>
  <c r="AR352" i="13"/>
  <c r="AR350" i="13"/>
  <c r="I345" i="13"/>
  <c r="AM350" i="13"/>
  <c r="AP344" i="13"/>
  <c r="Y337" i="13"/>
  <c r="AX341" i="13"/>
  <c r="AM354" i="13"/>
  <c r="Z349" i="13"/>
  <c r="AU346" i="13"/>
  <c r="U351" i="13"/>
  <c r="L346" i="13"/>
  <c r="AV354" i="13"/>
  <c r="AW348" i="13"/>
  <c r="H336" i="13"/>
  <c r="H351" i="13"/>
  <c r="V358" i="13"/>
  <c r="AE345" i="13"/>
  <c r="U354" i="13"/>
  <c r="R348" i="13"/>
  <c r="V356" i="13"/>
  <c r="Y356" i="13"/>
  <c r="AB340" i="13"/>
  <c r="AU351" i="13"/>
  <c r="P345" i="13"/>
  <c r="F354" i="13"/>
  <c r="L361" i="13"/>
  <c r="AR354" i="13"/>
  <c r="G349" i="13"/>
  <c r="AN336" i="13"/>
  <c r="D351" i="13"/>
  <c r="D359" i="13"/>
  <c r="F351" i="13"/>
  <c r="M346" i="13"/>
  <c r="AO354" i="13"/>
  <c r="AL348" i="13"/>
  <c r="AP356" i="13"/>
  <c r="AU356" i="13"/>
  <c r="Q364" i="13"/>
  <c r="U370" i="13"/>
  <c r="AK376" i="13"/>
  <c r="AO382" i="13"/>
  <c r="AN354" i="13"/>
  <c r="W351" i="13"/>
  <c r="V348" i="13"/>
  <c r="AX358" i="13"/>
  <c r="Q349" i="13"/>
  <c r="N337" i="13"/>
  <c r="AV348" i="13"/>
  <c r="K331" i="13"/>
  <c r="AP338" i="13"/>
  <c r="M339" i="13"/>
  <c r="S332" i="13"/>
  <c r="F340" i="13"/>
  <c r="AM334" i="13"/>
  <c r="AE337" i="13"/>
  <c r="W332" i="13"/>
  <c r="Z340" i="13"/>
  <c r="AM339" i="13"/>
  <c r="AB335" i="13"/>
  <c r="Y330" i="13"/>
  <c r="W336" i="13"/>
  <c r="AA342" i="13"/>
  <c r="AD335" i="13"/>
  <c r="I349" i="13"/>
  <c r="O338" i="13"/>
  <c r="V332" i="13"/>
  <c r="R340" i="13"/>
  <c r="E334" i="13"/>
  <c r="AM332" i="13"/>
  <c r="AP340" i="13"/>
  <c r="I335" i="13"/>
  <c r="I338" i="13"/>
  <c r="BG332" i="13"/>
  <c r="AT340" i="13"/>
  <c r="I340" i="13"/>
  <c r="J334" i="13"/>
  <c r="J342" i="13"/>
  <c r="Q335" i="13"/>
  <c r="U341" i="13"/>
  <c r="Y347" i="13"/>
  <c r="AD347" i="13"/>
  <c r="AK333" i="13"/>
  <c r="G346" i="13"/>
  <c r="S348" i="13"/>
  <c r="D334" i="13"/>
  <c r="H348" i="13"/>
  <c r="AV332" i="13"/>
  <c r="AK345" i="13"/>
  <c r="AW347" i="13"/>
  <c r="U332" i="13"/>
  <c r="AT347" i="13"/>
  <c r="E339" i="13"/>
  <c r="AO347" i="13"/>
  <c r="S350" i="13"/>
  <c r="H340" i="13"/>
  <c r="AT349" i="13"/>
  <c r="S344" i="13"/>
  <c r="P346" i="13"/>
  <c r="W354" i="13"/>
  <c r="AL346" i="13"/>
  <c r="F353" i="13"/>
  <c r="Q344" i="13"/>
  <c r="O351" i="13"/>
  <c r="V337" i="13"/>
  <c r="L349" i="13"/>
  <c r="P355" i="13"/>
  <c r="X348" i="13"/>
  <c r="I343" i="13"/>
  <c r="AA348" i="13"/>
  <c r="F341" i="13"/>
  <c r="D352" i="13"/>
  <c r="AV334" i="13"/>
  <c r="Q353" i="13"/>
  <c r="AX347" i="13"/>
  <c r="AU344" i="13"/>
  <c r="AC349" i="13"/>
  <c r="E344" i="13"/>
  <c r="V353" i="13"/>
  <c r="P347" i="13"/>
  <c r="W355" i="13"/>
  <c r="AB349" i="13"/>
  <c r="L357" i="13"/>
  <c r="T343" i="13"/>
  <c r="AS352" i="13"/>
  <c r="T346" i="13"/>
  <c r="AT354" i="13"/>
  <c r="AV361" i="13"/>
  <c r="Z343" i="13"/>
  <c r="I341" i="13"/>
  <c r="W345" i="13"/>
  <c r="T334" i="13"/>
  <c r="X350" i="13"/>
  <c r="O346" i="13"/>
  <c r="Q351" i="13"/>
  <c r="F346" i="13"/>
  <c r="AQ342" i="13"/>
  <c r="AN347" i="13"/>
  <c r="L338" i="13"/>
  <c r="AT351" i="13"/>
  <c r="O345" i="13"/>
  <c r="AU353" i="13"/>
  <c r="J348" i="13"/>
  <c r="J356" i="13"/>
  <c r="AX337" i="13"/>
  <c r="S351" i="13"/>
  <c r="X344" i="13"/>
  <c r="P353" i="13"/>
  <c r="AP360" i="13"/>
  <c r="AN345" i="13"/>
  <c r="G342" i="13"/>
  <c r="AK346" i="13"/>
  <c r="AD337" i="13"/>
  <c r="R351" i="13"/>
  <c r="AQ346" i="13"/>
  <c r="AO351" i="13"/>
  <c r="D347" i="13"/>
  <c r="U343" i="13"/>
  <c r="O348" i="13"/>
  <c r="X340" i="13"/>
  <c r="L352" i="13"/>
  <c r="AP345" i="13"/>
  <c r="AK354" i="13"/>
  <c r="Z348" i="13"/>
  <c r="Z356" i="13"/>
  <c r="L340" i="13"/>
  <c r="AQ351" i="13"/>
  <c r="F345" i="13"/>
  <c r="AV353" i="13"/>
  <c r="H361" i="13"/>
  <c r="AS347" i="13"/>
  <c r="AT353" i="13"/>
  <c r="AX333" i="13"/>
  <c r="M353" i="13"/>
  <c r="T347" i="13"/>
  <c r="O342" i="13"/>
  <c r="AP346" i="13"/>
  <c r="AT337" i="13"/>
  <c r="S336" i="13"/>
  <c r="X338" i="13"/>
  <c r="AO353" i="13"/>
  <c r="AR348" i="13"/>
  <c r="D336" i="13"/>
  <c r="AS350" i="13"/>
  <c r="M344" i="13"/>
  <c r="D353" i="13"/>
  <c r="D354" i="13"/>
  <c r="Q348" i="13"/>
  <c r="L334" i="13"/>
  <c r="R350" i="13"/>
  <c r="Z358" i="13"/>
  <c r="AA358" i="13"/>
  <c r="J345" i="13"/>
  <c r="E354" i="13"/>
  <c r="AV347" i="13"/>
  <c r="F356" i="13"/>
  <c r="I356" i="13"/>
  <c r="T336" i="13"/>
  <c r="G351" i="13"/>
  <c r="H344" i="13"/>
  <c r="H353" i="13"/>
  <c r="AD360" i="13"/>
  <c r="T354" i="13"/>
  <c r="AK348" i="13"/>
  <c r="Z335" i="13"/>
  <c r="AL350" i="13"/>
  <c r="AP358" i="13"/>
  <c r="AV358" i="13"/>
  <c r="AQ365" i="13"/>
  <c r="AU371" i="13"/>
  <c r="M378" i="13"/>
  <c r="AQ356" i="13"/>
  <c r="AV338" i="13"/>
  <c r="Y354" i="13"/>
  <c r="AX350" i="13"/>
  <c r="AT360" i="13"/>
  <c r="AC351" i="13"/>
  <c r="AL341" i="13"/>
  <c r="T350" i="13"/>
  <c r="AO336" i="13"/>
  <c r="AX342" i="13"/>
  <c r="K339" i="13"/>
  <c r="AV333" i="13"/>
  <c r="R342" i="13"/>
  <c r="AE336" i="13"/>
  <c r="AE339" i="13"/>
  <c r="V334" i="13"/>
  <c r="V342" i="13"/>
  <c r="AE341" i="13"/>
  <c r="X337" i="13"/>
  <c r="L332" i="13"/>
  <c r="AW337" i="13"/>
  <c r="G344" i="13"/>
  <c r="AV342" i="13"/>
  <c r="W350" i="13"/>
  <c r="Y341" i="13"/>
  <c r="AE333" i="13"/>
  <c r="P343" i="13"/>
  <c r="AA339" i="13"/>
  <c r="AL334" i="13"/>
  <c r="AL342" i="13"/>
  <c r="E337" i="13"/>
  <c r="U340" i="13"/>
  <c r="AP334" i="13"/>
  <c r="AP342" i="13"/>
  <c r="U342" i="13"/>
  <c r="F336" i="13"/>
  <c r="O331" i="13"/>
  <c r="AQ336" i="13"/>
  <c r="AU342" i="13"/>
  <c r="AR336" i="13"/>
  <c r="Y349" i="13"/>
  <c r="AC339" i="13"/>
  <c r="R333" i="13"/>
  <c r="O350" i="13"/>
  <c r="Z339" i="13"/>
  <c r="AL349" i="13"/>
  <c r="AE338" i="13"/>
  <c r="AK347" i="13"/>
  <c r="AS349" i="13"/>
  <c r="AR338" i="13"/>
  <c r="V349" i="13"/>
  <c r="AK341" i="13"/>
  <c r="AL339" i="13"/>
  <c r="S352" i="13"/>
  <c r="U344" i="13"/>
  <c r="AQ334" i="13"/>
  <c r="W346" i="13"/>
  <c r="AM348" i="13"/>
  <c r="AL333" i="13"/>
  <c r="T348" i="13"/>
  <c r="X354" i="13"/>
  <c r="R346" i="13"/>
  <c r="AO352" i="13"/>
  <c r="AD343" i="13"/>
  <c r="AP350" i="13"/>
  <c r="AC347" i="13"/>
  <c r="AD351" i="13"/>
  <c r="K346" i="13"/>
  <c r="M351" i="13"/>
  <c r="S345" i="13"/>
  <c r="AW339" i="13"/>
  <c r="AN343" i="13"/>
  <c r="I355" i="13"/>
  <c r="L350" i="13"/>
  <c r="U347" i="13"/>
  <c r="AW351" i="13"/>
  <c r="J347" i="13"/>
  <c r="R355" i="13"/>
  <c r="S349" i="13"/>
  <c r="R339" i="13"/>
  <c r="X351" i="13"/>
  <c r="V351" i="13"/>
  <c r="X346" i="13"/>
  <c r="AS354" i="13"/>
  <c r="AP348" i="13"/>
  <c r="AX356" i="13"/>
  <c r="G357" i="13"/>
  <c r="R349" i="13"/>
  <c r="K344" i="13"/>
  <c r="AU348" i="13"/>
  <c r="D342" i="13"/>
  <c r="W334" i="13"/>
  <c r="L336" i="13"/>
  <c r="AK353" i="13"/>
  <c r="AN348" i="13"/>
  <c r="U345" i="13"/>
  <c r="G350" i="13"/>
  <c r="H345" i="13"/>
  <c r="AP353" i="13"/>
  <c r="AQ347" i="13"/>
  <c r="AD333" i="13"/>
  <c r="F350" i="13"/>
  <c r="AB357" i="13"/>
  <c r="V344" i="13"/>
  <c r="S353" i="13"/>
  <c r="G347" i="13"/>
  <c r="T355" i="13"/>
  <c r="AD355" i="13"/>
  <c r="D350" i="13"/>
  <c r="AE344" i="13"/>
  <c r="U349" i="13"/>
  <c r="P344" i="13"/>
  <c r="AW335" i="13"/>
  <c r="AP337" i="13"/>
  <c r="S354" i="13"/>
  <c r="J349" i="13"/>
  <c r="AS345" i="13"/>
  <c r="E351" i="13"/>
  <c r="AD345" i="13"/>
  <c r="H354" i="13"/>
  <c r="AC348" i="13"/>
  <c r="AR334" i="13"/>
  <c r="V350" i="13"/>
  <c r="F358" i="13"/>
  <c r="D345" i="13"/>
  <c r="AQ353" i="13"/>
  <c r="AR347" i="13"/>
  <c r="AV355" i="13"/>
  <c r="D356" i="13"/>
  <c r="E332" i="13"/>
  <c r="AO339" i="13"/>
  <c r="X343" i="13"/>
  <c r="E355" i="13"/>
  <c r="AP349" i="13"/>
  <c r="AM344" i="13"/>
  <c r="AW349" i="13"/>
  <c r="AV344" i="13"/>
  <c r="Q341" i="13"/>
  <c r="AR345" i="13"/>
  <c r="AX335" i="13"/>
  <c r="AN350" i="13"/>
  <c r="AB343" i="13"/>
  <c r="K353" i="13"/>
  <c r="AD346" i="13"/>
  <c r="AX354" i="13"/>
  <c r="AP333" i="13"/>
  <c r="Q350" i="13"/>
  <c r="L342" i="13"/>
  <c r="V352" i="13"/>
  <c r="F360" i="13"/>
  <c r="AD353" i="13"/>
  <c r="AU347" i="13"/>
  <c r="BI332" i="13"/>
  <c r="AV349" i="13"/>
  <c r="J358" i="13"/>
  <c r="K358" i="13"/>
  <c r="F344" i="13"/>
  <c r="G353" i="13"/>
  <c r="AO346" i="13"/>
  <c r="H355" i="13"/>
  <c r="J362" i="13"/>
  <c r="F335" i="13"/>
  <c r="AK350" i="13"/>
  <c r="V343" i="13"/>
  <c r="AP352" i="13"/>
  <c r="R360" i="13"/>
  <c r="E361" i="13"/>
  <c r="S367" i="13"/>
  <c r="AM373" i="13"/>
  <c r="AM379" i="13"/>
  <c r="AW358" i="13"/>
  <c r="AU345" i="13"/>
  <c r="X336" i="13"/>
  <c r="X353" i="13"/>
  <c r="AE356" i="13"/>
  <c r="AD344" i="13"/>
  <c r="Y353" i="13"/>
  <c r="N345" i="13"/>
  <c r="AX351" i="13"/>
  <c r="AC340" i="13"/>
  <c r="I333" i="13"/>
  <c r="W341" i="13"/>
  <c r="N336" i="13"/>
  <c r="AE331" i="13"/>
  <c r="AA338" i="13"/>
  <c r="AU341" i="13"/>
  <c r="R336" i="13"/>
  <c r="AM331" i="13"/>
  <c r="AU343" i="13"/>
  <c r="T339" i="13"/>
  <c r="U333" i="13"/>
  <c r="Y339" i="13"/>
  <c r="AC345" i="13"/>
  <c r="L345" i="13"/>
  <c r="AS351" i="13"/>
  <c r="Y343" i="13"/>
  <c r="I342" i="13"/>
  <c r="Y333" i="13"/>
  <c r="M342" i="13"/>
  <c r="AD336" i="13"/>
  <c r="AY331" i="13"/>
  <c r="Q339" i="13"/>
  <c r="Q342" i="13"/>
  <c r="AL336" i="13"/>
  <c r="AK334" i="13"/>
  <c r="AD330" i="13"/>
  <c r="AV337" i="13"/>
  <c r="AB332" i="13"/>
  <c r="S338" i="13"/>
  <c r="W344" i="13"/>
  <c r="AV343" i="13"/>
  <c r="AQ350" i="13"/>
  <c r="AW341" i="13"/>
  <c r="N343" i="13"/>
  <c r="AA352" i="13"/>
  <c r="J344" i="13"/>
  <c r="N351" i="13"/>
  <c r="AC341" i="13"/>
  <c r="F339" i="13"/>
  <c r="K352" i="13"/>
  <c r="AP343" i="13"/>
  <c r="AV350" i="13"/>
  <c r="AO343" i="13"/>
  <c r="AB345" i="13"/>
  <c r="G354" i="13"/>
  <c r="AB346" i="13"/>
  <c r="K340" i="13"/>
  <c r="N335" i="13"/>
  <c r="AA350" i="13"/>
  <c r="J339" i="13"/>
  <c r="AX349" i="13"/>
  <c r="Z333" i="13"/>
  <c r="M348" i="13"/>
  <c r="Q354" i="13"/>
  <c r="AL345" i="13"/>
  <c r="R352" i="13"/>
  <c r="AK349" i="13"/>
  <c r="G334" i="13"/>
  <c r="AT335" i="13"/>
  <c r="AC353" i="13"/>
  <c r="L348" i="13"/>
  <c r="AM342" i="13"/>
  <c r="X347" i="13"/>
  <c r="V341" i="13"/>
  <c r="AS337" i="13"/>
  <c r="D340" i="13"/>
  <c r="AQ354" i="13"/>
  <c r="N349" i="13"/>
  <c r="P338" i="13"/>
  <c r="AE351" i="13"/>
  <c r="AN344" i="13"/>
  <c r="T353" i="13"/>
  <c r="AB354" i="13"/>
  <c r="AO348" i="13"/>
  <c r="AP335" i="13"/>
  <c r="AT350" i="13"/>
  <c r="AT358" i="13"/>
  <c r="T340" i="13"/>
  <c r="P352" i="13"/>
  <c r="AE346" i="13"/>
  <c r="AK351" i="13"/>
  <c r="V346" i="13"/>
  <c r="AM340" i="13"/>
  <c r="T344" i="13"/>
  <c r="V333" i="13"/>
  <c r="H332" i="13"/>
  <c r="AW332" i="13"/>
  <c r="AU352" i="13"/>
  <c r="AE347" i="13"/>
  <c r="Y332" i="13"/>
  <c r="I350" i="13"/>
  <c r="N341" i="13"/>
  <c r="AV351" i="13"/>
  <c r="X352" i="13"/>
  <c r="F347" i="13"/>
  <c r="S355" i="13"/>
  <c r="P349" i="13"/>
  <c r="T357" i="13"/>
  <c r="R345" i="13"/>
  <c r="J353" i="13"/>
  <c r="M347" i="13"/>
  <c r="AM352" i="13"/>
  <c r="AW346" i="13"/>
  <c r="M341" i="13"/>
  <c r="J346" i="13"/>
  <c r="R335" i="13"/>
  <c r="Q333" i="13"/>
  <c r="AB336" i="13"/>
  <c r="U353" i="13"/>
  <c r="D348" i="13"/>
  <c r="AN334" i="13"/>
  <c r="Y350" i="13"/>
  <c r="AB342" i="13"/>
  <c r="AL352" i="13"/>
  <c r="R353" i="13"/>
  <c r="AL347" i="13"/>
  <c r="AS332" i="13"/>
  <c r="AR349" i="13"/>
  <c r="AV357" i="13"/>
  <c r="E358" i="13"/>
  <c r="AP347" i="13"/>
  <c r="AE342" i="13"/>
  <c r="S347" i="13"/>
  <c r="AP339" i="13"/>
  <c r="AL351" i="13"/>
  <c r="Q347" i="13"/>
  <c r="AQ352" i="13"/>
  <c r="Z347" i="13"/>
  <c r="AS343" i="13"/>
  <c r="M349" i="13"/>
  <c r="R343" i="13"/>
  <c r="AB352" i="13"/>
  <c r="AS346" i="13"/>
  <c r="G355" i="13"/>
  <c r="AT348" i="13"/>
  <c r="AT356" i="13"/>
  <c r="AP341" i="13"/>
  <c r="Q352" i="13"/>
  <c r="AQ345" i="13"/>
  <c r="V354" i="13"/>
  <c r="X361" i="13"/>
  <c r="AO332" i="13"/>
  <c r="AU349" i="13"/>
  <c r="AV340" i="13"/>
  <c r="F352" i="13"/>
  <c r="AN359" i="13"/>
  <c r="H352" i="13"/>
  <c r="AN346" i="13"/>
  <c r="K355" i="13"/>
  <c r="D349" i="13"/>
  <c r="H357" i="13"/>
  <c r="R357" i="13"/>
  <c r="F343" i="13"/>
  <c r="AK352" i="13"/>
  <c r="N346" i="13"/>
  <c r="AP354" i="13"/>
  <c r="AR361" i="13"/>
  <c r="AO362" i="13"/>
  <c r="AS368" i="13"/>
  <c r="K375" i="13"/>
  <c r="O381" i="13"/>
  <c r="AC357" i="13"/>
  <c r="AS348" i="13"/>
  <c r="AC344" i="13"/>
  <c r="AD356" i="13"/>
  <c r="P354" i="13"/>
  <c r="AA351" i="13"/>
  <c r="F348" i="13"/>
  <c r="AL358" i="13"/>
  <c r="F355" i="13"/>
  <c r="AM351" i="13"/>
  <c r="N348" i="13"/>
  <c r="H359" i="13"/>
  <c r="AU361" i="13"/>
  <c r="E370" i="13"/>
  <c r="AC378" i="13"/>
  <c r="AO359" i="13"/>
  <c r="U368" i="13"/>
  <c r="U376" i="13"/>
  <c r="I357" i="13"/>
  <c r="AT364" i="13"/>
  <c r="AT370" i="13"/>
  <c r="E366" i="13"/>
  <c r="E374" i="13"/>
  <c r="I382" i="13"/>
  <c r="D363" i="13"/>
  <c r="H369" i="13"/>
  <c r="G363" i="13"/>
  <c r="O371" i="13"/>
  <c r="AE379" i="13"/>
  <c r="I359" i="13"/>
  <c r="W349" i="13"/>
  <c r="AV345" i="13"/>
  <c r="D357" i="13"/>
  <c r="AB350" i="13"/>
  <c r="AA349" i="13"/>
  <c r="V345" i="13"/>
  <c r="AL356" i="13"/>
  <c r="T352" i="13"/>
  <c r="AE349" i="13"/>
  <c r="AA345" i="13"/>
  <c r="P357" i="13"/>
  <c r="G360" i="13"/>
  <c r="Y368" i="13"/>
  <c r="G377" i="13"/>
  <c r="AT357" i="13"/>
  <c r="AS366" i="13"/>
  <c r="AS374" i="13"/>
  <c r="AW382" i="13"/>
  <c r="AN363" i="13"/>
  <c r="AR369" i="13"/>
  <c r="Y364" i="13"/>
  <c r="AC372" i="13"/>
  <c r="AC380" i="13"/>
  <c r="AW361" i="13"/>
  <c r="F368" i="13"/>
  <c r="U361" i="13"/>
  <c r="AM369" i="13"/>
  <c r="I378" i="13"/>
  <c r="H334" i="13"/>
  <c r="AW352" i="13"/>
  <c r="T349" i="13"/>
  <c r="J360" i="13"/>
  <c r="BE332" i="13"/>
  <c r="AC352" i="13"/>
  <c r="X349" i="13"/>
  <c r="AR359" i="13"/>
  <c r="J333" i="13"/>
  <c r="O353" i="13"/>
  <c r="AN349" i="13"/>
  <c r="AV359" i="13"/>
  <c r="K363" i="13"/>
  <c r="K371" i="13"/>
  <c r="S379" i="13"/>
  <c r="J361" i="13"/>
  <c r="W369" i="13"/>
  <c r="S377" i="13"/>
  <c r="AB358" i="13"/>
  <c r="AB365" i="13"/>
  <c r="AB371" i="13"/>
  <c r="G367" i="13"/>
  <c r="AW374" i="13"/>
  <c r="G383" i="13"/>
  <c r="AR363" i="13"/>
  <c r="AV369" i="13"/>
  <c r="I364" i="13"/>
  <c r="M372" i="13"/>
  <c r="AK380" i="13"/>
  <c r="L354" i="13"/>
  <c r="AW350" i="13"/>
  <c r="R347" i="13"/>
  <c r="AD358" i="13"/>
  <c r="AL353" i="13"/>
  <c r="AC350" i="13"/>
  <c r="W347" i="13"/>
  <c r="N358" i="13"/>
  <c r="AX353" i="13"/>
  <c r="K351" i="13"/>
  <c r="AB347" i="13"/>
  <c r="R358" i="13"/>
  <c r="Z361" i="13"/>
  <c r="AE369" i="13"/>
  <c r="AQ377" i="13"/>
  <c r="U359" i="13"/>
  <c r="AU367" i="13"/>
  <c r="AQ375" i="13"/>
  <c r="U356" i="13"/>
  <c r="Z364" i="13"/>
  <c r="Z370" i="13"/>
  <c r="AA365" i="13"/>
  <c r="AA373" i="13"/>
  <c r="AA381" i="13"/>
  <c r="AL362" i="13"/>
  <c r="AP368" i="13"/>
  <c r="AC362" i="13"/>
  <c r="AK370" i="13"/>
  <c r="K379" i="13"/>
  <c r="X360" i="13"/>
  <c r="AX366" i="13"/>
  <c r="AD359" i="13"/>
  <c r="Q368" i="13"/>
  <c r="M376" i="13"/>
  <c r="AV356" i="13"/>
  <c r="AP364" i="13"/>
  <c r="H371" i="13"/>
  <c r="L377" i="13"/>
  <c r="P383" i="13"/>
  <c r="I363" i="13"/>
  <c r="M369" i="13"/>
  <c r="Q375" i="13"/>
  <c r="X377" i="13"/>
  <c r="R364" i="13"/>
  <c r="N372" i="13"/>
  <c r="AQ369" i="13"/>
  <c r="AO380" i="13"/>
  <c r="F364" i="13"/>
  <c r="R372" i="13"/>
  <c r="AL380" i="13"/>
  <c r="S362" i="13"/>
  <c r="S370" i="13"/>
  <c r="F374" i="13"/>
  <c r="AO355" i="13"/>
  <c r="Y365" i="13"/>
  <c r="AC373" i="13"/>
  <c r="AM380" i="13"/>
  <c r="AE358" i="13"/>
  <c r="AP365" i="13"/>
  <c r="AT371" i="13"/>
  <c r="AX377" i="13"/>
  <c r="D384" i="13"/>
  <c r="AB373" i="13"/>
  <c r="AN381" i="13"/>
  <c r="AC363" i="13"/>
  <c r="AK371" i="13"/>
  <c r="Q379" i="13"/>
  <c r="AN356" i="13"/>
  <c r="P364" i="13"/>
  <c r="T370" i="13"/>
  <c r="X376" i="13"/>
  <c r="AB382" i="13"/>
  <c r="S388" i="13"/>
  <c r="AR379" i="13"/>
  <c r="AC361" i="13"/>
  <c r="AO369" i="13"/>
  <c r="AS377" i="13"/>
  <c r="AW383" i="13"/>
  <c r="AV362" i="13"/>
  <c r="F369" i="13"/>
  <c r="J375" i="13"/>
  <c r="N381" i="13"/>
  <c r="AU386" i="13"/>
  <c r="AT374" i="13"/>
  <c r="D383" i="13"/>
  <c r="Z359" i="13"/>
  <c r="AT368" i="13"/>
  <c r="N339" i="13"/>
  <c r="I354" i="13"/>
  <c r="AD350" i="13"/>
  <c r="AX360" i="13"/>
  <c r="AD339" i="13"/>
  <c r="M354" i="13"/>
  <c r="L351" i="13"/>
  <c r="D361" i="13"/>
  <c r="AU363" i="13"/>
  <c r="Q372" i="13"/>
  <c r="Y380" i="13"/>
  <c r="Q362" i="13"/>
  <c r="Y370" i="13"/>
  <c r="U378" i="13"/>
  <c r="AK359" i="13"/>
  <c r="V366" i="13"/>
  <c r="V372" i="13"/>
  <c r="E368" i="13"/>
  <c r="E376" i="13"/>
  <c r="AA356" i="13"/>
  <c r="AD364" i="13"/>
  <c r="AD370" i="13"/>
  <c r="K365" i="13"/>
  <c r="K373" i="13"/>
  <c r="AM381" i="13"/>
  <c r="N355" i="13"/>
  <c r="Y352" i="13"/>
  <c r="AX348" i="13"/>
  <c r="P359" i="13"/>
  <c r="V355" i="13"/>
  <c r="I352" i="13"/>
  <c r="AD348" i="13"/>
  <c r="T359" i="13"/>
  <c r="Z355" i="13"/>
  <c r="M352" i="13"/>
  <c r="H349" i="13"/>
  <c r="X359" i="13"/>
  <c r="U362" i="13"/>
  <c r="AO370" i="13"/>
  <c r="AW378" i="13"/>
  <c r="W360" i="13"/>
  <c r="AW368" i="13"/>
  <c r="AS376" i="13"/>
  <c r="AO357" i="13"/>
  <c r="L365" i="13"/>
  <c r="L371" i="13"/>
  <c r="Y366" i="13"/>
  <c r="Y374" i="13"/>
  <c r="AC382" i="13"/>
  <c r="T363" i="13"/>
  <c r="X369" i="13"/>
  <c r="AE363" i="13"/>
  <c r="AM371" i="13"/>
  <c r="M380" i="13"/>
  <c r="AR343" i="13"/>
  <c r="AA355" i="13"/>
  <c r="Z352" i="13"/>
  <c r="F362" i="13"/>
  <c r="AN342" i="13"/>
  <c r="AE355" i="13"/>
  <c r="J352" i="13"/>
  <c r="AN361" i="13"/>
  <c r="L344" i="13"/>
  <c r="M332" i="13"/>
  <c r="N352" i="13"/>
  <c r="Q355" i="13"/>
  <c r="G365" i="13"/>
  <c r="S373" i="13"/>
  <c r="AE381" i="13"/>
  <c r="S363" i="13"/>
  <c r="W371" i="13"/>
  <c r="W379" i="13"/>
  <c r="AN360" i="13"/>
  <c r="H367" i="13"/>
  <c r="AM360" i="13"/>
  <c r="G369" i="13"/>
  <c r="AW376" i="13"/>
  <c r="G358" i="13"/>
  <c r="P365" i="13"/>
  <c r="P371" i="13"/>
  <c r="I366" i="13"/>
  <c r="AC374" i="13"/>
  <c r="AK382" i="13"/>
  <c r="AL335" i="13"/>
  <c r="W353" i="13"/>
  <c r="Z350" i="13"/>
  <c r="Z360" i="13"/>
  <c r="X334" i="13"/>
  <c r="AE353" i="13"/>
  <c r="J350" i="13"/>
  <c r="N360" i="13"/>
  <c r="R337" i="13"/>
  <c r="AM353" i="13"/>
  <c r="N350" i="13"/>
  <c r="AL360" i="13"/>
  <c r="AA363" i="13"/>
  <c r="AA371" i="13"/>
  <c r="I380" i="13"/>
  <c r="AK361" i="13"/>
  <c r="AU369" i="13"/>
  <c r="AU377" i="13"/>
  <c r="J359" i="13"/>
  <c r="F366" i="13"/>
  <c r="F372" i="13"/>
  <c r="AA367" i="13"/>
  <c r="W375" i="13"/>
  <c r="AX355" i="13"/>
  <c r="N364" i="13"/>
  <c r="N370" i="13"/>
  <c r="AC364" i="13"/>
  <c r="AK372" i="13"/>
  <c r="K381" i="13"/>
  <c r="V362" i="13"/>
  <c r="Z368" i="13"/>
  <c r="M362" i="13"/>
  <c r="Q370" i="13"/>
  <c r="Q378" i="13"/>
  <c r="AE359" i="13"/>
  <c r="R366" i="13"/>
  <c r="AL372" i="13"/>
  <c r="AP378" i="13"/>
  <c r="U357" i="13"/>
  <c r="AE364" i="13"/>
  <c r="AM370" i="13"/>
  <c r="AQ376" i="13"/>
  <c r="AB379" i="13"/>
  <c r="N366" i="13"/>
  <c r="AE361" i="13"/>
  <c r="AO372" i="13"/>
  <c r="U355" i="13"/>
  <c r="AV365" i="13"/>
  <c r="AD374" i="13"/>
  <c r="AD382" i="13"/>
  <c r="O364" i="13"/>
  <c r="AE372" i="13"/>
  <c r="AD376" i="13"/>
  <c r="X358" i="13"/>
  <c r="Y367" i="13"/>
  <c r="AC375" i="13"/>
  <c r="O382" i="13"/>
  <c r="AK360" i="13"/>
  <c r="R367" i="13"/>
  <c r="V373" i="13"/>
  <c r="Z379" i="13"/>
  <c r="M385" i="13"/>
  <c r="AB375" i="13"/>
  <c r="G356" i="13"/>
  <c r="AC365" i="13"/>
  <c r="AK373" i="13"/>
  <c r="AQ380" i="13"/>
  <c r="AO358" i="13"/>
  <c r="AT365" i="13"/>
  <c r="AX371" i="13"/>
  <c r="D378" i="13"/>
  <c r="H384" i="13"/>
  <c r="AN373" i="13"/>
  <c r="AV381" i="13"/>
  <c r="AK363" i="13"/>
  <c r="AO371" i="13"/>
  <c r="U379" i="13"/>
  <c r="AS356" i="13"/>
  <c r="T364" i="13"/>
  <c r="X370" i="13"/>
  <c r="AB376" i="13"/>
  <c r="AN382" i="13"/>
  <c r="W388" i="13"/>
  <c r="AX376" i="13"/>
  <c r="AE357" i="13"/>
  <c r="AP362" i="13"/>
  <c r="AL370" i="13"/>
  <c r="T345" i="13"/>
  <c r="J335" i="13"/>
  <c r="AB353" i="13"/>
  <c r="O356" i="13"/>
  <c r="Z345" i="13"/>
  <c r="F337" i="13"/>
  <c r="AN353" i="13"/>
  <c r="T356" i="13"/>
  <c r="M366" i="13"/>
  <c r="U374" i="13"/>
  <c r="U382" i="13"/>
  <c r="U364" i="13"/>
  <c r="Y372" i="13"/>
  <c r="U380" i="13"/>
  <c r="AQ361" i="13"/>
  <c r="AV367" i="13"/>
  <c r="AP361" i="13"/>
  <c r="I370" i="13"/>
  <c r="E378" i="13"/>
  <c r="O359" i="13"/>
  <c r="J366" i="13"/>
  <c r="J372" i="13"/>
  <c r="K367" i="13"/>
  <c r="AE375" i="13"/>
  <c r="E356" i="13"/>
  <c r="H342" i="13"/>
  <c r="AW354" i="13"/>
  <c r="T351" i="13"/>
  <c r="AB361" i="13"/>
  <c r="AR340" i="13"/>
  <c r="AC354" i="13"/>
  <c r="AB351" i="13"/>
  <c r="P361" i="13"/>
  <c r="Z341" i="13"/>
  <c r="O355" i="13"/>
  <c r="AN351" i="13"/>
  <c r="T361" i="13"/>
  <c r="AK364" i="13"/>
  <c r="AW372" i="13"/>
  <c r="AS380" i="13"/>
  <c r="AS362" i="13"/>
  <c r="AW370" i="13"/>
  <c r="AS378" i="13"/>
  <c r="M360" i="13"/>
  <c r="AP366" i="13"/>
  <c r="AT359" i="13"/>
  <c r="AC368" i="13"/>
  <c r="Y376" i="13"/>
  <c r="N357" i="13"/>
  <c r="AX364" i="13"/>
  <c r="AX370" i="13"/>
  <c r="AE365" i="13"/>
  <c r="AE373" i="13"/>
  <c r="M382" i="13"/>
  <c r="K347" i="13"/>
  <c r="AR342" i="13"/>
  <c r="D355" i="13"/>
  <c r="AM357" i="13"/>
  <c r="V347" i="13"/>
  <c r="AD341" i="13"/>
  <c r="AL354" i="13"/>
  <c r="AS357" i="13"/>
  <c r="AA347" i="13"/>
  <c r="AT341" i="13"/>
  <c r="L355" i="13"/>
  <c r="AX357" i="13"/>
  <c r="AW366" i="13"/>
  <c r="AA375" i="13"/>
  <c r="AS355" i="13"/>
  <c r="S365" i="13"/>
  <c r="W373" i="13"/>
  <c r="W381" i="13"/>
  <c r="AD362" i="13"/>
  <c r="AL368" i="13"/>
  <c r="AW362" i="13"/>
  <c r="G371" i="13"/>
  <c r="G379" i="13"/>
  <c r="S360" i="13"/>
  <c r="AT366" i="13"/>
  <c r="S359" i="13"/>
  <c r="M368" i="13"/>
  <c r="AC376" i="13"/>
  <c r="Y357" i="13"/>
  <c r="AB344" i="13"/>
  <c r="AB334" i="13"/>
  <c r="AX352" i="13"/>
  <c r="AL355" i="13"/>
  <c r="AL344" i="13"/>
  <c r="N333" i="13"/>
  <c r="AD352" i="13"/>
  <c r="AQ355" i="13"/>
  <c r="AW344" i="13"/>
  <c r="AT333" i="13"/>
  <c r="L353" i="13"/>
  <c r="AW355" i="13"/>
  <c r="W365" i="13"/>
  <c r="I374" i="13"/>
  <c r="E382" i="13"/>
  <c r="AQ363" i="13"/>
  <c r="E372" i="13"/>
  <c r="AU379" i="13"/>
  <c r="Q361" i="13"/>
  <c r="X367" i="13"/>
  <c r="O361" i="13"/>
  <c r="AA369" i="13"/>
  <c r="AA377" i="13"/>
  <c r="AM358" i="13"/>
  <c r="AN365" i="13"/>
  <c r="AN371" i="13"/>
  <c r="AK366" i="13"/>
  <c r="G375" i="13"/>
  <c r="O383" i="13"/>
  <c r="AV363" i="13"/>
  <c r="F370" i="13"/>
  <c r="M364" i="13"/>
  <c r="U372" i="13"/>
  <c r="Q380" i="13"/>
  <c r="AL361" i="13"/>
  <c r="AR367" i="13"/>
  <c r="N374" i="13"/>
  <c r="R380" i="13"/>
  <c r="V359" i="13"/>
  <c r="K366" i="13"/>
  <c r="O372" i="13"/>
  <c r="X373" i="13"/>
  <c r="AK356" i="13"/>
  <c r="J368" i="13"/>
  <c r="AO364" i="13"/>
  <c r="O375" i="13"/>
  <c r="E359" i="13"/>
  <c r="N368" i="13"/>
  <c r="Z376" i="13"/>
  <c r="AW356" i="13"/>
  <c r="AA366" i="13"/>
  <c r="AA374" i="13"/>
  <c r="D379" i="13"/>
  <c r="M361" i="13"/>
  <c r="Y369" i="13"/>
  <c r="AK377" i="13"/>
  <c r="AO383" i="13"/>
  <c r="AN362" i="13"/>
  <c r="AR368" i="13"/>
  <c r="AV374" i="13"/>
  <c r="F381" i="13"/>
  <c r="AM386" i="13"/>
  <c r="AN377" i="13"/>
  <c r="AC358" i="13"/>
  <c r="AC367" i="13"/>
  <c r="AO375" i="13"/>
  <c r="S382" i="13"/>
  <c r="AQ360" i="13"/>
  <c r="V367" i="13"/>
  <c r="Z373" i="13"/>
  <c r="AD379" i="13"/>
  <c r="Q385" i="13"/>
  <c r="AR375" i="13"/>
  <c r="L356" i="13"/>
  <c r="AK365" i="13"/>
  <c r="AS373" i="13"/>
  <c r="AU380" i="13"/>
  <c r="AU358" i="13"/>
  <c r="AX365" i="13"/>
  <c r="D372" i="13"/>
  <c r="H378" i="13"/>
  <c r="L384" i="13"/>
  <c r="AW389" i="13"/>
  <c r="AX378" i="13"/>
  <c r="O360" i="13"/>
  <c r="AL364" i="13"/>
  <c r="AD372" i="13"/>
  <c r="N359" i="13"/>
  <c r="Y348" i="13"/>
  <c r="AS344" i="13"/>
  <c r="N356" i="13"/>
  <c r="AQ358" i="13"/>
  <c r="K349" i="13"/>
  <c r="AX344" i="13"/>
  <c r="R356" i="13"/>
  <c r="Y359" i="13"/>
  <c r="I368" i="13"/>
  <c r="Q376" i="13"/>
  <c r="S357" i="13"/>
  <c r="U366" i="13"/>
  <c r="Q374" i="13"/>
  <c r="Y382" i="13"/>
  <c r="P363" i="13"/>
  <c r="T369" i="13"/>
  <c r="E364" i="13"/>
  <c r="I372" i="13"/>
  <c r="E380" i="13"/>
  <c r="V361" i="13"/>
  <c r="AB367" i="13"/>
  <c r="AR360" i="13"/>
  <c r="K369" i="13"/>
  <c r="AE377" i="13"/>
  <c r="AR358" i="13"/>
  <c r="AC346" i="13"/>
  <c r="D338" i="13"/>
  <c r="Z354" i="13"/>
  <c r="M357" i="13"/>
  <c r="H346" i="13"/>
  <c r="T338" i="13"/>
  <c r="J354" i="13"/>
  <c r="AO356" i="13"/>
  <c r="AX346" i="13"/>
  <c r="AX339" i="13"/>
  <c r="R354" i="13"/>
  <c r="W357" i="13"/>
  <c r="AC366" i="13"/>
  <c r="AO374" i="13"/>
  <c r="K383" i="13"/>
  <c r="AS364" i="13"/>
  <c r="AS372" i="13"/>
  <c r="AW380" i="13"/>
  <c r="N362" i="13"/>
  <c r="R368" i="13"/>
  <c r="Y362" i="13"/>
  <c r="AC370" i="13"/>
  <c r="Y378" i="13"/>
  <c r="AP359" i="13"/>
  <c r="Z366" i="13"/>
  <c r="Z372" i="13"/>
  <c r="AE367" i="13"/>
  <c r="I376" i="13"/>
  <c r="AP351" i="13"/>
  <c r="U350" i="13"/>
  <c r="Y346" i="13"/>
  <c r="X357" i="13"/>
  <c r="AV352" i="13"/>
  <c r="E350" i="13"/>
  <c r="D346" i="13"/>
  <c r="AN357" i="13"/>
  <c r="N353" i="13"/>
  <c r="M350" i="13"/>
  <c r="AT346" i="13"/>
  <c r="AR357" i="13"/>
  <c r="AB360" i="13"/>
  <c r="O369" i="13"/>
  <c r="W377" i="13"/>
  <c r="W358" i="13"/>
  <c r="W367" i="13"/>
  <c r="S375" i="13"/>
  <c r="AM355" i="13"/>
  <c r="J364" i="13"/>
  <c r="J370" i="13"/>
  <c r="AW364" i="13"/>
  <c r="G373" i="13"/>
  <c r="G381" i="13"/>
  <c r="R362" i="13"/>
  <c r="V368" i="13"/>
  <c r="H362" i="13"/>
  <c r="M370" i="13"/>
  <c r="AK378" i="13"/>
  <c r="AU359" i="13"/>
  <c r="U348" i="13"/>
  <c r="AT343" i="13"/>
  <c r="X355" i="13"/>
  <c r="AK358" i="13"/>
  <c r="E348" i="13"/>
  <c r="J343" i="13"/>
  <c r="AB355" i="13"/>
  <c r="P358" i="13"/>
  <c r="I348" i="13"/>
  <c r="R344" i="13"/>
  <c r="AR355" i="13"/>
  <c r="U358" i="13"/>
  <c r="AM367" i="13"/>
  <c r="AU375" i="13"/>
  <c r="P356" i="13"/>
  <c r="AU365" i="13"/>
  <c r="AU373" i="13"/>
  <c r="AU381" i="13"/>
  <c r="AX362" i="13"/>
  <c r="D369" i="13"/>
  <c r="W363" i="13"/>
  <c r="AE371" i="13"/>
  <c r="AA379" i="13"/>
  <c r="AS360" i="13"/>
  <c r="L367" i="13"/>
  <c r="L360" i="13"/>
  <c r="AK368" i="13"/>
  <c r="K377" i="13"/>
  <c r="L358" i="13"/>
  <c r="T365" i="13"/>
  <c r="T371" i="13"/>
  <c r="Q366" i="13"/>
  <c r="M374" i="13"/>
  <c r="Q382" i="13"/>
  <c r="L363" i="13"/>
  <c r="P369" i="13"/>
  <c r="AN375" i="13"/>
  <c r="AR381" i="13"/>
  <c r="W361" i="13"/>
  <c r="AK367" i="13"/>
  <c r="AO373" i="13"/>
  <c r="X375" i="13"/>
  <c r="D362" i="13"/>
  <c r="R370" i="13"/>
  <c r="O367" i="13"/>
  <c r="AM377" i="13"/>
  <c r="I362" i="13"/>
  <c r="V370" i="13"/>
  <c r="V378" i="13"/>
  <c r="AW359" i="13"/>
  <c r="W368" i="13"/>
  <c r="W376" i="13"/>
  <c r="AB381" i="13"/>
  <c r="U363" i="13"/>
  <c r="AC371" i="13"/>
  <c r="M379" i="13"/>
  <c r="AC356" i="13"/>
  <c r="L364" i="13"/>
  <c r="P370" i="13"/>
  <c r="T376" i="13"/>
  <c r="X382" i="13"/>
  <c r="O388" i="13"/>
  <c r="AN379" i="13"/>
  <c r="R361" i="13"/>
  <c r="AK369" i="13"/>
  <c r="AO377" i="13"/>
  <c r="AS383" i="13"/>
  <c r="AR362" i="13"/>
  <c r="AV368" i="13"/>
  <c r="F375" i="13"/>
  <c r="J381" i="13"/>
  <c r="AQ386" i="13"/>
  <c r="AR377" i="13"/>
  <c r="AN358" i="13"/>
  <c r="AO367" i="13"/>
  <c r="AS375" i="13"/>
  <c r="W382" i="13"/>
  <c r="AV360" i="13"/>
  <c r="Z367" i="13"/>
  <c r="AD373" i="13"/>
  <c r="AL379" i="13"/>
  <c r="U385" i="13"/>
  <c r="AT372" i="13"/>
  <c r="AX380" i="13"/>
  <c r="AQ362" i="13"/>
  <c r="AD366" i="13"/>
  <c r="O365" i="13"/>
  <c r="AM375" i="13"/>
  <c r="H360" i="13"/>
  <c r="AD368" i="13"/>
  <c r="AT376" i="13"/>
  <c r="AP357" i="13"/>
  <c r="AU366" i="13"/>
  <c r="AU374" i="13"/>
  <c r="J380" i="13"/>
  <c r="AS361" i="13"/>
  <c r="G370" i="13"/>
  <c r="G378" i="13"/>
  <c r="K384" i="13"/>
  <c r="J363" i="13"/>
  <c r="N369" i="13"/>
  <c r="R375" i="13"/>
  <c r="V381" i="13"/>
  <c r="I387" i="13"/>
  <c r="N378" i="13"/>
  <c r="Q359" i="13"/>
  <c r="K368" i="13"/>
  <c r="O376" i="13"/>
  <c r="AM382" i="13"/>
  <c r="S361" i="13"/>
  <c r="AP367" i="13"/>
  <c r="AT373" i="13"/>
  <c r="AX379" i="13"/>
  <c r="AK385" i="13"/>
  <c r="R376" i="13"/>
  <c r="AR356" i="13"/>
  <c r="O366" i="13"/>
  <c r="S374" i="13"/>
  <c r="Q381" i="13"/>
  <c r="W359" i="13"/>
  <c r="P366" i="13"/>
  <c r="T372" i="13"/>
  <c r="X378" i="13"/>
  <c r="J384" i="13"/>
  <c r="S390" i="13"/>
  <c r="T379" i="13"/>
  <c r="H363" i="13"/>
  <c r="D371" i="13"/>
  <c r="AO368" i="13"/>
  <c r="O379" i="13"/>
  <c r="AT362" i="13"/>
  <c r="X371" i="13"/>
  <c r="X379" i="13"/>
  <c r="AU360" i="13"/>
  <c r="AC369" i="13"/>
  <c r="AC377" i="13"/>
  <c r="AL382" i="13"/>
  <c r="W364" i="13"/>
  <c r="AA372" i="13"/>
  <c r="AW379" i="13"/>
  <c r="AL357" i="13"/>
  <c r="F365" i="13"/>
  <c r="J371" i="13"/>
  <c r="N377" i="13"/>
  <c r="R383" i="13"/>
  <c r="E389" i="13"/>
  <c r="AP380" i="13"/>
  <c r="AA362" i="13"/>
  <c r="AE370" i="13"/>
  <c r="AA378" i="13"/>
  <c r="AK355" i="13"/>
  <c r="AD363" i="13"/>
  <c r="AL369" i="13"/>
  <c r="AP375" i="13"/>
  <c r="AT381" i="13"/>
  <c r="AC387" i="13"/>
  <c r="AT378" i="13"/>
  <c r="I360" i="13"/>
  <c r="AM368" i="13"/>
  <c r="AU376" i="13"/>
  <c r="M383" i="13"/>
  <c r="G362" i="13"/>
  <c r="L368" i="13"/>
  <c r="P374" i="13"/>
  <c r="T380" i="13"/>
  <c r="K386" i="13"/>
  <c r="AV373" i="13"/>
  <c r="F382" i="13"/>
  <c r="AO363" i="13"/>
  <c r="AN367" i="13"/>
  <c r="AM363" i="13"/>
  <c r="AK374" i="13"/>
  <c r="Q358" i="13"/>
  <c r="T367" i="13"/>
  <c r="J376" i="13"/>
  <c r="W356" i="13"/>
  <c r="AO365" i="13"/>
  <c r="K374" i="13"/>
  <c r="AD378" i="13"/>
  <c r="Y360" i="13"/>
  <c r="E369" i="13"/>
  <c r="I377" i="13"/>
  <c r="U383" i="13"/>
  <c r="P362" i="13"/>
  <c r="T368" i="13"/>
  <c r="X374" i="13"/>
  <c r="AB380" i="13"/>
  <c r="S386" i="13"/>
  <c r="H377" i="13"/>
  <c r="AU357" i="13"/>
  <c r="I367" i="13"/>
  <c r="M375" i="13"/>
  <c r="AW381" i="13"/>
  <c r="P360" i="13"/>
  <c r="F367" i="13"/>
  <c r="J373" i="13"/>
  <c r="N379" i="13"/>
  <c r="AU384" i="13"/>
  <c r="L375" i="13"/>
  <c r="T383" i="13"/>
  <c r="M365" i="13"/>
  <c r="Q373" i="13"/>
  <c r="AA380" i="13"/>
  <c r="T358" i="13"/>
  <c r="AD365" i="13"/>
  <c r="AL371" i="13"/>
  <c r="AP377" i="13"/>
  <c r="AT383" i="13"/>
  <c r="AC389" i="13"/>
  <c r="Z378" i="13"/>
  <c r="AL359" i="13"/>
  <c r="S368" i="13"/>
  <c r="AA376" i="13"/>
  <c r="AU382" i="13"/>
  <c r="AD361" i="13"/>
  <c r="AX367" i="13"/>
  <c r="D374" i="13"/>
  <c r="H380" i="13"/>
  <c r="AS385" i="13"/>
  <c r="AR384" i="13"/>
  <c r="AV390" i="13"/>
  <c r="AU389" i="13"/>
  <c r="AX388" i="13"/>
  <c r="AD387" i="13"/>
  <c r="AC388" i="13"/>
  <c r="AB389" i="13"/>
  <c r="K396" i="13"/>
  <c r="AT401" i="13"/>
  <c r="AW406" i="13"/>
  <c r="F410" i="13"/>
  <c r="AL389" i="13"/>
  <c r="AO390" i="13"/>
  <c r="AU391" i="13"/>
  <c r="AH404" i="13"/>
  <c r="AC400" i="13"/>
  <c r="J395" i="13"/>
  <c r="AA391" i="13"/>
  <c r="X387" i="13"/>
  <c r="U386" i="13"/>
  <c r="V385" i="13"/>
  <c r="AR399" i="13"/>
  <c r="G395" i="13"/>
  <c r="Q409" i="13"/>
  <c r="M391" i="13"/>
  <c r="P385" i="13"/>
  <c r="N384" i="13"/>
  <c r="AS389" i="13"/>
  <c r="H393" i="13"/>
  <c r="P408" i="13"/>
  <c r="AU402" i="13"/>
  <c r="L389" i="13"/>
  <c r="AE385" i="13"/>
  <c r="T411" i="13"/>
  <c r="AE399" i="13"/>
  <c r="I405" i="13"/>
  <c r="N390" i="13"/>
  <c r="E386" i="13"/>
  <c r="AQ367" i="13"/>
  <c r="AO378" i="13"/>
  <c r="Z362" i="13"/>
  <c r="AP370" i="13"/>
  <c r="H379" i="13"/>
  <c r="T360" i="13"/>
  <c r="AQ368" i="13"/>
  <c r="M377" i="13"/>
  <c r="J382" i="13"/>
  <c r="AW363" i="13"/>
  <c r="G372" i="13"/>
  <c r="AC379" i="13"/>
  <c r="K357" i="13"/>
  <c r="AB364" i="13"/>
  <c r="AN370" i="13"/>
  <c r="AR376" i="13"/>
  <c r="AV382" i="13"/>
  <c r="AE388" i="13"/>
  <c r="N380" i="13"/>
  <c r="E362" i="13"/>
  <c r="K370" i="13"/>
  <c r="K378" i="13"/>
  <c r="O384" i="13"/>
  <c r="N363" i="13"/>
  <c r="R369" i="13"/>
  <c r="V375" i="13"/>
  <c r="Z381" i="13"/>
  <c r="M387" i="13"/>
  <c r="R378" i="13"/>
  <c r="AA359" i="13"/>
  <c r="O368" i="13"/>
  <c r="S376" i="13"/>
  <c r="AQ382" i="13"/>
  <c r="Y361" i="13"/>
  <c r="AT367" i="13"/>
  <c r="AX373" i="13"/>
  <c r="D380" i="13"/>
  <c r="AO385" i="13"/>
  <c r="P373" i="13"/>
  <c r="X381" i="13"/>
  <c r="D365" i="13"/>
  <c r="Q360" i="13"/>
  <c r="S371" i="13"/>
  <c r="AQ381" i="13"/>
  <c r="H365" i="13"/>
  <c r="T373" i="13"/>
  <c r="T381" i="13"/>
  <c r="Y363" i="13"/>
  <c r="Y371" i="13"/>
  <c r="D375" i="13"/>
  <c r="J357" i="13"/>
  <c r="W366" i="13"/>
  <c r="AE374" i="13"/>
  <c r="Y381" i="13"/>
  <c r="AM359" i="13"/>
  <c r="X366" i="13"/>
  <c r="AB372" i="13"/>
  <c r="AN378" i="13"/>
  <c r="V384" i="13"/>
  <c r="AL374" i="13"/>
  <c r="AP382" i="13"/>
  <c r="AA364" i="13"/>
  <c r="AM372" i="13"/>
  <c r="G380" i="13"/>
  <c r="AQ357" i="13"/>
  <c r="J365" i="13"/>
  <c r="N371" i="13"/>
  <c r="R377" i="13"/>
  <c r="V383" i="13"/>
  <c r="AP372" i="13"/>
  <c r="AT380" i="13"/>
  <c r="AE362" i="13"/>
  <c r="AQ370" i="13"/>
  <c r="AE378" i="13"/>
  <c r="AP355" i="13"/>
  <c r="AL363" i="13"/>
  <c r="AP369" i="13"/>
  <c r="AT375" i="13"/>
  <c r="AX381" i="13"/>
  <c r="AK387" i="13"/>
  <c r="AV375" i="13"/>
  <c r="Q356" i="13"/>
  <c r="AA361" i="13"/>
  <c r="AB369" i="13"/>
  <c r="AO366" i="13"/>
  <c r="O377" i="13"/>
  <c r="K361" i="13"/>
  <c r="AN369" i="13"/>
  <c r="F378" i="13"/>
  <c r="AS358" i="13"/>
  <c r="G368" i="13"/>
  <c r="G376" i="13"/>
  <c r="H381" i="13"/>
  <c r="AU362" i="13"/>
  <c r="E371" i="13"/>
  <c r="AQ378" i="13"/>
  <c r="H356" i="13"/>
  <c r="AT363" i="13"/>
  <c r="AX369" i="13"/>
  <c r="D376" i="13"/>
  <c r="H382" i="13"/>
  <c r="AS387" i="13"/>
  <c r="L379" i="13"/>
  <c r="AE360" i="13"/>
  <c r="I369" i="13"/>
  <c r="Q377" i="13"/>
  <c r="Y383" i="13"/>
  <c r="T362" i="13"/>
  <c r="X368" i="13"/>
  <c r="AB374" i="13"/>
  <c r="AN380" i="13"/>
  <c r="W386" i="13"/>
  <c r="P377" i="13"/>
  <c r="H358" i="13"/>
  <c r="M367" i="13"/>
  <c r="U375" i="13"/>
  <c r="G382" i="13"/>
  <c r="U360" i="13"/>
  <c r="J367" i="13"/>
  <c r="N373" i="13"/>
  <c r="R379" i="13"/>
  <c r="E385" i="13"/>
  <c r="AE383" i="13"/>
  <c r="Z380" i="13"/>
  <c r="O362" i="13"/>
  <c r="W370" i="13"/>
  <c r="S378" i="13"/>
  <c r="W384" i="13"/>
  <c r="V363" i="13"/>
  <c r="Z369" i="13"/>
  <c r="AD375" i="13"/>
  <c r="AL381" i="13"/>
  <c r="U387" i="13"/>
  <c r="P386" i="13"/>
  <c r="S385" i="13"/>
  <c r="U384" i="13"/>
  <c r="Z390" i="13"/>
  <c r="AD389" i="13"/>
  <c r="AC390" i="13"/>
  <c r="AK391" i="13"/>
  <c r="AE402" i="13"/>
  <c r="AX407" i="13"/>
  <c r="AP392" i="13"/>
  <c r="AA390" i="13"/>
  <c r="AK384" i="13"/>
  <c r="AN385" i="13"/>
  <c r="J391" i="13"/>
  <c r="AT398" i="13"/>
  <c r="I394" i="13"/>
  <c r="U407" i="13"/>
  <c r="AC391" i="13"/>
  <c r="T385" i="13"/>
  <c r="T384" i="13"/>
  <c r="K390" i="13"/>
  <c r="X393" i="13"/>
  <c r="AV408" i="13"/>
  <c r="M403" i="13"/>
  <c r="AX391" i="13"/>
  <c r="U390" i="13"/>
  <c r="R389" i="13"/>
  <c r="V410" i="13"/>
  <c r="O407" i="13"/>
  <c r="L402" i="13"/>
  <c r="AA396" i="13"/>
  <c r="AP386" i="13"/>
  <c r="L390" i="13"/>
  <c r="D403" i="13"/>
  <c r="AR410" i="13"/>
  <c r="Y397" i="13"/>
  <c r="H387" i="13"/>
  <c r="AS370" i="13"/>
  <c r="S381" i="13"/>
  <c r="V364" i="13"/>
  <c r="D373" i="13"/>
  <c r="D381" i="13"/>
  <c r="AM362" i="13"/>
  <c r="I371" i="13"/>
  <c r="Z374" i="13"/>
  <c r="AB356" i="13"/>
  <c r="AW365" i="13"/>
  <c r="G374" i="13"/>
  <c r="I381" i="13"/>
  <c r="M359" i="13"/>
  <c r="H366" i="13"/>
  <c r="L372" i="13"/>
  <c r="P378" i="13"/>
  <c r="AB383" i="13"/>
  <c r="J374" i="13"/>
  <c r="R382" i="13"/>
  <c r="G364" i="13"/>
  <c r="K372" i="13"/>
  <c r="AK379" i="13"/>
  <c r="Q357" i="13"/>
  <c r="AN364" i="13"/>
  <c r="AR370" i="13"/>
  <c r="AV376" i="13"/>
  <c r="F383" i="13"/>
  <c r="AM388" i="13"/>
  <c r="V380" i="13"/>
  <c r="K362" i="13"/>
  <c r="O370" i="13"/>
  <c r="O378" i="13"/>
  <c r="S384" i="13"/>
  <c r="R363" i="13"/>
  <c r="V369" i="13"/>
  <c r="Z375" i="13"/>
  <c r="AD381" i="13"/>
  <c r="Q387" i="13"/>
  <c r="T375" i="13"/>
  <c r="Y355" i="13"/>
  <c r="P367" i="13"/>
  <c r="O363" i="13"/>
  <c r="AQ373" i="13"/>
  <c r="AD357" i="13"/>
  <c r="D367" i="13"/>
  <c r="P375" i="13"/>
  <c r="AT355" i="13"/>
  <c r="U365" i="13"/>
  <c r="U373" i="13"/>
  <c r="J378" i="13"/>
  <c r="AQ359" i="13"/>
  <c r="AA368" i="13"/>
  <c r="AE376" i="13"/>
  <c r="E383" i="13"/>
  <c r="AO361" i="13"/>
  <c r="D368" i="13"/>
  <c r="H374" i="13"/>
  <c r="L380" i="13"/>
  <c r="AW385" i="13"/>
  <c r="AL376" i="13"/>
  <c r="O357" i="13"/>
  <c r="AE366" i="13"/>
  <c r="AM374" i="13"/>
  <c r="AC381" i="13"/>
  <c r="AS359" i="13"/>
  <c r="AB366" i="13"/>
  <c r="AN372" i="13"/>
  <c r="AR378" i="13"/>
  <c r="AA384" i="13"/>
  <c r="AP374" i="13"/>
  <c r="AT382" i="13"/>
  <c r="AM364" i="13"/>
  <c r="AQ372" i="13"/>
  <c r="K380" i="13"/>
  <c r="AW357" i="13"/>
  <c r="N365" i="13"/>
  <c r="R371" i="13"/>
  <c r="V377" i="13"/>
  <c r="Z383" i="13"/>
  <c r="M389" i="13"/>
  <c r="AV377" i="13"/>
  <c r="F359" i="13"/>
  <c r="X363" i="13"/>
  <c r="AR371" i="13"/>
  <c r="S369" i="13"/>
  <c r="AQ379" i="13"/>
  <c r="AB363" i="13"/>
  <c r="AV371" i="13"/>
  <c r="AV379" i="13"/>
  <c r="AX361" i="13"/>
  <c r="AW369" i="13"/>
  <c r="AX372" i="13"/>
  <c r="H383" i="13"/>
  <c r="AU364" i="13"/>
  <c r="I373" i="13"/>
  <c r="S380" i="13"/>
  <c r="I358" i="13"/>
  <c r="V365" i="13"/>
  <c r="Z371" i="13"/>
  <c r="AD377" i="13"/>
  <c r="AL383" i="13"/>
  <c r="H373" i="13"/>
  <c r="L381" i="13"/>
  <c r="E363" i="13"/>
  <c r="M371" i="13"/>
  <c r="AU378" i="13"/>
  <c r="M356" i="13"/>
  <c r="AX363" i="13"/>
  <c r="D370" i="13"/>
  <c r="H376" i="13"/>
  <c r="L382" i="13"/>
  <c r="AW387" i="13"/>
  <c r="P379" i="13"/>
  <c r="AO360" i="13"/>
  <c r="Q369" i="13"/>
  <c r="U377" i="13"/>
  <c r="AC383" i="13"/>
  <c r="X362" i="13"/>
  <c r="AB368" i="13"/>
  <c r="AN374" i="13"/>
  <c r="AR380" i="13"/>
  <c r="AA386" i="13"/>
  <c r="V374" i="13"/>
  <c r="Z382" i="13"/>
  <c r="S364" i="13"/>
  <c r="W372" i="13"/>
  <c r="AS379" i="13"/>
  <c r="AA357" i="13"/>
  <c r="AV364" i="13"/>
  <c r="F371" i="13"/>
  <c r="J377" i="13"/>
  <c r="N383" i="13"/>
  <c r="AU388" i="13"/>
  <c r="AT387" i="13"/>
  <c r="AS386" i="13"/>
  <c r="AV385" i="13"/>
  <c r="O390" i="13"/>
  <c r="Y384" i="13"/>
  <c r="AB385" i="13"/>
  <c r="P391" i="13"/>
  <c r="AK407" i="13"/>
  <c r="Y394" i="13"/>
  <c r="L399" i="13"/>
  <c r="AL385" i="13"/>
  <c r="AK386" i="13"/>
  <c r="AN387" i="13"/>
  <c r="H391" i="13"/>
  <c r="Z392" i="13"/>
  <c r="R407" i="13"/>
  <c r="O402" i="13"/>
  <c r="O391" i="13"/>
  <c r="Y390" i="13"/>
  <c r="Z389" i="13"/>
  <c r="AL410" i="13"/>
  <c r="AE407" i="13"/>
  <c r="AB402" i="13"/>
  <c r="AQ396" i="13"/>
  <c r="T389" i="13"/>
  <c r="Q388" i="13"/>
  <c r="R387" i="13"/>
  <c r="P405" i="13"/>
  <c r="K401" i="13"/>
  <c r="AP395" i="13"/>
  <c r="Q391" i="13"/>
  <c r="I384" i="13"/>
  <c r="N387" i="13"/>
  <c r="T395" i="13"/>
  <c r="J403" i="13"/>
  <c r="T391" i="13"/>
  <c r="AD384" i="13"/>
  <c r="AK362" i="13"/>
  <c r="O373" i="13"/>
  <c r="K356" i="13"/>
  <c r="AL366" i="13"/>
  <c r="AX374" i="13"/>
  <c r="AX382" i="13"/>
  <c r="E365" i="13"/>
  <c r="E373" i="13"/>
  <c r="D377" i="13"/>
  <c r="K359" i="13"/>
  <c r="AW367" i="13"/>
  <c r="K376" i="13"/>
  <c r="AE382" i="13"/>
  <c r="N361" i="13"/>
  <c r="AL367" i="13"/>
  <c r="AP373" i="13"/>
  <c r="AT379" i="13"/>
  <c r="AC385" i="13"/>
  <c r="N376" i="13"/>
  <c r="AM356" i="13"/>
  <c r="G366" i="13"/>
  <c r="O374" i="13"/>
  <c r="M381" i="13"/>
  <c r="R359" i="13"/>
  <c r="L366" i="13"/>
  <c r="P372" i="13"/>
  <c r="T378" i="13"/>
  <c r="AR383" i="13"/>
  <c r="R374" i="13"/>
  <c r="V382" i="13"/>
  <c r="K364" i="13"/>
  <c r="S372" i="13"/>
  <c r="AO379" i="13"/>
  <c r="V357" i="13"/>
  <c r="AR364" i="13"/>
  <c r="AV370" i="13"/>
  <c r="F377" i="13"/>
  <c r="J383" i="13"/>
  <c r="AQ388" i="13"/>
  <c r="T377" i="13"/>
  <c r="F361" i="13"/>
  <c r="L369" i="13"/>
  <c r="AM365" i="13"/>
  <c r="AO376" i="13"/>
  <c r="AC360" i="13"/>
  <c r="AX368" i="13"/>
  <c r="AB377" i="13"/>
  <c r="S358" i="13"/>
  <c r="Q367" i="13"/>
  <c r="AK375" i="13"/>
  <c r="AD380" i="13"/>
  <c r="W362" i="13"/>
  <c r="AA370" i="13"/>
  <c r="W378" i="13"/>
  <c r="AC355" i="13"/>
  <c r="Z363" i="13"/>
  <c r="AD369" i="13"/>
  <c r="AL375" i="13"/>
  <c r="AP381" i="13"/>
  <c r="Y387" i="13"/>
  <c r="AL378" i="13"/>
  <c r="D360" i="13"/>
  <c r="AE368" i="13"/>
  <c r="AM376" i="13"/>
  <c r="I383" i="13"/>
  <c r="AT361" i="13"/>
  <c r="H368" i="13"/>
  <c r="L374" i="13"/>
  <c r="P380" i="13"/>
  <c r="G386" i="13"/>
  <c r="AP376" i="13"/>
  <c r="Z357" i="13"/>
  <c r="AM366" i="13"/>
  <c r="AQ374" i="13"/>
  <c r="AK381" i="13"/>
  <c r="AX359" i="13"/>
  <c r="AN366" i="13"/>
  <c r="AR372" i="13"/>
  <c r="AV378" i="13"/>
  <c r="AE384" i="13"/>
  <c r="AM390" i="13"/>
  <c r="F380" i="13"/>
  <c r="AM361" i="13"/>
  <c r="AR365" i="13"/>
  <c r="AW360" i="13"/>
  <c r="AQ371" i="13"/>
  <c r="AS382" i="13"/>
  <c r="X365" i="13"/>
  <c r="AR373" i="13"/>
  <c r="N382" i="13"/>
  <c r="AS363" i="13"/>
  <c r="AS371" i="13"/>
  <c r="F376" i="13"/>
  <c r="AK357" i="13"/>
  <c r="E367" i="13"/>
  <c r="I375" i="13"/>
  <c r="AS381" i="13"/>
  <c r="K360" i="13"/>
  <c r="AV366" i="13"/>
  <c r="F373" i="13"/>
  <c r="J379" i="13"/>
  <c r="AQ384" i="13"/>
  <c r="H375" i="13"/>
  <c r="L383" i="13"/>
  <c r="I365" i="13"/>
  <c r="M373" i="13"/>
  <c r="W380" i="13"/>
  <c r="O358" i="13"/>
  <c r="Z365" i="13"/>
  <c r="AD371" i="13"/>
  <c r="AL377" i="13"/>
  <c r="AP383" i="13"/>
  <c r="L373" i="13"/>
  <c r="P381" i="13"/>
  <c r="M363" i="13"/>
  <c r="Q371" i="13"/>
  <c r="E379" i="13"/>
  <c r="S356" i="13"/>
  <c r="D364" i="13"/>
  <c r="H370" i="13"/>
  <c r="L376" i="13"/>
  <c r="P382" i="13"/>
  <c r="G388" i="13"/>
  <c r="V376" i="13"/>
  <c r="E357" i="13"/>
  <c r="S366" i="13"/>
  <c r="W374" i="13"/>
  <c r="U381" i="13"/>
  <c r="AC359" i="13"/>
  <c r="T366" i="13"/>
  <c r="X372" i="13"/>
  <c r="AB378" i="13"/>
  <c r="Q384" i="13"/>
  <c r="W390" i="13"/>
  <c r="V389" i="13"/>
  <c r="U388" i="13"/>
  <c r="T387" i="13"/>
  <c r="Z385" i="13"/>
  <c r="AC386" i="13"/>
  <c r="AB387" i="13"/>
  <c r="AD391" i="13"/>
  <c r="Z395" i="13"/>
  <c r="AS400" i="13"/>
  <c r="AX404" i="13"/>
  <c r="AL387" i="13"/>
  <c r="AK388" i="13"/>
  <c r="AR389" i="13"/>
  <c r="AN409" i="13"/>
  <c r="Q406" i="13"/>
  <c r="AD401" i="13"/>
  <c r="AS395" i="13"/>
  <c r="X389" i="13"/>
  <c r="Y388" i="13"/>
  <c r="V387" i="13"/>
  <c r="AF405" i="13"/>
  <c r="AA401" i="13"/>
  <c r="H396" i="13"/>
  <c r="K391" i="13"/>
  <c r="P387" i="13"/>
  <c r="Q386" i="13"/>
  <c r="R385" i="13"/>
  <c r="AB399" i="13"/>
  <c r="AO394" i="13"/>
  <c r="S408" i="13"/>
  <c r="I391" i="13"/>
  <c r="M388" i="13"/>
  <c r="AB384" i="13"/>
  <c r="M408" i="13"/>
  <c r="L394" i="13"/>
  <c r="AR391" i="13"/>
  <c r="G389" i="13"/>
  <c r="D388" i="13"/>
  <c r="D387" i="13"/>
  <c r="I386" i="13"/>
  <c r="N385" i="13"/>
  <c r="S383" i="13"/>
  <c r="P376" i="13"/>
  <c r="P368" i="13"/>
  <c r="G359" i="13"/>
  <c r="I379" i="13"/>
  <c r="AU368" i="13"/>
  <c r="Z408" i="13"/>
  <c r="U404" i="13"/>
  <c r="AX399" i="13"/>
  <c r="AE394" i="13"/>
  <c r="D389" i="13"/>
  <c r="AU387" i="13"/>
  <c r="AV386" i="13"/>
  <c r="R404" i="13"/>
  <c r="M400" i="13"/>
  <c r="AR394" i="13"/>
  <c r="AW391" i="13"/>
  <c r="AT386" i="13"/>
  <c r="AQ385" i="13"/>
  <c r="AN384" i="13"/>
  <c r="N398" i="13"/>
  <c r="AA393" i="13"/>
  <c r="AM406" i="13"/>
  <c r="R391" i="13"/>
  <c r="AM387" i="13"/>
  <c r="AU383" i="13"/>
  <c r="AK404" i="13"/>
  <c r="AV392" i="13"/>
  <c r="AE391" i="13"/>
  <c r="I388" i="13"/>
  <c r="X384" i="13"/>
  <c r="AP384" i="13"/>
  <c r="X390" i="13"/>
  <c r="AK389" i="13"/>
  <c r="D382" i="13"/>
  <c r="AL373" i="13"/>
  <c r="AL365" i="13"/>
  <c r="AU355" i="13"/>
  <c r="AW375" i="13"/>
  <c r="Q365" i="13"/>
  <c r="AT408" i="13"/>
  <c r="AS414" i="13"/>
  <c r="AE418" i="13"/>
  <c r="AX415" i="13"/>
  <c r="AD413" i="13"/>
  <c r="AB414" i="13"/>
  <c r="E417" i="13"/>
  <c r="S414" i="13"/>
  <c r="P412" i="13"/>
  <c r="F412" i="13"/>
  <c r="AU417" i="13"/>
  <c r="AS418" i="13"/>
  <c r="AA416" i="13"/>
  <c r="E414" i="13"/>
  <c r="G416" i="13"/>
  <c r="I403" i="13"/>
  <c r="W396" i="13"/>
  <c r="N410" i="13"/>
  <c r="AR403" i="13"/>
  <c r="Z396" i="13"/>
  <c r="Y406" i="13"/>
  <c r="AQ397" i="13"/>
  <c r="X408" i="13"/>
  <c r="N397" i="13"/>
  <c r="S404" i="13"/>
  <c r="AK394" i="13"/>
  <c r="AK408" i="13"/>
  <c r="AE396" i="13"/>
  <c r="AK401" i="13"/>
  <c r="G408" i="13"/>
  <c r="L396" i="13"/>
  <c r="P402" i="13"/>
  <c r="AL407" i="13"/>
  <c r="AA395" i="13"/>
  <c r="M402" i="13"/>
  <c r="Q408" i="13"/>
  <c r="AP394" i="13"/>
  <c r="L401" i="13"/>
  <c r="AX406" i="13"/>
  <c r="Y393" i="13"/>
  <c r="AS399" i="13"/>
  <c r="AG405" i="13"/>
  <c r="AM410" i="13"/>
  <c r="L398" i="13"/>
  <c r="P404" i="13"/>
  <c r="E393" i="13"/>
  <c r="Y399" i="13"/>
  <c r="AS405" i="13"/>
  <c r="R393" i="13"/>
  <c r="F399" i="13"/>
  <c r="Z405" i="13"/>
  <c r="O393" i="13"/>
  <c r="U398" i="13"/>
  <c r="G405" i="13"/>
  <c r="AD392" i="13"/>
  <c r="R398" i="13"/>
  <c r="G392" i="13"/>
  <c r="AA398" i="13"/>
  <c r="AU404" i="13"/>
  <c r="S410" i="13"/>
  <c r="H398" i="13"/>
  <c r="AB404" i="13"/>
  <c r="AV410" i="13"/>
  <c r="W397" i="13"/>
  <c r="I404" i="13"/>
  <c r="AC410" i="13"/>
  <c r="AL396" i="13"/>
  <c r="H403" i="13"/>
  <c r="L409" i="13"/>
  <c r="W392" i="13"/>
  <c r="AQ398" i="13"/>
  <c r="M405" i="13"/>
  <c r="D392" i="13"/>
  <c r="X398" i="13"/>
  <c r="AR404" i="13"/>
  <c r="Q392" i="13"/>
  <c r="AM397" i="13"/>
  <c r="Y404" i="13"/>
  <c r="AS410" i="13"/>
  <c r="D397" i="13"/>
  <c r="X403" i="13"/>
  <c r="AB409" i="13"/>
  <c r="AK395" i="13"/>
  <c r="G402" i="13"/>
  <c r="AS407" i="13"/>
  <c r="D394" i="13"/>
  <c r="X400" i="13"/>
  <c r="AB406" i="13"/>
  <c r="S393" i="13"/>
  <c r="W399" i="13"/>
  <c r="I406" i="13"/>
  <c r="AD394" i="13"/>
  <c r="R400" i="13"/>
  <c r="F385" i="13"/>
  <c r="H385" i="13"/>
  <c r="F384" i="13"/>
  <c r="G390" i="13"/>
  <c r="T382" i="13"/>
  <c r="T374" i="13"/>
  <c r="D366" i="13"/>
  <c r="X356" i="13"/>
  <c r="E377" i="13"/>
  <c r="AS365" i="13"/>
  <c r="AL402" i="13"/>
  <c r="O399" i="13"/>
  <c r="AT393" i="13"/>
  <c r="N391" i="13"/>
  <c r="AX386" i="13"/>
  <c r="AU385" i="13"/>
  <c r="AV384" i="13"/>
  <c r="AD398" i="13"/>
  <c r="AQ393" i="13"/>
  <c r="E407" i="13"/>
  <c r="AL391" i="13"/>
  <c r="AT384" i="13"/>
  <c r="AR390" i="13"/>
  <c r="I389" i="13"/>
  <c r="G411" i="13"/>
  <c r="D406" i="13"/>
  <c r="Q401" i="13"/>
  <c r="AP388" i="13"/>
  <c r="K385" i="13"/>
  <c r="AP408" i="13"/>
  <c r="S397" i="13"/>
  <c r="AS403" i="13"/>
  <c r="H389" i="13"/>
  <c r="AA385" i="13"/>
  <c r="AT390" i="13"/>
  <c r="AA389" i="13"/>
  <c r="AB388" i="13"/>
  <c r="AO387" i="13"/>
  <c r="AP379" i="13"/>
  <c r="AP371" i="13"/>
  <c r="AP363" i="13"/>
  <c r="AA382" i="13"/>
  <c r="Y373" i="13"/>
  <c r="M358" i="13"/>
  <c r="P419" i="13"/>
  <c r="AP417" i="13"/>
  <c r="AT414" i="13"/>
  <c r="V412" i="13"/>
  <c r="T418" i="13"/>
  <c r="AA413" i="13"/>
  <c r="S415" i="13"/>
  <c r="AT419" i="13"/>
  <c r="M419" i="13"/>
  <c r="P416" i="13"/>
  <c r="X414" i="13"/>
  <c r="T413" i="13"/>
  <c r="AD419" i="13"/>
  <c r="T412" i="13"/>
  <c r="AS401" i="13"/>
  <c r="I395" i="13"/>
  <c r="R408" i="13"/>
  <c r="AD402" i="13"/>
  <c r="AT394" i="13"/>
  <c r="AC404" i="13"/>
  <c r="M396" i="13"/>
  <c r="AT405" i="13"/>
  <c r="V393" i="13"/>
  <c r="Y401" i="13"/>
  <c r="AK397" i="13"/>
  <c r="AK398" i="13"/>
  <c r="AS397" i="13"/>
  <c r="O404" i="13"/>
  <c r="U409" i="13"/>
  <c r="Z397" i="13"/>
  <c r="AT403" i="13"/>
  <c r="AX409" i="13"/>
  <c r="AO396" i="13"/>
  <c r="AA403" i="13"/>
  <c r="AU409" i="13"/>
  <c r="F396" i="13"/>
  <c r="Z402" i="13"/>
  <c r="AD408" i="13"/>
  <c r="AM394" i="13"/>
  <c r="I401" i="13"/>
  <c r="AU406" i="13"/>
  <c r="F393" i="13"/>
  <c r="Z399" i="13"/>
  <c r="AD405" i="13"/>
  <c r="Q395" i="13"/>
  <c r="AM400" i="13"/>
  <c r="I407" i="13"/>
  <c r="N395" i="13"/>
  <c r="T400" i="13"/>
  <c r="AN406" i="13"/>
  <c r="AC394" i="13"/>
  <c r="O401" i="13"/>
  <c r="U406" i="13"/>
  <c r="AR393" i="13"/>
  <c r="N400" i="13"/>
  <c r="U393" i="13"/>
  <c r="AO399" i="13"/>
  <c r="K406" i="13"/>
  <c r="AX393" i="13"/>
  <c r="V399" i="13"/>
  <c r="AP405" i="13"/>
  <c r="AE393" i="13"/>
  <c r="S399" i="13"/>
  <c r="W405" i="13"/>
  <c r="AT392" i="13"/>
  <c r="AX398" i="13"/>
  <c r="V404" i="13"/>
  <c r="Z410" i="13"/>
  <c r="AK393" i="13"/>
  <c r="G400" i="13"/>
  <c r="AA406" i="13"/>
  <c r="P394" i="13"/>
  <c r="AL399" i="13"/>
  <c r="H406" i="13"/>
  <c r="AU393" i="13"/>
  <c r="Q400" i="13"/>
  <c r="AM405" i="13"/>
  <c r="L393" i="13"/>
  <c r="P399" i="13"/>
  <c r="AL404" i="13"/>
  <c r="AP410" i="13"/>
  <c r="O398" i="13"/>
  <c r="U403" i="13"/>
  <c r="I409" i="13"/>
  <c r="P396" i="13"/>
  <c r="AL401" i="13"/>
  <c r="AP407" i="13"/>
  <c r="AE395" i="13"/>
  <c r="S401" i="13"/>
  <c r="W407" i="13"/>
  <c r="AR395" i="13"/>
  <c r="E391" i="13"/>
  <c r="Q390" i="13"/>
  <c r="F389" i="13"/>
  <c r="K388" i="13"/>
  <c r="X380" i="13"/>
  <c r="H372" i="13"/>
  <c r="H364" i="13"/>
  <c r="Q383" i="13"/>
  <c r="AW373" i="13"/>
  <c r="G361" i="13"/>
  <c r="P397" i="13"/>
  <c r="AS392" i="13"/>
  <c r="G406" i="13"/>
  <c r="S391" i="13"/>
  <c r="AX384" i="13"/>
  <c r="X383" i="13"/>
  <c r="U389" i="13"/>
  <c r="J392" i="13"/>
  <c r="T406" i="13"/>
  <c r="AW401" i="13"/>
  <c r="AX390" i="13"/>
  <c r="AQ389" i="13"/>
  <c r="AR388" i="13"/>
  <c r="H409" i="13"/>
  <c r="S405" i="13"/>
  <c r="AV400" i="13"/>
  <c r="M395" i="13"/>
  <c r="N386" i="13"/>
  <c r="N389" i="13"/>
  <c r="AN401" i="13"/>
  <c r="AD409" i="13"/>
  <c r="AU394" i="13"/>
  <c r="AD386" i="13"/>
  <c r="D390" i="13"/>
  <c r="AD388" i="13"/>
  <c r="AE387" i="13"/>
  <c r="AN386" i="13"/>
  <c r="Y385" i="13"/>
  <c r="AT377" i="13"/>
  <c r="AT369" i="13"/>
  <c r="I361" i="13"/>
  <c r="AE380" i="13"/>
  <c r="AU370" i="13"/>
  <c r="U414" i="13"/>
  <c r="E416" i="13"/>
  <c r="AB419" i="13"/>
  <c r="J413" i="13"/>
  <c r="M418" i="13"/>
  <c r="X418" i="13"/>
  <c r="AR419" i="13"/>
  <c r="Y417" i="13"/>
  <c r="AP418" i="13"/>
  <c r="AA417" i="13"/>
  <c r="K415" i="13"/>
  <c r="AM412" i="13"/>
  <c r="N418" i="13"/>
  <c r="J416" i="13"/>
  <c r="AE400" i="13"/>
  <c r="AS393" i="13"/>
  <c r="V406" i="13"/>
  <c r="AX400" i="13"/>
  <c r="R392" i="13"/>
  <c r="AW402" i="13"/>
  <c r="Q394" i="13"/>
  <c r="T402" i="13"/>
  <c r="AO409" i="13"/>
  <c r="AU398" i="13"/>
  <c r="AK402" i="13"/>
  <c r="AM392" i="13"/>
  <c r="I399" i="13"/>
  <c r="AC405" i="13"/>
  <c r="T392" i="13"/>
  <c r="AN398" i="13"/>
  <c r="J405" i="13"/>
  <c r="AW392" i="13"/>
  <c r="E398" i="13"/>
  <c r="AO404" i="13"/>
  <c r="N392" i="13"/>
  <c r="T397" i="13"/>
  <c r="AN403" i="13"/>
  <c r="AR409" i="13"/>
  <c r="S396" i="13"/>
  <c r="W402" i="13"/>
  <c r="K408" i="13"/>
  <c r="T394" i="13"/>
  <c r="AN400" i="13"/>
  <c r="AR406" i="13"/>
  <c r="AU396" i="13"/>
  <c r="S402" i="13"/>
  <c r="W408" i="13"/>
  <c r="AB396" i="13"/>
  <c r="AV402" i="13"/>
  <c r="D408" i="13"/>
  <c r="AQ395" i="13"/>
  <c r="AC402" i="13"/>
  <c r="AW408" i="13"/>
  <c r="H395" i="13"/>
  <c r="AB401" i="13"/>
  <c r="AW395" i="13"/>
  <c r="E401" i="13"/>
  <c r="Y407" i="13"/>
  <c r="AD395" i="13"/>
  <c r="R401" i="13"/>
  <c r="F407" i="13"/>
  <c r="AS394" i="13"/>
  <c r="AE401" i="13"/>
  <c r="AK406" i="13"/>
  <c r="J394" i="13"/>
  <c r="AD400" i="13"/>
  <c r="AJ405" i="13"/>
  <c r="AQ392" i="13"/>
  <c r="O396" i="13"/>
  <c r="U401" i="13"/>
  <c r="AO407" i="13"/>
  <c r="AT395" i="13"/>
  <c r="AX401" i="13"/>
  <c r="V407" i="13"/>
  <c r="K395" i="13"/>
  <c r="AU401" i="13"/>
  <c r="S407" i="13"/>
  <c r="Z394" i="13"/>
  <c r="AT400" i="13"/>
  <c r="R406" i="13"/>
  <c r="I393" i="13"/>
  <c r="AC399" i="13"/>
  <c r="Q405" i="13"/>
  <c r="W410" i="13"/>
  <c r="AT397" i="13"/>
  <c r="AX403" i="13"/>
  <c r="F409" i="13"/>
  <c r="AS396" i="13"/>
  <c r="AE403" i="13"/>
  <c r="S409" i="13"/>
  <c r="H397" i="13"/>
  <c r="AB390" i="13"/>
  <c r="P389" i="13"/>
  <c r="E388" i="13"/>
  <c r="J387" i="13"/>
  <c r="O386" i="13"/>
  <c r="L378" i="13"/>
  <c r="L370" i="13"/>
  <c r="L362" i="13"/>
  <c r="E381" i="13"/>
  <c r="U371" i="13"/>
  <c r="AW411" i="13"/>
  <c r="Y410" i="13"/>
  <c r="V405" i="13"/>
  <c r="AK399" i="13"/>
  <c r="U391" i="13"/>
  <c r="E390" i="13"/>
  <c r="AV388" i="13"/>
  <c r="X409" i="13"/>
  <c r="AI405" i="13"/>
  <c r="N401" i="13"/>
  <c r="AC395" i="13"/>
  <c r="AT388" i="13"/>
  <c r="AQ387" i="13"/>
  <c r="AR386" i="13"/>
  <c r="T403" i="13"/>
  <c r="AU399" i="13"/>
  <c r="AB394" i="13"/>
  <c r="W391" i="13"/>
  <c r="M390" i="13"/>
  <c r="AB386" i="13"/>
  <c r="F394" i="13"/>
  <c r="P400" i="13"/>
  <c r="G391" i="13"/>
  <c r="AQ383" i="13"/>
  <c r="F387" i="13"/>
  <c r="AL386" i="13"/>
  <c r="AM385" i="13"/>
  <c r="R384" i="13"/>
  <c r="AX383" i="13"/>
  <c r="AX375" i="13"/>
  <c r="AD367" i="13"/>
  <c r="Y358" i="13"/>
  <c r="AM378" i="13"/>
  <c r="AS367" i="13"/>
  <c r="AE419" i="13"/>
  <c r="Z419" i="13"/>
  <c r="AQ415" i="13"/>
  <c r="P418" i="13"/>
  <c r="AV417" i="13"/>
  <c r="AM415" i="13"/>
  <c r="N416" i="13"/>
  <c r="AT413" i="13"/>
  <c r="N415" i="13"/>
  <c r="AW413" i="13"/>
  <c r="Y413" i="13"/>
  <c r="AS417" i="13"/>
  <c r="N419" i="13"/>
  <c r="W404" i="13"/>
  <c r="S398" i="13"/>
  <c r="AE392" i="13"/>
  <c r="H405" i="13"/>
  <c r="F398" i="13"/>
  <c r="E408" i="13"/>
  <c r="AM399" i="13"/>
  <c r="D410" i="13"/>
  <c r="AP399" i="13"/>
  <c r="M407" i="13"/>
  <c r="E395" i="13"/>
  <c r="AK400" i="13"/>
  <c r="S394" i="13"/>
  <c r="W400" i="13"/>
  <c r="AQ406" i="13"/>
  <c r="AV394" i="13"/>
  <c r="D400" i="13"/>
  <c r="X406" i="13"/>
  <c r="M394" i="13"/>
  <c r="AW400" i="13"/>
  <c r="E406" i="13"/>
  <c r="AB393" i="13"/>
  <c r="AV399" i="13"/>
  <c r="D405" i="13"/>
  <c r="K392" i="13"/>
  <c r="AE398" i="13"/>
  <c r="AK403" i="13"/>
  <c r="Y409" i="13"/>
  <c r="AV396" i="13"/>
  <c r="D402" i="13"/>
  <c r="H408" i="13"/>
  <c r="K398" i="13"/>
  <c r="AE404" i="13"/>
  <c r="AK409" i="13"/>
  <c r="AP397" i="13"/>
  <c r="L404" i="13"/>
  <c r="P410" i="13"/>
  <c r="G397" i="13"/>
  <c r="AQ403" i="13"/>
  <c r="M410" i="13"/>
  <c r="V396" i="13"/>
  <c r="AP402" i="13"/>
  <c r="M397" i="13"/>
  <c r="Q403" i="13"/>
  <c r="AM408" i="13"/>
  <c r="AR396" i="13"/>
  <c r="N403" i="13"/>
  <c r="T408" i="13"/>
  <c r="I396" i="13"/>
  <c r="AS402" i="13"/>
  <c r="O409" i="13"/>
  <c r="X395" i="13"/>
  <c r="AR401" i="13"/>
  <c r="AV407" i="13"/>
  <c r="G394" i="13"/>
  <c r="AC397" i="13"/>
  <c r="AW403" i="13"/>
  <c r="E409" i="13"/>
  <c r="J397" i="13"/>
  <c r="AD403" i="13"/>
  <c r="R409" i="13"/>
  <c r="Y396" i="13"/>
  <c r="K403" i="13"/>
  <c r="AE409" i="13"/>
  <c r="AN395" i="13"/>
  <c r="J402" i="13"/>
  <c r="N408" i="13"/>
  <c r="W394" i="13"/>
  <c r="AQ400" i="13"/>
  <c r="AE406" i="13"/>
  <c r="AN392" i="13"/>
  <c r="J399" i="13"/>
  <c r="N405" i="13"/>
  <c r="T410" i="13"/>
  <c r="I398" i="13"/>
  <c r="AS404" i="13"/>
  <c r="AX392" i="13"/>
  <c r="V398" i="13"/>
  <c r="D9" i="7"/>
  <c r="BG9" i="7" s="1"/>
  <c r="M434" i="13"/>
  <c r="HQ7" i="2"/>
  <c r="HR7" i="2" s="1"/>
  <c r="HS7" i="2" s="1"/>
  <c r="HT7" i="2" s="1"/>
  <c r="HU7" i="2" s="1"/>
  <c r="HV7" i="2" s="1"/>
  <c r="HW7" i="2" s="1"/>
  <c r="HX7" i="2" s="1"/>
  <c r="HY7" i="2" s="1"/>
  <c r="HZ7" i="2" s="1"/>
  <c r="AA423" i="13"/>
  <c r="P433" i="13"/>
  <c r="J420" i="13"/>
  <c r="AX429" i="13"/>
  <c r="Z426" i="13"/>
  <c r="AX434" i="13"/>
  <c r="AQ422" i="13"/>
  <c r="S430" i="13"/>
  <c r="H425" i="13"/>
  <c r="S431" i="13"/>
  <c r="G423" i="13"/>
  <c r="P430" i="13"/>
  <c r="AT422" i="13"/>
  <c r="G428" i="13"/>
  <c r="AC420" i="13"/>
  <c r="AN425" i="13"/>
  <c r="O433" i="13"/>
  <c r="G426" i="13"/>
  <c r="AO422" i="13"/>
  <c r="AV431" i="13"/>
  <c r="N421" i="13"/>
  <c r="AO427" i="13"/>
  <c r="H424" i="13"/>
  <c r="AW432" i="13"/>
  <c r="L421" i="13"/>
  <c r="X426" i="13"/>
  <c r="AW433" i="13"/>
  <c r="W424" i="13"/>
  <c r="N432" i="13"/>
  <c r="K424" i="13"/>
  <c r="W429" i="13"/>
  <c r="AR421" i="13"/>
  <c r="AT420" i="13"/>
  <c r="W427" i="13"/>
  <c r="F424" i="13"/>
  <c r="M433" i="13"/>
  <c r="AD422" i="13"/>
  <c r="F429" i="13"/>
  <c r="X425" i="13"/>
  <c r="AB422" i="13"/>
  <c r="AM427" i="13"/>
  <c r="AA420" i="13"/>
  <c r="AL425" i="13"/>
  <c r="AS434" i="13"/>
  <c r="AA425" i="13"/>
  <c r="AL430" i="13"/>
  <c r="I423" i="13"/>
  <c r="U428" i="13"/>
  <c r="K426" i="13"/>
  <c r="W431" i="13"/>
  <c r="AW421" i="13"/>
  <c r="AA427" i="13"/>
  <c r="AL432" i="13"/>
  <c r="J424" i="13"/>
  <c r="V429" i="13"/>
  <c r="R420" i="13"/>
  <c r="AB426" i="13"/>
  <c r="AM431" i="13"/>
  <c r="K423" i="13"/>
  <c r="W428" i="13"/>
  <c r="AC425" i="13"/>
  <c r="AN430" i="13"/>
  <c r="AB423" i="13"/>
  <c r="AM428" i="13"/>
  <c r="P421" i="13"/>
  <c r="E427" i="13"/>
  <c r="AT424" i="13"/>
  <c r="Z425" i="13"/>
  <c r="AQ427" i="13"/>
  <c r="AT421" i="13"/>
  <c r="AL429" i="13"/>
  <c r="M424" i="13"/>
  <c r="E432" i="13"/>
  <c r="AU420" i="13"/>
  <c r="X427" i="13"/>
  <c r="AS425" i="13"/>
  <c r="F431" i="13"/>
  <c r="I425" i="13"/>
  <c r="U430" i="13"/>
  <c r="P423" i="13"/>
  <c r="J429" i="13"/>
  <c r="V434" i="13"/>
  <c r="AE422" i="13"/>
  <c r="AP427" i="13"/>
  <c r="T433" i="13"/>
  <c r="K428" i="13"/>
  <c r="I427" i="13"/>
  <c r="U421" i="13"/>
  <c r="L429" i="13"/>
  <c r="O423" i="13"/>
  <c r="AQ428" i="13"/>
  <c r="D434" i="13"/>
  <c r="X420" i="13"/>
  <c r="AW427" i="13"/>
  <c r="AP434" i="13"/>
  <c r="AE426" i="13"/>
  <c r="AP431" i="13"/>
  <c r="AT426" i="13"/>
  <c r="AM433" i="13"/>
  <c r="AR425" i="13"/>
  <c r="AK432" i="13"/>
  <c r="AK421" i="13"/>
  <c r="AC429" i="13"/>
  <c r="AV423" i="13"/>
  <c r="I429" i="13"/>
  <c r="U434" i="13"/>
  <c r="AN420" i="13"/>
  <c r="O428" i="13"/>
  <c r="AQ433" i="13"/>
  <c r="AU426" i="13"/>
  <c r="H432" i="13"/>
  <c r="L427" i="13"/>
  <c r="E434" i="13"/>
  <c r="AC424" i="13"/>
  <c r="V431" i="13"/>
  <c r="P425" i="13"/>
  <c r="J431" i="13"/>
  <c r="AD425" i="13"/>
  <c r="AO430" i="13"/>
  <c r="AX426" i="13"/>
  <c r="AR432" i="13"/>
  <c r="AV425" i="13"/>
  <c r="I431" i="13"/>
  <c r="AW423" i="13"/>
  <c r="H431" i="13"/>
  <c r="O421" i="13"/>
  <c r="Y428" i="13"/>
  <c r="D421" i="13"/>
  <c r="AT428" i="13"/>
  <c r="G434" i="13"/>
  <c r="AW422" i="13"/>
  <c r="AA428" i="13"/>
  <c r="AL433" i="13"/>
  <c r="W421" i="13"/>
  <c r="N429" i="13"/>
  <c r="AD427" i="13"/>
  <c r="AO432" i="13"/>
  <c r="AU434" i="13"/>
  <c r="AP428" i="13"/>
  <c r="N420" i="13"/>
  <c r="AO426" i="13"/>
  <c r="O422" i="13"/>
  <c r="H429" i="13"/>
  <c r="AA424" i="13"/>
  <c r="T431" i="13"/>
  <c r="AR426" i="13"/>
  <c r="U433" i="13"/>
  <c r="L422" i="13"/>
  <c r="D430" i="13"/>
  <c r="J427" i="13"/>
  <c r="V432" i="13"/>
  <c r="M421" i="13"/>
  <c r="Y426" i="13"/>
  <c r="R433" i="13"/>
  <c r="N425" i="13"/>
  <c r="Z430" i="13"/>
  <c r="AT423" i="13"/>
  <c r="G429" i="13"/>
  <c r="AX433" i="13"/>
  <c r="S421" i="13"/>
  <c r="AQ429" i="13"/>
  <c r="AV421" i="13"/>
  <c r="AO428" i="13"/>
  <c r="R424" i="13"/>
  <c r="AB430" i="13"/>
  <c r="AU424" i="13"/>
  <c r="H430" i="13"/>
  <c r="AM421" i="13"/>
  <c r="AE429" i="13"/>
  <c r="D420" i="13"/>
  <c r="AT427" i="13"/>
  <c r="G433" i="13"/>
  <c r="AB428" i="13"/>
  <c r="Z427" i="13"/>
  <c r="AX424" i="13"/>
  <c r="AR430" i="13"/>
  <c r="M425" i="13"/>
  <c r="Y430" i="13"/>
  <c r="E422" i="13"/>
  <c r="AU429" i="13"/>
  <c r="U420" i="13"/>
  <c r="L428" i="13"/>
  <c r="AM434" i="13"/>
  <c r="AR428" i="13"/>
  <c r="J426" i="13"/>
  <c r="S434" i="13"/>
  <c r="N427" i="13"/>
  <c r="Z432" i="13"/>
  <c r="AS426" i="13"/>
  <c r="F432" i="13"/>
  <c r="F421" i="13"/>
  <c r="AV428" i="13"/>
  <c r="I434" i="13"/>
  <c r="M427" i="13"/>
  <c r="Y432" i="13"/>
  <c r="AU425" i="13"/>
  <c r="AN432" i="13"/>
  <c r="M423" i="13"/>
  <c r="F430" i="13"/>
  <c r="S423" i="13"/>
  <c r="K430" i="13"/>
  <c r="AE424" i="13"/>
  <c r="AP429" i="13"/>
  <c r="AL422" i="13"/>
  <c r="AD430" i="13"/>
  <c r="T421" i="13"/>
  <c r="AS428" i="13"/>
  <c r="F434" i="13"/>
  <c r="G430" i="13"/>
  <c r="AD421" i="13"/>
  <c r="F428" i="13"/>
  <c r="AU423" i="13"/>
  <c r="X430" i="13"/>
  <c r="AP425" i="13"/>
  <c r="P434" i="13"/>
  <c r="AX420" i="13"/>
  <c r="I428" i="13"/>
  <c r="AQ424" i="13"/>
  <c r="S432" i="13"/>
  <c r="N423" i="13"/>
  <c r="Z428" i="13"/>
  <c r="AC422" i="13"/>
  <c r="AN427" i="13"/>
  <c r="AD426" i="13"/>
  <c r="AO431" i="13"/>
  <c r="K425" i="13"/>
  <c r="W430" i="13"/>
  <c r="O424" i="13"/>
  <c r="Y431" i="13"/>
  <c r="AD423" i="13"/>
  <c r="AM430" i="13"/>
  <c r="O426" i="13"/>
  <c r="AQ431" i="13"/>
  <c r="L426" i="13"/>
  <c r="X431" i="13"/>
  <c r="D423" i="13"/>
  <c r="AT430" i="13"/>
  <c r="S422" i="13"/>
  <c r="K429" i="13"/>
  <c r="W434" i="13"/>
  <c r="R422" i="13"/>
  <c r="I430" i="13"/>
  <c r="N422" i="13"/>
  <c r="X429" i="13"/>
  <c r="AV426" i="13"/>
  <c r="I432" i="13"/>
  <c r="AC426" i="13"/>
  <c r="AN431" i="13"/>
  <c r="U423" i="13"/>
  <c r="L431" i="13"/>
  <c r="R423" i="13"/>
  <c r="AB429" i="13"/>
  <c r="AX422" i="13"/>
  <c r="AP430" i="13"/>
  <c r="P420" i="13"/>
  <c r="H428" i="13"/>
  <c r="AL420" i="13"/>
  <c r="AD428" i="13"/>
  <c r="AO433" i="13"/>
  <c r="P422" i="13"/>
  <c r="J428" i="13"/>
  <c r="V433" i="13"/>
  <c r="V422" i="13"/>
  <c r="M430" i="13"/>
  <c r="AK420" i="13"/>
  <c r="AC428" i="13"/>
  <c r="AN433" i="13"/>
  <c r="AC427" i="13"/>
  <c r="AL434" i="13"/>
  <c r="AS424" i="13"/>
  <c r="D432" i="13"/>
  <c r="AW425" i="13"/>
  <c r="AA431" i="13"/>
  <c r="AT425" i="13"/>
  <c r="G431" i="13"/>
  <c r="T424" i="13"/>
  <c r="AS431" i="13"/>
  <c r="P424" i="13"/>
  <c r="J430" i="13"/>
  <c r="AE423" i="13"/>
  <c r="T434" i="13"/>
  <c r="AS422" i="13"/>
  <c r="AK430" i="13"/>
  <c r="L425" i="13"/>
  <c r="D433" i="13"/>
  <c r="AE420" i="13"/>
  <c r="G427" i="13"/>
  <c r="AV422" i="13"/>
  <c r="Y429" i="13"/>
  <c r="H426" i="13"/>
  <c r="AW434" i="13"/>
  <c r="AD424" i="13"/>
  <c r="AO429" i="13"/>
  <c r="AR423" i="13"/>
  <c r="E429" i="13"/>
  <c r="T420" i="13"/>
  <c r="AS427" i="13"/>
  <c r="F433" i="13"/>
  <c r="AW420" i="13"/>
  <c r="AA426" i="13"/>
  <c r="AL431" i="13"/>
  <c r="M426" i="13"/>
  <c r="W433" i="13"/>
  <c r="AB425" i="13"/>
  <c r="U432" i="13"/>
  <c r="E420" i="13"/>
  <c r="AU427" i="13"/>
  <c r="H433" i="13"/>
  <c r="R421" i="13"/>
  <c r="AB427" i="13"/>
  <c r="AM432" i="13"/>
  <c r="S425" i="13"/>
  <c r="K432" i="13"/>
  <c r="AW424" i="13"/>
  <c r="AA430" i="13"/>
  <c r="AV424" i="13"/>
  <c r="G432" i="13"/>
  <c r="L424" i="13"/>
  <c r="E431" i="13"/>
  <c r="V420" i="13"/>
  <c r="M428" i="13"/>
  <c r="AN434" i="13"/>
  <c r="AX421" i="13"/>
  <c r="AR427" i="13"/>
  <c r="E433" i="13"/>
  <c r="R426" i="13"/>
  <c r="AB432" i="13"/>
  <c r="O425" i="13"/>
  <c r="AQ430" i="13"/>
  <c r="AE425" i="13"/>
  <c r="X432" i="13"/>
  <c r="AU422" i="13"/>
  <c r="AN429" i="13"/>
  <c r="T422" i="13"/>
  <c r="AS429" i="13"/>
  <c r="N424" i="13"/>
  <c r="Z429" i="13"/>
  <c r="AK423" i="13"/>
  <c r="AC431" i="13"/>
  <c r="AX423" i="13"/>
  <c r="AR429" i="13"/>
  <c r="AA429" i="13"/>
  <c r="AQ426" i="13"/>
  <c r="AE427" i="13"/>
  <c r="AP432" i="13"/>
  <c r="S420" i="13"/>
  <c r="K427" i="13"/>
  <c r="W432" i="13"/>
  <c r="G420" i="13"/>
  <c r="P427" i="13"/>
  <c r="J433" i="13"/>
  <c r="N426" i="13"/>
  <c r="Z431" i="13"/>
  <c r="AD431" i="13"/>
  <c r="V426" i="13"/>
  <c r="E424" i="13"/>
  <c r="AM420" i="13"/>
  <c r="AX428" i="13"/>
  <c r="R425" i="13"/>
  <c r="AA421" i="13"/>
  <c r="W423" i="13"/>
  <c r="F420" i="13"/>
  <c r="AT432" i="13"/>
  <c r="AD429" i="13"/>
  <c r="O432" i="13"/>
  <c r="AW429" i="13"/>
  <c r="N430" i="13"/>
  <c r="AU433" i="13"/>
  <c r="X422" i="13"/>
  <c r="AP420" i="13"/>
  <c r="AU431" i="13"/>
  <c r="AP433" i="13"/>
  <c r="D425" i="13"/>
  <c r="AO434" i="13"/>
  <c r="X421" i="13"/>
  <c r="I420" i="13"/>
  <c r="D422" i="13"/>
  <c r="AV430" i="13"/>
  <c r="AD432" i="13"/>
  <c r="M429" i="13"/>
  <c r="S427" i="13"/>
  <c r="AS430" i="13"/>
  <c r="J432" i="13"/>
  <c r="S424" i="13"/>
  <c r="AS433" i="13"/>
  <c r="AC430" i="13"/>
  <c r="P426" i="13"/>
  <c r="G422" i="13"/>
  <c r="AM423" i="13"/>
  <c r="W420" i="13"/>
  <c r="Y423" i="13"/>
  <c r="Y420" i="13"/>
  <c r="AA433" i="13"/>
  <c r="X433" i="13"/>
  <c r="Z433" i="13"/>
  <c r="AO421" i="13"/>
  <c r="AB431" i="13"/>
  <c r="AN421" i="13"/>
  <c r="X424" i="13"/>
  <c r="U425" i="13"/>
  <c r="AT429" i="13"/>
  <c r="AP422" i="13"/>
  <c r="K434" i="13"/>
  <c r="U427" i="13"/>
  <c r="AW431" i="13"/>
  <c r="Y421" i="13"/>
  <c r="K431" i="13"/>
  <c r="V424" i="13"/>
  <c r="E421" i="13"/>
  <c r="I422" i="13"/>
  <c r="Z420" i="13"/>
  <c r="K420" i="13"/>
  <c r="P429" i="13"/>
  <c r="AX425" i="13"/>
  <c r="AE431" i="13"/>
  <c r="N428" i="13"/>
  <c r="R430" i="13"/>
  <c r="U424" i="13"/>
  <c r="Y433" i="13"/>
  <c r="Y434" i="13"/>
  <c r="V423" i="13"/>
  <c r="AR434" i="13"/>
  <c r="AV427" i="13"/>
  <c r="AN424" i="13"/>
  <c r="L433" i="13"/>
  <c r="O427" i="13"/>
  <c r="AR420" i="13"/>
  <c r="E423" i="13"/>
  <c r="J434" i="13"/>
  <c r="AQ421" i="13"/>
  <c r="R428" i="13"/>
  <c r="M432" i="13"/>
  <c r="AU428" i="13"/>
  <c r="AS432" i="13"/>
  <c r="T428" i="13"/>
  <c r="AN422" i="13"/>
  <c r="AW426" i="13"/>
  <c r="Z422" i="13"/>
  <c r="AK425" i="13"/>
  <c r="U422" i="13"/>
  <c r="AR431" i="13"/>
  <c r="AC434" i="13"/>
  <c r="AA434" i="13"/>
  <c r="AD434" i="13"/>
  <c r="AE428" i="13"/>
  <c r="N431" i="13"/>
  <c r="I433" i="13"/>
  <c r="AL421" i="13"/>
  <c r="F423" i="13"/>
  <c r="AQ432" i="13"/>
  <c r="AL424" i="13"/>
  <c r="V421" i="13"/>
  <c r="H421" i="13"/>
  <c r="T423" i="13"/>
  <c r="E426" i="13"/>
  <c r="P428" i="13"/>
  <c r="J421" i="13"/>
  <c r="H434" i="13"/>
  <c r="T426" i="13"/>
  <c r="AK422" i="13"/>
  <c r="T425" i="13"/>
  <c r="AB420" i="13"/>
  <c r="O430" i="13"/>
  <c r="AA432" i="13"/>
  <c r="AC433" i="13"/>
  <c r="L430" i="13"/>
  <c r="AK433" i="13"/>
  <c r="AB433" i="13"/>
  <c r="AB434" i="13"/>
  <c r="X434" i="13"/>
  <c r="Y424" i="13"/>
  <c r="AP426" i="13"/>
  <c r="T427" i="13"/>
  <c r="D429" i="13"/>
  <c r="L420" i="13"/>
  <c r="AM426" i="13"/>
  <c r="V430" i="13"/>
  <c r="F425" i="13"/>
  <c r="K433" i="13"/>
  <c r="AC421" i="13"/>
  <c r="AX432" i="13"/>
  <c r="O431" i="13"/>
  <c r="Y427" i="13"/>
  <c r="AP423" i="13"/>
  <c r="H420" i="13"/>
  <c r="G421" i="13"/>
  <c r="AV434" i="13"/>
  <c r="AU432" i="13"/>
  <c r="AN428" i="13"/>
  <c r="G425" i="13"/>
  <c r="AM422" i="13"/>
  <c r="N434" i="13"/>
  <c r="W422" i="13"/>
  <c r="AM425" i="13"/>
  <c r="AC432" i="13"/>
  <c r="Y425" i="13"/>
  <c r="X423" i="13"/>
  <c r="AU421" i="13"/>
  <c r="Z424" i="13"/>
  <c r="Y422" i="13"/>
  <c r="AV420" i="13"/>
  <c r="AE421" i="13"/>
  <c r="AP421" i="13"/>
  <c r="AQ423" i="13"/>
  <c r="AL428" i="13"/>
  <c r="Z434" i="13"/>
  <c r="AB421" i="13"/>
  <c r="J425" i="13"/>
  <c r="AK426" i="13"/>
  <c r="T430" i="13"/>
  <c r="AX427" i="13"/>
  <c r="AN426" i="13"/>
  <c r="AM424" i="13"/>
  <c r="L423" i="13"/>
  <c r="AS420" i="13"/>
  <c r="R434" i="13"/>
  <c r="T429" i="13"/>
  <c r="AW428" i="13"/>
  <c r="AV429" i="13"/>
  <c r="AR422" i="13"/>
  <c r="AQ420" i="13"/>
  <c r="P432" i="13"/>
  <c r="F422" i="13"/>
  <c r="AO420" i="13"/>
  <c r="G424" i="13"/>
  <c r="M431" i="13"/>
  <c r="I424" i="13"/>
  <c r="H422" i="13"/>
  <c r="O420" i="13"/>
  <c r="J423" i="13"/>
  <c r="I421" i="13"/>
  <c r="AL423" i="13"/>
  <c r="W425" i="13"/>
  <c r="AU430" i="13"/>
  <c r="R432" i="13"/>
  <c r="AW430" i="13"/>
  <c r="H427" i="13"/>
  <c r="AO424" i="13"/>
  <c r="AK429" i="13"/>
  <c r="R429" i="13"/>
  <c r="I426" i="13"/>
  <c r="AA422" i="13"/>
  <c r="AK431" i="13"/>
  <c r="V425" i="13"/>
  <c r="K422" i="13"/>
  <c r="Z421" i="13"/>
  <c r="AP424" i="13"/>
  <c r="D424" i="13"/>
  <c r="AK427" i="13"/>
  <c r="AR433" i="13"/>
  <c r="O434" i="13"/>
  <c r="AE432" i="13"/>
  <c r="X428" i="13"/>
  <c r="F426" i="13"/>
  <c r="AD420" i="13"/>
  <c r="AL426" i="13"/>
  <c r="R427" i="13"/>
  <c r="P431" i="13"/>
  <c r="AQ434" i="13"/>
  <c r="E428" i="13"/>
  <c r="D426" i="13"/>
  <c r="AB424" i="13"/>
  <c r="J422" i="13"/>
  <c r="AS421" i="13"/>
  <c r="AE430" i="13"/>
  <c r="AO423" i="13"/>
  <c r="O429" i="13"/>
  <c r="AE433" i="13"/>
  <c r="U429" i="13"/>
  <c r="S428" i="13"/>
  <c r="AQ425" i="13"/>
  <c r="Z423" i="13"/>
  <c r="V428" i="13"/>
  <c r="U426" i="13"/>
  <c r="AR424" i="13"/>
  <c r="K421" i="13"/>
  <c r="H423" i="13"/>
  <c r="AT431" i="13"/>
  <c r="AT434" i="13"/>
  <c r="S433" i="13"/>
  <c r="AX431" i="13"/>
  <c r="U431" i="13"/>
  <c r="AL427" i="13"/>
  <c r="R431" i="13"/>
  <c r="T432" i="13"/>
  <c r="D428" i="13"/>
  <c r="AS423" i="13"/>
  <c r="AE434" i="13"/>
  <c r="S426" i="13"/>
  <c r="D427" i="13"/>
  <c r="L432" i="13"/>
  <c r="AW435" i="13"/>
  <c r="AV433" i="13"/>
  <c r="AO425" i="13"/>
  <c r="AN423" i="13"/>
  <c r="M422" i="13"/>
  <c r="I438" i="13"/>
  <c r="AX430" i="13"/>
  <c r="AP435" i="13"/>
  <c r="D440" i="13"/>
  <c r="AU435" i="13"/>
  <c r="AT433" i="13"/>
  <c r="AM429" i="13"/>
  <c r="V427" i="13"/>
  <c r="M454" i="13"/>
  <c r="F427" i="13"/>
  <c r="E425" i="13"/>
  <c r="AC423" i="13"/>
  <c r="S429" i="13"/>
  <c r="AD442" i="13"/>
  <c r="N433" i="13"/>
  <c r="J445" i="13"/>
  <c r="F447" i="13"/>
  <c r="D431" i="13"/>
  <c r="AK428" i="13"/>
  <c r="L434" i="13"/>
  <c r="E430" i="13"/>
  <c r="W426" i="13"/>
  <c r="AV432" i="13"/>
  <c r="V439" i="13"/>
  <c r="N446" i="13"/>
  <c r="S454" i="13"/>
  <c r="AK424" i="13"/>
  <c r="AN442" i="13"/>
  <c r="W445" i="13"/>
  <c r="M420" i="13"/>
  <c r="K440" i="13"/>
  <c r="L439" i="13"/>
  <c r="AS436" i="13"/>
  <c r="AD433" i="13"/>
  <c r="H455" i="13"/>
  <c r="AQ455" i="13"/>
  <c r="AK434" i="13"/>
  <c r="M455" i="13"/>
  <c r="AP455" i="13"/>
  <c r="AB455" i="13"/>
  <c r="AO455" i="13"/>
  <c r="B636" i="19"/>
  <c r="C637" i="19"/>
  <c r="A636" i="19"/>
  <c r="D636" i="19" s="1"/>
  <c r="BH9" i="7"/>
  <c r="A9" i="7"/>
  <c r="BD9" i="7" s="1"/>
  <c r="J8" i="2"/>
  <c r="E11" i="7"/>
  <c r="GJ78" i="2"/>
  <c r="M435" i="13"/>
  <c r="P85" i="2"/>
  <c r="IA7" i="2"/>
  <c r="IB7" i="2" s="1"/>
  <c r="IC7" i="2" s="1"/>
  <c r="ID7" i="2" s="1"/>
  <c r="IE7" i="2" s="1"/>
  <c r="IF7" i="2" s="1"/>
  <c r="IG7" i="2" s="1"/>
  <c r="IH7" i="2" s="1"/>
  <c r="II7" i="2" s="1"/>
  <c r="IJ7" i="2" s="1"/>
  <c r="IK7" i="2" s="1"/>
  <c r="IL7" i="2" s="1"/>
  <c r="IM7" i="2" s="1"/>
  <c r="X453" i="13" s="1"/>
  <c r="L487" i="13"/>
  <c r="O461" i="13"/>
  <c r="AA466" i="13"/>
  <c r="AL471" i="13"/>
  <c r="AD479" i="13"/>
  <c r="AO484" i="13"/>
  <c r="AC457" i="13"/>
  <c r="AN462" i="13"/>
  <c r="AU471" i="13"/>
  <c r="G460" i="13"/>
  <c r="S465" i="13"/>
  <c r="AD470" i="13"/>
  <c r="R482" i="13"/>
  <c r="AR488" i="13"/>
  <c r="AQ466" i="13"/>
  <c r="AE478" i="13"/>
  <c r="AP483" i="13"/>
  <c r="AS457" i="13"/>
  <c r="F463" i="13"/>
  <c r="AV470" i="13"/>
  <c r="AB456" i="13"/>
  <c r="AM461" i="13"/>
  <c r="AX466" i="13"/>
  <c r="K472" i="13"/>
  <c r="W477" i="13"/>
  <c r="N485" i="13"/>
  <c r="D456" i="13"/>
  <c r="M463" i="13"/>
  <c r="Y468" i="13"/>
  <c r="P476" i="13"/>
  <c r="AQ482" i="13"/>
  <c r="D488" i="13"/>
  <c r="AP460" i="13"/>
  <c r="N471" i="13"/>
  <c r="Z476" i="13"/>
  <c r="AK481" i="13"/>
  <c r="F460" i="13"/>
  <c r="AV467" i="13"/>
  <c r="I473" i="13"/>
  <c r="U478" i="13"/>
  <c r="AB487" i="13"/>
  <c r="AL480" i="13"/>
  <c r="L489" i="13"/>
  <c r="H458" i="13"/>
  <c r="AW466" i="13"/>
  <c r="AP473" i="13"/>
  <c r="AT485" i="13"/>
  <c r="W479" i="13"/>
  <c r="Y458" i="13"/>
  <c r="O467" i="13"/>
  <c r="H474" i="13"/>
  <c r="R481" i="13"/>
  <c r="J488" i="13"/>
  <c r="I476" i="13"/>
  <c r="S483" i="13"/>
  <c r="AM460" i="13"/>
  <c r="AO474" i="13"/>
  <c r="M485" i="13"/>
  <c r="S474" i="13"/>
  <c r="AS480" i="13"/>
  <c r="F486" i="13"/>
  <c r="AR458" i="13"/>
  <c r="E464" i="13"/>
  <c r="L473" i="13"/>
  <c r="K456" i="13"/>
  <c r="W461" i="13"/>
  <c r="AS471" i="13"/>
  <c r="F477" i="13"/>
  <c r="AV484" i="13"/>
  <c r="AU462" i="13"/>
  <c r="H468" i="13"/>
  <c r="T473" i="13"/>
  <c r="AT479" i="13"/>
  <c r="G485" i="13"/>
  <c r="J459" i="13"/>
  <c r="V464" i="13"/>
  <c r="M472" i="13"/>
  <c r="AQ457" i="13"/>
  <c r="D463" i="13"/>
  <c r="O468" i="13"/>
  <c r="AA473" i="13"/>
  <c r="AL478" i="13"/>
  <c r="AD486" i="13"/>
  <c r="R459" i="13"/>
  <c r="AC464" i="13"/>
  <c r="AN469" i="13"/>
  <c r="AU478" i="13"/>
  <c r="H484" i="13"/>
  <c r="AT456" i="13"/>
  <c r="G462" i="13"/>
  <c r="AD472" i="13"/>
  <c r="AO477" i="13"/>
  <c r="R484" i="13"/>
  <c r="J456" i="13"/>
  <c r="V461" i="13"/>
  <c r="M469" i="13"/>
  <c r="Y474" i="13"/>
  <c r="P482" i="13"/>
  <c r="AQ488" i="13"/>
  <c r="AR474" i="13"/>
  <c r="T482" i="13"/>
  <c r="AN459" i="13"/>
  <c r="AE468" i="13"/>
  <c r="X475" i="13"/>
  <c r="AR487" i="13"/>
  <c r="D481" i="13"/>
  <c r="W460" i="13"/>
  <c r="AU468" i="13"/>
  <c r="F476" i="13"/>
  <c r="AW482" i="13"/>
  <c r="AP489" i="13"/>
  <c r="G478" i="13"/>
  <c r="AX484" i="13"/>
  <c r="U462" i="13"/>
  <c r="AD469" i="13"/>
  <c r="W476" i="13"/>
  <c r="AS486" i="13"/>
  <c r="J482" i="13"/>
  <c r="V487" i="13"/>
  <c r="I460" i="13"/>
  <c r="U465" i="13"/>
  <c r="AA457" i="13"/>
  <c r="AL462" i="13"/>
  <c r="AW467" i="13"/>
  <c r="J473" i="13"/>
  <c r="V478" i="13"/>
  <c r="M486" i="13"/>
  <c r="T457" i="13"/>
  <c r="L464" i="13"/>
  <c r="X469" i="13"/>
  <c r="AX475" i="13"/>
  <c r="K481" i="13"/>
  <c r="W486" i="13"/>
  <c r="Z460" i="13"/>
  <c r="AK465" i="13"/>
  <c r="AC473" i="13"/>
  <c r="X489" i="13"/>
  <c r="H459" i="13"/>
  <c r="T464" i="13"/>
  <c r="AE469" i="13"/>
  <c r="AP474" i="13"/>
  <c r="S481" i="13"/>
  <c r="AS487" i="13"/>
  <c r="AR465" i="13"/>
  <c r="E471" i="13"/>
  <c r="L480" i="13"/>
  <c r="X485" i="13"/>
  <c r="K458" i="13"/>
  <c r="W463" i="13"/>
  <c r="S467" i="13"/>
  <c r="AS473" i="13"/>
  <c r="F479" i="13"/>
  <c r="AV486" i="13"/>
  <c r="Z457" i="13"/>
  <c r="R465" i="13"/>
  <c r="AC470" i="13"/>
  <c r="AN475" i="13"/>
  <c r="AU484" i="13"/>
  <c r="H477" i="13"/>
  <c r="AW485" i="13"/>
  <c r="AL461" i="13"/>
  <c r="L470" i="13"/>
  <c r="V477" i="13"/>
  <c r="Z489" i="13"/>
  <c r="AQ475" i="13"/>
  <c r="O486" i="13"/>
  <c r="D462" i="13"/>
  <c r="AS470" i="13"/>
  <c r="AL477" i="13"/>
  <c r="AE484" i="13"/>
  <c r="AM479" i="13"/>
  <c r="AD488" i="13"/>
  <c r="I457" i="13"/>
  <c r="S464" i="13"/>
  <c r="K471" i="13"/>
  <c r="D478" i="13"/>
  <c r="AA488" i="13"/>
  <c r="S489" i="13"/>
  <c r="P460" i="13"/>
  <c r="AB465" i="13"/>
  <c r="AM470" i="13"/>
  <c r="O477" i="13"/>
  <c r="AA482" i="13"/>
  <c r="AL487" i="13"/>
  <c r="AD456" i="13"/>
  <c r="AO461" i="13"/>
  <c r="R468" i="13"/>
  <c r="X460" i="13"/>
  <c r="AT470" i="13"/>
  <c r="G476" i="13"/>
  <c r="AW483" i="13"/>
  <c r="J489" i="13"/>
  <c r="AV461" i="13"/>
  <c r="I467" i="13"/>
  <c r="U472" i="13"/>
  <c r="AB481" i="13"/>
  <c r="AM486" i="13"/>
  <c r="AA459" i="13"/>
  <c r="AL464" i="13"/>
  <c r="AW469" i="13"/>
  <c r="J475" i="13"/>
  <c r="V480" i="13"/>
  <c r="M488" i="13"/>
  <c r="AO458" i="13"/>
  <c r="AR471" i="13"/>
  <c r="E477" i="13"/>
  <c r="L486" i="13"/>
  <c r="AN478" i="13"/>
  <c r="AE487" i="13"/>
  <c r="AA456" i="13"/>
  <c r="T463" i="13"/>
  <c r="J472" i="13"/>
  <c r="N484" i="13"/>
  <c r="AE489" i="13"/>
  <c r="Y477" i="13"/>
  <c r="AU487" i="13"/>
  <c r="AQ456" i="13"/>
  <c r="AA472" i="13"/>
  <c r="T479" i="13"/>
  <c r="AC486" i="13"/>
  <c r="U481" i="13"/>
  <c r="G459" i="13"/>
  <c r="AX465" i="13"/>
  <c r="AQ472" i="13"/>
  <c r="O483" i="13"/>
  <c r="AC489" i="13"/>
  <c r="X478" i="13"/>
  <c r="AT488" i="13"/>
  <c r="AP457" i="13"/>
  <c r="AT469" i="13"/>
  <c r="AM476" i="13"/>
  <c r="AV483" i="13"/>
  <c r="AB474" i="13"/>
  <c r="N487" i="13"/>
  <c r="X459" i="13"/>
  <c r="P466" i="13"/>
  <c r="G475" i="13"/>
  <c r="AD485" i="13"/>
  <c r="AQ489" i="13"/>
  <c r="AT458" i="13"/>
  <c r="G464" i="13"/>
  <c r="AW471" i="13"/>
  <c r="J477" i="13"/>
  <c r="V482" i="13"/>
  <c r="N466" i="13"/>
  <c r="Z471" i="13"/>
  <c r="AK476" i="13"/>
  <c r="AC484" i="13"/>
  <c r="P457" i="13"/>
  <c r="AQ463" i="13"/>
  <c r="D469" i="13"/>
  <c r="AE475" i="13"/>
  <c r="AP480" i="13"/>
  <c r="S487" i="13"/>
  <c r="M457" i="13"/>
  <c r="Y462" i="13"/>
  <c r="AB475" i="13"/>
  <c r="AM480" i="13"/>
  <c r="O487" i="13"/>
  <c r="L463" i="13"/>
  <c r="X468" i="13"/>
  <c r="AX474" i="13"/>
  <c r="K480" i="13"/>
  <c r="W485" i="13"/>
  <c r="Z459" i="13"/>
  <c r="AK464" i="13"/>
  <c r="AC472" i="13"/>
  <c r="AB460" i="13"/>
  <c r="AM465" i="13"/>
  <c r="O472" i="13"/>
  <c r="AA477" i="13"/>
  <c r="AL482" i="13"/>
  <c r="H456" i="13"/>
  <c r="T461" i="13"/>
  <c r="AE466" i="13"/>
  <c r="AP471" i="13"/>
  <c r="S478" i="13"/>
  <c r="AS484" i="13"/>
  <c r="M460" i="13"/>
  <c r="Y465" i="13"/>
  <c r="P473" i="13"/>
  <c r="AQ479" i="13"/>
  <c r="D485" i="13"/>
  <c r="AS458" i="13"/>
  <c r="F464" i="13"/>
  <c r="M473" i="13"/>
  <c r="Y478" i="13"/>
  <c r="P486" i="13"/>
  <c r="AV460" i="13"/>
  <c r="I466" i="13"/>
  <c r="U471" i="13"/>
  <c r="AB480" i="13"/>
  <c r="AM485" i="13"/>
  <c r="AA458" i="13"/>
  <c r="AL463" i="13"/>
  <c r="AW468" i="13"/>
  <c r="J474" i="13"/>
  <c r="AC459" i="13"/>
  <c r="AN464" i="13"/>
  <c r="AU473" i="13"/>
  <c r="H479" i="13"/>
  <c r="T484" i="13"/>
  <c r="Y456" i="13"/>
  <c r="L468" i="13"/>
  <c r="X473" i="13"/>
  <c r="AX479" i="13"/>
  <c r="K485" i="13"/>
  <c r="R456" i="13"/>
  <c r="AS461" i="13"/>
  <c r="F467" i="13"/>
  <c r="M476" i="13"/>
  <c r="Y481" i="13"/>
  <c r="P489" i="13"/>
  <c r="AE456" i="13"/>
  <c r="AP461" i="13"/>
  <c r="N472" i="13"/>
  <c r="Z477" i="13"/>
  <c r="AK482" i="13"/>
  <c r="AD462" i="13"/>
  <c r="AO467" i="13"/>
  <c r="R474" i="13"/>
  <c r="AR480" i="13"/>
  <c r="E486" i="13"/>
  <c r="H460" i="13"/>
  <c r="T465" i="13"/>
  <c r="AE470" i="13"/>
  <c r="J461" i="13"/>
  <c r="V466" i="13"/>
  <c r="AC475" i="13"/>
  <c r="AN480" i="13"/>
  <c r="R463" i="13"/>
  <c r="AC468" i="13"/>
  <c r="AN473" i="13"/>
  <c r="AU482" i="13"/>
  <c r="H488" i="13"/>
  <c r="AT460" i="13"/>
  <c r="G466" i="13"/>
  <c r="AW473" i="13"/>
  <c r="J479" i="13"/>
  <c r="V484" i="13"/>
  <c r="AB459" i="13"/>
  <c r="AM464" i="13"/>
  <c r="O471" i="13"/>
  <c r="AA476" i="13"/>
  <c r="AL481" i="13"/>
  <c r="AD489" i="13"/>
  <c r="S457" i="13"/>
  <c r="AT462" i="13"/>
  <c r="G468" i="13"/>
  <c r="AW475" i="13"/>
  <c r="J481" i="13"/>
  <c r="V486" i="13"/>
  <c r="Y460" i="13"/>
  <c r="AB473" i="13"/>
  <c r="AM478" i="13"/>
  <c r="O485" i="13"/>
  <c r="AV462" i="13"/>
  <c r="I468" i="13"/>
  <c r="U473" i="13"/>
  <c r="AB482" i="13"/>
  <c r="AM487" i="13"/>
  <c r="AD461" i="13"/>
  <c r="AO466" i="13"/>
  <c r="R473" i="13"/>
  <c r="AR479" i="13"/>
  <c r="E485" i="13"/>
  <c r="AK480" i="13"/>
  <c r="AD487" i="13"/>
  <c r="E456" i="13"/>
  <c r="AO469" i="13"/>
  <c r="M480" i="13"/>
  <c r="F487" i="13"/>
  <c r="AE460" i="13"/>
  <c r="X467" i="13"/>
  <c r="AT477" i="13"/>
  <c r="AM484" i="13"/>
  <c r="N489" i="13"/>
  <c r="AR489" i="13"/>
  <c r="AT471" i="13"/>
  <c r="N486" i="13"/>
  <c r="N463" i="13"/>
  <c r="G470" i="13"/>
  <c r="AX476" i="13"/>
  <c r="I484" i="13"/>
  <c r="O459" i="13"/>
  <c r="H466" i="13"/>
  <c r="AW474" i="13"/>
  <c r="AP481" i="13"/>
  <c r="AP476" i="13"/>
  <c r="E461" i="13"/>
  <c r="N468" i="13"/>
  <c r="AK478" i="13"/>
  <c r="K487" i="13"/>
  <c r="K460" i="13"/>
  <c r="W465" i="13"/>
  <c r="N473" i="13"/>
  <c r="Z478" i="13"/>
  <c r="AK483" i="13"/>
  <c r="G457" i="13"/>
  <c r="S462" i="13"/>
  <c r="AD467" i="13"/>
  <c r="AO472" i="13"/>
  <c r="R479" i="13"/>
  <c r="AR485" i="13"/>
  <c r="AU459" i="13"/>
  <c r="H465" i="13"/>
  <c r="T470" i="13"/>
  <c r="AT476" i="13"/>
  <c r="G482" i="13"/>
  <c r="AC458" i="13"/>
  <c r="AN463" i="13"/>
  <c r="P470" i="13"/>
  <c r="AQ476" i="13"/>
  <c r="D482" i="13"/>
  <c r="AE488" i="13"/>
  <c r="P459" i="13"/>
  <c r="AB464" i="13"/>
  <c r="AM469" i="13"/>
  <c r="O476" i="13"/>
  <c r="AA481" i="13"/>
  <c r="AL486" i="13"/>
  <c r="AO460" i="13"/>
  <c r="R467" i="13"/>
  <c r="AR473" i="13"/>
  <c r="AQ461" i="13"/>
  <c r="D467" i="13"/>
  <c r="AE473" i="13"/>
  <c r="AP478" i="13"/>
  <c r="S485" i="13"/>
  <c r="X457" i="13"/>
  <c r="AT467" i="13"/>
  <c r="G473" i="13"/>
  <c r="AW480" i="13"/>
  <c r="J486" i="13"/>
  <c r="AC461" i="13"/>
  <c r="AN466" i="13"/>
  <c r="AU475" i="13"/>
  <c r="H481" i="13"/>
  <c r="T486" i="13"/>
  <c r="J460" i="13"/>
  <c r="V465" i="13"/>
  <c r="AC474" i="13"/>
  <c r="AN479" i="13"/>
  <c r="AU488" i="13"/>
  <c r="T456" i="13"/>
  <c r="M462" i="13"/>
  <c r="Y467" i="13"/>
  <c r="P475" i="13"/>
  <c r="AQ481" i="13"/>
  <c r="D487" i="13"/>
  <c r="AP459" i="13"/>
  <c r="N470" i="13"/>
  <c r="AR460" i="13"/>
  <c r="E466" i="13"/>
  <c r="L475" i="13"/>
  <c r="X480" i="13"/>
  <c r="AX486" i="13"/>
  <c r="AN457" i="13"/>
  <c r="P464" i="13"/>
  <c r="AB469" i="13"/>
  <c r="AM474" i="13"/>
  <c r="O481" i="13"/>
  <c r="AA486" i="13"/>
  <c r="AW457" i="13"/>
  <c r="J463" i="13"/>
  <c r="V468" i="13"/>
  <c r="AC477" i="13"/>
  <c r="AN482" i="13"/>
  <c r="AT457" i="13"/>
  <c r="G463" i="13"/>
  <c r="AD473" i="13"/>
  <c r="AO478" i="13"/>
  <c r="R485" i="13"/>
  <c r="AS463" i="13"/>
  <c r="F469" i="13"/>
  <c r="AV476" i="13"/>
  <c r="I482" i="13"/>
  <c r="U487" i="13"/>
  <c r="L456" i="13"/>
  <c r="X461" i="13"/>
  <c r="N457" i="13"/>
  <c r="Z462" i="13"/>
  <c r="R470" i="13"/>
  <c r="AR476" i="13"/>
  <c r="E482" i="13"/>
  <c r="AO456" i="13"/>
  <c r="AR469" i="13"/>
  <c r="E475" i="13"/>
  <c r="L484" i="13"/>
  <c r="AX456" i="13"/>
  <c r="K462" i="13"/>
  <c r="W467" i="13"/>
  <c r="N475" i="13"/>
  <c r="Z480" i="13"/>
  <c r="AK485" i="13"/>
  <c r="AQ460" i="13"/>
  <c r="D466" i="13"/>
  <c r="AE472" i="13"/>
  <c r="AP477" i="13"/>
  <c r="S484" i="13"/>
  <c r="AX458" i="13"/>
  <c r="K464" i="13"/>
  <c r="W469" i="13"/>
  <c r="N477" i="13"/>
  <c r="Z482" i="13"/>
  <c r="AK487" i="13"/>
  <c r="AC456" i="13"/>
  <c r="AN461" i="13"/>
  <c r="P468" i="13"/>
  <c r="AQ474" i="13"/>
  <c r="D480" i="13"/>
  <c r="AE486" i="13"/>
  <c r="AL456" i="13"/>
  <c r="M464" i="13"/>
  <c r="Y469" i="13"/>
  <c r="P477" i="13"/>
  <c r="AQ483" i="13"/>
  <c r="D489" i="13"/>
  <c r="AS462" i="13"/>
  <c r="F468" i="13"/>
  <c r="AV475" i="13"/>
  <c r="I481" i="13"/>
  <c r="U486" i="13"/>
  <c r="Z475" i="13"/>
  <c r="S482" i="13"/>
  <c r="AK457" i="13"/>
  <c r="AD464" i="13"/>
  <c r="W471" i="13"/>
  <c r="AS481" i="13"/>
  <c r="AL488" i="13"/>
  <c r="L462" i="13"/>
  <c r="E469" i="13"/>
  <c r="AB479" i="13"/>
  <c r="AK486" i="13"/>
  <c r="AP475" i="13"/>
  <c r="L488" i="13"/>
  <c r="V456" i="13"/>
  <c r="AT464" i="13"/>
  <c r="AM471" i="13"/>
  <c r="AV478" i="13"/>
  <c r="AO485" i="13"/>
  <c r="AU460" i="13"/>
  <c r="AN467" i="13"/>
  <c r="AE476" i="13"/>
  <c r="X483" i="13"/>
  <c r="E480" i="13"/>
  <c r="AB471" i="13"/>
  <c r="S480" i="13"/>
  <c r="I489" i="13"/>
  <c r="O456" i="13"/>
  <c r="AA461" i="13"/>
  <c r="AL466" i="13"/>
  <c r="AD474" i="13"/>
  <c r="AO479" i="13"/>
  <c r="R486" i="13"/>
  <c r="W458" i="13"/>
  <c r="AS468" i="13"/>
  <c r="F474" i="13"/>
  <c r="AV481" i="13"/>
  <c r="I487" i="13"/>
  <c r="L461" i="13"/>
  <c r="X466" i="13"/>
  <c r="AX472" i="13"/>
  <c r="K478" i="13"/>
  <c r="W483" i="13"/>
  <c r="AR459" i="13"/>
  <c r="E465" i="13"/>
  <c r="AU472" i="13"/>
  <c r="H478" i="13"/>
  <c r="T483" i="13"/>
  <c r="AT489" i="13"/>
  <c r="AQ465" i="13"/>
  <c r="D471" i="13"/>
  <c r="AE477" i="13"/>
  <c r="AP482" i="13"/>
  <c r="AS456" i="13"/>
  <c r="F462" i="13"/>
  <c r="AV469" i="13"/>
  <c r="I475" i="13"/>
  <c r="AU457" i="13"/>
  <c r="H463" i="13"/>
  <c r="T468" i="13"/>
  <c r="AT474" i="13"/>
  <c r="G480" i="13"/>
  <c r="AW487" i="13"/>
  <c r="AM458" i="13"/>
  <c r="AX463" i="13"/>
  <c r="K469" i="13"/>
  <c r="W474" i="13"/>
  <c r="N482" i="13"/>
  <c r="Z487" i="13"/>
  <c r="AR462" i="13"/>
  <c r="E468" i="13"/>
  <c r="L477" i="13"/>
  <c r="X482" i="13"/>
  <c r="AX488" i="13"/>
  <c r="N456" i="13"/>
  <c r="Z461" i="13"/>
  <c r="R469" i="13"/>
  <c r="AR475" i="13"/>
  <c r="E481" i="13"/>
  <c r="R458" i="13"/>
  <c r="AC463" i="13"/>
  <c r="AN468" i="13"/>
  <c r="AU477" i="13"/>
  <c r="H483" i="13"/>
  <c r="T488" i="13"/>
  <c r="G461" i="13"/>
  <c r="S466" i="13"/>
  <c r="AD471" i="13"/>
  <c r="AV456" i="13"/>
  <c r="I462" i="13"/>
  <c r="U467" i="13"/>
  <c r="AB476" i="13"/>
  <c r="AM481" i="13"/>
  <c r="O488" i="13"/>
  <c r="E459" i="13"/>
  <c r="AQ470" i="13"/>
  <c r="D476" i="13"/>
  <c r="AE482" i="13"/>
  <c r="AP487" i="13"/>
  <c r="N459" i="13"/>
  <c r="Z464" i="13"/>
  <c r="R472" i="13"/>
  <c r="AR478" i="13"/>
  <c r="E484" i="13"/>
  <c r="K459" i="13"/>
  <c r="W464" i="13"/>
  <c r="S468" i="13"/>
  <c r="AS474" i="13"/>
  <c r="F480" i="13"/>
  <c r="AV487" i="13"/>
  <c r="AW459" i="13"/>
  <c r="J465" i="13"/>
  <c r="V470" i="13"/>
  <c r="M478" i="13"/>
  <c r="Y483" i="13"/>
  <c r="AB457" i="13"/>
  <c r="AM462" i="13"/>
  <c r="AX467" i="13"/>
  <c r="AD458" i="13"/>
  <c r="AO463" i="13"/>
  <c r="AV472" i="13"/>
  <c r="I478" i="13"/>
  <c r="U483" i="13"/>
  <c r="F458" i="13"/>
  <c r="AV465" i="13"/>
  <c r="I471" i="13"/>
  <c r="U476" i="13"/>
  <c r="AB485" i="13"/>
  <c r="O458" i="13"/>
  <c r="AA463" i="13"/>
  <c r="AL468" i="13"/>
  <c r="AD476" i="13"/>
  <c r="AO481" i="13"/>
  <c r="R488" i="13"/>
  <c r="AU456" i="13"/>
  <c r="H462" i="13"/>
  <c r="T467" i="13"/>
  <c r="AT473" i="13"/>
  <c r="G479" i="13"/>
  <c r="AW486" i="13"/>
  <c r="O460" i="13"/>
  <c r="AA465" i="13"/>
  <c r="AL470" i="13"/>
  <c r="AD478" i="13"/>
  <c r="AO483" i="13"/>
  <c r="AR457" i="13"/>
  <c r="E463" i="13"/>
  <c r="AU470" i="13"/>
  <c r="H476" i="13"/>
  <c r="T481" i="13"/>
  <c r="AT487" i="13"/>
  <c r="R460" i="13"/>
  <c r="AC465" i="13"/>
  <c r="AN470" i="13"/>
  <c r="AU479" i="13"/>
  <c r="H485" i="13"/>
  <c r="AW458" i="13"/>
  <c r="J464" i="13"/>
  <c r="V469" i="13"/>
  <c r="M477" i="13"/>
  <c r="Y482" i="13"/>
  <c r="G477" i="13"/>
  <c r="P484" i="13"/>
  <c r="S459" i="13"/>
  <c r="K466" i="13"/>
  <c r="D473" i="13"/>
  <c r="AA483" i="13"/>
  <c r="AR463" i="13"/>
  <c r="P474" i="13"/>
  <c r="Z481" i="13"/>
  <c r="S488" i="13"/>
  <c r="AN477" i="13"/>
  <c r="AB466" i="13"/>
  <c r="AK473" i="13"/>
  <c r="AD480" i="13"/>
  <c r="W487" i="13"/>
  <c r="AC462" i="13"/>
  <c r="AL469" i="13"/>
  <c r="L478" i="13"/>
  <c r="V485" i="13"/>
  <c r="P485" i="13"/>
  <c r="Z473" i="13"/>
  <c r="AX481" i="13"/>
  <c r="AE457" i="13"/>
  <c r="AP462" i="13"/>
  <c r="S469" i="13"/>
  <c r="AS475" i="13"/>
  <c r="F481" i="13"/>
  <c r="AV488" i="13"/>
  <c r="AL459" i="13"/>
  <c r="AW464" i="13"/>
  <c r="J470" i="13"/>
  <c r="V475" i="13"/>
  <c r="M483" i="13"/>
  <c r="Y488" i="13"/>
  <c r="AB462" i="13"/>
  <c r="AM467" i="13"/>
  <c r="O474" i="13"/>
  <c r="AA479" i="13"/>
  <c r="AL484" i="13"/>
  <c r="I461" i="13"/>
  <c r="U466" i="13"/>
  <c r="L474" i="13"/>
  <c r="X479" i="13"/>
  <c r="AX485" i="13"/>
  <c r="AU461" i="13"/>
  <c r="H467" i="13"/>
  <c r="T472" i="13"/>
  <c r="AT478" i="13"/>
  <c r="G484" i="13"/>
  <c r="J458" i="13"/>
  <c r="V463" i="13"/>
  <c r="M471" i="13"/>
  <c r="L459" i="13"/>
  <c r="X464" i="13"/>
  <c r="AX470" i="13"/>
  <c r="K476" i="13"/>
  <c r="W481" i="13"/>
  <c r="D460" i="13"/>
  <c r="O465" i="13"/>
  <c r="AA470" i="13"/>
  <c r="AL475" i="13"/>
  <c r="AD483" i="13"/>
  <c r="AO488" i="13"/>
  <c r="AV458" i="13"/>
  <c r="I464" i="13"/>
  <c r="U469" i="13"/>
  <c r="AB478" i="13"/>
  <c r="AM483" i="13"/>
  <c r="AD457" i="13"/>
  <c r="AO462" i="13"/>
  <c r="AV471" i="13"/>
  <c r="I477" i="13"/>
  <c r="U482" i="13"/>
  <c r="AR464" i="13"/>
  <c r="E470" i="13"/>
  <c r="L479" i="13"/>
  <c r="X484" i="13"/>
  <c r="K457" i="13"/>
  <c r="W462" i="13"/>
  <c r="AS472" i="13"/>
  <c r="M458" i="13"/>
  <c r="Y463" i="13"/>
  <c r="P471" i="13"/>
  <c r="AQ477" i="13"/>
  <c r="D483" i="13"/>
  <c r="U460" i="13"/>
  <c r="AU466" i="13"/>
  <c r="H472" i="13"/>
  <c r="T477" i="13"/>
  <c r="AT483" i="13"/>
  <c r="G489" i="13"/>
  <c r="AD460" i="13"/>
  <c r="AO465" i="13"/>
  <c r="AV474" i="13"/>
  <c r="I480" i="13"/>
  <c r="U485" i="13"/>
  <c r="AA460" i="13"/>
  <c r="AL465" i="13"/>
  <c r="AW470" i="13"/>
  <c r="J476" i="13"/>
  <c r="V481" i="13"/>
  <c r="M489" i="13"/>
  <c r="N461" i="13"/>
  <c r="Z466" i="13"/>
  <c r="AK471" i="13"/>
  <c r="AC479" i="13"/>
  <c r="AN484" i="13"/>
  <c r="AQ458" i="13"/>
  <c r="D464" i="13"/>
  <c r="O469" i="13"/>
  <c r="AS459" i="13"/>
  <c r="F465" i="13"/>
  <c r="M474" i="13"/>
  <c r="Y479" i="13"/>
  <c r="P487" i="13"/>
  <c r="V459" i="13"/>
  <c r="M467" i="13"/>
  <c r="Y472" i="13"/>
  <c r="P480" i="13"/>
  <c r="AQ486" i="13"/>
  <c r="AE459" i="13"/>
  <c r="AP464" i="13"/>
  <c r="S471" i="13"/>
  <c r="AS477" i="13"/>
  <c r="F483" i="13"/>
  <c r="L458" i="13"/>
  <c r="X463" i="13"/>
  <c r="AX469" i="13"/>
  <c r="K475" i="13"/>
  <c r="W480" i="13"/>
  <c r="N488" i="13"/>
  <c r="AE461" i="13"/>
  <c r="AP466" i="13"/>
  <c r="S473" i="13"/>
  <c r="AS479" i="13"/>
  <c r="F485" i="13"/>
  <c r="I459" i="13"/>
  <c r="U464" i="13"/>
  <c r="L472" i="13"/>
  <c r="X477" i="13"/>
  <c r="AX483" i="13"/>
  <c r="K489" i="13"/>
  <c r="AR466" i="13"/>
  <c r="E472" i="13"/>
  <c r="L481" i="13"/>
  <c r="X486" i="13"/>
  <c r="N460" i="13"/>
  <c r="Z465" i="13"/>
  <c r="AK470" i="13"/>
  <c r="AC478" i="13"/>
  <c r="AN483" i="13"/>
  <c r="E479" i="13"/>
  <c r="AV485" i="13"/>
  <c r="AX460" i="13"/>
  <c r="AQ467" i="13"/>
  <c r="O478" i="13"/>
  <c r="Y485" i="13"/>
  <c r="AP465" i="13"/>
  <c r="N476" i="13"/>
  <c r="G483" i="13"/>
  <c r="AX489" i="13"/>
  <c r="V479" i="13"/>
  <c r="P461" i="13"/>
  <c r="Z468" i="13"/>
  <c r="S475" i="13"/>
  <c r="K482" i="13"/>
  <c r="U489" i="13"/>
  <c r="R457" i="13"/>
  <c r="AA464" i="13"/>
  <c r="T471" i="13"/>
  <c r="J480" i="13"/>
  <c r="AN489" i="13"/>
  <c r="K473" i="13"/>
  <c r="R483" i="13"/>
  <c r="T458" i="13"/>
  <c r="J467" i="13"/>
  <c r="N479" i="13"/>
  <c r="G486" i="13"/>
  <c r="K463" i="13"/>
  <c r="D470" i="13"/>
  <c r="AA480" i="13"/>
  <c r="T487" i="13"/>
  <c r="O489" i="13"/>
  <c r="F478" i="13"/>
  <c r="AC488" i="13"/>
  <c r="D457" i="13"/>
  <c r="AP468" i="13"/>
  <c r="AR482" i="13"/>
  <c r="M461" i="13"/>
  <c r="O475" i="13"/>
  <c r="F484" i="13"/>
  <c r="U480" i="13"/>
  <c r="O462" i="13"/>
  <c r="H469" i="13"/>
  <c r="R476" i="13"/>
  <c r="J483" i="13"/>
  <c r="P458" i="13"/>
  <c r="I465" i="13"/>
  <c r="S472" i="13"/>
  <c r="AQ480" i="13"/>
  <c r="AW489" i="13"/>
  <c r="AL479" i="13"/>
  <c r="AW461" i="13"/>
  <c r="X470" i="13"/>
  <c r="Z484" i="13"/>
  <c r="AQ464" i="13"/>
  <c r="AU476" i="13"/>
  <c r="AL485" i="13"/>
  <c r="AA474" i="13"/>
  <c r="M487" i="13"/>
  <c r="AU463" i="13"/>
  <c r="F471" i="13"/>
  <c r="AW477" i="13"/>
  <c r="AP484" i="13"/>
  <c r="AV459" i="13"/>
  <c r="G467" i="13"/>
  <c r="AX473" i="13"/>
  <c r="AO482" i="13"/>
  <c r="AW484" i="13"/>
  <c r="AE463" i="13"/>
  <c r="V472" i="13"/>
  <c r="E488" i="13"/>
  <c r="AX457" i="13"/>
  <c r="Y466" i="13"/>
  <c r="AS478" i="13"/>
  <c r="R489" i="13"/>
  <c r="AO476" i="13"/>
  <c r="AS488" i="13"/>
  <c r="U457" i="13"/>
  <c r="AS465" i="13"/>
  <c r="AL472" i="13"/>
  <c r="AE479" i="13"/>
  <c r="AN486" i="13"/>
  <c r="AT461" i="13"/>
  <c r="AM468" i="13"/>
  <c r="AD477" i="13"/>
  <c r="W484" i="13"/>
  <c r="AO489" i="13"/>
  <c r="T489" i="13"/>
  <c r="Y476" i="13"/>
  <c r="AU486" i="13"/>
  <c r="L465" i="13"/>
  <c r="AT480" i="13"/>
  <c r="W468" i="13"/>
  <c r="H482" i="13"/>
  <c r="W478" i="13"/>
  <c r="AA467" i="13"/>
  <c r="T474" i="13"/>
  <c r="AC481" i="13"/>
  <c r="V488" i="13"/>
  <c r="S456" i="13"/>
  <c r="AB463" i="13"/>
  <c r="U470" i="13"/>
  <c r="K479" i="13"/>
  <c r="D486" i="13"/>
  <c r="AA489" i="13"/>
  <c r="AB489" i="13"/>
  <c r="AV489" i="13"/>
  <c r="AM489" i="13"/>
  <c r="AL458" i="13"/>
  <c r="S461" i="13"/>
  <c r="Z470" i="13"/>
  <c r="AS467" i="13"/>
  <c r="G456" i="13"/>
  <c r="N465" i="13"/>
  <c r="J469" i="13"/>
  <c r="AO471" i="13"/>
  <c r="AK456" i="13"/>
  <c r="AW463" i="13"/>
  <c r="W457" i="13"/>
  <c r="AD466" i="13"/>
  <c r="AK466" i="13"/>
  <c r="N469" i="13"/>
  <c r="P469" i="13"/>
  <c r="AK488" i="13"/>
  <c r="K465" i="13"/>
  <c r="AU485" i="13"/>
  <c r="AE462" i="13"/>
  <c r="AL474" i="13"/>
  <c r="Z479" i="13"/>
  <c r="X458" i="13"/>
  <c r="AW481" i="13"/>
  <c r="V457" i="13"/>
  <c r="AB483" i="13"/>
  <c r="L467" i="13"/>
  <c r="D468" i="13"/>
  <c r="H473" i="13"/>
  <c r="AO470" i="13"/>
  <c r="E474" i="13"/>
  <c r="P456" i="13"/>
  <c r="X481" i="13"/>
  <c r="F459" i="13"/>
  <c r="L485" i="13"/>
  <c r="J484" i="13"/>
  <c r="I486" i="13"/>
  <c r="Z463" i="13"/>
  <c r="N467" i="13"/>
  <c r="AB467" i="13"/>
  <c r="AL489" i="13"/>
  <c r="AB472" i="13"/>
  <c r="V471" i="13"/>
  <c r="K474" i="13"/>
  <c r="Y475" i="13"/>
  <c r="AE465" i="13"/>
  <c r="F489" i="13"/>
  <c r="AL467" i="13"/>
  <c r="K470" i="13"/>
  <c r="Y470" i="13"/>
  <c r="O480" i="13"/>
  <c r="AU458" i="13"/>
  <c r="G481" i="13"/>
  <c r="E460" i="13"/>
  <c r="K486" i="13"/>
  <c r="I485" i="13"/>
  <c r="AV464" i="13"/>
  <c r="U468" i="13"/>
  <c r="I472" i="13"/>
  <c r="W472" i="13"/>
  <c r="V474" i="13"/>
  <c r="AR477" i="13"/>
  <c r="AP456" i="13"/>
  <c r="R480" i="13"/>
  <c r="E457" i="13"/>
  <c r="AE480" i="13"/>
  <c r="Y459" i="13"/>
  <c r="AE485" i="13"/>
  <c r="N462" i="13"/>
  <c r="AN485" i="13"/>
  <c r="D465" i="13"/>
  <c r="R466" i="13"/>
  <c r="X456" i="13"/>
  <c r="AW479" i="13"/>
  <c r="AE458" i="13"/>
  <c r="F482" i="13"/>
  <c r="D461" i="13"/>
  <c r="AD484" i="13"/>
  <c r="R461" i="13"/>
  <c r="H486" i="13"/>
  <c r="AQ469" i="13"/>
  <c r="AX471" i="13"/>
  <c r="AM475" i="13"/>
  <c r="V473" i="13"/>
  <c r="P479" i="13"/>
  <c r="M459" i="13"/>
  <c r="D484" i="13"/>
  <c r="AK461" i="13"/>
  <c r="AQ487" i="13"/>
  <c r="O463" i="13"/>
  <c r="AO486" i="13"/>
  <c r="AN488" i="13"/>
  <c r="F466" i="13"/>
  <c r="AS469" i="13"/>
  <c r="H470" i="13"/>
  <c r="H475" i="13"/>
  <c r="R475" i="13"/>
  <c r="E478" i="13"/>
  <c r="AX462" i="13"/>
  <c r="Z486" i="13"/>
  <c r="G465" i="13"/>
  <c r="AE467" i="13"/>
  <c r="AR467" i="13"/>
  <c r="T476" i="13"/>
  <c r="AA478" i="13"/>
  <c r="Y457" i="13"/>
  <c r="AE483" i="13"/>
  <c r="AC482" i="13"/>
  <c r="R462" i="13"/>
  <c r="H487" i="13"/>
  <c r="AN465" i="13"/>
  <c r="AC469" i="13"/>
  <c r="AP469" i="13"/>
  <c r="M475" i="13"/>
  <c r="V476" i="13"/>
  <c r="AX477" i="13"/>
  <c r="AU489" i="13"/>
  <c r="AR456" i="13"/>
  <c r="AX482" i="13"/>
  <c r="I483" i="13"/>
  <c r="X462" i="13"/>
  <c r="F461" i="13"/>
  <c r="AK463" i="13"/>
  <c r="AC487" i="13"/>
  <c r="Y461" i="13"/>
  <c r="Z483" i="13"/>
  <c r="AX459" i="13"/>
  <c r="AW476" i="13"/>
  <c r="D459" i="13"/>
  <c r="AD482" i="13"/>
  <c r="K461" i="13"/>
  <c r="AK484" i="13"/>
  <c r="J487" i="13"/>
  <c r="AV463" i="13"/>
  <c r="AM488" i="13"/>
  <c r="X472" i="13"/>
  <c r="AE474" i="13"/>
  <c r="T478" i="13"/>
  <c r="R477" i="13"/>
  <c r="F457" i="13"/>
  <c r="L483" i="13"/>
  <c r="AR461" i="13"/>
  <c r="AX487" i="13"/>
  <c r="AT465" i="13"/>
  <c r="V489" i="13"/>
  <c r="AK468" i="13"/>
  <c r="Z472" i="13"/>
  <c r="AM472" i="13"/>
  <c r="AM477" i="13"/>
  <c r="M479" i="13"/>
  <c r="AB458" i="13"/>
  <c r="AS489" i="13"/>
  <c r="J457" i="13"/>
  <c r="P483" i="13"/>
  <c r="AP470" i="13"/>
  <c r="AD475" i="13"/>
  <c r="W475" i="13"/>
  <c r="P478" i="13"/>
  <c r="U459" i="13"/>
  <c r="AA485" i="13"/>
  <c r="H464" i="13"/>
  <c r="AW488" i="13"/>
  <c r="L469" i="13"/>
  <c r="AS466" i="13"/>
  <c r="I470" i="13"/>
  <c r="AB477" i="13"/>
  <c r="U477" i="13"/>
  <c r="AM456" i="13"/>
  <c r="N480" i="13"/>
  <c r="M482" i="13"/>
  <c r="AD459" i="13"/>
  <c r="E483" i="13"/>
  <c r="AR486" i="13"/>
  <c r="AP485" i="13"/>
  <c r="P467" i="13"/>
  <c r="Z467" i="13"/>
  <c r="O470" i="13"/>
  <c r="AC471" i="13"/>
  <c r="J485" i="13"/>
  <c r="AP463" i="13"/>
  <c r="O466" i="13"/>
  <c r="AC466" i="13"/>
  <c r="D475" i="13"/>
  <c r="K477" i="13"/>
  <c r="I456" i="13"/>
  <c r="O482" i="13"/>
  <c r="AL457" i="13"/>
  <c r="M481" i="13"/>
  <c r="AK459" i="13"/>
  <c r="AQ485" i="13"/>
  <c r="Y464" i="13"/>
  <c r="M468" i="13"/>
  <c r="AA468" i="13"/>
  <c r="AV473" i="13"/>
  <c r="F475" i="13"/>
  <c r="T475" i="13"/>
  <c r="T480" i="13"/>
  <c r="S458" i="13"/>
  <c r="AR481" i="13"/>
  <c r="H461" i="13"/>
  <c r="AO459" i="13"/>
  <c r="K468" i="13"/>
  <c r="AW472" i="13"/>
  <c r="AP472" i="13"/>
  <c r="E473" i="13"/>
  <c r="AN456" i="13"/>
  <c r="AT482" i="13"/>
  <c r="AB461" i="13"/>
  <c r="AL483" i="13"/>
  <c r="P465" i="13"/>
  <c r="AP488" i="13"/>
  <c r="N464" i="13"/>
  <c r="AN487" i="13"/>
  <c r="AC467" i="13"/>
  <c r="AU474" i="13"/>
  <c r="AN474" i="13"/>
  <c r="S476" i="13"/>
  <c r="R478" i="13"/>
  <c r="AW456" i="13"/>
  <c r="Y480" i="13"/>
  <c r="W459" i="13"/>
  <c r="M484" i="13"/>
  <c r="K483" i="13"/>
  <c r="E462" i="13"/>
  <c r="K488" i="13"/>
  <c r="AS464" i="13"/>
  <c r="U488" i="13"/>
  <c r="AV468" i="13"/>
  <c r="AK467" i="13"/>
  <c r="AK460" i="13"/>
  <c r="AK462" i="13"/>
  <c r="AK479" i="13"/>
  <c r="AP458" i="13"/>
  <c r="M456" i="13"/>
  <c r="N478" i="13"/>
  <c r="G469" i="13"/>
  <c r="O464" i="13"/>
  <c r="AO487" i="13"/>
  <c r="W466" i="13"/>
  <c r="AT468" i="13"/>
  <c r="I469" i="13"/>
  <c r="AX478" i="13"/>
  <c r="AP479" i="13"/>
  <c r="AN458" i="13"/>
  <c r="AT484" i="13"/>
  <c r="S460" i="13"/>
  <c r="AR483" i="13"/>
  <c r="X488" i="13"/>
  <c r="E467" i="13"/>
  <c r="AR470" i="13"/>
  <c r="G471" i="13"/>
  <c r="F473" i="13"/>
  <c r="AC476" i="13"/>
  <c r="AK477" i="13"/>
  <c r="O479" i="13"/>
  <c r="I458" i="13"/>
  <c r="O484" i="13"/>
  <c r="AW460" i="13"/>
  <c r="Y484" i="13"/>
  <c r="AM463" i="13"/>
  <c r="V462" i="13"/>
  <c r="S477" i="13"/>
  <c r="O457" i="13"/>
  <c r="AO480" i="13"/>
  <c r="AM459" i="13"/>
  <c r="N483" i="13"/>
  <c r="AK458" i="13"/>
  <c r="AQ484" i="13"/>
  <c r="AB468" i="13"/>
  <c r="T469" i="13"/>
  <c r="X474" i="13"/>
  <c r="F472" i="13"/>
  <c r="U475" i="13"/>
  <c r="AV457" i="13"/>
  <c r="AM482" i="13"/>
  <c r="V460" i="13"/>
  <c r="AB486" i="13"/>
  <c r="AX461" i="13"/>
  <c r="Z485" i="13"/>
  <c r="Y487" i="13"/>
  <c r="AO464" i="13"/>
  <c r="AD468" i="13"/>
  <c r="AQ468" i="13"/>
  <c r="AQ473" i="13"/>
  <c r="AK472" i="13"/>
  <c r="AA475" i="13"/>
  <c r="AN476" i="13"/>
  <c r="AT466" i="13"/>
  <c r="S470" i="13"/>
  <c r="AA471" i="13"/>
  <c r="AN471" i="13"/>
  <c r="AE481" i="13"/>
  <c r="L460" i="13"/>
  <c r="W482" i="13"/>
  <c r="U461" i="13"/>
  <c r="AA487" i="13"/>
  <c r="AW462" i="13"/>
  <c r="Y486" i="13"/>
  <c r="M466" i="13"/>
  <c r="P472" i="13"/>
  <c r="Y473" i="13"/>
  <c r="AL473" i="13"/>
  <c r="AK475" i="13"/>
  <c r="I479" i="13"/>
  <c r="G458" i="13"/>
  <c r="AV482" i="13"/>
  <c r="U458" i="13"/>
  <c r="AT481" i="13"/>
  <c r="AN460" i="13"/>
  <c r="AT486" i="13"/>
  <c r="AD463" i="13"/>
  <c r="E487" i="13"/>
  <c r="T466" i="13"/>
  <c r="W473" i="13"/>
  <c r="J478" i="13"/>
  <c r="H457" i="13"/>
  <c r="S479" i="13"/>
  <c r="F456" i="13"/>
  <c r="L482" i="13"/>
  <c r="AU465" i="13"/>
  <c r="G488" i="13"/>
  <c r="AM466" i="13"/>
  <c r="AQ471" i="13"/>
  <c r="Z469" i="13"/>
  <c r="AN472" i="13"/>
  <c r="H480" i="13"/>
  <c r="AO457" i="13"/>
  <c r="AU483" i="13"/>
  <c r="T459" i="13"/>
  <c r="AS482" i="13"/>
  <c r="AR484" i="13"/>
  <c r="J462" i="13"/>
  <c r="P488" i="13"/>
  <c r="AW465" i="13"/>
  <c r="Y489" i="13"/>
  <c r="L466" i="13"/>
  <c r="W488" i="13"/>
  <c r="L471" i="13"/>
  <c r="F470" i="13"/>
  <c r="AT472" i="13"/>
  <c r="I474" i="13"/>
  <c r="AB488" i="13"/>
  <c r="Z474" i="13"/>
  <c r="W470" i="13"/>
  <c r="AT463" i="13"/>
  <c r="AP467" i="13"/>
  <c r="AA469" i="13"/>
  <c r="N474" i="13"/>
  <c r="G474" i="13"/>
  <c r="U474" i="13"/>
  <c r="E458" i="13"/>
  <c r="K484" i="13"/>
  <c r="AQ462" i="13"/>
  <c r="S486" i="13"/>
  <c r="AU467" i="13"/>
  <c r="AD465" i="13"/>
  <c r="E489" i="13"/>
  <c r="AR468" i="13"/>
  <c r="L476" i="13"/>
  <c r="E476" i="13"/>
  <c r="AW478" i="13"/>
  <c r="AV480" i="13"/>
  <c r="N458" i="13"/>
  <c r="AN481" i="13"/>
  <c r="AL460" i="13"/>
  <c r="AC485" i="13"/>
  <c r="P462" i="13"/>
  <c r="AA484" i="13"/>
  <c r="U463" i="13"/>
  <c r="J466" i="13"/>
  <c r="AX468" i="13"/>
  <c r="M470" i="13"/>
  <c r="T460" i="13"/>
  <c r="AS483" i="13"/>
  <c r="AA462" i="13"/>
  <c r="R487" i="13"/>
  <c r="AX464" i="13"/>
  <c r="Z488" i="13"/>
  <c r="M465" i="13"/>
  <c r="AM473" i="13"/>
  <c r="AT475" i="13"/>
  <c r="AX480" i="13"/>
  <c r="W456" i="13"/>
  <c r="AV479" i="13"/>
  <c r="V458" i="13"/>
  <c r="AB484" i="13"/>
  <c r="I463" i="13"/>
  <c r="AV466" i="13"/>
  <c r="K467" i="13"/>
  <c r="R471" i="13"/>
  <c r="AO473" i="13"/>
  <c r="D474" i="13"/>
  <c r="W489" i="13"/>
  <c r="D479" i="13"/>
  <c r="U456" i="13"/>
  <c r="AC480" i="13"/>
  <c r="AQ459" i="13"/>
  <c r="Z458" i="13"/>
  <c r="G472" i="13"/>
  <c r="AS476" i="13"/>
  <c r="AL476" i="13"/>
  <c r="AU480" i="13"/>
  <c r="P463" i="13"/>
  <c r="AP486" i="13"/>
  <c r="X465" i="13"/>
  <c r="AB470" i="13"/>
  <c r="J468" i="13"/>
  <c r="Y471" i="13"/>
  <c r="AQ478" i="13"/>
  <c r="Z456" i="13"/>
  <c r="P481" i="13"/>
  <c r="D458" i="13"/>
  <c r="AD481" i="13"/>
  <c r="AC483" i="13"/>
  <c r="AS460" i="13"/>
  <c r="U484" i="13"/>
  <c r="S463" i="13"/>
  <c r="I488" i="13"/>
  <c r="AU464" i="13"/>
  <c r="G487" i="13"/>
  <c r="AU469" i="13"/>
  <c r="AO468" i="13"/>
  <c r="AE471" i="13"/>
  <c r="AR472" i="13"/>
  <c r="AM457" i="13"/>
  <c r="N481" i="13"/>
  <c r="AT459" i="13"/>
  <c r="V483" i="13"/>
  <c r="T462" i="13"/>
  <c r="AS485" i="13"/>
  <c r="X487" i="13"/>
  <c r="H471" i="13"/>
  <c r="O473" i="13"/>
  <c r="D477" i="13"/>
  <c r="AK474" i="13"/>
  <c r="AU481" i="13"/>
  <c r="AC460" i="13"/>
  <c r="T485" i="13"/>
  <c r="R464" i="13"/>
  <c r="H489" i="13"/>
  <c r="AE464" i="13"/>
  <c r="F488" i="13"/>
  <c r="V467" i="13"/>
  <c r="J471" i="13"/>
  <c r="X471" i="13"/>
  <c r="X476" i="13"/>
  <c r="AV477" i="13"/>
  <c r="L457" i="13"/>
  <c r="U479" i="13"/>
  <c r="AK469" i="13"/>
  <c r="AM10" i="7"/>
  <c r="P10" i="7"/>
  <c r="U10" i="7"/>
  <c r="AI10" i="7"/>
  <c r="AO10" i="7"/>
  <c r="AU10" i="7"/>
  <c r="AF10" i="7"/>
  <c r="AS10" i="7"/>
  <c r="BK10" i="7" s="1"/>
  <c r="AD10" i="7"/>
  <c r="AV10" i="7"/>
  <c r="AN10" i="7"/>
  <c r="X10" i="7"/>
  <c r="AL10" i="7"/>
  <c r="AW10" i="7"/>
  <c r="AB10" i="7"/>
  <c r="M10" i="7"/>
  <c r="AA10" i="7"/>
  <c r="Q10" i="7"/>
  <c r="B10" i="7"/>
  <c r="BE10" i="7" s="1"/>
  <c r="K10" i="7"/>
  <c r="H10" i="7"/>
  <c r="BI10" i="7" s="1"/>
  <c r="G10" i="7"/>
  <c r="AC10" i="7"/>
  <c r="F10" i="7"/>
  <c r="AT10" i="7"/>
  <c r="V10" i="7"/>
  <c r="I10" i="7"/>
  <c r="J10" i="7"/>
  <c r="L10" i="7"/>
  <c r="BJ10" i="7" s="1"/>
  <c r="Z10" i="7"/>
  <c r="T10" i="7"/>
  <c r="R10" i="7"/>
  <c r="N10" i="7"/>
  <c r="Y10" i="7"/>
  <c r="AH10" i="7"/>
  <c r="AJ10" i="7"/>
  <c r="S10" i="7"/>
  <c r="AE10" i="7"/>
  <c r="C10" i="7"/>
  <c r="BF10" i="7" s="1"/>
  <c r="AR10" i="7"/>
  <c r="AG10" i="7"/>
  <c r="O10" i="7"/>
  <c r="AQ10" i="7"/>
  <c r="AX10" i="7"/>
  <c r="AK10" i="7"/>
  <c r="AP10" i="7"/>
  <c r="AY10" i="7"/>
  <c r="W10" i="7"/>
  <c r="B621" i="19"/>
  <c r="C620" i="19"/>
  <c r="A621" i="19"/>
  <c r="K1" i="7"/>
  <c r="J5" i="7"/>
  <c r="Q37" i="2"/>
  <c r="Q39" i="2"/>
  <c r="Q40" i="2"/>
  <c r="Q85" i="2" s="1"/>
  <c r="Q41" i="2"/>
  <c r="Q38" i="2"/>
  <c r="R65" i="2"/>
  <c r="AY9" i="13" l="1"/>
  <c r="AT452" i="13"/>
  <c r="L446" i="13"/>
  <c r="W441" i="13"/>
  <c r="AK444" i="13"/>
  <c r="AX452" i="13"/>
  <c r="AK441" i="13"/>
  <c r="I454" i="13"/>
  <c r="AX443" i="13"/>
  <c r="AW449" i="13"/>
  <c r="AP438" i="13"/>
  <c r="AN448" i="13"/>
  <c r="M442" i="13"/>
  <c r="AX450" i="13"/>
  <c r="AB438" i="13"/>
  <c r="AW444" i="13"/>
  <c r="AS445" i="13"/>
  <c r="Z439" i="13"/>
  <c r="AR451" i="13"/>
  <c r="D442" i="13"/>
  <c r="AS451" i="13"/>
  <c r="M446" i="13"/>
  <c r="AC448" i="13"/>
  <c r="AS439" i="13"/>
  <c r="AE435" i="13"/>
  <c r="AF447" i="13"/>
  <c r="J437" i="13"/>
  <c r="AO440" i="13"/>
  <c r="AN441" i="13"/>
  <c r="I453" i="13"/>
  <c r="X439" i="13"/>
  <c r="D441" i="13"/>
  <c r="AM450" i="13"/>
  <c r="H438" i="13"/>
  <c r="AC450" i="13"/>
  <c r="AO445" i="13"/>
  <c r="AP441" i="13"/>
  <c r="M444" i="13"/>
  <c r="AL443" i="13"/>
  <c r="E443" i="13"/>
  <c r="Y454" i="13"/>
  <c r="AD454" i="13"/>
  <c r="AL445" i="13"/>
  <c r="AB447" i="13"/>
  <c r="G440" i="13"/>
  <c r="AO439" i="13"/>
  <c r="AE437" i="13"/>
  <c r="AN449" i="13"/>
  <c r="X443" i="13"/>
  <c r="AT441" i="13"/>
  <c r="I439" i="13"/>
  <c r="J447" i="13"/>
  <c r="AL439" i="13"/>
  <c r="AR435" i="13"/>
  <c r="AD435" i="13"/>
  <c r="AI447" i="13"/>
  <c r="Z435" i="13"/>
  <c r="V440" i="13"/>
  <c r="X440" i="13"/>
  <c r="Z449" i="13"/>
  <c r="R445" i="13"/>
  <c r="L449" i="13"/>
  <c r="AB436" i="13"/>
  <c r="J435" i="13"/>
  <c r="AT450" i="13"/>
  <c r="AP454" i="13"/>
  <c r="Y453" i="13"/>
  <c r="M445" i="13"/>
  <c r="AN435" i="13"/>
  <c r="T439" i="13"/>
  <c r="AP444" i="13"/>
  <c r="F452" i="13"/>
  <c r="AP449" i="13"/>
  <c r="AN438" i="13"/>
  <c r="Y439" i="13"/>
  <c r="AA453" i="13"/>
  <c r="Z436" i="13"/>
  <c r="R443" i="13"/>
  <c r="AX446" i="13"/>
  <c r="V453" i="13"/>
  <c r="S440" i="13"/>
  <c r="D438" i="13"/>
  <c r="X451" i="13"/>
  <c r="AV443" i="13"/>
  <c r="J451" i="13"/>
  <c r="AE443" i="13"/>
  <c r="AT444" i="13"/>
  <c r="AO441" i="13"/>
  <c r="AM447" i="13"/>
  <c r="X448" i="13"/>
  <c r="R435" i="13"/>
  <c r="AU454" i="13"/>
  <c r="H448" i="13"/>
  <c r="AX437" i="13"/>
  <c r="E452" i="13"/>
  <c r="AN447" i="13"/>
  <c r="AE441" i="13"/>
  <c r="S438" i="13"/>
  <c r="I442" i="13"/>
  <c r="AL447" i="13"/>
  <c r="AM453" i="13"/>
  <c r="AL435" i="13"/>
  <c r="K453" i="13"/>
  <c r="AR441" i="13"/>
  <c r="AD439" i="13"/>
  <c r="AU439" i="13"/>
  <c r="AD437" i="13"/>
  <c r="AC445" i="13"/>
  <c r="AK442" i="13"/>
  <c r="Y448" i="13"/>
  <c r="P438" i="13"/>
  <c r="V452" i="13"/>
  <c r="AL450" i="13"/>
  <c r="K444" i="13"/>
  <c r="O441" i="13"/>
  <c r="AN436" i="13"/>
  <c r="AU441" i="13"/>
  <c r="D436" i="13"/>
  <c r="O449" i="13"/>
  <c r="H446" i="13"/>
  <c r="S439" i="13"/>
  <c r="W451" i="13"/>
  <c r="E449" i="13"/>
  <c r="R449" i="13"/>
  <c r="AM454" i="13"/>
  <c r="E445" i="13"/>
  <c r="AM446" i="13"/>
  <c r="AQ442" i="13"/>
  <c r="AX454" i="13"/>
  <c r="P452" i="13"/>
  <c r="Y446" i="13"/>
  <c r="L454" i="13"/>
  <c r="AP452" i="13"/>
  <c r="L450" i="13"/>
  <c r="AC453" i="13"/>
  <c r="P446" i="13"/>
  <c r="W444" i="13"/>
  <c r="AE453" i="13"/>
  <c r="K438" i="13"/>
  <c r="R450" i="13"/>
  <c r="K454" i="13"/>
  <c r="V448" i="13"/>
  <c r="AU451" i="13"/>
  <c r="AH447" i="13"/>
  <c r="N451" i="13"/>
  <c r="AV450" i="13"/>
  <c r="O450" i="13"/>
  <c r="AK452" i="13"/>
  <c r="Z453" i="13"/>
  <c r="J438" i="13"/>
  <c r="D445" i="13"/>
  <c r="F454" i="13"/>
  <c r="AP439" i="13"/>
  <c r="AB437" i="13"/>
  <c r="H441" i="13"/>
  <c r="AQ448" i="13"/>
  <c r="M452" i="13"/>
  <c r="G444" i="13"/>
  <c r="M448" i="13"/>
  <c r="AO454" i="13"/>
  <c r="N453" i="13"/>
  <c r="I440" i="13"/>
  <c r="G447" i="13"/>
  <c r="AS448" i="13"/>
  <c r="P451" i="13"/>
  <c r="AR438" i="13"/>
  <c r="V451" i="13"/>
  <c r="AT449" i="13"/>
  <c r="AV446" i="13"/>
  <c r="I448" i="13"/>
  <c r="F445" i="13"/>
  <c r="AM442" i="13"/>
  <c r="F450" i="13"/>
  <c r="AS450" i="13"/>
  <c r="AC436" i="13"/>
  <c r="AQ452" i="13"/>
  <c r="AA452" i="13"/>
  <c r="AD449" i="13"/>
  <c r="Z445" i="13"/>
  <c r="G439" i="13"/>
  <c r="AT447" i="13"/>
  <c r="T441" i="13"/>
  <c r="AE446" i="13"/>
  <c r="AR436" i="13"/>
  <c r="AV454" i="13"/>
  <c r="AW453" i="13"/>
  <c r="AA435" i="13"/>
  <c r="AQ437" i="13"/>
  <c r="E440" i="13"/>
  <c r="I452" i="13"/>
  <c r="AL448" i="13"/>
  <c r="AK438" i="13"/>
  <c r="AM436" i="13"/>
  <c r="W447" i="13"/>
  <c r="O442" i="13"/>
  <c r="V441" i="13"/>
  <c r="AA437" i="13"/>
  <c r="F439" i="13"/>
  <c r="G438" i="13"/>
  <c r="H437" i="13"/>
  <c r="AM445" i="13"/>
  <c r="AN454" i="13"/>
  <c r="AL437" i="13"/>
  <c r="U445" i="13"/>
  <c r="E453" i="13"/>
  <c r="AV447" i="13"/>
  <c r="AR450" i="13"/>
  <c r="W436" i="13"/>
  <c r="I436" i="13"/>
  <c r="AC447" i="13"/>
  <c r="AM441" i="13"/>
  <c r="AS449" i="13"/>
  <c r="AQ441" i="13"/>
  <c r="G451" i="13"/>
  <c r="AD448" i="13"/>
  <c r="AC444" i="13"/>
  <c r="AK439" i="13"/>
  <c r="N440" i="13"/>
  <c r="T438" i="13"/>
  <c r="AK453" i="13"/>
  <c r="S453" i="13"/>
  <c r="U446" i="13"/>
  <c r="AU442" i="13"/>
  <c r="E438" i="13"/>
  <c r="L445" i="13"/>
  <c r="W446" i="13"/>
  <c r="I450" i="13"/>
  <c r="R453" i="13"/>
  <c r="AU450" i="13"/>
  <c r="AC440" i="13"/>
  <c r="R448" i="13"/>
  <c r="J448" i="13"/>
  <c r="AK446" i="13"/>
  <c r="V450" i="13"/>
  <c r="AX449" i="13"/>
  <c r="O451" i="13"/>
  <c r="AU447" i="13"/>
  <c r="AP446" i="13"/>
  <c r="M443" i="13"/>
  <c r="V438" i="13"/>
  <c r="E446" i="13"/>
  <c r="U448" i="13"/>
  <c r="AO451" i="13"/>
  <c r="AK450" i="13"/>
  <c r="O437" i="13"/>
  <c r="Z441" i="13"/>
  <c r="AX444" i="13"/>
  <c r="N438" i="13"/>
  <c r="R436" i="13"/>
  <c r="AU453" i="13"/>
  <c r="G452" i="13"/>
  <c r="T451" i="13"/>
  <c r="AT439" i="13"/>
  <c r="Y449" i="13"/>
  <c r="AN452" i="13"/>
  <c r="D449" i="13"/>
  <c r="AW436" i="13"/>
  <c r="S443" i="13"/>
  <c r="J440" i="13"/>
  <c r="IN7" i="2"/>
  <c r="AU455" i="13"/>
  <c r="N455" i="13"/>
  <c r="AK455" i="13"/>
  <c r="AM455" i="13"/>
  <c r="V455" i="13"/>
  <c r="D455" i="13"/>
  <c r="AR455" i="13"/>
  <c r="J455" i="13"/>
  <c r="O455" i="13"/>
  <c r="W455" i="13"/>
  <c r="S455" i="13"/>
  <c r="E455" i="13"/>
  <c r="P455" i="13"/>
  <c r="Q489" i="13"/>
  <c r="Q469" i="13"/>
  <c r="Q484" i="13"/>
  <c r="Q468" i="13"/>
  <c r="Q452" i="13"/>
  <c r="Q436" i="13"/>
  <c r="Q451" i="13"/>
  <c r="Q483" i="13"/>
  <c r="Q463" i="13"/>
  <c r="Q482" i="13"/>
  <c r="Q466" i="13"/>
  <c r="Q450" i="13"/>
  <c r="Q457" i="13"/>
  <c r="I455" i="13"/>
  <c r="L455" i="13"/>
  <c r="G455" i="13"/>
  <c r="AW455" i="13"/>
  <c r="Y438" i="13"/>
  <c r="AR444" i="13"/>
  <c r="Z437" i="13"/>
  <c r="D444" i="13"/>
  <c r="AN439" i="13"/>
  <c r="AW451" i="13"/>
  <c r="P453" i="13"/>
  <c r="AC439" i="13"/>
  <c r="AM443" i="13"/>
  <c r="S451" i="13"/>
  <c r="F448" i="13"/>
  <c r="U449" i="13"/>
  <c r="AU452" i="13"/>
  <c r="AE444" i="13"/>
  <c r="AE436" i="13"/>
  <c r="T446" i="13"/>
  <c r="AW450" i="13"/>
  <c r="AC441" i="13"/>
  <c r="AT453" i="13"/>
  <c r="L438" i="13"/>
  <c r="F446" i="13"/>
  <c r="D435" i="13"/>
  <c r="AR443" i="13"/>
  <c r="N448" i="13"/>
  <c r="T440" i="13"/>
  <c r="AS444" i="13"/>
  <c r="T449" i="13"/>
  <c r="V445" i="13"/>
  <c r="AS446" i="13"/>
  <c r="E436" i="13"/>
  <c r="AQ444" i="13"/>
  <c r="K441" i="13"/>
  <c r="AC452" i="13"/>
  <c r="U439" i="13"/>
  <c r="L444" i="13"/>
  <c r="G448" i="13"/>
  <c r="O440" i="13"/>
  <c r="G445" i="13"/>
  <c r="P441" i="13"/>
  <c r="AO435" i="13"/>
  <c r="AR445" i="13"/>
  <c r="AX451" i="13"/>
  <c r="W452" i="13"/>
  <c r="AD453" i="13"/>
  <c r="AK443" i="13"/>
  <c r="K439" i="13"/>
  <c r="AB439" i="13"/>
  <c r="V447" i="13"/>
  <c r="AE438" i="13"/>
  <c r="AE450" i="13"/>
  <c r="S452" i="13"/>
  <c r="H451" i="13"/>
  <c r="U435" i="13"/>
  <c r="O444" i="13"/>
  <c r="AW446" i="13"/>
  <c r="R437" i="13"/>
  <c r="AP447" i="13"/>
  <c r="AE454" i="13"/>
  <c r="AE447" i="13"/>
  <c r="V449" i="13"/>
  <c r="AB445" i="13"/>
  <c r="R451" i="13"/>
  <c r="AB444" i="13"/>
  <c r="U443" i="13"/>
  <c r="W435" i="13"/>
  <c r="AK445" i="13"/>
  <c r="AP448" i="13"/>
  <c r="H440" i="13"/>
  <c r="AS454" i="13"/>
  <c r="AV448" i="13"/>
  <c r="AA440" i="13"/>
  <c r="AX436" i="13"/>
  <c r="AQ440" i="13"/>
  <c r="AK448" i="13"/>
  <c r="E447" i="13"/>
  <c r="S444" i="13"/>
  <c r="AW438" i="13"/>
  <c r="Z447" i="13"/>
  <c r="N454" i="13"/>
  <c r="S447" i="13"/>
  <c r="H449" i="13"/>
  <c r="O439" i="13"/>
  <c r="G449" i="13"/>
  <c r="M437" i="13"/>
  <c r="I445" i="13"/>
  <c r="AN450" i="13"/>
  <c r="Q485" i="13"/>
  <c r="Q461" i="13"/>
  <c r="Q480" i="13"/>
  <c r="Q464" i="13"/>
  <c r="Q448" i="13"/>
  <c r="Q443" i="13"/>
  <c r="Q479" i="13"/>
  <c r="Q455" i="13"/>
  <c r="Q478" i="13"/>
  <c r="Q462" i="13"/>
  <c r="Q446" i="13"/>
  <c r="Q449" i="13"/>
  <c r="T455" i="13"/>
  <c r="AL455" i="13"/>
  <c r="F455" i="13"/>
  <c r="U455" i="13"/>
  <c r="AN455" i="13"/>
  <c r="I446" i="13"/>
  <c r="Z440" i="13"/>
  <c r="AA438" i="13"/>
  <c r="G453" i="13"/>
  <c r="AA439" i="13"/>
  <c r="J444" i="13"/>
  <c r="N435" i="13"/>
  <c r="K449" i="13"/>
  <c r="N437" i="13"/>
  <c r="AT454" i="13"/>
  <c r="L436" i="13"/>
  <c r="G443" i="13"/>
  <c r="AR442" i="13"/>
  <c r="N452" i="13"/>
  <c r="N436" i="13"/>
  <c r="O438" i="13"/>
  <c r="AG447" i="13"/>
  <c r="AB449" i="13"/>
  <c r="M453" i="13"/>
  <c r="AT437" i="13"/>
  <c r="M440" i="13"/>
  <c r="AL444" i="13"/>
  <c r="R454" i="13"/>
  <c r="E442" i="13"/>
  <c r="AM435" i="13"/>
  <c r="L442" i="13"/>
  <c r="AA442" i="13"/>
  <c r="L452" i="13"/>
  <c r="AW454" i="13"/>
  <c r="Y451" i="13"/>
  <c r="D448" i="13"/>
  <c r="U447" i="13"/>
  <c r="AV439" i="13"/>
  <c r="S441" i="13"/>
  <c r="AC438" i="13"/>
  <c r="AE445" i="13"/>
  <c r="AO449" i="13"/>
  <c r="AW443" i="13"/>
  <c r="D447" i="13"/>
  <c r="K446" i="13"/>
  <c r="O452" i="13"/>
  <c r="V442" i="13"/>
  <c r="AT446" i="13"/>
  <c r="R438" i="13"/>
  <c r="X445" i="13"/>
  <c r="AL441" i="13"/>
  <c r="Q481" i="13"/>
  <c r="Q453" i="13"/>
  <c r="Q476" i="13"/>
  <c r="Q460" i="13"/>
  <c r="Q444" i="13"/>
  <c r="Q467" i="13"/>
  <c r="Q435" i="13"/>
  <c r="Q475" i="13"/>
  <c r="Q447" i="13"/>
  <c r="Q490" i="13"/>
  <c r="Q474" i="13"/>
  <c r="Q458" i="13"/>
  <c r="Q442" i="13"/>
  <c r="Q473" i="13"/>
  <c r="Q441" i="13"/>
  <c r="AD455" i="13"/>
  <c r="AA455" i="13"/>
  <c r="AV455" i="13"/>
  <c r="K455" i="13"/>
  <c r="X455" i="13"/>
  <c r="V446" i="13"/>
  <c r="AX447" i="13"/>
  <c r="AR446" i="13"/>
  <c r="AO452" i="13"/>
  <c r="G441" i="13"/>
  <c r="W454" i="13"/>
  <c r="AO438" i="13"/>
  <c r="AT435" i="13"/>
  <c r="AA450" i="13"/>
  <c r="AD438" i="13"/>
  <c r="X441" i="13"/>
  <c r="AQ450" i="13"/>
  <c r="P450" i="13"/>
  <c r="AT445" i="13"/>
  <c r="R446" i="13"/>
  <c r="AE439" i="13"/>
  <c r="K447" i="13"/>
  <c r="O447" i="13"/>
  <c r="P437" i="13"/>
  <c r="AS438" i="13"/>
  <c r="AE452" i="13"/>
  <c r="AK451" i="13"/>
  <c r="AX435" i="13"/>
  <c r="AT448" i="13"/>
  <c r="D450" i="13"/>
  <c r="AQ449" i="13"/>
  <c r="G442" i="13"/>
  <c r="AN444" i="13"/>
  <c r="AW440" i="13"/>
  <c r="AN443" i="13"/>
  <c r="E450" i="13"/>
  <c r="U453" i="13"/>
  <c r="V436" i="13"/>
  <c r="J449" i="13"/>
  <c r="T442" i="13"/>
  <c r="L441" i="13"/>
  <c r="AP450" i="13"/>
  <c r="Q477" i="13"/>
  <c r="Q445" i="13"/>
  <c r="Q488" i="13"/>
  <c r="Q472" i="13"/>
  <c r="Q456" i="13"/>
  <c r="Q440" i="13"/>
  <c r="Q459" i="13"/>
  <c r="Q487" i="13"/>
  <c r="Q471" i="13"/>
  <c r="Q439" i="13"/>
  <c r="Q486" i="13"/>
  <c r="Q470" i="13"/>
  <c r="Q454" i="13"/>
  <c r="Q438" i="13"/>
  <c r="Q465" i="13"/>
  <c r="Q437" i="13"/>
  <c r="AC455" i="13"/>
  <c r="Z455" i="13"/>
  <c r="R455" i="13"/>
  <c r="AT455" i="13"/>
  <c r="AE455" i="13"/>
  <c r="S449" i="13"/>
  <c r="P435" i="13"/>
  <c r="AQ438" i="13"/>
  <c r="T450" i="13"/>
  <c r="AV436" i="13"/>
  <c r="AD441" i="13"/>
  <c r="AE448" i="13"/>
  <c r="AP440" i="13"/>
  <c r="Z442" i="13"/>
  <c r="AD436" i="13"/>
  <c r="W442" i="13"/>
  <c r="AV442" i="13"/>
  <c r="AT436" i="13"/>
  <c r="F440" i="13"/>
  <c r="P448" i="13"/>
  <c r="J441" i="13"/>
  <c r="O443" i="13"/>
  <c r="N439" i="13"/>
  <c r="AC454" i="13"/>
  <c r="AD440" i="13"/>
  <c r="AA448" i="13"/>
  <c r="S435" i="13"/>
  <c r="AX441" i="13"/>
  <c r="AS440" i="13"/>
  <c r="AP443" i="13"/>
  <c r="AA454" i="13"/>
  <c r="T437" i="13"/>
  <c r="I441" i="13"/>
  <c r="U451" i="13"/>
  <c r="AM451" i="13"/>
  <c r="D439" i="13"/>
  <c r="AA446" i="13"/>
  <c r="AW452" i="13"/>
  <c r="AQ445" i="13"/>
  <c r="P447" i="13"/>
  <c r="U436" i="13"/>
  <c r="V454" i="13"/>
  <c r="AV437" i="13"/>
  <c r="N450" i="13"/>
  <c r="AL449" i="13"/>
  <c r="AX439" i="13"/>
  <c r="AT442" i="13"/>
  <c r="AC446" i="13"/>
  <c r="H450" i="13"/>
  <c r="O454" i="13"/>
  <c r="AW437" i="13"/>
  <c r="I444" i="13"/>
  <c r="AX438" i="13"/>
  <c r="J442" i="13"/>
  <c r="AO442" i="13"/>
  <c r="AQ443" i="13"/>
  <c r="D437" i="13"/>
  <c r="V444" i="13"/>
  <c r="H444" i="13"/>
  <c r="AB453" i="13"/>
  <c r="H435" i="13"/>
  <c r="AE442" i="13"/>
  <c r="AW445" i="13"/>
  <c r="T452" i="13"/>
  <c r="T454" i="13"/>
  <c r="AK437" i="13"/>
  <c r="R439" i="13"/>
  <c r="Y442" i="13"/>
  <c r="K448" i="13"/>
  <c r="F451" i="13"/>
  <c r="T435" i="13"/>
  <c r="I447" i="13"/>
  <c r="AV453" i="13"/>
  <c r="AL453" i="13"/>
  <c r="F441" i="13"/>
  <c r="AT440" i="13"/>
  <c r="O435" i="13"/>
  <c r="AV440" i="13"/>
  <c r="Z443" i="13"/>
  <c r="L440" i="13"/>
  <c r="AT451" i="13"/>
  <c r="W437" i="13"/>
  <c r="N442" i="13"/>
  <c r="AA445" i="13"/>
  <c r="P439" i="13"/>
  <c r="AN445" i="13"/>
  <c r="AQ454" i="13"/>
  <c r="X436" i="13"/>
  <c r="AT443" i="13"/>
  <c r="AJ447" i="13"/>
  <c r="AW439" i="13"/>
  <c r="Y444" i="13"/>
  <c r="Y443" i="13"/>
  <c r="Y455" i="13"/>
  <c r="AX455" i="13"/>
  <c r="S448" i="13"/>
  <c r="M449" i="13"/>
  <c r="J443" i="13"/>
  <c r="L447" i="13"/>
  <c r="M436" i="13"/>
  <c r="K435" i="13"/>
  <c r="AS443" i="13"/>
  <c r="G437" i="13"/>
  <c r="F438" i="13"/>
  <c r="N443" i="13"/>
  <c r="AN440" i="13"/>
  <c r="V443" i="13"/>
  <c r="AK449" i="13"/>
  <c r="AP437" i="13"/>
  <c r="AO447" i="13"/>
  <c r="AR452" i="13"/>
  <c r="W448" i="13"/>
  <c r="E441" i="13"/>
  <c r="J436" i="13"/>
  <c r="R452" i="13"/>
  <c r="AQ436" i="13"/>
  <c r="H454" i="13"/>
  <c r="T447" i="13"/>
  <c r="AB452" i="13"/>
  <c r="AX445" i="13"/>
  <c r="Z454" i="13"/>
  <c r="M450" i="13"/>
  <c r="L451" i="13"/>
  <c r="AO443" i="13"/>
  <c r="P449" i="13"/>
  <c r="AU448" i="13"/>
  <c r="F449" i="13"/>
  <c r="AB440" i="13"/>
  <c r="AA441" i="13"/>
  <c r="J452" i="13"/>
  <c r="Z451" i="13"/>
  <c r="Y447" i="13"/>
  <c r="K437" i="13"/>
  <c r="P445" i="13"/>
  <c r="AK447" i="13"/>
  <c r="D446" i="13"/>
  <c r="AC451" i="13"/>
  <c r="AP445" i="13"/>
  <c r="AP442" i="13"/>
  <c r="U442" i="13"/>
  <c r="AW441" i="13"/>
  <c r="I451" i="13"/>
  <c r="S445" i="13"/>
  <c r="AW447" i="13"/>
  <c r="AR449" i="13"/>
  <c r="AS453" i="13"/>
  <c r="X449" i="13"/>
  <c r="AK440" i="13"/>
  <c r="T445" i="13"/>
  <c r="I437" i="13"/>
  <c r="H452" i="13"/>
  <c r="AD452" i="13"/>
  <c r="AD444" i="13"/>
  <c r="AL451" i="13"/>
  <c r="AU437" i="13"/>
  <c r="AT438" i="13"/>
  <c r="E451" i="13"/>
  <c r="D452" i="13"/>
  <c r="W450" i="13"/>
  <c r="AC443" i="13"/>
  <c r="AE451" i="13"/>
  <c r="Z438" i="13"/>
  <c r="P443" i="13"/>
  <c r="AL442" i="13"/>
  <c r="AS441" i="13"/>
  <c r="L453" i="13"/>
  <c r="J450" i="13"/>
  <c r="J439" i="13"/>
  <c r="X442" i="13"/>
  <c r="V437" i="13"/>
  <c r="K452" i="13"/>
  <c r="U454" i="13"/>
  <c r="AC449" i="13"/>
  <c r="AP436" i="13"/>
  <c r="U440" i="13"/>
  <c r="AB450" i="13"/>
  <c r="AA443" i="13"/>
  <c r="X435" i="13"/>
  <c r="AN437" i="13"/>
  <c r="AO437" i="13"/>
  <c r="Y436" i="13"/>
  <c r="I449" i="13"/>
  <c r="X444" i="13"/>
  <c r="AB435" i="13"/>
  <c r="L435" i="13"/>
  <c r="AQ435" i="13"/>
  <c r="AO453" i="13"/>
  <c r="Y450" i="13"/>
  <c r="K442" i="13"/>
  <c r="AM439" i="13"/>
  <c r="F436" i="13"/>
  <c r="G435" i="13"/>
  <c r="T448" i="13"/>
  <c r="D454" i="13"/>
  <c r="AR447" i="13"/>
  <c r="T444" i="13"/>
  <c r="AL454" i="13"/>
  <c r="AK436" i="13"/>
  <c r="AQ447" i="13"/>
  <c r="W443" i="13"/>
  <c r="S437" i="13"/>
  <c r="F453" i="13"/>
  <c r="E435" i="13"/>
  <c r="AX453" i="13"/>
  <c r="M451" i="13"/>
  <c r="M439" i="13"/>
  <c r="F443" i="13"/>
  <c r="AU440" i="13"/>
  <c r="N444" i="13"/>
  <c r="L443" i="13"/>
  <c r="AV435" i="13"/>
  <c r="AO448" i="13"/>
  <c r="AE440" i="13"/>
  <c r="AL452" i="13"/>
  <c r="D451" i="13"/>
  <c r="AX442" i="13"/>
  <c r="AV438" i="13"/>
  <c r="E448" i="13"/>
  <c r="S446" i="13"/>
  <c r="W453" i="13"/>
  <c r="V435" i="13"/>
  <c r="P454" i="13"/>
  <c r="AS452" i="13"/>
  <c r="AB441" i="13"/>
  <c r="N445" i="13"/>
  <c r="AW442" i="13"/>
  <c r="E454" i="13"/>
  <c r="U450" i="13"/>
  <c r="AU438" i="13"/>
  <c r="W449" i="13"/>
  <c r="Y445" i="13"/>
  <c r="O448" i="13"/>
  <c r="AV441" i="13"/>
  <c r="F437" i="13"/>
  <c r="AU443" i="13"/>
  <c r="Z450" i="13"/>
  <c r="AR453" i="13"/>
  <c r="AD446" i="13"/>
  <c r="U437" i="13"/>
  <c r="D453" i="13"/>
  <c r="J446" i="13"/>
  <c r="S436" i="13"/>
  <c r="P436" i="13"/>
  <c r="AS455" i="13"/>
  <c r="AR437" i="13"/>
  <c r="H442" i="13"/>
  <c r="AP453" i="13"/>
  <c r="AM444" i="13"/>
  <c r="AB448" i="13"/>
  <c r="L437" i="13"/>
  <c r="S442" i="13"/>
  <c r="AU444" i="13"/>
  <c r="AR454" i="13"/>
  <c r="Z448" i="13"/>
  <c r="AV452" i="13"/>
  <c r="AQ439" i="13"/>
  <c r="AM438" i="13"/>
  <c r="M438" i="13"/>
  <c r="AX448" i="13"/>
  <c r="AC437" i="13"/>
  <c r="AA436" i="13"/>
  <c r="U452" i="13"/>
  <c r="W438" i="13"/>
  <c r="AW448" i="13"/>
  <c r="H436" i="13"/>
  <c r="AO446" i="13"/>
  <c r="J453" i="13"/>
  <c r="AR448" i="13"/>
  <c r="AO436" i="13"/>
  <c r="P442" i="13"/>
  <c r="AL446" i="13"/>
  <c r="T453" i="13"/>
  <c r="AP451" i="13"/>
  <c r="Y435" i="13"/>
  <c r="AS442" i="13"/>
  <c r="X437" i="13"/>
  <c r="Y452" i="13"/>
  <c r="N449" i="13"/>
  <c r="R442" i="13"/>
  <c r="E444" i="13"/>
  <c r="O436" i="13"/>
  <c r="R447" i="13"/>
  <c r="Z446" i="13"/>
  <c r="K451" i="13"/>
  <c r="AU449" i="13"/>
  <c r="U444" i="13"/>
  <c r="AV444" i="13"/>
  <c r="AD447" i="13"/>
  <c r="K436" i="13"/>
  <c r="AR440" i="13"/>
  <c r="F442" i="13"/>
  <c r="AN453" i="13"/>
  <c r="AD450" i="13"/>
  <c r="AA444" i="13"/>
  <c r="M447" i="13"/>
  <c r="AM440" i="13"/>
  <c r="W440" i="13"/>
  <c r="AX440" i="13"/>
  <c r="P444" i="13"/>
  <c r="AV445" i="13"/>
  <c r="Y440" i="13"/>
  <c r="AB451" i="13"/>
  <c r="Z444" i="13"/>
  <c r="AB454" i="13"/>
  <c r="U441" i="13"/>
  <c r="R444" i="13"/>
  <c r="N441" i="13"/>
  <c r="AQ453" i="13"/>
  <c r="AS437" i="13"/>
  <c r="AU445" i="13"/>
  <c r="T443" i="13"/>
  <c r="E437" i="13"/>
  <c r="K443" i="13"/>
  <c r="Y437" i="13"/>
  <c r="AL440" i="13"/>
  <c r="I435" i="13"/>
  <c r="Y441" i="13"/>
  <c r="R441" i="13"/>
  <c r="AN451" i="13"/>
  <c r="AO450" i="13"/>
  <c r="AA447" i="13"/>
  <c r="E439" i="13"/>
  <c r="L448" i="13"/>
  <c r="AK454" i="13"/>
  <c r="AQ451" i="13"/>
  <c r="D443" i="13"/>
  <c r="AC435" i="13"/>
  <c r="O445" i="13"/>
  <c r="H439" i="13"/>
  <c r="U438" i="13"/>
  <c r="AS435" i="13"/>
  <c r="H443" i="13"/>
  <c r="H453" i="13"/>
  <c r="AU446" i="13"/>
  <c r="W439" i="13"/>
  <c r="X438" i="13"/>
  <c r="AE449" i="13"/>
  <c r="AM452" i="13"/>
  <c r="G446" i="13"/>
  <c r="Z452" i="13"/>
  <c r="AA451" i="13"/>
  <c r="AA449" i="13"/>
  <c r="J454" i="13"/>
  <c r="I443" i="13"/>
  <c r="X447" i="13"/>
  <c r="F435" i="13"/>
  <c r="H445" i="13"/>
  <c r="F444" i="13"/>
  <c r="S450" i="13"/>
  <c r="K445" i="13"/>
  <c r="AM437" i="13"/>
  <c r="X450" i="13"/>
  <c r="AM449" i="13"/>
  <c r="N447" i="13"/>
  <c r="AD443" i="13"/>
  <c r="AL438" i="13"/>
  <c r="AB446" i="13"/>
  <c r="M441" i="13"/>
  <c r="AO444" i="13"/>
  <c r="AU436" i="13"/>
  <c r="AV451" i="13"/>
  <c r="AN446" i="13"/>
  <c r="K450" i="13"/>
  <c r="AS447" i="13"/>
  <c r="AL436" i="13"/>
  <c r="AD445" i="13"/>
  <c r="O446" i="13"/>
  <c r="O453" i="13"/>
  <c r="AQ446" i="13"/>
  <c r="AV449" i="13"/>
  <c r="AM448" i="13"/>
  <c r="R440" i="13"/>
  <c r="AB442" i="13"/>
  <c r="X452" i="13"/>
  <c r="X446" i="13"/>
  <c r="AR439" i="13"/>
  <c r="G454" i="13"/>
  <c r="AD451" i="13"/>
  <c r="AB443" i="13"/>
  <c r="AC442" i="13"/>
  <c r="T436" i="13"/>
  <c r="H447" i="13"/>
  <c r="P440" i="13"/>
  <c r="G436" i="13"/>
  <c r="G450" i="13"/>
  <c r="X454" i="13"/>
  <c r="R8" i="13"/>
  <c r="F8" i="13"/>
  <c r="Z8" i="13"/>
  <c r="X8" i="13"/>
  <c r="AO8" i="13"/>
  <c r="S8" i="13"/>
  <c r="Y8" i="13"/>
  <c r="AN8" i="13"/>
  <c r="BE9" i="13"/>
  <c r="G8" i="13"/>
  <c r="BF9" i="13"/>
  <c r="E8" i="13"/>
  <c r="AM8" i="13"/>
  <c r="BD9" i="13"/>
  <c r="AA8" i="13"/>
  <c r="AW8" i="13"/>
  <c r="I8" i="13"/>
  <c r="AD8" i="13"/>
  <c r="AB8" i="13"/>
  <c r="AC8" i="13"/>
  <c r="H8" i="13"/>
  <c r="M8" i="13"/>
  <c r="AK8" i="13"/>
  <c r="W8" i="13"/>
  <c r="AK435" i="13"/>
  <c r="N8" i="13"/>
  <c r="AX8" i="13"/>
  <c r="Q8" i="13"/>
  <c r="AE8" i="13"/>
  <c r="L8" i="13"/>
  <c r="BB9" i="13"/>
  <c r="O8" i="13"/>
  <c r="AU8" i="13"/>
  <c r="P8" i="13"/>
  <c r="AZ9" i="13"/>
  <c r="J8" i="13"/>
  <c r="AL8" i="13"/>
  <c r="AP8" i="13"/>
  <c r="AT8" i="13"/>
  <c r="V8" i="13"/>
  <c r="AV8" i="13"/>
  <c r="T8" i="13"/>
  <c r="D8" i="13"/>
  <c r="AS8" i="13"/>
  <c r="AR8" i="13"/>
  <c r="U8" i="13"/>
  <c r="K8" i="13"/>
  <c r="BA9" i="13"/>
  <c r="AQ8" i="13"/>
  <c r="D472" i="13"/>
  <c r="AO475" i="13"/>
  <c r="AK489" i="13"/>
  <c r="AM11" i="7"/>
  <c r="X11" i="7"/>
  <c r="AB11" i="7"/>
  <c r="Q11" i="7"/>
  <c r="AV11" i="7"/>
  <c r="AA11" i="7"/>
  <c r="AD11" i="7"/>
  <c r="AK11" i="7"/>
  <c r="T11" i="7"/>
  <c r="F11" i="7"/>
  <c r="M11" i="7"/>
  <c r="P11" i="7"/>
  <c r="AO11" i="7"/>
  <c r="AH11" i="7"/>
  <c r="H11" i="7"/>
  <c r="BI11" i="7" s="1"/>
  <c r="Z11" i="7"/>
  <c r="B11" i="7"/>
  <c r="BE11" i="7" s="1"/>
  <c r="K11" i="7"/>
  <c r="AF11" i="7"/>
  <c r="R11" i="7"/>
  <c r="AL11" i="7"/>
  <c r="S11" i="7"/>
  <c r="U11" i="7"/>
  <c r="AU11" i="7"/>
  <c r="AN11" i="7"/>
  <c r="Y11" i="7"/>
  <c r="I11" i="7"/>
  <c r="AT11" i="7"/>
  <c r="AG11" i="7"/>
  <c r="AR11" i="7"/>
  <c r="AJ11" i="7"/>
  <c r="J11" i="7"/>
  <c r="AC11" i="7"/>
  <c r="AS11" i="7"/>
  <c r="BK11" i="7" s="1"/>
  <c r="L11" i="7"/>
  <c r="BJ11" i="7" s="1"/>
  <c r="V11" i="7"/>
  <c r="C11" i="7"/>
  <c r="BF11" i="7" s="1"/>
  <c r="O11" i="7"/>
  <c r="AI11" i="7"/>
  <c r="AX11" i="7"/>
  <c r="AY11" i="7"/>
  <c r="N11" i="7"/>
  <c r="AW11" i="7"/>
  <c r="AP11" i="7"/>
  <c r="AE11" i="7"/>
  <c r="W11" i="7"/>
  <c r="AQ11" i="7"/>
  <c r="G11" i="7"/>
  <c r="A620" i="19"/>
  <c r="C619" i="19"/>
  <c r="B620" i="19"/>
  <c r="S65" i="2"/>
  <c r="R38" i="2"/>
  <c r="R41" i="2"/>
  <c r="R39" i="2"/>
  <c r="R40" i="2"/>
  <c r="R85" i="2" s="1"/>
  <c r="R37" i="2"/>
  <c r="D10" i="7"/>
  <c r="BG10" i="7" s="1"/>
  <c r="E12" i="7"/>
  <c r="K8" i="2"/>
  <c r="C638" i="19"/>
  <c r="A637" i="19"/>
  <c r="D637" i="19" s="1"/>
  <c r="B637" i="19"/>
  <c r="K5" i="7"/>
  <c r="L1" i="7"/>
  <c r="BH10" i="7"/>
  <c r="A10" i="7"/>
  <c r="BD10" i="7" s="1"/>
  <c r="N9" i="13" l="1"/>
  <c r="X9" i="13"/>
  <c r="M9" i="13"/>
  <c r="Q9" i="13"/>
  <c r="J9" i="13"/>
  <c r="AQ7" i="13"/>
  <c r="E9" i="13"/>
  <c r="U21" i="13"/>
  <c r="W7" i="13"/>
  <c r="AV9" i="13"/>
  <c r="G9" i="13"/>
  <c r="F9" i="13"/>
  <c r="AQ9" i="13"/>
  <c r="W9" i="13"/>
  <c r="T7" i="13"/>
  <c r="AO9" i="13"/>
  <c r="AX9" i="13"/>
  <c r="AK7" i="13"/>
  <c r="AL9" i="13"/>
  <c r="AS21" i="13"/>
  <c r="AU21" i="13"/>
  <c r="W21" i="13"/>
  <c r="AB7" i="13"/>
  <c r="AA9" i="13"/>
  <c r="V21" i="13"/>
  <c r="R9" i="13"/>
  <c r="AE9" i="13"/>
  <c r="AC9" i="13"/>
  <c r="AR21" i="13"/>
  <c r="Y9" i="13"/>
  <c r="N21" i="13"/>
  <c r="O7" i="13"/>
  <c r="AT21" i="13"/>
  <c r="F7" i="13"/>
  <c r="AM9" i="13"/>
  <c r="AE21" i="13"/>
  <c r="M7" i="13"/>
  <c r="N7" i="13"/>
  <c r="AX7" i="13"/>
  <c r="AT9" i="13"/>
  <c r="V9" i="13"/>
  <c r="AR9" i="13"/>
  <c r="J12" i="13"/>
  <c r="K21" i="13"/>
  <c r="AR7" i="13"/>
  <c r="L21" i="13"/>
  <c r="AU7" i="13"/>
  <c r="AV21" i="13"/>
  <c r="S21" i="13"/>
  <c r="Y21" i="13"/>
  <c r="AC7" i="13"/>
  <c r="X7" i="13"/>
  <c r="AP21" i="13"/>
  <c r="K9" i="13"/>
  <c r="P21" i="13"/>
  <c r="O21" i="13"/>
  <c r="H21" i="13"/>
  <c r="D21" i="13"/>
  <c r="U9" i="13"/>
  <c r="J7" i="13"/>
  <c r="AD7" i="13"/>
  <c r="AT7" i="13"/>
  <c r="Q21" i="13"/>
  <c r="AB21" i="13"/>
  <c r="F21" i="13"/>
  <c r="AW7" i="13"/>
  <c r="R7" i="13"/>
  <c r="AK21" i="13"/>
  <c r="AQ21" i="13"/>
  <c r="I7" i="13"/>
  <c r="AM21" i="13"/>
  <c r="E21" i="13"/>
  <c r="AN21" i="13"/>
  <c r="Z7" i="13"/>
  <c r="G7" i="13"/>
  <c r="AE7" i="13"/>
  <c r="M21" i="13"/>
  <c r="AL7" i="13"/>
  <c r="U7" i="13"/>
  <c r="AL21" i="13"/>
  <c r="T21" i="13"/>
  <c r="AN9" i="13"/>
  <c r="D7" i="13"/>
  <c r="AB9" i="13"/>
  <c r="O9" i="13"/>
  <c r="AU9" i="13"/>
  <c r="V7" i="13"/>
  <c r="Z9" i="13"/>
  <c r="AS9" i="13"/>
  <c r="AO7" i="13"/>
  <c r="AA7" i="13"/>
  <c r="AK9" i="13"/>
  <c r="AM7" i="13"/>
  <c r="Y7" i="13"/>
  <c r="L7" i="13"/>
  <c r="J21" i="13"/>
  <c r="AO21" i="13"/>
  <c r="AA21" i="13"/>
  <c r="X21" i="13"/>
  <c r="R21" i="13"/>
  <c r="I21" i="13"/>
  <c r="AC21" i="13"/>
  <c r="Z21" i="13"/>
  <c r="Q7" i="13"/>
  <c r="K7" i="13"/>
  <c r="T9" i="13"/>
  <c r="I9" i="13"/>
  <c r="M13" i="13" s="1"/>
  <c r="H9" i="13"/>
  <c r="S9" i="13"/>
  <c r="E7" i="13"/>
  <c r="S7" i="13"/>
  <c r="AS7" i="13"/>
  <c r="P7" i="13"/>
  <c r="AW9" i="13"/>
  <c r="AP9" i="13"/>
  <c r="AD9" i="13"/>
  <c r="AD21" i="13"/>
  <c r="AX21" i="13"/>
  <c r="G21" i="13"/>
  <c r="AW21" i="13"/>
  <c r="D9" i="13"/>
  <c r="L9" i="13"/>
  <c r="H7" i="13"/>
  <c r="AV7" i="13"/>
  <c r="AN7" i="13"/>
  <c r="P9" i="13"/>
  <c r="AP7" i="13"/>
  <c r="G16" i="13"/>
  <c r="M12" i="13"/>
  <c r="IO7" i="2"/>
  <c r="IP7" i="2" s="1"/>
  <c r="IQ7" i="2" s="1"/>
  <c r="IR7" i="2" s="1"/>
  <c r="IS7" i="2" s="1"/>
  <c r="IT7" i="2" s="1"/>
  <c r="IU7" i="2" s="1"/>
  <c r="IV7" i="2" s="1"/>
  <c r="IW7" i="2" s="1"/>
  <c r="IX7" i="2" s="1"/>
  <c r="IY7" i="2" s="1"/>
  <c r="IZ7" i="2" s="1"/>
  <c r="JA7" i="2" s="1"/>
  <c r="JB7" i="2" s="1"/>
  <c r="JC7" i="2" s="1"/>
  <c r="JD7" i="2" s="1"/>
  <c r="JE7" i="2" s="1"/>
  <c r="H490" i="13"/>
  <c r="AN490" i="13"/>
  <c r="AR490" i="13"/>
  <c r="I490" i="13"/>
  <c r="AM490" i="13"/>
  <c r="E490" i="13"/>
  <c r="N490" i="13"/>
  <c r="AV490" i="13"/>
  <c r="X490" i="13"/>
  <c r="AO490" i="13"/>
  <c r="F490" i="13"/>
  <c r="M490" i="13"/>
  <c r="AT490" i="13"/>
  <c r="AC490" i="13"/>
  <c r="AU490" i="13"/>
  <c r="AQ490" i="13"/>
  <c r="P490" i="13"/>
  <c r="AX490" i="13"/>
  <c r="K490" i="13"/>
  <c r="W490" i="13"/>
  <c r="L490" i="13"/>
  <c r="O490" i="13"/>
  <c r="AA490" i="13"/>
  <c r="AB490" i="13"/>
  <c r="Y490" i="13"/>
  <c r="AS490" i="13"/>
  <c r="G490" i="13"/>
  <c r="AP490" i="13"/>
  <c r="J490" i="13"/>
  <c r="Z490" i="13"/>
  <c r="AW490" i="13"/>
  <c r="AL490" i="13"/>
  <c r="AD490" i="13"/>
  <c r="T490" i="13"/>
  <c r="V490" i="13"/>
  <c r="R490" i="13"/>
  <c r="AK490" i="13"/>
  <c r="U490" i="13"/>
  <c r="AE490" i="13"/>
  <c r="D490" i="13"/>
  <c r="S490" i="13"/>
  <c r="K12" i="13"/>
  <c r="F16" i="13"/>
  <c r="P12" i="13"/>
  <c r="L12" i="13"/>
  <c r="N12" i="13"/>
  <c r="E16" i="13"/>
  <c r="L5" i="7"/>
  <c r="M1" i="7"/>
  <c r="B638" i="19"/>
  <c r="A638" i="19"/>
  <c r="D638" i="19" s="1"/>
  <c r="C639" i="19"/>
  <c r="L8" i="2"/>
  <c r="E13" i="7"/>
  <c r="A619" i="19"/>
  <c r="B619" i="19"/>
  <c r="C618" i="19"/>
  <c r="AB12" i="7"/>
  <c r="AJ12" i="7"/>
  <c r="S12" i="7"/>
  <c r="AU12" i="7"/>
  <c r="B12" i="7"/>
  <c r="BE12" i="7" s="1"/>
  <c r="K12" i="7"/>
  <c r="AM12" i="7"/>
  <c r="H12" i="7"/>
  <c r="BI12" i="7" s="1"/>
  <c r="AG12" i="7"/>
  <c r="AS12" i="7"/>
  <c r="BK12" i="7" s="1"/>
  <c r="V12" i="7"/>
  <c r="AX12" i="7"/>
  <c r="AK12" i="7"/>
  <c r="P12" i="7"/>
  <c r="AV12" i="7"/>
  <c r="AL12" i="7"/>
  <c r="I12" i="7"/>
  <c r="Y12" i="7"/>
  <c r="C12" i="7"/>
  <c r="BF12" i="7" s="1"/>
  <c r="Q12" i="7"/>
  <c r="AY12" i="7"/>
  <c r="R12" i="7"/>
  <c r="X12" i="7"/>
  <c r="AO12" i="7"/>
  <c r="W12" i="7"/>
  <c r="Z12" i="7"/>
  <c r="G12" i="7"/>
  <c r="J12" i="7"/>
  <c r="M12" i="7"/>
  <c r="AD12" i="7"/>
  <c r="O12" i="7"/>
  <c r="AH12" i="7"/>
  <c r="AI12" i="7"/>
  <c r="AE12" i="7"/>
  <c r="AP12" i="7"/>
  <c r="AW12" i="7"/>
  <c r="N12" i="7"/>
  <c r="AR12" i="7"/>
  <c r="U12" i="7"/>
  <c r="AA12" i="7"/>
  <c r="AT12" i="7"/>
  <c r="T12" i="7"/>
  <c r="F12" i="7"/>
  <c r="AN12" i="7"/>
  <c r="L12" i="7"/>
  <c r="BJ12" i="7" s="1"/>
  <c r="AQ12" i="7"/>
  <c r="AC12" i="7"/>
  <c r="AF12" i="7"/>
  <c r="S38" i="2"/>
  <c r="S37" i="2"/>
  <c r="S40" i="2"/>
  <c r="T65" i="2"/>
  <c r="S39" i="2"/>
  <c r="S41" i="2"/>
  <c r="D11" i="7"/>
  <c r="BG11" i="7" s="1"/>
  <c r="A11" i="7"/>
  <c r="BD11" i="7" s="1"/>
  <c r="BH11" i="7"/>
  <c r="M11" i="13" l="1"/>
  <c r="G15" i="13"/>
  <c r="E15" i="13"/>
  <c r="N11" i="13"/>
  <c r="F15" i="13"/>
  <c r="F17" i="13"/>
  <c r="L13" i="13"/>
  <c r="L11" i="13"/>
  <c r="K13" i="13"/>
  <c r="J11" i="13"/>
  <c r="P11" i="13"/>
  <c r="K11" i="13"/>
  <c r="P13" i="13"/>
  <c r="N13" i="13"/>
  <c r="J13" i="13"/>
  <c r="E17" i="13"/>
  <c r="G17" i="13"/>
  <c r="JF7" i="2"/>
  <c r="JG7" i="2" s="1"/>
  <c r="JH7" i="2" s="1"/>
  <c r="JI7" i="2" s="1"/>
  <c r="JJ7" i="2" s="1"/>
  <c r="JK7" i="2" s="1"/>
  <c r="D12" i="7"/>
  <c r="BG12" i="7" s="1"/>
  <c r="T37" i="2"/>
  <c r="T38" i="2"/>
  <c r="T39" i="2"/>
  <c r="T41" i="2"/>
  <c r="T40" i="2"/>
  <c r="T85" i="2" s="1"/>
  <c r="U65" i="2"/>
  <c r="S85" i="2"/>
  <c r="AG13" i="7"/>
  <c r="AK13" i="7"/>
  <c r="AY13" i="7"/>
  <c r="AB13" i="7"/>
  <c r="AI13" i="7"/>
  <c r="AO13" i="7"/>
  <c r="AU13" i="7"/>
  <c r="AJ13" i="7"/>
  <c r="N13" i="7"/>
  <c r="V13" i="7"/>
  <c r="AF13" i="7"/>
  <c r="Q13" i="7"/>
  <c r="H13" i="7"/>
  <c r="BI13" i="7" s="1"/>
  <c r="R13" i="7"/>
  <c r="AW13" i="7"/>
  <c r="K13" i="7"/>
  <c r="AX13" i="7"/>
  <c r="AH13" i="7"/>
  <c r="P13" i="7"/>
  <c r="Y13" i="7"/>
  <c r="AP13" i="7"/>
  <c r="AD13" i="7"/>
  <c r="C13" i="7"/>
  <c r="BF13" i="7" s="1"/>
  <c r="AA13" i="7"/>
  <c r="O13" i="7"/>
  <c r="AC13" i="7"/>
  <c r="AM13" i="7"/>
  <c r="AL13" i="7"/>
  <c r="AT13" i="7"/>
  <c r="AR13" i="7"/>
  <c r="X13" i="7"/>
  <c r="U13" i="7"/>
  <c r="AV13" i="7"/>
  <c r="W13" i="7"/>
  <c r="G13" i="7"/>
  <c r="AN13" i="7"/>
  <c r="J13" i="7"/>
  <c r="I13" i="7"/>
  <c r="S13" i="7"/>
  <c r="AE13" i="7"/>
  <c r="B13" i="7"/>
  <c r="BE13" i="7" s="1"/>
  <c r="AQ13" i="7"/>
  <c r="F13" i="7"/>
  <c r="L13" i="7"/>
  <c r="BJ13" i="7" s="1"/>
  <c r="M13" i="7"/>
  <c r="T13" i="7"/>
  <c r="AS13" i="7"/>
  <c r="BK13" i="7" s="1"/>
  <c r="Z13" i="7"/>
  <c r="BH12" i="7"/>
  <c r="A12" i="7"/>
  <c r="BD12" i="7" s="1"/>
  <c r="B618" i="19"/>
  <c r="A618" i="19"/>
  <c r="C617" i="19"/>
  <c r="M8" i="2"/>
  <c r="E14" i="7"/>
  <c r="M5" i="7"/>
  <c r="N1" i="7"/>
  <c r="A639" i="19"/>
  <c r="D639" i="19" s="1"/>
  <c r="B639" i="19"/>
  <c r="C640" i="19"/>
  <c r="F508" i="13" l="1"/>
  <c r="W540" i="13"/>
  <c r="AE517" i="13"/>
  <c r="W498" i="13"/>
  <c r="U510" i="13"/>
  <c r="T543" i="13"/>
  <c r="AQ521" i="13"/>
  <c r="S545" i="13"/>
  <c r="AA514" i="13"/>
  <c r="AL491" i="13"/>
  <c r="E493" i="13"/>
  <c r="R517" i="13"/>
  <c r="X543" i="13"/>
  <c r="Y511" i="13"/>
  <c r="AE537" i="13"/>
  <c r="H504" i="13"/>
  <c r="AW528" i="13"/>
  <c r="AU497" i="13"/>
  <c r="M524" i="13"/>
  <c r="D549" i="13"/>
  <c r="U568" i="13"/>
  <c r="AA594" i="13"/>
  <c r="AX564" i="13"/>
  <c r="Z588" i="13"/>
  <c r="G511" i="13"/>
  <c r="M537" i="13"/>
  <c r="AD506" i="13"/>
  <c r="E530" i="13"/>
  <c r="AR501" i="13"/>
  <c r="AX527" i="13"/>
  <c r="S498" i="13"/>
  <c r="N523" i="13"/>
  <c r="AN546" i="13"/>
  <c r="V567" i="13"/>
  <c r="AQ594" i="13"/>
  <c r="U561" i="13"/>
  <c r="AA587" i="13"/>
  <c r="F492" i="13"/>
  <c r="T515" i="13"/>
  <c r="J540" i="13"/>
  <c r="K508" i="13"/>
  <c r="AK531" i="13"/>
  <c r="AS500" i="13"/>
  <c r="U524" i="13"/>
  <c r="AC493" i="13"/>
  <c r="O522" i="13"/>
  <c r="AO545" i="13"/>
  <c r="G565" i="13"/>
  <c r="M591" i="13"/>
  <c r="V560" i="13"/>
  <c r="AQ587" i="13"/>
  <c r="AB519" i="13"/>
  <c r="AL541" i="13"/>
  <c r="T512" i="13"/>
  <c r="J537" i="13"/>
  <c r="S506" i="13"/>
  <c r="L498" i="13"/>
  <c r="AR519" i="13"/>
  <c r="AX545" i="13"/>
  <c r="AU517" i="13"/>
  <c r="G540" i="13"/>
  <c r="AE510" i="13"/>
  <c r="D494" i="13"/>
  <c r="AK494" i="13"/>
  <c r="AV519" i="13"/>
  <c r="AM544" i="13"/>
  <c r="AN512" i="13"/>
  <c r="AT538" i="13"/>
  <c r="X505" i="13"/>
  <c r="N530" i="13"/>
  <c r="W499" i="13"/>
  <c r="AC525" i="13"/>
  <c r="T550" i="13"/>
  <c r="P572" i="13"/>
  <c r="AP595" i="13"/>
  <c r="O566" i="13"/>
  <c r="AO589" i="13"/>
  <c r="AU493" i="13"/>
  <c r="N520" i="13"/>
  <c r="AN543" i="13"/>
  <c r="F513" i="13"/>
  <c r="AB540" i="13"/>
  <c r="U508" i="13"/>
  <c r="AA534" i="13"/>
  <c r="O506" i="13"/>
  <c r="AO529" i="13"/>
  <c r="AO550" i="13"/>
  <c r="AC576" i="13"/>
  <c r="T601" i="13"/>
  <c r="AQ571" i="13"/>
  <c r="S595" i="13"/>
  <c r="AL493" i="13"/>
  <c r="AX517" i="13"/>
  <c r="Z541" i="13"/>
  <c r="AA509" i="13"/>
  <c r="R534" i="13"/>
  <c r="J502" i="13"/>
  <c r="P528" i="13"/>
  <c r="P495" i="13"/>
  <c r="AE523" i="13"/>
  <c r="F547" i="13"/>
  <c r="W566" i="13"/>
  <c r="AC592" i="13"/>
  <c r="AK561" i="13"/>
  <c r="H589" i="13"/>
  <c r="O497" i="13"/>
  <c r="D526" i="13"/>
  <c r="N494" i="13"/>
  <c r="K520" i="13"/>
  <c r="AK543" i="13"/>
  <c r="J514" i="13"/>
  <c r="AV515" i="13"/>
  <c r="AM540" i="13"/>
  <c r="E510" i="13"/>
  <c r="K536" i="13"/>
  <c r="T505" i="13"/>
  <c r="V513" i="13"/>
  <c r="AQ540" i="13"/>
  <c r="AR508" i="13"/>
  <c r="AX534" i="13"/>
  <c r="AB501" i="13"/>
  <c r="AL523" i="13"/>
  <c r="W494" i="13"/>
  <c r="R520" i="13"/>
  <c r="X546" i="13"/>
  <c r="AN565" i="13"/>
  <c r="AT591" i="13"/>
  <c r="D561" i="13"/>
  <c r="AS585" i="13"/>
  <c r="AA508" i="13"/>
  <c r="R533" i="13"/>
  <c r="AW503" i="13"/>
  <c r="Y527" i="13"/>
  <c r="M499" i="13"/>
  <c r="D524" i="13"/>
  <c r="G493" i="13"/>
  <c r="S519" i="13"/>
  <c r="I544" i="13"/>
  <c r="AO564" i="13"/>
  <c r="L592" i="13"/>
  <c r="AN558" i="13"/>
  <c r="AT584" i="13"/>
  <c r="AB507" i="13"/>
  <c r="AL529" i="13"/>
  <c r="D499" i="13"/>
  <c r="AS523" i="13"/>
  <c r="AC516" i="13"/>
  <c r="T541" i="13"/>
  <c r="H513" i="13"/>
  <c r="AW537" i="13"/>
  <c r="O557" i="13"/>
  <c r="AO580" i="13"/>
  <c r="I550" i="13"/>
  <c r="E576" i="13"/>
  <c r="K602" i="13"/>
  <c r="AD501" i="13"/>
  <c r="P530" i="13"/>
  <c r="AV500" i="13"/>
  <c r="AM525" i="13"/>
  <c r="U495" i="13"/>
  <c r="W518" i="13"/>
  <c r="N504" i="13"/>
  <c r="AN527" i="13"/>
  <c r="AC496" i="13"/>
  <c r="AB524" i="13"/>
  <c r="AL546" i="13"/>
  <c r="AE514" i="13"/>
  <c r="F538" i="13"/>
  <c r="AS509" i="13"/>
  <c r="U533" i="13"/>
  <c r="R555" i="13"/>
  <c r="X581" i="13"/>
  <c r="O549" i="13"/>
  <c r="G574" i="13"/>
  <c r="M600" i="13"/>
  <c r="N498" i="13"/>
  <c r="AS522" i="13"/>
  <c r="U546" i="13"/>
  <c r="AK515" i="13"/>
  <c r="H543" i="13"/>
  <c r="AU514" i="13"/>
  <c r="G537" i="13"/>
  <c r="AT508" i="13"/>
  <c r="V532" i="13"/>
  <c r="N554" i="13"/>
  <c r="I579" i="13"/>
  <c r="AX547" i="13"/>
  <c r="X574" i="13"/>
  <c r="L518" i="13"/>
  <c r="S529" i="13"/>
  <c r="AL503" i="13"/>
  <c r="AC518" i="13"/>
  <c r="AW492" i="13"/>
  <c r="D527" i="13"/>
  <c r="G497" i="13"/>
  <c r="AL519" i="13"/>
  <c r="R501" i="13"/>
  <c r="AR523" i="13"/>
  <c r="R491" i="13"/>
  <c r="P519" i="13"/>
  <c r="AP542" i="13"/>
  <c r="T509" i="13"/>
  <c r="J534" i="13"/>
  <c r="AW505" i="13"/>
  <c r="Y529" i="13"/>
  <c r="S550" i="13"/>
  <c r="AB577" i="13"/>
  <c r="AL599" i="13"/>
  <c r="K570" i="13"/>
  <c r="AK593" i="13"/>
  <c r="P491" i="13"/>
  <c r="AW518" i="13"/>
  <c r="Y542" i="13"/>
  <c r="AO511" i="13"/>
  <c r="L539" i="13"/>
  <c r="E507" i="13"/>
  <c r="K533" i="13"/>
  <c r="AX504" i="13"/>
  <c r="Z528" i="13"/>
  <c r="K547" i="13"/>
  <c r="M575" i="13"/>
  <c r="D600" i="13"/>
  <c r="AB570" i="13"/>
  <c r="AL592" i="13"/>
  <c r="I492" i="13"/>
  <c r="AT521" i="13"/>
  <c r="V545" i="13"/>
  <c r="W513" i="13"/>
  <c r="AC539" i="13"/>
  <c r="F506" i="13"/>
  <c r="AB533" i="13"/>
  <c r="U501" i="13"/>
  <c r="AA527" i="13"/>
  <c r="R552" i="13"/>
  <c r="AW572" i="13"/>
  <c r="Y596" i="13"/>
  <c r="M568" i="13"/>
  <c r="D593" i="13"/>
  <c r="F495" i="13"/>
  <c r="AM524" i="13"/>
  <c r="AB492" i="13"/>
  <c r="AT518" i="13"/>
  <c r="V542" i="13"/>
  <c r="AS512" i="13"/>
  <c r="AK497" i="13"/>
  <c r="E525" i="13"/>
  <c r="X496" i="13"/>
  <c r="H523" i="13"/>
  <c r="AP515" i="13"/>
  <c r="Y493" i="13"/>
  <c r="AQ497" i="13"/>
  <c r="I525" i="13"/>
  <c r="D493" i="13"/>
  <c r="AU521" i="13"/>
  <c r="G544" i="13"/>
  <c r="AX511" i="13"/>
  <c r="Z535" i="13"/>
  <c r="N507" i="13"/>
  <c r="AN530" i="13"/>
  <c r="F552" i="13"/>
  <c r="AQ578" i="13"/>
  <c r="S602" i="13"/>
  <c r="AA571" i="13"/>
  <c r="R596" i="13"/>
  <c r="AX501" i="13"/>
  <c r="Z525" i="13"/>
  <c r="AA493" i="13"/>
  <c r="AV520" i="13"/>
  <c r="AM545" i="13"/>
  <c r="AB517" i="13"/>
  <c r="AL539" i="13"/>
  <c r="AA511" i="13"/>
  <c r="R536" i="13"/>
  <c r="N558" i="13"/>
  <c r="AN581" i="13"/>
  <c r="Y551" i="13"/>
  <c r="D577" i="13"/>
  <c r="AS601" i="13"/>
  <c r="S494" i="13"/>
  <c r="K523" i="13"/>
  <c r="AK546" i="13"/>
  <c r="AL514" i="13"/>
  <c r="AR540" i="13"/>
  <c r="V507" i="13"/>
  <c r="AQ534" i="13"/>
  <c r="P505" i="13"/>
  <c r="AP528" i="13"/>
  <c r="AL547" i="13"/>
  <c r="N574" i="13"/>
  <c r="AN597" i="13"/>
  <c r="AC569" i="13"/>
  <c r="T594" i="13"/>
  <c r="AA504" i="13"/>
  <c r="AE532" i="13"/>
  <c r="L503" i="13"/>
  <c r="W525" i="13"/>
  <c r="K493" i="13"/>
  <c r="V519" i="13"/>
  <c r="I521" i="13"/>
  <c r="L519" i="13"/>
  <c r="W541" i="13"/>
  <c r="AT511" i="13"/>
  <c r="T495" i="13"/>
  <c r="S496" i="13"/>
  <c r="M521" i="13"/>
  <c r="D546" i="13"/>
  <c r="E514" i="13"/>
  <c r="K540" i="13"/>
  <c r="AM506" i="13"/>
  <c r="AD531" i="13"/>
  <c r="AL500" i="13"/>
  <c r="AR526" i="13"/>
  <c r="AX552" i="13"/>
  <c r="AU574" i="13"/>
  <c r="G597" i="13"/>
  <c r="AE567" i="13"/>
  <c r="F591" i="13"/>
  <c r="AN491" i="13"/>
  <c r="AL513" i="13"/>
  <c r="AR539" i="13"/>
  <c r="J509" i="13"/>
  <c r="P535" i="13"/>
  <c r="Y504" i="13"/>
  <c r="AE530" i="13"/>
  <c r="D501" i="13"/>
  <c r="AS525" i="13"/>
  <c r="U549" i="13"/>
  <c r="R571" i="13"/>
  <c r="X597" i="13"/>
  <c r="AU567" i="13"/>
  <c r="G590" i="13"/>
  <c r="AM512" i="13"/>
  <c r="AD537" i="13"/>
  <c r="AE505" i="13"/>
  <c r="F529" i="13"/>
  <c r="F498" i="13"/>
  <c r="AN521" i="13"/>
  <c r="T518" i="13"/>
  <c r="J543" i="13"/>
  <c r="AA562" i="13"/>
  <c r="R587" i="13"/>
  <c r="AO557" i="13"/>
  <c r="L585" i="13"/>
  <c r="W508" i="13"/>
  <c r="AQ536" i="13"/>
  <c r="I506" i="13"/>
  <c r="O532" i="13"/>
  <c r="X501" i="13"/>
  <c r="X491" i="13"/>
  <c r="Z509" i="13"/>
  <c r="AU536" i="13"/>
  <c r="AV504" i="13"/>
  <c r="AM529" i="13"/>
  <c r="L497" i="13"/>
  <c r="AP519" i="13"/>
  <c r="AV545" i="13"/>
  <c r="F515" i="13"/>
  <c r="AB542" i="13"/>
  <c r="AR561" i="13"/>
  <c r="AX587" i="13"/>
  <c r="H557" i="13"/>
  <c r="AW581" i="13"/>
  <c r="AE504" i="13"/>
  <c r="F528" i="13"/>
  <c r="AX496" i="13"/>
  <c r="AC523" i="13"/>
  <c r="X492" i="13"/>
  <c r="H520" i="13"/>
  <c r="AW544" i="13"/>
  <c r="G514" i="13"/>
  <c r="M540" i="13"/>
  <c r="AS560" i="13"/>
  <c r="U584" i="13"/>
  <c r="AR554" i="13"/>
  <c r="X523" i="13"/>
  <c r="AQ505" i="13"/>
  <c r="AS535" i="13"/>
  <c r="AD511" i="13"/>
  <c r="AE496" i="13"/>
  <c r="AN523" i="13"/>
  <c r="Y507" i="13"/>
  <c r="AE533" i="13"/>
  <c r="AM502" i="13"/>
  <c r="AD505" i="13"/>
  <c r="E529" i="13"/>
  <c r="O498" i="13"/>
  <c r="AQ525" i="13"/>
  <c r="AT515" i="13"/>
  <c r="V539" i="13"/>
  <c r="J511" i="13"/>
  <c r="P537" i="13"/>
  <c r="AV557" i="13"/>
  <c r="AM582" i="13"/>
  <c r="AN552" i="13"/>
  <c r="W575" i="13"/>
  <c r="AC601" i="13"/>
  <c r="S500" i="13"/>
  <c r="J524" i="13"/>
  <c r="AM491" i="13"/>
  <c r="R518" i="13"/>
  <c r="X544" i="13"/>
  <c r="L516" i="13"/>
  <c r="W538" i="13"/>
  <c r="K510" i="13"/>
  <c r="AK533" i="13"/>
  <c r="AW556" i="13"/>
  <c r="Y580" i="13"/>
  <c r="AL549" i="13"/>
  <c r="AM575" i="13"/>
  <c r="AD600" i="13"/>
  <c r="AU504" i="13"/>
  <c r="G527" i="13"/>
  <c r="AV493" i="13"/>
  <c r="N521" i="13"/>
  <c r="AN544" i="13"/>
  <c r="AV513" i="13"/>
  <c r="AM538" i="13"/>
  <c r="AB510" i="13"/>
  <c r="AL532" i="13"/>
  <c r="AW552" i="13"/>
  <c r="J578" i="13"/>
  <c r="P604" i="13"/>
  <c r="Y573" i="13"/>
  <c r="AE599" i="13"/>
  <c r="AS502" i="13"/>
  <c r="O531" i="13"/>
  <c r="AU501" i="13"/>
  <c r="G524" i="13"/>
  <c r="Y491" i="13"/>
  <c r="F518" i="13"/>
  <c r="I505" i="13"/>
  <c r="L534" i="13"/>
  <c r="AC503" i="13"/>
  <c r="T528" i="13"/>
  <c r="AQ498" i="13"/>
  <c r="AS506" i="13"/>
  <c r="U530" i="13"/>
  <c r="AK499" i="13"/>
  <c r="H527" i="13"/>
  <c r="AM493" i="13"/>
  <c r="K517" i="13"/>
  <c r="AK540" i="13"/>
  <c r="Z512" i="13"/>
  <c r="AU539" i="13"/>
  <c r="M559" i="13"/>
  <c r="D584" i="13"/>
  <c r="AA554" i="13"/>
  <c r="AL576" i="13"/>
  <c r="K507" i="13"/>
  <c r="AK530" i="13"/>
  <c r="S501" i="13"/>
  <c r="I526" i="13"/>
  <c r="AU495" i="13"/>
  <c r="AM522" i="13"/>
  <c r="U491" i="13"/>
  <c r="AL516" i="13"/>
  <c r="AR542" i="13"/>
  <c r="Z563" i="13"/>
  <c r="AU590" i="13"/>
  <c r="Y557" i="13"/>
  <c r="AE583" i="13"/>
  <c r="L506" i="13"/>
  <c r="W528" i="13"/>
  <c r="W497" i="13"/>
  <c r="AD522" i="13"/>
  <c r="E546" i="13"/>
  <c r="M515" i="13"/>
  <c r="D540" i="13"/>
  <c r="AQ511" i="13"/>
  <c r="S535" i="13"/>
  <c r="AX555" i="13"/>
  <c r="Z579" i="13"/>
  <c r="W548" i="13"/>
  <c r="AN574" i="13"/>
  <c r="AT600" i="13"/>
  <c r="P514" i="13"/>
  <c r="AP537" i="13"/>
  <c r="X508" i="13"/>
  <c r="N533" i="13"/>
  <c r="G501" i="13"/>
  <c r="AV499" i="13"/>
  <c r="U526" i="13"/>
  <c r="J498" i="13"/>
  <c r="X524" i="13"/>
  <c r="AT491" i="13"/>
  <c r="G517" i="13"/>
  <c r="L495" i="13"/>
  <c r="AW502" i="13"/>
  <c r="Y526" i="13"/>
  <c r="AP494" i="13"/>
  <c r="L523" i="13"/>
  <c r="W545" i="13"/>
  <c r="O513" i="13"/>
  <c r="AO536" i="13"/>
  <c r="AD508" i="13"/>
  <c r="E532" i="13"/>
  <c r="AQ553" i="13"/>
  <c r="H580" i="13"/>
  <c r="AC547" i="13"/>
  <c r="AP572" i="13"/>
  <c r="AV598" i="13"/>
  <c r="E496" i="13"/>
  <c r="AD521" i="13"/>
  <c r="E545" i="13"/>
  <c r="V514" i="13"/>
  <c r="AQ541" i="13"/>
  <c r="P512" i="13"/>
  <c r="AP535" i="13"/>
  <c r="AE507" i="13"/>
  <c r="F531" i="13"/>
  <c r="AB552" i="13"/>
  <c r="AR577" i="13"/>
  <c r="AX603" i="13"/>
  <c r="H573" i="13"/>
  <c r="AW597" i="13"/>
  <c r="R497" i="13"/>
  <c r="O519" i="13"/>
  <c r="AO542" i="13"/>
  <c r="AP510" i="13"/>
  <c r="AV536" i="13"/>
  <c r="Z503" i="13"/>
  <c r="AU530" i="13"/>
  <c r="AN498" i="13"/>
  <c r="AT524" i="13"/>
  <c r="V548" i="13"/>
  <c r="AL567" i="13"/>
  <c r="AR593" i="13"/>
  <c r="R564" i="13"/>
  <c r="X590" i="13"/>
  <c r="AX493" i="13"/>
  <c r="M517" i="13"/>
  <c r="D542" i="13"/>
  <c r="U511" i="13"/>
  <c r="AA537" i="13"/>
  <c r="AX507" i="13"/>
  <c r="AX497" i="13"/>
  <c r="G491" i="13"/>
  <c r="AK514" i="13"/>
  <c r="H542" i="13"/>
  <c r="I510" i="13"/>
  <c r="O536" i="13"/>
  <c r="AQ502" i="13"/>
  <c r="S526" i="13"/>
  <c r="I496" i="13"/>
  <c r="AV522" i="13"/>
  <c r="AM547" i="13"/>
  <c r="E567" i="13"/>
  <c r="K593" i="13"/>
  <c r="T562" i="13"/>
  <c r="J587" i="13"/>
  <c r="AP509" i="13"/>
  <c r="AV535" i="13"/>
  <c r="N505" i="13"/>
  <c r="AN528" i="13"/>
  <c r="AC500" i="13"/>
  <c r="T525" i="13"/>
  <c r="AR494" i="13"/>
  <c r="AW521" i="13"/>
  <c r="Y545" i="13"/>
  <c r="F566" i="13"/>
  <c r="AB593" i="13"/>
  <c r="E560" i="13"/>
  <c r="Z492" i="13"/>
  <c r="K535" i="13"/>
  <c r="D511" i="13"/>
  <c r="F541" i="13"/>
  <c r="AC495" i="13"/>
  <c r="H538" i="13"/>
  <c r="P515" i="13"/>
  <c r="AP538" i="13"/>
  <c r="O509" i="13"/>
  <c r="AM492" i="13"/>
  <c r="AO510" i="13"/>
  <c r="L538" i="13"/>
  <c r="M506" i="13"/>
  <c r="D531" i="13"/>
  <c r="AU498" i="13"/>
  <c r="G521" i="13"/>
  <c r="M547" i="13"/>
  <c r="V516" i="13"/>
  <c r="AQ543" i="13"/>
  <c r="I563" i="13"/>
  <c r="O589" i="13"/>
  <c r="X558" i="13"/>
  <c r="N583" i="13"/>
  <c r="AT505" i="13"/>
  <c r="V529" i="13"/>
  <c r="AL498" i="13"/>
  <c r="AR524" i="13"/>
  <c r="J494" i="13"/>
  <c r="X521" i="13"/>
  <c r="N546" i="13"/>
  <c r="W515" i="13"/>
  <c r="AC541" i="13"/>
  <c r="J562" i="13"/>
  <c r="P588" i="13"/>
  <c r="I556" i="13"/>
  <c r="O582" i="13"/>
  <c r="H510" i="13"/>
  <c r="AW534" i="13"/>
  <c r="AX502" i="13"/>
  <c r="Z526" i="13"/>
  <c r="AS492" i="13"/>
  <c r="I519" i="13"/>
  <c r="O545" i="13"/>
  <c r="AM515" i="13"/>
  <c r="AD540" i="13"/>
  <c r="AT559" i="13"/>
  <c r="V583" i="13"/>
  <c r="J555" i="13"/>
  <c r="P581" i="13"/>
  <c r="AL509" i="13"/>
  <c r="AA536" i="13"/>
  <c r="H507" i="13"/>
  <c r="AW531" i="13"/>
  <c r="AP499" i="13"/>
  <c r="R513" i="13"/>
  <c r="X539" i="13"/>
  <c r="AN508" i="13"/>
  <c r="AT534" i="13"/>
  <c r="D504" i="13"/>
  <c r="F512" i="13"/>
  <c r="AB539" i="13"/>
  <c r="AC507" i="13"/>
  <c r="T532" i="13"/>
  <c r="L500" i="13"/>
  <c r="W522" i="13"/>
  <c r="AK517" i="13"/>
  <c r="H545" i="13"/>
  <c r="Y564" i="13"/>
  <c r="AE590" i="13"/>
  <c r="AM559" i="13"/>
  <c r="AD584" i="13"/>
  <c r="W512" i="13"/>
  <c r="AC538" i="13"/>
  <c r="AS507" i="13"/>
  <c r="U531" i="13"/>
  <c r="I503" i="13"/>
  <c r="O529" i="13"/>
  <c r="AM499" i="13"/>
  <c r="AD524" i="13"/>
  <c r="E548" i="13"/>
  <c r="AK568" i="13"/>
  <c r="H596" i="13"/>
  <c r="P565" i="13"/>
  <c r="AP588" i="13"/>
  <c r="X511" i="13"/>
  <c r="N536" i="13"/>
  <c r="O504" i="13"/>
  <c r="AO527" i="13"/>
  <c r="T496" i="13"/>
  <c r="Y520" i="13"/>
  <c r="AE546" i="13"/>
  <c r="D517" i="13"/>
  <c r="AS541" i="13"/>
  <c r="K561" i="13"/>
  <c r="AK584" i="13"/>
  <c r="Z556" i="13"/>
  <c r="AU583" i="13"/>
  <c r="AT497" i="13"/>
  <c r="AQ520" i="13"/>
  <c r="S544" i="13"/>
  <c r="AX514" i="13"/>
  <c r="Z538" i="13"/>
  <c r="AW508" i="13"/>
  <c r="AO506" i="13"/>
  <c r="AB535" i="13"/>
  <c r="AR504" i="13"/>
  <c r="AX530" i="13"/>
  <c r="H500" i="13"/>
  <c r="J508" i="13"/>
  <c r="P534" i="13"/>
  <c r="R502" i="13"/>
  <c r="X528" i="13"/>
  <c r="Z495" i="13"/>
  <c r="AA518" i="13"/>
  <c r="R543" i="13"/>
  <c r="AO513" i="13"/>
  <c r="L541" i="13"/>
  <c r="AC560" i="13"/>
  <c r="T585" i="13"/>
  <c r="AQ555" i="13"/>
  <c r="S579" i="13"/>
  <c r="O503" i="13"/>
  <c r="AO526" i="13"/>
  <c r="M495" i="13"/>
  <c r="M522" i="13"/>
  <c r="D547" i="13"/>
  <c r="AQ518" i="13"/>
  <c r="S542" i="13"/>
  <c r="AP512" i="13"/>
  <c r="AV538" i="13"/>
  <c r="AD559" i="13"/>
  <c r="E583" i="13"/>
  <c r="K553" i="13"/>
  <c r="T578" i="13"/>
  <c r="AB496" i="13"/>
  <c r="AA524" i="13"/>
  <c r="S517" i="13"/>
  <c r="I542" i="13"/>
  <c r="AK508" i="13"/>
  <c r="H536" i="13"/>
  <c r="AU507" i="13"/>
  <c r="G530" i="13"/>
  <c r="Z549" i="13"/>
  <c r="AD575" i="13"/>
  <c r="E599" i="13"/>
  <c r="AR570" i="13"/>
  <c r="AX596" i="13"/>
  <c r="T493" i="13"/>
  <c r="Y522" i="13"/>
  <c r="L491" i="13"/>
  <c r="AB520" i="13"/>
  <c r="AL542" i="13"/>
  <c r="K513" i="13"/>
  <c r="AW496" i="13"/>
  <c r="P498" i="13"/>
  <c r="AC522" i="13"/>
  <c r="U515" i="13"/>
  <c r="AA541" i="13"/>
  <c r="D508" i="13"/>
  <c r="AS532" i="13"/>
  <c r="S503" i="13"/>
  <c r="I528" i="13"/>
  <c r="O554" i="13"/>
  <c r="L576" i="13"/>
  <c r="W598" i="13"/>
  <c r="AT568" i="13"/>
  <c r="V592" i="13"/>
  <c r="V493" i="13"/>
  <c r="S516" i="13"/>
  <c r="I541" i="13"/>
  <c r="Z510" i="13"/>
  <c r="AU537" i="13"/>
  <c r="AN505" i="13"/>
  <c r="AT531" i="13"/>
  <c r="T502" i="13"/>
  <c r="J527" i="13"/>
  <c r="P553" i="13"/>
  <c r="AV573" i="13"/>
  <c r="AM598" i="13"/>
  <c r="L569" i="13"/>
  <c r="W591" i="13"/>
  <c r="AE520" i="13"/>
  <c r="F544" i="13"/>
  <c r="G512" i="13"/>
  <c r="M538" i="13"/>
  <c r="AO504" i="13"/>
  <c r="L532" i="13"/>
  <c r="E500" i="13"/>
  <c r="K526" i="13"/>
  <c r="AK549" i="13"/>
  <c r="S570" i="13"/>
  <c r="I595" i="13"/>
  <c r="AV566" i="13"/>
  <c r="AM591" i="13"/>
  <c r="P518" i="13"/>
  <c r="AP541" i="13"/>
  <c r="AM513" i="13"/>
  <c r="AD538" i="13"/>
  <c r="AP503" i="13"/>
  <c r="AV529" i="13"/>
  <c r="V500" i="13"/>
  <c r="AV503" i="13"/>
  <c r="AT537" i="13"/>
  <c r="T516" i="13"/>
  <c r="V523" i="13"/>
  <c r="R504" i="13"/>
  <c r="X530" i="13"/>
  <c r="J548" i="13"/>
  <c r="AT575" i="13"/>
  <c r="V599" i="13"/>
  <c r="AS569" i="13"/>
  <c r="U593" i="13"/>
  <c r="T498" i="13"/>
  <c r="AE524" i="13"/>
  <c r="D498" i="13"/>
  <c r="Y514" i="13"/>
  <c r="W500" i="13"/>
  <c r="AC526" i="13"/>
  <c r="T503" i="13"/>
  <c r="J528" i="13"/>
  <c r="F504" i="13"/>
  <c r="AL505" i="13"/>
  <c r="Z533" i="13"/>
  <c r="AA501" i="13"/>
  <c r="R526" i="13"/>
  <c r="AS497" i="13"/>
  <c r="AB525" i="13"/>
  <c r="O514" i="13"/>
  <c r="AO537" i="13"/>
  <c r="G557" i="13"/>
  <c r="M583" i="13"/>
  <c r="W553" i="13"/>
  <c r="AU541" i="13"/>
  <c r="N503" i="13"/>
  <c r="O511" i="13"/>
  <c r="G535" i="13"/>
  <c r="AM505" i="13"/>
  <c r="AD530" i="13"/>
  <c r="AL499" i="13"/>
  <c r="AR525" i="13"/>
  <c r="AA495" i="13"/>
  <c r="H521" i="13"/>
  <c r="E513" i="13"/>
  <c r="AL545" i="13"/>
  <c r="AP526" i="13"/>
  <c r="K501" i="13"/>
  <c r="AR533" i="13"/>
  <c r="I512" i="13"/>
  <c r="O538" i="13"/>
  <c r="L560" i="13"/>
  <c r="W582" i="13"/>
  <c r="S552" i="13"/>
  <c r="V576" i="13"/>
  <c r="AN499" i="13"/>
  <c r="AT525" i="13"/>
  <c r="AN515" i="13"/>
  <c r="AR491" i="13"/>
  <c r="AD509" i="13"/>
  <c r="F496" i="13"/>
  <c r="K511" i="13"/>
  <c r="AW491" i="13"/>
  <c r="AA491" i="13"/>
  <c r="AL521" i="13"/>
  <c r="AS515" i="13"/>
  <c r="U539" i="13"/>
  <c r="Y512" i="13"/>
  <c r="AE538" i="13"/>
  <c r="AQ503" i="13"/>
  <c r="S527" i="13"/>
  <c r="I552" i="13"/>
  <c r="Z571" i="13"/>
  <c r="AU598" i="13"/>
  <c r="I545" i="13"/>
  <c r="AO532" i="13"/>
  <c r="AN526" i="13"/>
  <c r="AR495" i="13"/>
  <c r="X519" i="13"/>
  <c r="N544" i="13"/>
  <c r="AE513" i="13"/>
  <c r="F537" i="13"/>
  <c r="AS508" i="13"/>
  <c r="U532" i="13"/>
  <c r="AR502" i="13"/>
  <c r="AX528" i="13"/>
  <c r="H526" i="13"/>
  <c r="AU505" i="13"/>
  <c r="N537" i="13"/>
  <c r="AW512" i="13"/>
  <c r="AU546" i="13"/>
  <c r="P521" i="13"/>
  <c r="AP544" i="13"/>
  <c r="AM566" i="13"/>
  <c r="AD591" i="13"/>
  <c r="W559" i="13"/>
  <c r="AC585" i="13"/>
  <c r="L510" i="13"/>
  <c r="AQ491" i="13"/>
  <c r="E517" i="13"/>
  <c r="S504" i="13"/>
  <c r="I529" i="13"/>
  <c r="V497" i="13"/>
  <c r="AA512" i="13"/>
  <c r="Z501" i="13"/>
  <c r="AW510" i="13"/>
  <c r="F536" i="13"/>
  <c r="G504" i="13"/>
  <c r="M530" i="13"/>
  <c r="AK500" i="13"/>
  <c r="H528" i="13"/>
  <c r="S493" i="13"/>
  <c r="AT516" i="13"/>
  <c r="V540" i="13"/>
  <c r="AL559" i="13"/>
  <c r="AR585" i="13"/>
  <c r="AV558" i="13"/>
  <c r="AV501" i="13"/>
  <c r="Z508" i="13"/>
  <c r="Z497" i="13"/>
  <c r="AM520" i="13"/>
  <c r="AD545" i="13"/>
  <c r="AT514" i="13"/>
  <c r="V538" i="13"/>
  <c r="J510" i="13"/>
  <c r="P536" i="13"/>
  <c r="I504" i="13"/>
  <c r="O530" i="13"/>
  <c r="AO553" i="13"/>
  <c r="I509" i="13"/>
  <c r="G543" i="13"/>
  <c r="AT522" i="13"/>
  <c r="AO496" i="13"/>
  <c r="M531" i="13"/>
  <c r="AC509" i="13"/>
  <c r="T534" i="13"/>
  <c r="P556" i="13"/>
  <c r="AP579" i="13"/>
  <c r="AR548" i="13"/>
  <c r="AO573" i="13"/>
  <c r="L601" i="13"/>
  <c r="W496" i="13"/>
  <c r="AM516" i="13"/>
  <c r="AB491" i="13"/>
  <c r="AV507" i="13"/>
  <c r="AW506" i="13"/>
  <c r="Y530" i="13"/>
  <c r="K496" i="13"/>
  <c r="S520" i="13"/>
  <c r="J497" i="13"/>
  <c r="AN503" i="13"/>
  <c r="J532" i="13"/>
  <c r="K500" i="13"/>
  <c r="AK523" i="13"/>
  <c r="H496" i="13"/>
  <c r="L524" i="13"/>
  <c r="W546" i="13"/>
  <c r="AX512" i="13"/>
  <c r="Z536" i="13"/>
  <c r="AP555" i="13"/>
  <c r="AV581" i="13"/>
  <c r="AV549" i="13"/>
  <c r="Y531" i="13"/>
  <c r="AO497" i="13"/>
  <c r="K499" i="13"/>
  <c r="AE528" i="13"/>
  <c r="L499" i="13"/>
  <c r="W521" i="13"/>
  <c r="S491" i="13"/>
  <c r="AK516" i="13"/>
  <c r="H544" i="13"/>
  <c r="P513" i="13"/>
  <c r="AP536" i="13"/>
  <c r="H556" i="13"/>
  <c r="AW580" i="13"/>
  <c r="Y604" i="13"/>
  <c r="F517" i="13"/>
  <c r="AA546" i="13"/>
  <c r="U506" i="13"/>
  <c r="X535" i="13"/>
  <c r="I502" i="13"/>
  <c r="O528" i="13"/>
  <c r="AM498" i="13"/>
  <c r="AD523" i="13"/>
  <c r="E547" i="13"/>
  <c r="AE566" i="13"/>
  <c r="AC600" i="13"/>
  <c r="AC527" i="13"/>
  <c r="AM511" i="13"/>
  <c r="AX509" i="13"/>
  <c r="AT545" i="13"/>
  <c r="D523" i="13"/>
  <c r="T501" i="13"/>
  <c r="AK532" i="13"/>
  <c r="AO505" i="13"/>
  <c r="L533" i="13"/>
  <c r="U548" i="13"/>
  <c r="D576" i="13"/>
  <c r="AS600" i="13"/>
  <c r="AC542" i="13"/>
  <c r="N526" i="13"/>
  <c r="V512" i="13"/>
  <c r="O491" i="13"/>
  <c r="Z517" i="13"/>
  <c r="AU544" i="13"/>
  <c r="M514" i="13"/>
  <c r="D539" i="13"/>
  <c r="AB509" i="13"/>
  <c r="AL531" i="13"/>
  <c r="AT500" i="13"/>
  <c r="V524" i="13"/>
  <c r="AQ551" i="13"/>
  <c r="AR569" i="13"/>
  <c r="AX595" i="13"/>
  <c r="AR543" i="13"/>
  <c r="AU526" i="13"/>
  <c r="AT520" i="13"/>
  <c r="N570" i="13"/>
  <c r="G566" i="13"/>
  <c r="Y597" i="13"/>
  <c r="AR589" i="13"/>
  <c r="R588" i="13"/>
  <c r="AK562" i="13"/>
  <c r="H590" i="13"/>
  <c r="AE557" i="13"/>
  <c r="F581" i="13"/>
  <c r="AB608" i="13"/>
  <c r="AS627" i="13"/>
  <c r="U651" i="13"/>
  <c r="Y624" i="13"/>
  <c r="AE650" i="13"/>
  <c r="D617" i="13"/>
  <c r="AS641" i="13"/>
  <c r="AU608" i="13"/>
  <c r="AR635" i="13"/>
  <c r="AX661" i="13"/>
  <c r="AA679" i="13"/>
  <c r="R704" i="13"/>
  <c r="X730" i="13"/>
  <c r="N755" i="13"/>
  <c r="D674" i="13"/>
  <c r="AS698" i="13"/>
  <c r="U722" i="13"/>
  <c r="AA748" i="13"/>
  <c r="AK667" i="13"/>
  <c r="AS691" i="13"/>
  <c r="U715" i="13"/>
  <c r="AA741" i="13"/>
  <c r="R766" i="13"/>
  <c r="Z687" i="13"/>
  <c r="AU714" i="13"/>
  <c r="G737" i="13"/>
  <c r="J544" i="13"/>
  <c r="Y524" i="13"/>
  <c r="D521" i="13"/>
  <c r="AX559" i="13"/>
  <c r="D580" i="13"/>
  <c r="K582" i="13"/>
  <c r="W560" i="13"/>
  <c r="AC586" i="13"/>
  <c r="P555" i="13"/>
  <c r="AP578" i="13"/>
  <c r="AV604" i="13"/>
  <c r="AX622" i="13"/>
  <c r="Z646" i="13"/>
  <c r="T526" i="13"/>
  <c r="K569" i="13"/>
  <c r="AR601" i="13"/>
  <c r="AN532" i="13"/>
  <c r="AX516" i="13"/>
  <c r="U522" i="13"/>
  <c r="AC499" i="13"/>
  <c r="K532" i="13"/>
  <c r="AP511" i="13"/>
  <c r="Y544" i="13"/>
  <c r="AV514" i="13"/>
  <c r="AM539" i="13"/>
  <c r="AN557" i="13"/>
  <c r="AT583" i="13"/>
  <c r="AP550" i="13"/>
  <c r="J513" i="13"/>
  <c r="R539" i="13"/>
  <c r="P533" i="13"/>
  <c r="E491" i="13"/>
  <c r="R525" i="13"/>
  <c r="AN496" i="13"/>
  <c r="AN520" i="13"/>
  <c r="AT546" i="13"/>
  <c r="D516" i="13"/>
  <c r="AS540" i="13"/>
  <c r="W507" i="13"/>
  <c r="AC533" i="13"/>
  <c r="P552" i="13"/>
  <c r="U576" i="13"/>
  <c r="AA602" i="13"/>
  <c r="AK519" i="13"/>
  <c r="AX539" i="13"/>
  <c r="AW533" i="13"/>
  <c r="R583" i="13"/>
  <c r="AD576" i="13"/>
  <c r="O550" i="13"/>
  <c r="F555" i="13"/>
  <c r="E600" i="13"/>
  <c r="AR571" i="13"/>
  <c r="AX597" i="13"/>
  <c r="G564" i="13"/>
  <c r="M590" i="13"/>
  <c r="Y610" i="13"/>
  <c r="V634" i="13"/>
  <c r="AQ661" i="13"/>
  <c r="AU634" i="13"/>
  <c r="G657" i="13"/>
  <c r="AT624" i="13"/>
  <c r="V648" i="13"/>
  <c r="N599" i="13"/>
  <c r="P502" i="13"/>
  <c r="AP525" i="13"/>
  <c r="K492" i="13"/>
  <c r="AW519" i="13"/>
  <c r="Y543" i="13"/>
  <c r="R511" i="13"/>
  <c r="X537" i="13"/>
  <c r="L509" i="13"/>
  <c r="W531" i="13"/>
  <c r="L551" i="13"/>
  <c r="AS576" i="13"/>
  <c r="U600" i="13"/>
  <c r="I572" i="13"/>
  <c r="O598" i="13"/>
  <c r="AN494" i="13"/>
  <c r="AQ524" i="13"/>
  <c r="O520" i="13"/>
  <c r="AO543" i="13"/>
  <c r="S510" i="13"/>
  <c r="I535" i="13"/>
  <c r="AN511" i="13"/>
  <c r="W544" i="13"/>
  <c r="K524" i="13"/>
  <c r="AT499" i="13"/>
  <c r="AC532" i="13"/>
  <c r="AR510" i="13"/>
  <c r="AX536" i="13"/>
  <c r="AU558" i="13"/>
  <c r="G581" i="13"/>
  <c r="AE550" i="13"/>
  <c r="F575" i="13"/>
  <c r="AB602" i="13"/>
  <c r="P506" i="13"/>
  <c r="AP529" i="13"/>
  <c r="R495" i="13"/>
  <c r="P522" i="13"/>
  <c r="N508" i="13"/>
  <c r="AO494" i="13"/>
  <c r="AT509" i="13"/>
  <c r="L494" i="13"/>
  <c r="AV511" i="13"/>
  <c r="AV491" i="13"/>
  <c r="L514" i="13"/>
  <c r="AK538" i="13"/>
  <c r="AL506" i="13"/>
  <c r="AR532" i="13"/>
  <c r="AV505" i="13"/>
  <c r="AM530" i="13"/>
  <c r="AP496" i="13"/>
  <c r="AA519" i="13"/>
  <c r="R544" i="13"/>
  <c r="AW564" i="13"/>
  <c r="Y588" i="13"/>
  <c r="AC561" i="13"/>
  <c r="U512" i="13"/>
  <c r="AK513" i="13"/>
  <c r="AT493" i="13"/>
  <c r="H518" i="13"/>
  <c r="AW542" i="13"/>
  <c r="O512" i="13"/>
  <c r="AO535" i="13"/>
  <c r="AD507" i="13"/>
  <c r="E531" i="13"/>
  <c r="AC501" i="13"/>
  <c r="AB523" i="13"/>
  <c r="P503" i="13"/>
  <c r="AW535" i="13"/>
  <c r="AL507" i="13"/>
  <c r="P544" i="13"/>
  <c r="U517" i="13"/>
  <c r="AA543" i="13"/>
  <c r="X565" i="13"/>
  <c r="N590" i="13"/>
  <c r="G558" i="13"/>
  <c r="M584" i="13"/>
  <c r="AU508" i="13"/>
  <c r="G531" i="13"/>
  <c r="D497" i="13"/>
  <c r="AU524" i="13"/>
  <c r="E497" i="13"/>
  <c r="AO514" i="13"/>
  <c r="AK492" i="13"/>
  <c r="W516" i="13"/>
  <c r="J500" i="13"/>
  <c r="AA500" i="13"/>
  <c r="AD529" i="13"/>
  <c r="K497" i="13"/>
  <c r="F521" i="13"/>
  <c r="P520" i="13"/>
  <c r="AP543" i="13"/>
  <c r="D509" i="13"/>
  <c r="AS533" i="13"/>
  <c r="AM552" i="13"/>
  <c r="AK576" i="13"/>
  <c r="H604" i="13"/>
  <c r="AO515" i="13"/>
  <c r="AD494" i="13"/>
  <c r="AX525" i="13"/>
  <c r="I494" i="13"/>
  <c r="AP518" i="13"/>
  <c r="AV544" i="13"/>
  <c r="F514" i="13"/>
  <c r="AB541" i="13"/>
  <c r="E508" i="13"/>
  <c r="U497" i="13"/>
  <c r="AX533" i="13"/>
  <c r="X512" i="13"/>
  <c r="F545" i="13"/>
  <c r="Z519" i="13"/>
  <c r="F499" i="13"/>
  <c r="AQ527" i="13"/>
  <c r="S551" i="13"/>
  <c r="O573" i="13"/>
  <c r="AO596" i="13"/>
  <c r="N567" i="13"/>
  <c r="AN590" i="13"/>
  <c r="G495" i="13"/>
  <c r="X515" i="13"/>
  <c r="AO498" i="13"/>
  <c r="L526" i="13"/>
  <c r="I493" i="13"/>
  <c r="AS510" i="13"/>
  <c r="X494" i="13"/>
  <c r="AL517" i="13"/>
  <c r="AK506" i="13"/>
  <c r="K495" i="13"/>
  <c r="AP517" i="13"/>
  <c r="AV543" i="13"/>
  <c r="AW511" i="13"/>
  <c r="Y535" i="13"/>
  <c r="AC508" i="13"/>
  <c r="T533" i="13"/>
  <c r="AU499" i="13"/>
  <c r="G522" i="13"/>
  <c r="M548" i="13"/>
  <c r="AD567" i="13"/>
  <c r="E591" i="13"/>
  <c r="I564" i="13"/>
  <c r="AW524" i="13"/>
  <c r="AV518" i="13"/>
  <c r="AL496" i="13"/>
  <c r="O527" i="13"/>
  <c r="AT495" i="13"/>
  <c r="G520" i="13"/>
  <c r="M546" i="13"/>
  <c r="V515" i="13"/>
  <c r="AQ542" i="13"/>
  <c r="U509" i="13"/>
  <c r="AA535" i="13"/>
  <c r="AQ554" i="13"/>
  <c r="AU520" i="13"/>
  <c r="G496" i="13"/>
  <c r="W529" i="13"/>
  <c r="G505" i="13"/>
  <c r="AN537" i="13"/>
  <c r="AN514" i="13"/>
  <c r="AT540" i="13"/>
  <c r="AQ562" i="13"/>
  <c r="S586" i="13"/>
  <c r="AA555" i="13"/>
  <c r="R580" i="13"/>
  <c r="AT494" i="13"/>
  <c r="O523" i="13"/>
  <c r="AM496" i="13"/>
  <c r="I513" i="13"/>
  <c r="Y494" i="13"/>
  <c r="J512" i="13"/>
  <c r="D502" i="13"/>
  <c r="AS526" i="13"/>
  <c r="AO502" i="13"/>
  <c r="AE512" i="13"/>
  <c r="V537" i="13"/>
  <c r="W505" i="13"/>
  <c r="AC531" i="13"/>
  <c r="R503" i="13"/>
  <c r="X529" i="13"/>
  <c r="E495" i="13"/>
  <c r="K518" i="13"/>
  <c r="AK541" i="13"/>
  <c r="S562" i="13"/>
  <c r="I587" i="13"/>
  <c r="M560" i="13"/>
  <c r="I507" i="13"/>
  <c r="F511" i="13"/>
  <c r="D506" i="13"/>
  <c r="AP533" i="13"/>
  <c r="X504" i="13"/>
  <c r="N529" i="13"/>
  <c r="R498" i="13"/>
  <c r="AC524" i="13"/>
  <c r="AN493" i="13"/>
  <c r="AQ519" i="13"/>
  <c r="S543" i="13"/>
  <c r="T561" i="13"/>
  <c r="J586" i="13"/>
  <c r="S555" i="13"/>
  <c r="L543" i="13"/>
  <c r="AU503" i="13"/>
  <c r="K515" i="13"/>
  <c r="AX541" i="13"/>
  <c r="U507" i="13"/>
  <c r="AA533" i="13"/>
  <c r="O505" i="13"/>
  <c r="AO528" i="13"/>
  <c r="G538" i="13"/>
  <c r="W574" i="13"/>
  <c r="G552" i="13"/>
  <c r="M503" i="13"/>
  <c r="W527" i="13"/>
  <c r="AN519" i="13"/>
  <c r="E498" i="13"/>
  <c r="AT530" i="13"/>
  <c r="K509" i="13"/>
  <c r="I543" i="13"/>
  <c r="R512" i="13"/>
  <c r="X538" i="13"/>
  <c r="Y556" i="13"/>
  <c r="AE582" i="13"/>
  <c r="E549" i="13"/>
  <c r="AW507" i="13"/>
  <c r="AK536" i="13"/>
  <c r="E528" i="13"/>
  <c r="Y498" i="13"/>
  <c r="AK522" i="13"/>
  <c r="O493" i="13"/>
  <c r="Y519" i="13"/>
  <c r="AE545" i="13"/>
  <c r="AM514" i="13"/>
  <c r="AD539" i="13"/>
  <c r="G506" i="13"/>
  <c r="M532" i="13"/>
  <c r="AD550" i="13"/>
  <c r="E575" i="13"/>
  <c r="K601" i="13"/>
  <c r="Z514" i="13"/>
  <c r="T537" i="13"/>
  <c r="S531" i="13"/>
  <c r="AK580" i="13"/>
  <c r="AR574" i="13"/>
  <c r="T546" i="13"/>
  <c r="AU550" i="13"/>
  <c r="AS597" i="13"/>
  <c r="AC570" i="13"/>
  <c r="T595" i="13"/>
  <c r="AP562" i="13"/>
  <c r="AV588" i="13"/>
  <c r="AL608" i="13"/>
  <c r="F633" i="13"/>
  <c r="AB660" i="13"/>
  <c r="P632" i="13"/>
  <c r="AP655" i="13"/>
  <c r="AE623" i="13"/>
  <c r="F647" i="13"/>
  <c r="AD617" i="13"/>
  <c r="E641" i="13"/>
  <c r="K667" i="13"/>
  <c r="AL684" i="13"/>
  <c r="AR710" i="13"/>
  <c r="AX736" i="13"/>
  <c r="Z760" i="13"/>
  <c r="AE680" i="13"/>
  <c r="F704" i="13"/>
  <c r="AB731" i="13"/>
  <c r="AL753" i="13"/>
  <c r="AE673" i="13"/>
  <c r="F697" i="13"/>
  <c r="AB724" i="13"/>
  <c r="AL746" i="13"/>
  <c r="AP668" i="13"/>
  <c r="AK692" i="13"/>
  <c r="H720" i="13"/>
  <c r="AW744" i="13"/>
  <c r="AE509" i="13"/>
  <c r="AB537" i="13"/>
  <c r="G534" i="13"/>
  <c r="W570" i="13"/>
  <c r="W594" i="13"/>
  <c r="AC593" i="13"/>
  <c r="N568" i="13"/>
  <c r="AN591" i="13"/>
  <c r="AQ561" i="13"/>
  <c r="S585" i="13"/>
  <c r="I610" i="13"/>
  <c r="K628" i="13"/>
  <c r="AK651" i="13"/>
  <c r="W539" i="13"/>
  <c r="AL575" i="13"/>
  <c r="AR553" i="13"/>
  <c r="AU518" i="13"/>
  <c r="N535" i="13"/>
  <c r="J496" i="13"/>
  <c r="AQ532" i="13"/>
  <c r="E506" i="13"/>
  <c r="S541" i="13"/>
  <c r="AW520" i="13"/>
  <c r="K494" i="13"/>
  <c r="I520" i="13"/>
  <c r="O546" i="13"/>
  <c r="AU566" i="13"/>
  <c r="G589" i="13"/>
  <c r="O558" i="13"/>
  <c r="P539" i="13"/>
  <c r="AD492" i="13"/>
  <c r="AP501" i="13"/>
  <c r="AR531" i="13"/>
  <c r="Z502" i="13"/>
  <c r="AU529" i="13"/>
  <c r="AK495" i="13"/>
  <c r="AE522" i="13"/>
  <c r="F546" i="13"/>
  <c r="N515" i="13"/>
  <c r="AN538" i="13"/>
  <c r="F558" i="13"/>
  <c r="AB585" i="13"/>
  <c r="M551" i="13"/>
  <c r="AQ545" i="13"/>
  <c r="X493" i="13"/>
  <c r="V544" i="13"/>
  <c r="AN593" i="13"/>
  <c r="AA583" i="13"/>
  <c r="AA558" i="13"/>
  <c r="W567" i="13"/>
  <c r="M553" i="13"/>
  <c r="E577" i="13"/>
  <c r="K603" i="13"/>
  <c r="AW571" i="13"/>
  <c r="Y595" i="13"/>
  <c r="G616" i="13"/>
  <c r="M642" i="13"/>
  <c r="AK612" i="13"/>
  <c r="H640" i="13"/>
  <c r="AA606" i="13"/>
  <c r="G630" i="13"/>
  <c r="M656" i="13"/>
  <c r="AX580" i="13"/>
  <c r="AQ508" i="13"/>
  <c r="S532" i="13"/>
  <c r="T500" i="13"/>
  <c r="J525" i="13"/>
  <c r="H491" i="13"/>
  <c r="AR517" i="13"/>
  <c r="AX543" i="13"/>
  <c r="X514" i="13"/>
  <c r="N539" i="13"/>
  <c r="AE558" i="13"/>
  <c r="F582" i="13"/>
  <c r="AT551" i="13"/>
  <c r="U577" i="13"/>
  <c r="M505" i="13"/>
  <c r="D530" i="13"/>
  <c r="U499" i="13"/>
  <c r="AA525" i="13"/>
  <c r="AD491" i="13"/>
  <c r="AS516" i="13"/>
  <c r="U540" i="13"/>
  <c r="L522" i="13"/>
  <c r="AR497" i="13"/>
  <c r="S533" i="13"/>
  <c r="W506" i="13"/>
  <c r="E539" i="13"/>
  <c r="E516" i="13"/>
  <c r="K542" i="13"/>
  <c r="H564" i="13"/>
  <c r="AW588" i="13"/>
  <c r="AP556" i="13"/>
  <c r="AV582" i="13"/>
  <c r="AA492" i="13"/>
  <c r="AQ512" i="13"/>
  <c r="V501" i="13"/>
  <c r="AQ528" i="13"/>
  <c r="AN495" i="13"/>
  <c r="Z513" i="13"/>
  <c r="G515" i="13"/>
  <c r="I517" i="13"/>
  <c r="W520" i="13"/>
  <c r="AC546" i="13"/>
  <c r="AD514" i="13"/>
  <c r="E538" i="13"/>
  <c r="I511" i="13"/>
  <c r="O537" i="13"/>
  <c r="AB502" i="13"/>
  <c r="AL524" i="13"/>
  <c r="AR550" i="13"/>
  <c r="J570" i="13"/>
  <c r="P596" i="13"/>
  <c r="AV539" i="13"/>
  <c r="J530" i="13"/>
  <c r="I524" i="13"/>
  <c r="U492" i="13"/>
  <c r="T523" i="13"/>
  <c r="V492" i="13"/>
  <c r="AA517" i="13"/>
  <c r="R542" i="13"/>
  <c r="AO512" i="13"/>
  <c r="L540" i="13"/>
  <c r="AN506" i="13"/>
  <c r="T531" i="13"/>
  <c r="H511" i="13"/>
  <c r="Z542" i="13"/>
  <c r="J518" i="13"/>
  <c r="Y497" i="13"/>
  <c r="AB526" i="13"/>
  <c r="AL548" i="13"/>
  <c r="AX571" i="13"/>
  <c r="Z595" i="13"/>
  <c r="AW565" i="13"/>
  <c r="Y589" i="13"/>
  <c r="AP493" i="13"/>
  <c r="H514" i="13"/>
  <c r="AK502" i="13"/>
  <c r="H530" i="13"/>
  <c r="AM495" i="13"/>
  <c r="R521" i="13"/>
  <c r="X499" i="13"/>
  <c r="N524" i="13"/>
  <c r="V505" i="13"/>
  <c r="T507" i="13"/>
  <c r="AO534" i="13"/>
  <c r="AP502" i="13"/>
  <c r="AV528" i="13"/>
  <c r="V499" i="13"/>
  <c r="AQ526" i="13"/>
  <c r="AE491" i="13"/>
  <c r="AE515" i="13"/>
  <c r="F539" i="13"/>
  <c r="W558" i="13"/>
  <c r="AC584" i="13"/>
  <c r="R556" i="13"/>
  <c r="H547" i="13"/>
  <c r="AS505" i="13"/>
  <c r="Y502" i="13"/>
  <c r="K531" i="13"/>
  <c r="AQ501" i="13"/>
  <c r="S525" i="13"/>
  <c r="AQ494" i="13"/>
  <c r="AV521" i="13"/>
  <c r="AM546" i="13"/>
  <c r="L517" i="13"/>
  <c r="AR507" i="13"/>
  <c r="AA540" i="13"/>
  <c r="AE521" i="13"/>
  <c r="D495" i="13"/>
  <c r="R527" i="13"/>
  <c r="M508" i="13"/>
  <c r="D533" i="13"/>
  <c r="V553" i="13"/>
  <c r="AA578" i="13"/>
  <c r="R603" i="13"/>
  <c r="Z572" i="13"/>
  <c r="AU599" i="13"/>
  <c r="H493" i="13"/>
  <c r="AX521" i="13"/>
  <c r="R505" i="13"/>
  <c r="U498" i="13"/>
  <c r="F516" i="13"/>
  <c r="AM500" i="13"/>
  <c r="AD525" i="13"/>
  <c r="AQ496" i="13"/>
  <c r="AC514" i="13"/>
  <c r="G494" i="13"/>
  <c r="S524" i="13"/>
  <c r="AX491" i="13"/>
  <c r="J517" i="13"/>
  <c r="P543" i="13"/>
  <c r="AN513" i="13"/>
  <c r="AT539" i="13"/>
  <c r="H505" i="13"/>
  <c r="AW529" i="13"/>
  <c r="Y553" i="13"/>
  <c r="AO572" i="13"/>
  <c r="L600" i="13"/>
  <c r="G500" i="13"/>
  <c r="V535" i="13"/>
  <c r="U529" i="13"/>
  <c r="W504" i="13"/>
  <c r="AA532" i="13"/>
  <c r="H503" i="13"/>
  <c r="AW527" i="13"/>
  <c r="AD496" i="13"/>
  <c r="M523" i="13"/>
  <c r="AB518" i="13"/>
  <c r="AL540" i="13"/>
  <c r="D560" i="13"/>
  <c r="W492" i="13"/>
  <c r="X527" i="13"/>
  <c r="L507" i="13"/>
  <c r="AS539" i="13"/>
  <c r="N514" i="13"/>
  <c r="AU523" i="13"/>
  <c r="G546" i="13"/>
  <c r="D568" i="13"/>
  <c r="AS592" i="13"/>
  <c r="AL560" i="13"/>
  <c r="AR586" i="13"/>
  <c r="U502" i="13"/>
  <c r="AA528" i="13"/>
  <c r="AE493" i="13"/>
  <c r="U518" i="13"/>
  <c r="V517" i="13"/>
  <c r="Z493" i="13"/>
  <c r="AE508" i="13"/>
  <c r="AU492" i="13"/>
  <c r="R509" i="13"/>
  <c r="I497" i="13"/>
  <c r="G519" i="13"/>
  <c r="M545" i="13"/>
  <c r="N513" i="13"/>
  <c r="AN536" i="13"/>
  <c r="AR509" i="13"/>
  <c r="AX535" i="13"/>
  <c r="L501" i="13"/>
  <c r="W523" i="13"/>
  <c r="AC549" i="13"/>
  <c r="AS568" i="13"/>
  <c r="U592" i="13"/>
  <c r="AK534" i="13"/>
  <c r="AD527" i="13"/>
  <c r="AC521" i="13"/>
  <c r="N492" i="13"/>
  <c r="AA516" i="13"/>
  <c r="S540" i="13"/>
  <c r="AX510" i="13"/>
  <c r="Z534" i="13"/>
  <c r="N506" i="13"/>
  <c r="AN529" i="13"/>
  <c r="M500" i="13"/>
  <c r="D525" i="13"/>
  <c r="AS549" i="13"/>
  <c r="AT567" i="13"/>
  <c r="V591" i="13"/>
  <c r="AS561" i="13"/>
  <c r="Y508" i="13"/>
  <c r="T514" i="13"/>
  <c r="AC494" i="13"/>
  <c r="E521" i="13"/>
  <c r="AB516" i="13"/>
  <c r="AL538" i="13"/>
  <c r="AA510" i="13"/>
  <c r="R535" i="13"/>
  <c r="J551" i="13"/>
  <c r="AD583" i="13"/>
  <c r="AD560" i="13"/>
  <c r="D536" i="13"/>
  <c r="AE492" i="13"/>
  <c r="AB531" i="13"/>
  <c r="AN504" i="13"/>
  <c r="W537" i="13"/>
  <c r="S518" i="13"/>
  <c r="Y492" i="13"/>
  <c r="AR518" i="13"/>
  <c r="AX544" i="13"/>
  <c r="P564" i="13"/>
  <c r="AP587" i="13"/>
  <c r="AX556" i="13"/>
  <c r="E534" i="13"/>
  <c r="I547" i="13"/>
  <c r="H541" i="13"/>
  <c r="AR499" i="13"/>
  <c r="AC530" i="13"/>
  <c r="J501" i="13"/>
  <c r="P527" i="13"/>
  <c r="AW493" i="13"/>
  <c r="O521" i="13"/>
  <c r="AO544" i="13"/>
  <c r="AW513" i="13"/>
  <c r="Y537" i="13"/>
  <c r="AO556" i="13"/>
  <c r="L584" i="13"/>
  <c r="AA549" i="13"/>
  <c r="U535" i="13"/>
  <c r="AO541" i="13"/>
  <c r="I591" i="13"/>
  <c r="AO581" i="13"/>
  <c r="M555" i="13"/>
  <c r="L565" i="13"/>
  <c r="Z551" i="13"/>
  <c r="AN575" i="13"/>
  <c r="AT601" i="13"/>
  <c r="S569" i="13"/>
  <c r="I594" i="13"/>
  <c r="AP614" i="13"/>
  <c r="AV640" i="13"/>
  <c r="I611" i="13"/>
  <c r="K586" i="13"/>
  <c r="D514" i="13"/>
  <c r="AS538" i="13"/>
  <c r="AT506" i="13"/>
  <c r="V530" i="13"/>
  <c r="AD499" i="13"/>
  <c r="E523" i="13"/>
  <c r="AP491" i="13"/>
  <c r="AX520" i="13"/>
  <c r="Z544" i="13"/>
  <c r="AP563" i="13"/>
  <c r="AV589" i="13"/>
  <c r="F559" i="13"/>
  <c r="AB586" i="13"/>
  <c r="Y510" i="13"/>
  <c r="AE536" i="13"/>
  <c r="AB508" i="13"/>
  <c r="AL530" i="13"/>
  <c r="AB498" i="13"/>
  <c r="F522" i="13"/>
  <c r="M492" i="13"/>
  <c r="U494" i="13"/>
  <c r="AM528" i="13"/>
  <c r="AQ509" i="13"/>
  <c r="J541" i="13"/>
  <c r="AD515" i="13"/>
  <c r="AL495" i="13"/>
  <c r="L525" i="13"/>
  <c r="W547" i="13"/>
  <c r="T569" i="13"/>
  <c r="J594" i="13"/>
  <c r="S563" i="13"/>
  <c r="I588" i="13"/>
  <c r="AL497" i="13"/>
  <c r="D518" i="13"/>
  <c r="AQ492" i="13"/>
  <c r="M509" i="13"/>
  <c r="O492" i="13"/>
  <c r="AK518" i="13"/>
  <c r="AV497" i="13"/>
  <c r="AW522" i="13"/>
  <c r="AS498" i="13"/>
  <c r="Z498" i="13"/>
  <c r="N528" i="13"/>
  <c r="Y495" i="13"/>
  <c r="AO519" i="13"/>
  <c r="L547" i="13"/>
  <c r="U516" i="13"/>
  <c r="AA542" i="13"/>
  <c r="AM507" i="13"/>
  <c r="AD532" i="13"/>
  <c r="N549" i="13"/>
  <c r="V575" i="13"/>
  <c r="AQ602" i="13"/>
  <c r="AD510" i="13"/>
  <c r="AR545" i="13"/>
  <c r="AQ500" i="13"/>
  <c r="AT529" i="13"/>
  <c r="AB500" i="13"/>
  <c r="AL522" i="13"/>
  <c r="F493" i="13"/>
  <c r="R519" i="13"/>
  <c r="X545" i="13"/>
  <c r="AU515" i="13"/>
  <c r="AC506" i="13"/>
  <c r="K539" i="13"/>
  <c r="AX518" i="13"/>
  <c r="P493" i="13"/>
  <c r="AK524" i="13"/>
  <c r="AV506" i="13"/>
  <c r="AM531" i="13"/>
  <c r="AU549" i="13"/>
  <c r="K577" i="13"/>
  <c r="AK600" i="13"/>
  <c r="J571" i="13"/>
  <c r="P597" i="13"/>
  <c r="V491" i="13"/>
  <c r="T519" i="13"/>
  <c r="H494" i="13"/>
  <c r="AC510" i="13"/>
  <c r="AL501" i="13"/>
  <c r="AR527" i="13"/>
  <c r="AX505" i="13"/>
  <c r="Z529" i="13"/>
  <c r="AB495" i="13"/>
  <c r="M513" i="13"/>
  <c r="AD493" i="13"/>
  <c r="J516" i="13"/>
  <c r="R541" i="13"/>
  <c r="S509" i="13"/>
  <c r="I534" i="13"/>
  <c r="M507" i="13"/>
  <c r="D532" i="13"/>
  <c r="AD498" i="13"/>
  <c r="AP520" i="13"/>
  <c r="AV546" i="13"/>
  <c r="N566" i="13"/>
  <c r="AN589" i="13"/>
  <c r="AR562" i="13"/>
  <c r="S522" i="13"/>
  <c r="R516" i="13"/>
  <c r="AU512" i="13"/>
  <c r="W536" i="13"/>
  <c r="D507" i="13"/>
  <c r="AS531" i="13"/>
  <c r="S502" i="13"/>
  <c r="I527" i="13"/>
  <c r="N497" i="13"/>
  <c r="X522" i="13"/>
  <c r="U514" i="13"/>
  <c r="T494" i="13"/>
  <c r="G528" i="13"/>
  <c r="AA502" i="13"/>
  <c r="Y536" i="13"/>
  <c r="Y513" i="13"/>
  <c r="AE539" i="13"/>
  <c r="AB561" i="13"/>
  <c r="AL583" i="13"/>
  <c r="E554" i="13"/>
  <c r="AK577" i="13"/>
  <c r="E501" i="13"/>
  <c r="K527" i="13"/>
  <c r="X495" i="13"/>
  <c r="AR511" i="13"/>
  <c r="AA497" i="13"/>
  <c r="AV523" i="13"/>
  <c r="J492" i="13"/>
  <c r="O507" i="13"/>
  <c r="AO530" i="13"/>
  <c r="W495" i="13"/>
  <c r="H502" i="13"/>
  <c r="AS530" i="13"/>
  <c r="AT498" i="13"/>
  <c r="V522" i="13"/>
  <c r="V494" i="13"/>
  <c r="AU522" i="13"/>
  <c r="G545" i="13"/>
  <c r="T510" i="13"/>
  <c r="J535" i="13"/>
  <c r="Z554" i="13"/>
  <c r="R579" i="13"/>
  <c r="K548" i="13"/>
  <c r="M526" i="13"/>
  <c r="R494" i="13"/>
  <c r="AS514" i="13"/>
  <c r="AL537" i="13"/>
  <c r="T508" i="13"/>
  <c r="J533" i="13"/>
  <c r="AW504" i="13"/>
  <c r="Y528" i="13"/>
  <c r="AV498" i="13"/>
  <c r="AM523" i="13"/>
  <c r="AD548" i="13"/>
  <c r="T499" i="13"/>
  <c r="O535" i="13"/>
  <c r="D515" i="13"/>
  <c r="V546" i="13"/>
  <c r="AO520" i="13"/>
  <c r="AK501" i="13"/>
  <c r="H529" i="13"/>
  <c r="AW553" i="13"/>
  <c r="AE574" i="13"/>
  <c r="F598" i="13"/>
  <c r="AD568" i="13"/>
  <c r="E592" i="13"/>
  <c r="K491" i="13"/>
  <c r="AB511" i="13"/>
  <c r="F500" i="13"/>
  <c r="AB527" i="13"/>
  <c r="G499" i="13"/>
  <c r="M525" i="13"/>
  <c r="AK498" i="13"/>
  <c r="AP513" i="13"/>
  <c r="H498" i="13"/>
  <c r="AR515" i="13"/>
  <c r="P496" i="13"/>
  <c r="AW526" i="13"/>
  <c r="AK493" i="13"/>
  <c r="Z518" i="13"/>
  <c r="AU545" i="13"/>
  <c r="E515" i="13"/>
  <c r="K541" i="13"/>
  <c r="X506" i="13"/>
  <c r="N531" i="13"/>
  <c r="AB547" i="13"/>
  <c r="F574" i="13"/>
  <c r="AB601" i="13"/>
  <c r="S505" i="13"/>
  <c r="M543" i="13"/>
  <c r="L537" i="13"/>
  <c r="D522" i="13"/>
  <c r="AS546" i="13"/>
  <c r="K516" i="13"/>
  <c r="AK539" i="13"/>
  <c r="Z511" i="13"/>
  <c r="AU538" i="13"/>
  <c r="Y505" i="13"/>
  <c r="AE531" i="13"/>
  <c r="AW547" i="13"/>
  <c r="G573" i="13"/>
  <c r="M599" i="13"/>
  <c r="Y546" i="13"/>
  <c r="X533" i="13"/>
  <c r="AP524" i="13"/>
  <c r="AB499" i="13"/>
  <c r="L530" i="13"/>
  <c r="R496" i="13"/>
  <c r="AM521" i="13"/>
  <c r="AD546" i="13"/>
  <c r="AL515" i="13"/>
  <c r="AR541" i="13"/>
  <c r="X557" i="13"/>
  <c r="F590" i="13"/>
  <c r="S495" i="13"/>
  <c r="J495" i="13"/>
  <c r="I501" i="13"/>
  <c r="D538" i="13"/>
  <c r="L515" i="13"/>
  <c r="AO491" i="13"/>
  <c r="J526" i="13"/>
  <c r="AD500" i="13"/>
  <c r="E524" i="13"/>
  <c r="K550" i="13"/>
  <c r="AQ570" i="13"/>
  <c r="S594" i="13"/>
  <c r="K562" i="13"/>
  <c r="R499" i="13"/>
  <c r="AW501" i="13"/>
  <c r="P510" i="13"/>
  <c r="AN535" i="13"/>
  <c r="V506" i="13"/>
  <c r="AQ533" i="13"/>
  <c r="U500" i="13"/>
  <c r="AA526" i="13"/>
  <c r="AT492" i="13"/>
  <c r="J519" i="13"/>
  <c r="P545" i="13"/>
  <c r="R563" i="13"/>
  <c r="X589" i="13"/>
  <c r="L561" i="13"/>
  <c r="E511" i="13"/>
  <c r="AQ507" i="13"/>
  <c r="AE554" i="13"/>
  <c r="D550" i="13"/>
  <c r="AB590" i="13"/>
  <c r="L572" i="13"/>
  <c r="AX576" i="13"/>
  <c r="Z557" i="13"/>
  <c r="AU584" i="13"/>
  <c r="AT549" i="13"/>
  <c r="AS575" i="13"/>
  <c r="U599" i="13"/>
  <c r="S621" i="13"/>
  <c r="I646" i="13"/>
  <c r="M619" i="13"/>
  <c r="D644" i="13"/>
  <c r="AL611" i="13"/>
  <c r="S635" i="13"/>
  <c r="I660" i="13"/>
  <c r="R629" i="13"/>
  <c r="X655" i="13"/>
  <c r="O674" i="13"/>
  <c r="AO697" i="13"/>
  <c r="L725" i="13"/>
  <c r="W747" i="13"/>
  <c r="R668" i="13"/>
  <c r="S692" i="13"/>
  <c r="I717" i="13"/>
  <c r="O743" i="13"/>
  <c r="AO766" i="13"/>
  <c r="S685" i="13"/>
  <c r="I710" i="13"/>
  <c r="O736" i="13"/>
  <c r="AO759" i="13"/>
  <c r="N682" i="13"/>
  <c r="AN705" i="13"/>
  <c r="AT731" i="13"/>
  <c r="V755" i="13"/>
  <c r="AW500" i="13"/>
  <c r="U505" i="13"/>
  <c r="AR547" i="13"/>
  <c r="E563" i="13"/>
  <c r="X570" i="13"/>
  <c r="K555" i="13"/>
  <c r="AK578" i="13"/>
  <c r="AE548" i="13"/>
  <c r="AE573" i="13"/>
  <c r="F597" i="13"/>
  <c r="X616" i="13"/>
  <c r="N641" i="13"/>
  <c r="F608" i="13"/>
  <c r="AM558" i="13"/>
  <c r="AK592" i="13"/>
  <c r="W501" i="13"/>
  <c r="P501" i="13"/>
  <c r="AD513" i="13"/>
  <c r="F491" i="13"/>
  <c r="T524" i="13"/>
  <c r="AX503" i="13"/>
  <c r="AV537" i="13"/>
  <c r="F507" i="13"/>
  <c r="AB534" i="13"/>
  <c r="H550" i="13"/>
  <c r="T577" i="13"/>
  <c r="J602" i="13"/>
  <c r="AS528" i="13"/>
  <c r="M520" i="13"/>
  <c r="M493" i="13"/>
  <c r="AO518" i="13"/>
  <c r="L546" i="13"/>
  <c r="AC515" i="13"/>
  <c r="T540" i="13"/>
  <c r="AQ510" i="13"/>
  <c r="S534" i="13"/>
  <c r="K502" i="13"/>
  <c r="AK525" i="13"/>
  <c r="H553" i="13"/>
  <c r="I571" i="13"/>
  <c r="O597" i="13"/>
  <c r="AS491" i="13"/>
  <c r="AB529" i="13"/>
  <c r="AA523" i="13"/>
  <c r="AS572" i="13"/>
  <c r="AQ567" i="13"/>
  <c r="J599" i="13"/>
  <c r="G593" i="13"/>
  <c r="AV590" i="13"/>
  <c r="R565" i="13"/>
  <c r="X591" i="13"/>
  <c r="AT558" i="13"/>
  <c r="V582" i="13"/>
  <c r="AQ609" i="13"/>
  <c r="J629" i="13"/>
  <c r="P655" i="13"/>
  <c r="AN625" i="13"/>
  <c r="AT651" i="13"/>
  <c r="T618" i="13"/>
  <c r="J643" i="13"/>
  <c r="AP628" i="13"/>
  <c r="H665" i="13"/>
  <c r="AK765" i="13"/>
  <c r="AD761" i="13"/>
  <c r="AD754" i="13"/>
  <c r="J750" i="13"/>
  <c r="K554" i="13"/>
  <c r="AU600" i="13"/>
  <c r="W633" i="13"/>
  <c r="J563" i="13"/>
  <c r="AB493" i="13"/>
  <c r="AA551" i="13"/>
  <c r="AC504" i="13"/>
  <c r="N512" i="13"/>
  <c r="P504" i="13"/>
  <c r="AU547" i="13"/>
  <c r="P516" i="13"/>
  <c r="M592" i="13"/>
  <c r="L586" i="13"/>
  <c r="AW623" i="13"/>
  <c r="H613" i="13"/>
  <c r="AS618" i="13"/>
  <c r="U642" i="13"/>
  <c r="AA668" i="13"/>
  <c r="S687" i="13"/>
  <c r="I712" i="13"/>
  <c r="O738" i="13"/>
  <c r="AO761" i="13"/>
  <c r="AT681" i="13"/>
  <c r="V705" i="13"/>
  <c r="AQ732" i="13"/>
  <c r="S756" i="13"/>
  <c r="AT674" i="13"/>
  <c r="V698" i="13"/>
  <c r="AQ725" i="13"/>
  <c r="S749" i="13"/>
  <c r="AA670" i="13"/>
  <c r="R695" i="13"/>
  <c r="X721" i="13"/>
  <c r="N746" i="13"/>
  <c r="AP514" i="13"/>
  <c r="H540" i="13"/>
  <c r="AL536" i="13"/>
  <c r="AQ539" i="13"/>
  <c r="AW600" i="13"/>
  <c r="I596" i="13"/>
  <c r="AD569" i="13"/>
  <c r="E593" i="13"/>
  <c r="H563" i="13"/>
  <c r="AW587" i="13"/>
  <c r="Y611" i="13"/>
  <c r="AA629" i="13"/>
  <c r="R654" i="13"/>
  <c r="AT532" i="13"/>
  <c r="AA570" i="13"/>
  <c r="I603" i="13"/>
  <c r="AE519" i="13"/>
  <c r="AQ516" i="13"/>
  <c r="AR492" i="13"/>
  <c r="AX526" i="13"/>
  <c r="AE506" i="13"/>
  <c r="M539" i="13"/>
  <c r="V508" i="13"/>
  <c r="AQ535" i="13"/>
  <c r="AS551" i="13"/>
  <c r="AX579" i="13"/>
  <c r="Z603" i="13"/>
  <c r="F497" i="13"/>
  <c r="Z531" i="13"/>
  <c r="AR522" i="13"/>
  <c r="AT513" i="13"/>
  <c r="U538" i="13"/>
  <c r="R510" i="13"/>
  <c r="X536" i="13"/>
  <c r="AU506" i="13"/>
  <c r="G529" i="13"/>
  <c r="G498" i="13"/>
  <c r="AO521" i="13"/>
  <c r="L549" i="13"/>
  <c r="M567" i="13"/>
  <c r="D592" i="13"/>
  <c r="AQ563" i="13"/>
  <c r="AB521" i="13"/>
  <c r="D513" i="13"/>
  <c r="AP559" i="13"/>
  <c r="V556" i="13"/>
  <c r="AW593" i="13"/>
  <c r="V579" i="13"/>
  <c r="U581" i="13"/>
  <c r="F560" i="13"/>
  <c r="AB587" i="13"/>
  <c r="AX554" i="13"/>
  <c r="Z578" i="13"/>
  <c r="AU605" i="13"/>
  <c r="N625" i="13"/>
  <c r="AN648" i="13"/>
  <c r="AR621" i="13"/>
  <c r="AX647" i="13"/>
  <c r="X614" i="13"/>
  <c r="N639" i="13"/>
  <c r="X605" i="13"/>
  <c r="M633" i="13"/>
  <c r="D658" i="13"/>
  <c r="AT676" i="13"/>
  <c r="V700" i="13"/>
  <c r="AQ727" i="13"/>
  <c r="S751" i="13"/>
  <c r="X671" i="13"/>
  <c r="N696" i="13"/>
  <c r="AN719" i="13"/>
  <c r="AT745" i="13"/>
  <c r="L664" i="13"/>
  <c r="N689" i="13"/>
  <c r="AN712" i="13"/>
  <c r="AT738" i="13"/>
  <c r="V762" i="13"/>
  <c r="AS684" i="13"/>
  <c r="U708" i="13"/>
  <c r="AA734" i="13"/>
  <c r="AL533" i="13"/>
  <c r="V511" i="13"/>
  <c r="AQ515" i="13"/>
  <c r="AM554" i="13"/>
  <c r="AB573" i="13"/>
  <c r="Y577" i="13"/>
  <c r="AP557" i="13"/>
  <c r="AV583" i="13"/>
  <c r="D552" i="13"/>
  <c r="K576" i="13"/>
  <c r="AK599" i="13"/>
  <c r="D619" i="13"/>
  <c r="AS643" i="13"/>
  <c r="AE611" i="13"/>
  <c r="N547" i="13"/>
  <c r="N582" i="13"/>
  <c r="N559" i="13"/>
  <c r="AQ530" i="13"/>
  <c r="S508" i="13"/>
  <c r="AE544" i="13"/>
  <c r="X520" i="13"/>
  <c r="D500" i="13"/>
  <c r="V531" i="13"/>
  <c r="Z504" i="13"/>
  <c r="AU531" i="13"/>
  <c r="G554" i="13"/>
  <c r="AM574" i="13"/>
  <c r="AD599" i="13"/>
  <c r="R537" i="13"/>
  <c r="L520" i="13"/>
  <c r="AO509" i="13"/>
  <c r="AB515" i="13"/>
  <c r="P542" i="13"/>
  <c r="AV512" i="13"/>
  <c r="AM537" i="13"/>
  <c r="L508" i="13"/>
  <c r="W530" i="13"/>
  <c r="AE499" i="13"/>
  <c r="F523" i="13"/>
  <c r="AB550" i="13"/>
  <c r="AC568" i="13"/>
  <c r="T593" i="13"/>
  <c r="V533" i="13"/>
  <c r="P524" i="13"/>
  <c r="O518" i="13"/>
  <c r="W562" i="13"/>
  <c r="M564" i="13"/>
  <c r="AM595" i="13"/>
  <c r="AE586" i="13"/>
  <c r="G586" i="13"/>
  <c r="V561" i="13"/>
  <c r="AQ588" i="13"/>
  <c r="O556" i="13"/>
  <c r="AO579" i="13"/>
  <c r="L607" i="13"/>
  <c r="AD626" i="13"/>
  <c r="E650" i="13"/>
  <c r="I623" i="13"/>
  <c r="O649" i="13"/>
  <c r="AM615" i="13"/>
  <c r="AD640" i="13"/>
  <c r="J607" i="13"/>
  <c r="AC634" i="13"/>
  <c r="T659" i="13"/>
  <c r="K678" i="13"/>
  <c r="AK701" i="13"/>
  <c r="H729" i="13"/>
  <c r="AW753" i="13"/>
  <c r="AM672" i="13"/>
  <c r="AD697" i="13"/>
  <c r="E721" i="13"/>
  <c r="K747" i="13"/>
  <c r="AW665" i="13"/>
  <c r="AD690" i="13"/>
  <c r="E714" i="13"/>
  <c r="K740" i="13"/>
  <c r="AK763" i="13"/>
  <c r="J686" i="13"/>
  <c r="P712" i="13"/>
  <c r="AP735" i="13"/>
  <c r="AW538" i="13"/>
  <c r="AR521" i="13"/>
  <c r="X518" i="13"/>
  <c r="T557" i="13"/>
  <c r="AO576" i="13"/>
  <c r="AE579" i="13"/>
  <c r="G559" i="13"/>
  <c r="M585" i="13"/>
  <c r="AP553" i="13"/>
  <c r="AA577" i="13"/>
  <c r="R602" i="13"/>
  <c r="T620" i="13"/>
  <c r="J645" i="13"/>
  <c r="S614" i="13"/>
  <c r="I639" i="13"/>
  <c r="AV606" i="13"/>
  <c r="T634" i="13"/>
  <c r="J659" i="13"/>
  <c r="R631" i="13"/>
  <c r="W610" i="13"/>
  <c r="AA643" i="13"/>
  <c r="AA620" i="13"/>
  <c r="R645" i="13"/>
  <c r="AQ663" i="13"/>
  <c r="AE691" i="13"/>
  <c r="F715" i="13"/>
  <c r="AB742" i="13"/>
  <c r="AL764" i="13"/>
  <c r="AM688" i="13"/>
  <c r="AD713" i="13"/>
  <c r="E737" i="13"/>
  <c r="K763" i="13"/>
  <c r="D683" i="13"/>
  <c r="AS707" i="13"/>
  <c r="U731" i="13"/>
  <c r="AA757" i="13"/>
  <c r="AX679" i="13"/>
  <c r="Z703" i="13"/>
  <c r="AU730" i="13"/>
  <c r="G753" i="13"/>
  <c r="Z507" i="13"/>
  <c r="N511" i="13"/>
  <c r="K552" i="13"/>
  <c r="X577" i="13"/>
  <c r="Z580" i="13"/>
  <c r="AM560" i="13"/>
  <c r="AD585" i="13"/>
  <c r="M554" i="13"/>
  <c r="X580" i="13"/>
  <c r="N605" i="13"/>
  <c r="AU625" i="13"/>
  <c r="G648" i="13"/>
  <c r="AE618" i="13"/>
  <c r="F642" i="13"/>
  <c r="Z612" i="13"/>
  <c r="AU639" i="13"/>
  <c r="G662" i="13"/>
  <c r="O631" i="13"/>
  <c r="AO654" i="13"/>
  <c r="M676" i="13"/>
  <c r="D701" i="13"/>
  <c r="AS725" i="13"/>
  <c r="U749" i="13"/>
  <c r="F672" i="13"/>
  <c r="AB699" i="13"/>
  <c r="AL721" i="13"/>
  <c r="AR747" i="13"/>
  <c r="AD668" i="13"/>
  <c r="H695" i="13"/>
  <c r="AW719" i="13"/>
  <c r="Y743" i="13"/>
  <c r="Y664" i="13"/>
  <c r="D692" i="13"/>
  <c r="AS716" i="13"/>
  <c r="U740" i="13"/>
  <c r="AX506" i="13"/>
  <c r="AQ538" i="13"/>
  <c r="K530" i="13"/>
  <c r="AK545" i="13"/>
  <c r="AU602" i="13"/>
  <c r="D597" i="13"/>
  <c r="AB571" i="13"/>
  <c r="AL593" i="13"/>
  <c r="Z562" i="13"/>
  <c r="AU589" i="13"/>
  <c r="G612" i="13"/>
  <c r="Y631" i="13"/>
  <c r="AE657" i="13"/>
  <c r="AM626" i="13"/>
  <c r="AD651" i="13"/>
  <c r="S619" i="13"/>
  <c r="I644" i="13"/>
  <c r="R613" i="13"/>
  <c r="X639" i="13"/>
  <c r="N664" i="13"/>
  <c r="Z680" i="13"/>
  <c r="AU707" i="13"/>
  <c r="G730" i="13"/>
  <c r="M756" i="13"/>
  <c r="N680" i="13"/>
  <c r="AN703" i="13"/>
  <c r="AT729" i="13"/>
  <c r="V753" i="13"/>
  <c r="AS675" i="13"/>
  <c r="U699" i="13"/>
  <c r="AA725" i="13"/>
  <c r="R750" i="13"/>
  <c r="AO672" i="13"/>
  <c r="L700" i="13"/>
  <c r="W722" i="13"/>
  <c r="AC748" i="13"/>
  <c r="J529" i="13"/>
  <c r="AO492" i="13"/>
  <c r="AU543" i="13"/>
  <c r="F586" i="13"/>
  <c r="W571" i="13"/>
  <c r="E604" i="13"/>
  <c r="M573" i="13"/>
  <c r="D598" i="13"/>
  <c r="AP566" i="13"/>
  <c r="AV592" i="13"/>
  <c r="O612" i="13"/>
  <c r="AO635" i="13"/>
  <c r="AN607" i="13"/>
  <c r="U632" i="13"/>
  <c r="AA658" i="13"/>
  <c r="O626" i="13"/>
  <c r="AO649" i="13"/>
  <c r="AD621" i="13"/>
  <c r="E645" i="13"/>
  <c r="AA663" i="13"/>
  <c r="AL688" i="13"/>
  <c r="AR714" i="13"/>
  <c r="AX740" i="13"/>
  <c r="Z764" i="13"/>
  <c r="AE684" i="13"/>
  <c r="F708" i="13"/>
  <c r="AB735" i="13"/>
  <c r="AL757" i="13"/>
  <c r="AT678" i="13"/>
  <c r="AV654" i="13"/>
  <c r="AD692" i="13"/>
  <c r="AP685" i="13"/>
  <c r="AP678" i="13"/>
  <c r="W674" i="13"/>
  <c r="AK535" i="13"/>
  <c r="AM555" i="13"/>
  <c r="D567" i="13"/>
  <c r="AC659" i="13"/>
  <c r="O541" i="13"/>
  <c r="G503" i="13"/>
  <c r="Z527" i="13"/>
  <c r="H572" i="13"/>
  <c r="AD504" i="13"/>
  <c r="E537" i="13"/>
  <c r="AP527" i="13"/>
  <c r="AV565" i="13"/>
  <c r="X510" i="13"/>
  <c r="H576" i="13"/>
  <c r="T553" i="13"/>
  <c r="Y647" i="13"/>
  <c r="AW637" i="13"/>
  <c r="F624" i="13"/>
  <c r="AB651" i="13"/>
  <c r="AT666" i="13"/>
  <c r="AS693" i="13"/>
  <c r="U717" i="13"/>
  <c r="AA743" i="13"/>
  <c r="F663" i="13"/>
  <c r="G687" i="13"/>
  <c r="M713" i="13"/>
  <c r="D738" i="13"/>
  <c r="AS762" i="13"/>
  <c r="G680" i="13"/>
  <c r="M706" i="13"/>
  <c r="D731" i="13"/>
  <c r="AS755" i="13"/>
  <c r="AL675" i="13"/>
  <c r="AR701" i="13"/>
  <c r="AX727" i="13"/>
  <c r="Z751" i="13"/>
  <c r="AV540" i="13"/>
  <c r="H497" i="13"/>
  <c r="J547" i="13"/>
  <c r="AX551" i="13"/>
  <c r="AV562" i="13"/>
  <c r="X548" i="13"/>
  <c r="AO574" i="13"/>
  <c r="L602" i="13"/>
  <c r="T568" i="13"/>
  <c r="J593" i="13"/>
  <c r="AB612" i="13"/>
  <c r="AL634" i="13"/>
  <c r="AR660" i="13"/>
  <c r="AW545" i="13"/>
  <c r="S578" i="13"/>
  <c r="AW557" i="13"/>
  <c r="L528" i="13"/>
  <c r="AS537" i="13"/>
  <c r="P526" i="13"/>
  <c r="AR500" i="13"/>
  <c r="AP534" i="13"/>
  <c r="G513" i="13"/>
  <c r="AN545" i="13"/>
  <c r="M516" i="13"/>
  <c r="D541" i="13"/>
  <c r="E559" i="13"/>
  <c r="K585" i="13"/>
  <c r="AC552" i="13"/>
  <c r="V518" i="13"/>
  <c r="AV541" i="13"/>
  <c r="AU535" i="13"/>
  <c r="AS494" i="13"/>
  <c r="F520" i="13"/>
  <c r="AR516" i="13"/>
  <c r="AX542" i="13"/>
  <c r="H512" i="13"/>
  <c r="AW536" i="13"/>
  <c r="AA503" i="13"/>
  <c r="R528" i="13"/>
  <c r="X554" i="13"/>
  <c r="Y572" i="13"/>
  <c r="AE598" i="13"/>
  <c r="AP498" i="13"/>
  <c r="H532" i="13"/>
  <c r="G526" i="13"/>
  <c r="Z575" i="13"/>
  <c r="S571" i="13"/>
  <c r="AX600" i="13"/>
  <c r="P600" i="13"/>
  <c r="H593" i="13"/>
  <c r="AV567" i="13"/>
  <c r="AM592" i="13"/>
  <c r="K560" i="13"/>
  <c r="AK583" i="13"/>
  <c r="H611" i="13"/>
  <c r="Z630" i="13"/>
  <c r="AU657" i="13"/>
  <c r="E627" i="13"/>
  <c r="K653" i="13"/>
  <c r="AX620" i="13"/>
  <c r="Z644" i="13"/>
  <c r="AW614" i="13"/>
  <c r="Y638" i="13"/>
  <c r="AE664" i="13"/>
  <c r="G682" i="13"/>
  <c r="M708" i="13"/>
  <c r="D733" i="13"/>
  <c r="AS757" i="13"/>
  <c r="AX677" i="13"/>
  <c r="Z701" i="13"/>
  <c r="AU728" i="13"/>
  <c r="G751" i="13"/>
  <c r="AX670" i="13"/>
  <c r="Z694" i="13"/>
  <c r="AU721" i="13"/>
  <c r="G744" i="13"/>
  <c r="S665" i="13"/>
  <c r="F690" i="13"/>
  <c r="AB717" i="13"/>
  <c r="AL739" i="13"/>
  <c r="H499" i="13"/>
  <c r="P532" i="13"/>
  <c r="AT528" i="13"/>
  <c r="K565" i="13"/>
  <c r="M587" i="13"/>
  <c r="L589" i="13"/>
  <c r="S564" i="13"/>
  <c r="I589" i="13"/>
  <c r="L559" i="13"/>
  <c r="W581" i="13"/>
  <c r="AC607" i="13"/>
  <c r="AE625" i="13"/>
  <c r="F649" i="13"/>
  <c r="AD619" i="13"/>
  <c r="J553" i="13"/>
  <c r="AO588" i="13"/>
  <c r="M541" i="13"/>
  <c r="AK491" i="13"/>
  <c r="Y518" i="13"/>
  <c r="AE494" i="13"/>
  <c r="AE529" i="13"/>
  <c r="AT507" i="13"/>
  <c r="AC540" i="13"/>
  <c r="AK509" i="13"/>
  <c r="H537" i="13"/>
  <c r="I555" i="13"/>
  <c r="O581" i="13"/>
  <c r="O547" i="13"/>
  <c r="AL502" i="13"/>
  <c r="F534" i="13"/>
  <c r="Y525" i="13"/>
  <c r="AA496" i="13"/>
  <c r="V521" i="13"/>
  <c r="AC491" i="13"/>
  <c r="I518" i="13"/>
  <c r="O544" i="13"/>
  <c r="X513" i="13"/>
  <c r="N538" i="13"/>
  <c r="AP504" i="13"/>
  <c r="AV530" i="13"/>
  <c r="AQ548" i="13"/>
  <c r="AN573" i="13"/>
  <c r="AT599" i="13"/>
  <c r="N509" i="13"/>
  <c r="AM534" i="13"/>
  <c r="AL528" i="13"/>
  <c r="F578" i="13"/>
  <c r="D573" i="13"/>
  <c r="F543" i="13"/>
  <c r="AD603" i="13"/>
  <c r="N595" i="13"/>
  <c r="M569" i="13"/>
  <c r="D594" i="13"/>
  <c r="AA561" i="13"/>
  <c r="R586" i="13"/>
  <c r="M605" i="13"/>
  <c r="AO631" i="13"/>
  <c r="L659" i="13"/>
  <c r="U628" i="13"/>
  <c r="AA654" i="13"/>
  <c r="O622" i="13"/>
  <c r="AO645" i="13"/>
  <c r="N616" i="13"/>
  <c r="AN639" i="13"/>
  <c r="AT665" i="13"/>
  <c r="W683" i="13"/>
  <c r="AC709" i="13"/>
  <c r="T734" i="13"/>
  <c r="J759" i="13"/>
  <c r="O679" i="13"/>
  <c r="AO702" i="13"/>
  <c r="L730" i="13"/>
  <c r="W752" i="13"/>
  <c r="O672" i="13"/>
  <c r="AO695" i="13"/>
  <c r="L723" i="13"/>
  <c r="W745" i="13"/>
  <c r="E667" i="13"/>
  <c r="V691" i="13"/>
  <c r="AQ718" i="13"/>
  <c r="S742" i="13"/>
  <c r="T504" i="13"/>
  <c r="AU534" i="13"/>
  <c r="AA531" i="13"/>
  <c r="AP567" i="13"/>
  <c r="AA590" i="13"/>
  <c r="S591" i="13"/>
  <c r="AW566" i="13"/>
  <c r="Y590" i="13"/>
  <c r="AB560" i="13"/>
  <c r="AL582" i="13"/>
  <c r="AR608" i="13"/>
  <c r="AT626" i="13"/>
  <c r="V650" i="13"/>
  <c r="AS620" i="13"/>
  <c r="U644" i="13"/>
  <c r="AN614" i="13"/>
  <c r="AT640" i="13"/>
  <c r="T609" i="13"/>
  <c r="Y640" i="13"/>
  <c r="U617" i="13"/>
  <c r="S651" i="13"/>
  <c r="AL625" i="13"/>
  <c r="AR651" i="13"/>
  <c r="P673" i="13"/>
  <c r="AP696" i="13"/>
  <c r="AV722" i="13"/>
  <c r="AM747" i="13"/>
  <c r="AN668" i="13"/>
  <c r="O695" i="13"/>
  <c r="AO718" i="13"/>
  <c r="L746" i="13"/>
  <c r="AU662" i="13"/>
  <c r="AE689" i="13"/>
  <c r="F713" i="13"/>
  <c r="AB740" i="13"/>
  <c r="AL762" i="13"/>
  <c r="K685" i="13"/>
  <c r="AK708" i="13"/>
  <c r="H736" i="13"/>
  <c r="N540" i="13"/>
  <c r="G525" i="13"/>
  <c r="AK521" i="13"/>
  <c r="Y568" i="13"/>
  <c r="E595" i="13"/>
  <c r="X594" i="13"/>
  <c r="O567" i="13"/>
  <c r="AO590" i="13"/>
  <c r="AR560" i="13"/>
  <c r="AX586" i="13"/>
  <c r="Z610" i="13"/>
  <c r="H631" i="13"/>
  <c r="AW655" i="13"/>
  <c r="AP623" i="13"/>
  <c r="AV649" i="13"/>
  <c r="AK617" i="13"/>
  <c r="H645" i="13"/>
  <c r="AB611" i="13"/>
  <c r="AA636" i="13"/>
  <c r="R661" i="13"/>
  <c r="Y681" i="13"/>
  <c r="AE707" i="13"/>
  <c r="F731" i="13"/>
  <c r="AB758" i="13"/>
  <c r="AV679" i="13"/>
  <c r="AM704" i="13"/>
  <c r="AD729" i="13"/>
  <c r="E753" i="13"/>
  <c r="AC675" i="13"/>
  <c r="T700" i="13"/>
  <c r="J725" i="13"/>
  <c r="P751" i="13"/>
  <c r="Y672" i="13"/>
  <c r="AE698" i="13"/>
  <c r="F722" i="13"/>
  <c r="AB749" i="13"/>
  <c r="F533" i="13"/>
  <c r="V495" i="13"/>
  <c r="AS545" i="13"/>
  <c r="AL553" i="13"/>
  <c r="AX560" i="13"/>
  <c r="D551" i="13"/>
  <c r="AM576" i="13"/>
  <c r="AD601" i="13"/>
  <c r="AK567" i="13"/>
  <c r="H595" i="13"/>
  <c r="J613" i="13"/>
  <c r="P639" i="13"/>
  <c r="Z605" i="13"/>
  <c r="O633" i="13"/>
  <c r="AO656" i="13"/>
  <c r="AS625" i="13"/>
  <c r="U649" i="13"/>
  <c r="AR619" i="13"/>
  <c r="AX645" i="13"/>
  <c r="Z669" i="13"/>
  <c r="AK685" i="13"/>
  <c r="H713" i="13"/>
  <c r="AW737" i="13"/>
  <c r="Y761" i="13"/>
  <c r="Z685" i="13"/>
  <c r="AU712" i="13"/>
  <c r="G735" i="13"/>
  <c r="M761" i="13"/>
  <c r="F681" i="13"/>
  <c r="AB708" i="13"/>
  <c r="AL730" i="13"/>
  <c r="AR756" i="13"/>
  <c r="R679" i="13"/>
  <c r="X705" i="13"/>
  <c r="N730" i="13"/>
  <c r="AN753" i="13"/>
  <c r="AS504" i="13"/>
  <c r="AL504" i="13"/>
  <c r="T554" i="13"/>
  <c r="AC596" i="13"/>
  <c r="I580" i="13"/>
  <c r="AW554" i="13"/>
  <c r="Y578" i="13"/>
  <c r="AE604" i="13"/>
  <c r="S573" i="13"/>
  <c r="I598" i="13"/>
  <c r="AA617" i="13"/>
  <c r="R642" i="13"/>
  <c r="F614" i="13"/>
  <c r="AB641" i="13"/>
  <c r="S608" i="13"/>
  <c r="AA631" i="13"/>
  <c r="R656" i="13"/>
  <c r="AO626" i="13"/>
  <c r="L654" i="13"/>
  <c r="AM671" i="13"/>
  <c r="AD696" i="13"/>
  <c r="E720" i="13"/>
  <c r="K746" i="13"/>
  <c r="AW664" i="13"/>
  <c r="AP689" i="13"/>
  <c r="AV715" i="13"/>
  <c r="AM740" i="13"/>
  <c r="AD765" i="13"/>
  <c r="AQ638" i="13"/>
  <c r="AO622" i="13"/>
  <c r="E716" i="13"/>
  <c r="AV711" i="13"/>
  <c r="AV704" i="13"/>
  <c r="AC700" i="13"/>
  <c r="R604" i="13"/>
  <c r="AS591" i="13"/>
  <c r="Z552" i="13"/>
  <c r="T539" i="13"/>
  <c r="AS501" i="13"/>
  <c r="AW596" i="13"/>
  <c r="AK507" i="13"/>
  <c r="U496" i="13"/>
  <c r="AM590" i="13"/>
  <c r="K557" i="13"/>
  <c r="J579" i="13"/>
  <c r="J577" i="13"/>
  <c r="AC620" i="13"/>
  <c r="Y661" i="13"/>
  <c r="AV631" i="13"/>
  <c r="AM656" i="13"/>
  <c r="AE675" i="13"/>
  <c r="F699" i="13"/>
  <c r="AB726" i="13"/>
  <c r="AL748" i="13"/>
  <c r="E670" i="13"/>
  <c r="AW694" i="13"/>
  <c r="Y718" i="13"/>
  <c r="AE744" i="13"/>
  <c r="Z662" i="13"/>
  <c r="AW687" i="13"/>
  <c r="Y711" i="13"/>
  <c r="AE737" i="13"/>
  <c r="F761" i="13"/>
  <c r="AD683" i="13"/>
  <c r="E707" i="13"/>
  <c r="K733" i="13"/>
  <c r="AK756" i="13"/>
  <c r="J506" i="13"/>
  <c r="L513" i="13"/>
  <c r="R551" i="13"/>
  <c r="S566" i="13"/>
  <c r="N575" i="13"/>
  <c r="AA556" i="13"/>
  <c r="R581" i="13"/>
  <c r="R550" i="13"/>
  <c r="AT574" i="13"/>
  <c r="V598" i="13"/>
  <c r="AM617" i="13"/>
  <c r="AD642" i="13"/>
  <c r="AR609" i="13"/>
  <c r="X551" i="13"/>
  <c r="Z587" i="13"/>
  <c r="Z564" i="13"/>
  <c r="AT543" i="13"/>
  <c r="AP497" i="13"/>
  <c r="H534" i="13"/>
  <c r="P511" i="13"/>
  <c r="AW543" i="13"/>
  <c r="N522" i="13"/>
  <c r="AW495" i="13"/>
  <c r="Y521" i="13"/>
  <c r="AE547" i="13"/>
  <c r="L568" i="13"/>
  <c r="W590" i="13"/>
  <c r="AE559" i="13"/>
  <c r="AB544" i="13"/>
  <c r="D496" i="13"/>
  <c r="N493" i="13"/>
  <c r="AV527" i="13"/>
  <c r="AA498" i="13"/>
  <c r="E522" i="13"/>
  <c r="T517" i="13"/>
  <c r="J542" i="13"/>
  <c r="AL508" i="13"/>
  <c r="AR534" i="13"/>
  <c r="D554" i="13"/>
  <c r="P580" i="13"/>
  <c r="AP603" i="13"/>
  <c r="AV524" i="13"/>
  <c r="AE542" i="13"/>
  <c r="AD536" i="13"/>
  <c r="AV585" i="13"/>
  <c r="O578" i="13"/>
  <c r="AC553" i="13"/>
  <c r="T558" i="13"/>
  <c r="O602" i="13"/>
  <c r="I573" i="13"/>
  <c r="O599" i="13"/>
  <c r="W565" i="13"/>
  <c r="AC591" i="13"/>
  <c r="K612" i="13"/>
  <c r="AK635" i="13"/>
  <c r="AV605" i="13"/>
  <c r="L636" i="13"/>
  <c r="W658" i="13"/>
  <c r="K626" i="13"/>
  <c r="AK649" i="13"/>
  <c r="J620" i="13"/>
  <c r="P646" i="13"/>
  <c r="AP669" i="13"/>
  <c r="AW689" i="13"/>
  <c r="Y713" i="13"/>
  <c r="AE739" i="13"/>
  <c r="F763" i="13"/>
  <c r="K683" i="13"/>
  <c r="AK706" i="13"/>
  <c r="H734" i="13"/>
  <c r="AW758" i="13"/>
  <c r="K676" i="13"/>
  <c r="AK699" i="13"/>
  <c r="H727" i="13"/>
  <c r="AW751" i="13"/>
  <c r="AP671" i="13"/>
  <c r="AV697" i="13"/>
  <c r="AM722" i="13"/>
  <c r="AD747" i="13"/>
  <c r="N525" i="13"/>
  <c r="AM542" i="13"/>
  <c r="S539" i="13"/>
  <c r="AM543" i="13"/>
  <c r="X547" i="13"/>
  <c r="T598" i="13"/>
  <c r="AS570" i="13"/>
  <c r="U594" i="13"/>
  <c r="X564" i="13"/>
  <c r="N589" i="13"/>
  <c r="W607" i="13"/>
  <c r="AP630" i="13"/>
  <c r="AV656" i="13"/>
  <c r="AO624" i="13"/>
  <c r="O565" i="13"/>
  <c r="AV597" i="13"/>
  <c r="R522" i="13"/>
  <c r="H509" i="13"/>
  <c r="AU528" i="13"/>
  <c r="Y503" i="13"/>
  <c r="G536" i="13"/>
  <c r="W514" i="13"/>
  <c r="AC517" i="13"/>
  <c r="T542" i="13"/>
  <c r="U560" i="13"/>
  <c r="AA586" i="13"/>
  <c r="P554" i="13"/>
  <c r="AR528" i="13"/>
  <c r="AC544" i="13"/>
  <c r="AB538" i="13"/>
  <c r="AS495" i="13"/>
  <c r="M529" i="13"/>
  <c r="AS499" i="13"/>
  <c r="U523" i="13"/>
  <c r="L492" i="13"/>
  <c r="AX519" i="13"/>
  <c r="Z543" i="13"/>
  <c r="S511" i="13"/>
  <c r="I536" i="13"/>
  <c r="Z555" i="13"/>
  <c r="AU582" i="13"/>
  <c r="AN547" i="13"/>
  <c r="I530" i="13"/>
  <c r="K545" i="13"/>
  <c r="J539" i="13"/>
  <c r="AC588" i="13"/>
  <c r="E580" i="13"/>
  <c r="M550" i="13"/>
  <c r="O562" i="13"/>
  <c r="AM549" i="13"/>
  <c r="Y574" i="13"/>
  <c r="AE600" i="13"/>
  <c r="AL566" i="13"/>
  <c r="AR592" i="13"/>
  <c r="AA613" i="13"/>
  <c r="R638" i="13"/>
  <c r="V609" i="13"/>
  <c r="AB637" i="13"/>
  <c r="AL659" i="13"/>
  <c r="AA627" i="13"/>
  <c r="R652" i="13"/>
  <c r="Z621" i="13"/>
  <c r="AU648" i="13"/>
  <c r="V663" i="13"/>
  <c r="N691" i="13"/>
  <c r="AN714" i="13"/>
  <c r="AT740" i="13"/>
  <c r="V764" i="13"/>
  <c r="AA684" i="13"/>
  <c r="R709" i="13"/>
  <c r="X735" i="13"/>
  <c r="N760" i="13"/>
  <c r="AA677" i="13"/>
  <c r="R702" i="13"/>
  <c r="X728" i="13"/>
  <c r="N753" i="13"/>
  <c r="G673" i="13"/>
  <c r="M699" i="13"/>
  <c r="D724" i="13"/>
  <c r="AS748" i="13"/>
  <c r="Z530" i="13"/>
  <c r="T545" i="13"/>
  <c r="AW541" i="13"/>
  <c r="AV550" i="13"/>
  <c r="AO551" i="13"/>
  <c r="Z600" i="13"/>
  <c r="J572" i="13"/>
  <c r="P598" i="13"/>
  <c r="AM565" i="13"/>
  <c r="AD590" i="13"/>
  <c r="I609" i="13"/>
  <c r="G632" i="13"/>
  <c r="M658" i="13"/>
  <c r="F626" i="13"/>
  <c r="AB653" i="13"/>
  <c r="AU623" i="13"/>
  <c r="G646" i="13"/>
  <c r="AE616" i="13"/>
  <c r="AU650" i="13"/>
  <c r="AQ627" i="13"/>
  <c r="Z660" i="13"/>
  <c r="AD633" i="13"/>
  <c r="E657" i="13"/>
  <c r="AQ679" i="13"/>
  <c r="S703" i="13"/>
  <c r="I728" i="13"/>
  <c r="O754" i="13"/>
  <c r="U674" i="13"/>
  <c r="AA700" i="13"/>
  <c r="R725" i="13"/>
  <c r="X751" i="13"/>
  <c r="P671" i="13"/>
  <c r="AP694" i="13"/>
  <c r="AV720" i="13"/>
  <c r="AM745" i="13"/>
  <c r="AA667" i="13"/>
  <c r="W690" i="13"/>
  <c r="AC716" i="13"/>
  <c r="T741" i="13"/>
  <c r="G516" i="13"/>
  <c r="AD535" i="13"/>
  <c r="I532" i="13"/>
  <c r="AE551" i="13"/>
  <c r="D557" i="13"/>
  <c r="S603" i="13"/>
  <c r="AA572" i="13"/>
  <c r="R597" i="13"/>
  <c r="E566" i="13"/>
  <c r="K592" i="13"/>
  <c r="S611" i="13"/>
  <c r="T636" i="13"/>
  <c r="J661" i="13"/>
  <c r="S630" i="13"/>
  <c r="I655" i="13"/>
  <c r="AC625" i="13"/>
  <c r="T650" i="13"/>
  <c r="AB619" i="13"/>
  <c r="AL641" i="13"/>
  <c r="AR667" i="13"/>
  <c r="P689" i="13"/>
  <c r="AP712" i="13"/>
  <c r="AV738" i="13"/>
  <c r="AM763" i="13"/>
  <c r="I685" i="13"/>
  <c r="O711" i="13"/>
  <c r="AO734" i="13"/>
  <c r="L762" i="13"/>
  <c r="AN680" i="13"/>
  <c r="AT706" i="13"/>
  <c r="V730" i="13"/>
  <c r="AQ757" i="13"/>
  <c r="P680" i="13"/>
  <c r="AP703" i="13"/>
  <c r="AV729" i="13"/>
  <c r="AM754" i="13"/>
  <c r="K498" i="13"/>
  <c r="P509" i="13"/>
  <c r="AE549" i="13"/>
  <c r="P568" i="13"/>
  <c r="AW573" i="13"/>
  <c r="I557" i="13"/>
  <c r="O583" i="13"/>
  <c r="X549" i="13"/>
  <c r="AC575" i="13"/>
  <c r="T600" i="13"/>
  <c r="V618" i="13"/>
  <c r="AQ645" i="13"/>
  <c r="U612" i="13"/>
  <c r="AA638" i="13"/>
  <c r="D606" i="13"/>
  <c r="F631" i="13"/>
  <c r="AB658" i="13"/>
  <c r="E625" i="13"/>
  <c r="K651" i="13"/>
  <c r="K668" i="13"/>
  <c r="AC693" i="13"/>
  <c r="T718" i="13"/>
  <c r="J743" i="13"/>
  <c r="V664" i="13"/>
  <c r="AK690" i="13"/>
  <c r="H718" i="13"/>
  <c r="AW742" i="13"/>
  <c r="Y766" i="13"/>
  <c r="AV688" i="13"/>
  <c r="AM713" i="13"/>
  <c r="AD738" i="13"/>
  <c r="E762" i="13"/>
  <c r="AR685" i="13"/>
  <c r="AX711" i="13"/>
  <c r="Z735" i="13"/>
  <c r="AS542" i="13"/>
  <c r="AP523" i="13"/>
  <c r="J515" i="13"/>
  <c r="R559" i="13"/>
  <c r="N550" i="13"/>
  <c r="AT588" i="13"/>
  <c r="J560" i="13"/>
  <c r="P586" i="13"/>
  <c r="D555" i="13"/>
  <c r="AS579" i="13"/>
  <c r="U603" i="13"/>
  <c r="AL622" i="13"/>
  <c r="AR648" i="13"/>
  <c r="AV621" i="13"/>
  <c r="AM646" i="13"/>
  <c r="AB614" i="13"/>
  <c r="AL636" i="13"/>
  <c r="AC605" i="13"/>
  <c r="R633" i="13"/>
  <c r="X659" i="13"/>
  <c r="O678" i="13"/>
  <c r="AO701" i="13"/>
  <c r="L729" i="13"/>
  <c r="W751" i="13"/>
  <c r="AQ672" i="13"/>
  <c r="S696" i="13"/>
  <c r="I721" i="13"/>
  <c r="O747" i="13"/>
  <c r="E666" i="13"/>
  <c r="S662" i="13"/>
  <c r="L650" i="13"/>
  <c r="K742" i="13"/>
  <c r="AM736" i="13"/>
  <c r="AM729" i="13"/>
  <c r="T725" i="13"/>
  <c r="AD544" i="13"/>
  <c r="Z573" i="13"/>
  <c r="AU610" i="13"/>
  <c r="AS584" i="13"/>
  <c r="AQ517" i="13"/>
  <c r="U525" i="13"/>
  <c r="AA563" i="13"/>
  <c r="H535" i="13"/>
  <c r="Z520" i="13"/>
  <c r="AB562" i="13"/>
  <c r="AB553" i="13"/>
  <c r="AO558" i="13"/>
  <c r="P603" i="13"/>
  <c r="T645" i="13"/>
  <c r="S612" i="13"/>
  <c r="I637" i="13"/>
  <c r="O663" i="13"/>
  <c r="AP680" i="13"/>
  <c r="AV706" i="13"/>
  <c r="AM731" i="13"/>
  <c r="AD756" i="13"/>
  <c r="T675" i="13"/>
  <c r="J700" i="13"/>
  <c r="P726" i="13"/>
  <c r="AP749" i="13"/>
  <c r="X669" i="13"/>
  <c r="J693" i="13"/>
  <c r="P719" i="13"/>
  <c r="AP742" i="13"/>
  <c r="AE663" i="13"/>
  <c r="AO688" i="13"/>
  <c r="L716" i="13"/>
  <c r="W738" i="13"/>
  <c r="P492" i="13"/>
  <c r="E527" i="13"/>
  <c r="O526" i="13"/>
  <c r="AE562" i="13"/>
  <c r="AX583" i="13"/>
  <c r="V584" i="13"/>
  <c r="AL561" i="13"/>
  <c r="AR587" i="13"/>
  <c r="AU557" i="13"/>
  <c r="G580" i="13"/>
  <c r="M606" i="13"/>
  <c r="O624" i="13"/>
  <c r="AO647" i="13"/>
  <c r="N618" i="13"/>
  <c r="AX563" i="13"/>
  <c r="R595" i="13"/>
  <c r="AS511" i="13"/>
  <c r="AB506" i="13"/>
  <c r="AM504" i="13"/>
  <c r="O543" i="13"/>
  <c r="H519" i="13"/>
  <c r="N495" i="13"/>
  <c r="F530" i="13"/>
  <c r="J503" i="13"/>
  <c r="P529" i="13"/>
  <c r="AP552" i="13"/>
  <c r="X573" i="13"/>
  <c r="N598" i="13"/>
  <c r="F532" i="13"/>
  <c r="AN509" i="13"/>
  <c r="J507" i="13"/>
  <c r="X503" i="13"/>
  <c r="I533" i="13"/>
  <c r="AO503" i="13"/>
  <c r="L531" i="13"/>
  <c r="X497" i="13"/>
  <c r="AT523" i="13"/>
  <c r="AD516" i="13"/>
  <c r="E540" i="13"/>
  <c r="V559" i="13"/>
  <c r="AQ586" i="13"/>
  <c r="P557" i="13"/>
  <c r="O494" i="13"/>
  <c r="AV496" i="13"/>
  <c r="M552" i="13"/>
  <c r="U596" i="13"/>
  <c r="P585" i="13"/>
  <c r="AN561" i="13"/>
  <c r="M572" i="13"/>
  <c r="AS554" i="13"/>
  <c r="U578" i="13"/>
  <c r="AA604" i="13"/>
  <c r="N573" i="13"/>
  <c r="AN596" i="13"/>
  <c r="W617" i="13"/>
  <c r="AC643" i="13"/>
  <c r="R615" i="13"/>
  <c r="X641" i="13"/>
  <c r="M608" i="13"/>
  <c r="W631" i="13"/>
  <c r="AC657" i="13"/>
  <c r="V625" i="13"/>
  <c r="AQ652" i="13"/>
  <c r="T670" i="13"/>
  <c r="J695" i="13"/>
  <c r="P721" i="13"/>
  <c r="AP744" i="13"/>
  <c r="AR664" i="13"/>
  <c r="W688" i="13"/>
  <c r="AC714" i="13"/>
  <c r="T739" i="13"/>
  <c r="J764" i="13"/>
  <c r="W681" i="13"/>
  <c r="AC707" i="13"/>
  <c r="T732" i="13"/>
  <c r="J757" i="13"/>
  <c r="S678" i="13"/>
  <c r="I703" i="13"/>
  <c r="O729" i="13"/>
  <c r="AO752" i="13"/>
  <c r="I546" i="13"/>
  <c r="I500" i="13"/>
  <c r="AO549" i="13"/>
  <c r="AT555" i="13"/>
  <c r="AK565" i="13"/>
  <c r="J550" i="13"/>
  <c r="F576" i="13"/>
  <c r="AB603" i="13"/>
  <c r="AX570" i="13"/>
  <c r="Z594" i="13"/>
  <c r="AQ613" i="13"/>
  <c r="S637" i="13"/>
  <c r="I662" i="13"/>
  <c r="K534" i="13"/>
  <c r="AP571" i="13"/>
  <c r="U550" i="13"/>
  <c r="AN497" i="13"/>
  <c r="K522" i="13"/>
  <c r="AP492" i="13"/>
  <c r="AM536" i="13"/>
  <c r="AU513" i="13"/>
  <c r="N545" i="13"/>
  <c r="AS524" i="13"/>
  <c r="N499" i="13"/>
  <c r="AN522" i="13"/>
  <c r="AT548" i="13"/>
  <c r="AB569" i="13"/>
  <c r="AL591" i="13"/>
  <c r="AT560" i="13"/>
  <c r="AC492" i="13"/>
  <c r="S499" i="13"/>
  <c r="E505" i="13"/>
  <c r="Y534" i="13"/>
  <c r="F505" i="13"/>
  <c r="AB532" i="13"/>
  <c r="E499" i="13"/>
  <c r="K525" i="13"/>
  <c r="I491" i="13"/>
  <c r="AS517" i="13"/>
  <c r="U541" i="13"/>
  <c r="AK560" i="13"/>
  <c r="H588" i="13"/>
  <c r="AU559" i="13"/>
  <c r="AR505" i="13"/>
  <c r="L505" i="13"/>
  <c r="G551" i="13"/>
  <c r="L604" i="13"/>
  <c r="AL588" i="13"/>
  <c r="AW568" i="13"/>
  <c r="T574" i="13"/>
  <c r="J556" i="13"/>
  <c r="P582" i="13"/>
  <c r="H548" i="13"/>
  <c r="AD574" i="13"/>
  <c r="E598" i="13"/>
  <c r="AL618" i="13"/>
  <c r="AR644" i="13"/>
  <c r="AV617" i="13"/>
  <c r="AM642" i="13"/>
  <c r="AX609" i="13"/>
  <c r="AL632" i="13"/>
  <c r="AR658" i="13"/>
  <c r="AK626" i="13"/>
  <c r="H654" i="13"/>
  <c r="AX672" i="13"/>
  <c r="Z696" i="13"/>
  <c r="AU723" i="13"/>
  <c r="G746" i="13"/>
  <c r="AE666" i="13"/>
  <c r="AL689" i="13"/>
  <c r="AR715" i="13"/>
  <c r="AX741" i="13"/>
  <c r="Z765" i="13"/>
  <c r="AL682" i="13"/>
  <c r="AR708" i="13"/>
  <c r="AX734" i="13"/>
  <c r="Z758" i="13"/>
  <c r="AW680" i="13"/>
  <c r="Y704" i="13"/>
  <c r="AE730" i="13"/>
  <c r="F754" i="13"/>
  <c r="AL494" i="13"/>
  <c r="AN502" i="13"/>
  <c r="V552" i="13"/>
  <c r="I559" i="13"/>
  <c r="R568" i="13"/>
  <c r="AV551" i="13"/>
  <c r="V577" i="13"/>
  <c r="AQ604" i="13"/>
  <c r="O572" i="13"/>
  <c r="AO595" i="13"/>
  <c r="H615" i="13"/>
  <c r="AW639" i="13"/>
  <c r="T606" i="13"/>
  <c r="AV633" i="13"/>
  <c r="AM658" i="13"/>
  <c r="H629" i="13"/>
  <c r="AW653" i="13"/>
  <c r="J622" i="13"/>
  <c r="X657" i="13"/>
  <c r="AX636" i="13"/>
  <c r="AX613" i="13"/>
  <c r="AO638" i="13"/>
  <c r="L666" i="13"/>
  <c r="D685" i="13"/>
  <c r="AS709" i="13"/>
  <c r="U733" i="13"/>
  <c r="AA759" i="13"/>
  <c r="AB683" i="13"/>
  <c r="AL705" i="13"/>
  <c r="AR731" i="13"/>
  <c r="AX757" i="13"/>
  <c r="AQ677" i="13"/>
  <c r="S701" i="13"/>
  <c r="I726" i="13"/>
  <c r="O752" i="13"/>
  <c r="X673" i="13"/>
  <c r="N698" i="13"/>
  <c r="AN721" i="13"/>
  <c r="AT747" i="13"/>
  <c r="M542" i="13"/>
  <c r="D491" i="13"/>
  <c r="AQ547" i="13"/>
  <c r="Y560" i="13"/>
  <c r="AL568" i="13"/>
  <c r="AB555" i="13"/>
  <c r="AL577" i="13"/>
  <c r="AR603" i="13"/>
  <c r="L575" i="13"/>
  <c r="W597" i="13"/>
  <c r="AN616" i="13"/>
  <c r="AT642" i="13"/>
  <c r="O610" i="13"/>
  <c r="AS636" i="13"/>
  <c r="U660" i="13"/>
  <c r="AN630" i="13"/>
  <c r="AT656" i="13"/>
  <c r="AM624" i="13"/>
  <c r="AD649" i="13"/>
  <c r="AM667" i="13"/>
  <c r="AQ695" i="13"/>
  <c r="S719" i="13"/>
  <c r="I744" i="13"/>
  <c r="AK665" i="13"/>
  <c r="U690" i="13"/>
  <c r="AA716" i="13"/>
  <c r="R741" i="13"/>
  <c r="X767" i="13"/>
  <c r="AU689" i="13"/>
  <c r="G712" i="13"/>
  <c r="M738" i="13"/>
  <c r="D763" i="13"/>
  <c r="AQ686" i="13"/>
  <c r="S710" i="13"/>
  <c r="I735" i="13"/>
  <c r="AD541" i="13"/>
  <c r="I523" i="13"/>
  <c r="AM519" i="13"/>
  <c r="AT563" i="13"/>
  <c r="O585" i="13"/>
  <c r="F583" i="13"/>
  <c r="U562" i="13"/>
  <c r="AA588" i="13"/>
  <c r="N557" i="13"/>
  <c r="AN580" i="13"/>
  <c r="AT606" i="13"/>
  <c r="M626" i="13"/>
  <c r="D651" i="13"/>
  <c r="AB621" i="13"/>
  <c r="AL643" i="13"/>
  <c r="AP612" i="13"/>
  <c r="AV638" i="13"/>
  <c r="AM606" i="13"/>
  <c r="L634" i="13"/>
  <c r="W656" i="13"/>
  <c r="N675" i="13"/>
  <c r="AN698" i="13"/>
  <c r="AT724" i="13"/>
  <c r="V748" i="13"/>
  <c r="W672" i="13"/>
  <c r="AC698" i="13"/>
  <c r="T723" i="13"/>
  <c r="J748" i="13"/>
  <c r="N667" i="13"/>
  <c r="I694" i="13"/>
  <c r="O720" i="13"/>
  <c r="AO743" i="13"/>
  <c r="AT664" i="13"/>
  <c r="E691" i="13"/>
  <c r="K717" i="13"/>
  <c r="AK740" i="13"/>
  <c r="O508" i="13"/>
  <c r="Z539" i="13"/>
  <c r="AR530" i="13"/>
  <c r="AN569" i="13"/>
  <c r="AO561" i="13"/>
  <c r="AC597" i="13"/>
  <c r="V565" i="13"/>
  <c r="AQ592" i="13"/>
  <c r="AE561" i="13"/>
  <c r="F585" i="13"/>
  <c r="T605" i="13"/>
  <c r="AD630" i="13"/>
  <c r="E654" i="13"/>
  <c r="I627" i="13"/>
  <c r="O653" i="13"/>
  <c r="AM619" i="13"/>
  <c r="AD644" i="13"/>
  <c r="AL613" i="13"/>
  <c r="AR639" i="13"/>
  <c r="AX665" i="13"/>
  <c r="AA683" i="13"/>
  <c r="R708" i="13"/>
  <c r="X734" i="13"/>
  <c r="N759" i="13"/>
  <c r="D678" i="13"/>
  <c r="AS702" i="13"/>
  <c r="U726" i="13"/>
  <c r="AA752" i="13"/>
  <c r="T672" i="13"/>
  <c r="G684" i="13"/>
  <c r="M710" i="13"/>
  <c r="D735" i="13"/>
  <c r="X531" i="13"/>
  <c r="R523" i="13"/>
  <c r="H525" i="13"/>
  <c r="O569" i="13"/>
  <c r="P576" i="13"/>
  <c r="V568" i="13"/>
  <c r="Y601" i="13"/>
  <c r="AW570" i="13"/>
  <c r="Y594" i="13"/>
  <c r="X568" i="13"/>
  <c r="N593" i="13"/>
  <c r="AU613" i="13"/>
  <c r="G636" i="13"/>
  <c r="M662" i="13"/>
  <c r="V631" i="13"/>
  <c r="AQ658" i="13"/>
  <c r="L629" i="13"/>
  <c r="W651" i="13"/>
  <c r="AE620" i="13"/>
  <c r="F644" i="13"/>
  <c r="AW663" i="13"/>
  <c r="AX692" i="13"/>
  <c r="Z716" i="13"/>
  <c r="AU743" i="13"/>
  <c r="G766" i="13"/>
  <c r="AQ688" i="13"/>
  <c r="S712" i="13"/>
  <c r="I737" i="13"/>
  <c r="O763" i="13"/>
  <c r="D687" i="13"/>
  <c r="AS711" i="13"/>
  <c r="U735" i="13"/>
  <c r="AX537" i="13"/>
  <c r="AX523" i="13"/>
  <c r="AD520" i="13"/>
  <c r="R567" i="13"/>
  <c r="S574" i="13"/>
  <c r="F567" i="13"/>
  <c r="I600" i="13"/>
  <c r="AX569" i="13"/>
  <c r="Z593" i="13"/>
  <c r="AR564" i="13"/>
  <c r="AX590" i="13"/>
  <c r="AX607" i="13"/>
  <c r="AQ633" i="13"/>
  <c r="S657" i="13"/>
  <c r="Z623" i="13"/>
  <c r="D660" i="13"/>
  <c r="O638" i="13"/>
  <c r="O615" i="13"/>
  <c r="F640" i="13"/>
  <c r="AB667" i="13"/>
  <c r="T686" i="13"/>
  <c r="J711" i="13"/>
  <c r="P737" i="13"/>
  <c r="AP760" i="13"/>
  <c r="AQ684" i="13"/>
  <c r="S708" i="13"/>
  <c r="I733" i="13"/>
  <c r="O759" i="13"/>
  <c r="H679" i="13"/>
  <c r="AW703" i="13"/>
  <c r="Y727" i="13"/>
  <c r="AE753" i="13"/>
  <c r="AM674" i="13"/>
  <c r="AD699" i="13"/>
  <c r="E723" i="13"/>
  <c r="K749" i="13"/>
  <c r="AB494" i="13"/>
  <c r="X550" i="13"/>
  <c r="AL563" i="13"/>
  <c r="AV570" i="13"/>
  <c r="AQ556" i="13"/>
  <c r="S580" i="13"/>
  <c r="I605" i="13"/>
  <c r="AB576" i="13"/>
  <c r="AL598" i="13"/>
  <c r="E618" i="13"/>
  <c r="K644" i="13"/>
  <c r="T613" i="13"/>
  <c r="J638" i="13"/>
  <c r="T607" i="13"/>
  <c r="E632" i="13"/>
  <c r="K658" i="13"/>
  <c r="D626" i="13"/>
  <c r="AS650" i="13"/>
  <c r="AA669" i="13"/>
  <c r="H697" i="13"/>
  <c r="AW721" i="13"/>
  <c r="Y745" i="13"/>
  <c r="Y667" i="13"/>
  <c r="P694" i="13"/>
  <c r="AP717" i="13"/>
  <c r="AV743" i="13"/>
  <c r="S663" i="13"/>
  <c r="L691" i="13"/>
  <c r="W713" i="13"/>
  <c r="AC739" i="13"/>
  <c r="T764" i="13"/>
  <c r="H688" i="13"/>
  <c r="AW712" i="13"/>
  <c r="Y736" i="13"/>
  <c r="AO546" i="13"/>
  <c r="AN525" i="13"/>
  <c r="T522" i="13"/>
  <c r="AA566" i="13"/>
  <c r="K589" i="13"/>
  <c r="AK585" i="13"/>
  <c r="P566" i="13"/>
  <c r="AP589" i="13"/>
  <c r="AD558" i="13"/>
  <c r="E582" i="13"/>
  <c r="K608" i="13"/>
  <c r="AC627" i="13"/>
  <c r="T652" i="13"/>
  <c r="AQ622" i="13"/>
  <c r="S646" i="13"/>
  <c r="G614" i="13"/>
  <c r="M640" i="13"/>
  <c r="Z608" i="13"/>
  <c r="AB635" i="13"/>
  <c r="AL657" i="13"/>
  <c r="AD676" i="13"/>
  <c r="E700" i="13"/>
  <c r="K726" i="13"/>
  <c r="AK749" i="13"/>
  <c r="AL673" i="13"/>
  <c r="AR699" i="13"/>
  <c r="AX725" i="13"/>
  <c r="Z749" i="13"/>
  <c r="AW671" i="13"/>
  <c r="Y695" i="13"/>
  <c r="AE721" i="13"/>
  <c r="F745" i="13"/>
  <c r="U668" i="13"/>
  <c r="U692" i="13"/>
  <c r="AA718" i="13"/>
  <c r="R743" i="13"/>
  <c r="AA513" i="13"/>
  <c r="F542" i="13"/>
  <c r="Y533" i="13"/>
  <c r="N578" i="13"/>
  <c r="V564" i="13"/>
  <c r="S599" i="13"/>
  <c r="AK566" i="13"/>
  <c r="H594" i="13"/>
  <c r="AT562" i="13"/>
  <c r="V586" i="13"/>
  <c r="F607" i="13"/>
  <c r="AS631" i="13"/>
  <c r="U655" i="13"/>
  <c r="Y628" i="13"/>
  <c r="AE654" i="13"/>
  <c r="D621" i="13"/>
  <c r="AS645" i="13"/>
  <c r="S616" i="13"/>
  <c r="I641" i="13"/>
  <c r="O667" i="13"/>
  <c r="AP684" i="13"/>
  <c r="AV710" i="13"/>
  <c r="AM735" i="13"/>
  <c r="AD760" i="13"/>
  <c r="T679" i="13"/>
  <c r="J704" i="13"/>
  <c r="P730" i="13"/>
  <c r="AP753" i="13"/>
  <c r="AX674" i="13"/>
  <c r="Z698" i="13"/>
  <c r="AU725" i="13"/>
  <c r="G748" i="13"/>
  <c r="K528" i="13"/>
  <c r="M504" i="13"/>
  <c r="AS553" i="13"/>
  <c r="AO592" i="13"/>
  <c r="AP599" i="13"/>
  <c r="AO585" i="13"/>
  <c r="K559" i="13"/>
  <c r="AK582" i="13"/>
  <c r="U555" i="13"/>
  <c r="AA581" i="13"/>
  <c r="R606" i="13"/>
  <c r="AX626" i="13"/>
  <c r="Z650" i="13"/>
  <c r="N622" i="13"/>
  <c r="AN645" i="13"/>
  <c r="I616" i="13"/>
  <c r="O642" i="13"/>
  <c r="Y609" i="13"/>
  <c r="AW634" i="13"/>
  <c r="Y658" i="13"/>
  <c r="AB682" i="13"/>
  <c r="AL704" i="13"/>
  <c r="AR730" i="13"/>
  <c r="AX756" i="13"/>
  <c r="AN675" i="13"/>
  <c r="AT701" i="13"/>
  <c r="V725" i="13"/>
  <c r="AQ752" i="13"/>
  <c r="AU677" i="13"/>
  <c r="G700" i="13"/>
  <c r="M726" i="13"/>
  <c r="D751" i="13"/>
  <c r="AW539" i="13"/>
  <c r="O502" i="13"/>
  <c r="AU551" i="13"/>
  <c r="D596" i="13"/>
  <c r="E603" i="13"/>
  <c r="O586" i="13"/>
  <c r="AB559" i="13"/>
  <c r="AL581" i="13"/>
  <c r="AS550" i="13"/>
  <c r="AB580" i="13"/>
  <c r="AL602" i="13"/>
  <c r="AN620" i="13"/>
  <c r="AT646" i="13"/>
  <c r="D616" i="13"/>
  <c r="E643" i="13"/>
  <c r="L625" i="13"/>
  <c r="AD656" i="13"/>
  <c r="AW630" i="13"/>
  <c r="Y654" i="13"/>
  <c r="L677" i="13"/>
  <c r="W699" i="13"/>
  <c r="AC725" i="13"/>
  <c r="T750" i="13"/>
  <c r="AN671" i="13"/>
  <c r="AT697" i="13"/>
  <c r="V721" i="13"/>
  <c r="AQ748" i="13"/>
  <c r="H668" i="13"/>
  <c r="K692" i="13"/>
  <c r="AK715" i="13"/>
  <c r="H743" i="13"/>
  <c r="AW767" i="13"/>
  <c r="AP687" i="13"/>
  <c r="AV713" i="13"/>
  <c r="AM738" i="13"/>
  <c r="X500" i="13"/>
  <c r="S530" i="13"/>
  <c r="AV526" i="13"/>
  <c r="D545" i="13"/>
  <c r="N602" i="13"/>
  <c r="AN598" i="13"/>
  <c r="AT569" i="13"/>
  <c r="V593" i="13"/>
  <c r="Y563" i="13"/>
  <c r="AE589" i="13"/>
  <c r="G606" i="13"/>
  <c r="AM633" i="13"/>
  <c r="AD658" i="13"/>
  <c r="W626" i="13"/>
  <c r="AC652" i="13"/>
  <c r="AV622" i="13"/>
  <c r="AM647" i="13"/>
  <c r="AU616" i="13"/>
  <c r="G639" i="13"/>
  <c r="M665" i="13"/>
  <c r="E684" i="13"/>
  <c r="K710" i="13"/>
  <c r="AK733" i="13"/>
  <c r="H761" i="13"/>
  <c r="AC682" i="13"/>
  <c r="T707" i="13"/>
  <c r="J732" i="13"/>
  <c r="P758" i="13"/>
  <c r="I678" i="13"/>
  <c r="O704" i="13"/>
  <c r="AO727" i="13"/>
  <c r="L755" i="13"/>
  <c r="E675" i="13"/>
  <c r="K701" i="13"/>
  <c r="AK724" i="13"/>
  <c r="H752" i="13"/>
  <c r="AC543" i="13"/>
  <c r="Y501" i="13"/>
  <c r="F551" i="13"/>
  <c r="G561" i="13"/>
  <c r="H569" i="13"/>
  <c r="AC554" i="13"/>
  <c r="T579" i="13"/>
  <c r="J604" i="13"/>
  <c r="AV572" i="13"/>
  <c r="AM597" i="13"/>
  <c r="AO615" i="13"/>
  <c r="L643" i="13"/>
  <c r="AX608" i="13"/>
  <c r="AT635" i="13"/>
  <c r="V659" i="13"/>
  <c r="Z628" i="13"/>
  <c r="AU655" i="13"/>
  <c r="Y622" i="13"/>
  <c r="AE648" i="13"/>
  <c r="AK664" i="13"/>
  <c r="AV690" i="13"/>
  <c r="AM715" i="13"/>
  <c r="AD740" i="13"/>
  <c r="E764" i="13"/>
  <c r="F688" i="13"/>
  <c r="AB715" i="13"/>
  <c r="AL737" i="13"/>
  <c r="AR763" i="13"/>
  <c r="AK683" i="13"/>
  <c r="H711" i="13"/>
  <c r="AW735" i="13"/>
  <c r="Y759" i="13"/>
  <c r="M683" i="13"/>
  <c r="D708" i="13"/>
  <c r="AS732" i="13"/>
  <c r="U756" i="13"/>
  <c r="R515" i="13"/>
  <c r="AW509" i="13"/>
  <c r="AV553" i="13"/>
  <c r="AN601" i="13"/>
  <c r="U585" i="13"/>
  <c r="AD557" i="13"/>
  <c r="E581" i="13"/>
  <c r="AL551" i="13"/>
  <c r="N577" i="13"/>
  <c r="AN600" i="13"/>
  <c r="G620" i="13"/>
  <c r="M646" i="13"/>
  <c r="AK616" i="13"/>
  <c r="H644" i="13"/>
  <c r="AQ611" i="13"/>
  <c r="G634" i="13"/>
  <c r="M660" i="13"/>
  <c r="V629" i="13"/>
  <c r="AQ656" i="13"/>
  <c r="T674" i="13"/>
  <c r="J699" i="13"/>
  <c r="P725" i="13"/>
  <c r="AP748" i="13"/>
  <c r="J670" i="13"/>
  <c r="W692" i="13"/>
  <c r="AC718" i="13"/>
  <c r="T743" i="13"/>
  <c r="AE662" i="13"/>
  <c r="AL686" i="13"/>
  <c r="AW691" i="13"/>
  <c r="Y715" i="13"/>
  <c r="AE741" i="13"/>
  <c r="E502" i="13"/>
  <c r="AN533" i="13"/>
  <c r="AE535" i="13"/>
  <c r="AL579" i="13"/>
  <c r="AM586" i="13"/>
  <c r="H577" i="13"/>
  <c r="P550" i="13"/>
  <c r="J576" i="13"/>
  <c r="P602" i="13"/>
  <c r="AX574" i="13"/>
  <c r="Z598" i="13"/>
  <c r="H619" i="13"/>
  <c r="AW643" i="13"/>
  <c r="G613" i="13"/>
  <c r="M639" i="13"/>
  <c r="AO608" i="13"/>
  <c r="X634" i="13"/>
  <c r="N659" i="13"/>
  <c r="AP625" i="13"/>
  <c r="AV651" i="13"/>
  <c r="E672" i="13"/>
  <c r="K698" i="13"/>
  <c r="AK721" i="13"/>
  <c r="H749" i="13"/>
  <c r="AS668" i="13"/>
  <c r="D694" i="13"/>
  <c r="AS718" i="13"/>
  <c r="U742" i="13"/>
  <c r="AN664" i="13"/>
  <c r="AE693" i="13"/>
  <c r="F717" i="13"/>
  <c r="AB744" i="13"/>
  <c r="AQ513" i="13"/>
  <c r="W534" i="13"/>
  <c r="M536" i="13"/>
  <c r="AN577" i="13"/>
  <c r="AO584" i="13"/>
  <c r="AC577" i="13"/>
  <c r="AL550" i="13"/>
  <c r="K575" i="13"/>
  <c r="AK598" i="13"/>
  <c r="E570" i="13"/>
  <c r="K596" i="13"/>
  <c r="M614" i="13"/>
  <c r="D639" i="13"/>
  <c r="AU606" i="13"/>
  <c r="M635" i="13"/>
  <c r="I612" i="13"/>
  <c r="AP644" i="13"/>
  <c r="AP621" i="13"/>
  <c r="AV647" i="13"/>
  <c r="AE665" i="13"/>
  <c r="AT692" i="13"/>
  <c r="V716" i="13"/>
  <c r="AQ743" i="13"/>
  <c r="S767" i="13"/>
  <c r="D690" i="13"/>
  <c r="AS714" i="13"/>
  <c r="U738" i="13"/>
  <c r="AA764" i="13"/>
  <c r="T684" i="13"/>
  <c r="J709" i="13"/>
  <c r="P735" i="13"/>
  <c r="AP758" i="13"/>
  <c r="O681" i="13"/>
  <c r="AO704" i="13"/>
  <c r="L732" i="13"/>
  <c r="W754" i="13"/>
  <c r="AK512" i="13"/>
  <c r="AS513" i="13"/>
  <c r="V555" i="13"/>
  <c r="T581" i="13"/>
  <c r="AP584" i="13"/>
  <c r="D562" i="13"/>
  <c r="AS586" i="13"/>
  <c r="AV556" i="13"/>
  <c r="AM581" i="13"/>
  <c r="AD606" i="13"/>
  <c r="L627" i="13"/>
  <c r="W649" i="13"/>
  <c r="AT619" i="13"/>
  <c r="V643" i="13"/>
  <c r="AO613" i="13"/>
  <c r="L641" i="13"/>
  <c r="P606" i="13"/>
  <c r="AE632" i="13"/>
  <c r="F656" i="13"/>
  <c r="AC677" i="13"/>
  <c r="T702" i="13"/>
  <c r="J727" i="13"/>
  <c r="P753" i="13"/>
  <c r="V673" i="13"/>
  <c r="AQ700" i="13"/>
  <c r="S724" i="13"/>
  <c r="I749" i="13"/>
  <c r="R670" i="13"/>
  <c r="X696" i="13"/>
  <c r="N721" i="13"/>
  <c r="AN744" i="13"/>
  <c r="K666" i="13"/>
  <c r="T693" i="13"/>
  <c r="J718" i="13"/>
  <c r="P744" i="13"/>
  <c r="K512" i="13"/>
  <c r="X541" i="13"/>
  <c r="AP532" i="13"/>
  <c r="AX548" i="13"/>
  <c r="J549" i="13"/>
  <c r="AO601" i="13"/>
  <c r="AQ572" i="13"/>
  <c r="S596" i="13"/>
  <c r="AO563" i="13"/>
  <c r="L591" i="13"/>
  <c r="AC606" i="13"/>
  <c r="AN632" i="13"/>
  <c r="AT658" i="13"/>
  <c r="D628" i="13"/>
  <c r="AS652" i="13"/>
  <c r="AW621" i="13"/>
  <c r="Y645" i="13"/>
  <c r="AV615" i="13"/>
  <c r="AM640" i="13"/>
  <c r="AD665" i="13"/>
  <c r="AO681" i="13"/>
  <c r="L709" i="13"/>
  <c r="W731" i="13"/>
  <c r="AC757" i="13"/>
  <c r="AD681" i="13"/>
  <c r="E705" i="13"/>
  <c r="K731" i="13"/>
  <c r="AK754" i="13"/>
  <c r="J677" i="13"/>
  <c r="P703" i="13"/>
  <c r="AP726" i="13"/>
  <c r="AV752" i="13"/>
  <c r="F674" i="13"/>
  <c r="AB701" i="13"/>
  <c r="AL723" i="13"/>
  <c r="AR749" i="13"/>
  <c r="V534" i="13"/>
  <c r="O496" i="13"/>
  <c r="AB546" i="13"/>
  <c r="AK588" i="13"/>
  <c r="L573" i="13"/>
  <c r="G548" i="13"/>
  <c r="AC574" i="13"/>
  <c r="T599" i="13"/>
  <c r="G568" i="13"/>
  <c r="M594" i="13"/>
  <c r="AE613" i="13"/>
  <c r="F637" i="13"/>
  <c r="AB609" i="13"/>
  <c r="P636" i="13"/>
  <c r="AP659" i="13"/>
  <c r="AE627" i="13"/>
  <c r="F651" i="13"/>
  <c r="AS622" i="13"/>
  <c r="U646" i="13"/>
  <c r="N665" i="13"/>
  <c r="S691" i="13"/>
  <c r="I716" i="13"/>
  <c r="O742" i="13"/>
  <c r="AO765" i="13"/>
  <c r="AT685" i="13"/>
  <c r="V709" i="13"/>
  <c r="AQ736" i="13"/>
  <c r="S760" i="13"/>
  <c r="K680" i="13"/>
  <c r="AK703" i="13"/>
  <c r="H731" i="13"/>
  <c r="AW755" i="13"/>
  <c r="G509" i="13"/>
  <c r="P517" i="13"/>
  <c r="AQ558" i="13"/>
  <c r="L552" i="13"/>
  <c r="AQ559" i="13"/>
  <c r="AB594" i="13"/>
  <c r="W564" i="13"/>
  <c r="AC590" i="13"/>
  <c r="AB564" i="13"/>
  <c r="AL586" i="13"/>
  <c r="AO605" i="13"/>
  <c r="K632" i="13"/>
  <c r="AK655" i="13"/>
  <c r="Z627" i="13"/>
  <c r="AU654" i="13"/>
  <c r="U621" i="13"/>
  <c r="AA647" i="13"/>
  <c r="T615" i="13"/>
  <c r="J640" i="13"/>
  <c r="P666" i="13"/>
  <c r="AM687" i="13"/>
  <c r="AD712" i="13"/>
  <c r="E736" i="13"/>
  <c r="K762" i="13"/>
  <c r="AU684" i="13"/>
  <c r="G707" i="13"/>
  <c r="M733" i="13"/>
  <c r="D758" i="13"/>
  <c r="H683" i="13"/>
  <c r="AW707" i="13"/>
  <c r="Y731" i="13"/>
  <c r="AE757" i="13"/>
  <c r="K505" i="13"/>
  <c r="AL512" i="13"/>
  <c r="Z559" i="13"/>
  <c r="E556" i="13"/>
  <c r="Z560" i="13"/>
  <c r="AV594" i="13"/>
  <c r="AM564" i="13"/>
  <c r="AD589" i="13"/>
  <c r="AV560" i="13"/>
  <c r="AM585" i="13"/>
  <c r="AD610" i="13"/>
  <c r="AU629" i="13"/>
  <c r="G652" i="13"/>
  <c r="AE622" i="13"/>
  <c r="AQ654" i="13"/>
  <c r="AM631" i="13"/>
  <c r="AS605" i="13"/>
  <c r="J636" i="13"/>
  <c r="P662" i="13"/>
  <c r="X682" i="13"/>
  <c r="N707" i="13"/>
  <c r="AN730" i="13"/>
  <c r="AT756" i="13"/>
  <c r="AU680" i="13"/>
  <c r="G703" i="13"/>
  <c r="M729" i="13"/>
  <c r="D754" i="13"/>
  <c r="L675" i="13"/>
  <c r="W697" i="13"/>
  <c r="AC723" i="13"/>
  <c r="T748" i="13"/>
  <c r="AQ670" i="13"/>
  <c r="S694" i="13"/>
  <c r="I719" i="13"/>
  <c r="O745" i="13"/>
  <c r="AD526" i="13"/>
  <c r="AO540" i="13"/>
  <c r="U537" i="13"/>
  <c r="AR552" i="13"/>
  <c r="AE563" i="13"/>
  <c r="T552" i="13"/>
  <c r="G575" i="13"/>
  <c r="M601" i="13"/>
  <c r="P571" i="13"/>
  <c r="AP594" i="13"/>
  <c r="I614" i="13"/>
  <c r="O640" i="13"/>
  <c r="AO606" i="13"/>
  <c r="N634" i="13"/>
  <c r="AN657" i="13"/>
  <c r="I628" i="13"/>
  <c r="O654" i="13"/>
  <c r="H622" i="13"/>
  <c r="AW646" i="13"/>
  <c r="AB662" i="13"/>
  <c r="L693" i="13"/>
  <c r="W715" i="13"/>
  <c r="AC741" i="13"/>
  <c r="T766" i="13"/>
  <c r="AN687" i="13"/>
  <c r="AT713" i="13"/>
  <c r="V737" i="13"/>
  <c r="AQ764" i="13"/>
  <c r="U683" i="13"/>
  <c r="AA709" i="13"/>
  <c r="R734" i="13"/>
  <c r="X760" i="13"/>
  <c r="L684" i="13"/>
  <c r="W706" i="13"/>
  <c r="AC732" i="13"/>
  <c r="T757" i="13"/>
  <c r="AO508" i="13"/>
  <c r="AB514" i="13"/>
  <c r="D556" i="13"/>
  <c r="AQ574" i="13"/>
  <c r="AN578" i="13"/>
  <c r="AN559" i="13"/>
  <c r="AT585" i="13"/>
  <c r="AV552" i="13"/>
  <c r="I578" i="13"/>
  <c r="O604" i="13"/>
  <c r="R622" i="13"/>
  <c r="X648" i="13"/>
  <c r="AU618" i="13"/>
  <c r="G641" i="13"/>
  <c r="AC609" i="13"/>
  <c r="AK633" i="13"/>
  <c r="H661" i="13"/>
  <c r="P630" i="13"/>
  <c r="AP653" i="13"/>
  <c r="S671" i="13"/>
  <c r="I696" i="13"/>
  <c r="O722" i="13"/>
  <c r="AO745" i="13"/>
  <c r="AT667" i="13"/>
  <c r="AV695" i="13"/>
  <c r="AM720" i="13"/>
  <c r="AD745" i="13"/>
  <c r="AO663" i="13"/>
  <c r="AC691" i="13"/>
  <c r="T716" i="13"/>
  <c r="J741" i="13"/>
  <c r="P767" i="13"/>
  <c r="Y688" i="13"/>
  <c r="AE714" i="13"/>
  <c r="F738" i="13"/>
  <c r="AB497" i="13"/>
  <c r="N534" i="13"/>
  <c r="V520" i="13"/>
  <c r="AC564" i="13"/>
  <c r="AD556" i="13"/>
  <c r="G594" i="13"/>
  <c r="AO562" i="13"/>
  <c r="L590" i="13"/>
  <c r="AX558" i="13"/>
  <c r="Z582" i="13"/>
  <c r="AU609" i="13"/>
  <c r="AW627" i="13"/>
  <c r="Y651" i="13"/>
  <c r="AC624" i="13"/>
  <c r="T649" i="13"/>
  <c r="H617" i="13"/>
  <c r="AW641" i="13"/>
  <c r="AN610" i="13"/>
  <c r="M637" i="13"/>
  <c r="D662" i="13"/>
  <c r="AT680" i="13"/>
  <c r="V704" i="13"/>
  <c r="AQ731" i="13"/>
  <c r="S755" i="13"/>
  <c r="X675" i="13"/>
  <c r="N700" i="13"/>
  <c r="AN723" i="13"/>
  <c r="AT749" i="13"/>
  <c r="AC669" i="13"/>
  <c r="AD694" i="13"/>
  <c r="J697" i="13"/>
  <c r="P723" i="13"/>
  <c r="AP746" i="13"/>
  <c r="AX522" i="13"/>
  <c r="H492" i="13"/>
  <c r="N551" i="13"/>
  <c r="J590" i="13"/>
  <c r="K597" i="13"/>
  <c r="E584" i="13"/>
  <c r="AT557" i="13"/>
  <c r="V581" i="13"/>
  <c r="AU553" i="13"/>
  <c r="K580" i="13"/>
  <c r="AK603" i="13"/>
  <c r="T624" i="13"/>
  <c r="J649" i="13"/>
  <c r="AW620" i="13"/>
  <c r="Y644" i="13"/>
  <c r="AR614" i="13"/>
  <c r="AX640" i="13"/>
  <c r="AL607" i="13"/>
  <c r="S632" i="13"/>
  <c r="I657" i="13"/>
  <c r="L681" i="13"/>
  <c r="W703" i="13"/>
  <c r="AC729" i="13"/>
  <c r="T754" i="13"/>
  <c r="Y674" i="13"/>
  <c r="AE700" i="13"/>
  <c r="F724" i="13"/>
  <c r="AB751" i="13"/>
  <c r="P675" i="13"/>
  <c r="AP698" i="13"/>
  <c r="AV724" i="13"/>
  <c r="AM749" i="13"/>
  <c r="AL534" i="13"/>
  <c r="Z496" i="13"/>
  <c r="P549" i="13"/>
  <c r="X593" i="13"/>
  <c r="Y600" i="13"/>
  <c r="Z584" i="13"/>
  <c r="L558" i="13"/>
  <c r="W580" i="13"/>
  <c r="G549" i="13"/>
  <c r="L579" i="13"/>
  <c r="W601" i="13"/>
  <c r="Y619" i="13"/>
  <c r="AE645" i="13"/>
  <c r="AM614" i="13"/>
  <c r="AN641" i="13"/>
  <c r="P621" i="13"/>
  <c r="N655" i="13"/>
  <c r="S628" i="13"/>
  <c r="I653" i="13"/>
  <c r="AU675" i="13"/>
  <c r="G698" i="13"/>
  <c r="M724" i="13"/>
  <c r="D749" i="13"/>
  <c r="Y670" i="13"/>
  <c r="AE696" i="13"/>
  <c r="F720" i="13"/>
  <c r="AB747" i="13"/>
  <c r="V666" i="13"/>
  <c r="AT690" i="13"/>
  <c r="V714" i="13"/>
  <c r="AQ741" i="13"/>
  <c r="S765" i="13"/>
  <c r="AA686" i="13"/>
  <c r="R711" i="13"/>
  <c r="X737" i="13"/>
  <c r="Z545" i="13"/>
  <c r="AL527" i="13"/>
  <c r="R524" i="13"/>
  <c r="Z540" i="13"/>
  <c r="S598" i="13"/>
  <c r="AD596" i="13"/>
  <c r="AE568" i="13"/>
  <c r="F592" i="13"/>
  <c r="I562" i="13"/>
  <c r="O588" i="13"/>
  <c r="AO611" i="13"/>
  <c r="X632" i="13"/>
  <c r="N657" i="13"/>
  <c r="G625" i="13"/>
  <c r="M651" i="13"/>
  <c r="R620" i="13"/>
  <c r="X646" i="13"/>
  <c r="P614" i="13"/>
  <c r="AP637" i="13"/>
  <c r="AV663" i="13"/>
  <c r="AN682" i="13"/>
  <c r="AT708" i="13"/>
  <c r="V732" i="13"/>
  <c r="AQ759" i="13"/>
  <c r="M681" i="13"/>
  <c r="D706" i="13"/>
  <c r="AS730" i="13"/>
  <c r="U754" i="13"/>
  <c r="AR676" i="13"/>
  <c r="AX702" i="13"/>
  <c r="Z726" i="13"/>
  <c r="AU753" i="13"/>
  <c r="AN673" i="13"/>
  <c r="AT699" i="13"/>
  <c r="V723" i="13"/>
  <c r="AQ750" i="13"/>
  <c r="R538" i="13"/>
  <c r="AR498" i="13"/>
  <c r="Z548" i="13"/>
  <c r="AR557" i="13"/>
  <c r="AP564" i="13"/>
  <c r="AO552" i="13"/>
  <c r="D578" i="13"/>
  <c r="AS602" i="13"/>
  <c r="R570" i="13"/>
  <c r="X596" i="13"/>
  <c r="Z614" i="13"/>
  <c r="AU641" i="13"/>
  <c r="M607" i="13"/>
  <c r="AE634" i="13"/>
  <c r="F658" i="13"/>
  <c r="J627" i="13"/>
  <c r="P653" i="13"/>
  <c r="I621" i="13"/>
  <c r="O647" i="13"/>
  <c r="AX662" i="13"/>
  <c r="R688" i="13"/>
  <c r="X714" i="13"/>
  <c r="N739" i="13"/>
  <c r="AN762" i="13"/>
  <c r="AO686" i="13"/>
  <c r="L714" i="13"/>
  <c r="W736" i="13"/>
  <c r="AC762" i="13"/>
  <c r="V682" i="13"/>
  <c r="AQ709" i="13"/>
  <c r="S733" i="13"/>
  <c r="I758" i="13"/>
  <c r="AV681" i="13"/>
  <c r="AM706" i="13"/>
  <c r="AD731" i="13"/>
  <c r="E755" i="13"/>
  <c r="F510" i="13"/>
  <c r="S507" i="13"/>
  <c r="Y550" i="13"/>
  <c r="I599" i="13"/>
  <c r="AS581" i="13"/>
  <c r="N556" i="13"/>
  <c r="AN579" i="13"/>
  <c r="N548" i="13"/>
  <c r="AW575" i="13"/>
  <c r="Y599" i="13"/>
  <c r="AP618" i="13"/>
  <c r="AV644" i="13"/>
  <c r="V615" i="13"/>
  <c r="AQ642" i="13"/>
  <c r="F610" i="13"/>
  <c r="AP632" i="13"/>
  <c r="AV658" i="13"/>
  <c r="F628" i="13"/>
  <c r="AB655" i="13"/>
  <c r="D673" i="13"/>
  <c r="AS697" i="13"/>
  <c r="U721" i="13"/>
  <c r="AA747" i="13"/>
  <c r="X668" i="13"/>
  <c r="G691" i="13"/>
  <c r="M717" i="13"/>
  <c r="D742" i="13"/>
  <c r="AS766" i="13"/>
  <c r="W685" i="13"/>
  <c r="AC711" i="13"/>
  <c r="T736" i="13"/>
  <c r="AT541" i="13"/>
  <c r="AV525" i="13"/>
  <c r="AM527" i="13"/>
  <c r="AT571" i="13"/>
  <c r="AU578" i="13"/>
  <c r="G570" i="13"/>
  <c r="F603" i="13"/>
  <c r="N572" i="13"/>
  <c r="AN595" i="13"/>
  <c r="AM569" i="13"/>
  <c r="AD594" i="13"/>
  <c r="L615" i="13"/>
  <c r="W637" i="13"/>
  <c r="Y606" i="13"/>
  <c r="AK632" i="13"/>
  <c r="H660" i="13"/>
  <c r="AB630" i="13"/>
  <c r="AL652" i="13"/>
  <c r="AT621" i="13"/>
  <c r="V645" i="13"/>
  <c r="W667" i="13"/>
  <c r="O694" i="13"/>
  <c r="AO717" i="13"/>
  <c r="L745" i="13"/>
  <c r="W767" i="13"/>
  <c r="H690" i="13"/>
  <c r="AW714" i="13"/>
  <c r="Y738" i="13"/>
  <c r="AE764" i="13"/>
  <c r="T688" i="13"/>
  <c r="J713" i="13"/>
  <c r="P739" i="13"/>
  <c r="K543" i="13"/>
  <c r="AE526" i="13"/>
  <c r="J523" i="13"/>
  <c r="AV569" i="13"/>
  <c r="AW576" i="13"/>
  <c r="AP568" i="13"/>
  <c r="AW601" i="13"/>
  <c r="O571" i="13"/>
  <c r="AO594" i="13"/>
  <c r="I566" i="13"/>
  <c r="O592" i="13"/>
  <c r="AK609" i="13"/>
  <c r="H635" i="13"/>
  <c r="AW659" i="13"/>
  <c r="V627" i="13"/>
  <c r="T661" i="13"/>
  <c r="AE639" i="13"/>
  <c r="AT617" i="13"/>
  <c r="V641" i="13"/>
  <c r="AQ668" i="13"/>
  <c r="AX688" i="13"/>
  <c r="Z712" i="13"/>
  <c r="AU739" i="13"/>
  <c r="G762" i="13"/>
  <c r="H686" i="13"/>
  <c r="AW710" i="13"/>
  <c r="Y734" i="13"/>
  <c r="AE760" i="13"/>
  <c r="X680" i="13"/>
  <c r="N705" i="13"/>
  <c r="AN728" i="13"/>
  <c r="AT754" i="13"/>
  <c r="D676" i="13"/>
  <c r="AS700" i="13"/>
  <c r="U724" i="13"/>
  <c r="AA750" i="13"/>
  <c r="Y496" i="13"/>
  <c r="AP500" i="13"/>
  <c r="D553" i="13"/>
  <c r="AU570" i="13"/>
  <c r="AC573" i="13"/>
  <c r="H558" i="13"/>
  <c r="AW582" i="13"/>
  <c r="AM550" i="13"/>
  <c r="AQ577" i="13"/>
  <c r="S601" i="13"/>
  <c r="U619" i="13"/>
  <c r="AA645" i="13"/>
  <c r="AX615" i="13"/>
  <c r="Z639" i="13"/>
  <c r="G609" i="13"/>
  <c r="U633" i="13"/>
  <c r="AA659" i="13"/>
  <c r="T627" i="13"/>
  <c r="J652" i="13"/>
  <c r="R672" i="13"/>
  <c r="X698" i="13"/>
  <c r="N723" i="13"/>
  <c r="AN746" i="13"/>
  <c r="K669" i="13"/>
  <c r="AU696" i="13"/>
  <c r="G719" i="13"/>
  <c r="M745" i="13"/>
  <c r="F665" i="13"/>
  <c r="AB692" i="13"/>
  <c r="AL714" i="13"/>
  <c r="AR740" i="13"/>
  <c r="AX766" i="13"/>
  <c r="X689" i="13"/>
  <c r="N714" i="13"/>
  <c r="AN737" i="13"/>
  <c r="AO495" i="13"/>
  <c r="U528" i="13"/>
  <c r="AX524" i="13"/>
  <c r="G569" i="13"/>
  <c r="Y592" i="13"/>
  <c r="AU587" i="13"/>
  <c r="AU568" i="13"/>
  <c r="G591" i="13"/>
  <c r="AS559" i="13"/>
  <c r="U583" i="13"/>
  <c r="AA609" i="13"/>
  <c r="AR628" i="13"/>
  <c r="AX654" i="13"/>
  <c r="H624" i="13"/>
  <c r="AW648" i="13"/>
  <c r="W615" i="13"/>
  <c r="AC641" i="13"/>
  <c r="L610" i="13"/>
  <c r="AQ636" i="13"/>
  <c r="S660" i="13"/>
  <c r="AS677" i="13"/>
  <c r="U701" i="13"/>
  <c r="AA727" i="13"/>
  <c r="R752" i="13"/>
  <c r="S676" i="13"/>
  <c r="I701" i="13"/>
  <c r="O727" i="13"/>
  <c r="AO750" i="13"/>
  <c r="N673" i="13"/>
  <c r="AN696" i="13"/>
  <c r="AT722" i="13"/>
  <c r="V746" i="13"/>
  <c r="G670" i="13"/>
  <c r="P696" i="13"/>
  <c r="AP719" i="13"/>
  <c r="AV745" i="13"/>
  <c r="AL518" i="13"/>
  <c r="AK544" i="13"/>
  <c r="E536" i="13"/>
  <c r="AS580" i="13"/>
  <c r="K566" i="13"/>
  <c r="D601" i="13"/>
  <c r="R569" i="13"/>
  <c r="X595" i="13"/>
  <c r="K564" i="13"/>
  <c r="AK587" i="13"/>
  <c r="AQ608" i="13"/>
  <c r="J633" i="13"/>
  <c r="P659" i="13"/>
  <c r="AN629" i="13"/>
  <c r="AT655" i="13"/>
  <c r="T622" i="13"/>
  <c r="J647" i="13"/>
  <c r="AW618" i="13"/>
  <c r="Y642" i="13"/>
  <c r="AE668" i="13"/>
  <c r="G686" i="13"/>
  <c r="M712" i="13"/>
  <c r="D737" i="13"/>
  <c r="AS761" i="13"/>
  <c r="AX681" i="13"/>
  <c r="Z705" i="13"/>
  <c r="AU732" i="13"/>
  <c r="G755" i="13"/>
  <c r="O676" i="13"/>
  <c r="AO699" i="13"/>
  <c r="V702" i="13"/>
  <c r="AQ729" i="13"/>
  <c r="S753" i="13"/>
  <c r="AT503" i="13"/>
  <c r="E512" i="13"/>
  <c r="L556" i="13"/>
  <c r="AM548" i="13"/>
  <c r="L557" i="13"/>
  <c r="AP592" i="13"/>
  <c r="G563" i="13"/>
  <c r="M589" i="13"/>
  <c r="L563" i="13"/>
  <c r="W585" i="13"/>
  <c r="AC611" i="13"/>
  <c r="AT630" i="13"/>
  <c r="V654" i="13"/>
  <c r="J626" i="13"/>
  <c r="P652" i="13"/>
  <c r="E620" i="13"/>
  <c r="K646" i="13"/>
  <c r="D614" i="13"/>
  <c r="AS638" i="13"/>
  <c r="U662" i="13"/>
  <c r="X686" i="13"/>
  <c r="N711" i="13"/>
  <c r="AN734" i="13"/>
  <c r="AT760" i="13"/>
  <c r="P682" i="13"/>
  <c r="AP705" i="13"/>
  <c r="AV731" i="13"/>
  <c r="AM756" i="13"/>
  <c r="AQ681" i="13"/>
  <c r="S705" i="13"/>
  <c r="I730" i="13"/>
  <c r="O756" i="13"/>
  <c r="AX499" i="13"/>
  <c r="G510" i="13"/>
  <c r="AS556" i="13"/>
  <c r="F553" i="13"/>
  <c r="AS557" i="13"/>
  <c r="L593" i="13"/>
  <c r="X563" i="13"/>
  <c r="N588" i="13"/>
  <c r="R558" i="13"/>
  <c r="X584" i="13"/>
  <c r="N609" i="13"/>
  <c r="P627" i="13"/>
  <c r="AP650" i="13"/>
  <c r="O621" i="13"/>
  <c r="L652" i="13"/>
  <c r="X630" i="13"/>
  <c r="AO661" i="13"/>
  <c r="AS634" i="13"/>
  <c r="U658" i="13"/>
  <c r="H681" i="13"/>
  <c r="AW705" i="13"/>
  <c r="Y729" i="13"/>
  <c r="AE755" i="13"/>
  <c r="P678" i="13"/>
  <c r="AP701" i="13"/>
  <c r="AV727" i="13"/>
  <c r="AM752" i="13"/>
  <c r="AU673" i="13"/>
  <c r="G696" i="13"/>
  <c r="M722" i="13"/>
  <c r="D747" i="13"/>
  <c r="N669" i="13"/>
  <c r="AL691" i="13"/>
  <c r="AR717" i="13"/>
  <c r="AX743" i="13"/>
  <c r="S521" i="13"/>
  <c r="J538" i="13"/>
  <c r="AN534" i="13"/>
  <c r="AA548" i="13"/>
  <c r="R560" i="13"/>
  <c r="AS548" i="13"/>
  <c r="AP573" i="13"/>
  <c r="AV599" i="13"/>
  <c r="U567" i="13"/>
  <c r="AA593" i="13"/>
  <c r="AR612" i="13"/>
  <c r="AX638" i="13"/>
  <c r="AX604" i="13"/>
  <c r="AW632" i="13"/>
  <c r="Y656" i="13"/>
  <c r="AR626" i="13"/>
  <c r="AX652" i="13"/>
  <c r="AQ620" i="13"/>
  <c r="S644" i="13"/>
  <c r="I669" i="13"/>
  <c r="AU691" i="13"/>
  <c r="G714" i="13"/>
  <c r="M740" i="13"/>
  <c r="D765" i="13"/>
  <c r="Y686" i="13"/>
  <c r="AE712" i="13"/>
  <c r="F736" i="13"/>
  <c r="AB763" i="13"/>
  <c r="E682" i="13"/>
  <c r="K708" i="13"/>
  <c r="AK731" i="13"/>
  <c r="H759" i="13"/>
  <c r="AU682" i="13"/>
  <c r="G705" i="13"/>
  <c r="M731" i="13"/>
  <c r="D756" i="13"/>
  <c r="AD503" i="13"/>
  <c r="AU511" i="13"/>
  <c r="E553" i="13"/>
  <c r="AD571" i="13"/>
  <c r="I576" i="13"/>
  <c r="Y558" i="13"/>
  <c r="AE584" i="13"/>
  <c r="K551" i="13"/>
  <c r="AR576" i="13"/>
  <c r="AX602" i="13"/>
  <c r="AK619" i="13"/>
  <c r="H647" i="13"/>
  <c r="P616" i="13"/>
  <c r="AP639" i="13"/>
  <c r="AP607" i="13"/>
  <c r="V632" i="13"/>
  <c r="AQ659" i="13"/>
  <c r="U626" i="13"/>
  <c r="AA652" i="13"/>
  <c r="AV669" i="13"/>
  <c r="AR694" i="13"/>
  <c r="AX720" i="13"/>
  <c r="Z744" i="13"/>
  <c r="I666" i="13"/>
  <c r="R693" i="13"/>
  <c r="X719" i="13"/>
  <c r="N744" i="13"/>
  <c r="AN767" i="13"/>
  <c r="M690" i="13"/>
  <c r="D715" i="13"/>
  <c r="AS739" i="13"/>
  <c r="U763" i="13"/>
  <c r="I687" i="13"/>
  <c r="O713" i="13"/>
  <c r="AO736" i="13"/>
  <c r="W526" i="13"/>
  <c r="AO517" i="13"/>
  <c r="AV561" i="13"/>
  <c r="AM553" i="13"/>
  <c r="R592" i="13"/>
  <c r="Z561" i="13"/>
  <c r="AU588" i="13"/>
  <c r="T556" i="13"/>
  <c r="J581" i="13"/>
  <c r="P607" i="13"/>
  <c r="S625" i="13"/>
  <c r="I650" i="13"/>
  <c r="M623" i="13"/>
  <c r="D648" i="13"/>
  <c r="AQ615" i="13"/>
  <c r="S639" i="13"/>
  <c r="O607" i="13"/>
  <c r="AV635" i="13"/>
  <c r="AM660" i="13"/>
  <c r="AE679" i="13"/>
  <c r="F703" i="13"/>
  <c r="AB730" i="13"/>
  <c r="AL752" i="13"/>
  <c r="H674" i="13"/>
  <c r="AW698" i="13"/>
  <c r="Y722" i="13"/>
  <c r="AE748" i="13"/>
  <c r="AP667" i="13"/>
  <c r="N693" i="13"/>
  <c r="AN716" i="13"/>
  <c r="AT742" i="13"/>
  <c r="P507" i="13"/>
  <c r="U536" i="13"/>
  <c r="K538" i="13"/>
  <c r="S582" i="13"/>
  <c r="T589" i="13"/>
  <c r="AR578" i="13"/>
  <c r="AN553" i="13"/>
  <c r="Z577" i="13"/>
  <c r="AU604" i="13"/>
  <c r="O576" i="13"/>
  <c r="AO599" i="13"/>
  <c r="X620" i="13"/>
  <c r="N645" i="13"/>
  <c r="W614" i="13"/>
  <c r="AC640" i="13"/>
  <c r="AB610" i="13"/>
  <c r="AM635" i="13"/>
  <c r="AD660" i="13"/>
  <c r="G627" i="13"/>
  <c r="M653" i="13"/>
  <c r="U673" i="13"/>
  <c r="AA699" i="13"/>
  <c r="R724" i="13"/>
  <c r="X750" i="13"/>
  <c r="AC670" i="13"/>
  <c r="T695" i="13"/>
  <c r="J720" i="13"/>
  <c r="P746" i="13"/>
  <c r="AA666" i="13"/>
  <c r="AT694" i="13"/>
  <c r="V718" i="13"/>
  <c r="AQ745" i="13"/>
  <c r="D519" i="13"/>
  <c r="N542" i="13"/>
  <c r="AR538" i="13"/>
  <c r="U580" i="13"/>
  <c r="V587" i="13"/>
  <c r="N579" i="13"/>
  <c r="Y552" i="13"/>
  <c r="AA576" i="13"/>
  <c r="R601" i="13"/>
  <c r="U571" i="13"/>
  <c r="AA597" i="13"/>
  <c r="AC615" i="13"/>
  <c r="T640" i="13"/>
  <c r="U610" i="13"/>
  <c r="AC636" i="13"/>
  <c r="Y613" i="13"/>
  <c r="W647" i="13"/>
  <c r="G623" i="13"/>
  <c r="M649" i="13"/>
  <c r="R667" i="13"/>
  <c r="K694" i="13"/>
  <c r="AK717" i="13"/>
  <c r="H745" i="13"/>
  <c r="AC663" i="13"/>
  <c r="T691" i="13"/>
  <c r="J716" i="13"/>
  <c r="P742" i="13"/>
  <c r="AP765" i="13"/>
  <c r="AX686" i="13"/>
  <c r="Z710" i="13"/>
  <c r="AU737" i="13"/>
  <c r="G760" i="13"/>
  <c r="AE682" i="13"/>
  <c r="F706" i="13"/>
  <c r="AB733" i="13"/>
  <c r="AL755" i="13"/>
  <c r="AV517" i="13"/>
  <c r="Z516" i="13"/>
  <c r="M563" i="13"/>
  <c r="AT587" i="13"/>
  <c r="W587" i="13"/>
  <c r="T563" i="13"/>
  <c r="J588" i="13"/>
  <c r="M558" i="13"/>
  <c r="D583" i="13"/>
  <c r="AS607" i="13"/>
  <c r="AB628" i="13"/>
  <c r="AL650" i="13"/>
  <c r="K621" i="13"/>
  <c r="AK644" i="13"/>
  <c r="F615" i="13"/>
  <c r="AB642" i="13"/>
  <c r="D608" i="13"/>
  <c r="AT633" i="13"/>
  <c r="V657" i="13"/>
  <c r="AR678" i="13"/>
  <c r="AX704" i="13"/>
  <c r="Z728" i="13"/>
  <c r="AU755" i="13"/>
  <c r="AK674" i="13"/>
  <c r="H702" i="13"/>
  <c r="AW726" i="13"/>
  <c r="Y750" i="13"/>
  <c r="AV672" i="13"/>
  <c r="AM697" i="13"/>
  <c r="AD722" i="13"/>
  <c r="E746" i="13"/>
  <c r="AW667" i="13"/>
  <c r="AX695" i="13"/>
  <c r="Z719" i="13"/>
  <c r="AU746" i="13"/>
  <c r="W517" i="13"/>
  <c r="D544" i="13"/>
  <c r="W535" i="13"/>
  <c r="AT552" i="13"/>
  <c r="V554" i="13"/>
  <c r="AD547" i="13"/>
  <c r="H574" i="13"/>
  <c r="AW598" i="13"/>
  <c r="F565" i="13"/>
  <c r="AB592" i="13"/>
  <c r="P608" i="13"/>
  <c r="E634" i="13"/>
  <c r="K660" i="13"/>
  <c r="T629" i="13"/>
  <c r="J654" i="13"/>
  <c r="N623" i="13"/>
  <c r="AN646" i="13"/>
  <c r="M617" i="13"/>
  <c r="D642" i="13"/>
  <c r="AS666" i="13"/>
  <c r="F683" i="13"/>
  <c r="AB710" i="13"/>
  <c r="AL732" i="13"/>
  <c r="AR758" i="13"/>
  <c r="AS682" i="13"/>
  <c r="U706" i="13"/>
  <c r="AA732" i="13"/>
  <c r="R757" i="13"/>
  <c r="Z678" i="13"/>
  <c r="AU705" i="13"/>
  <c r="G728" i="13"/>
  <c r="M754" i="13"/>
  <c r="V675" i="13"/>
  <c r="AQ702" i="13"/>
  <c r="S726" i="13"/>
  <c r="I751" i="13"/>
  <c r="AR544" i="13"/>
  <c r="AA499" i="13"/>
  <c r="H549" i="13"/>
  <c r="R591" i="13"/>
  <c r="AV574" i="13"/>
  <c r="AR549" i="13"/>
  <c r="AR575" i="13"/>
  <c r="AX601" i="13"/>
  <c r="W569" i="13"/>
  <c r="AC595" i="13"/>
  <c r="AT614" i="13"/>
  <c r="V638" i="13"/>
  <c r="N611" i="13"/>
  <c r="AU638" i="13"/>
  <c r="G661" i="13"/>
  <c r="AT628" i="13"/>
  <c r="V652" i="13"/>
  <c r="J624" i="13"/>
  <c r="P650" i="13"/>
  <c r="AL668" i="13"/>
  <c r="AW693" i="13"/>
  <c r="Y717" i="13"/>
  <c r="AE743" i="13"/>
  <c r="F767" i="13"/>
  <c r="K687" i="13"/>
  <c r="AK710" i="13"/>
  <c r="H738" i="13"/>
  <c r="AW762" i="13"/>
  <c r="AA681" i="13"/>
  <c r="R706" i="13"/>
  <c r="X732" i="13"/>
  <c r="N757" i="13"/>
  <c r="S514" i="13"/>
  <c r="AU519" i="13"/>
  <c r="X561" i="13"/>
  <c r="W555" i="13"/>
  <c r="X562" i="13"/>
  <c r="M596" i="13"/>
  <c r="AL565" i="13"/>
  <c r="AR591" i="13"/>
  <c r="AQ565" i="13"/>
  <c r="S589" i="13"/>
  <c r="AB607" i="13"/>
  <c r="AA633" i="13"/>
  <c r="R658" i="13"/>
  <c r="AO628" i="13"/>
  <c r="L656" i="13"/>
  <c r="P625" i="13"/>
  <c r="AP648" i="13"/>
  <c r="AX617" i="13"/>
  <c r="Z641" i="13"/>
  <c r="AU668" i="13"/>
  <c r="D689" i="13"/>
  <c r="AS713" i="13"/>
  <c r="U737" i="13"/>
  <c r="AA763" i="13"/>
  <c r="L686" i="13"/>
  <c r="W708" i="13"/>
  <c r="AC734" i="13"/>
  <c r="T759" i="13"/>
  <c r="X684" i="13"/>
  <c r="N709" i="13"/>
  <c r="AN732" i="13"/>
  <c r="AT758" i="13"/>
  <c r="W510" i="13"/>
  <c r="S515" i="13"/>
  <c r="F562" i="13"/>
  <c r="P561" i="13"/>
  <c r="F563" i="13"/>
  <c r="AL596" i="13"/>
  <c r="D566" i="13"/>
  <c r="AS590" i="13"/>
  <c r="M562" i="13"/>
  <c r="D587" i="13"/>
  <c r="AS611" i="13"/>
  <c r="L631" i="13"/>
  <c r="W653" i="13"/>
  <c r="AT623" i="13"/>
  <c r="P648" i="13"/>
  <c r="AB626" i="13"/>
  <c r="AS657" i="13"/>
  <c r="N632" i="13"/>
  <c r="AN655" i="13"/>
  <c r="AB678" i="13"/>
  <c r="AL700" i="13"/>
  <c r="AR726" i="13"/>
  <c r="AX752" i="13"/>
  <c r="E673" i="13"/>
  <c r="K699" i="13"/>
  <c r="AK722" i="13"/>
  <c r="H750" i="13"/>
  <c r="AS669" i="13"/>
  <c r="AA693" i="13"/>
  <c r="R718" i="13"/>
  <c r="X744" i="13"/>
  <c r="AN665" i="13"/>
  <c r="G689" i="13"/>
  <c r="M715" i="13"/>
  <c r="D740" i="13"/>
  <c r="AT510" i="13"/>
  <c r="AW532" i="13"/>
  <c r="AC529" i="13"/>
  <c r="R548" i="13"/>
  <c r="P548" i="13"/>
  <c r="U601" i="13"/>
  <c r="K571" i="13"/>
  <c r="AK594" i="13"/>
  <c r="AN564" i="13"/>
  <c r="AT590" i="13"/>
  <c r="AR607" i="13"/>
  <c r="D635" i="13"/>
  <c r="AS659" i="13"/>
  <c r="AL627" i="13"/>
  <c r="AR653" i="13"/>
  <c r="M624" i="13"/>
  <c r="D649" i="13"/>
  <c r="L618" i="13"/>
  <c r="W640" i="13"/>
  <c r="AC666" i="13"/>
  <c r="U685" i="13"/>
  <c r="AA711" i="13"/>
  <c r="R736" i="13"/>
  <c r="X762" i="13"/>
  <c r="AR683" i="13"/>
  <c r="AX709" i="13"/>
  <c r="Z733" i="13"/>
  <c r="AU760" i="13"/>
  <c r="Y679" i="13"/>
  <c r="AE705" i="13"/>
  <c r="F729" i="13"/>
  <c r="AB756" i="13"/>
  <c r="U676" i="13"/>
  <c r="AA702" i="13"/>
  <c r="R727" i="13"/>
  <c r="X753" i="13"/>
  <c r="M491" i="13"/>
  <c r="E504" i="13"/>
  <c r="AK553" i="13"/>
  <c r="U564" i="13"/>
  <c r="AM571" i="13"/>
  <c r="AR555" i="13"/>
  <c r="AX581" i="13"/>
  <c r="AK547" i="13"/>
  <c r="M574" i="13"/>
  <c r="D599" i="13"/>
  <c r="F617" i="13"/>
  <c r="AB644" i="13"/>
  <c r="AK610" i="13"/>
  <c r="K637" i="13"/>
  <c r="AK660" i="13"/>
  <c r="AO629" i="13"/>
  <c r="L657" i="13"/>
  <c r="AN623" i="13"/>
  <c r="AT649" i="13"/>
  <c r="X666" i="13"/>
  <c r="M692" i="13"/>
  <c r="D717" i="13"/>
  <c r="AS741" i="13"/>
  <c r="U765" i="13"/>
  <c r="V689" i="13"/>
  <c r="AQ716" i="13"/>
  <c r="S740" i="13"/>
  <c r="I765" i="13"/>
  <c r="R686" i="13"/>
  <c r="X712" i="13"/>
  <c r="N737" i="13"/>
  <c r="AN760" i="13"/>
  <c r="AC684" i="13"/>
  <c r="T709" i="13"/>
  <c r="J734" i="13"/>
  <c r="W532" i="13"/>
  <c r="AC520" i="13"/>
  <c r="AD512" i="13"/>
  <c r="AK556" i="13"/>
  <c r="U604" i="13"/>
  <c r="F587" i="13"/>
  <c r="AS558" i="13"/>
  <c r="U582" i="13"/>
  <c r="Z553" i="13"/>
  <c r="AD578" i="13"/>
  <c r="E602" i="13"/>
  <c r="W621" i="13"/>
  <c r="AC647" i="13"/>
  <c r="R619" i="13"/>
  <c r="X645" i="13"/>
  <c r="L613" i="13"/>
  <c r="W635" i="13"/>
  <c r="AC661" i="13"/>
  <c r="AK630" i="13"/>
  <c r="H658" i="13"/>
  <c r="AX676" i="13"/>
  <c r="Z700" i="13"/>
  <c r="AU727" i="13"/>
  <c r="G750" i="13"/>
  <c r="AB671" i="13"/>
  <c r="AL693" i="13"/>
  <c r="AR719" i="13"/>
  <c r="AX745" i="13"/>
  <c r="R664" i="13"/>
  <c r="S689" i="13"/>
  <c r="I714" i="13"/>
  <c r="O740" i="13"/>
  <c r="L496" i="13"/>
  <c r="I531" i="13"/>
  <c r="AX532" i="13"/>
  <c r="G577" i="13"/>
  <c r="H584" i="13"/>
  <c r="S575" i="13"/>
  <c r="AC548" i="13"/>
  <c r="AS574" i="13"/>
  <c r="U598" i="13"/>
  <c r="T572" i="13"/>
  <c r="J597" i="13"/>
  <c r="AQ617" i="13"/>
  <c r="S641" i="13"/>
  <c r="AW609" i="13"/>
  <c r="AV637" i="13"/>
  <c r="P605" i="13"/>
  <c r="H633" i="13"/>
  <c r="AW657" i="13"/>
  <c r="AA624" i="13"/>
  <c r="R649" i="13"/>
  <c r="AN670" i="13"/>
  <c r="AT696" i="13"/>
  <c r="V720" i="13"/>
  <c r="AQ747" i="13"/>
  <c r="H667" i="13"/>
  <c r="AM692" i="13"/>
  <c r="AD717" i="13"/>
  <c r="E741" i="13"/>
  <c r="K767" i="13"/>
  <c r="O692" i="13"/>
  <c r="AO715" i="13"/>
  <c r="L743" i="13"/>
  <c r="U503" i="13"/>
  <c r="AP531" i="13"/>
  <c r="V528" i="13"/>
  <c r="I575" i="13"/>
  <c r="J582" i="13"/>
  <c r="AQ575" i="13"/>
  <c r="AL604" i="13"/>
  <c r="AT573" i="13"/>
  <c r="V597" i="13"/>
  <c r="AN568" i="13"/>
  <c r="AT594" i="13"/>
  <c r="AV612" i="13"/>
  <c r="AM637" i="13"/>
  <c r="H605" i="13"/>
  <c r="AL631" i="13"/>
  <c r="AR657" i="13"/>
  <c r="R624" i="13"/>
  <c r="X650" i="13"/>
  <c r="L622" i="13"/>
  <c r="W644" i="13"/>
  <c r="U664" i="13"/>
  <c r="P693" i="13"/>
  <c r="AP716" i="13"/>
  <c r="AV742" i="13"/>
  <c r="AM767" i="13"/>
  <c r="AR687" i="13"/>
  <c r="AX713" i="13"/>
  <c r="Z737" i="13"/>
  <c r="AU764" i="13"/>
  <c r="E686" i="13"/>
  <c r="K712" i="13"/>
  <c r="AK735" i="13"/>
  <c r="AA544" i="13"/>
  <c r="AR529" i="13"/>
  <c r="AQ523" i="13"/>
  <c r="AM562" i="13"/>
  <c r="AX553" i="13"/>
  <c r="AM563" i="13"/>
  <c r="H597" i="13"/>
  <c r="P570" i="13"/>
  <c r="AP593" i="13"/>
  <c r="J565" i="13"/>
  <c r="P591" i="13"/>
  <c r="H610" i="13"/>
  <c r="I634" i="13"/>
  <c r="O660" i="13"/>
  <c r="AM630" i="13"/>
  <c r="AD655" i="13"/>
  <c r="S623" i="13"/>
  <c r="I648" i="13"/>
  <c r="AV619" i="13"/>
  <c r="AM644" i="13"/>
  <c r="AD669" i="13"/>
  <c r="V688" i="13"/>
  <c r="AQ715" i="13"/>
  <c r="S739" i="13"/>
  <c r="I764" i="13"/>
  <c r="AD685" i="13"/>
  <c r="E709" i="13"/>
  <c r="K735" i="13"/>
  <c r="AK758" i="13"/>
  <c r="Z682" i="13"/>
  <c r="AU709" i="13"/>
  <c r="G732" i="13"/>
  <c r="M758" i="13"/>
  <c r="AP507" i="13"/>
  <c r="K506" i="13"/>
  <c r="W552" i="13"/>
  <c r="AE602" i="13"/>
  <c r="AW585" i="13"/>
  <c r="AT561" i="13"/>
  <c r="V585" i="13"/>
  <c r="AD588" i="13"/>
  <c r="AN567" i="13"/>
  <c r="E601" i="13"/>
  <c r="AM573" i="13"/>
  <c r="AD598" i="13"/>
  <c r="AQ621" i="13"/>
  <c r="S645" i="13"/>
  <c r="K613" i="13"/>
  <c r="AK636" i="13"/>
  <c r="I607" i="13"/>
  <c r="AQ635" i="13"/>
  <c r="S659" i="13"/>
  <c r="K627" i="13"/>
  <c r="AK650" i="13"/>
  <c r="AR670" i="13"/>
  <c r="AX696" i="13"/>
  <c r="Z720" i="13"/>
  <c r="AU747" i="13"/>
  <c r="AA665" i="13"/>
  <c r="AQ692" i="13"/>
  <c r="S716" i="13"/>
  <c r="I741" i="13"/>
  <c r="O767" i="13"/>
  <c r="AM689" i="13"/>
  <c r="AD714" i="13"/>
  <c r="E738" i="13"/>
  <c r="K764" i="13"/>
  <c r="T685" i="13"/>
  <c r="AX494" i="13"/>
  <c r="AV542" i="13"/>
  <c r="E587" i="13"/>
  <c r="AS573" i="13"/>
  <c r="AD604" i="13"/>
  <c r="W572" i="13"/>
  <c r="AC598" i="13"/>
  <c r="T547" i="13"/>
  <c r="AN583" i="13"/>
  <c r="Y554" i="13"/>
  <c r="AU581" i="13"/>
  <c r="G604" i="13"/>
  <c r="AN624" i="13"/>
  <c r="AT650" i="13"/>
  <c r="AM618" i="13"/>
  <c r="AD643" i="13"/>
  <c r="E611" i="13"/>
  <c r="I636" i="13"/>
  <c r="O662" i="13"/>
  <c r="AM632" i="13"/>
  <c r="AD657" i="13"/>
  <c r="AO673" i="13"/>
  <c r="L701" i="13"/>
  <c r="W723" i="13"/>
  <c r="AC749" i="13"/>
  <c r="N672" i="13"/>
  <c r="AN695" i="13"/>
  <c r="AT721" i="13"/>
  <c r="V745" i="13"/>
  <c r="AO668" i="13"/>
  <c r="P695" i="13"/>
  <c r="AP718" i="13"/>
  <c r="AV744" i="13"/>
  <c r="W666" i="13"/>
  <c r="AN531" i="13"/>
  <c r="AK528" i="13"/>
  <c r="P525" i="13"/>
  <c r="D572" i="13"/>
  <c r="AP560" i="13"/>
  <c r="J595" i="13"/>
  <c r="AQ568" i="13"/>
  <c r="S592" i="13"/>
  <c r="D585" i="13"/>
  <c r="I565" i="13"/>
  <c r="G599" i="13"/>
  <c r="J569" i="13"/>
  <c r="P595" i="13"/>
  <c r="AW615" i="13"/>
  <c r="Y639" i="13"/>
  <c r="K609" i="13"/>
  <c r="AM634" i="13"/>
  <c r="AD659" i="13"/>
  <c r="S627" i="13"/>
  <c r="I652" i="13"/>
  <c r="R621" i="13"/>
  <c r="X647" i="13"/>
  <c r="AV664" i="13"/>
  <c r="F691" i="13"/>
  <c r="AB718" i="13"/>
  <c r="AL740" i="13"/>
  <c r="AR766" i="13"/>
  <c r="N688" i="13"/>
  <c r="AN711" i="13"/>
  <c r="AT737" i="13"/>
  <c r="V761" i="13"/>
  <c r="J685" i="13"/>
  <c r="P711" i="13"/>
  <c r="AP734" i="13"/>
  <c r="AV760" i="13"/>
  <c r="AO680" i="13"/>
  <c r="U519" i="13"/>
  <c r="K537" i="13"/>
  <c r="F646" i="13"/>
  <c r="AS613" i="13"/>
  <c r="U637" i="13"/>
  <c r="W606" i="13"/>
  <c r="O635" i="13"/>
  <c r="AO658" i="13"/>
  <c r="AC681" i="13"/>
  <c r="T706" i="13"/>
  <c r="J731" i="13"/>
  <c r="P757" i="13"/>
  <c r="F676" i="13"/>
  <c r="AB703" i="13"/>
  <c r="AL725" i="13"/>
  <c r="AR751" i="13"/>
  <c r="AV676" i="13"/>
  <c r="AM701" i="13"/>
  <c r="AD726" i="13"/>
  <c r="E750" i="13"/>
  <c r="Z546" i="13"/>
  <c r="R500" i="13"/>
  <c r="AW549" i="13"/>
  <c r="Z591" i="13"/>
  <c r="G601" i="13"/>
  <c r="Y581" i="13"/>
  <c r="AC558" i="13"/>
  <c r="T583" i="13"/>
  <c r="P551" i="13"/>
  <c r="AC579" i="13"/>
  <c r="T604" i="13"/>
  <c r="V622" i="13"/>
  <c r="AQ649" i="13"/>
  <c r="P620" i="13"/>
  <c r="AP643" i="13"/>
  <c r="AT612" i="13"/>
  <c r="V636" i="13"/>
  <c r="AR606" i="13"/>
  <c r="P634" i="13"/>
  <c r="AP657" i="13"/>
  <c r="N679" i="13"/>
  <c r="AN702" i="13"/>
  <c r="AT728" i="13"/>
  <c r="V752" i="13"/>
  <c r="AP673" i="13"/>
  <c r="AV699" i="13"/>
  <c r="AM724" i="13"/>
  <c r="AD749" i="13"/>
  <c r="AL670" i="13"/>
  <c r="AR696" i="13"/>
  <c r="AX722" i="13"/>
  <c r="Z746" i="13"/>
  <c r="AT526" i="13"/>
  <c r="AD543" i="13"/>
  <c r="AV534" i="13"/>
  <c r="P584" i="13"/>
  <c r="AK573" i="13"/>
  <c r="V550" i="13"/>
  <c r="N576" i="13"/>
  <c r="AO569" i="13"/>
  <c r="X553" i="13"/>
  <c r="P590" i="13"/>
  <c r="P563" i="13"/>
  <c r="AP586" i="13"/>
  <c r="AT605" i="13"/>
  <c r="AT634" i="13"/>
  <c r="V658" i="13"/>
  <c r="AD627" i="13"/>
  <c r="E651" i="13"/>
  <c r="AN622" i="13"/>
  <c r="AT648" i="13"/>
  <c r="AM616" i="13"/>
  <c r="AD641" i="13"/>
  <c r="E665" i="13"/>
  <c r="AB686" i="13"/>
  <c r="AL708" i="13"/>
  <c r="AR734" i="13"/>
  <c r="AX760" i="13"/>
  <c r="AN679" i="13"/>
  <c r="AT705" i="13"/>
  <c r="V729" i="13"/>
  <c r="AQ756" i="13"/>
  <c r="P679" i="13"/>
  <c r="AP702" i="13"/>
  <c r="AV728" i="13"/>
  <c r="AM753" i="13"/>
  <c r="L676" i="13"/>
  <c r="F501" i="13"/>
  <c r="O533" i="13"/>
  <c r="W519" i="13"/>
  <c r="AD563" i="13"/>
  <c r="AC557" i="13"/>
  <c r="N591" i="13"/>
  <c r="O563" i="13"/>
  <c r="AO586" i="13"/>
  <c r="AX588" i="13"/>
  <c r="D570" i="13"/>
  <c r="F600" i="13"/>
  <c r="AR568" i="13"/>
  <c r="AX594" i="13"/>
  <c r="R614" i="13"/>
  <c r="X640" i="13"/>
  <c r="AM608" i="13"/>
  <c r="AP631" i="13"/>
  <c r="AV657" i="13"/>
  <c r="V624" i="13"/>
  <c r="AQ651" i="13"/>
  <c r="P622" i="13"/>
  <c r="AP645" i="13"/>
  <c r="AM662" i="13"/>
  <c r="I688" i="13"/>
  <c r="O714" i="13"/>
  <c r="AO737" i="13"/>
  <c r="L765" i="13"/>
  <c r="R685" i="13"/>
  <c r="X711" i="13"/>
  <c r="N736" i="13"/>
  <c r="AN759" i="13"/>
  <c r="AC683" i="13"/>
  <c r="T708" i="13"/>
  <c r="J733" i="13"/>
  <c r="P759" i="13"/>
  <c r="Y680" i="13"/>
  <c r="K544" i="13"/>
  <c r="J499" i="13"/>
  <c r="AP548" i="13"/>
  <c r="J598" i="13"/>
  <c r="AA579" i="13"/>
  <c r="AN555" i="13"/>
  <c r="AT581" i="13"/>
  <c r="AX568" i="13"/>
  <c r="AE552" i="13"/>
  <c r="W584" i="13"/>
  <c r="W557" i="13"/>
  <c r="AC583" i="13"/>
  <c r="T608" i="13"/>
  <c r="AK627" i="13"/>
  <c r="H655" i="13"/>
  <c r="P624" i="13"/>
  <c r="AP647" i="13"/>
  <c r="AT616" i="13"/>
  <c r="V640" i="13"/>
  <c r="X610" i="13"/>
  <c r="U634" i="13"/>
  <c r="AA660" i="13"/>
  <c r="AW681" i="13"/>
  <c r="Y705" i="13"/>
  <c r="AE731" i="13"/>
  <c r="F755" i="13"/>
  <c r="AA676" i="13"/>
  <c r="R701" i="13"/>
  <c r="X727" i="13"/>
  <c r="N752" i="13"/>
  <c r="W673" i="13"/>
  <c r="AC699" i="13"/>
  <c r="T724" i="13"/>
  <c r="J749" i="13"/>
  <c r="S670" i="13"/>
  <c r="V647" i="13"/>
  <c r="J615" i="13"/>
  <c r="P641" i="13"/>
  <c r="I608" i="13"/>
  <c r="AE636" i="13"/>
  <c r="F660" i="13"/>
  <c r="AR682" i="13"/>
  <c r="AX708" i="13"/>
  <c r="Z732" i="13"/>
  <c r="AU759" i="13"/>
  <c r="V677" i="13"/>
  <c r="AQ704" i="13"/>
  <c r="S728" i="13"/>
  <c r="I753" i="13"/>
  <c r="M678" i="13"/>
  <c r="D703" i="13"/>
  <c r="AS727" i="13"/>
  <c r="U751" i="13"/>
  <c r="I495" i="13"/>
  <c r="AV502" i="13"/>
  <c r="AD552" i="13"/>
  <c r="F594" i="13"/>
  <c r="AL603" i="13"/>
  <c r="J583" i="13"/>
  <c r="AR559" i="13"/>
  <c r="AX585" i="13"/>
  <c r="AL554" i="13"/>
  <c r="AR580" i="13"/>
  <c r="AX606" i="13"/>
  <c r="AK623" i="13"/>
  <c r="H651" i="13"/>
  <c r="AU622" i="13"/>
  <c r="G645" i="13"/>
  <c r="K614" i="13"/>
  <c r="AK637" i="13"/>
  <c r="AE608" i="13"/>
  <c r="AU636" i="13"/>
  <c r="G659" i="13"/>
  <c r="AD680" i="13"/>
  <c r="E704" i="13"/>
  <c r="K730" i="13"/>
  <c r="AK753" i="13"/>
  <c r="G675" i="13"/>
  <c r="M701" i="13"/>
  <c r="D726" i="13"/>
  <c r="AS750" i="13"/>
  <c r="S673" i="13"/>
  <c r="I698" i="13"/>
  <c r="O724" i="13"/>
  <c r="AO747" i="13"/>
  <c r="G532" i="13"/>
  <c r="J546" i="13"/>
  <c r="AC537" i="13"/>
  <c r="AU586" i="13"/>
  <c r="AA575" i="13"/>
  <c r="H552" i="13"/>
  <c r="AD577" i="13"/>
  <c r="V572" i="13"/>
  <c r="R557" i="13"/>
  <c r="N592" i="13"/>
  <c r="AU565" i="13"/>
  <c r="G588" i="13"/>
  <c r="U609" i="13"/>
  <c r="K636" i="13"/>
  <c r="AK659" i="13"/>
  <c r="AS628" i="13"/>
  <c r="U652" i="13"/>
  <c r="E624" i="13"/>
  <c r="K650" i="13"/>
  <c r="D618" i="13"/>
  <c r="AS642" i="13"/>
  <c r="U666" i="13"/>
  <c r="AQ687" i="13"/>
  <c r="S711" i="13"/>
  <c r="I736" i="13"/>
  <c r="O762" i="13"/>
  <c r="E681" i="13"/>
  <c r="K707" i="13"/>
  <c r="AK730" i="13"/>
  <c r="H758" i="13"/>
  <c r="AU681" i="13"/>
  <c r="G704" i="13"/>
  <c r="M730" i="13"/>
  <c r="D755" i="13"/>
  <c r="AB677" i="13"/>
  <c r="R506" i="13"/>
  <c r="AT535" i="13"/>
  <c r="N527" i="13"/>
  <c r="J566" i="13"/>
  <c r="I560" i="13"/>
  <c r="AX592" i="13"/>
  <c r="AE564" i="13"/>
  <c r="F588" i="13"/>
  <c r="AE591" i="13"/>
  <c r="R573" i="13"/>
  <c r="V601" i="13"/>
  <c r="I570" i="13"/>
  <c r="O596" i="13"/>
  <c r="AV616" i="13"/>
  <c r="AM641" i="13"/>
  <c r="AA610" i="13"/>
  <c r="G633" i="13"/>
  <c r="M659" i="13"/>
  <c r="AK625" i="13"/>
  <c r="H653" i="13"/>
  <c r="AU624" i="13"/>
  <c r="G647" i="13"/>
  <c r="Z664" i="13"/>
  <c r="Y689" i="13"/>
  <c r="AE715" i="13"/>
  <c r="F739" i="13"/>
  <c r="AB766" i="13"/>
  <c r="AV687" i="13"/>
  <c r="AM712" i="13"/>
  <c r="AD737" i="13"/>
  <c r="E761" i="13"/>
  <c r="AR684" i="13"/>
  <c r="AX710" i="13"/>
  <c r="Z734" i="13"/>
  <c r="AU761" i="13"/>
  <c r="AN681" i="13"/>
  <c r="G492" i="13"/>
  <c r="AO501" i="13"/>
  <c r="W551" i="13"/>
  <c r="AO600" i="13"/>
  <c r="L581" i="13"/>
  <c r="E557" i="13"/>
  <c r="K583" i="13"/>
  <c r="F571" i="13"/>
  <c r="AK554" i="13"/>
  <c r="D586" i="13"/>
  <c r="AL558" i="13"/>
  <c r="AR584" i="13"/>
  <c r="AX610" i="13"/>
  <c r="R630" i="13"/>
  <c r="X656" i="13"/>
  <c r="AU626" i="13"/>
  <c r="G649" i="13"/>
  <c r="K618" i="13"/>
  <c r="AK641" i="13"/>
  <c r="J612" i="13"/>
  <c r="P638" i="13"/>
  <c r="AP661" i="13"/>
  <c r="N683" i="13"/>
  <c r="AN706" i="13"/>
  <c r="AT732" i="13"/>
  <c r="V756" i="13"/>
  <c r="AP677" i="13"/>
  <c r="AV703" i="13"/>
  <c r="AR712" i="13"/>
  <c r="AX738" i="13"/>
  <c r="G547" i="13"/>
  <c r="AC528" i="13"/>
  <c r="T530" i="13"/>
  <c r="AA574" i="13"/>
  <c r="AB581" i="13"/>
  <c r="AU571" i="13"/>
  <c r="V604" i="13"/>
  <c r="AD573" i="13"/>
  <c r="E597" i="13"/>
  <c r="D571" i="13"/>
  <c r="AS595" i="13"/>
  <c r="AB616" i="13"/>
  <c r="AL638" i="13"/>
  <c r="L608" i="13"/>
  <c r="R635" i="13"/>
  <c r="X661" i="13"/>
  <c r="AQ631" i="13"/>
  <c r="S655" i="13"/>
  <c r="K623" i="13"/>
  <c r="AK646" i="13"/>
  <c r="J669" i="13"/>
  <c r="AE695" i="13"/>
  <c r="F719" i="13"/>
  <c r="AB746" i="13"/>
  <c r="U665" i="13"/>
  <c r="X691" i="13"/>
  <c r="N716" i="13"/>
  <c r="AN739" i="13"/>
  <c r="AT765" i="13"/>
  <c r="AX690" i="13"/>
  <c r="Z714" i="13"/>
  <c r="AU741" i="13"/>
  <c r="AW497" i="13"/>
  <c r="K529" i="13"/>
  <c r="AO525" i="13"/>
  <c r="AC572" i="13"/>
  <c r="AD579" i="13"/>
  <c r="R572" i="13"/>
  <c r="W603" i="13"/>
  <c r="AE572" i="13"/>
  <c r="F596" i="13"/>
  <c r="Y567" i="13"/>
  <c r="AE593" i="13"/>
  <c r="X611" i="13"/>
  <c r="X636" i="13"/>
  <c r="N661" i="13"/>
  <c r="AW616" i="13"/>
  <c r="H656" i="13"/>
  <c r="D633" i="13"/>
  <c r="F611" i="13"/>
  <c r="Z637" i="13"/>
  <c r="AU664" i="13"/>
  <c r="AM683" i="13"/>
  <c r="AD708" i="13"/>
  <c r="E732" i="13"/>
  <c r="K758" i="13"/>
  <c r="L682" i="13"/>
  <c r="W704" i="13"/>
  <c r="AC730" i="13"/>
  <c r="T755" i="13"/>
  <c r="AB676" i="13"/>
  <c r="AL698" i="13"/>
  <c r="AR724" i="13"/>
  <c r="AX750" i="13"/>
  <c r="H672" i="13"/>
  <c r="AW696" i="13"/>
  <c r="Y720" i="13"/>
  <c r="AE746" i="13"/>
  <c r="AO531" i="13"/>
  <c r="V543" i="13"/>
  <c r="L545" i="13"/>
  <c r="AC556" i="13"/>
  <c r="AB566" i="13"/>
  <c r="F554" i="13"/>
  <c r="W576" i="13"/>
  <c r="AC602" i="13"/>
  <c r="AU573" i="13"/>
  <c r="G596" i="13"/>
  <c r="Y615" i="13"/>
  <c r="AE641" i="13"/>
  <c r="AC608" i="13"/>
  <c r="AD635" i="13"/>
  <c r="E659" i="13"/>
  <c r="Y629" i="13"/>
  <c r="AE655" i="13"/>
  <c r="X623" i="13"/>
  <c r="N648" i="13"/>
  <c r="O664" i="13"/>
  <c r="AB694" i="13"/>
  <c r="AL716" i="13"/>
  <c r="AR742" i="13"/>
  <c r="AX663" i="13"/>
  <c r="E689" i="13"/>
  <c r="K715" i="13"/>
  <c r="AK738" i="13"/>
  <c r="H766" i="13"/>
  <c r="P687" i="13"/>
  <c r="AP710" i="13"/>
  <c r="AV736" i="13"/>
  <c r="AM761" i="13"/>
  <c r="AB685" i="13"/>
  <c r="AL707" i="13"/>
  <c r="AR733" i="13"/>
  <c r="S536" i="13"/>
  <c r="M519" i="13"/>
  <c r="H517" i="13"/>
  <c r="O561" i="13"/>
  <c r="AM578" i="13"/>
  <c r="AT580" i="13"/>
  <c r="E561" i="13"/>
  <c r="K587" i="13"/>
  <c r="AW555" i="13"/>
  <c r="Y579" i="13"/>
  <c r="AE605" i="13"/>
  <c r="AV624" i="13"/>
  <c r="AM649" i="13"/>
  <c r="L620" i="13"/>
  <c r="W642" i="13"/>
  <c r="O611" i="13"/>
  <c r="R636" i="13"/>
  <c r="AT604" i="13"/>
  <c r="AU632" i="13"/>
  <c r="G655" i="13"/>
  <c r="AW673" i="13"/>
  <c r="Y697" i="13"/>
  <c r="AE723" i="13"/>
  <c r="F747" i="13"/>
  <c r="G671" i="13"/>
  <c r="M697" i="13"/>
  <c r="D722" i="13"/>
  <c r="AS746" i="13"/>
  <c r="AB665" i="13"/>
  <c r="AR692" i="13"/>
  <c r="AX718" i="13"/>
  <c r="Z742" i="13"/>
  <c r="I663" i="13"/>
  <c r="AN689" i="13"/>
  <c r="AT715" i="13"/>
  <c r="V739" i="13"/>
  <c r="D503" i="13"/>
  <c r="AS536" i="13"/>
  <c r="M528" i="13"/>
  <c r="I567" i="13"/>
  <c r="J559" i="13"/>
  <c r="AQ595" i="13"/>
  <c r="F564" i="13"/>
  <c r="AB591" i="13"/>
  <c r="O560" i="13"/>
  <c r="AO583" i="13"/>
  <c r="L611" i="13"/>
  <c r="N629" i="13"/>
  <c r="AN652" i="13"/>
  <c r="AR625" i="13"/>
  <c r="AX651" i="13"/>
  <c r="X618" i="13"/>
  <c r="N643" i="13"/>
  <c r="W612" i="13"/>
  <c r="AC638" i="13"/>
  <c r="T663" i="13"/>
  <c r="K682" i="13"/>
  <c r="AK705" i="13"/>
  <c r="H733" i="13"/>
  <c r="AW757" i="13"/>
  <c r="AM676" i="13"/>
  <c r="AD701" i="13"/>
  <c r="E725" i="13"/>
  <c r="K751" i="13"/>
  <c r="D671" i="13"/>
  <c r="AS695" i="13"/>
  <c r="U719" i="13"/>
  <c r="AA745" i="13"/>
  <c r="AM517" i="13"/>
  <c r="AQ546" i="13"/>
  <c r="W543" i="13"/>
  <c r="AD587" i="13"/>
  <c r="AE594" i="13"/>
  <c r="T582" i="13"/>
  <c r="AE556" i="13"/>
  <c r="F580" i="13"/>
  <c r="J552" i="13"/>
  <c r="AT578" i="13"/>
  <c r="V602" i="13"/>
  <c r="D623" i="13"/>
  <c r="AS647" i="13"/>
  <c r="S618" i="13"/>
  <c r="I643" i="13"/>
  <c r="AC613" i="13"/>
  <c r="T638" i="13"/>
  <c r="AX605" i="13"/>
  <c r="AL629" i="13"/>
  <c r="AR655" i="13"/>
  <c r="AU679" i="13"/>
  <c r="G702" i="13"/>
  <c r="M728" i="13"/>
  <c r="D753" i="13"/>
  <c r="I673" i="13"/>
  <c r="O699" i="13"/>
  <c r="AO722" i="13"/>
  <c r="L750" i="13"/>
  <c r="U671" i="13"/>
  <c r="AA697" i="13"/>
  <c r="R722" i="13"/>
  <c r="X748" i="13"/>
  <c r="AA529" i="13"/>
  <c r="E544" i="13"/>
  <c r="AQ590" i="13"/>
  <c r="AR597" i="13"/>
  <c r="AN582" i="13"/>
  <c r="AU556" i="13"/>
  <c r="G579" i="13"/>
  <c r="U547" i="13"/>
  <c r="AU577" i="13"/>
  <c r="G600" i="13"/>
  <c r="I618" i="13"/>
  <c r="O644" i="13"/>
  <c r="X613" i="13"/>
  <c r="AD639" i="13"/>
  <c r="AL605" i="13"/>
  <c r="AR630" i="13"/>
  <c r="AX656" i="13"/>
  <c r="X627" i="13"/>
  <c r="N652" i="13"/>
  <c r="V672" i="13"/>
  <c r="AQ699" i="13"/>
  <c r="S723" i="13"/>
  <c r="I748" i="13"/>
  <c r="P669" i="13"/>
  <c r="E693" i="13"/>
  <c r="K719" i="13"/>
  <c r="AK742" i="13"/>
  <c r="K665" i="13"/>
  <c r="L695" i="13"/>
  <c r="W717" i="13"/>
  <c r="AC743" i="13"/>
  <c r="H515" i="13"/>
  <c r="AU542" i="13"/>
  <c r="AT536" i="13"/>
  <c r="K573" i="13"/>
  <c r="X585" i="13"/>
  <c r="AL572" i="13"/>
  <c r="W549" i="13"/>
  <c r="AQ576" i="13"/>
  <c r="S600" i="13"/>
  <c r="V570" i="13"/>
  <c r="AQ597" i="13"/>
  <c r="AS615" i="13"/>
  <c r="U639" i="13"/>
  <c r="AQ610" i="13"/>
  <c r="O637" i="13"/>
  <c r="AO660" i="13"/>
  <c r="AS629" i="13"/>
  <c r="U653" i="13"/>
  <c r="I625" i="13"/>
  <c r="O651" i="13"/>
  <c r="P668" i="13"/>
  <c r="M696" i="13"/>
  <c r="D721" i="13"/>
  <c r="AS745" i="13"/>
  <c r="AB664" i="13"/>
  <c r="AO690" i="13"/>
  <c r="L718" i="13"/>
  <c r="W740" i="13"/>
  <c r="AC766" i="13"/>
  <c r="AK687" i="13"/>
  <c r="H715" i="13"/>
  <c r="AW739" i="13"/>
  <c r="AP545" i="13"/>
  <c r="AA530" i="13"/>
  <c r="AS521" i="13"/>
  <c r="V563" i="13"/>
  <c r="U557" i="13"/>
  <c r="V596" i="13"/>
  <c r="G567" i="13"/>
  <c r="M593" i="13"/>
  <c r="R600" i="13"/>
  <c r="L578" i="13"/>
  <c r="O552" i="13"/>
  <c r="O580" i="13"/>
  <c r="AO603" i="13"/>
  <c r="D627" i="13"/>
  <c r="AS651" i="13"/>
  <c r="W618" i="13"/>
  <c r="AC644" i="13"/>
  <c r="M616" i="13"/>
  <c r="D641" i="13"/>
  <c r="AD609" i="13"/>
  <c r="W632" i="13"/>
  <c r="AC658" i="13"/>
  <c r="E676" i="13"/>
  <c r="K702" i="13"/>
  <c r="AK725" i="13"/>
  <c r="H753" i="13"/>
  <c r="M673" i="13"/>
  <c r="D698" i="13"/>
  <c r="AS722" i="13"/>
  <c r="U746" i="13"/>
  <c r="F670" i="13"/>
  <c r="O696" i="13"/>
  <c r="AO719" i="13"/>
  <c r="L747" i="13"/>
  <c r="M664" i="13"/>
  <c r="AT691" i="13"/>
  <c r="T513" i="13"/>
  <c r="T506" i="13"/>
  <c r="U553" i="13"/>
  <c r="H600" i="13"/>
  <c r="AP580" i="13"/>
  <c r="X555" i="13"/>
  <c r="N580" i="13"/>
  <c r="AS565" i="13"/>
  <c r="M561" i="13"/>
  <c r="AE592" i="13"/>
  <c r="AK559" i="13"/>
  <c r="H587" i="13"/>
  <c r="AW611" i="13"/>
  <c r="AU633" i="13"/>
  <c r="G656" i="13"/>
  <c r="O625" i="13"/>
  <c r="AO648" i="13"/>
  <c r="AS617" i="13"/>
  <c r="U641" i="13"/>
  <c r="I613" i="13"/>
  <c r="O639" i="13"/>
  <c r="AO662" i="13"/>
  <c r="R680" i="13"/>
  <c r="X706" i="13"/>
  <c r="N731" i="13"/>
  <c r="AN754" i="13"/>
  <c r="Z677" i="13"/>
  <c r="AU704" i="13"/>
  <c r="G727" i="13"/>
  <c r="M753" i="13"/>
  <c r="V674" i="13"/>
  <c r="AQ701" i="13"/>
  <c r="S725" i="13"/>
  <c r="I750" i="13"/>
  <c r="AV673" i="13"/>
  <c r="E518" i="13"/>
  <c r="I539" i="13"/>
  <c r="AM535" i="13"/>
  <c r="G585" i="13"/>
  <c r="D569" i="13"/>
  <c r="AE603" i="13"/>
  <c r="D574" i="13"/>
  <c r="AS598" i="13"/>
  <c r="AP596" i="13"/>
  <c r="AX573" i="13"/>
  <c r="AV547" i="13"/>
  <c r="V574" i="13"/>
  <c r="AQ601" i="13"/>
  <c r="J621" i="13"/>
  <c r="P647" i="13"/>
  <c r="I615" i="13"/>
  <c r="O641" i="13"/>
  <c r="AN609" i="13"/>
  <c r="AS633" i="13"/>
  <c r="U657" i="13"/>
  <c r="AR627" i="13"/>
  <c r="AX653" i="13"/>
  <c r="AP672" i="13"/>
  <c r="AV698" i="13"/>
  <c r="AM723" i="13"/>
  <c r="AD748" i="13"/>
  <c r="AR669" i="13"/>
  <c r="Z693" i="13"/>
  <c r="AU720" i="13"/>
  <c r="G743" i="13"/>
  <c r="AM665" i="13"/>
  <c r="V690" i="13"/>
  <c r="AQ717" i="13"/>
  <c r="S741" i="13"/>
  <c r="I766" i="13"/>
  <c r="R687" i="13"/>
  <c r="AA545" i="13"/>
  <c r="AP627" i="13"/>
  <c r="AV653" i="13"/>
  <c r="F619" i="13"/>
  <c r="AB646" i="13"/>
  <c r="U614" i="13"/>
  <c r="AA640" i="13"/>
  <c r="R665" i="13"/>
  <c r="AN686" i="13"/>
  <c r="AT712" i="13"/>
  <c r="V736" i="13"/>
  <c r="AQ763" i="13"/>
  <c r="AV683" i="13"/>
  <c r="AM708" i="13"/>
  <c r="AD733" i="13"/>
  <c r="E757" i="13"/>
  <c r="I682" i="13"/>
  <c r="O708" i="13"/>
  <c r="AO731" i="13"/>
  <c r="L759" i="13"/>
  <c r="AL511" i="13"/>
  <c r="AN510" i="13"/>
  <c r="AU554" i="13"/>
  <c r="AV601" i="13"/>
  <c r="AU555" i="13"/>
  <c r="K590" i="13"/>
  <c r="AN563" i="13"/>
  <c r="AT589" i="13"/>
  <c r="N561" i="13"/>
  <c r="AN584" i="13"/>
  <c r="AT610" i="13"/>
  <c r="M630" i="13"/>
  <c r="D655" i="13"/>
  <c r="AQ626" i="13"/>
  <c r="S650" i="13"/>
  <c r="G618" i="13"/>
  <c r="M644" i="13"/>
  <c r="V613" i="13"/>
  <c r="AQ640" i="13"/>
  <c r="S664" i="13"/>
  <c r="Z684" i="13"/>
  <c r="AU711" i="13"/>
  <c r="G734" i="13"/>
  <c r="M760" i="13"/>
  <c r="S680" i="13"/>
  <c r="I705" i="13"/>
  <c r="O731" i="13"/>
  <c r="AO754" i="13"/>
  <c r="AD678" i="13"/>
  <c r="E702" i="13"/>
  <c r="K728" i="13"/>
  <c r="AK751" i="13"/>
  <c r="M498" i="13"/>
  <c r="U545" i="13"/>
  <c r="AM594" i="13"/>
  <c r="AL580" i="13"/>
  <c r="AX557" i="13"/>
  <c r="Z581" i="13"/>
  <c r="AC581" i="13"/>
  <c r="AC562" i="13"/>
  <c r="I597" i="13"/>
  <c r="AQ569" i="13"/>
  <c r="S593" i="13"/>
  <c r="AU617" i="13"/>
  <c r="G640" i="13"/>
  <c r="R608" i="13"/>
  <c r="AO632" i="13"/>
  <c r="L660" i="13"/>
  <c r="AU631" i="13"/>
  <c r="G654" i="13"/>
  <c r="O623" i="13"/>
  <c r="AO646" i="13"/>
  <c r="AO665" i="13"/>
  <c r="AM691" i="13"/>
  <c r="AD716" i="13"/>
  <c r="E740" i="13"/>
  <c r="K766" i="13"/>
  <c r="AU688" i="13"/>
  <c r="G711" i="13"/>
  <c r="M737" i="13"/>
  <c r="D762" i="13"/>
  <c r="AQ685" i="13"/>
  <c r="S709" i="13"/>
  <c r="I734" i="13"/>
  <c r="O760" i="13"/>
  <c r="X681" i="13"/>
  <c r="L527" i="13"/>
  <c r="AL543" i="13"/>
  <c r="F535" i="13"/>
  <c r="M579" i="13"/>
  <c r="AR566" i="13"/>
  <c r="K598" i="13"/>
  <c r="AA568" i="13"/>
  <c r="R593" i="13"/>
  <c r="AB598" i="13"/>
  <c r="AC578" i="13"/>
  <c r="M549" i="13"/>
  <c r="E574" i="13"/>
  <c r="K600" i="13"/>
  <c r="AR620" i="13"/>
  <c r="AX646" i="13"/>
  <c r="AQ614" i="13"/>
  <c r="S638" i="13"/>
  <c r="AR605" i="13"/>
  <c r="M632" i="13"/>
  <c r="D657" i="13"/>
  <c r="AQ628" i="13"/>
  <c r="S652" i="13"/>
  <c r="AK669" i="13"/>
  <c r="U693" i="13"/>
  <c r="AA719" i="13"/>
  <c r="R744" i="13"/>
  <c r="AV665" i="13"/>
  <c r="AR691" i="13"/>
  <c r="AX717" i="13"/>
  <c r="Z741" i="13"/>
  <c r="AD663" i="13"/>
  <c r="AN688" i="13"/>
  <c r="AT714" i="13"/>
  <c r="V738" i="13"/>
  <c r="AQ765" i="13"/>
  <c r="P688" i="13"/>
  <c r="AT519" i="13"/>
  <c r="AR514" i="13"/>
  <c r="L564" i="13"/>
  <c r="X552" i="13"/>
  <c r="M588" i="13"/>
  <c r="AU564" i="13"/>
  <c r="G587" i="13"/>
  <c r="G578" i="13"/>
  <c r="AV559" i="13"/>
  <c r="AS594" i="13"/>
  <c r="N565" i="13"/>
  <c r="AN588" i="13"/>
  <c r="AA608" i="13"/>
  <c r="AC635" i="13"/>
  <c r="T660" i="13"/>
  <c r="AQ630" i="13"/>
  <c r="S654" i="13"/>
  <c r="G622" i="13"/>
  <c r="M648" i="13"/>
  <c r="F616" i="13"/>
  <c r="AB643" i="13"/>
  <c r="AL665" i="13"/>
  <c r="J687" i="13"/>
  <c r="P713" i="13"/>
  <c r="AP736" i="13"/>
  <c r="AV762" i="13"/>
  <c r="AL681" i="13"/>
  <c r="AR707" i="13"/>
  <c r="AX733" i="13"/>
  <c r="Z757" i="13"/>
  <c r="N681" i="13"/>
  <c r="AN704" i="13"/>
  <c r="AT730" i="13"/>
  <c r="V754" i="13"/>
  <c r="G629" i="13"/>
  <c r="M655" i="13"/>
  <c r="V620" i="13"/>
  <c r="AQ647" i="13"/>
  <c r="P618" i="13"/>
  <c r="AP641" i="13"/>
  <c r="AV667" i="13"/>
  <c r="E688" i="13"/>
  <c r="K714" i="13"/>
  <c r="AK737" i="13"/>
  <c r="H765" i="13"/>
  <c r="M685" i="13"/>
  <c r="D710" i="13"/>
  <c r="AS734" i="13"/>
  <c r="U758" i="13"/>
  <c r="Y683" i="13"/>
  <c r="AE709" i="13"/>
  <c r="F733" i="13"/>
  <c r="D534" i="13"/>
  <c r="AW516" i="13"/>
  <c r="U513" i="13"/>
  <c r="AB557" i="13"/>
  <c r="AC604" i="13"/>
  <c r="AB558" i="13"/>
  <c r="AU591" i="13"/>
  <c r="E565" i="13"/>
  <c r="K591" i="13"/>
  <c r="AD562" i="13"/>
  <c r="E586" i="13"/>
  <c r="AO604" i="13"/>
  <c r="AC631" i="13"/>
  <c r="T656" i="13"/>
  <c r="H628" i="13"/>
  <c r="AW652" i="13"/>
  <c r="W619" i="13"/>
  <c r="AC645" i="13"/>
  <c r="AK614" i="13"/>
  <c r="H642" i="13"/>
  <c r="AW666" i="13"/>
  <c r="AO685" i="13"/>
  <c r="L713" i="13"/>
  <c r="W735" i="13"/>
  <c r="AC761" i="13"/>
  <c r="AW682" i="13"/>
  <c r="Y706" i="13"/>
  <c r="AE732" i="13"/>
  <c r="F756" i="13"/>
  <c r="AS679" i="13"/>
  <c r="U703" i="13"/>
  <c r="AA729" i="13"/>
  <c r="R754" i="13"/>
  <c r="AT496" i="13"/>
  <c r="AX500" i="13"/>
  <c r="L553" i="13"/>
  <c r="T597" i="13"/>
  <c r="X582" i="13"/>
  <c r="O559" i="13"/>
  <c r="AO582" i="13"/>
  <c r="AM583" i="13"/>
  <c r="J564" i="13"/>
  <c r="Y598" i="13"/>
  <c r="H571" i="13"/>
  <c r="AW595" i="13"/>
  <c r="L619" i="13"/>
  <c r="W641" i="13"/>
  <c r="D610" i="13"/>
  <c r="F634" i="13"/>
  <c r="AB661" i="13"/>
  <c r="L633" i="13"/>
  <c r="W655" i="13"/>
  <c r="AE624" i="13"/>
  <c r="F648" i="13"/>
  <c r="AC667" i="13"/>
  <c r="D693" i="13"/>
  <c r="AS717" i="13"/>
  <c r="U741" i="13"/>
  <c r="AA767" i="13"/>
  <c r="L690" i="13"/>
  <c r="W712" i="13"/>
  <c r="AC738" i="13"/>
  <c r="T763" i="13"/>
  <c r="H687" i="13"/>
  <c r="AW711" i="13"/>
  <c r="Y735" i="13"/>
  <c r="AE761" i="13"/>
  <c r="AM682" i="13"/>
  <c r="X532" i="13"/>
  <c r="S546" i="13"/>
  <c r="AK537" i="13"/>
  <c r="AR581" i="13"/>
  <c r="T570" i="13"/>
  <c r="AK601" i="13"/>
  <c r="AP569" i="13"/>
  <c r="AV595" i="13"/>
  <c r="AL600" i="13"/>
  <c r="AA580" i="13"/>
  <c r="AX550" i="13"/>
  <c r="U575" i="13"/>
  <c r="AA601" i="13"/>
  <c r="I622" i="13"/>
  <c r="O648" i="13"/>
  <c r="H616" i="13"/>
  <c r="AW640" i="13"/>
  <c r="AE607" i="13"/>
  <c r="AC633" i="13"/>
  <c r="T658" i="13"/>
  <c r="H630" i="13"/>
  <c r="AW654" i="13"/>
  <c r="J671" i="13"/>
  <c r="P697" i="13"/>
  <c r="AP720" i="13"/>
  <c r="AV746" i="13"/>
  <c r="W669" i="13"/>
  <c r="I693" i="13"/>
  <c r="O719" i="13"/>
  <c r="AO742" i="13"/>
  <c r="P665" i="13"/>
  <c r="E690" i="13"/>
  <c r="K716" i="13"/>
  <c r="AK739" i="13"/>
  <c r="H767" i="13"/>
  <c r="AU690" i="13"/>
  <c r="Z523" i="13"/>
  <c r="Y517" i="13"/>
  <c r="AQ566" i="13"/>
  <c r="AE555" i="13"/>
  <c r="AW589" i="13"/>
  <c r="L566" i="13"/>
  <c r="W588" i="13"/>
  <c r="M580" i="13"/>
  <c r="AD561" i="13"/>
  <c r="AA596" i="13"/>
  <c r="AD566" i="13"/>
  <c r="E590" i="13"/>
  <c r="N610" i="13"/>
  <c r="AR636" i="13"/>
  <c r="AK605" i="13"/>
  <c r="H632" i="13"/>
  <c r="AW656" i="13"/>
  <c r="W623" i="13"/>
  <c r="AC649" i="13"/>
  <c r="V617" i="13"/>
  <c r="AQ644" i="13"/>
  <c r="S668" i="13"/>
  <c r="Z688" i="13"/>
  <c r="AU715" i="13"/>
  <c r="G738" i="13"/>
  <c r="M764" i="13"/>
  <c r="S684" i="13"/>
  <c r="I709" i="13"/>
  <c r="E718" i="13"/>
  <c r="K744" i="13"/>
  <c r="AB512" i="13"/>
  <c r="L544" i="13"/>
  <c r="AP540" i="13"/>
  <c r="AW584" i="13"/>
  <c r="AX591" i="13"/>
  <c r="AD580" i="13"/>
  <c r="O555" i="13"/>
  <c r="AO578" i="13"/>
  <c r="W550" i="13"/>
  <c r="AE577" i="13"/>
  <c r="F601" i="13"/>
  <c r="AM621" i="13"/>
  <c r="AD646" i="13"/>
  <c r="AL615" i="13"/>
  <c r="AR641" i="13"/>
  <c r="M612" i="13"/>
  <c r="D637" i="13"/>
  <c r="AS661" i="13"/>
  <c r="W628" i="13"/>
  <c r="AC654" i="13"/>
  <c r="P677" i="13"/>
  <c r="AP700" i="13"/>
  <c r="AV726" i="13"/>
  <c r="AM751" i="13"/>
  <c r="AR671" i="13"/>
  <c r="AX697" i="13"/>
  <c r="Z721" i="13"/>
  <c r="AU748" i="13"/>
  <c r="M668" i="13"/>
  <c r="K696" i="13"/>
  <c r="AK719" i="13"/>
  <c r="H747" i="13"/>
  <c r="O524" i="13"/>
  <c r="AS544" i="13"/>
  <c r="Y541" i="13"/>
  <c r="L588" i="13"/>
  <c r="M595" i="13"/>
  <c r="D581" i="13"/>
  <c r="L554" i="13"/>
  <c r="AP577" i="13"/>
  <c r="AV603" i="13"/>
  <c r="P575" i="13"/>
  <c r="AP598" i="13"/>
  <c r="AR616" i="13"/>
  <c r="AX642" i="13"/>
  <c r="H612" i="13"/>
  <c r="AK628" i="13"/>
  <c r="K605" i="13"/>
  <c r="K642" i="13"/>
  <c r="K619" i="13"/>
  <c r="AK642" i="13"/>
  <c r="H670" i="13"/>
  <c r="O690" i="13"/>
  <c r="AO713" i="13"/>
  <c r="L741" i="13"/>
  <c r="W763" i="13"/>
  <c r="X687" i="13"/>
  <c r="N712" i="13"/>
  <c r="AN735" i="13"/>
  <c r="AT761" i="13"/>
  <c r="AM681" i="13"/>
  <c r="AD706" i="13"/>
  <c r="E730" i="13"/>
  <c r="K756" i="13"/>
  <c r="T677" i="13"/>
  <c r="J702" i="13"/>
  <c r="P728" i="13"/>
  <c r="AP751" i="13"/>
  <c r="N502" i="13"/>
  <c r="W503" i="13"/>
  <c r="AK548" i="13"/>
  <c r="J574" i="13"/>
  <c r="AS577" i="13"/>
  <c r="X559" i="13"/>
  <c r="N584" i="13"/>
  <c r="AA552" i="13"/>
  <c r="H579" i="13"/>
  <c r="AW603" i="13"/>
  <c r="P623" i="13"/>
  <c r="AP646" i="13"/>
  <c r="O617" i="13"/>
  <c r="AO640" i="13"/>
  <c r="AR610" i="13"/>
  <c r="P637" i="13"/>
  <c r="AP660" i="13"/>
  <c r="AX629" i="13"/>
  <c r="Z653" i="13"/>
  <c r="AV674" i="13"/>
  <c r="AM699" i="13"/>
  <c r="AD724" i="13"/>
  <c r="E748" i="13"/>
  <c r="AO670" i="13"/>
  <c r="L698" i="13"/>
  <c r="W720" i="13"/>
  <c r="AC746" i="13"/>
  <c r="AQ666" i="13"/>
  <c r="AQ693" i="13"/>
  <c r="S717" i="13"/>
  <c r="I742" i="13"/>
  <c r="AL662" i="13"/>
  <c r="AM690" i="13"/>
  <c r="AD715" i="13"/>
  <c r="E739" i="13"/>
  <c r="AM501" i="13"/>
  <c r="L536" i="13"/>
  <c r="AE527" i="13"/>
  <c r="X542" i="13"/>
  <c r="AL595" i="13"/>
  <c r="AR594" i="13"/>
  <c r="L570" i="13"/>
  <c r="W592" i="13"/>
  <c r="J561" i="13"/>
  <c r="P587" i="13"/>
  <c r="AP610" i="13"/>
  <c r="I630" i="13"/>
  <c r="O656" i="13"/>
  <c r="X625" i="13"/>
  <c r="N650" i="13"/>
  <c r="AL616" i="13"/>
  <c r="AR642" i="13"/>
  <c r="AX611" i="13"/>
  <c r="H638" i="13"/>
  <c r="AW662" i="13"/>
  <c r="J679" i="13"/>
  <c r="P705" i="13"/>
  <c r="AP728" i="13"/>
  <c r="AV754" i="13"/>
  <c r="AW678" i="13"/>
  <c r="Y702" i="13"/>
  <c r="AE728" i="13"/>
  <c r="F752" i="13"/>
  <c r="AD674" i="13"/>
  <c r="E698" i="13"/>
  <c r="K724" i="13"/>
  <c r="AK747" i="13"/>
  <c r="Z671" i="13"/>
  <c r="AU698" i="13"/>
  <c r="G721" i="13"/>
  <c r="M747" i="13"/>
  <c r="AW523" i="13"/>
  <c r="R547" i="13"/>
  <c r="P541" i="13"/>
  <c r="Z583" i="13"/>
  <c r="AK569" i="13"/>
  <c r="AN602" i="13"/>
  <c r="AV571" i="13"/>
  <c r="AM596" i="13"/>
  <c r="AA565" i="13"/>
  <c r="R590" i="13"/>
  <c r="AE610" i="13"/>
  <c r="Z634" i="13"/>
  <c r="AU661" i="13"/>
  <c r="E631" i="13"/>
  <c r="K657" i="13"/>
  <c r="AX624" i="13"/>
  <c r="Z648" i="13"/>
  <c r="N620" i="13"/>
  <c r="AN643" i="13"/>
  <c r="AT669" i="13"/>
  <c r="W687" i="13"/>
  <c r="AC713" i="13"/>
  <c r="T738" i="13"/>
  <c r="J763" i="13"/>
  <c r="O683" i="13"/>
  <c r="AO706" i="13"/>
  <c r="L734" i="13"/>
  <c r="W756" i="13"/>
  <c r="AE677" i="13"/>
  <c r="F701" i="13"/>
  <c r="AB728" i="13"/>
  <c r="AL750" i="13"/>
  <c r="AS543" i="13"/>
  <c r="Y509" i="13"/>
  <c r="O553" i="13"/>
  <c r="M603" i="13"/>
  <c r="H551" i="13"/>
  <c r="P589" i="13"/>
  <c r="AP561" i="13"/>
  <c r="AV587" i="13"/>
  <c r="AU561" i="13"/>
  <c r="G584" i="13"/>
  <c r="M610" i="13"/>
  <c r="AE629" i="13"/>
  <c r="F653" i="13"/>
  <c r="AS624" i="13"/>
  <c r="U648" i="13"/>
  <c r="AN618" i="13"/>
  <c r="AT644" i="13"/>
  <c r="AM612" i="13"/>
  <c r="AD637" i="13"/>
  <c r="E661" i="13"/>
  <c r="H685" i="13"/>
  <c r="AW709" i="13"/>
  <c r="Y733" i="13"/>
  <c r="AE759" i="13"/>
  <c r="U678" i="13"/>
  <c r="AA704" i="13"/>
  <c r="R729" i="13"/>
  <c r="X755" i="13"/>
  <c r="AB680" i="13"/>
  <c r="AL702" i="13"/>
  <c r="AR728" i="13"/>
  <c r="AX754" i="13"/>
  <c r="W493" i="13"/>
  <c r="AA507" i="13"/>
  <c r="I554" i="13"/>
  <c r="AT603" i="13"/>
  <c r="N555" i="13"/>
  <c r="AA591" i="13"/>
  <c r="H562" i="13"/>
  <c r="AW586" i="13"/>
  <c r="AK555" i="13"/>
  <c r="H583" i="13"/>
  <c r="AW607" i="13"/>
  <c r="U623" i="13"/>
  <c r="AA649" i="13"/>
  <c r="AX619" i="13"/>
  <c r="AO644" i="13"/>
  <c r="AD612" i="13"/>
  <c r="E636" i="13"/>
  <c r="K662" i="13"/>
  <c r="AX633" i="13"/>
  <c r="Z657" i="13"/>
  <c r="M680" i="13"/>
  <c r="D705" i="13"/>
  <c r="AS729" i="13"/>
  <c r="U753" i="13"/>
  <c r="AO674" i="13"/>
  <c r="L702" i="13"/>
  <c r="W724" i="13"/>
  <c r="AC750" i="13"/>
  <c r="R674" i="13"/>
  <c r="X700" i="13"/>
  <c r="N725" i="13"/>
  <c r="AN748" i="13"/>
  <c r="N541" i="13"/>
  <c r="T497" i="13"/>
  <c r="S547" i="13"/>
  <c r="AS588" i="13"/>
  <c r="AA598" i="13"/>
  <c r="AM579" i="13"/>
  <c r="M557" i="13"/>
  <c r="D582" i="13"/>
  <c r="AD549" i="13"/>
  <c r="M578" i="13"/>
  <c r="D603" i="13"/>
  <c r="F621" i="13"/>
  <c r="AB648" i="13"/>
  <c r="U616" i="13"/>
  <c r="AA642" i="13"/>
  <c r="V611" i="13"/>
  <c r="F635" i="13"/>
  <c r="D605" i="13"/>
  <c r="U630" i="13"/>
  <c r="AA656" i="13"/>
  <c r="AW677" i="13"/>
  <c r="Y701" i="13"/>
  <c r="AE727" i="13"/>
  <c r="F751" i="13"/>
  <c r="AA672" i="13"/>
  <c r="R697" i="13"/>
  <c r="X723" i="13"/>
  <c r="N748" i="13"/>
  <c r="G669" i="13"/>
  <c r="AC695" i="13"/>
  <c r="T720" i="13"/>
  <c r="J745" i="13"/>
  <c r="X516" i="13"/>
  <c r="AW540" i="13"/>
  <c r="R532" i="13"/>
  <c r="E579" i="13"/>
  <c r="O570" i="13"/>
  <c r="Z604" i="13"/>
  <c r="AW574" i="13"/>
  <c r="Y565" i="13"/>
  <c r="O551" i="13"/>
  <c r="E585" i="13"/>
  <c r="U559" i="13"/>
  <c r="AA585" i="13"/>
  <c r="R610" i="13"/>
  <c r="AE633" i="13"/>
  <c r="F657" i="13"/>
  <c r="N626" i="13"/>
  <c r="AN649" i="13"/>
  <c r="Y621" i="13"/>
  <c r="AE647" i="13"/>
  <c r="X615" i="13"/>
  <c r="N640" i="13"/>
  <c r="AN663" i="13"/>
  <c r="L685" i="13"/>
  <c r="W707" i="13"/>
  <c r="AC733" i="13"/>
  <c r="T758" i="13"/>
  <c r="Y678" i="13"/>
  <c r="AE704" i="13"/>
  <c r="F728" i="13"/>
  <c r="AB755" i="13"/>
  <c r="U675" i="13"/>
  <c r="AA701" i="13"/>
  <c r="R726" i="13"/>
  <c r="X752" i="13"/>
  <c r="AU674" i="13"/>
  <c r="AU494" i="13"/>
  <c r="D528" i="13"/>
  <c r="AP516" i="13"/>
  <c r="AW560" i="13"/>
  <c r="AV554" i="13"/>
  <c r="AC589" i="13"/>
  <c r="AX561" i="13"/>
  <c r="Z585" i="13"/>
  <c r="AN586" i="13"/>
  <c r="F568" i="13"/>
  <c r="AO598" i="13"/>
  <c r="AC567" i="13"/>
  <c r="T592" i="13"/>
  <c r="AD611" i="13"/>
  <c r="H639" i="13"/>
  <c r="O605" i="13"/>
  <c r="AA630" i="13"/>
  <c r="R655" i="13"/>
  <c r="F623" i="13"/>
  <c r="AB650" i="13"/>
  <c r="U618" i="13"/>
  <c r="AA644" i="13"/>
  <c r="R669" i="13"/>
  <c r="AR686" i="13"/>
  <c r="AX712" i="13"/>
  <c r="Z736" i="13"/>
  <c r="AU763" i="13"/>
  <c r="AK682" i="13"/>
  <c r="H710" i="13"/>
  <c r="AW734" i="13"/>
  <c r="Y758" i="13"/>
  <c r="M682" i="13"/>
  <c r="D707" i="13"/>
  <c r="AS731" i="13"/>
  <c r="U755" i="13"/>
  <c r="I679" i="13"/>
  <c r="AX538" i="13"/>
  <c r="AQ495" i="13"/>
  <c r="K546" i="13"/>
  <c r="AD595" i="13"/>
  <c r="AO577" i="13"/>
  <c r="W554" i="13"/>
  <c r="AE580" i="13"/>
  <c r="T566" i="13"/>
  <c r="AX549" i="13"/>
  <c r="Y582" i="13"/>
  <c r="G556" i="13"/>
  <c r="M582" i="13"/>
  <c r="D607" i="13"/>
  <c r="V626" i="13"/>
  <c r="AQ653" i="13"/>
  <c r="U620" i="13"/>
  <c r="AA646" i="13"/>
  <c r="AE615" i="13"/>
  <c r="F639" i="13"/>
  <c r="AK608" i="13"/>
  <c r="E633" i="13"/>
  <c r="K659" i="13"/>
  <c r="S679" i="13"/>
  <c r="I704" i="13"/>
  <c r="O730" i="13"/>
  <c r="AO753" i="13"/>
  <c r="K675" i="13"/>
  <c r="AK698" i="13"/>
  <c r="H726" i="13"/>
  <c r="AW750" i="13"/>
  <c r="G672" i="13"/>
  <c r="M698" i="13"/>
  <c r="D723" i="13"/>
  <c r="AS747" i="13"/>
  <c r="AR666" i="13"/>
  <c r="E533" i="13"/>
  <c r="AM510" i="13"/>
  <c r="S634" i="13"/>
  <c r="I659" i="13"/>
  <c r="AV626" i="13"/>
  <c r="AM651" i="13"/>
  <c r="AB623" i="13"/>
  <c r="AL645" i="13"/>
  <c r="G666" i="13"/>
  <c r="AU695" i="13"/>
  <c r="G718" i="13"/>
  <c r="M744" i="13"/>
  <c r="E664" i="13"/>
  <c r="I689" i="13"/>
  <c r="O715" i="13"/>
  <c r="AO738" i="13"/>
  <c r="L766" i="13"/>
  <c r="U687" i="13"/>
  <c r="AA713" i="13"/>
  <c r="R738" i="13"/>
  <c r="AL492" i="13"/>
  <c r="Y532" i="13"/>
  <c r="X526" i="13"/>
  <c r="T565" i="13"/>
  <c r="U572" i="13"/>
  <c r="AO565" i="13"/>
  <c r="AR598" i="13"/>
  <c r="AU572" i="13"/>
  <c r="G595" i="13"/>
  <c r="Z566" i="13"/>
  <c r="AU593" i="13"/>
  <c r="AT611" i="13"/>
  <c r="Y635" i="13"/>
  <c r="AE661" i="13"/>
  <c r="D632" i="13"/>
  <c r="AS656" i="13"/>
  <c r="AW625" i="13"/>
  <c r="Y649" i="13"/>
  <c r="M621" i="13"/>
  <c r="D646" i="13"/>
  <c r="E663" i="13"/>
  <c r="AK689" i="13"/>
  <c r="H717" i="13"/>
  <c r="AW741" i="13"/>
  <c r="Y765" i="13"/>
  <c r="AS686" i="13"/>
  <c r="U710" i="13"/>
  <c r="AA736" i="13"/>
  <c r="R761" i="13"/>
  <c r="AO683" i="13"/>
  <c r="L711" i="13"/>
  <c r="W733" i="13"/>
  <c r="AC759" i="13"/>
  <c r="N518" i="13"/>
  <c r="AP508" i="13"/>
  <c r="AD555" i="13"/>
  <c r="AS547" i="13"/>
  <c r="U589" i="13"/>
  <c r="K563" i="13"/>
  <c r="AK586" i="13"/>
  <c r="P593" i="13"/>
  <c r="V569" i="13"/>
  <c r="U602" i="13"/>
  <c r="D575" i="13"/>
  <c r="AS599" i="13"/>
  <c r="H623" i="13"/>
  <c r="AW647" i="13"/>
  <c r="AA614" i="13"/>
  <c r="R639" i="13"/>
  <c r="AT608" i="13"/>
  <c r="H637" i="13"/>
  <c r="AW661" i="13"/>
  <c r="AA628" i="13"/>
  <c r="R653" i="13"/>
  <c r="I672" i="13"/>
  <c r="O698" i="13"/>
  <c r="AO721" i="13"/>
  <c r="L749" i="13"/>
  <c r="M667" i="13"/>
  <c r="H694" i="13"/>
  <c r="AW718" i="13"/>
  <c r="Y742" i="13"/>
  <c r="H663" i="13"/>
  <c r="D691" i="13"/>
  <c r="AS715" i="13"/>
  <c r="U739" i="13"/>
  <c r="AA765" i="13"/>
  <c r="AX687" i="13"/>
  <c r="S497" i="13"/>
  <c r="X498" i="13"/>
  <c r="AC545" i="13"/>
  <c r="P592" i="13"/>
  <c r="AE575" i="13"/>
  <c r="AN548" i="13"/>
  <c r="AL573" i="13"/>
  <c r="AR599" i="13"/>
  <c r="AB549" i="13"/>
  <c r="AL585" i="13"/>
  <c r="AO555" i="13"/>
  <c r="L583" i="13"/>
  <c r="W605" i="13"/>
  <c r="E626" i="13"/>
  <c r="K652" i="13"/>
  <c r="D620" i="13"/>
  <c r="AS644" i="13"/>
  <c r="AW613" i="13"/>
  <c r="Y637" i="13"/>
  <c r="AB606" i="13"/>
  <c r="D634" i="13"/>
  <c r="AS658" i="13"/>
  <c r="F675" i="13"/>
  <c r="AB702" i="13"/>
  <c r="AL724" i="13"/>
  <c r="AR750" i="13"/>
  <c r="AD673" i="13"/>
  <c r="E697" i="13"/>
  <c r="K723" i="13"/>
  <c r="AK746" i="13"/>
  <c r="Z670" i="13"/>
  <c r="AU697" i="13"/>
  <c r="G720" i="13"/>
  <c r="M746" i="13"/>
  <c r="I668" i="13"/>
  <c r="L542" i="13"/>
  <c r="R531" i="13"/>
  <c r="AU527" i="13"/>
  <c r="O577" i="13"/>
  <c r="W563" i="13"/>
  <c r="AT596" i="13"/>
  <c r="H570" i="13"/>
  <c r="AW594" i="13"/>
  <c r="N587" i="13"/>
  <c r="AO566" i="13"/>
  <c r="W600" i="13"/>
  <c r="Z570" i="13"/>
  <c r="AU597" i="13"/>
  <c r="N617" i="13"/>
  <c r="AN640" i="13"/>
  <c r="AV610" i="13"/>
  <c r="D636" i="13"/>
  <c r="AS660" i="13"/>
  <c r="AW629" i="13"/>
  <c r="Y653" i="13"/>
  <c r="AV623" i="13"/>
  <c r="AM648" i="13"/>
  <c r="V668" i="13"/>
  <c r="V692" i="13"/>
  <c r="AQ719" i="13"/>
  <c r="S743" i="13"/>
  <c r="AT662" i="13"/>
  <c r="AD689" i="13"/>
  <c r="E713" i="13"/>
  <c r="K739" i="13"/>
  <c r="AK762" i="13"/>
  <c r="Z686" i="13"/>
  <c r="AU713" i="13"/>
  <c r="G736" i="13"/>
  <c r="M762" i="13"/>
  <c r="AW636" i="13"/>
  <c r="Y660" i="13"/>
  <c r="M628" i="13"/>
  <c r="D653" i="13"/>
  <c r="AQ624" i="13"/>
  <c r="S648" i="13"/>
  <c r="AS667" i="13"/>
  <c r="L697" i="13"/>
  <c r="W719" i="13"/>
  <c r="AC745" i="13"/>
  <c r="AQ665" i="13"/>
  <c r="Y690" i="13"/>
  <c r="AE716" i="13"/>
  <c r="F740" i="13"/>
  <c r="AB767" i="13"/>
  <c r="P691" i="13"/>
  <c r="AP714" i="13"/>
  <c r="AV740" i="13"/>
  <c r="Y499" i="13"/>
  <c r="E535" i="13"/>
  <c r="D529" i="13"/>
  <c r="AX567" i="13"/>
  <c r="L580" i="13"/>
  <c r="AA567" i="13"/>
  <c r="T602" i="13"/>
  <c r="L574" i="13"/>
  <c r="W596" i="13"/>
  <c r="AO567" i="13"/>
  <c r="L595" i="13"/>
  <c r="N613" i="13"/>
  <c r="AN636" i="13"/>
  <c r="S607" i="13"/>
  <c r="T633" i="13"/>
  <c r="J658" i="13"/>
  <c r="N627" i="13"/>
  <c r="AN650" i="13"/>
  <c r="AC622" i="13"/>
  <c r="T647" i="13"/>
  <c r="AP664" i="13"/>
  <c r="R692" i="13"/>
  <c r="X718" i="13"/>
  <c r="N743" i="13"/>
  <c r="AN766" i="13"/>
  <c r="J688" i="13"/>
  <c r="P714" i="13"/>
  <c r="AP737" i="13"/>
  <c r="AV763" i="13"/>
  <c r="F685" i="13"/>
  <c r="AB712" i="13"/>
  <c r="AL734" i="13"/>
  <c r="T535" i="13"/>
  <c r="O525" i="13"/>
  <c r="W511" i="13"/>
  <c r="J558" i="13"/>
  <c r="T551" i="13"/>
  <c r="J591" i="13"/>
  <c r="AA564" i="13"/>
  <c r="R589" i="13"/>
  <c r="AA595" i="13"/>
  <c r="T571" i="13"/>
  <c r="AO548" i="13"/>
  <c r="T576" i="13"/>
  <c r="J601" i="13"/>
  <c r="X624" i="13"/>
  <c r="N649" i="13"/>
  <c r="AP615" i="13"/>
  <c r="AV641" i="13"/>
  <c r="R612" i="13"/>
  <c r="X638" i="13"/>
  <c r="F606" i="13"/>
  <c r="AP629" i="13"/>
  <c r="AV655" i="13"/>
  <c r="Y673" i="13"/>
  <c r="AE699" i="13"/>
  <c r="F723" i="13"/>
  <c r="AB750" i="13"/>
  <c r="AX668" i="13"/>
  <c r="X695" i="13"/>
  <c r="N720" i="13"/>
  <c r="AN743" i="13"/>
  <c r="AS664" i="13"/>
  <c r="T692" i="13"/>
  <c r="J717" i="13"/>
  <c r="P743" i="13"/>
  <c r="AP766" i="13"/>
  <c r="O689" i="13"/>
  <c r="AU502" i="13"/>
  <c r="H501" i="13"/>
  <c r="I548" i="13"/>
  <c r="AU594" i="13"/>
  <c r="P577" i="13"/>
  <c r="AA550" i="13"/>
  <c r="S576" i="13"/>
  <c r="AL556" i="13"/>
  <c r="AK551" i="13"/>
  <c r="T587" i="13"/>
  <c r="F557" i="13"/>
  <c r="AB584" i="13"/>
  <c r="AL606" i="13"/>
  <c r="U627" i="13"/>
  <c r="AA653" i="13"/>
  <c r="T621" i="13"/>
  <c r="J646" i="13"/>
  <c r="N615" i="13"/>
  <c r="AN638" i="13"/>
  <c r="N608" i="13"/>
  <c r="T635" i="13"/>
  <c r="J660" i="13"/>
  <c r="V676" i="13"/>
  <c r="AQ703" i="13"/>
  <c r="S727" i="13"/>
  <c r="I752" i="13"/>
  <c r="AS674" i="13"/>
  <c r="U698" i="13"/>
  <c r="AA724" i="13"/>
  <c r="R749" i="13"/>
  <c r="AO671" i="13"/>
  <c r="L699" i="13"/>
  <c r="W721" i="13"/>
  <c r="AC747" i="13"/>
  <c r="AU669" i="13"/>
  <c r="V502" i="13"/>
  <c r="AV533" i="13"/>
  <c r="AB530" i="13"/>
  <c r="AT579" i="13"/>
  <c r="AC565" i="13"/>
  <c r="V600" i="13"/>
  <c r="X571" i="13"/>
  <c r="N596" i="13"/>
  <c r="AS589" i="13"/>
  <c r="AM568" i="13"/>
  <c r="AL601" i="13"/>
  <c r="AO571" i="13"/>
  <c r="L599" i="13"/>
  <c r="AD618" i="13"/>
  <c r="E642" i="13"/>
  <c r="AC612" i="13"/>
  <c r="T637" i="13"/>
  <c r="J662" i="13"/>
  <c r="N631" i="13"/>
  <c r="AN654" i="13"/>
  <c r="M625" i="13"/>
  <c r="D650" i="13"/>
  <c r="I670" i="13"/>
  <c r="AK693" i="13"/>
  <c r="H721" i="13"/>
  <c r="AW745" i="13"/>
  <c r="T666" i="13"/>
  <c r="AS690" i="13"/>
  <c r="L727" i="13"/>
  <c r="W749" i="13"/>
  <c r="W533" i="13"/>
  <c r="AR506" i="13"/>
  <c r="AP549" i="13"/>
  <c r="V595" i="13"/>
  <c r="W602" i="13"/>
  <c r="AE587" i="13"/>
  <c r="AA560" i="13"/>
  <c r="R585" i="13"/>
  <c r="P559" i="13"/>
  <c r="AP582" i="13"/>
  <c r="AV608" i="13"/>
  <c r="O628" i="13"/>
  <c r="AO651" i="13"/>
  <c r="AD623" i="13"/>
  <c r="E647" i="13"/>
  <c r="Y617" i="13"/>
  <c r="AE643" i="13"/>
  <c r="K611" i="13"/>
  <c r="N636" i="13"/>
  <c r="AN659" i="13"/>
  <c r="AQ683" i="13"/>
  <c r="S707" i="13"/>
  <c r="I732" i="13"/>
  <c r="O758" i="13"/>
  <c r="E677" i="13"/>
  <c r="K703" i="13"/>
  <c r="AK726" i="13"/>
  <c r="H754" i="13"/>
  <c r="L679" i="13"/>
  <c r="W701" i="13"/>
  <c r="AC727" i="13"/>
  <c r="T752" i="13"/>
  <c r="J545" i="13"/>
  <c r="AT504" i="13"/>
  <c r="AB554" i="13"/>
  <c r="O601" i="13"/>
  <c r="AB548" i="13"/>
  <c r="AK589" i="13"/>
  <c r="AQ560" i="13"/>
  <c r="S584" i="13"/>
  <c r="S554" i="13"/>
  <c r="AQ581" i="13"/>
  <c r="S605" i="13"/>
  <c r="E622" i="13"/>
  <c r="K648" i="13"/>
  <c r="T617" i="13"/>
  <c r="AR637" i="13"/>
  <c r="E616" i="13"/>
  <c r="AL648" i="13"/>
  <c r="W624" i="13"/>
  <c r="AC650" i="13"/>
  <c r="D669" i="13"/>
  <c r="AA695" i="13"/>
  <c r="R720" i="13"/>
  <c r="X746" i="13"/>
  <c r="O665" i="13"/>
  <c r="AX693" i="13"/>
  <c r="Z717" i="13"/>
  <c r="AU744" i="13"/>
  <c r="G767" i="13"/>
  <c r="O688" i="13"/>
  <c r="AO711" i="13"/>
  <c r="L739" i="13"/>
  <c r="W761" i="13"/>
  <c r="AT683" i="13"/>
  <c r="V707" i="13"/>
  <c r="AQ734" i="13"/>
  <c r="S758" i="13"/>
  <c r="AA522" i="13"/>
  <c r="F519" i="13"/>
  <c r="AR565" i="13"/>
  <c r="AP591" i="13"/>
  <c r="AQ591" i="13"/>
  <c r="AX565" i="13"/>
  <c r="Z589" i="13"/>
  <c r="AC559" i="13"/>
  <c r="T584" i="13"/>
  <c r="J609" i="13"/>
  <c r="AQ629" i="13"/>
  <c r="S653" i="13"/>
  <c r="AA622" i="13"/>
  <c r="R647" i="13"/>
  <c r="V616" i="13"/>
  <c r="AQ643" i="13"/>
  <c r="AO609" i="13"/>
  <c r="K635" i="13"/>
  <c r="AK658" i="13"/>
  <c r="I680" i="13"/>
  <c r="O706" i="13"/>
  <c r="AO729" i="13"/>
  <c r="L757" i="13"/>
  <c r="R677" i="13"/>
  <c r="X703" i="13"/>
  <c r="N728" i="13"/>
  <c r="AN751" i="13"/>
  <c r="M674" i="13"/>
  <c r="D699" i="13"/>
  <c r="AS723" i="13"/>
  <c r="U747" i="13"/>
  <c r="I671" i="13"/>
  <c r="O697" i="13"/>
  <c r="AO720" i="13"/>
  <c r="L748" i="13"/>
  <c r="AS527" i="13"/>
  <c r="AU491" i="13"/>
  <c r="N543" i="13"/>
  <c r="T549" i="13"/>
  <c r="AK557" i="13"/>
  <c r="R549" i="13"/>
  <c r="X575" i="13"/>
  <c r="N600" i="13"/>
  <c r="V566" i="13"/>
  <c r="AQ593" i="13"/>
  <c r="AN611" i="13"/>
  <c r="U635" i="13"/>
  <c r="AA661" i="13"/>
  <c r="AX631" i="13"/>
  <c r="Z655" i="13"/>
  <c r="AD624" i="13"/>
  <c r="E648" i="13"/>
  <c r="AC618" i="13"/>
  <c r="T643" i="13"/>
  <c r="J668" i="13"/>
  <c r="V684" i="13"/>
  <c r="AQ711" i="13"/>
  <c r="S735" i="13"/>
  <c r="I760" i="13"/>
  <c r="J684" i="13"/>
  <c r="P710" i="13"/>
  <c r="AP733" i="13"/>
  <c r="AV759" i="13"/>
  <c r="AO679" i="13"/>
  <c r="L707" i="13"/>
  <c r="W729" i="13"/>
  <c r="AC755" i="13"/>
  <c r="AK676" i="13"/>
  <c r="H704" i="13"/>
  <c r="AW728" i="13"/>
  <c r="Y752" i="13"/>
  <c r="AX492" i="13"/>
  <c r="G502" i="13"/>
  <c r="AM551" i="13"/>
  <c r="AV593" i="13"/>
  <c r="X578" i="13"/>
  <c r="S553" i="13"/>
  <c r="I577" i="13"/>
  <c r="O603" i="13"/>
  <c r="AL570" i="13"/>
  <c r="AR596" i="13"/>
  <c r="K616" i="13"/>
  <c r="AK639" i="13"/>
  <c r="AO612" i="13"/>
  <c r="L640" i="13"/>
  <c r="W662" i="13"/>
  <c r="K630" i="13"/>
  <c r="AK653" i="13"/>
  <c r="Z625" i="13"/>
  <c r="AU652" i="13"/>
  <c r="X670" i="13"/>
  <c r="N695" i="13"/>
  <c r="AN718" i="13"/>
  <c r="AT744" i="13"/>
  <c r="L663" i="13"/>
  <c r="AA688" i="13"/>
  <c r="R713" i="13"/>
  <c r="X739" i="13"/>
  <c r="N764" i="13"/>
  <c r="AP682" i="13"/>
  <c r="AV708" i="13"/>
  <c r="AM733" i="13"/>
  <c r="AD758" i="13"/>
  <c r="AD519" i="13"/>
  <c r="AB522" i="13"/>
  <c r="D564" i="13"/>
  <c r="E571" i="13"/>
  <c r="AT564" i="13"/>
  <c r="AM599" i="13"/>
  <c r="S568" i="13"/>
  <c r="I593" i="13"/>
  <c r="H567" i="13"/>
  <c r="AW591" i="13"/>
  <c r="O609" i="13"/>
  <c r="AP634" i="13"/>
  <c r="AV660" i="13"/>
  <c r="F630" i="13"/>
  <c r="AB657" i="13"/>
  <c r="AU627" i="13"/>
  <c r="G650" i="13"/>
  <c r="O619" i="13"/>
  <c r="AO642" i="13"/>
  <c r="L670" i="13"/>
  <c r="T690" i="13"/>
  <c r="J715" i="13"/>
  <c r="P741" i="13"/>
  <c r="AP764" i="13"/>
  <c r="AB687" i="13"/>
  <c r="AL709" i="13"/>
  <c r="AR735" i="13"/>
  <c r="AX761" i="13"/>
  <c r="AM685" i="13"/>
  <c r="AD710" i="13"/>
  <c r="E734" i="13"/>
  <c r="AM532" i="13"/>
  <c r="AS520" i="13"/>
  <c r="AW517" i="13"/>
  <c r="AK564" i="13"/>
  <c r="AL571" i="13"/>
  <c r="U565" i="13"/>
  <c r="X598" i="13"/>
  <c r="T567" i="13"/>
  <c r="J592" i="13"/>
  <c r="AC563" i="13"/>
  <c r="T588" i="13"/>
  <c r="L606" i="13"/>
  <c r="AB632" i="13"/>
  <c r="AL654" i="13"/>
  <c r="AA626" i="13"/>
  <c r="R651" i="13"/>
  <c r="AO617" i="13"/>
  <c r="L645" i="13"/>
  <c r="E613" i="13"/>
  <c r="K639" i="13"/>
  <c r="AK662" i="13"/>
  <c r="Y685" i="13"/>
  <c r="AE711" i="13"/>
  <c r="F735" i="13"/>
  <c r="AB762" i="13"/>
  <c r="R681" i="13"/>
  <c r="X707" i="13"/>
  <c r="N732" i="13"/>
  <c r="AN755" i="13"/>
  <c r="AR680" i="13"/>
  <c r="AX706" i="13"/>
  <c r="Z730" i="13"/>
  <c r="AU757" i="13"/>
  <c r="AA506" i="13"/>
  <c r="I508" i="13"/>
  <c r="AC551" i="13"/>
  <c r="R599" i="13"/>
  <c r="AS552" i="13"/>
  <c r="V588" i="13"/>
  <c r="Y562" i="13"/>
  <c r="AE588" i="13"/>
  <c r="AW559" i="13"/>
  <c r="Y583" i="13"/>
  <c r="AE609" i="13"/>
  <c r="AV628" i="13"/>
  <c r="AM653" i="13"/>
  <c r="AB625" i="13"/>
  <c r="AL647" i="13"/>
  <c r="AP616" i="13"/>
  <c r="AV642" i="13"/>
  <c r="E612" i="13"/>
  <c r="AB639" i="13"/>
  <c r="AL661" i="13"/>
  <c r="J683" i="13"/>
  <c r="P709" i="13"/>
  <c r="AP732" i="13"/>
  <c r="AV758" i="13"/>
  <c r="AL677" i="13"/>
  <c r="AR703" i="13"/>
  <c r="AX729" i="13"/>
  <c r="Z753" i="13"/>
  <c r="N677" i="13"/>
  <c r="AN700" i="13"/>
  <c r="AT726" i="13"/>
  <c r="V750" i="13"/>
  <c r="AD542" i="13"/>
  <c r="AM494" i="13"/>
  <c r="AN542" i="13"/>
  <c r="H592" i="13"/>
  <c r="AV578" i="13"/>
  <c r="T555" i="13"/>
  <c r="J580" i="13"/>
  <c r="W579" i="13"/>
  <c r="AU560" i="13"/>
  <c r="AB595" i="13"/>
  <c r="AB568" i="13"/>
  <c r="AL590" i="13"/>
  <c r="P615" i="13"/>
  <c r="AP638" i="13"/>
  <c r="AE606" i="13"/>
  <c r="Z631" i="13"/>
  <c r="AU658" i="13"/>
  <c r="P629" i="13"/>
  <c r="AP652" i="13"/>
  <c r="AX621" i="13"/>
  <c r="Z645" i="13"/>
  <c r="D664" i="13"/>
  <c r="X690" i="13"/>
  <c r="N715" i="13"/>
  <c r="AN738" i="13"/>
  <c r="AT764" i="13"/>
  <c r="P686" i="13"/>
  <c r="AP709" i="13"/>
  <c r="AV735" i="13"/>
  <c r="AM760" i="13"/>
  <c r="AB684" i="13"/>
  <c r="AL706" i="13"/>
  <c r="AR732" i="13"/>
  <c r="AX758" i="13"/>
  <c r="H680" i="13"/>
  <c r="AN516" i="13"/>
  <c r="G541" i="13"/>
  <c r="Z532" i="13"/>
  <c r="V571" i="13"/>
  <c r="H565" i="13"/>
  <c r="Z596" i="13"/>
  <c r="K567" i="13"/>
  <c r="AK590" i="13"/>
  <c r="AU595" i="13"/>
  <c r="AU576" i="13"/>
  <c r="Z547" i="13"/>
  <c r="AN572" i="13"/>
  <c r="AT598" i="13"/>
  <c r="AC619" i="13"/>
  <c r="T644" i="13"/>
  <c r="AB613" i="13"/>
  <c r="AL635" i="13"/>
  <c r="AR661" i="13"/>
  <c r="AV630" i="13"/>
  <c r="AM655" i="13"/>
  <c r="AB627" i="13"/>
  <c r="AL649" i="13"/>
  <c r="AX667" i="13"/>
  <c r="E692" i="13"/>
  <c r="K718" i="13"/>
  <c r="AK741" i="13"/>
  <c r="K664" i="13"/>
  <c r="AC690" i="13"/>
  <c r="T715" i="13"/>
  <c r="J740" i="13"/>
  <c r="P766" i="13"/>
  <c r="Y687" i="13"/>
  <c r="AE713" i="13"/>
  <c r="F737" i="13"/>
  <c r="AB764" i="13"/>
  <c r="U684" i="13"/>
  <c r="X509" i="13"/>
  <c r="M512" i="13"/>
  <c r="U556" i="13"/>
  <c r="AW548" i="13"/>
  <c r="X586" i="13"/>
  <c r="P562" i="13"/>
  <c r="AP585" i="13"/>
  <c r="AU575" i="13"/>
  <c r="P558" i="13"/>
  <c r="AU592" i="13"/>
  <c r="AW563" i="13"/>
  <c r="Y587" i="13"/>
  <c r="AN606" i="13"/>
  <c r="M634" i="13"/>
  <c r="D659" i="13"/>
  <c r="AB629" i="13"/>
  <c r="AL651" i="13"/>
  <c r="AP620" i="13"/>
  <c r="AV646" i="13"/>
  <c r="AO614" i="13"/>
  <c r="L642" i="13"/>
  <c r="W664" i="13"/>
  <c r="AS685" i="13"/>
  <c r="U709" i="13"/>
  <c r="AA735" i="13"/>
  <c r="R760" i="13"/>
  <c r="W680" i="13"/>
  <c r="AC706" i="13"/>
  <c r="T731" i="13"/>
  <c r="J756" i="13"/>
  <c r="AW679" i="13"/>
  <c r="Y703" i="13"/>
  <c r="AE729" i="13"/>
  <c r="F753" i="13"/>
  <c r="AD675" i="13"/>
  <c r="V498" i="13"/>
  <c r="AM526" i="13"/>
  <c r="AS640" i="13"/>
  <c r="Z607" i="13"/>
  <c r="I632" i="13"/>
  <c r="O658" i="13"/>
  <c r="AM628" i="13"/>
  <c r="AD653" i="13"/>
  <c r="AK673" i="13"/>
  <c r="H701" i="13"/>
  <c r="AW725" i="13"/>
  <c r="Y749" i="13"/>
  <c r="AS670" i="13"/>
  <c r="U694" i="13"/>
  <c r="AA720" i="13"/>
  <c r="R745" i="13"/>
  <c r="AV666" i="13"/>
  <c r="AB696" i="13"/>
  <c r="AL718" i="13"/>
  <c r="AR744" i="13"/>
  <c r="T520" i="13"/>
  <c r="AB545" i="13"/>
  <c r="AA539" i="13"/>
  <c r="AP575" i="13"/>
  <c r="D588" i="13"/>
  <c r="AB574" i="13"/>
  <c r="I551" i="13"/>
  <c r="H578" i="13"/>
  <c r="AW602" i="13"/>
  <c r="AK571" i="13"/>
  <c r="H599" i="13"/>
  <c r="J617" i="13"/>
  <c r="P643" i="13"/>
  <c r="Y612" i="13"/>
  <c r="AE638" i="13"/>
  <c r="F662" i="13"/>
  <c r="J631" i="13"/>
  <c r="P657" i="13"/>
  <c r="Y626" i="13"/>
  <c r="AE652" i="13"/>
  <c r="W671" i="13"/>
  <c r="AC697" i="13"/>
  <c r="T722" i="13"/>
  <c r="J747" i="13"/>
  <c r="N666" i="13"/>
  <c r="F692" i="13"/>
  <c r="AB719" i="13"/>
  <c r="AL741" i="13"/>
  <c r="AR767" i="13"/>
  <c r="R690" i="13"/>
  <c r="X716" i="13"/>
  <c r="N741" i="13"/>
  <c r="Z494" i="13"/>
  <c r="G533" i="13"/>
  <c r="Z524" i="13"/>
  <c r="M571" i="13"/>
  <c r="D565" i="13"/>
  <c r="G598" i="13"/>
  <c r="W568" i="13"/>
  <c r="AC594" i="13"/>
  <c r="X602" i="13"/>
  <c r="AR579" i="13"/>
  <c r="Y555" i="13"/>
  <c r="AE581" i="13"/>
  <c r="F605" i="13"/>
  <c r="T628" i="13"/>
  <c r="J653" i="13"/>
  <c r="AL619" i="13"/>
  <c r="AR645" i="13"/>
  <c r="AC617" i="13"/>
  <c r="T642" i="13"/>
  <c r="R611" i="13"/>
  <c r="AL633" i="13"/>
  <c r="AR659" i="13"/>
  <c r="U677" i="13"/>
  <c r="AA703" i="13"/>
  <c r="R728" i="13"/>
  <c r="X754" i="13"/>
  <c r="AC674" i="13"/>
  <c r="T699" i="13"/>
  <c r="J724" i="13"/>
  <c r="P750" i="13"/>
  <c r="Y671" i="13"/>
  <c r="AE697" i="13"/>
  <c r="F721" i="13"/>
  <c r="AB748" i="13"/>
  <c r="AL667" i="13"/>
  <c r="K693" i="13"/>
  <c r="AE518" i="13"/>
  <c r="AX508" i="13"/>
  <c r="I549" i="13"/>
  <c r="AM602" i="13"/>
  <c r="AB582" i="13"/>
  <c r="AM556" i="13"/>
  <c r="AD581" i="13"/>
  <c r="E568" i="13"/>
  <c r="AS562" i="13"/>
  <c r="L594" i="13"/>
  <c r="R562" i="13"/>
  <c r="X588" i="13"/>
  <c r="S606" i="13"/>
  <c r="L635" i="13"/>
  <c r="W657" i="13"/>
  <c r="AE626" i="13"/>
  <c r="F650" i="13"/>
  <c r="J619" i="13"/>
  <c r="P645" i="13"/>
  <c r="Y614" i="13"/>
  <c r="AE640" i="13"/>
  <c r="F664" i="13"/>
  <c r="AV682" i="13"/>
  <c r="AM707" i="13"/>
  <c r="AD732" i="13"/>
  <c r="E756" i="13"/>
  <c r="AO678" i="13"/>
  <c r="L706" i="13"/>
  <c r="W728" i="13"/>
  <c r="AC754" i="13"/>
  <c r="AK675" i="13"/>
  <c r="H703" i="13"/>
  <c r="AW727" i="13"/>
  <c r="Y751" i="13"/>
  <c r="M675" i="13"/>
  <c r="P523" i="13"/>
  <c r="AN541" i="13"/>
  <c r="T538" i="13"/>
  <c r="AL587" i="13"/>
  <c r="AN570" i="13"/>
  <c r="Y547" i="13"/>
  <c r="T575" i="13"/>
  <c r="J600" i="13"/>
  <c r="H601" i="13"/>
  <c r="M577" i="13"/>
  <c r="V551" i="13"/>
  <c r="AK575" i="13"/>
  <c r="H603" i="13"/>
  <c r="Z622" i="13"/>
  <c r="AU649" i="13"/>
  <c r="Y616" i="13"/>
  <c r="AE642" i="13"/>
  <c r="AA611" i="13"/>
  <c r="J635" i="13"/>
  <c r="P661" i="13"/>
  <c r="I629" i="13"/>
  <c r="O655" i="13"/>
  <c r="G674" i="13"/>
  <c r="M700" i="13"/>
  <c r="D725" i="13"/>
  <c r="AS749" i="13"/>
  <c r="O671" i="13"/>
  <c r="AO694" i="13"/>
  <c r="L722" i="13"/>
  <c r="W744" i="13"/>
  <c r="Z667" i="13"/>
  <c r="AK691" i="13"/>
  <c r="H719" i="13"/>
  <c r="AW743" i="13"/>
  <c r="Y767" i="13"/>
  <c r="J642" i="13"/>
  <c r="L609" i="13"/>
  <c r="Y633" i="13"/>
  <c r="AE659" i="13"/>
  <c r="D630" i="13"/>
  <c r="AS654" i="13"/>
  <c r="R676" i="13"/>
  <c r="X702" i="13"/>
  <c r="N727" i="13"/>
  <c r="AN750" i="13"/>
  <c r="J672" i="13"/>
  <c r="P698" i="13"/>
  <c r="AP721" i="13"/>
  <c r="AV747" i="13"/>
  <c r="V670" i="13"/>
  <c r="AQ697" i="13"/>
  <c r="S721" i="13"/>
  <c r="I746" i="13"/>
  <c r="AE525" i="13"/>
  <c r="G542" i="13"/>
  <c r="W578" i="13"/>
  <c r="O593" i="13"/>
  <c r="M576" i="13"/>
  <c r="AU552" i="13"/>
  <c r="X579" i="13"/>
  <c r="N604" i="13"/>
  <c r="R574" i="13"/>
  <c r="X600" i="13"/>
  <c r="Z618" i="13"/>
  <c r="AU645" i="13"/>
  <c r="AN613" i="13"/>
  <c r="AT639" i="13"/>
  <c r="J606" i="13"/>
  <c r="Z632" i="13"/>
  <c r="AU659" i="13"/>
  <c r="AN627" i="13"/>
  <c r="AT653" i="13"/>
  <c r="AL672" i="13"/>
  <c r="AR698" i="13"/>
  <c r="AX724" i="13"/>
  <c r="Z748" i="13"/>
  <c r="AM669" i="13"/>
  <c r="V693" i="13"/>
  <c r="AQ720" i="13"/>
  <c r="S744" i="13"/>
  <c r="AT663" i="13"/>
  <c r="AV692" i="13"/>
  <c r="AM717" i="13"/>
  <c r="AD742" i="13"/>
  <c r="AN500" i="13"/>
  <c r="AL535" i="13"/>
  <c r="F527" i="13"/>
  <c r="AR573" i="13"/>
  <c r="AN566" i="13"/>
  <c r="AQ599" i="13"/>
  <c r="AL569" i="13"/>
  <c r="AR595" i="13"/>
  <c r="I604" i="13"/>
  <c r="AP581" i="13"/>
  <c r="AN556" i="13"/>
  <c r="AT582" i="13"/>
  <c r="V606" i="13"/>
  <c r="AX630" i="13"/>
  <c r="Z654" i="13"/>
  <c r="S622" i="13"/>
  <c r="I647" i="13"/>
  <c r="AR618" i="13"/>
  <c r="AX644" i="13"/>
  <c r="AQ612" i="13"/>
  <c r="S636" i="13"/>
  <c r="I661" i="13"/>
  <c r="P681" i="13"/>
  <c r="AP704" i="13"/>
  <c r="AV730" i="13"/>
  <c r="AM755" i="13"/>
  <c r="AR675" i="13"/>
  <c r="AX701" i="13"/>
  <c r="Z725" i="13"/>
  <c r="AU752" i="13"/>
  <c r="AN672" i="13"/>
  <c r="AT698" i="13"/>
  <c r="V722" i="13"/>
  <c r="AQ749" i="13"/>
  <c r="Y669" i="13"/>
  <c r="AU540" i="13"/>
  <c r="AQ522" i="13"/>
  <c r="AE511" i="13"/>
  <c r="AL555" i="13"/>
  <c r="F548" i="13"/>
  <c r="R584" i="13"/>
  <c r="D558" i="13"/>
  <c r="AS582" i="13"/>
  <c r="AT572" i="13"/>
  <c r="AQ564" i="13"/>
  <c r="J596" i="13"/>
  <c r="AV564" i="13"/>
  <c r="AM589" i="13"/>
  <c r="E608" i="13"/>
  <c r="AB636" i="13"/>
  <c r="AL658" i="13"/>
  <c r="AT627" i="13"/>
  <c r="V651" i="13"/>
  <c r="Z620" i="13"/>
  <c r="AU647" i="13"/>
  <c r="AN615" i="13"/>
  <c r="AT641" i="13"/>
  <c r="V665" i="13"/>
  <c r="M684" i="13"/>
  <c r="D709" i="13"/>
  <c r="AS733" i="13"/>
  <c r="U757" i="13"/>
  <c r="F680" i="13"/>
  <c r="AB707" i="13"/>
  <c r="AL729" i="13"/>
  <c r="AR755" i="13"/>
  <c r="R678" i="13"/>
  <c r="X704" i="13"/>
  <c r="N729" i="13"/>
  <c r="AN752" i="13"/>
  <c r="AC676" i="13"/>
  <c r="AB528" i="13"/>
  <c r="U544" i="13"/>
  <c r="AX540" i="13"/>
  <c r="S590" i="13"/>
  <c r="AD572" i="13"/>
  <c r="K549" i="13"/>
  <c r="AX577" i="13"/>
  <c r="S559" i="13"/>
  <c r="AA603" i="13"/>
  <c r="K579" i="13"/>
  <c r="I553" i="13"/>
  <c r="R578" i="13"/>
  <c r="X604" i="13"/>
  <c r="AO623" i="13"/>
  <c r="L651" i="13"/>
  <c r="AN617" i="13"/>
  <c r="AT643" i="13"/>
  <c r="AX612" i="13"/>
  <c r="Z636" i="13"/>
  <c r="L605" i="13"/>
  <c r="Y630" i="13"/>
  <c r="AE656" i="13"/>
  <c r="W675" i="13"/>
  <c r="AC701" i="13"/>
  <c r="T726" i="13"/>
  <c r="J751" i="13"/>
  <c r="F696" i="13"/>
  <c r="O735" i="13"/>
  <c r="AO758" i="13"/>
  <c r="AD682" i="13"/>
  <c r="E706" i="13"/>
  <c r="K732" i="13"/>
  <c r="AK755" i="13"/>
  <c r="J678" i="13"/>
  <c r="AV508" i="13"/>
  <c r="AX531" i="13"/>
  <c r="N638" i="13"/>
  <c r="AN661" i="13"/>
  <c r="AC629" i="13"/>
  <c r="T654" i="13"/>
  <c r="H626" i="13"/>
  <c r="AW650" i="13"/>
  <c r="F671" i="13"/>
  <c r="AB698" i="13"/>
  <c r="AL720" i="13"/>
  <c r="AR746" i="13"/>
  <c r="AD667" i="13"/>
  <c r="AN691" i="13"/>
  <c r="AT717" i="13"/>
  <c r="V741" i="13"/>
  <c r="Y663" i="13"/>
  <c r="AU693" i="13"/>
  <c r="G716" i="13"/>
  <c r="M742" i="13"/>
  <c r="AU509" i="13"/>
  <c r="P540" i="13"/>
  <c r="O534" i="13"/>
  <c r="AE570" i="13"/>
  <c r="AQ582" i="13"/>
  <c r="P569" i="13"/>
  <c r="AM603" i="13"/>
  <c r="AB575" i="13"/>
  <c r="AL597" i="13"/>
  <c r="F569" i="13"/>
  <c r="AB596" i="13"/>
  <c r="AD614" i="13"/>
  <c r="E638" i="13"/>
  <c r="E609" i="13"/>
  <c r="AX635" i="13"/>
  <c r="Z659" i="13"/>
  <c r="AD628" i="13"/>
  <c r="E652" i="13"/>
  <c r="AR623" i="13"/>
  <c r="AX649" i="13"/>
  <c r="AD666" i="13"/>
  <c r="AV694" i="13"/>
  <c r="AM719" i="13"/>
  <c r="AD744" i="13"/>
  <c r="AN662" i="13"/>
  <c r="Z689" i="13"/>
  <c r="AU716" i="13"/>
  <c r="G739" i="13"/>
  <c r="M765" i="13"/>
  <c r="V686" i="13"/>
  <c r="AQ713" i="13"/>
  <c r="S737" i="13"/>
  <c r="AE540" i="13"/>
  <c r="AT527" i="13"/>
  <c r="N519" i="13"/>
  <c r="AO560" i="13"/>
  <c r="AN554" i="13"/>
  <c r="AT592" i="13"/>
  <c r="AP565" i="13"/>
  <c r="AV591" i="13"/>
  <c r="AK597" i="13"/>
  <c r="AE576" i="13"/>
  <c r="AC550" i="13"/>
  <c r="AX578" i="13"/>
  <c r="Z602" i="13"/>
  <c r="AM625" i="13"/>
  <c r="AD650" i="13"/>
  <c r="G617" i="13"/>
  <c r="M643" i="13"/>
  <c r="AV614" i="13"/>
  <c r="AM639" i="13"/>
  <c r="AQ607" i="13"/>
  <c r="G631" i="13"/>
  <c r="M657" i="13"/>
  <c r="AN674" i="13"/>
  <c r="AT700" i="13"/>
  <c r="V724" i="13"/>
  <c r="AQ751" i="13"/>
  <c r="AV671" i="13"/>
  <c r="AM696" i="13"/>
  <c r="AD721" i="13"/>
  <c r="E745" i="13"/>
  <c r="T668" i="13"/>
  <c r="AX694" i="13"/>
  <c r="Z718" i="13"/>
  <c r="AU745" i="13"/>
  <c r="AA662" i="13"/>
  <c r="AE690" i="13"/>
  <c r="H508" i="13"/>
  <c r="AM503" i="13"/>
  <c r="AN550" i="13"/>
  <c r="AB597" i="13"/>
  <c r="F579" i="13"/>
  <c r="N552" i="13"/>
  <c r="AW578" i="13"/>
  <c r="N563" i="13"/>
  <c r="R554" i="13"/>
  <c r="AW590" i="13"/>
  <c r="V558" i="13"/>
  <c r="AQ585" i="13"/>
  <c r="S609" i="13"/>
  <c r="P631" i="13"/>
  <c r="AP654" i="13"/>
  <c r="AX623" i="13"/>
  <c r="Z647" i="13"/>
  <c r="AD616" i="13"/>
  <c r="E640" i="13"/>
  <c r="AM611" i="13"/>
  <c r="AX637" i="13"/>
  <c r="Z661" i="13"/>
  <c r="AK677" i="13"/>
  <c r="H705" i="13"/>
  <c r="AW729" i="13"/>
  <c r="Y753" i="13"/>
  <c r="J676" i="13"/>
  <c r="P702" i="13"/>
  <c r="AP725" i="13"/>
  <c r="AV751" i="13"/>
  <c r="F673" i="13"/>
  <c r="AB700" i="13"/>
  <c r="AL722" i="13"/>
  <c r="AR748" i="13"/>
  <c r="R671" i="13"/>
  <c r="AR512" i="13"/>
  <c r="AC536" i="13"/>
  <c r="H533" i="13"/>
  <c r="AA582" i="13"/>
  <c r="S567" i="13"/>
  <c r="G602" i="13"/>
  <c r="AM572" i="13"/>
  <c r="AD597" i="13"/>
  <c r="K594" i="13"/>
  <c r="U570" i="13"/>
  <c r="S604" i="13"/>
  <c r="F573" i="13"/>
  <c r="AB600" i="13"/>
  <c r="AS619" i="13"/>
  <c r="U643" i="13"/>
  <c r="AR613" i="13"/>
  <c r="AX639" i="13"/>
  <c r="O606" i="13"/>
  <c r="AD632" i="13"/>
  <c r="E656" i="13"/>
  <c r="AC626" i="13"/>
  <c r="T651" i="13"/>
  <c r="AA671" i="13"/>
  <c r="R696" i="13"/>
  <c r="X722" i="13"/>
  <c r="N747" i="13"/>
  <c r="G668" i="13"/>
  <c r="J692" i="13"/>
  <c r="P718" i="13"/>
  <c r="AP741" i="13"/>
  <c r="AV767" i="13"/>
  <c r="F689" i="13"/>
  <c r="AB716" i="13"/>
  <c r="AL738" i="13"/>
  <c r="AR764" i="13"/>
  <c r="AK684" i="13"/>
  <c r="O540" i="13"/>
  <c r="V536" i="13"/>
  <c r="I583" i="13"/>
  <c r="AX572" i="13"/>
  <c r="AT547" i="13"/>
  <c r="U574" i="13"/>
  <c r="AA600" i="13"/>
  <c r="W599" i="13"/>
  <c r="G583" i="13"/>
  <c r="AE553" i="13"/>
  <c r="S577" i="13"/>
  <c r="I602" i="13"/>
  <c r="F682" i="13"/>
  <c r="AL520" i="13"/>
  <c r="AC580" i="13"/>
  <c r="W583" i="13"/>
  <c r="AC566" i="13"/>
  <c r="K599" i="13"/>
  <c r="L562" i="13"/>
  <c r="AM600" i="13"/>
  <c r="AL574" i="13"/>
  <c r="P611" i="13"/>
  <c r="AD634" i="13"/>
  <c r="E658" i="13"/>
  <c r="AR629" i="13"/>
  <c r="AX655" i="13"/>
  <c r="X622" i="13"/>
  <c r="N647" i="13"/>
  <c r="W616" i="13"/>
  <c r="AC642" i="13"/>
  <c r="T667" i="13"/>
  <c r="K686" i="13"/>
  <c r="AK709" i="13"/>
  <c r="H737" i="13"/>
  <c r="AW761" i="13"/>
  <c r="AM680" i="13"/>
  <c r="AD705" i="13"/>
  <c r="E729" i="13"/>
  <c r="K755" i="13"/>
  <c r="AX678" i="13"/>
  <c r="Z702" i="13"/>
  <c r="AU729" i="13"/>
  <c r="G752" i="13"/>
  <c r="AE674" i="13"/>
  <c r="AO499" i="13"/>
  <c r="AR537" i="13"/>
  <c r="X534" i="13"/>
  <c r="AX575" i="13"/>
  <c r="X566" i="13"/>
  <c r="AA599" i="13"/>
  <c r="J568" i="13"/>
  <c r="P594" i="13"/>
  <c r="AM561" i="13"/>
  <c r="AD586" i="13"/>
  <c r="E610" i="13"/>
  <c r="AP626" i="13"/>
  <c r="AV652" i="13"/>
  <c r="F604" i="13"/>
  <c r="U579" i="13"/>
  <c r="AM607" i="13"/>
  <c r="K640" i="13"/>
  <c r="AT615" i="13"/>
  <c r="W638" i="13"/>
  <c r="X609" i="13"/>
  <c r="M636" i="13"/>
  <c r="D661" i="13"/>
  <c r="AB631" i="13"/>
  <c r="AL653" i="13"/>
  <c r="AD672" i="13"/>
  <c r="E696" i="13"/>
  <c r="K722" i="13"/>
  <c r="AK745" i="13"/>
  <c r="S672" i="13"/>
  <c r="I697" i="13"/>
  <c r="O723" i="13"/>
  <c r="AO746" i="13"/>
  <c r="AT668" i="13"/>
  <c r="AN692" i="13"/>
  <c r="AT718" i="13"/>
  <c r="V742" i="13"/>
  <c r="AO664" i="13"/>
  <c r="AU694" i="13"/>
  <c r="G717" i="13"/>
  <c r="M743" i="13"/>
  <c r="AM694" i="13"/>
  <c r="AN741" i="13"/>
  <c r="AR768" i="13"/>
  <c r="G794" i="13"/>
  <c r="M820" i="13"/>
  <c r="D845" i="13"/>
  <c r="AS869" i="13"/>
  <c r="AM784" i="13"/>
  <c r="AD809" i="13"/>
  <c r="AC555" i="13"/>
  <c r="I590" i="13"/>
  <c r="N621" i="13"/>
  <c r="AX650" i="13"/>
  <c r="P628" i="13"/>
  <c r="AP651" i="13"/>
  <c r="K622" i="13"/>
  <c r="AK645" i="13"/>
  <c r="AD613" i="13"/>
  <c r="E637" i="13"/>
  <c r="K663" i="13"/>
  <c r="W679" i="13"/>
  <c r="AC705" i="13"/>
  <c r="T730" i="13"/>
  <c r="J755" i="13"/>
  <c r="AT677" i="13"/>
  <c r="V701" i="13"/>
  <c r="AQ728" i="13"/>
  <c r="S752" i="13"/>
  <c r="K672" i="13"/>
  <c r="AK695" i="13"/>
  <c r="H723" i="13"/>
  <c r="AW747" i="13"/>
  <c r="AX666" i="13"/>
  <c r="AV693" i="13"/>
  <c r="AM718" i="13"/>
  <c r="AD743" i="13"/>
  <c r="H692" i="13"/>
  <c r="W742" i="13"/>
  <c r="P769" i="13"/>
  <c r="D797" i="13"/>
  <c r="AS821" i="13"/>
  <c r="U845" i="13"/>
  <c r="AA871" i="13"/>
  <c r="U786" i="13"/>
  <c r="AA812" i="13"/>
  <c r="AS555" i="13"/>
  <c r="AR588" i="13"/>
  <c r="R618" i="13"/>
  <c r="N653" i="13"/>
  <c r="R627" i="13"/>
  <c r="X653" i="13"/>
  <c r="H625" i="13"/>
  <c r="AW649" i="13"/>
  <c r="AA616" i="13"/>
  <c r="R641" i="13"/>
  <c r="X667" i="13"/>
  <c r="AX684" i="13"/>
  <c r="Z708" i="13"/>
  <c r="AU735" i="13"/>
  <c r="G758" i="13"/>
  <c r="X683" i="13"/>
  <c r="N708" i="13"/>
  <c r="AN731" i="13"/>
  <c r="AT757" i="13"/>
  <c r="AM677" i="13"/>
  <c r="AD702" i="13"/>
  <c r="E726" i="13"/>
  <c r="K752" i="13"/>
  <c r="T673" i="13"/>
  <c r="J698" i="13"/>
  <c r="P724" i="13"/>
  <c r="AP747" i="13"/>
  <c r="AT703" i="13"/>
  <c r="AB753" i="13"/>
  <c r="Y771" i="13"/>
  <c r="E796" i="13"/>
  <c r="K822" i="13"/>
  <c r="AK845" i="13"/>
  <c r="H873" i="13"/>
  <c r="R789" i="13"/>
  <c r="X815" i="13"/>
  <c r="I558" i="13"/>
  <c r="AN592" i="13"/>
  <c r="AQ625" i="13"/>
  <c r="J657" i="13"/>
  <c r="N630" i="13"/>
  <c r="AN653" i="13"/>
  <c r="AN626" i="13"/>
  <c r="AT652" i="13"/>
  <c r="AM620" i="13"/>
  <c r="AD645" i="13"/>
  <c r="E669" i="13"/>
  <c r="L689" i="13"/>
  <c r="W711" i="13"/>
  <c r="AC737" i="13"/>
  <c r="T762" i="13"/>
  <c r="E685" i="13"/>
  <c r="K711" i="13"/>
  <c r="AK734" i="13"/>
  <c r="L493" i="13"/>
  <c r="AT550" i="13"/>
  <c r="Y561" i="13"/>
  <c r="U551" i="13"/>
  <c r="H586" i="13"/>
  <c r="E588" i="13"/>
  <c r="AM584" i="13"/>
  <c r="AX562" i="13"/>
  <c r="R594" i="13"/>
  <c r="AP622" i="13"/>
  <c r="AV648" i="13"/>
  <c r="F618" i="13"/>
  <c r="AB645" i="13"/>
  <c r="AV611" i="13"/>
  <c r="AA635" i="13"/>
  <c r="R660" i="13"/>
  <c r="AO630" i="13"/>
  <c r="L658" i="13"/>
  <c r="AM675" i="13"/>
  <c r="AD700" i="13"/>
  <c r="E724" i="13"/>
  <c r="K750" i="13"/>
  <c r="O670" i="13"/>
  <c r="AP693" i="13"/>
  <c r="AV719" i="13"/>
  <c r="AM744" i="13"/>
  <c r="J666" i="13"/>
  <c r="AL690" i="13"/>
  <c r="AR716" i="13"/>
  <c r="AX742" i="13"/>
  <c r="Z766" i="13"/>
  <c r="AW688" i="13"/>
  <c r="AQ506" i="13"/>
  <c r="AV510" i="13"/>
  <c r="E555" i="13"/>
  <c r="AK604" i="13"/>
  <c r="S587" i="13"/>
  <c r="W556" i="13"/>
  <c r="AC582" i="13"/>
  <c r="L550" i="13"/>
  <c r="AP574" i="13"/>
  <c r="AV600" i="13"/>
  <c r="T616" i="13"/>
  <c r="J641" i="13"/>
  <c r="AL609" i="13"/>
  <c r="P567" i="13"/>
  <c r="AU601" i="13"/>
  <c r="AB624" i="13"/>
  <c r="H659" i="13"/>
  <c r="O629" i="13"/>
  <c r="AO652" i="13"/>
  <c r="Z624" i="13"/>
  <c r="AU651" i="13"/>
  <c r="Y618" i="13"/>
  <c r="AE644" i="13"/>
  <c r="F668" i="13"/>
  <c r="AV686" i="13"/>
  <c r="AM711" i="13"/>
  <c r="AD736" i="13"/>
  <c r="E760" i="13"/>
  <c r="V685" i="13"/>
  <c r="AQ712" i="13"/>
  <c r="S736" i="13"/>
  <c r="I761" i="13"/>
  <c r="R682" i="13"/>
  <c r="X708" i="13"/>
  <c r="N733" i="13"/>
  <c r="AN756" i="13"/>
  <c r="AR681" i="13"/>
  <c r="AX707" i="13"/>
  <c r="Z731" i="13"/>
  <c r="AU758" i="13"/>
  <c r="Z723" i="13"/>
  <c r="AO764" i="13"/>
  <c r="AX784" i="13"/>
  <c r="Z808" i="13"/>
  <c r="AU835" i="13"/>
  <c r="G858" i="13"/>
  <c r="AB775" i="13"/>
  <c r="AP797" i="13"/>
  <c r="AV823" i="13"/>
  <c r="X576" i="13"/>
  <c r="AO607" i="13"/>
  <c r="AT638" i="13"/>
  <c r="L616" i="13"/>
  <c r="T641" i="13"/>
  <c r="AS609" i="13"/>
  <c r="AD636" i="13"/>
  <c r="E660" i="13"/>
  <c r="AV627" i="13"/>
  <c r="AM652" i="13"/>
  <c r="N670" i="13"/>
  <c r="AO693" i="13"/>
  <c r="L721" i="13"/>
  <c r="W743" i="13"/>
  <c r="Z666" i="13"/>
  <c r="N692" i="13"/>
  <c r="AN715" i="13"/>
  <c r="AT741" i="13"/>
  <c r="V765" i="13"/>
  <c r="AD686" i="13"/>
  <c r="E710" i="13"/>
  <c r="K736" i="13"/>
  <c r="AK759" i="13"/>
  <c r="J682" i="13"/>
  <c r="P708" i="13"/>
  <c r="AP731" i="13"/>
  <c r="AV757" i="13"/>
  <c r="H724" i="13"/>
  <c r="G765" i="13"/>
  <c r="AU787" i="13"/>
  <c r="G810" i="13"/>
  <c r="M836" i="13"/>
  <c r="D861" i="13"/>
  <c r="M777" i="13"/>
  <c r="D802" i="13"/>
  <c r="AS826" i="13"/>
  <c r="J573" i="13"/>
  <c r="G608" i="13"/>
  <c r="AE637" i="13"/>
  <c r="AC616" i="13"/>
  <c r="U640" i="13"/>
  <c r="D612" i="13"/>
  <c r="K638" i="13"/>
  <c r="AK661" i="13"/>
  <c r="AS630" i="13"/>
  <c r="U654" i="13"/>
  <c r="AB674" i="13"/>
  <c r="AL696" i="13"/>
  <c r="AR722" i="13"/>
  <c r="AX748" i="13"/>
  <c r="U670" i="13"/>
  <c r="AA696" i="13"/>
  <c r="R721" i="13"/>
  <c r="X747" i="13"/>
  <c r="O666" i="13"/>
  <c r="AP690" i="13"/>
  <c r="AV716" i="13"/>
  <c r="AM741" i="13"/>
  <c r="AD766" i="13"/>
  <c r="W686" i="13"/>
  <c r="AC712" i="13"/>
  <c r="T737" i="13"/>
  <c r="R666" i="13"/>
  <c r="V727" i="13"/>
  <c r="D768" i="13"/>
  <c r="AV786" i="13"/>
  <c r="AM811" i="13"/>
  <c r="AD836" i="13"/>
  <c r="E860" i="13"/>
  <c r="AS778" i="13"/>
  <c r="U802" i="13"/>
  <c r="AA828" i="13"/>
  <c r="D579" i="13"/>
  <c r="V610" i="13"/>
  <c r="H643" i="13"/>
  <c r="AA618" i="13"/>
  <c r="R643" i="13"/>
  <c r="R616" i="13"/>
  <c r="X642" i="13"/>
  <c r="W611" i="13"/>
  <c r="AP633" i="13"/>
  <c r="AV659" i="13"/>
  <c r="I676" i="13"/>
  <c r="O702" i="13"/>
  <c r="AO725" i="13"/>
  <c r="L753" i="13"/>
  <c r="AV675" i="13"/>
  <c r="AT512" i="13"/>
  <c r="R575" i="13"/>
  <c r="K578" i="13"/>
  <c r="R561" i="13"/>
  <c r="AE596" i="13"/>
  <c r="L548" i="13"/>
  <c r="AQ596" i="13"/>
  <c r="G572" i="13"/>
  <c r="AN604" i="13"/>
  <c r="AW631" i="13"/>
  <c r="Y655" i="13"/>
  <c r="M627" i="13"/>
  <c r="D652" i="13"/>
  <c r="AQ619" i="13"/>
  <c r="S643" i="13"/>
  <c r="AP613" i="13"/>
  <c r="AV639" i="13"/>
  <c r="AM664" i="13"/>
  <c r="AE683" i="13"/>
  <c r="F707" i="13"/>
  <c r="AB734" i="13"/>
  <c r="AL756" i="13"/>
  <c r="H678" i="13"/>
  <c r="AW702" i="13"/>
  <c r="Y726" i="13"/>
  <c r="AE752" i="13"/>
  <c r="D675" i="13"/>
  <c r="AS699" i="13"/>
  <c r="U723" i="13"/>
  <c r="AA749" i="13"/>
  <c r="AX671" i="13"/>
  <c r="AQ544" i="13"/>
  <c r="V527" i="13"/>
  <c r="L529" i="13"/>
  <c r="AM570" i="13"/>
  <c r="G562" i="13"/>
  <c r="E596" i="13"/>
  <c r="AD565" i="13"/>
  <c r="E589" i="13"/>
  <c r="H559" i="13"/>
  <c r="AW583" i="13"/>
  <c r="Y607" i="13"/>
  <c r="K624" i="13"/>
  <c r="AK647" i="13"/>
  <c r="AS616" i="13"/>
  <c r="AO575" i="13"/>
  <c r="AL610" i="13"/>
  <c r="AX634" i="13"/>
  <c r="P612" i="13"/>
  <c r="AP635" i="13"/>
  <c r="AV661" i="13"/>
  <c r="R632" i="13"/>
  <c r="X658" i="13"/>
  <c r="AU628" i="13"/>
  <c r="G651" i="13"/>
  <c r="AQ669" i="13"/>
  <c r="Y693" i="13"/>
  <c r="AE719" i="13"/>
  <c r="F743" i="13"/>
  <c r="AO667" i="13"/>
  <c r="AC694" i="13"/>
  <c r="T719" i="13"/>
  <c r="J744" i="13"/>
  <c r="W665" i="13"/>
  <c r="I690" i="13"/>
  <c r="O716" i="13"/>
  <c r="AO739" i="13"/>
  <c r="L767" i="13"/>
  <c r="U688" i="13"/>
  <c r="AA714" i="13"/>
  <c r="R739" i="13"/>
  <c r="U680" i="13"/>
  <c r="AC736" i="13"/>
  <c r="AV773" i="13"/>
  <c r="AA791" i="13"/>
  <c r="R816" i="13"/>
  <c r="X842" i="13"/>
  <c r="N867" i="13"/>
  <c r="H782" i="13"/>
  <c r="AW806" i="13"/>
  <c r="E551" i="13"/>
  <c r="AT586" i="13"/>
  <c r="AN612" i="13"/>
  <c r="U647" i="13"/>
  <c r="E623" i="13"/>
  <c r="K649" i="13"/>
  <c r="AE619" i="13"/>
  <c r="F643" i="13"/>
  <c r="AC610" i="13"/>
  <c r="Y634" i="13"/>
  <c r="AE660" i="13"/>
  <c r="AP676" i="13"/>
  <c r="AV702" i="13"/>
  <c r="AM727" i="13"/>
  <c r="AD752" i="13"/>
  <c r="O675" i="13"/>
  <c r="AO698" i="13"/>
  <c r="L726" i="13"/>
  <c r="W748" i="13"/>
  <c r="S669" i="13"/>
  <c r="F693" i="13"/>
  <c r="AB720" i="13"/>
  <c r="AL742" i="13"/>
  <c r="Z663" i="13"/>
  <c r="AK688" i="13"/>
  <c r="H716" i="13"/>
  <c r="AW740" i="13"/>
  <c r="Y676" i="13"/>
  <c r="K737" i="13"/>
  <c r="N774" i="13"/>
  <c r="X794" i="13"/>
  <c r="N819" i="13"/>
  <c r="AN842" i="13"/>
  <c r="AT868" i="13"/>
  <c r="AN783" i="13"/>
  <c r="AT809" i="13"/>
  <c r="AB551" i="13"/>
  <c r="AE585" i="13"/>
  <c r="F613" i="13"/>
  <c r="E646" i="13"/>
  <c r="V623" i="13"/>
  <c r="AQ650" i="13"/>
  <c r="AB622" i="13"/>
  <c r="AL644" i="13"/>
  <c r="AT613" i="13"/>
  <c r="V637" i="13"/>
  <c r="AQ664" i="13"/>
  <c r="D681" i="13"/>
  <c r="AS705" i="13"/>
  <c r="U729" i="13"/>
  <c r="AA755" i="13"/>
  <c r="AQ680" i="13"/>
  <c r="S704" i="13"/>
  <c r="I729" i="13"/>
  <c r="O755" i="13"/>
  <c r="H675" i="13"/>
  <c r="AW699" i="13"/>
  <c r="Y723" i="13"/>
  <c r="AE749" i="13"/>
  <c r="AM670" i="13"/>
  <c r="AD695" i="13"/>
  <c r="E719" i="13"/>
  <c r="K745" i="13"/>
  <c r="D696" i="13"/>
  <c r="P748" i="13"/>
  <c r="AQ767" i="13"/>
  <c r="Y793" i="13"/>
  <c r="AE819" i="13"/>
  <c r="F843" i="13"/>
  <c r="AB870" i="13"/>
  <c r="V785" i="13"/>
  <c r="AQ812" i="13"/>
  <c r="AD554" i="13"/>
  <c r="AA589" i="13"/>
  <c r="M622" i="13"/>
  <c r="AE653" i="13"/>
  <c r="S626" i="13"/>
  <c r="I651" i="13"/>
  <c r="I624" i="13"/>
  <c r="O650" i="13"/>
  <c r="H618" i="13"/>
  <c r="AW642" i="13"/>
  <c r="Y666" i="13"/>
  <c r="U714" i="13"/>
  <c r="AA740" i="13"/>
  <c r="R765" i="13"/>
  <c r="AO687" i="13"/>
  <c r="L715" i="13"/>
  <c r="W737" i="13"/>
  <c r="AC763" i="13"/>
  <c r="V683" i="13"/>
  <c r="D535" i="13"/>
  <c r="W542" i="13"/>
  <c r="Z643" i="13"/>
  <c r="AW610" i="13"/>
  <c r="AN634" i="13"/>
  <c r="AT660" i="13"/>
  <c r="T631" i="13"/>
  <c r="J656" i="13"/>
  <c r="AV678" i="13"/>
  <c r="AM703" i="13"/>
  <c r="AD728" i="13"/>
  <c r="E752" i="13"/>
  <c r="Z673" i="13"/>
  <c r="AU700" i="13"/>
  <c r="G723" i="13"/>
  <c r="M749" i="13"/>
  <c r="AK671" i="13"/>
  <c r="H699" i="13"/>
  <c r="AW723" i="13"/>
  <c r="Y747" i="13"/>
  <c r="AP530" i="13"/>
  <c r="AS493" i="13"/>
  <c r="AL544" i="13"/>
  <c r="N586" i="13"/>
  <c r="AT595" i="13"/>
  <c r="AW577" i="13"/>
  <c r="AV555" i="13"/>
  <c r="AM580" i="13"/>
  <c r="AP547" i="13"/>
  <c r="AV576" i="13"/>
  <c r="AM601" i="13"/>
  <c r="AO619" i="13"/>
  <c r="L647" i="13"/>
  <c r="E615" i="13"/>
  <c r="K641" i="13"/>
  <c r="AU607" i="13"/>
  <c r="AO633" i="13"/>
  <c r="L661" i="13"/>
  <c r="E629" i="13"/>
  <c r="K655" i="13"/>
  <c r="S675" i="13"/>
  <c r="I700" i="13"/>
  <c r="O726" i="13"/>
  <c r="AO749" i="13"/>
  <c r="K671" i="13"/>
  <c r="AK694" i="13"/>
  <c r="H722" i="13"/>
  <c r="AW746" i="13"/>
  <c r="U667" i="13"/>
  <c r="M694" i="13"/>
  <c r="D719" i="13"/>
  <c r="AS743" i="13"/>
  <c r="L511" i="13"/>
  <c r="S538" i="13"/>
  <c r="AK529" i="13"/>
  <c r="Y576" i="13"/>
  <c r="Z568" i="13"/>
  <c r="J603" i="13"/>
  <c r="S572" i="13"/>
  <c r="AW561" i="13"/>
  <c r="F549" i="13"/>
  <c r="X583" i="13"/>
  <c r="E558" i="13"/>
  <c r="K584" i="13"/>
  <c r="AK607" i="13"/>
  <c r="O632" i="13"/>
  <c r="AO655" i="13"/>
  <c r="AW624" i="13"/>
  <c r="Y648" i="13"/>
  <c r="I620" i="13"/>
  <c r="O646" i="13"/>
  <c r="H614" i="13"/>
  <c r="AW638" i="13"/>
  <c r="Y662" i="13"/>
  <c r="AU683" i="13"/>
  <c r="G706" i="13"/>
  <c r="M732" i="13"/>
  <c r="D757" i="13"/>
  <c r="I677" i="13"/>
  <c r="O703" i="13"/>
  <c r="AO726" i="13"/>
  <c r="L754" i="13"/>
  <c r="E674" i="13"/>
  <c r="K700" i="13"/>
  <c r="AK723" i="13"/>
  <c r="H751" i="13"/>
  <c r="P672" i="13"/>
  <c r="H546" i="13"/>
  <c r="X525" i="13"/>
  <c r="K514" i="13"/>
  <c r="S558" i="13"/>
  <c r="AD551" i="13"/>
  <c r="AM587" i="13"/>
  <c r="T559" i="13"/>
  <c r="J584" i="13"/>
  <c r="AQ579" i="13"/>
  <c r="Y566" i="13"/>
  <c r="Z597" i="13"/>
  <c r="M566" i="13"/>
  <c r="D591" i="13"/>
  <c r="AP609" i="13"/>
  <c r="AQ637" i="13"/>
  <c r="S661" i="13"/>
  <c r="K629" i="13"/>
  <c r="AK652" i="13"/>
  <c r="AO621" i="13"/>
  <c r="L649" i="13"/>
  <c r="E617" i="13"/>
  <c r="K643" i="13"/>
  <c r="AK666" i="13"/>
  <c r="AC685" i="13"/>
  <c r="T710" i="13"/>
  <c r="J735" i="13"/>
  <c r="P761" i="13"/>
  <c r="V681" i="13"/>
  <c r="AQ708" i="13"/>
  <c r="S732" i="13"/>
  <c r="I757" i="13"/>
  <c r="AV680" i="13"/>
  <c r="AM705" i="13"/>
  <c r="AD730" i="13"/>
  <c r="E754" i="13"/>
  <c r="AR677" i="13"/>
  <c r="AM533" i="13"/>
  <c r="T492" i="13"/>
  <c r="AE543" i="13"/>
  <c r="AW592" i="13"/>
  <c r="O574" i="13"/>
  <c r="AW550" i="13"/>
  <c r="O579" i="13"/>
  <c r="AU563" i="13"/>
  <c r="AO547" i="13"/>
  <c r="AQ580" i="13"/>
  <c r="AP554" i="13"/>
  <c r="AV580" i="13"/>
  <c r="AM605" i="13"/>
  <c r="F625" i="13"/>
  <c r="AB652" i="13"/>
  <c r="E619" i="13"/>
  <c r="K645" i="13"/>
  <c r="O614" i="13"/>
  <c r="AO637" i="13"/>
  <c r="AW606" i="13"/>
  <c r="AN631" i="13"/>
  <c r="AT657" i="13"/>
  <c r="AL676" i="13"/>
  <c r="AR702" i="13"/>
  <c r="AX728" i="13"/>
  <c r="Z752" i="13"/>
  <c r="AT673" i="13"/>
  <c r="V697" i="13"/>
  <c r="AQ724" i="13"/>
  <c r="S748" i="13"/>
  <c r="AP670" i="13"/>
  <c r="AV696" i="13"/>
  <c r="AM721" i="13"/>
  <c r="AD746" i="13"/>
  <c r="G665" i="13"/>
  <c r="AC692" i="13"/>
  <c r="AB505" i="13"/>
  <c r="X502" i="13"/>
  <c r="E552" i="13"/>
  <c r="AQ598" i="13"/>
  <c r="AK581" i="13"/>
  <c r="F556" i="13"/>
  <c r="AB583" i="13"/>
  <c r="AE571" i="13"/>
  <c r="N560" i="13"/>
  <c r="AX589" i="13"/>
  <c r="D559" i="13"/>
  <c r="AS583" i="13"/>
  <c r="U607" i="13"/>
  <c r="AQ529" i="13"/>
  <c r="AO533" i="13"/>
  <c r="X601" i="13"/>
  <c r="AS593" i="13"/>
  <c r="E573" i="13"/>
  <c r="K574" i="13"/>
  <c r="AK570" i="13"/>
  <c r="AR551" i="13"/>
  <c r="J585" i="13"/>
  <c r="AX614" i="13"/>
  <c r="AO639" i="13"/>
  <c r="T611" i="13"/>
  <c r="E635" i="13"/>
  <c r="K661" i="13"/>
  <c r="AX628" i="13"/>
  <c r="Z652" i="13"/>
  <c r="N624" i="13"/>
  <c r="AN647" i="13"/>
  <c r="AR668" i="13"/>
  <c r="W691" i="13"/>
  <c r="AC717" i="13"/>
  <c r="T742" i="13"/>
  <c r="J767" i="13"/>
  <c r="O687" i="13"/>
  <c r="AO710" i="13"/>
  <c r="L738" i="13"/>
  <c r="W760" i="13"/>
  <c r="K684" i="13"/>
  <c r="AK707" i="13"/>
  <c r="H735" i="13"/>
  <c r="AW759" i="13"/>
  <c r="AP679" i="13"/>
  <c r="H531" i="13"/>
  <c r="AE497" i="13"/>
  <c r="AA547" i="13"/>
  <c r="W586" i="13"/>
  <c r="J575" i="13"/>
  <c r="S548" i="13"/>
  <c r="V573" i="13"/>
  <c r="AQ600" i="13"/>
  <c r="O568" i="13"/>
  <c r="AO591" i="13"/>
  <c r="D609" i="13"/>
  <c r="S633" i="13"/>
  <c r="I658" i="13"/>
  <c r="Z558" i="13"/>
  <c r="AQ589" i="13"/>
  <c r="AK615" i="13"/>
  <c r="D647" i="13"/>
  <c r="X621" i="13"/>
  <c r="N646" i="13"/>
  <c r="AW617" i="13"/>
  <c r="Y641" i="13"/>
  <c r="AR611" i="13"/>
  <c r="AM636" i="13"/>
  <c r="AD661" i="13"/>
  <c r="AO677" i="13"/>
  <c r="L705" i="13"/>
  <c r="W727" i="13"/>
  <c r="AC753" i="13"/>
  <c r="AS678" i="13"/>
  <c r="U702" i="13"/>
  <c r="AA728" i="13"/>
  <c r="R753" i="13"/>
  <c r="Z674" i="13"/>
  <c r="AU701" i="13"/>
  <c r="G724" i="13"/>
  <c r="M750" i="13"/>
  <c r="AK672" i="13"/>
  <c r="H700" i="13"/>
  <c r="AW724" i="13"/>
  <c r="Y748" i="13"/>
  <c r="K705" i="13"/>
  <c r="X757" i="13"/>
  <c r="H777" i="13"/>
  <c r="AW801" i="13"/>
  <c r="Y825" i="13"/>
  <c r="AE851" i="13"/>
  <c r="F875" i="13"/>
  <c r="O791" i="13"/>
  <c r="AO814" i="13"/>
  <c r="V562" i="13"/>
  <c r="S597" i="13"/>
  <c r="X628" i="13"/>
  <c r="AO659" i="13"/>
  <c r="AQ634" i="13"/>
  <c r="S658" i="13"/>
  <c r="W627" i="13"/>
  <c r="AC653" i="13"/>
  <c r="AO618" i="13"/>
  <c r="L646" i="13"/>
  <c r="W668" i="13"/>
  <c r="N687" i="13"/>
  <c r="AN710" i="13"/>
  <c r="AT736" i="13"/>
  <c r="V760" i="13"/>
  <c r="G683" i="13"/>
  <c r="M709" i="13"/>
  <c r="D734" i="13"/>
  <c r="AS758" i="13"/>
  <c r="W677" i="13"/>
  <c r="AC703" i="13"/>
  <c r="T728" i="13"/>
  <c r="J753" i="13"/>
  <c r="S674" i="13"/>
  <c r="I699" i="13"/>
  <c r="O725" i="13"/>
  <c r="AO748" i="13"/>
  <c r="Y708" i="13"/>
  <c r="F758" i="13"/>
  <c r="Y777" i="13"/>
  <c r="AE803" i="13"/>
  <c r="F827" i="13"/>
  <c r="AB854" i="13"/>
  <c r="AL876" i="13"/>
  <c r="AB795" i="13"/>
  <c r="AL817" i="13"/>
  <c r="AL562" i="13"/>
  <c r="P599" i="13"/>
  <c r="J625" i="13"/>
  <c r="G660" i="13"/>
  <c r="AR633" i="13"/>
  <c r="AX659" i="13"/>
  <c r="T630" i="13"/>
  <c r="J655" i="13"/>
  <c r="AL621" i="13"/>
  <c r="AR647" i="13"/>
  <c r="Y665" i="13"/>
  <c r="K690" i="13"/>
  <c r="AK713" i="13"/>
  <c r="H741" i="13"/>
  <c r="AW765" i="13"/>
  <c r="AX689" i="13"/>
  <c r="Z713" i="13"/>
  <c r="AU740" i="13"/>
  <c r="G763" i="13"/>
  <c r="O684" i="13"/>
  <c r="AO707" i="13"/>
  <c r="L735" i="13"/>
  <c r="W757" i="13"/>
  <c r="AT679" i="13"/>
  <c r="V703" i="13"/>
  <c r="AQ730" i="13"/>
  <c r="S754" i="13"/>
  <c r="S714" i="13"/>
  <c r="AB761" i="13"/>
  <c r="AO777" i="13"/>
  <c r="L805" i="13"/>
  <c r="W827" i="13"/>
  <c r="AC853" i="13"/>
  <c r="W769" i="13"/>
  <c r="AR795" i="13"/>
  <c r="AX821" i="13"/>
  <c r="M570" i="13"/>
  <c r="AE601" i="13"/>
  <c r="R634" i="13"/>
  <c r="G607" i="13"/>
  <c r="Z635" i="13"/>
  <c r="AB605" i="13"/>
  <c r="AU635" i="13"/>
  <c r="G658" i="13"/>
  <c r="O627" i="13"/>
  <c r="AO650" i="13"/>
  <c r="U669" i="13"/>
  <c r="X694" i="13"/>
  <c r="N719" i="13"/>
  <c r="AN742" i="13"/>
  <c r="AS663" i="13"/>
  <c r="L694" i="13"/>
  <c r="W716" i="13"/>
  <c r="AC742" i="13"/>
  <c r="O510" i="13"/>
  <c r="F570" i="13"/>
  <c r="Z576" i="13"/>
  <c r="AK558" i="13"/>
  <c r="AX593" i="13"/>
  <c r="AQ603" i="13"/>
  <c r="K595" i="13"/>
  <c r="AA569" i="13"/>
  <c r="Y603" i="13"/>
  <c r="S629" i="13"/>
  <c r="I654" i="13"/>
  <c r="AV625" i="13"/>
  <c r="AM650" i="13"/>
  <c r="AB618" i="13"/>
  <c r="AL640" i="13"/>
  <c r="AA612" i="13"/>
  <c r="R637" i="13"/>
  <c r="X663" i="13"/>
  <c r="O682" i="13"/>
  <c r="AO705" i="13"/>
  <c r="L733" i="13"/>
  <c r="W755" i="13"/>
  <c r="AQ676" i="13"/>
  <c r="S700" i="13"/>
  <c r="I725" i="13"/>
  <c r="O751" i="13"/>
  <c r="AM673" i="13"/>
  <c r="AD698" i="13"/>
  <c r="E722" i="13"/>
  <c r="K748" i="13"/>
  <c r="P667" i="13"/>
  <c r="U534" i="13"/>
  <c r="AO524" i="13"/>
  <c r="U521" i="13"/>
  <c r="H568" i="13"/>
  <c r="AA559" i="13"/>
  <c r="O594" i="13"/>
  <c r="N564" i="13"/>
  <c r="AN587" i="13"/>
  <c r="AQ557" i="13"/>
  <c r="S581" i="13"/>
  <c r="I606" i="13"/>
  <c r="AT622" i="13"/>
  <c r="V646" i="13"/>
  <c r="AD615" i="13"/>
  <c r="I574" i="13"/>
  <c r="F609" i="13"/>
  <c r="U631" i="13"/>
  <c r="J610" i="13"/>
  <c r="AA634" i="13"/>
  <c r="R659" i="13"/>
  <c r="AK629" i="13"/>
  <c r="H657" i="13"/>
  <c r="P626" i="13"/>
  <c r="AP649" i="13"/>
  <c r="E668" i="13"/>
  <c r="I692" i="13"/>
  <c r="O718" i="13"/>
  <c r="AO741" i="13"/>
  <c r="P664" i="13"/>
  <c r="M693" i="13"/>
  <c r="D718" i="13"/>
  <c r="AS742" i="13"/>
  <c r="U766" i="13"/>
  <c r="AR688" i="13"/>
  <c r="AX714" i="13"/>
  <c r="Z738" i="13"/>
  <c r="AU765" i="13"/>
  <c r="E687" i="13"/>
  <c r="K713" i="13"/>
  <c r="AK736" i="13"/>
  <c r="I675" i="13"/>
  <c r="AV733" i="13"/>
  <c r="R771" i="13"/>
  <c r="K790" i="13"/>
  <c r="AK813" i="13"/>
  <c r="H841" i="13"/>
  <c r="AW865" i="13"/>
  <c r="AQ780" i="13"/>
  <c r="S804" i="13"/>
  <c r="AU548" i="13"/>
  <c r="AV584" i="13"/>
  <c r="T610" i="13"/>
  <c r="AM645" i="13"/>
  <c r="AN621" i="13"/>
  <c r="AT647" i="13"/>
  <c r="O618" i="13"/>
  <c r="AO641" i="13"/>
  <c r="AP608" i="13"/>
  <c r="I633" i="13"/>
  <c r="O659" i="13"/>
  <c r="AA675" i="13"/>
  <c r="R700" i="13"/>
  <c r="X726" i="13"/>
  <c r="N751" i="13"/>
  <c r="AX673" i="13"/>
  <c r="Z697" i="13"/>
  <c r="AU724" i="13"/>
  <c r="G747" i="13"/>
  <c r="AE667" i="13"/>
  <c r="AO691" i="13"/>
  <c r="L719" i="13"/>
  <c r="W741" i="13"/>
  <c r="AC767" i="13"/>
  <c r="V687" i="13"/>
  <c r="AQ714" i="13"/>
  <c r="S738" i="13"/>
  <c r="M671" i="13"/>
  <c r="AE734" i="13"/>
  <c r="AW772" i="13"/>
  <c r="H793" i="13"/>
  <c r="AW817" i="13"/>
  <c r="Y841" i="13"/>
  <c r="AE867" i="13"/>
  <c r="Y782" i="13"/>
  <c r="AE808" i="13"/>
  <c r="S549" i="13"/>
  <c r="T580" i="13"/>
  <c r="M611" i="13"/>
  <c r="X644" i="13"/>
  <c r="F622" i="13"/>
  <c r="AB649" i="13"/>
  <c r="L621" i="13"/>
  <c r="W643" i="13"/>
  <c r="AE612" i="13"/>
  <c r="F636" i="13"/>
  <c r="AB663" i="13"/>
  <c r="AM679" i="13"/>
  <c r="AD704" i="13"/>
  <c r="E728" i="13"/>
  <c r="K754" i="13"/>
  <c r="AB679" i="13"/>
  <c r="AL701" i="13"/>
  <c r="AR727" i="13"/>
  <c r="AX753" i="13"/>
  <c r="AQ673" i="13"/>
  <c r="S697" i="13"/>
  <c r="I722" i="13"/>
  <c r="O748" i="13"/>
  <c r="H669" i="13"/>
  <c r="N694" i="13"/>
  <c r="AN717" i="13"/>
  <c r="AT743" i="13"/>
  <c r="X693" i="13"/>
  <c r="E743" i="13"/>
  <c r="AE774" i="13"/>
  <c r="I792" i="13"/>
  <c r="O818" i="13"/>
  <c r="AO841" i="13"/>
  <c r="L869" i="13"/>
  <c r="F784" i="13"/>
  <c r="AB811" i="13"/>
  <c r="U552" i="13"/>
  <c r="AC587" i="13"/>
  <c r="U615" i="13"/>
  <c r="AW651" i="13"/>
  <c r="AL623" i="13"/>
  <c r="AR649" i="13"/>
  <c r="AR622" i="13"/>
  <c r="AX648" i="13"/>
  <c r="AQ616" i="13"/>
  <c r="S640" i="13"/>
  <c r="I665" i="13"/>
  <c r="U681" i="13"/>
  <c r="AA707" i="13"/>
  <c r="R732" i="13"/>
  <c r="X758" i="13"/>
  <c r="P538" i="13"/>
  <c r="AD528" i="13"/>
  <c r="U588" i="13"/>
  <c r="AV586" i="13"/>
  <c r="Y570" i="13"/>
  <c r="J567" i="13"/>
  <c r="Z565" i="13"/>
  <c r="T548" i="13"/>
  <c r="N581" i="13"/>
  <c r="K607" i="13"/>
  <c r="J637" i="13"/>
  <c r="H606" i="13"/>
  <c r="Y632" i="13"/>
  <c r="AE658" i="13"/>
  <c r="D625" i="13"/>
  <c r="AS649" i="13"/>
  <c r="S620" i="13"/>
  <c r="I645" i="13"/>
  <c r="T665" i="13"/>
  <c r="AP688" i="13"/>
  <c r="AV714" i="13"/>
  <c r="AM739" i="13"/>
  <c r="AD764" i="13"/>
  <c r="T683" i="13"/>
  <c r="J708" i="13"/>
  <c r="P734" i="13"/>
  <c r="AP757" i="13"/>
  <c r="AE681" i="13"/>
  <c r="F705" i="13"/>
  <c r="AB732" i="13"/>
  <c r="AL754" i="13"/>
  <c r="K677" i="13"/>
  <c r="Y515" i="13"/>
  <c r="E543" i="13"/>
  <c r="O542" i="13"/>
  <c r="K581" i="13"/>
  <c r="AW569" i="13"/>
  <c r="AV602" i="13"/>
  <c r="AO570" i="13"/>
  <c r="L598" i="13"/>
  <c r="T564" i="13"/>
  <c r="J589" i="13"/>
  <c r="AD605" i="13"/>
  <c r="W629" i="13"/>
  <c r="AC655" i="13"/>
  <c r="AT554" i="13"/>
  <c r="M586" i="13"/>
  <c r="F612" i="13"/>
  <c r="Y643" i="13"/>
  <c r="AQ618" i="13"/>
  <c r="S642" i="13"/>
  <c r="AL612" i="13"/>
  <c r="AR638" i="13"/>
  <c r="U608" i="13"/>
  <c r="H634" i="13"/>
  <c r="AW658" i="13"/>
  <c r="J675" i="13"/>
  <c r="P701" i="13"/>
  <c r="AP724" i="13"/>
  <c r="AV750" i="13"/>
  <c r="N676" i="13"/>
  <c r="AN699" i="13"/>
  <c r="AT725" i="13"/>
  <c r="V749" i="13"/>
  <c r="AS671" i="13"/>
  <c r="U695" i="13"/>
  <c r="AA721" i="13"/>
  <c r="R746" i="13"/>
  <c r="O668" i="13"/>
  <c r="AB697" i="13"/>
  <c r="AL719" i="13"/>
  <c r="AR745" i="13"/>
  <c r="AX699" i="13"/>
  <c r="L752" i="13"/>
  <c r="E774" i="13"/>
  <c r="AL796" i="13"/>
  <c r="AR822" i="13"/>
  <c r="AX848" i="13"/>
  <c r="Z872" i="13"/>
  <c r="T787" i="13"/>
  <c r="J812" i="13"/>
  <c r="AP558" i="13"/>
  <c r="AM593" i="13"/>
  <c r="AR624" i="13"/>
  <c r="K656" i="13"/>
  <c r="L632" i="13"/>
  <c r="W654" i="13"/>
  <c r="AP624" i="13"/>
  <c r="AV650" i="13"/>
  <c r="J616" i="13"/>
  <c r="P642" i="13"/>
  <c r="AP665" i="13"/>
  <c r="S683" i="13"/>
  <c r="I708" i="13"/>
  <c r="O734" i="13"/>
  <c r="AO757" i="13"/>
  <c r="AA680" i="13"/>
  <c r="R705" i="13"/>
  <c r="X731" i="13"/>
  <c r="N756" i="13"/>
  <c r="AP674" i="13"/>
  <c r="AV700" i="13"/>
  <c r="AM725" i="13"/>
  <c r="AD750" i="13"/>
  <c r="W670" i="13"/>
  <c r="AC696" i="13"/>
  <c r="T721" i="13"/>
  <c r="J746" i="13"/>
  <c r="M703" i="13"/>
  <c r="AS752" i="13"/>
  <c r="AB774" i="13"/>
  <c r="AX800" i="13"/>
  <c r="Z824" i="13"/>
  <c r="AU851" i="13"/>
  <c r="G874" i="13"/>
  <c r="AU792" i="13"/>
  <c r="G815" i="13"/>
  <c r="Y559" i="13"/>
  <c r="X592" i="13"/>
  <c r="AU621" i="13"/>
  <c r="AB656" i="13"/>
  <c r="M631" i="13"/>
  <c r="D656" i="13"/>
  <c r="AM627" i="13"/>
  <c r="AD652" i="13"/>
  <c r="G619" i="13"/>
  <c r="M645" i="13"/>
  <c r="D670" i="13"/>
  <c r="AE687" i="13"/>
  <c r="F711" i="13"/>
  <c r="AB738" i="13"/>
  <c r="AL760" i="13"/>
  <c r="D686" i="13"/>
  <c r="AS710" i="13"/>
  <c r="U734" i="13"/>
  <c r="AA760" i="13"/>
  <c r="T680" i="13"/>
  <c r="J705" i="13"/>
  <c r="P731" i="13"/>
  <c r="AP754" i="13"/>
  <c r="O677" i="13"/>
  <c r="AO700" i="13"/>
  <c r="L728" i="13"/>
  <c r="W750" i="13"/>
  <c r="G709" i="13"/>
  <c r="AM758" i="13"/>
  <c r="AW774" i="13"/>
  <c r="P801" i="13"/>
  <c r="AP824" i="13"/>
  <c r="AV850" i="13"/>
  <c r="AM875" i="13"/>
  <c r="M793" i="13"/>
  <c r="D818" i="13"/>
  <c r="W561" i="13"/>
  <c r="T596" i="13"/>
  <c r="F629" i="13"/>
  <c r="X660" i="13"/>
  <c r="AS632" i="13"/>
  <c r="U656" i="13"/>
  <c r="U629" i="13"/>
  <c r="AA655" i="13"/>
  <c r="T623" i="13"/>
  <c r="J648" i="13"/>
  <c r="I664" i="13"/>
  <c r="AB723" i="13"/>
  <c r="AL745" i="13"/>
  <c r="L669" i="13"/>
  <c r="R694" i="13"/>
  <c r="X720" i="13"/>
  <c r="N745" i="13"/>
  <c r="U663" i="13"/>
  <c r="M691" i="13"/>
  <c r="P500" i="13"/>
  <c r="K625" i="13"/>
  <c r="AK648" i="13"/>
  <c r="Z616" i="13"/>
  <c r="AU643" i="13"/>
  <c r="AT609" i="13"/>
  <c r="AT637" i="13"/>
  <c r="V661" i="13"/>
  <c r="I684" i="13"/>
  <c r="O710" i="13"/>
  <c r="AO733" i="13"/>
  <c r="L761" i="13"/>
  <c r="AK678" i="13"/>
  <c r="H706" i="13"/>
  <c r="AW730" i="13"/>
  <c r="Y754" i="13"/>
  <c r="AC679" i="13"/>
  <c r="T704" i="13"/>
  <c r="J729" i="13"/>
  <c r="P755" i="13"/>
  <c r="O501" i="13"/>
  <c r="AC505" i="13"/>
  <c r="D548" i="13"/>
  <c r="AK596" i="13"/>
  <c r="V549" i="13"/>
  <c r="AX584" i="13"/>
  <c r="I561" i="13"/>
  <c r="O587" i="13"/>
  <c r="S557" i="13"/>
  <c r="I582" i="13"/>
  <c r="O608" i="13"/>
  <c r="R626" i="13"/>
  <c r="X652" i="13"/>
  <c r="L624" i="13"/>
  <c r="W646" i="13"/>
  <c r="AA615" i="13"/>
  <c r="R640" i="13"/>
  <c r="S610" i="13"/>
  <c r="L638" i="13"/>
  <c r="W660" i="13"/>
  <c r="AS681" i="13"/>
  <c r="U705" i="13"/>
  <c r="AA731" i="13"/>
  <c r="R756" i="13"/>
  <c r="W676" i="13"/>
  <c r="AC702" i="13"/>
  <c r="T727" i="13"/>
  <c r="J752" i="13"/>
  <c r="AW675" i="13"/>
  <c r="Y699" i="13"/>
  <c r="AE725" i="13"/>
  <c r="F749" i="13"/>
  <c r="S537" i="13"/>
  <c r="N491" i="13"/>
  <c r="I540" i="13"/>
  <c r="AB589" i="13"/>
  <c r="L577" i="13"/>
  <c r="AT553" i="13"/>
  <c r="AS578" i="13"/>
  <c r="AP576" i="13"/>
  <c r="AW558" i="13"/>
  <c r="AT593" i="13"/>
  <c r="L567" i="13"/>
  <c r="W589" i="13"/>
  <c r="G611" i="13"/>
  <c r="AA637" i="13"/>
  <c r="R662" i="13"/>
  <c r="J630" i="13"/>
  <c r="P656" i="13"/>
  <c r="U625" i="13"/>
  <c r="AA651" i="13"/>
  <c r="T619" i="13"/>
  <c r="J644" i="13"/>
  <c r="P670" i="13"/>
  <c r="H689" i="13"/>
  <c r="AW713" i="13"/>
  <c r="Y737" i="13"/>
  <c r="AE763" i="13"/>
  <c r="U682" i="13"/>
  <c r="AA708" i="13"/>
  <c r="R733" i="13"/>
  <c r="X759" i="13"/>
  <c r="L683" i="13"/>
  <c r="W705" i="13"/>
  <c r="AC731" i="13"/>
  <c r="T756" i="13"/>
  <c r="AQ678" i="13"/>
  <c r="AC511" i="13"/>
  <c r="AA538" i="13"/>
  <c r="AS529" i="13"/>
  <c r="AO568" i="13"/>
  <c r="AN562" i="13"/>
  <c r="AN594" i="13"/>
  <c r="AT565" i="13"/>
  <c r="V589" i="13"/>
  <c r="AO593" i="13"/>
  <c r="O575" i="13"/>
  <c r="AK602" i="13"/>
  <c r="Y571" i="13"/>
  <c r="AE597" i="13"/>
  <c r="M618" i="13"/>
  <c r="D643" i="13"/>
  <c r="L612" i="13"/>
  <c r="W634" i="13"/>
  <c r="AC660" i="13"/>
  <c r="R628" i="13"/>
  <c r="X654" i="13"/>
  <c r="L626" i="13"/>
  <c r="W648" i="13"/>
  <c r="M666" i="13"/>
  <c r="AN690" i="13"/>
  <c r="AT716" i="13"/>
  <c r="V740" i="13"/>
  <c r="X662" i="13"/>
  <c r="M689" i="13"/>
  <c r="D714" i="13"/>
  <c r="AS738" i="13"/>
  <c r="U762" i="13"/>
  <c r="I686" i="13"/>
  <c r="O712" i="13"/>
  <c r="AO735" i="13"/>
  <c r="L763" i="13"/>
  <c r="E683" i="13"/>
  <c r="L504" i="13"/>
  <c r="V504" i="13"/>
  <c r="AA553" i="13"/>
  <c r="V603" i="13"/>
  <c r="AL584" i="13"/>
  <c r="U558" i="13"/>
  <c r="AA584" i="13"/>
  <c r="P573" i="13"/>
  <c r="S556" i="13"/>
  <c r="O591" i="13"/>
  <c r="S561" i="13"/>
  <c r="I586" i="13"/>
  <c r="AW604" i="13"/>
  <c r="AV632" i="13"/>
  <c r="AM657" i="13"/>
  <c r="L628" i="13"/>
  <c r="W650" i="13"/>
  <c r="AA619" i="13"/>
  <c r="R644" i="13"/>
  <c r="Z613" i="13"/>
  <c r="AU640" i="13"/>
  <c r="G663" i="13"/>
  <c r="AD684" i="13"/>
  <c r="E708" i="13"/>
  <c r="K734" i="13"/>
  <c r="AK757" i="13"/>
  <c r="G679" i="13"/>
  <c r="M705" i="13"/>
  <c r="D730" i="13"/>
  <c r="AS754" i="13"/>
  <c r="S677" i="13"/>
  <c r="I702" i="13"/>
  <c r="O728" i="13"/>
  <c r="AO751" i="13"/>
  <c r="N674" i="13"/>
  <c r="W491" i="13"/>
  <c r="H524" i="13"/>
  <c r="AA515" i="13"/>
  <c r="N562" i="13"/>
  <c r="R553" i="13"/>
  <c r="T590" i="13"/>
  <c r="AV563" i="13"/>
  <c r="AM588" i="13"/>
  <c r="H581" i="13"/>
  <c r="X567" i="13"/>
  <c r="H598" i="13"/>
  <c r="AE565" i="13"/>
  <c r="F589" i="13"/>
  <c r="AW608" i="13"/>
  <c r="AP539" i="13"/>
  <c r="V547" i="13"/>
  <c r="AR558" i="13"/>
  <c r="AU603" i="13"/>
  <c r="AQ584" i="13"/>
  <c r="Y585" i="13"/>
  <c r="I581" i="13"/>
  <c r="T560" i="13"/>
  <c r="AK591" i="13"/>
  <c r="AA621" i="13"/>
  <c r="R646" i="13"/>
  <c r="AO616" i="13"/>
  <c r="L644" i="13"/>
  <c r="K610" i="13"/>
  <c r="K634" i="13"/>
  <c r="AK657" i="13"/>
  <c r="Z629" i="13"/>
  <c r="AU656" i="13"/>
  <c r="X674" i="13"/>
  <c r="N699" i="13"/>
  <c r="AN722" i="13"/>
  <c r="AT748" i="13"/>
  <c r="AC668" i="13"/>
  <c r="AA692" i="13"/>
  <c r="R717" i="13"/>
  <c r="X743" i="13"/>
  <c r="X664" i="13"/>
  <c r="W689" i="13"/>
  <c r="AC715" i="13"/>
  <c r="T740" i="13"/>
  <c r="J765" i="13"/>
  <c r="S686" i="13"/>
  <c r="AE495" i="13"/>
  <c r="R508" i="13"/>
  <c r="AN551" i="13"/>
  <c r="F602" i="13"/>
  <c r="AQ583" i="13"/>
  <c r="G555" i="13"/>
  <c r="M581" i="13"/>
  <c r="Y548" i="13"/>
  <c r="AA573" i="13"/>
  <c r="R598" i="13"/>
  <c r="D615" i="13"/>
  <c r="AS639" i="13"/>
  <c r="N606" i="13"/>
  <c r="S565" i="13"/>
  <c r="O600" i="13"/>
  <c r="AD622" i="13"/>
  <c r="AA657" i="13"/>
  <c r="AX627" i="13"/>
  <c r="Z651" i="13"/>
  <c r="J623" i="13"/>
  <c r="P649" i="13"/>
  <c r="I617" i="13"/>
  <c r="O643" i="13"/>
  <c r="AO666" i="13"/>
  <c r="R684" i="13"/>
  <c r="X710" i="13"/>
  <c r="N735" i="13"/>
  <c r="AN758" i="13"/>
  <c r="F684" i="13"/>
  <c r="AB711" i="13"/>
  <c r="AL733" i="13"/>
  <c r="AR759" i="13"/>
  <c r="AK679" i="13"/>
  <c r="H707" i="13"/>
  <c r="AW731" i="13"/>
  <c r="Y755" i="13"/>
  <c r="AC680" i="13"/>
  <c r="T705" i="13"/>
  <c r="J730" i="13"/>
  <c r="P756" i="13"/>
  <c r="AS720" i="13"/>
  <c r="Z763" i="13"/>
  <c r="T782" i="13"/>
  <c r="J807" i="13"/>
  <c r="P833" i="13"/>
  <c r="AP856" i="13"/>
  <c r="AO773" i="13"/>
  <c r="AA796" i="13"/>
  <c r="R821" i="13"/>
  <c r="Z574" i="13"/>
  <c r="AQ605" i="13"/>
  <c r="AV636" i="13"/>
  <c r="AE614" i="13"/>
  <c r="D640" i="13"/>
  <c r="H608" i="13"/>
  <c r="N635" i="13"/>
  <c r="AN658" i="13"/>
  <c r="R625" i="13"/>
  <c r="X651" i="13"/>
  <c r="AB668" i="13"/>
  <c r="Z692" i="13"/>
  <c r="AU719" i="13"/>
  <c r="G742" i="13"/>
  <c r="AL664" i="13"/>
  <c r="AW690" i="13"/>
  <c r="Y714" i="13"/>
  <c r="AE740" i="13"/>
  <c r="F764" i="13"/>
  <c r="N685" i="13"/>
  <c r="AN708" i="13"/>
  <c r="AT734" i="13"/>
  <c r="V758" i="13"/>
  <c r="AS680" i="13"/>
  <c r="U704" i="13"/>
  <c r="AA730" i="13"/>
  <c r="R755" i="13"/>
  <c r="AB721" i="13"/>
  <c r="AP763" i="13"/>
  <c r="P785" i="13"/>
  <c r="AP808" i="13"/>
  <c r="AV834" i="13"/>
  <c r="AM859" i="13"/>
  <c r="AV775" i="13"/>
  <c r="AM800" i="13"/>
  <c r="AD825" i="13"/>
  <c r="AC571" i="13"/>
  <c r="Z606" i="13"/>
  <c r="T632" i="13"/>
  <c r="AU614" i="13"/>
  <c r="E639" i="13"/>
  <c r="P610" i="13"/>
  <c r="AT636" i="13"/>
  <c r="V660" i="13"/>
  <c r="AD629" i="13"/>
  <c r="E653" i="13"/>
  <c r="L673" i="13"/>
  <c r="W695" i="13"/>
  <c r="AC721" i="13"/>
  <c r="T746" i="13"/>
  <c r="AU666" i="13"/>
  <c r="K695" i="13"/>
  <c r="AK718" i="13"/>
  <c r="H746" i="13"/>
  <c r="AC664" i="13"/>
  <c r="AA689" i="13"/>
  <c r="R714" i="13"/>
  <c r="X740" i="13"/>
  <c r="N765" i="13"/>
  <c r="G685" i="13"/>
  <c r="M711" i="13"/>
  <c r="D736" i="13"/>
  <c r="AM765" i="13"/>
  <c r="AO724" i="13"/>
  <c r="AM766" i="13"/>
  <c r="R784" i="13"/>
  <c r="X810" i="13"/>
  <c r="N835" i="13"/>
  <c r="AN858" i="13"/>
  <c r="AD777" i="13"/>
  <c r="E801" i="13"/>
  <c r="K827" i="13"/>
  <c r="F577" i="13"/>
  <c r="X608" i="13"/>
  <c r="AA641" i="13"/>
  <c r="K617" i="13"/>
  <c r="AK640" i="13"/>
  <c r="AK613" i="13"/>
  <c r="H641" i="13"/>
  <c r="AV607" i="13"/>
  <c r="AA632" i="13"/>
  <c r="R657" i="13"/>
  <c r="AR674" i="13"/>
  <c r="AX700" i="13"/>
  <c r="Z724" i="13"/>
  <c r="AU751" i="13"/>
  <c r="R673" i="13"/>
  <c r="X699" i="13"/>
  <c r="N724" i="13"/>
  <c r="AV689" i="13"/>
  <c r="S523" i="13"/>
  <c r="AN585" i="13"/>
  <c r="H585" i="13"/>
  <c r="AR567" i="13"/>
  <c r="AD564" i="13"/>
  <c r="AR563" i="13"/>
  <c r="D602" i="13"/>
  <c r="AW579" i="13"/>
  <c r="Y605" i="13"/>
  <c r="AS635" i="13"/>
  <c r="U659" i="13"/>
  <c r="I631" i="13"/>
  <c r="O657" i="13"/>
  <c r="AM623" i="13"/>
  <c r="AD648" i="13"/>
  <c r="AL617" i="13"/>
  <c r="AR643" i="13"/>
  <c r="AX669" i="13"/>
  <c r="AA687" i="13"/>
  <c r="R712" i="13"/>
  <c r="X738" i="13"/>
  <c r="N763" i="13"/>
  <c r="D682" i="13"/>
  <c r="AS706" i="13"/>
  <c r="U730" i="13"/>
  <c r="AA756" i="13"/>
  <c r="O680" i="13"/>
  <c r="AO703" i="13"/>
  <c r="L731" i="13"/>
  <c r="W753" i="13"/>
  <c r="AT675" i="13"/>
  <c r="M510" i="13"/>
  <c r="Y540" i="13"/>
  <c r="D537" i="13"/>
  <c r="AE578" i="13"/>
  <c r="I568" i="13"/>
  <c r="P601" i="13"/>
  <c r="Z569" i="13"/>
  <c r="AU596" i="13"/>
  <c r="D563" i="13"/>
  <c r="AS587" i="13"/>
  <c r="U611" i="13"/>
  <c r="G628" i="13"/>
  <c r="M654" i="13"/>
  <c r="AQ552" i="13"/>
  <c r="AX582" i="13"/>
  <c r="AV609" i="13"/>
  <c r="AQ641" i="13"/>
  <c r="AB617" i="13"/>
  <c r="AL639" i="13"/>
  <c r="J611" i="13"/>
  <c r="AC637" i="13"/>
  <c r="T662" i="13"/>
  <c r="AQ632" i="13"/>
  <c r="S656" i="13"/>
  <c r="AS673" i="13"/>
  <c r="U697" i="13"/>
  <c r="AA723" i="13"/>
  <c r="R748" i="13"/>
  <c r="AW674" i="13"/>
  <c r="Y698" i="13"/>
  <c r="AE724" i="13"/>
  <c r="F748" i="13"/>
  <c r="AD670" i="13"/>
  <c r="E694" i="13"/>
  <c r="K720" i="13"/>
  <c r="AK743" i="13"/>
  <c r="AB666" i="13"/>
  <c r="L696" i="13"/>
  <c r="W718" i="13"/>
  <c r="AC744" i="13"/>
  <c r="T697" i="13"/>
  <c r="U744" i="13"/>
  <c r="S772" i="13"/>
  <c r="W795" i="13"/>
  <c r="AC821" i="13"/>
  <c r="T846" i="13"/>
  <c r="J871" i="13"/>
  <c r="D786" i="13"/>
  <c r="AS810" i="13"/>
  <c r="J557" i="13"/>
  <c r="G592" i="13"/>
  <c r="L623" i="13"/>
  <c r="AD654" i="13"/>
  <c r="AU630" i="13"/>
  <c r="G653" i="13"/>
  <c r="AA623" i="13"/>
  <c r="R648" i="13"/>
  <c r="AS614" i="13"/>
  <c r="U638" i="13"/>
  <c r="AA664" i="13"/>
  <c r="AL680" i="13"/>
  <c r="AR706" i="13"/>
  <c r="AX732" i="13"/>
  <c r="Z756" i="13"/>
  <c r="K679" i="13"/>
  <c r="AK702" i="13"/>
  <c r="H730" i="13"/>
  <c r="AW754" i="13"/>
  <c r="AA673" i="13"/>
  <c r="R698" i="13"/>
  <c r="X724" i="13"/>
  <c r="N749" i="13"/>
  <c r="AK668" i="13"/>
  <c r="M695" i="13"/>
  <c r="D720" i="13"/>
  <c r="AS744" i="13"/>
  <c r="V695" i="13"/>
  <c r="N750" i="13"/>
  <c r="AN772" i="13"/>
  <c r="T798" i="13"/>
  <c r="J823" i="13"/>
  <c r="P849" i="13"/>
  <c r="AP872" i="13"/>
  <c r="P790" i="13"/>
  <c r="AP813" i="13"/>
  <c r="AA557" i="13"/>
  <c r="AP590" i="13"/>
  <c r="AW619" i="13"/>
  <c r="AT654" i="13"/>
  <c r="AV629" i="13"/>
  <c r="AM654" i="13"/>
  <c r="X626" i="13"/>
  <c r="N651" i="13"/>
  <c r="AP617" i="13"/>
  <c r="AV643" i="13"/>
  <c r="AM668" i="13"/>
  <c r="O686" i="13"/>
  <c r="AO709" i="13"/>
  <c r="L737" i="13"/>
  <c r="W759" i="13"/>
  <c r="AM684" i="13"/>
  <c r="AD709" i="13"/>
  <c r="E733" i="13"/>
  <c r="K759" i="13"/>
  <c r="D679" i="13"/>
  <c r="AS703" i="13"/>
  <c r="U727" i="13"/>
  <c r="AA753" i="13"/>
  <c r="AX675" i="13"/>
  <c r="Z699" i="13"/>
  <c r="AU726" i="13"/>
  <c r="G749" i="13"/>
  <c r="AA706" i="13"/>
  <c r="H756" i="13"/>
  <c r="L773" i="13"/>
  <c r="U797" i="13"/>
  <c r="AA823" i="13"/>
  <c r="R848" i="13"/>
  <c r="X874" i="13"/>
  <c r="AV791" i="13"/>
  <c r="AM816" i="13"/>
  <c r="AO559" i="13"/>
  <c r="AL594" i="13"/>
  <c r="Y627" i="13"/>
  <c r="AP658" i="13"/>
  <c r="AD631" i="13"/>
  <c r="E655" i="13"/>
  <c r="E628" i="13"/>
  <c r="K654" i="13"/>
  <c r="D622" i="13"/>
  <c r="AS646" i="13"/>
  <c r="V662" i="13"/>
  <c r="AB690" i="13"/>
  <c r="AL712" i="13"/>
  <c r="AR738" i="13"/>
  <c r="AX764" i="13"/>
  <c r="AX515" i="13"/>
  <c r="AR546" i="13"/>
  <c r="AQ549" i="13"/>
  <c r="F599" i="13"/>
  <c r="AU580" i="13"/>
  <c r="AB578" i="13"/>
  <c r="AT577" i="13"/>
  <c r="X556" i="13"/>
  <c r="AO587" i="13"/>
  <c r="AT618" i="13"/>
  <c r="V642" i="13"/>
  <c r="J614" i="13"/>
  <c r="P640" i="13"/>
  <c r="AK606" i="13"/>
  <c r="AE631" i="13"/>
  <c r="F655" i="13"/>
  <c r="AS626" i="13"/>
  <c r="U650" i="13"/>
  <c r="AQ671" i="13"/>
  <c r="S695" i="13"/>
  <c r="I720" i="13"/>
  <c r="O746" i="13"/>
  <c r="D665" i="13"/>
  <c r="AT689" i="13"/>
  <c r="V713" i="13"/>
  <c r="AQ740" i="13"/>
  <c r="S764" i="13"/>
  <c r="AP686" i="13"/>
  <c r="AV712" i="13"/>
  <c r="AM737" i="13"/>
  <c r="AD762" i="13"/>
  <c r="W682" i="13"/>
  <c r="AE541" i="13"/>
  <c r="F503" i="13"/>
  <c r="AL552" i="13"/>
  <c r="AS596" i="13"/>
  <c r="V580" i="13"/>
  <c r="AP551" i="13"/>
  <c r="R577" i="13"/>
  <c r="X603" i="13"/>
  <c r="AT570" i="13"/>
  <c r="V594" i="13"/>
  <c r="X612" i="13"/>
  <c r="N637" i="13"/>
  <c r="AN660" i="13"/>
  <c r="E562" i="13"/>
  <c r="W593" i="13"/>
  <c r="P619" i="13"/>
  <c r="AU653" i="13"/>
  <c r="D624" i="13"/>
  <c r="AS648" i="13"/>
  <c r="AD620" i="13"/>
  <c r="E644" i="13"/>
  <c r="AC614" i="13"/>
  <c r="T639" i="13"/>
  <c r="J664" i="13"/>
  <c r="V680" i="13"/>
  <c r="AQ707" i="13"/>
  <c r="S731" i="13"/>
  <c r="I756" i="13"/>
  <c r="Z681" i="13"/>
  <c r="AU708" i="13"/>
  <c r="G731" i="13"/>
  <c r="M757" i="13"/>
  <c r="F677" i="13"/>
  <c r="AB704" i="13"/>
  <c r="AL726" i="13"/>
  <c r="AR752" i="13"/>
  <c r="AV677" i="13"/>
  <c r="AM702" i="13"/>
  <c r="AD727" i="13"/>
  <c r="E751" i="13"/>
  <c r="W710" i="13"/>
  <c r="AS760" i="13"/>
  <c r="AM779" i="13"/>
  <c r="AD804" i="13"/>
  <c r="E828" i="13"/>
  <c r="K854" i="13"/>
  <c r="AD768" i="13"/>
  <c r="AT793" i="13"/>
  <c r="V817" i="13"/>
  <c r="L571" i="13"/>
  <c r="AD602" i="13"/>
  <c r="AK631" i="13"/>
  <c r="AP605" i="13"/>
  <c r="X637" i="13"/>
  <c r="N662" i="13"/>
  <c r="S631" i="13"/>
  <c r="I656" i="13"/>
  <c r="V621" i="13"/>
  <c r="AQ648" i="13"/>
  <c r="P663" i="13"/>
  <c r="AS689" i="13"/>
  <c r="U713" i="13"/>
  <c r="AA739" i="13"/>
  <c r="R764" i="13"/>
  <c r="AL685" i="13"/>
  <c r="AR711" i="13"/>
  <c r="AX737" i="13"/>
  <c r="Z761" i="13"/>
  <c r="S681" i="13"/>
  <c r="I706" i="13"/>
  <c r="O732" i="13"/>
  <c r="AO755" i="13"/>
  <c r="N678" i="13"/>
  <c r="AN701" i="13"/>
  <c r="AT727" i="13"/>
  <c r="V751" i="13"/>
  <c r="P716" i="13"/>
  <c r="K761" i="13"/>
  <c r="E780" i="13"/>
  <c r="K806" i="13"/>
  <c r="AK829" i="13"/>
  <c r="H857" i="13"/>
  <c r="Z772" i="13"/>
  <c r="H798" i="13"/>
  <c r="AW822" i="13"/>
  <c r="AW567" i="13"/>
  <c r="AT602" i="13"/>
  <c r="AN628" i="13"/>
  <c r="AS608" i="13"/>
  <c r="Y636" i="13"/>
  <c r="AQ606" i="13"/>
  <c r="O634" i="13"/>
  <c r="AO657" i="13"/>
  <c r="AW626" i="13"/>
  <c r="Y650" i="13"/>
  <c r="AW668" i="13"/>
  <c r="AP692" i="13"/>
  <c r="AV718" i="13"/>
  <c r="AM743" i="13"/>
  <c r="W663" i="13"/>
  <c r="AE692" i="13"/>
  <c r="F716" i="13"/>
  <c r="AB743" i="13"/>
  <c r="AL765" i="13"/>
  <c r="AT686" i="13"/>
  <c r="V710" i="13"/>
  <c r="AQ737" i="13"/>
  <c r="S761" i="13"/>
  <c r="AA682" i="13"/>
  <c r="R707" i="13"/>
  <c r="X733" i="13"/>
  <c r="N758" i="13"/>
  <c r="AD719" i="13"/>
  <c r="H764" i="13"/>
  <c r="V780" i="13"/>
  <c r="AQ807" i="13"/>
  <c r="S831" i="13"/>
  <c r="I856" i="13"/>
  <c r="AU772" i="13"/>
  <c r="Y798" i="13"/>
  <c r="AE824" i="13"/>
  <c r="AQ573" i="13"/>
  <c r="J605" i="13"/>
  <c r="AU637" i="13"/>
  <c r="AU611" i="13"/>
  <c r="F638" i="13"/>
  <c r="AM610" i="13"/>
  <c r="AB638" i="13"/>
  <c r="AL660" i="13"/>
  <c r="AT629" i="13"/>
  <c r="V653" i="13"/>
  <c r="M672" i="13"/>
  <c r="AE672" i="13"/>
  <c r="AM728" i="13"/>
  <c r="AD753" i="13"/>
  <c r="AL674" i="13"/>
  <c r="AR700" i="13"/>
  <c r="AX726" i="13"/>
  <c r="Z750" i="13"/>
  <c r="AW672" i="13"/>
  <c r="AB543" i="13"/>
  <c r="K521" i="13"/>
  <c r="W630" i="13"/>
  <c r="AC656" i="13"/>
  <c r="AK621" i="13"/>
  <c r="H649" i="13"/>
  <c r="AU620" i="13"/>
  <c r="G643" i="13"/>
  <c r="M669" i="13"/>
  <c r="U689" i="13"/>
  <c r="AA715" i="13"/>
  <c r="R740" i="13"/>
  <c r="X766" i="13"/>
  <c r="AC686" i="13"/>
  <c r="T711" i="13"/>
  <c r="J736" i="13"/>
  <c r="P762" i="13"/>
  <c r="AN684" i="13"/>
  <c r="AT710" i="13"/>
  <c r="V734" i="13"/>
  <c r="O539" i="13"/>
  <c r="M527" i="13"/>
  <c r="L521" i="13"/>
  <c r="H560" i="13"/>
  <c r="Z550" i="13"/>
  <c r="H561" i="13"/>
  <c r="W595" i="13"/>
  <c r="U566" i="13"/>
  <c r="AA592" i="13"/>
  <c r="AS563" i="13"/>
  <c r="U587" i="13"/>
  <c r="V608" i="13"/>
  <c r="AR632" i="13"/>
  <c r="AX658" i="13"/>
  <c r="X629" i="13"/>
  <c r="N654" i="13"/>
  <c r="AL620" i="13"/>
  <c r="AR646" i="13"/>
  <c r="R617" i="13"/>
  <c r="X643" i="13"/>
  <c r="N668" i="13"/>
  <c r="F687" i="13"/>
  <c r="AB714" i="13"/>
  <c r="AL736" i="13"/>
  <c r="AR762" i="13"/>
  <c r="N684" i="13"/>
  <c r="AN707" i="13"/>
  <c r="AT733" i="13"/>
  <c r="V757" i="13"/>
  <c r="J681" i="13"/>
  <c r="P707" i="13"/>
  <c r="AP730" i="13"/>
  <c r="AV756" i="13"/>
  <c r="AE502" i="13"/>
  <c r="AE503" i="13"/>
  <c r="AV548" i="13"/>
  <c r="AX599" i="13"/>
  <c r="I584" i="13"/>
  <c r="AE560" i="13"/>
  <c r="F584" i="13"/>
  <c r="T586" i="13"/>
  <c r="H566" i="13"/>
  <c r="AN599" i="13"/>
  <c r="X572" i="13"/>
  <c r="N597" i="13"/>
  <c r="AB620" i="13"/>
  <c r="AL642" i="13"/>
  <c r="AP611" i="13"/>
  <c r="V635" i="13"/>
  <c r="V605" i="13"/>
  <c r="AB634" i="13"/>
  <c r="AL656" i="13"/>
  <c r="AT625" i="13"/>
  <c r="V649" i="13"/>
  <c r="O669" i="13"/>
  <c r="T694" i="13"/>
  <c r="J719" i="13"/>
  <c r="P745" i="13"/>
  <c r="AM663" i="13"/>
  <c r="AB691" i="13"/>
  <c r="AL713" i="13"/>
  <c r="AR739" i="13"/>
  <c r="AX765" i="13"/>
  <c r="X688" i="13"/>
  <c r="N713" i="13"/>
  <c r="AN736" i="13"/>
  <c r="AT762" i="13"/>
  <c r="D684" i="13"/>
  <c r="AT542" i="13"/>
  <c r="Z491" i="13"/>
  <c r="R540" i="13"/>
  <c r="Y584" i="13"/>
  <c r="E572" i="13"/>
  <c r="N603" i="13"/>
  <c r="G571" i="13"/>
  <c r="M597" i="13"/>
  <c r="AR602" i="13"/>
  <c r="H582" i="13"/>
  <c r="AK552" i="13"/>
  <c r="P579" i="13"/>
  <c r="AP602" i="13"/>
  <c r="Y623" i="13"/>
  <c r="AE649" i="13"/>
  <c r="X617" i="13"/>
  <c r="N642" i="13"/>
  <c r="R609" i="13"/>
  <c r="AR634" i="13"/>
  <c r="AX660" i="13"/>
  <c r="X631" i="13"/>
  <c r="N656" i="13"/>
  <c r="Z672" i="13"/>
  <c r="AU699" i="13"/>
  <c r="G722" i="13"/>
  <c r="M748" i="13"/>
  <c r="AW670" i="13"/>
  <c r="Y694" i="13"/>
  <c r="AE720" i="13"/>
  <c r="F744" i="13"/>
  <c r="D667" i="13"/>
  <c r="U691" i="13"/>
  <c r="AA717" i="13"/>
  <c r="R742" i="13"/>
  <c r="AV662" i="13"/>
  <c r="L692" i="13"/>
  <c r="F526" i="13"/>
  <c r="E520" i="13"/>
  <c r="X569" i="13"/>
  <c r="K558" i="13"/>
  <c r="Y593" i="13"/>
  <c r="AB567" i="13"/>
  <c r="AL589" i="13"/>
  <c r="AR582" i="13"/>
  <c r="AB563" i="13"/>
  <c r="AP597" i="13"/>
  <c r="AS567" i="13"/>
  <c r="U591" i="13"/>
  <c r="S613" i="13"/>
  <c r="I638" i="13"/>
  <c r="X607" i="13"/>
  <c r="X633" i="13"/>
  <c r="N658" i="13"/>
  <c r="AL624" i="13"/>
  <c r="AR650" i="13"/>
  <c r="AK618" i="13"/>
  <c r="H646" i="13"/>
  <c r="J663" i="13"/>
  <c r="AO689" i="13"/>
  <c r="L717" i="13"/>
  <c r="W739" i="13"/>
  <c r="AC765" i="13"/>
  <c r="AW686" i="13"/>
  <c r="Y710" i="13"/>
  <c r="AE736" i="13"/>
  <c r="F760" i="13"/>
  <c r="AS683" i="13"/>
  <c r="U707" i="13"/>
  <c r="AA733" i="13"/>
  <c r="R758" i="13"/>
  <c r="Z679" i="13"/>
  <c r="I514" i="13"/>
  <c r="AE534" i="13"/>
  <c r="AW525" i="13"/>
  <c r="AK572" i="13"/>
  <c r="E564" i="13"/>
  <c r="U597" i="13"/>
  <c r="I569" i="13"/>
  <c r="O595" i="13"/>
  <c r="O590" i="13"/>
  <c r="AV575" i="13"/>
  <c r="T603" i="13"/>
  <c r="AP570" i="13"/>
  <c r="AV596" i="13"/>
  <c r="AE617" i="13"/>
  <c r="D505" i="13"/>
  <c r="Z567" i="13"/>
  <c r="N571" i="13"/>
  <c r="V557" i="13"/>
  <c r="T591" i="13"/>
  <c r="L597" i="13"/>
  <c r="AD593" i="13"/>
  <c r="K568" i="13"/>
  <c r="AR600" i="13"/>
  <c r="AL626" i="13"/>
  <c r="AR652" i="13"/>
  <c r="R623" i="13"/>
  <c r="X649" i="13"/>
  <c r="L617" i="13"/>
  <c r="W639" i="13"/>
  <c r="AS610" i="13"/>
  <c r="AK634" i="13"/>
  <c r="H662" i="13"/>
  <c r="AX680" i="13"/>
  <c r="Z704" i="13"/>
  <c r="AU731" i="13"/>
  <c r="G754" i="13"/>
  <c r="AB675" i="13"/>
  <c r="AL697" i="13"/>
  <c r="AR723" i="13"/>
  <c r="AX749" i="13"/>
  <c r="X672" i="13"/>
  <c r="N697" i="13"/>
  <c r="AN720" i="13"/>
  <c r="AT746" i="13"/>
  <c r="AC665" i="13"/>
  <c r="AS692" i="13"/>
  <c r="J522" i="13"/>
  <c r="AN518" i="13"/>
  <c r="AB565" i="13"/>
  <c r="AT556" i="13"/>
  <c r="AD592" i="13"/>
  <c r="AW562" i="13"/>
  <c r="Y586" i="13"/>
  <c r="AB556" i="13"/>
  <c r="AL578" i="13"/>
  <c r="AR604" i="13"/>
  <c r="AE621" i="13"/>
  <c r="F645" i="13"/>
  <c r="N614" i="13"/>
  <c r="AB572" i="13"/>
  <c r="H607" i="13"/>
  <c r="AM629" i="13"/>
  <c r="AD607" i="13"/>
  <c r="K633" i="13"/>
  <c r="AK656" i="13"/>
  <c r="V628" i="13"/>
  <c r="AQ655" i="13"/>
  <c r="U622" i="13"/>
  <c r="AA648" i="13"/>
  <c r="S666" i="13"/>
  <c r="AR690" i="13"/>
  <c r="AX716" i="13"/>
  <c r="Z740" i="13"/>
  <c r="AD662" i="13"/>
  <c r="AV691" i="13"/>
  <c r="AM716" i="13"/>
  <c r="AD741" i="13"/>
  <c r="E765" i="13"/>
  <c r="AC687" i="13"/>
  <c r="T712" i="13"/>
  <c r="J737" i="13"/>
  <c r="P763" i="13"/>
  <c r="AN685" i="13"/>
  <c r="AT711" i="13"/>
  <c r="V735" i="13"/>
  <c r="AO669" i="13"/>
  <c r="R731" i="13"/>
  <c r="AK768" i="13"/>
  <c r="AT788" i="13"/>
  <c r="V812" i="13"/>
  <c r="AQ839" i="13"/>
  <c r="S863" i="13"/>
  <c r="AB779" i="13"/>
  <c r="AL801" i="13"/>
  <c r="W604" i="13"/>
  <c r="P583" i="13"/>
  <c r="J608" i="13"/>
  <c r="G644" i="13"/>
  <c r="Y620" i="13"/>
  <c r="AE646" i="13"/>
  <c r="AX616" i="13"/>
  <c r="Z640" i="13"/>
  <c r="E607" i="13"/>
  <c r="AR631" i="13"/>
  <c r="AX657" i="13"/>
  <c r="K674" i="13"/>
  <c r="AK697" i="13"/>
  <c r="H725" i="13"/>
  <c r="AW749" i="13"/>
  <c r="T671" i="13"/>
  <c r="J696" i="13"/>
  <c r="P722" i="13"/>
  <c r="AP745" i="13"/>
  <c r="AR665" i="13"/>
  <c r="Z690" i="13"/>
  <c r="AU717" i="13"/>
  <c r="G740" i="13"/>
  <c r="M766" i="13"/>
  <c r="F686" i="13"/>
  <c r="AB713" i="13"/>
  <c r="AL735" i="13"/>
  <c r="AD664" i="13"/>
  <c r="AX731" i="13"/>
  <c r="S770" i="13"/>
  <c r="AQ791" i="13"/>
  <c r="S815" i="13"/>
  <c r="I840" i="13"/>
  <c r="O866" i="13"/>
  <c r="I781" i="13"/>
  <c r="O807" i="13"/>
  <c r="E605" i="13"/>
  <c r="V578" i="13"/>
  <c r="X606" i="13"/>
  <c r="AP642" i="13"/>
  <c r="AO620" i="13"/>
  <c r="L648" i="13"/>
  <c r="AU619" i="13"/>
  <c r="G642" i="13"/>
  <c r="M609" i="13"/>
  <c r="AO634" i="13"/>
  <c r="L662" i="13"/>
  <c r="X678" i="13"/>
  <c r="N703" i="13"/>
  <c r="AN726" i="13"/>
  <c r="AT752" i="13"/>
  <c r="L678" i="13"/>
  <c r="W700" i="13"/>
  <c r="AC726" i="13"/>
  <c r="T751" i="13"/>
  <c r="AB672" i="13"/>
  <c r="AL694" i="13"/>
  <c r="AR720" i="13"/>
  <c r="AX746" i="13"/>
  <c r="V667" i="13"/>
  <c r="AW692" i="13"/>
  <c r="Y716" i="13"/>
  <c r="AE742" i="13"/>
  <c r="L688" i="13"/>
  <c r="Y740" i="13"/>
  <c r="O773" i="13"/>
  <c r="AR790" i="13"/>
  <c r="AX816" i="13"/>
  <c r="Z840" i="13"/>
  <c r="AU867" i="13"/>
  <c r="AO782" i="13"/>
  <c r="L810" i="13"/>
  <c r="AN549" i="13"/>
  <c r="AU585" i="13"/>
  <c r="W613" i="13"/>
  <c r="T648" i="13"/>
  <c r="W622" i="13"/>
  <c r="AC648" i="13"/>
  <c r="AC621" i="13"/>
  <c r="T646" i="13"/>
  <c r="AB615" i="13"/>
  <c r="AL637" i="13"/>
  <c r="AR663" i="13"/>
  <c r="E680" i="13"/>
  <c r="K706" i="13"/>
  <c r="AK729" i="13"/>
  <c r="H757" i="13"/>
  <c r="AR679" i="13"/>
  <c r="AX705" i="13"/>
  <c r="Z729" i="13"/>
  <c r="AR493" i="13"/>
  <c r="M544" i="13"/>
  <c r="D604" i="13"/>
  <c r="AE595" i="13"/>
  <c r="P578" i="13"/>
  <c r="R576" i="13"/>
  <c r="P574" i="13"/>
  <c r="H555" i="13"/>
  <c r="Z586" i="13"/>
  <c r="O616" i="13"/>
  <c r="F641" i="13"/>
  <c r="AS612" i="13"/>
  <c r="U636" i="13"/>
  <c r="AS604" i="13"/>
  <c r="O630" i="13"/>
  <c r="AO653" i="13"/>
  <c r="AD625" i="13"/>
  <c r="E649" i="13"/>
  <c r="AB670" i="13"/>
  <c r="AL692" i="13"/>
  <c r="AR718" i="13"/>
  <c r="AX744" i="13"/>
  <c r="R663" i="13"/>
  <c r="AE688" i="13"/>
  <c r="F712" i="13"/>
  <c r="AB739" i="13"/>
  <c r="AL761" i="13"/>
  <c r="AA685" i="13"/>
  <c r="R710" i="13"/>
  <c r="X736" i="13"/>
  <c r="N761" i="13"/>
  <c r="G681" i="13"/>
  <c r="T536" i="13"/>
  <c r="Z500" i="13"/>
  <c r="G550" i="13"/>
  <c r="N594" i="13"/>
  <c r="AT576" i="13"/>
  <c r="E550" i="13"/>
  <c r="AK574" i="13"/>
  <c r="H602" i="13"/>
  <c r="AE569" i="13"/>
  <c r="F593" i="13"/>
  <c r="AO610" i="13"/>
  <c r="AW635" i="13"/>
  <c r="Y659" i="13"/>
  <c r="G560" i="13"/>
  <c r="Y591" i="13"/>
  <c r="S617" i="13"/>
  <c r="O652" i="13"/>
  <c r="AM622" i="13"/>
  <c r="AD647" i="13"/>
  <c r="N619" i="13"/>
  <c r="AN642" i="13"/>
  <c r="M613" i="13"/>
  <c r="D638" i="13"/>
  <c r="AS662" i="13"/>
  <c r="F679" i="13"/>
  <c r="AB706" i="13"/>
  <c r="AL728" i="13"/>
  <c r="AR754" i="13"/>
  <c r="J680" i="13"/>
  <c r="P706" i="13"/>
  <c r="AP729" i="13"/>
  <c r="AV755" i="13"/>
  <c r="AO675" i="13"/>
  <c r="L703" i="13"/>
  <c r="W725" i="13"/>
  <c r="AC751" i="13"/>
  <c r="R675" i="13"/>
  <c r="X701" i="13"/>
  <c r="N726" i="13"/>
  <c r="AN749" i="13"/>
  <c r="AP707" i="13"/>
  <c r="AD759" i="13"/>
  <c r="X778" i="13"/>
  <c r="N803" i="13"/>
  <c r="AN826" i="13"/>
  <c r="AT852" i="13"/>
  <c r="V876" i="13"/>
  <c r="AE792" i="13"/>
  <c r="F816" i="13"/>
  <c r="N569" i="13"/>
  <c r="AX598" i="13"/>
  <c r="E630" i="13"/>
  <c r="W661" i="13"/>
  <c r="H636" i="13"/>
  <c r="AW660" i="13"/>
  <c r="AL628" i="13"/>
  <c r="AR654" i="13"/>
  <c r="F620" i="13"/>
  <c r="AB647" i="13"/>
  <c r="AL669" i="13"/>
  <c r="AD688" i="13"/>
  <c r="E712" i="13"/>
  <c r="K738" i="13"/>
  <c r="AK761" i="13"/>
  <c r="W684" i="13"/>
  <c r="AC710" i="13"/>
  <c r="T735" i="13"/>
  <c r="J760" i="13"/>
  <c r="AL678" i="13"/>
  <c r="AR704" i="13"/>
  <c r="AX730" i="13"/>
  <c r="Z754" i="13"/>
  <c r="AW676" i="13"/>
  <c r="Y700" i="13"/>
  <c r="AE726" i="13"/>
  <c r="F750" i="13"/>
  <c r="E711" i="13"/>
  <c r="AT759" i="13"/>
  <c r="AN778" i="13"/>
  <c r="AT804" i="13"/>
  <c r="V828" i="13"/>
  <c r="AQ855" i="13"/>
  <c r="AL770" i="13"/>
  <c r="AQ796" i="13"/>
  <c r="S820" i="13"/>
  <c r="R566" i="13"/>
  <c r="N601" i="13"/>
  <c r="H627" i="13"/>
  <c r="AM661" i="13"/>
  <c r="I635" i="13"/>
  <c r="O661" i="13"/>
  <c r="AX632" i="13"/>
  <c r="Z656" i="13"/>
  <c r="S624" i="13"/>
  <c r="I649" i="13"/>
  <c r="L667" i="13"/>
  <c r="AA691" i="13"/>
  <c r="R716" i="13"/>
  <c r="X742" i="13"/>
  <c r="N767" i="13"/>
  <c r="O691" i="13"/>
  <c r="AO714" i="13"/>
  <c r="L742" i="13"/>
  <c r="W764" i="13"/>
  <c r="AE685" i="13"/>
  <c r="F709" i="13"/>
  <c r="AB736" i="13"/>
  <c r="AL758" i="13"/>
  <c r="K681" i="13"/>
  <c r="AK704" i="13"/>
  <c r="H732" i="13"/>
  <c r="AW756" i="13"/>
  <c r="AW716" i="13"/>
  <c r="AQ762" i="13"/>
  <c r="F779" i="13"/>
  <c r="AB806" i="13"/>
  <c r="AL828" i="13"/>
  <c r="AR854" i="13"/>
  <c r="J771" i="13"/>
  <c r="I797" i="13"/>
  <c r="O823" i="13"/>
  <c r="AS571" i="13"/>
  <c r="L603" i="13"/>
  <c r="O636" i="13"/>
  <c r="P609" i="13"/>
  <c r="AO636" i="13"/>
  <c r="N607" i="13"/>
  <c r="L637" i="13"/>
  <c r="W659" i="13"/>
  <c r="AE628" i="13"/>
  <c r="F652" i="13"/>
  <c r="AV670" i="13"/>
  <c r="AM695" i="13"/>
  <c r="AD720" i="13"/>
  <c r="E744" i="13"/>
  <c r="S667" i="13"/>
  <c r="AK496" i="13"/>
  <c r="U554" i="13"/>
  <c r="AM567" i="13"/>
  <c r="G553" i="13"/>
  <c r="X587" i="13"/>
  <c r="Z592" i="13"/>
  <c r="U586" i="13"/>
  <c r="O564" i="13"/>
  <c r="M598" i="13"/>
  <c r="G624" i="13"/>
  <c r="M650" i="13"/>
  <c r="V619" i="13"/>
  <c r="AQ646" i="13"/>
  <c r="P613" i="13"/>
  <c r="AP636" i="13"/>
  <c r="V607" i="13"/>
  <c r="F632" i="13"/>
  <c r="AB659" i="13"/>
  <c r="D677" i="13"/>
  <c r="AS701" i="13"/>
  <c r="U725" i="13"/>
  <c r="AA751" i="13"/>
  <c r="AU672" i="13"/>
  <c r="G695" i="13"/>
  <c r="M721" i="13"/>
  <c r="D746" i="13"/>
  <c r="AU667" i="13"/>
  <c r="S693" i="13"/>
  <c r="I718" i="13"/>
  <c r="O744" i="13"/>
  <c r="AO767" i="13"/>
  <c r="N690" i="13"/>
  <c r="D512" i="13"/>
  <c r="AC513" i="13"/>
  <c r="P560" i="13"/>
  <c r="AK550" i="13"/>
  <c r="D589" i="13"/>
  <c r="AL557" i="13"/>
  <c r="AR583" i="13"/>
  <c r="AW551" i="13"/>
  <c r="G576" i="13"/>
  <c r="M602" i="13"/>
  <c r="AX618" i="13"/>
  <c r="Z642" i="13"/>
  <c r="Z611" i="13"/>
  <c r="AV568" i="13"/>
  <c r="AS603" i="13"/>
  <c r="I626" i="13"/>
  <c r="F661" i="13"/>
  <c r="AE630" i="13"/>
  <c r="F654" i="13"/>
  <c r="AO625" i="13"/>
  <c r="L653" i="13"/>
  <c r="AN619" i="13"/>
  <c r="AT645" i="13"/>
  <c r="V669" i="13"/>
  <c r="M688" i="13"/>
  <c r="D713" i="13"/>
  <c r="AS737" i="13"/>
  <c r="U761" i="13"/>
  <c r="AK686" i="13"/>
  <c r="H714" i="13"/>
  <c r="AW738" i="13"/>
  <c r="Y762" i="13"/>
  <c r="AV684" i="13"/>
  <c r="AM709" i="13"/>
  <c r="AD734" i="13"/>
  <c r="E758" i="13"/>
  <c r="I683" i="13"/>
  <c r="O709" i="13"/>
  <c r="AO732" i="13"/>
  <c r="H763" i="13"/>
  <c r="F726" i="13"/>
  <c r="F766" i="13"/>
  <c r="O786" i="13"/>
  <c r="AO809" i="13"/>
  <c r="L837" i="13"/>
  <c r="W859" i="13"/>
  <c r="AU776" i="13"/>
  <c r="G799" i="13"/>
  <c r="I601" i="13"/>
  <c r="E578" i="13"/>
  <c r="W609" i="13"/>
  <c r="AB640" i="13"/>
  <c r="AR617" i="13"/>
  <c r="AX643" i="13"/>
  <c r="D613" i="13"/>
  <c r="AS637" i="13"/>
  <c r="U661" i="13"/>
  <c r="M629" i="13"/>
  <c r="D654" i="13"/>
  <c r="AE671" i="13"/>
  <c r="F695" i="13"/>
  <c r="AB722" i="13"/>
  <c r="AL744" i="13"/>
  <c r="L668" i="13"/>
  <c r="AD693" i="13"/>
  <c r="E717" i="13"/>
  <c r="K743" i="13"/>
  <c r="AK766" i="13"/>
  <c r="AS687" i="13"/>
  <c r="U711" i="13"/>
  <c r="AA737" i="13"/>
  <c r="R762" i="13"/>
  <c r="Z683" i="13"/>
  <c r="AU710" i="13"/>
  <c r="G733" i="13"/>
  <c r="M759" i="13"/>
  <c r="AM726" i="13"/>
  <c r="W766" i="13"/>
  <c r="L789" i="13"/>
  <c r="W811" i="13"/>
  <c r="AC837" i="13"/>
  <c r="T862" i="13"/>
  <c r="AC778" i="13"/>
  <c r="T803" i="13"/>
  <c r="Z601" i="13"/>
  <c r="H575" i="13"/>
  <c r="AM609" i="13"/>
  <c r="L639" i="13"/>
  <c r="J618" i="13"/>
  <c r="P644" i="13"/>
  <c r="U613" i="13"/>
  <c r="AA639" i="13"/>
  <c r="AN605" i="13"/>
  <c r="J632" i="13"/>
  <c r="P658" i="13"/>
  <c r="AQ675" i="13"/>
  <c r="S699" i="13"/>
  <c r="I724" i="13"/>
  <c r="O750" i="13"/>
  <c r="P674" i="13"/>
  <c r="AP697" i="13"/>
  <c r="AV723" i="13"/>
  <c r="AM748" i="13"/>
  <c r="AN669" i="13"/>
  <c r="G692" i="13"/>
  <c r="M718" i="13"/>
  <c r="D743" i="13"/>
  <c r="AS767" i="13"/>
  <c r="AL687" i="13"/>
  <c r="AR713" i="13"/>
  <c r="AX739" i="13"/>
  <c r="AC672" i="13"/>
  <c r="M735" i="13"/>
  <c r="T769" i="13"/>
  <c r="M788" i="13"/>
  <c r="D813" i="13"/>
  <c r="AS837" i="13"/>
  <c r="U861" i="13"/>
  <c r="J780" i="13"/>
  <c r="P806" i="13"/>
  <c r="AP601" i="13"/>
  <c r="R582" i="13"/>
  <c r="AS606" i="13"/>
  <c r="AN644" i="13"/>
  <c r="AP619" i="13"/>
  <c r="AV645" i="13"/>
  <c r="AV618" i="13"/>
  <c r="AM643" i="13"/>
  <c r="AU612" i="13"/>
  <c r="G635" i="13"/>
  <c r="M661" i="13"/>
  <c r="Y677" i="13"/>
  <c r="AE703" i="13"/>
  <c r="F727" i="13"/>
  <c r="AB754" i="13"/>
  <c r="M677" i="13"/>
  <c r="D702" i="13"/>
  <c r="AS726" i="13"/>
  <c r="AS676" i="13"/>
  <c r="G518" i="13"/>
  <c r="AV577" i="13"/>
  <c r="AU579" i="13"/>
  <c r="M565" i="13"/>
  <c r="AT597" i="13"/>
  <c r="AQ550" i="13"/>
  <c r="X599" i="13"/>
  <c r="W573" i="13"/>
  <c r="E606" i="13"/>
  <c r="N633" i="13"/>
  <c r="AN656" i="13"/>
  <c r="AC628" i="13"/>
  <c r="T653" i="13"/>
  <c r="H621" i="13"/>
  <c r="AW645" i="13"/>
  <c r="G615" i="13"/>
  <c r="M641" i="13"/>
  <c r="D666" i="13"/>
  <c r="AT684" i="13"/>
  <c r="V708" i="13"/>
  <c r="AQ735" i="13"/>
  <c r="S759" i="13"/>
  <c r="X679" i="13"/>
  <c r="N704" i="13"/>
  <c r="AN727" i="13"/>
  <c r="AT753" i="13"/>
  <c r="T676" i="13"/>
  <c r="J701" i="13"/>
  <c r="P727" i="13"/>
  <c r="AP750" i="13"/>
  <c r="O673" i="13"/>
  <c r="J493" i="13"/>
  <c r="M535" i="13"/>
  <c r="AQ531" i="13"/>
  <c r="T573" i="13"/>
  <c r="AL564" i="13"/>
  <c r="AO597" i="13"/>
  <c r="AS566" i="13"/>
  <c r="U590" i="13"/>
  <c r="X560" i="13"/>
  <c r="N585" i="13"/>
  <c r="AN608" i="13"/>
  <c r="AA625" i="13"/>
  <c r="R650" i="13"/>
  <c r="Y602" i="13"/>
  <c r="AM577" i="13"/>
  <c r="G605" i="13"/>
  <c r="M638" i="13"/>
  <c r="AV613" i="13"/>
  <c r="G637" i="13"/>
  <c r="AW605" i="13"/>
  <c r="AV634" i="13"/>
  <c r="AM659" i="13"/>
  <c r="L630" i="13"/>
  <c r="W652" i="13"/>
  <c r="N671" i="13"/>
  <c r="AN694" i="13"/>
  <c r="AT720" i="13"/>
  <c r="V744" i="13"/>
  <c r="AB669" i="13"/>
  <c r="AR695" i="13"/>
  <c r="AX721" i="13"/>
  <c r="Z745" i="13"/>
  <c r="I667" i="13"/>
  <c r="Y691" i="13"/>
  <c r="AE717" i="13"/>
  <c r="F741" i="13"/>
  <c r="D663" i="13"/>
  <c r="P692" i="13"/>
  <c r="AP715" i="13"/>
  <c r="AV741" i="13"/>
  <c r="AQ690" i="13"/>
  <c r="I739" i="13"/>
  <c r="M775" i="13"/>
  <c r="AP792" i="13"/>
  <c r="AV818" i="13"/>
  <c r="AM843" i="13"/>
  <c r="AD868" i="13"/>
  <c r="X783" i="13"/>
  <c r="N808" i="13"/>
  <c r="N553" i="13"/>
  <c r="AB588" i="13"/>
  <c r="V614" i="13"/>
  <c r="S649" i="13"/>
  <c r="U624" i="13"/>
  <c r="AA650" i="13"/>
  <c r="AT620" i="13"/>
  <c r="V644" i="13"/>
  <c r="N612" i="13"/>
  <c r="AN635" i="13"/>
  <c r="AT661" i="13"/>
  <c r="G678" i="13"/>
  <c r="M704" i="13"/>
  <c r="D729" i="13"/>
  <c r="AS753" i="13"/>
  <c r="AE676" i="13"/>
  <c r="F700" i="13"/>
  <c r="AB727" i="13"/>
  <c r="AL749" i="13"/>
  <c r="AT670" i="13"/>
  <c r="V694" i="13"/>
  <c r="AQ721" i="13"/>
  <c r="S745" i="13"/>
  <c r="L665" i="13"/>
  <c r="R691" i="13"/>
  <c r="X717" i="13"/>
  <c r="N742" i="13"/>
  <c r="AU686" i="13"/>
  <c r="AP739" i="13"/>
  <c r="AD775" i="13"/>
  <c r="AM795" i="13"/>
  <c r="AD820" i="13"/>
  <c r="E844" i="13"/>
  <c r="K870" i="13"/>
  <c r="E785" i="13"/>
  <c r="K811" i="13"/>
  <c r="H554" i="13"/>
  <c r="L587" i="13"/>
  <c r="AL614" i="13"/>
  <c r="P651" i="13"/>
  <c r="AK624" i="13"/>
  <c r="H652" i="13"/>
  <c r="AQ623" i="13"/>
  <c r="S647" i="13"/>
  <c r="K615" i="13"/>
  <c r="AK638" i="13"/>
  <c r="H666" i="13"/>
  <c r="T682" i="13"/>
  <c r="J707" i="13"/>
  <c r="P733" i="13"/>
  <c r="AP756" i="13"/>
  <c r="H682" i="13"/>
  <c r="AW706" i="13"/>
  <c r="Y730" i="13"/>
  <c r="AE756" i="13"/>
  <c r="X676" i="13"/>
  <c r="N701" i="13"/>
  <c r="AN724" i="13"/>
  <c r="AT750" i="13"/>
  <c r="D672" i="13"/>
  <c r="AS696" i="13"/>
  <c r="U720" i="13"/>
  <c r="AA746" i="13"/>
  <c r="O701" i="13"/>
  <c r="AU750" i="13"/>
  <c r="AL769" i="13"/>
  <c r="AN794" i="13"/>
  <c r="AT820" i="13"/>
  <c r="V844" i="13"/>
  <c r="AQ871" i="13"/>
  <c r="AK786" i="13"/>
  <c r="H814" i="13"/>
  <c r="K556" i="13"/>
  <c r="H591" i="13"/>
  <c r="AS623" i="13"/>
  <c r="L655" i="13"/>
  <c r="AW628" i="13"/>
  <c r="Y652" i="13"/>
  <c r="Y625" i="13"/>
  <c r="AE651" i="13"/>
  <c r="X619" i="13"/>
  <c r="N644" i="13"/>
  <c r="AN667" i="13"/>
  <c r="AU687" i="13"/>
  <c r="G710" i="13"/>
  <c r="M736" i="13"/>
  <c r="D761" i="13"/>
  <c r="AN683" i="13"/>
  <c r="AT709" i="13"/>
  <c r="V733" i="13"/>
  <c r="AQ760" i="13"/>
  <c r="E678" i="13"/>
  <c r="K704" i="13"/>
  <c r="AK727" i="13"/>
  <c r="H755" i="13"/>
  <c r="AU678" i="13"/>
  <c r="G701" i="13"/>
  <c r="M727" i="13"/>
  <c r="D752" i="13"/>
  <c r="AC704" i="13"/>
  <c r="J754" i="13"/>
  <c r="AP776" i="13"/>
  <c r="AV802" i="13"/>
  <c r="R737" i="13"/>
  <c r="AC671" i="13"/>
  <c r="AA705" i="13"/>
  <c r="I738" i="13"/>
  <c r="AQ667" i="13"/>
  <c r="W702" i="13"/>
  <c r="E735" i="13"/>
  <c r="AB689" i="13"/>
  <c r="AO756" i="13"/>
  <c r="N787" i="13"/>
  <c r="AU819" i="13"/>
  <c r="G842" i="13"/>
  <c r="M868" i="13"/>
  <c r="G783" i="13"/>
  <c r="M809" i="13"/>
  <c r="D834" i="13"/>
  <c r="AS858" i="13"/>
  <c r="J844" i="13"/>
  <c r="I877" i="13"/>
  <c r="AU793" i="13"/>
  <c r="G816" i="13"/>
  <c r="M842" i="13"/>
  <c r="D867" i="13"/>
  <c r="AT783" i="13"/>
  <c r="V807" i="13"/>
  <c r="AQ834" i="13"/>
  <c r="S858" i="13"/>
  <c r="J674" i="13"/>
  <c r="AX735" i="13"/>
  <c r="U772" i="13"/>
  <c r="AS793" i="13"/>
  <c r="U817" i="13"/>
  <c r="AA843" i="13"/>
  <c r="R868" i="13"/>
  <c r="AA784" i="13"/>
  <c r="R809" i="13"/>
  <c r="X835" i="13"/>
  <c r="N860" i="13"/>
  <c r="AV780" i="13"/>
  <c r="AM805" i="13"/>
  <c r="AD830" i="13"/>
  <c r="E854" i="13"/>
  <c r="AM772" i="13"/>
  <c r="AL795" i="13"/>
  <c r="AR821" i="13"/>
  <c r="AX847" i="13"/>
  <c r="Z871" i="13"/>
  <c r="X709" i="13"/>
  <c r="U760" i="13"/>
  <c r="AS781" i="13"/>
  <c r="U805" i="13"/>
  <c r="AA831" i="13"/>
  <c r="R856" i="13"/>
  <c r="W776" i="13"/>
  <c r="AC802" i="13"/>
  <c r="T827" i="13"/>
  <c r="J852" i="13"/>
  <c r="T768" i="13"/>
  <c r="D795" i="13"/>
  <c r="AS819" i="13"/>
  <c r="U843" i="13"/>
  <c r="AA869" i="13"/>
  <c r="S786" i="13"/>
  <c r="I811" i="13"/>
  <c r="O837" i="13"/>
  <c r="AO860" i="13"/>
  <c r="AX683" i="13"/>
  <c r="N738" i="13"/>
  <c r="AB773" i="13"/>
  <c r="F791" i="13"/>
  <c r="AB818" i="13"/>
  <c r="AL840" i="13"/>
  <c r="AR866" i="13"/>
  <c r="S784" i="13"/>
  <c r="I809" i="13"/>
  <c r="O835" i="13"/>
  <c r="AO858" i="13"/>
  <c r="AK773" i="13"/>
  <c r="D799" i="13"/>
  <c r="AS823" i="13"/>
  <c r="U847" i="13"/>
  <c r="AA873" i="13"/>
  <c r="W786" i="13"/>
  <c r="AC812" i="13"/>
  <c r="T837" i="13"/>
  <c r="J862" i="13"/>
  <c r="M841" i="13"/>
  <c r="N872" i="13"/>
  <c r="V786" i="13"/>
  <c r="AQ813" i="13"/>
  <c r="S837" i="13"/>
  <c r="I862" i="13"/>
  <c r="AU782" i="13"/>
  <c r="G805" i="13"/>
  <c r="M831" i="13"/>
  <c r="D856" i="13"/>
  <c r="N663" i="13"/>
  <c r="AD723" i="13"/>
  <c r="Z767" i="13"/>
  <c r="AM783" i="13"/>
  <c r="AD808" i="13"/>
  <c r="E832" i="13"/>
  <c r="K858" i="13"/>
  <c r="P778" i="13"/>
  <c r="AP801" i="13"/>
  <c r="AV827" i="13"/>
  <c r="AM852" i="13"/>
  <c r="AD877" i="13"/>
  <c r="AV796" i="13"/>
  <c r="AM821" i="13"/>
  <c r="AD846" i="13"/>
  <c r="E870" i="13"/>
  <c r="AQ790" i="13"/>
  <c r="S814" i="13"/>
  <c r="I839" i="13"/>
  <c r="O865" i="13"/>
  <c r="J690" i="13"/>
  <c r="D744" i="13"/>
  <c r="U770" i="13"/>
  <c r="AD796" i="13"/>
  <c r="E820" i="13"/>
  <c r="K846" i="13"/>
  <c r="AK869" i="13"/>
  <c r="K787" i="13"/>
  <c r="AK810" i="13"/>
  <c r="H838" i="13"/>
  <c r="AW862" i="13"/>
  <c r="V778" i="13"/>
  <c r="AQ805" i="13"/>
  <c r="S829" i="13"/>
  <c r="I854" i="13"/>
  <c r="G771" i="13"/>
  <c r="AP795" i="13"/>
  <c r="AV821" i="13"/>
  <c r="AM846" i="13"/>
  <c r="AD871" i="13"/>
  <c r="AD707" i="13"/>
  <c r="K757" i="13"/>
  <c r="AK775" i="13"/>
  <c r="AD800" i="13"/>
  <c r="E824" i="13"/>
  <c r="K850" i="13"/>
  <c r="AK873" i="13"/>
  <c r="K791" i="13"/>
  <c r="AK814" i="13"/>
  <c r="H842" i="13"/>
  <c r="AW866" i="13"/>
  <c r="F781" i="13"/>
  <c r="AB808" i="13"/>
  <c r="AL830" i="13"/>
  <c r="AR856" i="13"/>
  <c r="AX772" i="13"/>
  <c r="K797" i="13"/>
  <c r="AK820" i="13"/>
  <c r="H848" i="13"/>
  <c r="AW872" i="13"/>
  <c r="AO846" i="13"/>
  <c r="Y769" i="13"/>
  <c r="AS795" i="13"/>
  <c r="U819" i="13"/>
  <c r="AA845" i="13"/>
  <c r="R870" i="13"/>
  <c r="Y788" i="13"/>
  <c r="AE814" i="13"/>
  <c r="F838" i="13"/>
  <c r="AB865" i="13"/>
  <c r="F698" i="13"/>
  <c r="AL747" i="13"/>
  <c r="V769" i="13"/>
  <c r="H797" i="13"/>
  <c r="AB695" i="13"/>
  <c r="X763" i="13"/>
  <c r="H691" i="13"/>
  <c r="AO723" i="13"/>
  <c r="AM757" i="13"/>
  <c r="D688" i="13"/>
  <c r="AK720" i="13"/>
  <c r="AX755" i="13"/>
  <c r="D728" i="13"/>
  <c r="I770" i="13"/>
  <c r="AC805" i="13"/>
  <c r="AX832" i="13"/>
  <c r="Z856" i="13"/>
  <c r="S773" i="13"/>
  <c r="Z797" i="13"/>
  <c r="AU824" i="13"/>
  <c r="G847" i="13"/>
  <c r="Y830" i="13"/>
  <c r="X863" i="13"/>
  <c r="AR780" i="13"/>
  <c r="AX806" i="13"/>
  <c r="Z830" i="13"/>
  <c r="AU857" i="13"/>
  <c r="AT770" i="13"/>
  <c r="N798" i="13"/>
  <c r="AN821" i="13"/>
  <c r="AT847" i="13"/>
  <c r="V871" i="13"/>
  <c r="E715" i="13"/>
  <c r="M763" i="13"/>
  <c r="G782" i="13"/>
  <c r="M808" i="13"/>
  <c r="D833" i="13"/>
  <c r="AS857" i="13"/>
  <c r="Y773" i="13"/>
  <c r="AS798" i="13"/>
  <c r="U822" i="13"/>
  <c r="AA848" i="13"/>
  <c r="R873" i="13"/>
  <c r="P795" i="13"/>
  <c r="AP818" i="13"/>
  <c r="AV844" i="13"/>
  <c r="AM869" i="13"/>
  <c r="AE786" i="13"/>
  <c r="F810" i="13"/>
  <c r="AB837" i="13"/>
  <c r="AL859" i="13"/>
  <c r="K673" i="13"/>
  <c r="AD735" i="13"/>
  <c r="K768" i="13"/>
  <c r="M796" i="13"/>
  <c r="D821" i="13"/>
  <c r="AS845" i="13"/>
  <c r="U869" i="13"/>
  <c r="AO790" i="13"/>
  <c r="L818" i="13"/>
  <c r="W840" i="13"/>
  <c r="AC866" i="13"/>
  <c r="AU785" i="13"/>
  <c r="G808" i="13"/>
  <c r="M834" i="13"/>
  <c r="D859" i="13"/>
  <c r="AT775" i="13"/>
  <c r="V799" i="13"/>
  <c r="AQ826" i="13"/>
  <c r="S850" i="13"/>
  <c r="I875" i="13"/>
  <c r="AM714" i="13"/>
  <c r="Y760" i="13"/>
  <c r="AW781" i="13"/>
  <c r="Y805" i="13"/>
  <c r="AE831" i="13"/>
  <c r="F855" i="13"/>
  <c r="M773" i="13"/>
  <c r="V797" i="13"/>
  <c r="AQ824" i="13"/>
  <c r="S848" i="13"/>
  <c r="I873" i="13"/>
  <c r="AU789" i="13"/>
  <c r="G812" i="13"/>
  <c r="M838" i="13"/>
  <c r="D863" i="13"/>
  <c r="O777" i="13"/>
  <c r="AO800" i="13"/>
  <c r="L828" i="13"/>
  <c r="W850" i="13"/>
  <c r="AC876" i="13"/>
  <c r="AC858" i="13"/>
  <c r="N777" i="13"/>
  <c r="AN800" i="13"/>
  <c r="AT826" i="13"/>
  <c r="V850" i="13"/>
  <c r="AQ877" i="13"/>
  <c r="AX795" i="13"/>
  <c r="Z819" i="13"/>
  <c r="AU846" i="13"/>
  <c r="G869" i="13"/>
  <c r="O705" i="13"/>
  <c r="AU754" i="13"/>
  <c r="K774" i="13"/>
  <c r="AP796" i="13"/>
  <c r="AV822" i="13"/>
  <c r="AM847" i="13"/>
  <c r="AD872" i="13"/>
  <c r="T791" i="13"/>
  <c r="J816" i="13"/>
  <c r="P842" i="13"/>
  <c r="AP865" i="13"/>
  <c r="J785" i="13"/>
  <c r="P811" i="13"/>
  <c r="AP834" i="13"/>
  <c r="AV860" i="13"/>
  <c r="AN777" i="13"/>
  <c r="AT803" i="13"/>
  <c r="V827" i="13"/>
  <c r="AQ854" i="13"/>
  <c r="AK877" i="13"/>
  <c r="AC720" i="13"/>
  <c r="M767" i="13"/>
  <c r="AP784" i="13"/>
  <c r="AV810" i="13"/>
  <c r="AM835" i="13"/>
  <c r="AD860" i="13"/>
  <c r="AM776" i="13"/>
  <c r="AD801" i="13"/>
  <c r="E825" i="13"/>
  <c r="K851" i="13"/>
  <c r="AK874" i="13"/>
  <c r="AN792" i="13"/>
  <c r="AT818" i="13"/>
  <c r="V842" i="13"/>
  <c r="AQ869" i="13"/>
  <c r="T785" i="13"/>
  <c r="J810" i="13"/>
  <c r="P836" i="13"/>
  <c r="AP859" i="13"/>
  <c r="O685" i="13"/>
  <c r="AU738" i="13"/>
  <c r="AC772" i="13"/>
  <c r="AP788" i="13"/>
  <c r="AV814" i="13"/>
  <c r="AM839" i="13"/>
  <c r="AD864" i="13"/>
  <c r="AM780" i="13"/>
  <c r="AD805" i="13"/>
  <c r="E829" i="13"/>
  <c r="K855" i="13"/>
  <c r="AU768" i="13"/>
  <c r="Y795" i="13"/>
  <c r="AE821" i="13"/>
  <c r="F845" i="13"/>
  <c r="AB872" i="13"/>
  <c r="AM786" i="13"/>
  <c r="AD811" i="13"/>
  <c r="E835" i="13"/>
  <c r="K861" i="13"/>
  <c r="AK834" i="13"/>
  <c r="D866" i="13"/>
  <c r="G784" i="13"/>
  <c r="M810" i="13"/>
  <c r="D835" i="13"/>
  <c r="AS859" i="13"/>
  <c r="AK776" i="13"/>
  <c r="H804" i="13"/>
  <c r="AW828" i="13"/>
  <c r="Y852" i="13"/>
  <c r="AC877" i="13"/>
  <c r="AQ726" i="13"/>
  <c r="K765" i="13"/>
  <c r="E784" i="13"/>
  <c r="K810" i="13"/>
  <c r="AN747" i="13"/>
  <c r="Y675" i="13"/>
  <c r="G708" i="13"/>
  <c r="E742" i="13"/>
  <c r="U672" i="13"/>
  <c r="S706" i="13"/>
  <c r="AU742" i="13"/>
  <c r="R699" i="13"/>
  <c r="AC760" i="13"/>
  <c r="J791" i="13"/>
  <c r="AB822" i="13"/>
  <c r="AL844" i="13"/>
  <c r="AR870" i="13"/>
  <c r="AL785" i="13"/>
  <c r="AR811" i="13"/>
  <c r="AX837" i="13"/>
  <c r="Z861" i="13"/>
  <c r="AN847" i="13"/>
  <c r="R770" i="13"/>
  <c r="AB796" i="13"/>
  <c r="AL818" i="13"/>
  <c r="AR844" i="13"/>
  <c r="AX870" i="13"/>
  <c r="AA786" i="13"/>
  <c r="R811" i="13"/>
  <c r="X837" i="13"/>
  <c r="N862" i="13"/>
  <c r="AR689" i="13"/>
  <c r="K741" i="13"/>
  <c r="O770" i="13"/>
  <c r="Z796" i="13"/>
  <c r="AU823" i="13"/>
  <c r="G846" i="13"/>
  <c r="M872" i="13"/>
  <c r="G787" i="13"/>
  <c r="M813" i="13"/>
  <c r="D838" i="13"/>
  <c r="AS862" i="13"/>
  <c r="AC783" i="13"/>
  <c r="T808" i="13"/>
  <c r="J833" i="13"/>
  <c r="P859" i="13"/>
  <c r="H776" i="13"/>
  <c r="AW800" i="13"/>
  <c r="Y824" i="13"/>
  <c r="AE850" i="13"/>
  <c r="F874" i="13"/>
  <c r="O717" i="13"/>
  <c r="AU766" i="13"/>
  <c r="Z784" i="13"/>
  <c r="AU811" i="13"/>
  <c r="G834" i="13"/>
  <c r="M860" i="13"/>
  <c r="S780" i="13"/>
  <c r="I805" i="13"/>
  <c r="O831" i="13"/>
  <c r="AO854" i="13"/>
  <c r="AR771" i="13"/>
  <c r="AX798" i="13"/>
  <c r="Z822" i="13"/>
  <c r="AU849" i="13"/>
  <c r="G872" i="13"/>
  <c r="N790" i="13"/>
  <c r="AN813" i="13"/>
  <c r="AT839" i="13"/>
  <c r="V863" i="13"/>
  <c r="AR693" i="13"/>
  <c r="Z743" i="13"/>
  <c r="R768" i="13"/>
  <c r="AK793" i="13"/>
  <c r="H821" i="13"/>
  <c r="AW845" i="13"/>
  <c r="Y869" i="13"/>
  <c r="N788" i="13"/>
  <c r="AN811" i="13"/>
  <c r="AT837" i="13"/>
  <c r="V861" i="13"/>
  <c r="AR776" i="13"/>
  <c r="AX802" i="13"/>
  <c r="Z826" i="13"/>
  <c r="AU853" i="13"/>
  <c r="G876" i="13"/>
  <c r="S790" i="13"/>
  <c r="I815" i="13"/>
  <c r="O841" i="13"/>
  <c r="AO864" i="13"/>
  <c r="AQ844" i="13"/>
  <c r="AS874" i="13"/>
  <c r="R790" i="13"/>
  <c r="X816" i="13"/>
  <c r="N841" i="13"/>
  <c r="AN864" i="13"/>
  <c r="AB785" i="13"/>
  <c r="AL807" i="13"/>
  <c r="AR833" i="13"/>
  <c r="AX859" i="13"/>
  <c r="Z675" i="13"/>
  <c r="AO728" i="13"/>
  <c r="F770" i="13"/>
  <c r="T786" i="13"/>
  <c r="J811" i="13"/>
  <c r="P837" i="13"/>
  <c r="AP860" i="13"/>
  <c r="L782" i="13"/>
  <c r="W804" i="13"/>
  <c r="AC830" i="13"/>
  <c r="T855" i="13"/>
  <c r="AS770" i="13"/>
  <c r="AC799" i="13"/>
  <c r="T824" i="13"/>
  <c r="J849" i="13"/>
  <c r="P875" i="13"/>
  <c r="X793" i="13"/>
  <c r="N818" i="13"/>
  <c r="AN841" i="13"/>
  <c r="AT867" i="13"/>
  <c r="N702" i="13"/>
  <c r="AT751" i="13"/>
  <c r="AS773" i="13"/>
  <c r="J799" i="13"/>
  <c r="P825" i="13"/>
  <c r="AP848" i="13"/>
  <c r="AV874" i="13"/>
  <c r="AP789" i="13"/>
  <c r="AV815" i="13"/>
  <c r="AM840" i="13"/>
  <c r="AD865" i="13"/>
  <c r="R782" i="13"/>
  <c r="X808" i="13"/>
  <c r="N833" i="13"/>
  <c r="AN856" i="13"/>
  <c r="L776" i="13"/>
  <c r="W798" i="13"/>
  <c r="AC824" i="13"/>
  <c r="T849" i="13"/>
  <c r="J874" i="13"/>
  <c r="AO712" i="13"/>
  <c r="AO760" i="13"/>
  <c r="T778" i="13"/>
  <c r="J803" i="13"/>
  <c r="P829" i="13"/>
  <c r="AP852" i="13"/>
  <c r="X768" i="13"/>
  <c r="AP793" i="13"/>
  <c r="AV819" i="13"/>
  <c r="AM844" i="13"/>
  <c r="AD869" i="13"/>
  <c r="AK783" i="13"/>
  <c r="H811" i="13"/>
  <c r="AW835" i="13"/>
  <c r="P685" i="13"/>
  <c r="AP708" i="13"/>
  <c r="AV734" i="13"/>
  <c r="AM759" i="13"/>
  <c r="Y682" i="13"/>
  <c r="AE708" i="13"/>
  <c r="F732" i="13"/>
  <c r="AK503" i="13"/>
  <c r="J531" i="13"/>
  <c r="L596" i="13"/>
  <c r="I592" i="13"/>
  <c r="AN571" i="13"/>
  <c r="U569" i="13"/>
  <c r="E569" i="13"/>
  <c r="F550" i="13"/>
  <c r="AD582" i="13"/>
  <c r="T612" i="13"/>
  <c r="Z638" i="13"/>
  <c r="AT607" i="13"/>
  <c r="AN633" i="13"/>
  <c r="AT659" i="13"/>
  <c r="T626" i="13"/>
  <c r="J651" i="13"/>
  <c r="AW622" i="13"/>
  <c r="Y646" i="13"/>
  <c r="F667" i="13"/>
  <c r="G690" i="13"/>
  <c r="M716" i="13"/>
  <c r="D741" i="13"/>
  <c r="AS765" i="13"/>
  <c r="AX685" i="13"/>
  <c r="Z709" i="13"/>
  <c r="AU736" i="13"/>
  <c r="G759" i="13"/>
  <c r="AT682" i="13"/>
  <c r="V706" i="13"/>
  <c r="AQ733" i="13"/>
  <c r="S757" i="13"/>
  <c r="AA678" i="13"/>
  <c r="AU525" i="13"/>
  <c r="F494" i="13"/>
  <c r="AT544" i="13"/>
  <c r="AP583" i="13"/>
  <c r="U573" i="13"/>
  <c r="M604" i="13"/>
  <c r="F572" i="13"/>
  <c r="AB599" i="13"/>
  <c r="AX566" i="13"/>
  <c r="Z590" i="13"/>
  <c r="R607" i="13"/>
  <c r="AL630" i="13"/>
  <c r="AR656" i="13"/>
  <c r="AR556" i="13"/>
  <c r="K588" i="13"/>
  <c r="E614" i="13"/>
  <c r="W645" i="13"/>
  <c r="H620" i="13"/>
  <c r="AW644" i="13"/>
  <c r="S615" i="13"/>
  <c r="I640" i="13"/>
  <c r="G610" i="13"/>
  <c r="X635" i="13"/>
  <c r="N660" i="13"/>
  <c r="Z676" i="13"/>
  <c r="AU703" i="13"/>
  <c r="G726" i="13"/>
  <c r="M752" i="13"/>
  <c r="AD677" i="13"/>
  <c r="E701" i="13"/>
  <c r="K727" i="13"/>
  <c r="AK750" i="13"/>
  <c r="J673" i="13"/>
  <c r="P699" i="13"/>
  <c r="AP722" i="13"/>
  <c r="AV748" i="13"/>
  <c r="V671" i="13"/>
  <c r="AQ698" i="13"/>
  <c r="S722" i="13"/>
  <c r="I747" i="13"/>
  <c r="AE702" i="13"/>
  <c r="AQ754" i="13"/>
  <c r="AQ775" i="13"/>
  <c r="S799" i="13"/>
  <c r="I824" i="13"/>
  <c r="O850" i="13"/>
  <c r="AO873" i="13"/>
  <c r="AX789" i="13"/>
  <c r="Z813" i="13"/>
  <c r="AN560" i="13"/>
  <c r="U595" i="13"/>
  <c r="Z626" i="13"/>
  <c r="AQ657" i="13"/>
  <c r="AB633" i="13"/>
  <c r="AL655" i="13"/>
  <c r="G626" i="13"/>
  <c r="M652" i="13"/>
  <c r="Z617" i="13"/>
  <c r="AU644" i="13"/>
  <c r="G667" i="13"/>
  <c r="AW685" i="13"/>
  <c r="Y709" i="13"/>
  <c r="AE735" i="13"/>
  <c r="F759" i="13"/>
  <c r="AP681" i="13"/>
  <c r="AV707" i="13"/>
  <c r="AM732" i="13"/>
  <c r="AD757" i="13"/>
  <c r="G676" i="13"/>
  <c r="M702" i="13"/>
  <c r="D727" i="13"/>
  <c r="AS751" i="13"/>
  <c r="AL671" i="13"/>
  <c r="AR697" i="13"/>
  <c r="AX723" i="13"/>
  <c r="Z747" i="13"/>
  <c r="AR705" i="13"/>
  <c r="Z755" i="13"/>
  <c r="I776" i="13"/>
  <c r="O802" i="13"/>
  <c r="AO825" i="13"/>
  <c r="L853" i="13"/>
  <c r="W875" i="13"/>
  <c r="L794" i="13"/>
  <c r="W816" i="13"/>
  <c r="F561" i="13"/>
  <c r="E594" i="13"/>
  <c r="AC623" i="13"/>
  <c r="Z658" i="13"/>
  <c r="AC632" i="13"/>
  <c r="T657" i="13"/>
  <c r="D629" i="13"/>
  <c r="AS653" i="13"/>
  <c r="W620" i="13"/>
  <c r="AC646" i="13"/>
  <c r="AL663" i="13"/>
  <c r="AT688" i="13"/>
  <c r="V712" i="13"/>
  <c r="AQ739" i="13"/>
  <c r="S763" i="13"/>
  <c r="T687" i="13"/>
  <c r="J712" i="13"/>
  <c r="P738" i="13"/>
  <c r="AP761" i="13"/>
  <c r="AX682" i="13"/>
  <c r="Z706" i="13"/>
  <c r="AU733" i="13"/>
  <c r="G756" i="13"/>
  <c r="AE678" i="13"/>
  <c r="F702" i="13"/>
  <c r="AB729" i="13"/>
  <c r="AL751" i="13"/>
  <c r="AL711" i="13"/>
  <c r="L760" i="13"/>
  <c r="Z776" i="13"/>
  <c r="AU803" i="13"/>
  <c r="G826" i="13"/>
  <c r="M852" i="13"/>
  <c r="D877" i="13"/>
  <c r="AC794" i="13"/>
  <c r="T819" i="13"/>
  <c r="U563" i="13"/>
  <c r="AW599" i="13"/>
  <c r="D631" i="13"/>
  <c r="AP604" i="13"/>
  <c r="J634" i="13"/>
  <c r="P660" i="13"/>
  <c r="P633" i="13"/>
  <c r="AP656" i="13"/>
  <c r="AX625" i="13"/>
  <c r="Z649" i="13"/>
  <c r="AU665" i="13"/>
  <c r="H693" i="13"/>
  <c r="AW717" i="13"/>
  <c r="Y741" i="13"/>
  <c r="AE767" i="13"/>
  <c r="AU692" i="13"/>
  <c r="G715" i="13"/>
  <c r="M741" i="13"/>
  <c r="D766" i="13"/>
  <c r="L687" i="13"/>
  <c r="W709" i="13"/>
  <c r="AC735" i="13"/>
  <c r="T760" i="13"/>
  <c r="H684" i="13"/>
  <c r="AW708" i="13"/>
  <c r="Y732" i="13"/>
  <c r="AE758" i="13"/>
  <c r="L720" i="13"/>
  <c r="AR761" i="13"/>
  <c r="S783" i="13"/>
  <c r="I808" i="13"/>
  <c r="U750" i="13"/>
  <c r="U679" i="13"/>
  <c r="S713" i="13"/>
  <c r="P747" i="13"/>
  <c r="L680" i="13"/>
  <c r="AD711" i="13"/>
  <c r="AB745" i="13"/>
  <c r="I707" i="13"/>
  <c r="Y764" i="13"/>
  <c r="AO793" i="13"/>
  <c r="H825" i="13"/>
  <c r="AW849" i="13"/>
  <c r="Y873" i="13"/>
  <c r="AW790" i="13"/>
  <c r="Y814" i="13"/>
  <c r="AE840" i="13"/>
  <c r="F864" i="13"/>
  <c r="T851" i="13"/>
  <c r="AP773" i="13"/>
  <c r="H799" i="13"/>
  <c r="AW823" i="13"/>
  <c r="Y847" i="13"/>
  <c r="AE873" i="13"/>
  <c r="G789" i="13"/>
  <c r="M815" i="13"/>
  <c r="D840" i="13"/>
  <c r="AS864" i="13"/>
  <c r="AO696" i="13"/>
  <c r="W746" i="13"/>
  <c r="AA775" i="13"/>
  <c r="F799" i="13"/>
  <c r="AB826" i="13"/>
  <c r="AL848" i="13"/>
  <c r="AR874" i="13"/>
  <c r="AL789" i="13"/>
  <c r="AR815" i="13"/>
  <c r="AX841" i="13"/>
  <c r="Z865" i="13"/>
  <c r="I786" i="13"/>
  <c r="O812" i="13"/>
  <c r="AO835" i="13"/>
  <c r="L863" i="13"/>
  <c r="AM778" i="13"/>
  <c r="AD803" i="13"/>
  <c r="E827" i="13"/>
  <c r="K853" i="13"/>
  <c r="AK876" i="13"/>
  <c r="AA722" i="13"/>
  <c r="AB769" i="13"/>
  <c r="F787" i="13"/>
  <c r="AB814" i="13"/>
  <c r="AL836" i="13"/>
  <c r="AR862" i="13"/>
  <c r="N784" i="13"/>
  <c r="AN807" i="13"/>
  <c r="AT833" i="13"/>
  <c r="V857" i="13"/>
  <c r="S775" i="13"/>
  <c r="AE801" i="13"/>
  <c r="F825" i="13"/>
  <c r="AB852" i="13"/>
  <c r="AL874" i="13"/>
  <c r="AS792" i="13"/>
  <c r="U816" i="13"/>
  <c r="AA842" i="13"/>
  <c r="R867" i="13"/>
  <c r="E699" i="13"/>
  <c r="AK748" i="13"/>
  <c r="AO771" i="13"/>
  <c r="AV798" i="13"/>
  <c r="AM823" i="13"/>
  <c r="AD848" i="13"/>
  <c r="E872" i="13"/>
  <c r="AS790" i="13"/>
  <c r="U814" i="13"/>
  <c r="AA840" i="13"/>
  <c r="R865" i="13"/>
  <c r="Y779" i="13"/>
  <c r="AE805" i="13"/>
  <c r="F829" i="13"/>
  <c r="AB856" i="13"/>
  <c r="D769" i="13"/>
  <c r="N794" i="13"/>
  <c r="AN817" i="13"/>
  <c r="AT843" i="13"/>
  <c r="V867" i="13"/>
  <c r="F848" i="13"/>
  <c r="Z877" i="13"/>
  <c r="M794" i="13"/>
  <c r="D819" i="13"/>
  <c r="AS843" i="13"/>
  <c r="U867" i="13"/>
  <c r="H788" i="13"/>
  <c r="AW812" i="13"/>
  <c r="Y836" i="13"/>
  <c r="AE862" i="13"/>
  <c r="AV685" i="13"/>
  <c r="M739" i="13"/>
  <c r="AK772" i="13"/>
  <c r="O790" i="13"/>
  <c r="AO813" i="13"/>
  <c r="L841" i="13"/>
  <c r="W863" i="13"/>
  <c r="AQ784" i="13"/>
  <c r="S808" i="13"/>
  <c r="I833" i="13"/>
  <c r="O859" i="13"/>
  <c r="S777" i="13"/>
  <c r="I802" i="13"/>
  <c r="O828" i="13"/>
  <c r="AO851" i="13"/>
  <c r="AK769" i="13"/>
  <c r="D796" i="13"/>
  <c r="AS820" i="13"/>
  <c r="U844" i="13"/>
  <c r="AA870" i="13"/>
  <c r="Z707" i="13"/>
  <c r="G757" i="13"/>
  <c r="O778" i="13"/>
  <c r="AO801" i="13"/>
  <c r="L829" i="13"/>
  <c r="W851" i="13"/>
  <c r="S768" i="13"/>
  <c r="W792" i="13"/>
  <c r="AC818" i="13"/>
  <c r="T843" i="13"/>
  <c r="J868" i="13"/>
  <c r="M786" i="13"/>
  <c r="D811" i="13"/>
  <c r="AS835" i="13"/>
  <c r="U859" i="13"/>
  <c r="AQ778" i="13"/>
  <c r="S802" i="13"/>
  <c r="I827" i="13"/>
  <c r="O853" i="13"/>
  <c r="AO876" i="13"/>
  <c r="M723" i="13"/>
  <c r="V763" i="13"/>
  <c r="O782" i="13"/>
  <c r="AO805" i="13"/>
  <c r="L833" i="13"/>
  <c r="W855" i="13"/>
  <c r="AV771" i="13"/>
  <c r="W796" i="13"/>
  <c r="AC822" i="13"/>
  <c r="T847" i="13"/>
  <c r="J872" i="13"/>
  <c r="AV788" i="13"/>
  <c r="AM813" i="13"/>
  <c r="AD838" i="13"/>
  <c r="E862" i="13"/>
  <c r="L780" i="13"/>
  <c r="W802" i="13"/>
  <c r="AC828" i="13"/>
  <c r="T853" i="13"/>
  <c r="AW877" i="13"/>
  <c r="M857" i="13"/>
  <c r="AE777" i="13"/>
  <c r="F801" i="13"/>
  <c r="AB828" i="13"/>
  <c r="AL850" i="13"/>
  <c r="AR876" i="13"/>
  <c r="P796" i="13"/>
  <c r="AP819" i="13"/>
  <c r="AV845" i="13"/>
  <c r="AM870" i="13"/>
  <c r="AC708" i="13"/>
  <c r="J758" i="13"/>
  <c r="AC777" i="13"/>
  <c r="T802" i="13"/>
  <c r="AL717" i="13"/>
  <c r="AX664" i="13"/>
  <c r="O700" i="13"/>
  <c r="AV732" i="13"/>
  <c r="AE765" i="13"/>
  <c r="K697" i="13"/>
  <c r="AR729" i="13"/>
  <c r="D668" i="13"/>
  <c r="S746" i="13"/>
  <c r="W779" i="13"/>
  <c r="E812" i="13"/>
  <c r="K838" i="13"/>
  <c r="AK861" i="13"/>
  <c r="K779" i="13"/>
  <c r="AK802" i="13"/>
  <c r="H830" i="13"/>
  <c r="AW854" i="13"/>
  <c r="AW838" i="13"/>
  <c r="M873" i="13"/>
  <c r="E786" i="13"/>
  <c r="K812" i="13"/>
  <c r="AK835" i="13"/>
  <c r="H863" i="13"/>
  <c r="AX779" i="13"/>
  <c r="Z803" i="13"/>
  <c r="AU830" i="13"/>
  <c r="G853" i="13"/>
  <c r="I762" i="13"/>
  <c r="H728" i="13"/>
  <c r="Y768" i="13"/>
  <c r="AW789" i="13"/>
  <c r="Y813" i="13"/>
  <c r="AE839" i="13"/>
  <c r="F863" i="13"/>
  <c r="AE780" i="13"/>
  <c r="F804" i="13"/>
  <c r="AB831" i="13"/>
  <c r="AL853" i="13"/>
  <c r="J772" i="13"/>
  <c r="AQ801" i="13"/>
  <c r="S825" i="13"/>
  <c r="I850" i="13"/>
  <c r="O876" i="13"/>
  <c r="AP791" i="13"/>
  <c r="AV817" i="13"/>
  <c r="AM842" i="13"/>
  <c r="AD867" i="13"/>
  <c r="U696" i="13"/>
  <c r="M751" i="13"/>
  <c r="AW777" i="13"/>
  <c r="Y801" i="13"/>
  <c r="AE827" i="13"/>
  <c r="F851" i="13"/>
  <c r="U771" i="13"/>
  <c r="R797" i="13"/>
  <c r="X823" i="13"/>
  <c r="N848" i="13"/>
  <c r="AN871" i="13"/>
  <c r="H791" i="13"/>
  <c r="AW815" i="13"/>
  <c r="Y839" i="13"/>
  <c r="AE865" i="13"/>
  <c r="G781" i="13"/>
  <c r="M807" i="13"/>
  <c r="D832" i="13"/>
  <c r="AS856" i="13"/>
  <c r="AL766" i="13"/>
  <c r="K725" i="13"/>
  <c r="P768" i="13"/>
  <c r="J787" i="13"/>
  <c r="P813" i="13"/>
  <c r="AP836" i="13"/>
  <c r="AV862" i="13"/>
  <c r="G779" i="13"/>
  <c r="M805" i="13"/>
  <c r="D830" i="13"/>
  <c r="AS854" i="13"/>
  <c r="Z768" i="13"/>
  <c r="H795" i="13"/>
  <c r="AW819" i="13"/>
  <c r="Y843" i="13"/>
  <c r="AE869" i="13"/>
  <c r="AA782" i="13"/>
  <c r="R807" i="13"/>
  <c r="X833" i="13"/>
  <c r="N858" i="13"/>
  <c r="AO830" i="13"/>
  <c r="AL865" i="13"/>
  <c r="Z782" i="13"/>
  <c r="AU809" i="13"/>
  <c r="G832" i="13"/>
  <c r="M858" i="13"/>
  <c r="AP774" i="13"/>
  <c r="K801" i="13"/>
  <c r="AK824" i="13"/>
  <c r="H852" i="13"/>
  <c r="AW876" i="13"/>
  <c r="AL715" i="13"/>
  <c r="AD763" i="13"/>
  <c r="AQ779" i="13"/>
  <c r="S803" i="13"/>
  <c r="I828" i="13"/>
  <c r="O854" i="13"/>
  <c r="V770" i="13"/>
  <c r="AT797" i="13"/>
  <c r="V821" i="13"/>
  <c r="AQ848" i="13"/>
  <c r="S872" i="13"/>
  <c r="V790" i="13"/>
  <c r="AQ817" i="13"/>
  <c r="S841" i="13"/>
  <c r="I866" i="13"/>
  <c r="AU786" i="13"/>
  <c r="G809" i="13"/>
  <c r="M835" i="13"/>
  <c r="D860" i="13"/>
  <c r="AA674" i="13"/>
  <c r="L736" i="13"/>
  <c r="Y772" i="13"/>
  <c r="S791" i="13"/>
  <c r="I816" i="13"/>
  <c r="O842" i="13"/>
  <c r="AO865" i="13"/>
  <c r="O783" i="13"/>
  <c r="AO806" i="13"/>
  <c r="L834" i="13"/>
  <c r="W856" i="13"/>
  <c r="O772" i="13"/>
  <c r="AU801" i="13"/>
  <c r="G824" i="13"/>
  <c r="M850" i="13"/>
  <c r="D875" i="13"/>
  <c r="AT791" i="13"/>
  <c r="V815" i="13"/>
  <c r="AQ842" i="13"/>
  <c r="S866" i="13"/>
  <c r="AL699" i="13"/>
  <c r="T749" i="13"/>
  <c r="Z770" i="13"/>
  <c r="S795" i="13"/>
  <c r="I820" i="13"/>
  <c r="O846" i="13"/>
  <c r="AO869" i="13"/>
  <c r="O787" i="13"/>
  <c r="AO810" i="13"/>
  <c r="L838" i="13"/>
  <c r="W860" i="13"/>
  <c r="J777" i="13"/>
  <c r="P803" i="13"/>
  <c r="AP826" i="13"/>
  <c r="AV852" i="13"/>
  <c r="AM877" i="13"/>
  <c r="O793" i="13"/>
  <c r="AO816" i="13"/>
  <c r="L844" i="13"/>
  <c r="W866" i="13"/>
  <c r="AD841" i="13"/>
  <c r="K875" i="13"/>
  <c r="AW791" i="13"/>
  <c r="Y815" i="13"/>
  <c r="AE841" i="13"/>
  <c r="F865" i="13"/>
  <c r="AC784" i="13"/>
  <c r="T809" i="13"/>
  <c r="J834" i="13"/>
  <c r="P860" i="13"/>
  <c r="M687" i="13"/>
  <c r="AT739" i="13"/>
  <c r="W770" i="13"/>
  <c r="L793" i="13"/>
  <c r="W815" i="13"/>
  <c r="L758" i="13"/>
  <c r="AU685" i="13"/>
  <c r="AD718" i="13"/>
  <c r="AB752" i="13"/>
  <c r="AQ682" i="13"/>
  <c r="Z715" i="13"/>
  <c r="X749" i="13"/>
  <c r="U712" i="13"/>
  <c r="U768" i="13"/>
  <c r="AK797" i="13"/>
  <c r="AM827" i="13"/>
  <c r="AD852" i="13"/>
  <c r="E876" i="13"/>
  <c r="AD793" i="13"/>
  <c r="E817" i="13"/>
  <c r="K843" i="13"/>
  <c r="AK866" i="13"/>
  <c r="L858" i="13"/>
  <c r="AV776" i="13"/>
  <c r="AM801" i="13"/>
  <c r="AD826" i="13"/>
  <c r="E850" i="13"/>
  <c r="K876" i="13"/>
  <c r="AL791" i="13"/>
  <c r="AR817" i="13"/>
  <c r="AX843" i="13"/>
  <c r="Z867" i="13"/>
  <c r="M707" i="13"/>
  <c r="AS756" i="13"/>
  <c r="K778" i="13"/>
  <c r="AK801" i="13"/>
  <c r="H829" i="13"/>
  <c r="AW853" i="13"/>
  <c r="M768" i="13"/>
  <c r="AW794" i="13"/>
  <c r="Y818" i="13"/>
  <c r="AE844" i="13"/>
  <c r="F868" i="13"/>
  <c r="AN788" i="13"/>
  <c r="AT814" i="13"/>
  <c r="V838" i="13"/>
  <c r="AQ865" i="13"/>
  <c r="T781" i="13"/>
  <c r="J806" i="13"/>
  <c r="P832" i="13"/>
  <c r="AP855" i="13"/>
  <c r="J761" i="13"/>
  <c r="AL727" i="13"/>
  <c r="H772" i="13"/>
  <c r="AK789" i="13"/>
  <c r="H817" i="13"/>
  <c r="AW841" i="13"/>
  <c r="Y865" i="13"/>
  <c r="AS786" i="13"/>
  <c r="U810" i="13"/>
  <c r="AA836" i="13"/>
  <c r="R861" i="13"/>
  <c r="E778" i="13"/>
  <c r="K804" i="13"/>
  <c r="AK827" i="13"/>
  <c r="H855" i="13"/>
  <c r="AV768" i="13"/>
  <c r="Z795" i="13"/>
  <c r="AU822" i="13"/>
  <c r="G845" i="13"/>
  <c r="M871" i="13"/>
  <c r="AU706" i="13"/>
  <c r="AV753" i="13"/>
  <c r="O775" i="13"/>
  <c r="AC801" i="13"/>
  <c r="T826" i="13"/>
  <c r="J851" i="13"/>
  <c r="AU767" i="13"/>
  <c r="Z793" i="13"/>
  <c r="AU820" i="13"/>
  <c r="G843" i="13"/>
  <c r="M869" i="13"/>
  <c r="E782" i="13"/>
  <c r="K808" i="13"/>
  <c r="AK831" i="13"/>
  <c r="H859" i="13"/>
  <c r="AB772" i="13"/>
  <c r="AS796" i="13"/>
  <c r="U820" i="13"/>
  <c r="AA846" i="13"/>
  <c r="R871" i="13"/>
  <c r="R853" i="13"/>
  <c r="AA772" i="13"/>
  <c r="AR796" i="13"/>
  <c r="AX822" i="13"/>
  <c r="Z846" i="13"/>
  <c r="AU873" i="13"/>
  <c r="AM790" i="13"/>
  <c r="AD815" i="13"/>
  <c r="E839" i="13"/>
  <c r="K865" i="13"/>
  <c r="AQ694" i="13"/>
  <c r="Y744" i="13"/>
  <c r="AX768" i="13"/>
  <c r="AT792" i="13"/>
  <c r="V816" i="13"/>
  <c r="AQ843" i="13"/>
  <c r="S867" i="13"/>
  <c r="X787" i="13"/>
  <c r="N812" i="13"/>
  <c r="AN835" i="13"/>
  <c r="AT861" i="13"/>
  <c r="N781" i="13"/>
  <c r="AN804" i="13"/>
  <c r="AT830" i="13"/>
  <c r="V854" i="13"/>
  <c r="J773" i="13"/>
  <c r="AX799" i="13"/>
  <c r="Z823" i="13"/>
  <c r="AU850" i="13"/>
  <c r="G873" i="13"/>
  <c r="AK712" i="13"/>
  <c r="AK760" i="13"/>
  <c r="AT780" i="13"/>
  <c r="V804" i="13"/>
  <c r="AQ831" i="13"/>
  <c r="S855" i="13"/>
  <c r="AQ771" i="13"/>
  <c r="S796" i="13"/>
  <c r="I821" i="13"/>
  <c r="O847" i="13"/>
  <c r="AO870" i="13"/>
  <c r="AR788" i="13"/>
  <c r="AX814" i="13"/>
  <c r="Z838" i="13"/>
  <c r="AU865" i="13"/>
  <c r="X781" i="13"/>
  <c r="N806" i="13"/>
  <c r="AN829" i="13"/>
  <c r="AT855" i="13"/>
  <c r="T669" i="13"/>
  <c r="Y728" i="13"/>
  <c r="R767" i="13"/>
  <c r="AT784" i="13"/>
  <c r="V808" i="13"/>
  <c r="AQ835" i="13"/>
  <c r="S859" i="13"/>
  <c r="AQ776" i="13"/>
  <c r="S800" i="13"/>
  <c r="I825" i="13"/>
  <c r="O851" i="13"/>
  <c r="AO874" i="13"/>
  <c r="AC791" i="13"/>
  <c r="T816" i="13"/>
  <c r="J841" i="13"/>
  <c r="AQ691" i="13"/>
  <c r="S715" i="13"/>
  <c r="I740" i="13"/>
  <c r="O766" i="13"/>
  <c r="P690" i="13"/>
  <c r="AP713" i="13"/>
  <c r="AV739" i="13"/>
  <c r="T529" i="13"/>
  <c r="Y549" i="13"/>
  <c r="M556" i="13"/>
  <c r="AP600" i="13"/>
  <c r="L582" i="13"/>
  <c r="S583" i="13"/>
  <c r="AB579" i="13"/>
  <c r="AM557" i="13"/>
  <c r="V590" i="13"/>
  <c r="K620" i="13"/>
  <c r="AK643" i="13"/>
  <c r="Z615" i="13"/>
  <c r="AU642" i="13"/>
  <c r="Y608" i="13"/>
  <c r="AT632" i="13"/>
  <c r="V656" i="13"/>
  <c r="J628" i="13"/>
  <c r="P654" i="13"/>
  <c r="H673" i="13"/>
  <c r="AW697" i="13"/>
  <c r="Y721" i="13"/>
  <c r="AE747" i="13"/>
  <c r="AP666" i="13"/>
  <c r="K691" i="13"/>
  <c r="AK714" i="13"/>
  <c r="H742" i="13"/>
  <c r="AW766" i="13"/>
  <c r="G688" i="13"/>
  <c r="M714" i="13"/>
  <c r="D739" i="13"/>
  <c r="AS763" i="13"/>
  <c r="AL683" i="13"/>
  <c r="AP546" i="13"/>
  <c r="AK505" i="13"/>
  <c r="O548" i="13"/>
  <c r="Z599" i="13"/>
  <c r="G582" i="13"/>
  <c r="AD553" i="13"/>
  <c r="AV579" i="13"/>
  <c r="AM604" i="13"/>
  <c r="K572" i="13"/>
  <c r="AK595" i="13"/>
  <c r="AM613" i="13"/>
  <c r="AD638" i="13"/>
  <c r="E662" i="13"/>
  <c r="AK563" i="13"/>
  <c r="D595" i="13"/>
  <c r="AV620" i="13"/>
  <c r="AS655" i="13"/>
  <c r="T625" i="13"/>
  <c r="J650" i="13"/>
  <c r="AS621" i="13"/>
  <c r="U645" i="13"/>
  <c r="AR615" i="13"/>
  <c r="AX641" i="13"/>
  <c r="Z665" i="13"/>
  <c r="AK681" i="13"/>
  <c r="H709" i="13"/>
  <c r="AW733" i="13"/>
  <c r="Y757" i="13"/>
  <c r="AO682" i="13"/>
  <c r="L710" i="13"/>
  <c r="W732" i="13"/>
  <c r="AC758" i="13"/>
  <c r="V678" i="13"/>
  <c r="AQ705" i="13"/>
  <c r="S729" i="13"/>
  <c r="I754" i="13"/>
  <c r="M679" i="13"/>
  <c r="D704" i="13"/>
  <c r="AS728" i="13"/>
  <c r="U752" i="13"/>
  <c r="N718" i="13"/>
  <c r="J762" i="13"/>
  <c r="D781" i="13"/>
  <c r="AS805" i="13"/>
  <c r="U829" i="13"/>
  <c r="AA855" i="13"/>
  <c r="P770" i="13"/>
  <c r="K795" i="13"/>
  <c r="AK818" i="13"/>
  <c r="AR572" i="13"/>
  <c r="K604" i="13"/>
  <c r="P635" i="13"/>
  <c r="W608" i="13"/>
  <c r="AM638" i="13"/>
  <c r="U606" i="13"/>
  <c r="AW633" i="13"/>
  <c r="Y657" i="13"/>
  <c r="AK622" i="13"/>
  <c r="H650" i="13"/>
  <c r="AN666" i="13"/>
  <c r="J691" i="13"/>
  <c r="P717" i="13"/>
  <c r="AP740" i="13"/>
  <c r="AV766" i="13"/>
  <c r="S688" i="13"/>
  <c r="I713" i="13"/>
  <c r="O739" i="13"/>
  <c r="AO762" i="13"/>
  <c r="AW683" i="13"/>
  <c r="Y707" i="13"/>
  <c r="AE733" i="13"/>
  <c r="F757" i="13"/>
  <c r="AD679" i="13"/>
  <c r="E703" i="13"/>
  <c r="K729" i="13"/>
  <c r="AK752" i="13"/>
  <c r="AU718" i="13"/>
  <c r="AA762" i="13"/>
  <c r="U781" i="13"/>
  <c r="AA807" i="13"/>
  <c r="R832" i="13"/>
  <c r="X858" i="13"/>
  <c r="L774" i="13"/>
  <c r="X799" i="13"/>
  <c r="N824" i="13"/>
  <c r="AU569" i="13"/>
  <c r="AB604" i="13"/>
  <c r="V630" i="13"/>
  <c r="O613" i="13"/>
  <c r="AN637" i="13"/>
  <c r="AD608" i="13"/>
  <c r="AE635" i="13"/>
  <c r="F659" i="13"/>
  <c r="N628" i="13"/>
  <c r="AN651" i="13"/>
  <c r="AU671" i="13"/>
  <c r="G694" i="13"/>
  <c r="M720" i="13"/>
  <c r="D745" i="13"/>
  <c r="J665" i="13"/>
  <c r="AT693" i="13"/>
  <c r="V717" i="13"/>
  <c r="AQ744" i="13"/>
  <c r="AP662" i="13"/>
  <c r="K688" i="13"/>
  <c r="AK711" i="13"/>
  <c r="H739" i="13"/>
  <c r="AW763" i="13"/>
  <c r="AP683" i="13"/>
  <c r="AV709" i="13"/>
  <c r="AM734" i="13"/>
  <c r="AB760" i="13"/>
  <c r="J722" i="13"/>
  <c r="X765" i="13"/>
  <c r="AK781" i="13"/>
  <c r="H809" i="13"/>
  <c r="AW833" i="13"/>
  <c r="Y857" i="13"/>
  <c r="N776" i="13"/>
  <c r="AN799" i="13"/>
  <c r="AT825" i="13"/>
  <c r="Y575" i="13"/>
  <c r="AP606" i="13"/>
  <c r="AC639" i="13"/>
  <c r="M615" i="13"/>
  <c r="V639" i="13"/>
  <c r="V612" i="13"/>
  <c r="AQ639" i="13"/>
  <c r="K606" i="13"/>
  <c r="K631" i="13"/>
  <c r="AK654" i="13"/>
  <c r="AC673" i="13"/>
  <c r="T698" i="13"/>
  <c r="J723" i="13"/>
  <c r="P749" i="13"/>
  <c r="AK670" i="13"/>
  <c r="H698" i="13"/>
  <c r="AW722" i="13"/>
  <c r="Y746" i="13"/>
  <c r="AL666" i="13"/>
  <c r="X692" i="13"/>
  <c r="N717" i="13"/>
  <c r="AN740" i="13"/>
  <c r="AT766" i="13"/>
  <c r="T689" i="13"/>
  <c r="J714" i="13"/>
  <c r="P740" i="13"/>
  <c r="AR673" i="13"/>
  <c r="O733" i="13"/>
  <c r="E767" i="13"/>
  <c r="AS789" i="13"/>
  <c r="U686" i="13"/>
  <c r="H762" i="13"/>
  <c r="AQ689" i="13"/>
  <c r="J721" i="13"/>
  <c r="X756" i="13"/>
  <c r="AM686" i="13"/>
  <c r="F718" i="13"/>
  <c r="T753" i="13"/>
  <c r="X725" i="13"/>
  <c r="AU774" i="13"/>
  <c r="M804" i="13"/>
  <c r="T830" i="13"/>
  <c r="J855" i="13"/>
  <c r="AS769" i="13"/>
  <c r="J796" i="13"/>
  <c r="P822" i="13"/>
  <c r="AP845" i="13"/>
  <c r="J828" i="13"/>
  <c r="AP861" i="13"/>
  <c r="AC779" i="13"/>
  <c r="T804" i="13"/>
  <c r="J829" i="13"/>
  <c r="P855" i="13"/>
  <c r="I769" i="13"/>
  <c r="AW796" i="13"/>
  <c r="Y820" i="13"/>
  <c r="AE846" i="13"/>
  <c r="F870" i="13"/>
  <c r="Y712" i="13"/>
  <c r="AV761" i="13"/>
  <c r="AP780" i="13"/>
  <c r="AV806" i="13"/>
  <c r="AM831" i="13"/>
  <c r="AD856" i="13"/>
  <c r="AK771" i="13"/>
  <c r="AD797" i="13"/>
  <c r="E821" i="13"/>
  <c r="K847" i="13"/>
  <c r="AK870" i="13"/>
  <c r="U791" i="13"/>
  <c r="AA817" i="13"/>
  <c r="R842" i="13"/>
  <c r="X868" i="13"/>
  <c r="O785" i="13"/>
  <c r="AO808" i="13"/>
  <c r="L836" i="13"/>
  <c r="W858" i="13"/>
  <c r="J667" i="13"/>
  <c r="AW732" i="13"/>
  <c r="AM774" i="13"/>
  <c r="AV794" i="13"/>
  <c r="AM819" i="13"/>
  <c r="AD844" i="13"/>
  <c r="E868" i="13"/>
  <c r="Z789" i="13"/>
  <c r="AU816" i="13"/>
  <c r="G839" i="13"/>
  <c r="M865" i="13"/>
  <c r="P783" i="13"/>
  <c r="AP806" i="13"/>
  <c r="AV832" i="13"/>
  <c r="AM857" i="13"/>
  <c r="I774" i="13"/>
  <c r="F798" i="13"/>
  <c r="AB825" i="13"/>
  <c r="AL847" i="13"/>
  <c r="AR873" i="13"/>
  <c r="H712" i="13"/>
  <c r="E759" i="13"/>
  <c r="S779" i="13"/>
  <c r="I804" i="13"/>
  <c r="O830" i="13"/>
  <c r="AO853" i="13"/>
  <c r="AA771" i="13"/>
  <c r="F796" i="13"/>
  <c r="AB823" i="13"/>
  <c r="AL845" i="13"/>
  <c r="AR871" i="13"/>
  <c r="P787" i="13"/>
  <c r="AP810" i="13"/>
  <c r="AV836" i="13"/>
  <c r="AM861" i="13"/>
  <c r="AX775" i="13"/>
  <c r="Z799" i="13"/>
  <c r="AU826" i="13"/>
  <c r="G849" i="13"/>
  <c r="M875" i="13"/>
  <c r="AU856" i="13"/>
  <c r="AW775" i="13"/>
  <c r="Y799" i="13"/>
  <c r="AE825" i="13"/>
  <c r="F849" i="13"/>
  <c r="AB876" i="13"/>
  <c r="T793" i="13"/>
  <c r="J818" i="13"/>
  <c r="P844" i="13"/>
  <c r="AP867" i="13"/>
  <c r="D700" i="13"/>
  <c r="P752" i="13"/>
  <c r="X772" i="13"/>
  <c r="AA795" i="13"/>
  <c r="R820" i="13"/>
  <c r="X846" i="13"/>
  <c r="N871" i="13"/>
  <c r="D790" i="13"/>
  <c r="AS814" i="13"/>
  <c r="U838" i="13"/>
  <c r="AA864" i="13"/>
  <c r="AS783" i="13"/>
  <c r="U807" i="13"/>
  <c r="AA833" i="13"/>
  <c r="R858" i="13"/>
  <c r="Y776" i="13"/>
  <c r="AE802" i="13"/>
  <c r="F826" i="13"/>
  <c r="AB853" i="13"/>
  <c r="AL875" i="13"/>
  <c r="AV717" i="13"/>
  <c r="AV765" i="13"/>
  <c r="AA783" i="13"/>
  <c r="R808" i="13"/>
  <c r="X834" i="13"/>
  <c r="N859" i="13"/>
  <c r="P775" i="13"/>
  <c r="N800" i="13"/>
  <c r="AN823" i="13"/>
  <c r="AT849" i="13"/>
  <c r="V873" i="13"/>
  <c r="Y791" i="13"/>
  <c r="AE817" i="13"/>
  <c r="F841" i="13"/>
  <c r="AB868" i="13"/>
  <c r="D784" i="13"/>
  <c r="AS808" i="13"/>
  <c r="U832" i="13"/>
  <c r="AA858" i="13"/>
  <c r="D680" i="13"/>
  <c r="P736" i="13"/>
  <c r="M771" i="13"/>
  <c r="AA787" i="13"/>
  <c r="R812" i="13"/>
  <c r="X838" i="13"/>
  <c r="N863" i="13"/>
  <c r="X779" i="13"/>
  <c r="N804" i="13"/>
  <c r="AN827" i="13"/>
  <c r="AT853" i="13"/>
  <c r="V877" i="13"/>
  <c r="I794" i="13"/>
  <c r="O820" i="13"/>
  <c r="AO843" i="13"/>
  <c r="L871" i="13"/>
  <c r="X785" i="13"/>
  <c r="N810" i="13"/>
  <c r="AN833" i="13"/>
  <c r="AT859" i="13"/>
  <c r="E833" i="13"/>
  <c r="W864" i="13"/>
  <c r="AP782" i="13"/>
  <c r="AV808" i="13"/>
  <c r="AM833" i="13"/>
  <c r="AD858" i="13"/>
  <c r="N775" i="13"/>
  <c r="AQ802" i="13"/>
  <c r="S826" i="13"/>
  <c r="I851" i="13"/>
  <c r="O877" i="13"/>
  <c r="L724" i="13"/>
  <c r="AT763" i="13"/>
  <c r="AN782" i="13"/>
  <c r="AT808" i="13"/>
  <c r="AR743" i="13"/>
  <c r="I674" i="13"/>
  <c r="AP706" i="13"/>
  <c r="Y739" i="13"/>
  <c r="E671" i="13"/>
  <c r="AL703" i="13"/>
  <c r="U736" i="13"/>
  <c r="AK696" i="13"/>
  <c r="I759" i="13"/>
  <c r="AD788" i="13"/>
  <c r="L821" i="13"/>
  <c r="W843" i="13"/>
  <c r="AC869" i="13"/>
  <c r="W784" i="13"/>
  <c r="AC810" i="13"/>
  <c r="T835" i="13"/>
  <c r="J860" i="13"/>
  <c r="H846" i="13"/>
  <c r="AE768" i="13"/>
  <c r="L795" i="13"/>
  <c r="W817" i="13"/>
  <c r="AC843" i="13"/>
  <c r="T868" i="13"/>
  <c r="K785" i="13"/>
  <c r="AK808" i="13"/>
  <c r="H836" i="13"/>
  <c r="AW860" i="13"/>
  <c r="V679" i="13"/>
  <c r="AE738" i="13"/>
  <c r="AB768" i="13"/>
  <c r="J795" i="13"/>
  <c r="P821" i="13"/>
  <c r="AP844" i="13"/>
  <c r="AV870" i="13"/>
  <c r="AP785" i="13"/>
  <c r="AV811" i="13"/>
  <c r="AM836" i="13"/>
  <c r="AD861" i="13"/>
  <c r="M782" i="13"/>
  <c r="D807" i="13"/>
  <c r="AS831" i="13"/>
  <c r="U855" i="13"/>
  <c r="Z774" i="13"/>
  <c r="S798" i="13"/>
  <c r="I823" i="13"/>
  <c r="O849" i="13"/>
  <c r="AO872" i="13"/>
  <c r="D712" i="13"/>
  <c r="P764" i="13"/>
  <c r="J783" i="13"/>
  <c r="P809" i="13"/>
  <c r="AP832" i="13"/>
  <c r="AV858" i="13"/>
  <c r="AL777" i="13"/>
  <c r="AR803" i="13"/>
  <c r="AX829" i="13"/>
  <c r="Z853" i="13"/>
  <c r="G770" i="13"/>
  <c r="T796" i="13"/>
  <c r="J821" i="13"/>
  <c r="P847" i="13"/>
  <c r="AP870" i="13"/>
  <c r="AW788" i="13"/>
  <c r="Y812" i="13"/>
  <c r="AE838" i="13"/>
  <c r="F862" i="13"/>
  <c r="K689" i="13"/>
  <c r="AS740" i="13"/>
  <c r="AQ774" i="13"/>
  <c r="V792" i="13"/>
  <c r="AQ819" i="13"/>
  <c r="S843" i="13"/>
  <c r="I868" i="13"/>
  <c r="AW786" i="13"/>
  <c r="Y810" i="13"/>
  <c r="AE836" i="13"/>
  <c r="F860" i="13"/>
  <c r="X775" i="13"/>
  <c r="T800" i="13"/>
  <c r="J825" i="13"/>
  <c r="P851" i="13"/>
  <c r="AP874" i="13"/>
  <c r="AL787" i="13"/>
  <c r="AR813" i="13"/>
  <c r="AX839" i="13"/>
  <c r="Z863" i="13"/>
  <c r="AS842" i="13"/>
  <c r="AD873" i="13"/>
  <c r="AK787" i="13"/>
  <c r="H815" i="13"/>
  <c r="AW839" i="13"/>
  <c r="Y863" i="13"/>
  <c r="L784" i="13"/>
  <c r="W806" i="13"/>
  <c r="AC832" i="13"/>
  <c r="T857" i="13"/>
  <c r="M670" i="13"/>
  <c r="J726" i="13"/>
  <c r="AO768" i="13"/>
  <c r="D785" i="13"/>
  <c r="AS809" i="13"/>
  <c r="U833" i="13"/>
  <c r="AA859" i="13"/>
  <c r="AU780" i="13"/>
  <c r="G803" i="13"/>
  <c r="M829" i="13"/>
  <c r="D854" i="13"/>
  <c r="H769" i="13"/>
  <c r="M798" i="13"/>
  <c r="D823" i="13"/>
  <c r="AS847" i="13"/>
  <c r="U871" i="13"/>
  <c r="H792" i="13"/>
  <c r="AW816" i="13"/>
  <c r="Y840" i="13"/>
  <c r="AE866" i="13"/>
  <c r="W694" i="13"/>
  <c r="O749" i="13"/>
  <c r="G772" i="13"/>
  <c r="AS797" i="13"/>
  <c r="U821" i="13"/>
  <c r="AA847" i="13"/>
  <c r="R872" i="13"/>
  <c r="AA788" i="13"/>
  <c r="R813" i="13"/>
  <c r="X839" i="13"/>
  <c r="N864" i="13"/>
  <c r="AK779" i="13"/>
  <c r="H807" i="13"/>
  <c r="AW831" i="13"/>
  <c r="Y855" i="13"/>
  <c r="AR772" i="13"/>
  <c r="G797" i="13"/>
  <c r="M823" i="13"/>
  <c r="D848" i="13"/>
  <c r="AS872" i="13"/>
  <c r="J710" i="13"/>
  <c r="Z759" i="13"/>
  <c r="D777" i="13"/>
  <c r="AS801" i="13"/>
  <c r="U825" i="13"/>
  <c r="AA851" i="13"/>
  <c r="R876" i="13"/>
  <c r="AA792" i="13"/>
  <c r="R817" i="13"/>
  <c r="X843" i="13"/>
  <c r="N868" i="13"/>
  <c r="V782" i="13"/>
  <c r="AQ809" i="13"/>
  <c r="S833" i="13"/>
  <c r="I858" i="13"/>
  <c r="AK774" i="13"/>
  <c r="AA798" i="13"/>
  <c r="R823" i="13"/>
  <c r="X849" i="13"/>
  <c r="N874" i="13"/>
  <c r="AM848" i="13"/>
  <c r="K771" i="13"/>
  <c r="J797" i="13"/>
  <c r="P823" i="13"/>
  <c r="AP846" i="13"/>
  <c r="AV872" i="13"/>
  <c r="AN789" i="13"/>
  <c r="AT815" i="13"/>
  <c r="V839" i="13"/>
  <c r="AQ866" i="13"/>
  <c r="AK700" i="13"/>
  <c r="S750" i="13"/>
  <c r="H771" i="13"/>
  <c r="X798" i="13"/>
  <c r="AM700" i="13"/>
  <c r="AM764" i="13"/>
  <c r="AM693" i="13"/>
  <c r="F725" i="13"/>
  <c r="D759" i="13"/>
  <c r="AX691" i="13"/>
  <c r="R723" i="13"/>
  <c r="O757" i="13"/>
  <c r="AT735" i="13"/>
  <c r="AU771" i="13"/>
  <c r="AR806" i="13"/>
  <c r="O834" i="13"/>
  <c r="AO857" i="13"/>
  <c r="F775" i="13"/>
  <c r="AO798" i="13"/>
  <c r="L826" i="13"/>
  <c r="W848" i="13"/>
  <c r="F832" i="13"/>
  <c r="E865" i="13"/>
  <c r="I782" i="13"/>
  <c r="O808" i="13"/>
  <c r="AO831" i="13"/>
  <c r="L859" i="13"/>
  <c r="U774" i="13"/>
  <c r="AD799" i="13"/>
  <c r="E823" i="13"/>
  <c r="K849" i="13"/>
  <c r="AK872" i="13"/>
  <c r="P720" i="13"/>
  <c r="AC764" i="13"/>
  <c r="W783" i="13"/>
  <c r="AC809" i="13"/>
  <c r="T834" i="13"/>
  <c r="J859" i="13"/>
  <c r="K775" i="13"/>
  <c r="J800" i="13"/>
  <c r="P826" i="13"/>
  <c r="AP849" i="13"/>
  <c r="AV875" i="13"/>
  <c r="AU797" i="13"/>
  <c r="G820" i="13"/>
  <c r="M846" i="13"/>
  <c r="D871" i="13"/>
  <c r="AT787" i="13"/>
  <c r="V811" i="13"/>
  <c r="AQ838" i="13"/>
  <c r="S862" i="13"/>
  <c r="W678" i="13"/>
  <c r="J738" i="13"/>
  <c r="AW769" i="13"/>
  <c r="AC797" i="13"/>
  <c r="T822" i="13"/>
  <c r="J847" i="13"/>
  <c r="P873" i="13"/>
  <c r="F792" i="13"/>
  <c r="AB819" i="13"/>
  <c r="AL841" i="13"/>
  <c r="AR867" i="13"/>
  <c r="L787" i="13"/>
  <c r="W809" i="13"/>
  <c r="AC835" i="13"/>
  <c r="T860" i="13"/>
  <c r="K777" i="13"/>
  <c r="AK800" i="13"/>
  <c r="H828" i="13"/>
  <c r="AW852" i="13"/>
  <c r="Y876" i="13"/>
  <c r="T717" i="13"/>
  <c r="AN761" i="13"/>
  <c r="N783" i="13"/>
  <c r="AN806" i="13"/>
  <c r="AT832" i="13"/>
  <c r="V856" i="13"/>
  <c r="AX774" i="13"/>
  <c r="AK798" i="13"/>
  <c r="H826" i="13"/>
  <c r="AW850" i="13"/>
  <c r="Y874" i="13"/>
  <c r="L791" i="13"/>
  <c r="W813" i="13"/>
  <c r="AC839" i="13"/>
  <c r="T864" i="13"/>
  <c r="AE778" i="13"/>
  <c r="F802" i="13"/>
  <c r="AB829" i="13"/>
  <c r="AL851" i="13"/>
  <c r="AR877" i="13"/>
  <c r="AA860" i="13"/>
  <c r="AD778" i="13"/>
  <c r="E802" i="13"/>
  <c r="K828" i="13"/>
  <c r="AK851" i="13"/>
  <c r="AE769" i="13"/>
  <c r="O797" i="13"/>
  <c r="AO820" i="13"/>
  <c r="L848" i="13"/>
  <c r="W870" i="13"/>
  <c r="AT707" i="13"/>
  <c r="AB757" i="13"/>
  <c r="AU775" i="13"/>
  <c r="G798" i="13"/>
  <c r="M824" i="13"/>
  <c r="D849" i="13"/>
  <c r="AS873" i="13"/>
  <c r="AX793" i="13"/>
  <c r="Z817" i="13"/>
  <c r="AU844" i="13"/>
  <c r="G867" i="13"/>
  <c r="Z786" i="13"/>
  <c r="AU813" i="13"/>
  <c r="G836" i="13"/>
  <c r="M862" i="13"/>
  <c r="E779" i="13"/>
  <c r="K805" i="13"/>
  <c r="AK828" i="13"/>
  <c r="H856" i="13"/>
  <c r="Z762" i="13"/>
  <c r="I723" i="13"/>
  <c r="AC768" i="13"/>
  <c r="G786" i="13"/>
  <c r="M812" i="13"/>
  <c r="D837" i="13"/>
  <c r="AS861" i="13"/>
  <c r="D778" i="13"/>
  <c r="AS802" i="13"/>
  <c r="U826" i="13"/>
  <c r="AA852" i="13"/>
  <c r="R877" i="13"/>
  <c r="E794" i="13"/>
  <c r="K820" i="13"/>
  <c r="AK843" i="13"/>
  <c r="H871" i="13"/>
  <c r="AX787" i="13"/>
  <c r="Z811" i="13"/>
  <c r="AU838" i="13"/>
  <c r="G861" i="13"/>
  <c r="AA690" i="13"/>
  <c r="AB741" i="13"/>
  <c r="AR773" i="13"/>
  <c r="G790" i="13"/>
  <c r="M816" i="13"/>
  <c r="D841" i="13"/>
  <c r="AS865" i="13"/>
  <c r="D782" i="13"/>
  <c r="AS806" i="13"/>
  <c r="U830" i="13"/>
  <c r="AA856" i="13"/>
  <c r="V772" i="13"/>
  <c r="AN796" i="13"/>
  <c r="AT822" i="13"/>
  <c r="V846" i="13"/>
  <c r="D697" i="13"/>
  <c r="AS721" i="13"/>
  <c r="U745" i="13"/>
  <c r="F669" i="13"/>
  <c r="AQ696" i="13"/>
  <c r="S720" i="13"/>
  <c r="I745" i="13"/>
  <c r="AQ499" i="13"/>
  <c r="AS564" i="13"/>
  <c r="Y569" i="13"/>
  <c r="AO554" i="13"/>
  <c r="D590" i="13"/>
  <c r="F595" i="13"/>
  <c r="S588" i="13"/>
  <c r="AT566" i="13"/>
  <c r="AC599" i="13"/>
  <c r="W625" i="13"/>
  <c r="AC651" i="13"/>
  <c r="AK620" i="13"/>
  <c r="H648" i="13"/>
  <c r="AU615" i="13"/>
  <c r="G638" i="13"/>
  <c r="H609" i="13"/>
  <c r="V633" i="13"/>
  <c r="AQ660" i="13"/>
  <c r="T678" i="13"/>
  <c r="J703" i="13"/>
  <c r="P729" i="13"/>
  <c r="AP752" i="13"/>
  <c r="L674" i="13"/>
  <c r="W696" i="13"/>
  <c r="AC722" i="13"/>
  <c r="T747" i="13"/>
  <c r="H671" i="13"/>
  <c r="AW695" i="13"/>
  <c r="Y719" i="13"/>
  <c r="AE745" i="13"/>
  <c r="AP663" i="13"/>
  <c r="AD691" i="13"/>
  <c r="O517" i="13"/>
  <c r="I516" i="13"/>
  <c r="AU562" i="13"/>
  <c r="J554" i="13"/>
  <c r="AR590" i="13"/>
  <c r="S560" i="13"/>
  <c r="I585" i="13"/>
  <c r="L555" i="13"/>
  <c r="W577" i="13"/>
  <c r="AC603" i="13"/>
  <c r="O620" i="13"/>
  <c r="AO643" i="13"/>
  <c r="AW612" i="13"/>
  <c r="AD570" i="13"/>
  <c r="AA605" i="13"/>
  <c r="AO627" i="13"/>
  <c r="U605" i="13"/>
  <c r="AT631" i="13"/>
  <c r="V655" i="13"/>
  <c r="F627" i="13"/>
  <c r="AB654" i="13"/>
  <c r="E621" i="13"/>
  <c r="K647" i="13"/>
  <c r="AR662" i="13"/>
  <c r="AC689" i="13"/>
  <c r="T714" i="13"/>
  <c r="J739" i="13"/>
  <c r="P765" i="13"/>
  <c r="R689" i="13"/>
  <c r="X715" i="13"/>
  <c r="N740" i="13"/>
  <c r="AN763" i="13"/>
  <c r="M686" i="13"/>
  <c r="D711" i="13"/>
  <c r="AS735" i="13"/>
  <c r="U759" i="13"/>
  <c r="Y684" i="13"/>
  <c r="AE710" i="13"/>
  <c r="F734" i="13"/>
  <c r="AQ662" i="13"/>
  <c r="AK728" i="13"/>
  <c r="V767" i="13"/>
  <c r="AE787" i="13"/>
  <c r="F811" i="13"/>
  <c r="AB838" i="13"/>
  <c r="AL860" i="13"/>
  <c r="L778" i="13"/>
  <c r="W800" i="13"/>
  <c r="AO602" i="13"/>
  <c r="AK579" i="13"/>
  <c r="D611" i="13"/>
  <c r="I642" i="13"/>
  <c r="I619" i="13"/>
  <c r="O645" i="13"/>
  <c r="T614" i="13"/>
  <c r="J639" i="13"/>
  <c r="R605" i="13"/>
  <c r="AC630" i="13"/>
  <c r="T655" i="13"/>
  <c r="AT672" i="13"/>
  <c r="V696" i="13"/>
  <c r="AQ723" i="13"/>
  <c r="S747" i="13"/>
  <c r="AW669" i="13"/>
  <c r="AS694" i="13"/>
  <c r="U718" i="13"/>
  <c r="AA744" i="13"/>
  <c r="G664" i="13"/>
  <c r="J689" i="13"/>
  <c r="P715" i="13"/>
  <c r="AP738" i="13"/>
  <c r="AV764" i="13"/>
  <c r="AO684" i="13"/>
  <c r="L712" i="13"/>
  <c r="W734" i="13"/>
  <c r="X764" i="13"/>
  <c r="T729" i="13"/>
  <c r="AL767" i="13"/>
  <c r="AB790" i="13"/>
  <c r="AL812" i="13"/>
  <c r="AR838" i="13"/>
  <c r="AX864" i="13"/>
  <c r="AR779" i="13"/>
  <c r="AX805" i="13"/>
  <c r="G603" i="13"/>
  <c r="AN576" i="13"/>
  <c r="AK611" i="13"/>
  <c r="AR640" i="13"/>
  <c r="Z619" i="13"/>
  <c r="AU646" i="13"/>
  <c r="P617" i="13"/>
  <c r="AP640" i="13"/>
  <c r="AA607" i="13"/>
  <c r="Z633" i="13"/>
  <c r="AU660" i="13"/>
  <c r="H677" i="13"/>
  <c r="AW701" i="13"/>
  <c r="Y725" i="13"/>
  <c r="AE751" i="13"/>
  <c r="AU676" i="13"/>
  <c r="G699" i="13"/>
  <c r="M725" i="13"/>
  <c r="D750" i="13"/>
  <c r="L671" i="13"/>
  <c r="W693" i="13"/>
  <c r="AC719" i="13"/>
  <c r="T744" i="13"/>
  <c r="AU663" i="13"/>
  <c r="S690" i="13"/>
  <c r="I715" i="13"/>
  <c r="O741" i="13"/>
  <c r="AN677" i="13"/>
  <c r="AR737" i="13"/>
  <c r="AX771" i="13"/>
  <c r="AC789" i="13"/>
  <c r="T814" i="13"/>
  <c r="J839" i="13"/>
  <c r="P865" i="13"/>
  <c r="Z781" i="13"/>
  <c r="AU808" i="13"/>
  <c r="AN603" i="13"/>
  <c r="O584" i="13"/>
  <c r="Z609" i="13"/>
  <c r="AL646" i="13"/>
  <c r="G621" i="13"/>
  <c r="M647" i="13"/>
  <c r="M620" i="13"/>
  <c r="D645" i="13"/>
  <c r="L614" i="13"/>
  <c r="W636" i="13"/>
  <c r="AC662" i="13"/>
  <c r="AN678" i="13"/>
  <c r="AT704" i="13"/>
  <c r="V728" i="13"/>
  <c r="AQ755" i="13"/>
  <c r="AC678" i="13"/>
  <c r="T703" i="13"/>
  <c r="J728" i="13"/>
  <c r="P754" i="13"/>
  <c r="AR672" i="13"/>
  <c r="AX698" i="13"/>
  <c r="Z722" i="13"/>
  <c r="AU749" i="13"/>
  <c r="AE669" i="13"/>
  <c r="AT695" i="13"/>
  <c r="V719" i="13"/>
  <c r="AQ746" i="13"/>
  <c r="F694" i="13"/>
  <c r="AL743" i="13"/>
  <c r="W768" i="13"/>
  <c r="F795" i="13"/>
  <c r="AA712" i="13"/>
  <c r="M663" i="13"/>
  <c r="T696" i="13"/>
  <c r="R730" i="13"/>
  <c r="O764" i="13"/>
  <c r="AE694" i="13"/>
  <c r="AC728" i="13"/>
  <c r="D767" i="13"/>
  <c r="G741" i="13"/>
  <c r="G778" i="13"/>
  <c r="AN810" i="13"/>
  <c r="AT836" i="13"/>
  <c r="V860" i="13"/>
  <c r="AT777" i="13"/>
  <c r="V801" i="13"/>
  <c r="AQ828" i="13"/>
  <c r="S852" i="13"/>
  <c r="R837" i="13"/>
  <c r="AV871" i="13"/>
  <c r="AN784" i="13"/>
  <c r="AT810" i="13"/>
  <c r="V834" i="13"/>
  <c r="AQ861" i="13"/>
  <c r="T777" i="13"/>
  <c r="J802" i="13"/>
  <c r="P828" i="13"/>
  <c r="AP851" i="13"/>
  <c r="AV877" i="13"/>
  <c r="AB725" i="13"/>
  <c r="I767" i="13"/>
  <c r="S787" i="13"/>
  <c r="I812" i="13"/>
  <c r="O838" i="13"/>
  <c r="AO861" i="13"/>
  <c r="O779" i="13"/>
  <c r="AO802" i="13"/>
  <c r="L830" i="13"/>
  <c r="W852" i="13"/>
  <c r="X770" i="13"/>
  <c r="AB800" i="13"/>
  <c r="AL822" i="13"/>
  <c r="AR848" i="13"/>
  <c r="AX874" i="13"/>
  <c r="AA790" i="13"/>
  <c r="R815" i="13"/>
  <c r="X841" i="13"/>
  <c r="N866" i="13"/>
  <c r="AN693" i="13"/>
  <c r="V743" i="13"/>
  <c r="J775" i="13"/>
  <c r="I800" i="13"/>
  <c r="O826" i="13"/>
  <c r="AO849" i="13"/>
  <c r="L877" i="13"/>
  <c r="AK794" i="13"/>
  <c r="H822" i="13"/>
  <c r="AW846" i="13"/>
  <c r="Y870" i="13"/>
  <c r="AQ789" i="13"/>
  <c r="S813" i="13"/>
  <c r="I838" i="13"/>
  <c r="O864" i="13"/>
  <c r="AP779" i="13"/>
  <c r="AV805" i="13"/>
  <c r="AM830" i="13"/>
  <c r="AD855" i="13"/>
  <c r="AA761" i="13"/>
  <c r="AE722" i="13"/>
  <c r="U764" i="13"/>
  <c r="AS785" i="13"/>
  <c r="U809" i="13"/>
  <c r="AA835" i="13"/>
  <c r="R860" i="13"/>
  <c r="AP777" i="13"/>
  <c r="AV803" i="13"/>
  <c r="AM828" i="13"/>
  <c r="AD853" i="13"/>
  <c r="E877" i="13"/>
  <c r="AQ793" i="13"/>
  <c r="S817" i="13"/>
  <c r="I842" i="13"/>
  <c r="O868" i="13"/>
  <c r="K781" i="13"/>
  <c r="AK804" i="13"/>
  <c r="H832" i="13"/>
  <c r="AW856" i="13"/>
  <c r="I829" i="13"/>
  <c r="AN863" i="13"/>
  <c r="J781" i="13"/>
  <c r="P807" i="13"/>
  <c r="AP830" i="13"/>
  <c r="AV856" i="13"/>
  <c r="E773" i="13"/>
  <c r="AT799" i="13"/>
  <c r="V823" i="13"/>
  <c r="AQ850" i="13"/>
  <c r="S874" i="13"/>
  <c r="G713" i="13"/>
  <c r="N762" i="13"/>
  <c r="AB778" i="13"/>
  <c r="AL800" i="13"/>
  <c r="AR826" i="13"/>
  <c r="AX852" i="13"/>
  <c r="Z876" i="13"/>
  <c r="AE796" i="13"/>
  <c r="F820" i="13"/>
  <c r="AB847" i="13"/>
  <c r="AL869" i="13"/>
  <c r="F789" i="13"/>
  <c r="AB816" i="13"/>
  <c r="AL838" i="13"/>
  <c r="AR864" i="13"/>
  <c r="P784" i="13"/>
  <c r="AP807" i="13"/>
  <c r="AV833" i="13"/>
  <c r="AM858" i="13"/>
  <c r="AV668" i="13"/>
  <c r="U728" i="13"/>
  <c r="I771" i="13"/>
  <c r="AL788" i="13"/>
  <c r="AR814" i="13"/>
  <c r="AX840" i="13"/>
  <c r="Z864" i="13"/>
  <c r="AX781" i="13"/>
  <c r="Z805" i="13"/>
  <c r="AU832" i="13"/>
  <c r="G855" i="13"/>
  <c r="AC770" i="13"/>
  <c r="P799" i="13"/>
  <c r="AP822" i="13"/>
  <c r="AV848" i="13"/>
  <c r="AM873" i="13"/>
  <c r="AE790" i="13"/>
  <c r="F814" i="13"/>
  <c r="AB841" i="13"/>
  <c r="AL863" i="13"/>
  <c r="G697" i="13"/>
  <c r="AM746" i="13"/>
  <c r="AM768" i="13"/>
  <c r="AL792" i="13"/>
  <c r="AR818" i="13"/>
  <c r="AX844" i="13"/>
  <c r="Z868" i="13"/>
  <c r="AX785" i="13"/>
  <c r="Z809" i="13"/>
  <c r="AU836" i="13"/>
  <c r="G859" i="13"/>
  <c r="AS775" i="13"/>
  <c r="U799" i="13"/>
  <c r="AA825" i="13"/>
  <c r="R850" i="13"/>
  <c r="X876" i="13"/>
  <c r="AX791" i="13"/>
  <c r="Z815" i="13"/>
  <c r="AU842" i="13"/>
  <c r="G865" i="13"/>
  <c r="AV839" i="13"/>
  <c r="AT873" i="13"/>
  <c r="S789" i="13"/>
  <c r="I814" i="13"/>
  <c r="O840" i="13"/>
  <c r="AO863" i="13"/>
  <c r="M783" i="13"/>
  <c r="D808" i="13"/>
  <c r="AS832" i="13"/>
  <c r="U856" i="13"/>
  <c r="AO676" i="13"/>
  <c r="O737" i="13"/>
  <c r="G769" i="13"/>
  <c r="AU791" i="13"/>
  <c r="G814" i="13"/>
  <c r="AU756" i="13"/>
  <c r="P683" i="13"/>
  <c r="AW715" i="13"/>
  <c r="L751" i="13"/>
  <c r="AB681" i="13"/>
  <c r="AS712" i="13"/>
  <c r="H748" i="13"/>
  <c r="AN709" i="13"/>
  <c r="AN765" i="13"/>
  <c r="V796" i="13"/>
  <c r="X826" i="13"/>
  <c r="N851" i="13"/>
  <c r="AN874" i="13"/>
  <c r="N792" i="13"/>
  <c r="AN815" i="13"/>
  <c r="AT841" i="13"/>
  <c r="V865" i="13"/>
  <c r="AE856" i="13"/>
  <c r="AC775" i="13"/>
  <c r="X800" i="13"/>
  <c r="N825" i="13"/>
  <c r="AN848" i="13"/>
  <c r="AT874" i="13"/>
  <c r="W790" i="13"/>
  <c r="AC816" i="13"/>
  <c r="T841" i="13"/>
  <c r="J866" i="13"/>
  <c r="V699" i="13"/>
  <c r="N754" i="13"/>
  <c r="AT776" i="13"/>
  <c r="V800" i="13"/>
  <c r="AQ827" i="13"/>
  <c r="S851" i="13"/>
  <c r="I876" i="13"/>
  <c r="S792" i="13"/>
  <c r="I817" i="13"/>
  <c r="O843" i="13"/>
  <c r="AO866" i="13"/>
  <c r="Y787" i="13"/>
  <c r="AE813" i="13"/>
  <c r="F837" i="13"/>
  <c r="AB864" i="13"/>
  <c r="D780" i="13"/>
  <c r="AS804" i="13"/>
  <c r="U828" i="13"/>
  <c r="AA854" i="13"/>
  <c r="P877" i="13"/>
  <c r="G725" i="13"/>
  <c r="AQ770" i="13"/>
  <c r="V788" i="13"/>
  <c r="AQ815" i="13"/>
  <c r="S839" i="13"/>
  <c r="I864" i="13"/>
  <c r="AD785" i="13"/>
  <c r="E809" i="13"/>
  <c r="K835" i="13"/>
  <c r="AK858" i="13"/>
  <c r="AN776" i="13"/>
  <c r="AT802" i="13"/>
  <c r="V826" i="13"/>
  <c r="AQ853" i="13"/>
  <c r="S877" i="13"/>
  <c r="J794" i="13"/>
  <c r="P820" i="13"/>
  <c r="AP843" i="13"/>
  <c r="AV869" i="13"/>
  <c r="P704" i="13"/>
  <c r="R751" i="13"/>
  <c r="AC773" i="13"/>
  <c r="M800" i="13"/>
  <c r="D825" i="13"/>
  <c r="AS849" i="13"/>
  <c r="U873" i="13"/>
  <c r="J792" i="13"/>
  <c r="P818" i="13"/>
  <c r="AP841" i="13"/>
  <c r="AV867" i="13"/>
  <c r="AN780" i="13"/>
  <c r="AT806" i="13"/>
  <c r="V830" i="13"/>
  <c r="AQ857" i="13"/>
  <c r="AO770" i="13"/>
  <c r="AD795" i="13"/>
  <c r="E819" i="13"/>
  <c r="K845" i="13"/>
  <c r="AK868" i="13"/>
  <c r="D850" i="13"/>
  <c r="AN770" i="13"/>
  <c r="AC795" i="13"/>
  <c r="T820" i="13"/>
  <c r="J845" i="13"/>
  <c r="P871" i="13"/>
  <c r="X789" i="13"/>
  <c r="N814" i="13"/>
  <c r="AN837" i="13"/>
  <c r="AT863" i="13"/>
  <c r="I691" i="13"/>
  <c r="AR741" i="13"/>
  <c r="R775" i="13"/>
  <c r="AE791" i="13"/>
  <c r="F815" i="13"/>
  <c r="AB842" i="13"/>
  <c r="AL864" i="13"/>
  <c r="H786" i="13"/>
  <c r="AW810" i="13"/>
  <c r="Y834" i="13"/>
  <c r="AE860" i="13"/>
  <c r="AW779" i="13"/>
  <c r="Y803" i="13"/>
  <c r="AE829" i="13"/>
  <c r="F853" i="13"/>
  <c r="X771" i="13"/>
  <c r="T797" i="13"/>
  <c r="J822" i="13"/>
  <c r="P848" i="13"/>
  <c r="AP871" i="13"/>
  <c r="F710" i="13"/>
  <c r="V759" i="13"/>
  <c r="AE779" i="13"/>
  <c r="F803" i="13"/>
  <c r="AB830" i="13"/>
  <c r="AL852" i="13"/>
  <c r="E770" i="13"/>
  <c r="AL793" i="13"/>
  <c r="AR819" i="13"/>
  <c r="AX845" i="13"/>
  <c r="Z869" i="13"/>
  <c r="AC787" i="13"/>
  <c r="T812" i="13"/>
  <c r="J837" i="13"/>
  <c r="P863" i="13"/>
  <c r="H780" i="13"/>
  <c r="AW804" i="13"/>
  <c r="Y828" i="13"/>
  <c r="AE854" i="13"/>
  <c r="AP762" i="13"/>
  <c r="AR725" i="13"/>
  <c r="AK764" i="13"/>
  <c r="AE783" i="13"/>
  <c r="F807" i="13"/>
  <c r="AB834" i="13"/>
  <c r="AL856" i="13"/>
  <c r="W775" i="13"/>
  <c r="AL797" i="13"/>
  <c r="AR823" i="13"/>
  <c r="AX849" i="13"/>
  <c r="Z873" i="13"/>
  <c r="M790" i="13"/>
  <c r="D815" i="13"/>
  <c r="AS839" i="13"/>
  <c r="U863" i="13"/>
  <c r="AB781" i="13"/>
  <c r="AL803" i="13"/>
  <c r="AR829" i="13"/>
  <c r="AX855" i="13"/>
  <c r="AC826" i="13"/>
  <c r="K859" i="13"/>
  <c r="AT778" i="13"/>
  <c r="V802" i="13"/>
  <c r="AQ829" i="13"/>
  <c r="S853" i="13"/>
  <c r="O768" i="13"/>
  <c r="AU798" i="13"/>
  <c r="G821" i="13"/>
  <c r="M847" i="13"/>
  <c r="D872" i="13"/>
  <c r="I711" i="13"/>
  <c r="AX759" i="13"/>
  <c r="AR778" i="13"/>
  <c r="AX804" i="13"/>
  <c r="AD725" i="13"/>
  <c r="Y668" i="13"/>
  <c r="AE701" i="13"/>
  <c r="M734" i="13"/>
  <c r="T664" i="13"/>
  <c r="AA698" i="13"/>
  <c r="I731" i="13"/>
  <c r="E679" i="13"/>
  <c r="AW748" i="13"/>
  <c r="AL780" i="13"/>
  <c r="U813" i="13"/>
  <c r="AA839" i="13"/>
  <c r="R864" i="13"/>
  <c r="AA780" i="13"/>
  <c r="R805" i="13"/>
  <c r="X831" i="13"/>
  <c r="N856" i="13"/>
  <c r="AU840" i="13"/>
  <c r="AC874" i="13"/>
  <c r="U787" i="13"/>
  <c r="AA813" i="13"/>
  <c r="R838" i="13"/>
  <c r="X864" i="13"/>
  <c r="O781" i="13"/>
  <c r="AO804" i="13"/>
  <c r="L832" i="13"/>
  <c r="W854" i="13"/>
  <c r="U767" i="13"/>
  <c r="AM730" i="13"/>
  <c r="AN769" i="13"/>
  <c r="N791" i="13"/>
  <c r="AN814" i="13"/>
  <c r="AT840" i="13"/>
  <c r="V864" i="13"/>
  <c r="AT781" i="13"/>
  <c r="V805" i="13"/>
  <c r="AQ832" i="13"/>
  <c r="S856" i="13"/>
  <c r="AU773" i="13"/>
  <c r="H803" i="13"/>
  <c r="AW827" i="13"/>
  <c r="Y851" i="13"/>
  <c r="AE877" i="13"/>
  <c r="G793" i="13"/>
  <c r="M819" i="13"/>
  <c r="D844" i="13"/>
  <c r="AS868" i="13"/>
  <c r="L704" i="13"/>
  <c r="AR753" i="13"/>
  <c r="N779" i="13"/>
  <c r="AN802" i="13"/>
  <c r="AT828" i="13"/>
  <c r="V852" i="13"/>
  <c r="H773" i="13"/>
  <c r="AV799" i="13"/>
  <c r="AM824" i="13"/>
  <c r="AD849" i="13"/>
  <c r="E873" i="13"/>
  <c r="X792" i="13"/>
  <c r="N817" i="13"/>
  <c r="AN840" i="13"/>
  <c r="AT866" i="13"/>
  <c r="W782" i="13"/>
  <c r="AC808" i="13"/>
  <c r="T833" i="13"/>
  <c r="J858" i="13"/>
  <c r="AB673" i="13"/>
  <c r="AP727" i="13"/>
  <c r="AU770" i="13"/>
  <c r="Z788" i="13"/>
  <c r="AU815" i="13"/>
  <c r="G838" i="13"/>
  <c r="M864" i="13"/>
  <c r="W780" i="13"/>
  <c r="AC806" i="13"/>
  <c r="T831" i="13"/>
  <c r="J856" i="13"/>
  <c r="L770" i="13"/>
  <c r="X796" i="13"/>
  <c r="N821" i="13"/>
  <c r="AN844" i="13"/>
  <c r="AT870" i="13"/>
  <c r="AP783" i="13"/>
  <c r="AV809" i="13"/>
  <c r="AM834" i="13"/>
  <c r="AD859" i="13"/>
  <c r="W832" i="13"/>
  <c r="T867" i="13"/>
  <c r="AO783" i="13"/>
  <c r="L811" i="13"/>
  <c r="W833" i="13"/>
  <c r="AC859" i="13"/>
  <c r="U776" i="13"/>
  <c r="AA802" i="13"/>
  <c r="R827" i="13"/>
  <c r="X853" i="13"/>
  <c r="U877" i="13"/>
  <c r="S718" i="13"/>
  <c r="AS764" i="13"/>
  <c r="H781" i="13"/>
  <c r="AW805" i="13"/>
  <c r="Y829" i="13"/>
  <c r="AE855" i="13"/>
  <c r="I772" i="13"/>
  <c r="K799" i="13"/>
  <c r="AK822" i="13"/>
  <c r="H850" i="13"/>
  <c r="AW874" i="13"/>
  <c r="AK791" i="13"/>
  <c r="H819" i="13"/>
  <c r="AW843" i="13"/>
  <c r="Y867" i="13"/>
  <c r="L788" i="13"/>
  <c r="W810" i="13"/>
  <c r="AC836" i="13"/>
  <c r="T861" i="13"/>
  <c r="AL679" i="13"/>
  <c r="AQ738" i="13"/>
  <c r="AN773" i="13"/>
  <c r="AW793" i="13"/>
  <c r="Y817" i="13"/>
  <c r="AE843" i="13"/>
  <c r="F867" i="13"/>
  <c r="AE784" i="13"/>
  <c r="F808" i="13"/>
  <c r="AB835" i="13"/>
  <c r="AL857" i="13"/>
  <c r="AN775" i="13"/>
  <c r="L803" i="13"/>
  <c r="W825" i="13"/>
  <c r="AC851" i="13"/>
  <c r="T876" i="13"/>
  <c r="K793" i="13"/>
  <c r="AK816" i="13"/>
  <c r="H844" i="13"/>
  <c r="AW868" i="13"/>
  <c r="S702" i="13"/>
  <c r="AX751" i="13"/>
  <c r="M772" i="13"/>
  <c r="AW797" i="13"/>
  <c r="Y821" i="13"/>
  <c r="AE847" i="13"/>
  <c r="F871" i="13"/>
  <c r="AE788" i="13"/>
  <c r="F812" i="13"/>
  <c r="AB839" i="13"/>
  <c r="AL861" i="13"/>
  <c r="Z778" i="13"/>
  <c r="AU805" i="13"/>
  <c r="G828" i="13"/>
  <c r="M854" i="13"/>
  <c r="Z769" i="13"/>
  <c r="AE794" i="13"/>
  <c r="F818" i="13"/>
  <c r="AB845" i="13"/>
  <c r="AL867" i="13"/>
  <c r="AB843" i="13"/>
  <c r="AA876" i="13"/>
  <c r="N793" i="13"/>
  <c r="AN816" i="13"/>
  <c r="AT842" i="13"/>
  <c r="V866" i="13"/>
  <c r="AR785" i="13"/>
  <c r="AX811" i="13"/>
  <c r="Z835" i="13"/>
  <c r="AU862" i="13"/>
  <c r="Y692" i="13"/>
  <c r="AA742" i="13"/>
  <c r="AL771" i="13"/>
  <c r="AB794" i="13"/>
  <c r="AL816" i="13"/>
  <c r="E749" i="13"/>
  <c r="AN676" i="13"/>
  <c r="AL710" i="13"/>
  <c r="U743" i="13"/>
  <c r="P676" i="13"/>
  <c r="N710" i="13"/>
  <c r="L744" i="13"/>
  <c r="AV701" i="13"/>
  <c r="I763" i="13"/>
  <c r="Z792" i="13"/>
  <c r="AQ823" i="13"/>
  <c r="S847" i="13"/>
  <c r="I872" i="13"/>
  <c r="S788" i="13"/>
  <c r="I813" i="13"/>
  <c r="O839" i="13"/>
  <c r="AO862" i="13"/>
  <c r="V849" i="13"/>
  <c r="E772" i="13"/>
  <c r="AQ797" i="13"/>
  <c r="S821" i="13"/>
  <c r="I846" i="13"/>
  <c r="O872" i="13"/>
  <c r="AP787" i="13"/>
  <c r="AV813" i="13"/>
  <c r="AM838" i="13"/>
  <c r="AD863" i="13"/>
  <c r="J694" i="13"/>
  <c r="AP743" i="13"/>
  <c r="AM773" i="13"/>
  <c r="AO797" i="13"/>
  <c r="L825" i="13"/>
  <c r="W847" i="13"/>
  <c r="AC873" i="13"/>
  <c r="W788" i="13"/>
  <c r="AC814" i="13"/>
  <c r="T839" i="13"/>
  <c r="J864" i="13"/>
  <c r="AR784" i="13"/>
  <c r="AX810" i="13"/>
  <c r="Z834" i="13"/>
  <c r="AU861" i="13"/>
  <c r="X777" i="13"/>
  <c r="N802" i="13"/>
  <c r="AN825" i="13"/>
  <c r="AT851" i="13"/>
  <c r="V875" i="13"/>
  <c r="AT719" i="13"/>
  <c r="L768" i="13"/>
  <c r="AO785" i="13"/>
  <c r="L813" i="13"/>
  <c r="W835" i="13"/>
  <c r="AC861" i="13"/>
  <c r="AW782" i="13"/>
  <c r="Y806" i="13"/>
  <c r="AE832" i="13"/>
  <c r="F856" i="13"/>
  <c r="AE773" i="13"/>
  <c r="O800" i="13"/>
  <c r="AO823" i="13"/>
  <c r="L851" i="13"/>
  <c r="W873" i="13"/>
  <c r="AD791" i="13"/>
  <c r="E815" i="13"/>
  <c r="K841" i="13"/>
  <c r="AK864" i="13"/>
  <c r="Y696" i="13"/>
  <c r="F746" i="13"/>
  <c r="D770" i="13"/>
  <c r="R796" i="13"/>
  <c r="X822" i="13"/>
  <c r="N847" i="13"/>
  <c r="AN870" i="13"/>
  <c r="AD789" i="13"/>
  <c r="E813" i="13"/>
  <c r="K839" i="13"/>
  <c r="AK862" i="13"/>
  <c r="I778" i="13"/>
  <c r="O804" i="13"/>
  <c r="AO827" i="13"/>
  <c r="L855" i="13"/>
  <c r="W877" i="13"/>
  <c r="AW792" i="13"/>
  <c r="Y816" i="13"/>
  <c r="AE842" i="13"/>
  <c r="F866" i="13"/>
  <c r="Y846" i="13"/>
  <c r="J876" i="13"/>
  <c r="AV792" i="13"/>
  <c r="AM817" i="13"/>
  <c r="AD842" i="13"/>
  <c r="E866" i="13"/>
  <c r="AQ786" i="13"/>
  <c r="S810" i="13"/>
  <c r="I835" i="13"/>
  <c r="O861" i="13"/>
  <c r="AK680" i="13"/>
  <c r="V731" i="13"/>
  <c r="V771" i="13"/>
  <c r="AX788" i="13"/>
  <c r="Z812" i="13"/>
  <c r="AU839" i="13"/>
  <c r="G862" i="13"/>
  <c r="AB783" i="13"/>
  <c r="AL805" i="13"/>
  <c r="AR831" i="13"/>
  <c r="AX857" i="13"/>
  <c r="T774" i="13"/>
  <c r="AR800" i="13"/>
  <c r="AX826" i="13"/>
  <c r="Z850" i="13"/>
  <c r="AU877" i="13"/>
  <c r="AM794" i="13"/>
  <c r="AD819" i="13"/>
  <c r="E843" i="13"/>
  <c r="K869" i="13"/>
  <c r="AS704" i="13"/>
  <c r="AA754" i="13"/>
  <c r="AX776" i="13"/>
  <c r="Z800" i="13"/>
  <c r="AU827" i="13"/>
  <c r="G850" i="13"/>
  <c r="M876" i="13"/>
  <c r="G791" i="13"/>
  <c r="M817" i="13"/>
  <c r="D842" i="13"/>
  <c r="AS866" i="13"/>
  <c r="AV784" i="13"/>
  <c r="AM809" i="13"/>
  <c r="AD834" i="13"/>
  <c r="E858" i="13"/>
  <c r="AB777" i="13"/>
  <c r="AL799" i="13"/>
  <c r="AR825" i="13"/>
  <c r="AX851" i="13"/>
  <c r="Z875" i="13"/>
  <c r="V715" i="13"/>
  <c r="F762" i="13"/>
  <c r="AX780" i="13"/>
  <c r="Z804" i="13"/>
  <c r="AU831" i="13"/>
  <c r="G854" i="13"/>
  <c r="K770" i="13"/>
  <c r="G795" i="13"/>
  <c r="M821" i="13"/>
  <c r="D846" i="13"/>
  <c r="AS870" i="13"/>
  <c r="R786" i="13"/>
  <c r="X812" i="13"/>
  <c r="N837" i="13"/>
  <c r="AN860" i="13"/>
  <c r="AU778" i="13"/>
  <c r="G801" i="13"/>
  <c r="M827" i="13"/>
  <c r="D852" i="13"/>
  <c r="AS876" i="13"/>
  <c r="AX853" i="13"/>
  <c r="O776" i="13"/>
  <c r="AO799" i="13"/>
  <c r="L827" i="13"/>
  <c r="W849" i="13"/>
  <c r="AC875" i="13"/>
  <c r="U792" i="13"/>
  <c r="AA818" i="13"/>
  <c r="R843" i="13"/>
  <c r="X869" i="13"/>
  <c r="AV705" i="13"/>
  <c r="AD755" i="13"/>
  <c r="M776" i="13"/>
  <c r="D801" i="13"/>
  <c r="N823" i="13"/>
  <c r="AN846" i="13"/>
  <c r="AT872" i="13"/>
  <c r="E789" i="13"/>
  <c r="K815" i="13"/>
  <c r="AK838" i="13"/>
  <c r="H866" i="13"/>
  <c r="AE781" i="13"/>
  <c r="F805" i="13"/>
  <c r="AB832" i="13"/>
  <c r="AL854" i="13"/>
  <c r="AS771" i="13"/>
  <c r="P800" i="13"/>
  <c r="AP823" i="13"/>
  <c r="AV849" i="13"/>
  <c r="AM874" i="13"/>
  <c r="T713" i="13"/>
  <c r="AL759" i="13"/>
  <c r="AU779" i="13"/>
  <c r="G802" i="13"/>
  <c r="M828" i="13"/>
  <c r="D853" i="13"/>
  <c r="AN768" i="13"/>
  <c r="AX797" i="13"/>
  <c r="Z821" i="13"/>
  <c r="AU848" i="13"/>
  <c r="G871" i="13"/>
  <c r="J789" i="13"/>
  <c r="P815" i="13"/>
  <c r="AP838" i="13"/>
  <c r="AV864" i="13"/>
  <c r="Y780" i="13"/>
  <c r="AE806" i="13"/>
  <c r="F830" i="13"/>
  <c r="AB857" i="13"/>
  <c r="G764" i="13"/>
  <c r="AA726" i="13"/>
  <c r="AW768" i="13"/>
  <c r="H789" i="13"/>
  <c r="AW813" i="13"/>
  <c r="Y837" i="13"/>
  <c r="AE863" i="13"/>
  <c r="E781" i="13"/>
  <c r="K807" i="13"/>
  <c r="AK830" i="13"/>
  <c r="H858" i="13"/>
  <c r="F771" i="13"/>
  <c r="AO795" i="13"/>
  <c r="L823" i="13"/>
  <c r="W845" i="13"/>
  <c r="AC871" i="13"/>
  <c r="E787" i="13"/>
  <c r="K813" i="13"/>
  <c r="AK836" i="13"/>
  <c r="H864" i="13"/>
  <c r="L842" i="13"/>
  <c r="AU872" i="13"/>
  <c r="T788" i="13"/>
  <c r="J813" i="13"/>
  <c r="P839" i="13"/>
  <c r="AP862" i="13"/>
  <c r="N782" i="13"/>
  <c r="AN805" i="13"/>
  <c r="AT831" i="13"/>
  <c r="V855" i="13"/>
  <c r="AS672" i="13"/>
  <c r="F730" i="13"/>
  <c r="X769" i="13"/>
  <c r="AK785" i="13"/>
  <c r="H813" i="13"/>
  <c r="AW837" i="13"/>
  <c r="Y861" i="13"/>
  <c r="AD781" i="13"/>
  <c r="E805" i="13"/>
  <c r="K831" i="13"/>
  <c r="AK854" i="13"/>
  <c r="L775" i="13"/>
  <c r="AA801" i="13"/>
  <c r="R826" i="13"/>
  <c r="X852" i="13"/>
  <c r="N877" i="13"/>
  <c r="AO792" i="13"/>
  <c r="L820" i="13"/>
  <c r="W842" i="13"/>
  <c r="AC868" i="13"/>
  <c r="S698" i="13"/>
  <c r="AX747" i="13"/>
  <c r="AL775" i="13"/>
  <c r="L797" i="13"/>
  <c r="W819" i="13"/>
  <c r="AC845" i="13"/>
  <c r="T870" i="13"/>
  <c r="I789" i="13"/>
  <c r="O815" i="13"/>
  <c r="AO838" i="13"/>
  <c r="L866" i="13"/>
  <c r="AX782" i="13"/>
  <c r="Z806" i="13"/>
  <c r="AU833" i="13"/>
  <c r="G856" i="13"/>
  <c r="AL773" i="13"/>
  <c r="AN797" i="13"/>
  <c r="AT823" i="13"/>
  <c r="V847" i="13"/>
  <c r="AQ874" i="13"/>
  <c r="AK716" i="13"/>
  <c r="AM762" i="13"/>
  <c r="AV782" i="13"/>
  <c r="AM807" i="13"/>
  <c r="AD832" i="13"/>
  <c r="E856" i="13"/>
  <c r="AC774" i="13"/>
  <c r="U798" i="13"/>
  <c r="AA824" i="13"/>
  <c r="R849" i="13"/>
  <c r="X875" i="13"/>
  <c r="K792" i="13"/>
  <c r="AK815" i="13"/>
  <c r="H843" i="13"/>
  <c r="AW867" i="13"/>
  <c r="J782" i="13"/>
  <c r="P808" i="13"/>
  <c r="AP831" i="13"/>
  <c r="AV857" i="13"/>
  <c r="R836" i="13"/>
  <c r="X862" i="13"/>
  <c r="AV779" i="13"/>
  <c r="AM804" i="13"/>
  <c r="AD829" i="13"/>
  <c r="E853" i="13"/>
  <c r="AD769" i="13"/>
  <c r="AW795" i="13"/>
  <c r="Y819" i="13"/>
  <c r="AE845" i="13"/>
  <c r="F869" i="13"/>
  <c r="AC788" i="13"/>
  <c r="T813" i="13"/>
  <c r="J838" i="13"/>
  <c r="P864" i="13"/>
  <c r="Z691" i="13"/>
  <c r="F742" i="13"/>
  <c r="F774" i="13"/>
  <c r="AX792" i="13"/>
  <c r="Z816" i="13"/>
  <c r="AU843" i="13"/>
  <c r="G866" i="13"/>
  <c r="AB787" i="13"/>
  <c r="AL809" i="13"/>
  <c r="AR835" i="13"/>
  <c r="AX861" i="13"/>
  <c r="W777" i="13"/>
  <c r="AC803" i="13"/>
  <c r="T828" i="13"/>
  <c r="J853" i="13"/>
  <c r="E768" i="13"/>
  <c r="H796" i="13"/>
  <c r="AW820" i="13"/>
  <c r="Y844" i="13"/>
  <c r="AE870" i="13"/>
  <c r="U700" i="13"/>
  <c r="M755" i="13"/>
  <c r="E776" i="13"/>
  <c r="K802" i="13"/>
  <c r="AK825" i="13"/>
  <c r="H853" i="13"/>
  <c r="AT768" i="13"/>
  <c r="AM796" i="13"/>
  <c r="AD821" i="13"/>
  <c r="E845" i="13"/>
  <c r="K871" i="13"/>
  <c r="S785" i="13"/>
  <c r="I810" i="13"/>
  <c r="O836" i="13"/>
  <c r="AO859" i="13"/>
  <c r="AV777" i="13"/>
  <c r="AM802" i="13"/>
  <c r="AD827" i="13"/>
  <c r="E851" i="13"/>
  <c r="K877" i="13"/>
  <c r="AB859" i="13"/>
  <c r="L779" i="13"/>
  <c r="W801" i="13"/>
  <c r="AC827" i="13"/>
  <c r="T852" i="13"/>
  <c r="J877" i="13"/>
  <c r="R795" i="13"/>
  <c r="X821" i="13"/>
  <c r="N846" i="13"/>
  <c r="AN869" i="13"/>
  <c r="AE706" i="13"/>
  <c r="AQ758" i="13"/>
  <c r="AD776" i="13"/>
  <c r="E800" i="13"/>
  <c r="K826" i="13"/>
  <c r="AK849" i="13"/>
  <c r="H877" i="13"/>
  <c r="AV795" i="13"/>
  <c r="AM820" i="13"/>
  <c r="AD845" i="13"/>
  <c r="E869" i="13"/>
  <c r="D791" i="13"/>
  <c r="AS815" i="13"/>
  <c r="U839" i="13"/>
  <c r="AA865" i="13"/>
  <c r="S782" i="13"/>
  <c r="I807" i="13"/>
  <c r="O833" i="13"/>
  <c r="AO856" i="13"/>
  <c r="X665" i="13"/>
  <c r="E727" i="13"/>
  <c r="AE766" i="13"/>
  <c r="I784" i="13"/>
  <c r="O810" i="13"/>
  <c r="AO833" i="13"/>
  <c r="L861" i="13"/>
  <c r="V777" i="13"/>
  <c r="AQ804" i="13"/>
  <c r="S828" i="13"/>
  <c r="I853" i="13"/>
  <c r="W771" i="13"/>
  <c r="AL794" i="13"/>
  <c r="AR820" i="13"/>
  <c r="AX846" i="13"/>
  <c r="Z870" i="13"/>
  <c r="R787" i="13"/>
  <c r="X813" i="13"/>
  <c r="N838" i="13"/>
  <c r="AN861" i="13"/>
  <c r="G693" i="13"/>
  <c r="X745" i="13"/>
  <c r="AP775" i="13"/>
  <c r="P797" i="13"/>
  <c r="AP820" i="13"/>
  <c r="AV846" i="13"/>
  <c r="AM871" i="13"/>
  <c r="M789" i="13"/>
  <c r="D814" i="13"/>
  <c r="AS838" i="13"/>
  <c r="U862" i="13"/>
  <c r="AM781" i="13"/>
  <c r="AD806" i="13"/>
  <c r="E830" i="13"/>
  <c r="K856" i="13"/>
  <c r="F772" i="13"/>
  <c r="AC796" i="13"/>
  <c r="T821" i="13"/>
  <c r="J846" i="13"/>
  <c r="P872" i="13"/>
  <c r="AS825" i="13"/>
  <c r="U849" i="13"/>
  <c r="AA875" i="13"/>
  <c r="P794" i="13"/>
  <c r="AP817" i="13"/>
  <c r="AV843" i="13"/>
  <c r="AM868" i="13"/>
  <c r="K784" i="13"/>
  <c r="AK807" i="13"/>
  <c r="H835" i="13"/>
  <c r="AW859" i="13"/>
  <c r="AO776" i="13"/>
  <c r="L804" i="13"/>
  <c r="W826" i="13"/>
  <c r="AC852" i="13"/>
  <c r="T877" i="13"/>
  <c r="AE718" i="13"/>
  <c r="AW764" i="13"/>
  <c r="AB782" i="13"/>
  <c r="AL804" i="13"/>
  <c r="AR830" i="13"/>
  <c r="AX856" i="13"/>
  <c r="N772" i="13"/>
  <c r="AE800" i="13"/>
  <c r="F824" i="13"/>
  <c r="AB851" i="13"/>
  <c r="AL873" i="13"/>
  <c r="AO791" i="13"/>
  <c r="L819" i="13"/>
  <c r="W841" i="13"/>
  <c r="AC867" i="13"/>
  <c r="E783" i="13"/>
  <c r="K809" i="13"/>
  <c r="AK832" i="13"/>
  <c r="H860" i="13"/>
  <c r="AU670" i="13"/>
  <c r="AL731" i="13"/>
  <c r="AD771" i="13"/>
  <c r="AM791" i="13"/>
  <c r="AD816" i="13"/>
  <c r="E840" i="13"/>
  <c r="K866" i="13"/>
  <c r="P786" i="13"/>
  <c r="AP809" i="13"/>
  <c r="AV835" i="13"/>
  <c r="AM860" i="13"/>
  <c r="AD774" i="13"/>
  <c r="V798" i="13"/>
  <c r="AQ825" i="13"/>
  <c r="S849" i="13"/>
  <c r="I874" i="13"/>
  <c r="P792" i="13"/>
  <c r="AP815" i="13"/>
  <c r="AV841" i="13"/>
  <c r="AM866" i="13"/>
  <c r="Z845" i="13"/>
  <c r="AB875" i="13"/>
  <c r="O792" i="13"/>
  <c r="AO815" i="13"/>
  <c r="L843" i="13"/>
  <c r="W865" i="13"/>
  <c r="AS784" i="13"/>
  <c r="U808" i="13"/>
  <c r="AA834" i="13"/>
  <c r="R859" i="13"/>
  <c r="R683" i="13"/>
  <c r="R735" i="13"/>
  <c r="D772" i="13"/>
  <c r="AV790" i="13"/>
  <c r="AM815" i="13"/>
  <c r="AD840" i="13"/>
  <c r="E864" i="13"/>
  <c r="J784" i="13"/>
  <c r="P810" i="13"/>
  <c r="AP833" i="13"/>
  <c r="AV859" i="13"/>
  <c r="AU781" i="13"/>
  <c r="G804" i="13"/>
  <c r="M830" i="13"/>
  <c r="D855" i="13"/>
  <c r="AD770" i="13"/>
  <c r="V795" i="13"/>
  <c r="AQ822" i="13"/>
  <c r="S846" i="13"/>
  <c r="I871" i="13"/>
  <c r="AD703" i="13"/>
  <c r="K753" i="13"/>
  <c r="N771" i="13"/>
  <c r="AQ799" i="13"/>
  <c r="S823" i="13"/>
  <c r="I848" i="13"/>
  <c r="O874" i="13"/>
  <c r="AN791" i="13"/>
  <c r="AT817" i="13"/>
  <c r="V841" i="13"/>
  <c r="AQ868" i="13"/>
  <c r="AE785" i="13"/>
  <c r="F809" i="13"/>
  <c r="AB836" i="13"/>
  <c r="AL858" i="13"/>
  <c r="AS776" i="13"/>
  <c r="U800" i="13"/>
  <c r="AA826" i="13"/>
  <c r="R851" i="13"/>
  <c r="X877" i="13"/>
  <c r="AV721" i="13"/>
  <c r="T765" i="13"/>
  <c r="AC785" i="13"/>
  <c r="T810" i="13"/>
  <c r="J835" i="13"/>
  <c r="P861" i="13"/>
  <c r="Z777" i="13"/>
  <c r="AU804" i="13"/>
  <c r="G827" i="13"/>
  <c r="M853" i="13"/>
  <c r="AO769" i="13"/>
  <c r="AP794" i="13"/>
  <c r="AV820" i="13"/>
  <c r="AM845" i="13"/>
  <c r="AD870" i="13"/>
  <c r="AO784" i="13"/>
  <c r="L812" i="13"/>
  <c r="W834" i="13"/>
  <c r="AC860" i="13"/>
  <c r="V832" i="13"/>
  <c r="AQ859" i="13"/>
  <c r="R774" i="13"/>
  <c r="H802" i="13"/>
  <c r="AW826" i="13"/>
  <c r="Y850" i="13"/>
  <c r="AE876" i="13"/>
  <c r="AL790" i="13"/>
  <c r="AR816" i="13"/>
  <c r="AX842" i="13"/>
  <c r="Z866" i="13"/>
  <c r="AV785" i="13"/>
  <c r="AM810" i="13"/>
  <c r="AD835" i="13"/>
  <c r="E859" i="13"/>
  <c r="AP675" i="13"/>
  <c r="AS736" i="13"/>
  <c r="Z771" i="13"/>
  <c r="D789" i="13"/>
  <c r="AS813" i="13"/>
  <c r="U837" i="13"/>
  <c r="AA863" i="13"/>
  <c r="AU784" i="13"/>
  <c r="G807" i="13"/>
  <c r="M833" i="13"/>
  <c r="D858" i="13"/>
  <c r="Y774" i="13"/>
  <c r="AV800" i="13"/>
  <c r="AM825" i="13"/>
  <c r="AD850" i="13"/>
  <c r="E874" i="13"/>
  <c r="AB793" i="13"/>
  <c r="AL815" i="13"/>
  <c r="AR841" i="13"/>
  <c r="AX867" i="13"/>
  <c r="I695" i="13"/>
  <c r="AO744" i="13"/>
  <c r="AV770" i="13"/>
  <c r="AE799" i="13"/>
  <c r="F823" i="13"/>
  <c r="AB850" i="13"/>
  <c r="AL872" i="13"/>
  <c r="H794" i="13"/>
  <c r="AW818" i="13"/>
  <c r="Y842" i="13"/>
  <c r="AE868" i="13"/>
  <c r="W781" i="13"/>
  <c r="AC807" i="13"/>
  <c r="T832" i="13"/>
  <c r="J857" i="13"/>
  <c r="V773" i="13"/>
  <c r="H800" i="13"/>
  <c r="AW824" i="13"/>
  <c r="Y848" i="13"/>
  <c r="AE874" i="13"/>
  <c r="AV855" i="13"/>
  <c r="G775" i="13"/>
  <c r="AP798" i="13"/>
  <c r="AV824" i="13"/>
  <c r="AM849" i="13"/>
  <c r="AD874" i="13"/>
  <c r="V791" i="13"/>
  <c r="AQ818" i="13"/>
  <c r="S842" i="13"/>
  <c r="I867" i="13"/>
  <c r="T701" i="13"/>
  <c r="U748" i="13"/>
  <c r="R773" i="13"/>
  <c r="Y797" i="13"/>
  <c r="AE823" i="13"/>
  <c r="F847" i="13"/>
  <c r="AB874" i="13"/>
  <c r="AK790" i="13"/>
  <c r="H818" i="13"/>
  <c r="AW842" i="13"/>
  <c r="Y866" i="13"/>
  <c r="X788" i="13"/>
  <c r="N813" i="13"/>
  <c r="AN836" i="13"/>
  <c r="AT862" i="13"/>
  <c r="W778" i="13"/>
  <c r="AC804" i="13"/>
  <c r="T829" i="13"/>
  <c r="J854" i="13"/>
  <c r="AS759" i="13"/>
  <c r="AR721" i="13"/>
  <c r="AX763" i="13"/>
  <c r="AC781" i="13"/>
  <c r="T806" i="13"/>
  <c r="J831" i="13"/>
  <c r="Y859" i="13"/>
  <c r="P776" i="13"/>
  <c r="AP799" i="13"/>
  <c r="AV825" i="13"/>
  <c r="AM850" i="13"/>
  <c r="AD875" i="13"/>
  <c r="U850" i="13"/>
  <c r="AV772" i="13"/>
  <c r="Z798" i="13"/>
  <c r="AU825" i="13"/>
  <c r="G848" i="13"/>
  <c r="M874" i="13"/>
  <c r="E791" i="13"/>
  <c r="K817" i="13"/>
  <c r="AK840" i="13"/>
  <c r="H868" i="13"/>
  <c r="R703" i="13"/>
  <c r="AW752" i="13"/>
  <c r="AT772" i="13"/>
  <c r="AM799" i="13"/>
  <c r="I681" i="13"/>
  <c r="AB759" i="13"/>
  <c r="AB688" i="13"/>
  <c r="AS719" i="13"/>
  <c r="AQ753" i="13"/>
  <c r="X685" i="13"/>
  <c r="AO716" i="13"/>
  <c r="AM750" i="13"/>
  <c r="AQ722" i="13"/>
  <c r="P772" i="13"/>
  <c r="R800" i="13"/>
  <c r="D829" i="13"/>
  <c r="AS853" i="13"/>
  <c r="G768" i="13"/>
  <c r="AS794" i="13"/>
  <c r="U818" i="13"/>
  <c r="AA844" i="13"/>
  <c r="R869" i="13"/>
  <c r="AR859" i="13"/>
  <c r="M778" i="13"/>
  <c r="D803" i="13"/>
  <c r="AS827" i="13"/>
  <c r="U851" i="13"/>
  <c r="AA877" i="13"/>
  <c r="S794" i="13"/>
  <c r="I819" i="13"/>
  <c r="O845" i="13"/>
  <c r="AO868" i="13"/>
  <c r="AR709" i="13"/>
  <c r="R759" i="13"/>
  <c r="AA779" i="13"/>
  <c r="R804" i="13"/>
  <c r="X830" i="13"/>
  <c r="N855" i="13"/>
  <c r="AX769" i="13"/>
  <c r="N796" i="13"/>
  <c r="AN819" i="13"/>
  <c r="AT845" i="13"/>
  <c r="V869" i="13"/>
  <c r="E790" i="13"/>
  <c r="K816" i="13"/>
  <c r="AK839" i="13"/>
  <c r="H867" i="13"/>
  <c r="AX783" i="13"/>
  <c r="Z807" i="13"/>
  <c r="AU834" i="13"/>
  <c r="G857" i="13"/>
  <c r="V766" i="13"/>
  <c r="S730" i="13"/>
  <c r="X773" i="13"/>
  <c r="R792" i="13"/>
  <c r="X818" i="13"/>
  <c r="N843" i="13"/>
  <c r="AN866" i="13"/>
  <c r="J788" i="13"/>
  <c r="P814" i="13"/>
  <c r="AP837" i="13"/>
  <c r="AV863" i="13"/>
  <c r="U779" i="13"/>
  <c r="AA805" i="13"/>
  <c r="R830" i="13"/>
  <c r="X856" i="13"/>
  <c r="W772" i="13"/>
  <c r="AO796" i="13"/>
  <c r="L824" i="13"/>
  <c r="W846" i="13"/>
  <c r="AC872" i="13"/>
  <c r="AB709" i="13"/>
  <c r="AC756" i="13"/>
  <c r="AL776" i="13"/>
  <c r="AR802" i="13"/>
  <c r="AX828" i="13"/>
  <c r="Z852" i="13"/>
  <c r="AM769" i="13"/>
  <c r="AO794" i="13"/>
  <c r="L822" i="13"/>
  <c r="W844" i="13"/>
  <c r="AC870" i="13"/>
  <c r="U783" i="13"/>
  <c r="AA809" i="13"/>
  <c r="R834" i="13"/>
  <c r="X860" i="13"/>
  <c r="O774" i="13"/>
  <c r="J798" i="13"/>
  <c r="P824" i="13"/>
  <c r="AP847" i="13"/>
  <c r="AV873" i="13"/>
  <c r="O855" i="13"/>
  <c r="M774" i="13"/>
  <c r="I798" i="13"/>
  <c r="O824" i="13"/>
  <c r="AO847" i="13"/>
  <c r="L875" i="13"/>
  <c r="D792" i="13"/>
  <c r="AS816" i="13"/>
  <c r="U840" i="13"/>
  <c r="AA866" i="13"/>
  <c r="X697" i="13"/>
  <c r="E747" i="13"/>
  <c r="AK770" i="13"/>
  <c r="K794" i="13"/>
  <c r="AK817" i="13"/>
  <c r="H845" i="13"/>
  <c r="AW869" i="13"/>
  <c r="AM788" i="13"/>
  <c r="AD813" i="13"/>
  <c r="E837" i="13"/>
  <c r="K863" i="13"/>
  <c r="AD782" i="13"/>
  <c r="E806" i="13"/>
  <c r="K832" i="13"/>
  <c r="AK855" i="13"/>
  <c r="AV774" i="13"/>
  <c r="O801" i="13"/>
  <c r="AO824" i="13"/>
  <c r="L852" i="13"/>
  <c r="W874" i="13"/>
  <c r="R715" i="13"/>
  <c r="R763" i="13"/>
  <c r="K782" i="13"/>
  <c r="AK805" i="13"/>
  <c r="H833" i="13"/>
  <c r="AW857" i="13"/>
  <c r="AD773" i="13"/>
  <c r="AW798" i="13"/>
  <c r="Y822" i="13"/>
  <c r="AE848" i="13"/>
  <c r="F872" i="13"/>
  <c r="I790" i="13"/>
  <c r="O816" i="13"/>
  <c r="AO839" i="13"/>
  <c r="L867" i="13"/>
  <c r="AM782" i="13"/>
  <c r="AD807" i="13"/>
  <c r="E831" i="13"/>
  <c r="K857" i="13"/>
  <c r="AQ674" i="13"/>
  <c r="E731" i="13"/>
  <c r="AV769" i="13"/>
  <c r="K786" i="13"/>
  <c r="AK809" i="13"/>
  <c r="H837" i="13"/>
  <c r="AW861" i="13"/>
  <c r="H778" i="13"/>
  <c r="AW802" i="13"/>
  <c r="Y826" i="13"/>
  <c r="AE852" i="13"/>
  <c r="F876" i="13"/>
  <c r="AR792" i="13"/>
  <c r="AX818" i="13"/>
  <c r="Z842" i="13"/>
  <c r="AU869" i="13"/>
  <c r="H784" i="13"/>
  <c r="AW808" i="13"/>
  <c r="Y832" i="13"/>
  <c r="AE858" i="13"/>
  <c r="G831" i="13"/>
  <c r="Y862" i="13"/>
  <c r="AA781" i="13"/>
  <c r="R806" i="13"/>
  <c r="X832" i="13"/>
  <c r="N857" i="13"/>
  <c r="AA773" i="13"/>
  <c r="AB801" i="13"/>
  <c r="AL823" i="13"/>
  <c r="AR849" i="13"/>
  <c r="AX875" i="13"/>
  <c r="U716" i="13"/>
  <c r="AE762" i="13"/>
  <c r="Y781" i="13"/>
  <c r="AE807" i="13"/>
  <c r="Z828" i="13"/>
  <c r="AU855" i="13"/>
  <c r="F769" i="13"/>
  <c r="L798" i="13"/>
  <c r="W820" i="13"/>
  <c r="AC846" i="13"/>
  <c r="T871" i="13"/>
  <c r="AP786" i="13"/>
  <c r="AV812" i="13"/>
  <c r="AM837" i="13"/>
  <c r="AD862" i="13"/>
  <c r="V779" i="13"/>
  <c r="AQ806" i="13"/>
  <c r="S830" i="13"/>
  <c r="I855" i="13"/>
  <c r="AO763" i="13"/>
  <c r="AP723" i="13"/>
  <c r="AD767" i="13"/>
  <c r="H785" i="13"/>
  <c r="AW809" i="13"/>
  <c r="Y833" i="13"/>
  <c r="AE859" i="13"/>
  <c r="E777" i="13"/>
  <c r="K803" i="13"/>
  <c r="AK826" i="13"/>
  <c r="H854" i="13"/>
  <c r="M769" i="13"/>
  <c r="V794" i="13"/>
  <c r="AQ821" i="13"/>
  <c r="S845" i="13"/>
  <c r="I870" i="13"/>
  <c r="P788" i="13"/>
  <c r="AP811" i="13"/>
  <c r="AV837" i="13"/>
  <c r="AM862" i="13"/>
  <c r="T681" i="13"/>
  <c r="AW736" i="13"/>
  <c r="J774" i="13"/>
  <c r="T794" i="13"/>
  <c r="J819" i="13"/>
  <c r="P845" i="13"/>
  <c r="AP868" i="13"/>
  <c r="L790" i="13"/>
  <c r="W812" i="13"/>
  <c r="AC838" i="13"/>
  <c r="T863" i="13"/>
  <c r="AA777" i="13"/>
  <c r="R802" i="13"/>
  <c r="X828" i="13"/>
  <c r="N853" i="13"/>
  <c r="AN876" i="13"/>
  <c r="L796" i="13"/>
  <c r="W818" i="13"/>
  <c r="AC844" i="13"/>
  <c r="T869" i="13"/>
  <c r="E849" i="13"/>
  <c r="I768" i="13"/>
  <c r="AT794" i="13"/>
  <c r="V818" i="13"/>
  <c r="AQ845" i="13"/>
  <c r="S869" i="13"/>
  <c r="Z787" i="13"/>
  <c r="AU814" i="13"/>
  <c r="G837" i="13"/>
  <c r="M863" i="13"/>
  <c r="AB693" i="13"/>
  <c r="AC740" i="13"/>
  <c r="F768" i="13"/>
  <c r="AC793" i="13"/>
  <c r="T818" i="13"/>
  <c r="J843" i="13"/>
  <c r="P869" i="13"/>
  <c r="AO786" i="13"/>
  <c r="L814" i="13"/>
  <c r="W836" i="13"/>
  <c r="AC862" i="13"/>
  <c r="AB784" i="13"/>
  <c r="AL806" i="13"/>
  <c r="AR832" i="13"/>
  <c r="AX858" i="13"/>
  <c r="D774" i="13"/>
  <c r="R799" i="13"/>
  <c r="X825" i="13"/>
  <c r="N850" i="13"/>
  <c r="AN873" i="13"/>
  <c r="AO708" i="13"/>
  <c r="W758" i="13"/>
  <c r="R776" i="13"/>
  <c r="X802" i="13"/>
  <c r="N827" i="13"/>
  <c r="AN850" i="13"/>
  <c r="AT876" i="13"/>
  <c r="U794" i="13"/>
  <c r="AA820" i="13"/>
  <c r="R845" i="13"/>
  <c r="X871" i="13"/>
  <c r="K788" i="13"/>
  <c r="AK811" i="13"/>
  <c r="H839" i="13"/>
  <c r="AW863" i="13"/>
  <c r="Z779" i="13"/>
  <c r="AU806" i="13"/>
  <c r="G829" i="13"/>
  <c r="M855" i="13"/>
  <c r="W765" i="13"/>
  <c r="I727" i="13"/>
  <c r="O769" i="13"/>
  <c r="I788" i="13"/>
  <c r="O814" i="13"/>
  <c r="AO837" i="13"/>
  <c r="L865" i="13"/>
  <c r="F780" i="13"/>
  <c r="AB807" i="13"/>
  <c r="AL829" i="13"/>
  <c r="AR855" i="13"/>
  <c r="N773" i="13"/>
  <c r="W797" i="13"/>
  <c r="AC823" i="13"/>
  <c r="T848" i="13"/>
  <c r="J873" i="13"/>
  <c r="V787" i="13"/>
  <c r="AQ814" i="13"/>
  <c r="S838" i="13"/>
  <c r="I863" i="13"/>
  <c r="AR842" i="13"/>
  <c r="AX868" i="13"/>
  <c r="I785" i="13"/>
  <c r="O811" i="13"/>
  <c r="AO834" i="13"/>
  <c r="L862" i="13"/>
  <c r="T776" i="13"/>
  <c r="J801" i="13"/>
  <c r="P827" i="13"/>
  <c r="AP850" i="13"/>
  <c r="AV876" i="13"/>
  <c r="AN793" i="13"/>
  <c r="AT819" i="13"/>
  <c r="V843" i="13"/>
  <c r="AQ870" i="13"/>
  <c r="AB705" i="13"/>
  <c r="AC752" i="13"/>
  <c r="AD772" i="13"/>
  <c r="K798" i="13"/>
  <c r="AK821" i="13"/>
  <c r="H849" i="13"/>
  <c r="AW873" i="13"/>
  <c r="AM792" i="13"/>
  <c r="AD817" i="13"/>
  <c r="E841" i="13"/>
  <c r="K867" i="13"/>
  <c r="N785" i="13"/>
  <c r="AN808" i="13"/>
  <c r="AT834" i="13"/>
  <c r="V858" i="13"/>
  <c r="AC776" i="13"/>
  <c r="T801" i="13"/>
  <c r="J826" i="13"/>
  <c r="P852" i="13"/>
  <c r="AP875" i="13"/>
  <c r="D716" i="13"/>
  <c r="W762" i="13"/>
  <c r="L785" i="13"/>
  <c r="W807" i="13"/>
  <c r="AC833" i="13"/>
  <c r="T858" i="13"/>
  <c r="I777" i="13"/>
  <c r="O803" i="13"/>
  <c r="AO826" i="13"/>
  <c r="L854" i="13"/>
  <c r="W876" i="13"/>
  <c r="AS791" i="13"/>
  <c r="U815" i="13"/>
  <c r="AA841" i="13"/>
  <c r="R866" i="13"/>
  <c r="I783" i="13"/>
  <c r="O809" i="13"/>
  <c r="AO832" i="13"/>
  <c r="L860" i="13"/>
  <c r="AN831" i="13"/>
  <c r="U866" i="13"/>
  <c r="X784" i="13"/>
  <c r="N809" i="13"/>
  <c r="AN832" i="13"/>
  <c r="AT858" i="13"/>
  <c r="AW773" i="13"/>
  <c r="AR801" i="13"/>
  <c r="AX827" i="13"/>
  <c r="Z851" i="13"/>
  <c r="AR760" i="13"/>
  <c r="N722" i="13"/>
  <c r="AB765" i="13"/>
  <c r="AO781" i="13"/>
  <c r="L809" i="13"/>
  <c r="W831" i="13"/>
  <c r="AC857" i="13"/>
  <c r="S776" i="13"/>
  <c r="I801" i="13"/>
  <c r="O827" i="13"/>
  <c r="AO850" i="13"/>
  <c r="N768" i="13"/>
  <c r="AE797" i="13"/>
  <c r="F821" i="13"/>
  <c r="AB848" i="13"/>
  <c r="AL870" i="13"/>
  <c r="AS788" i="13"/>
  <c r="U812" i="13"/>
  <c r="AA838" i="13"/>
  <c r="R863" i="13"/>
  <c r="AD687" i="13"/>
  <c r="H740" i="13"/>
  <c r="AP771" i="13"/>
  <c r="U789" i="13"/>
  <c r="AA815" i="13"/>
  <c r="R840" i="13"/>
  <c r="X866" i="13"/>
  <c r="M785" i="13"/>
  <c r="D810" i="13"/>
  <c r="AS834" i="13"/>
  <c r="U858" i="13"/>
  <c r="AM777" i="13"/>
  <c r="AD802" i="13"/>
  <c r="E826" i="13"/>
  <c r="K852" i="13"/>
  <c r="AK875" i="13"/>
  <c r="AR793" i="13"/>
  <c r="AX819" i="13"/>
  <c r="Z843" i="13"/>
  <c r="AU870" i="13"/>
  <c r="AS708" i="13"/>
  <c r="AA758" i="13"/>
  <c r="V776" i="13"/>
  <c r="AQ803" i="13"/>
  <c r="S827" i="13"/>
  <c r="I852" i="13"/>
  <c r="R769" i="13"/>
  <c r="Y794" i="13"/>
  <c r="AE820" i="13"/>
  <c r="F844" i="13"/>
  <c r="AB871" i="13"/>
  <c r="O788" i="13"/>
  <c r="AO811" i="13"/>
  <c r="L839" i="13"/>
  <c r="W861" i="13"/>
  <c r="N778" i="13"/>
  <c r="AN801" i="13"/>
  <c r="AT827" i="13"/>
  <c r="V851" i="13"/>
  <c r="F831" i="13"/>
  <c r="AB858" i="13"/>
  <c r="AE772" i="13"/>
  <c r="AQ800" i="13"/>
  <c r="S824" i="13"/>
  <c r="I849" i="13"/>
  <c r="O875" i="13"/>
  <c r="W789" i="13"/>
  <c r="AC815" i="13"/>
  <c r="T840" i="13"/>
  <c r="J865" i="13"/>
  <c r="R783" i="13"/>
  <c r="X809" i="13"/>
  <c r="N834" i="13"/>
  <c r="AN857" i="13"/>
  <c r="AE670" i="13"/>
  <c r="N734" i="13"/>
  <c r="J770" i="13"/>
  <c r="AM787" i="13"/>
  <c r="AD812" i="13"/>
  <c r="E836" i="13"/>
  <c r="K862" i="13"/>
  <c r="P782" i="13"/>
  <c r="AP805" i="13"/>
  <c r="AV831" i="13"/>
  <c r="AM856" i="13"/>
  <c r="AL772" i="13"/>
  <c r="R798" i="13"/>
  <c r="X824" i="13"/>
  <c r="N849" i="13"/>
  <c r="AN872" i="13"/>
  <c r="L792" i="13"/>
  <c r="W814" i="13"/>
  <c r="AC840" i="13"/>
  <c r="T865" i="13"/>
  <c r="AP691" i="13"/>
  <c r="J742" i="13"/>
  <c r="J769" i="13"/>
  <c r="O798" i="13"/>
  <c r="AO821" i="13"/>
  <c r="L849" i="13"/>
  <c r="W871" i="13"/>
  <c r="AQ792" i="13"/>
  <c r="S816" i="13"/>
  <c r="I841" i="13"/>
  <c r="O867" i="13"/>
  <c r="G780" i="13"/>
  <c r="M806" i="13"/>
  <c r="D831" i="13"/>
  <c r="AS855" i="13"/>
  <c r="AU769" i="13"/>
  <c r="AQ798" i="13"/>
  <c r="S822" i="13"/>
  <c r="I847" i="13"/>
  <c r="O873" i="13"/>
  <c r="P854" i="13"/>
  <c r="U773" i="13"/>
  <c r="AA797" i="13"/>
  <c r="R822" i="13"/>
  <c r="X848" i="13"/>
  <c r="N873" i="13"/>
  <c r="F790" i="13"/>
  <c r="AB817" i="13"/>
  <c r="AL839" i="13"/>
  <c r="AR865" i="13"/>
  <c r="AM698" i="13"/>
  <c r="AN745" i="13"/>
  <c r="AE771" i="13"/>
  <c r="I796" i="13"/>
  <c r="O822" i="13"/>
  <c r="AO845" i="13"/>
  <c r="L873" i="13"/>
  <c r="V789" i="13"/>
  <c r="AQ816" i="13"/>
  <c r="S840" i="13"/>
  <c r="I865" i="13"/>
  <c r="H787" i="13"/>
  <c r="AW811" i="13"/>
  <c r="Y835" i="13"/>
  <c r="AE861" i="13"/>
  <c r="G777" i="13"/>
  <c r="M803" i="13"/>
  <c r="D828" i="13"/>
  <c r="AS852" i="13"/>
  <c r="U876" i="13"/>
  <c r="M719" i="13"/>
  <c r="T761" i="13"/>
  <c r="M780" i="13"/>
  <c r="D805" i="13"/>
  <c r="AS829" i="13"/>
  <c r="U853" i="13"/>
  <c r="AW770" i="13"/>
  <c r="AU800" i="13"/>
  <c r="G823" i="13"/>
  <c r="M849" i="13"/>
  <c r="D874" i="13"/>
  <c r="AP790" i="13"/>
  <c r="AV816" i="13"/>
  <c r="AM841" i="13"/>
  <c r="AD866" i="13"/>
  <c r="F782" i="13"/>
  <c r="AB809" i="13"/>
  <c r="AL831" i="13"/>
  <c r="AR857" i="13"/>
  <c r="L672" i="13"/>
  <c r="U732" i="13"/>
  <c r="AT771" i="13"/>
  <c r="AN790" i="13"/>
  <c r="AT816" i="13"/>
  <c r="V840" i="13"/>
  <c r="AQ867" i="13"/>
  <c r="AK782" i="13"/>
  <c r="H810" i="13"/>
  <c r="AW834" i="13"/>
  <c r="Y858" i="13"/>
  <c r="AQ777" i="13"/>
  <c r="S801" i="13"/>
  <c r="I826" i="13"/>
  <c r="O852" i="13"/>
  <c r="AO875" i="13"/>
  <c r="R791" i="13"/>
  <c r="X817" i="13"/>
  <c r="N842" i="13"/>
  <c r="AN865" i="13"/>
  <c r="M840" i="13"/>
  <c r="D865" i="13"/>
  <c r="AC782" i="13"/>
  <c r="T807" i="13"/>
  <c r="J832" i="13"/>
  <c r="P858" i="13"/>
  <c r="D773" i="13"/>
  <c r="AD798" i="13"/>
  <c r="E822" i="13"/>
  <c r="K848" i="13"/>
  <c r="AK871" i="13"/>
  <c r="I791" i="13"/>
  <c r="O817" i="13"/>
  <c r="AO840" i="13"/>
  <c r="L868" i="13"/>
  <c r="P700" i="13"/>
  <c r="R747" i="13"/>
  <c r="E769" i="13"/>
  <c r="AE795" i="13"/>
  <c r="F819" i="13"/>
  <c r="AB846" i="13"/>
  <c r="AL868" i="13"/>
  <c r="H790" i="13"/>
  <c r="AW814" i="13"/>
  <c r="Y838" i="13"/>
  <c r="AE864" i="13"/>
  <c r="S781" i="13"/>
  <c r="I806" i="13"/>
  <c r="O832" i="13"/>
  <c r="AO855" i="13"/>
  <c r="AC771" i="13"/>
  <c r="AM798" i="13"/>
  <c r="AD823" i="13"/>
  <c r="E847" i="13"/>
  <c r="K873" i="13"/>
  <c r="AQ710" i="13"/>
  <c r="AP759" i="13"/>
  <c r="P781" i="13"/>
  <c r="AP804" i="13"/>
  <c r="AV830" i="13"/>
  <c r="AM855" i="13"/>
  <c r="G774" i="13"/>
  <c r="T799" i="13"/>
  <c r="J824" i="13"/>
  <c r="P850" i="13"/>
  <c r="AP873" i="13"/>
  <c r="N789" i="13"/>
  <c r="AN812" i="13"/>
  <c r="AT838" i="13"/>
  <c r="V862" i="13"/>
  <c r="AC780" i="13"/>
  <c r="T805" i="13"/>
  <c r="J830" i="13"/>
  <c r="P856" i="13"/>
  <c r="AR827" i="13"/>
  <c r="G863" i="13"/>
  <c r="AQ781" i="13"/>
  <c r="S805" i="13"/>
  <c r="I830" i="13"/>
  <c r="O856" i="13"/>
  <c r="Y770" i="13"/>
  <c r="M799" i="13"/>
  <c r="D824" i="13"/>
  <c r="AS848" i="13"/>
  <c r="U872" i="13"/>
  <c r="AP711" i="13"/>
  <c r="AU762" i="13"/>
  <c r="J779" i="13"/>
  <c r="P805" i="13"/>
  <c r="AP828" i="13"/>
  <c r="AV854" i="13"/>
  <c r="O771" i="13"/>
  <c r="AC798" i="13"/>
  <c r="T823" i="13"/>
  <c r="J848" i="13"/>
  <c r="P874" i="13"/>
  <c r="AX794" i="13"/>
  <c r="Z818" i="13"/>
  <c r="AU845" i="13"/>
  <c r="G868" i="13"/>
  <c r="N786" i="13"/>
  <c r="AN809" i="13"/>
  <c r="AT835" i="13"/>
  <c r="V859" i="13"/>
  <c r="G677" i="13"/>
  <c r="AU734" i="13"/>
  <c r="K769" i="13"/>
  <c r="AN786" i="13"/>
  <c r="AT812" i="13"/>
  <c r="V836" i="13"/>
  <c r="AQ863" i="13"/>
  <c r="R781" i="13"/>
  <c r="X807" i="13"/>
  <c r="N832" i="13"/>
  <c r="AN855" i="13"/>
  <c r="AT774" i="13"/>
  <c r="AW799" i="13"/>
  <c r="Y823" i="13"/>
  <c r="AE849" i="13"/>
  <c r="F873" i="13"/>
  <c r="M791" i="13"/>
  <c r="D816" i="13"/>
  <c r="AS840" i="13"/>
  <c r="U864" i="13"/>
  <c r="W698" i="13"/>
  <c r="O753" i="13"/>
  <c r="F773" i="13"/>
  <c r="L801" i="13"/>
  <c r="W823" i="13"/>
  <c r="AC849" i="13"/>
  <c r="T874" i="13"/>
  <c r="AR791" i="13"/>
  <c r="AX817" i="13"/>
  <c r="Z841" i="13"/>
  <c r="AU868" i="13"/>
  <c r="T784" i="13"/>
  <c r="J809" i="13"/>
  <c r="P835" i="13"/>
  <c r="AP858" i="13"/>
  <c r="AE775" i="13"/>
  <c r="P867" i="13"/>
  <c r="AQ782" i="13"/>
  <c r="S806" i="13"/>
  <c r="I831" i="13"/>
  <c r="O857" i="13"/>
  <c r="Z829" i="13"/>
  <c r="AQ860" i="13"/>
  <c r="K780" i="13"/>
  <c r="AK803" i="13"/>
  <c r="H831" i="13"/>
  <c r="AW855" i="13"/>
  <c r="AN771" i="13"/>
  <c r="L800" i="13"/>
  <c r="W822" i="13"/>
  <c r="AC848" i="13"/>
  <c r="T873" i="13"/>
  <c r="AN713" i="13"/>
  <c r="O761" i="13"/>
  <c r="I780" i="13"/>
  <c r="O806" i="13"/>
  <c r="O707" i="13"/>
  <c r="T767" i="13"/>
  <c r="D695" i="13"/>
  <c r="V726" i="13"/>
  <c r="AX762" i="13"/>
  <c r="O693" i="13"/>
  <c r="AV725" i="13"/>
  <c r="AQ761" i="13"/>
  <c r="AA738" i="13"/>
  <c r="U775" i="13"/>
  <c r="Y809" i="13"/>
  <c r="AE835" i="13"/>
  <c r="F859" i="13"/>
  <c r="AE776" i="13"/>
  <c r="F800" i="13"/>
  <c r="AB827" i="13"/>
  <c r="AL849" i="13"/>
  <c r="AL833" i="13"/>
  <c r="P870" i="13"/>
  <c r="Y783" i="13"/>
  <c r="AE809" i="13"/>
  <c r="F833" i="13"/>
  <c r="AB860" i="13"/>
  <c r="D776" i="13"/>
  <c r="AS800" i="13"/>
  <c r="U824" i="13"/>
  <c r="AA850" i="13"/>
  <c r="R875" i="13"/>
  <c r="AU722" i="13"/>
  <c r="AR765" i="13"/>
  <c r="AL784" i="13"/>
  <c r="AR810" i="13"/>
  <c r="AX836" i="13"/>
  <c r="Z860" i="13"/>
  <c r="AX777" i="13"/>
  <c r="Z801" i="13"/>
  <c r="AU828" i="13"/>
  <c r="G851" i="13"/>
  <c r="M877" i="13"/>
  <c r="L799" i="13"/>
  <c r="W821" i="13"/>
  <c r="AC847" i="13"/>
  <c r="T872" i="13"/>
  <c r="K789" i="13"/>
  <c r="AK812" i="13"/>
  <c r="H840" i="13"/>
  <c r="AW864" i="13"/>
  <c r="AS688" i="13"/>
  <c r="AO740" i="13"/>
  <c r="W773" i="13"/>
  <c r="AR798" i="13"/>
  <c r="AX824" i="13"/>
  <c r="Z848" i="13"/>
  <c r="AU875" i="13"/>
  <c r="V793" i="13"/>
  <c r="AQ820" i="13"/>
  <c r="S844" i="13"/>
  <c r="I869" i="13"/>
  <c r="AB788" i="13"/>
  <c r="AL810" i="13"/>
  <c r="AR836" i="13"/>
  <c r="AX862" i="13"/>
  <c r="AA778" i="13"/>
  <c r="R803" i="13"/>
  <c r="X829" i="13"/>
  <c r="N854" i="13"/>
  <c r="AN877" i="13"/>
  <c r="AX719" i="13"/>
  <c r="E763" i="13"/>
  <c r="AD784" i="13"/>
  <c r="E808" i="13"/>
  <c r="K834" i="13"/>
  <c r="AK857" i="13"/>
  <c r="AA776" i="13"/>
  <c r="R801" i="13"/>
  <c r="X827" i="13"/>
  <c r="N852" i="13"/>
  <c r="AN875" i="13"/>
  <c r="AB792" i="13"/>
  <c r="AL814" i="13"/>
  <c r="AR840" i="13"/>
  <c r="AX866" i="13"/>
  <c r="AT779" i="13"/>
  <c r="V803" i="13"/>
  <c r="AQ830" i="13"/>
  <c r="S854" i="13"/>
  <c r="M825" i="13"/>
  <c r="H862" i="13"/>
  <c r="AS779" i="13"/>
  <c r="U803" i="13"/>
  <c r="AA829" i="13"/>
  <c r="R854" i="13"/>
  <c r="S771" i="13"/>
  <c r="AE798" i="13"/>
  <c r="F822" i="13"/>
  <c r="AB849" i="13"/>
  <c r="AL871" i="13"/>
  <c r="AA710" i="13"/>
  <c r="AW760" i="13"/>
  <c r="L777" i="13"/>
  <c r="W799" i="13"/>
  <c r="AC825" i="13"/>
  <c r="T850" i="13"/>
  <c r="J875" i="13"/>
  <c r="O795" i="13"/>
  <c r="AO818" i="13"/>
  <c r="L846" i="13"/>
  <c r="W868" i="13"/>
  <c r="AO787" i="13"/>
  <c r="L815" i="13"/>
  <c r="W837" i="13"/>
  <c r="AC863" i="13"/>
  <c r="U780" i="13"/>
  <c r="AA806" i="13"/>
  <c r="R831" i="13"/>
  <c r="X857" i="13"/>
  <c r="AK767" i="13"/>
  <c r="AN725" i="13"/>
  <c r="AR769" i="13"/>
  <c r="W787" i="13"/>
  <c r="AC813" i="13"/>
  <c r="T838" i="13"/>
  <c r="J863" i="13"/>
  <c r="T779" i="13"/>
  <c r="J804" i="13"/>
  <c r="P830" i="13"/>
  <c r="AP853" i="13"/>
  <c r="AP768" i="13"/>
  <c r="U795" i="13"/>
  <c r="AA821" i="13"/>
  <c r="R846" i="13"/>
  <c r="X872" i="13"/>
  <c r="O789" i="13"/>
  <c r="AO812" i="13"/>
  <c r="L840" i="13"/>
  <c r="W862" i="13"/>
  <c r="AA694" i="13"/>
  <c r="H744" i="13"/>
  <c r="I775" i="13"/>
  <c r="W791" i="13"/>
  <c r="AC817" i="13"/>
  <c r="T842" i="13"/>
  <c r="J867" i="13"/>
  <c r="T783" i="13"/>
  <c r="J808" i="13"/>
  <c r="P834" i="13"/>
  <c r="AP857" i="13"/>
  <c r="H774" i="13"/>
  <c r="E798" i="13"/>
  <c r="K824" i="13"/>
  <c r="AK847" i="13"/>
  <c r="H875" i="13"/>
  <c r="T789" i="13"/>
  <c r="J814" i="13"/>
  <c r="P840" i="13"/>
  <c r="AP863" i="13"/>
  <c r="P838" i="13"/>
  <c r="AE872" i="13"/>
  <c r="AL786" i="13"/>
  <c r="AR812" i="13"/>
  <c r="AX838" i="13"/>
  <c r="Z862" i="13"/>
  <c r="AV781" i="13"/>
  <c r="AM806" i="13"/>
  <c r="AD831" i="13"/>
  <c r="E855" i="13"/>
  <c r="AD671" i="13"/>
  <c r="D732" i="13"/>
  <c r="AP767" i="13"/>
  <c r="P789" i="13"/>
  <c r="AP812" i="13"/>
  <c r="AK833" i="13"/>
  <c r="H861" i="13"/>
  <c r="R777" i="13"/>
  <c r="X803" i="13"/>
  <c r="N828" i="13"/>
  <c r="AN851" i="13"/>
  <c r="AT877" i="13"/>
  <c r="S793" i="13"/>
  <c r="I818" i="13"/>
  <c r="O844" i="13"/>
  <c r="AO867" i="13"/>
  <c r="M787" i="13"/>
  <c r="D812" i="13"/>
  <c r="AS836" i="13"/>
  <c r="U860" i="13"/>
  <c r="N686" i="13"/>
  <c r="Z739" i="13"/>
  <c r="AO772" i="13"/>
  <c r="T790" i="13"/>
  <c r="J815" i="13"/>
  <c r="P841" i="13"/>
  <c r="AP864" i="13"/>
  <c r="L786" i="13"/>
  <c r="W808" i="13"/>
  <c r="AC834" i="13"/>
  <c r="T859" i="13"/>
  <c r="G776" i="13"/>
  <c r="M802" i="13"/>
  <c r="D827" i="13"/>
  <c r="AS851" i="13"/>
  <c r="U875" i="13"/>
  <c r="AQ794" i="13"/>
  <c r="S818" i="13"/>
  <c r="I843" i="13"/>
  <c r="O869" i="13"/>
  <c r="AN697" i="13"/>
  <c r="V747" i="13"/>
  <c r="V774" i="13"/>
  <c r="AT800" i="13"/>
  <c r="V824" i="13"/>
  <c r="AQ851" i="13"/>
  <c r="S875" i="13"/>
  <c r="X795" i="13"/>
  <c r="N820" i="13"/>
  <c r="AN843" i="13"/>
  <c r="AT869" i="13"/>
  <c r="AL782" i="13"/>
  <c r="AR808" i="13"/>
  <c r="AX834" i="13"/>
  <c r="Z858" i="13"/>
  <c r="H775" i="13"/>
  <c r="X801" i="13"/>
  <c r="N826" i="13"/>
  <c r="AN849" i="13"/>
  <c r="AT875" i="13"/>
  <c r="AT857" i="13"/>
  <c r="AU777" i="13"/>
  <c r="G800" i="13"/>
  <c r="M826" i="13"/>
  <c r="D851" i="13"/>
  <c r="AS875" i="13"/>
  <c r="AK792" i="13"/>
  <c r="H820" i="13"/>
  <c r="AW844" i="13"/>
  <c r="Y868" i="13"/>
  <c r="AX703" i="13"/>
  <c r="L756" i="13"/>
  <c r="D775" i="13"/>
  <c r="AN798" i="13"/>
  <c r="AT824" i="13"/>
  <c r="V848" i="13"/>
  <c r="AQ875" i="13"/>
  <c r="R793" i="13"/>
  <c r="X819" i="13"/>
  <c r="N844" i="13"/>
  <c r="AN867" i="13"/>
  <c r="AM789" i="13"/>
  <c r="AD814" i="13"/>
  <c r="E838" i="13"/>
  <c r="K864" i="13"/>
  <c r="AL779" i="13"/>
  <c r="AR805" i="13"/>
  <c r="AX831" i="13"/>
  <c r="Z855" i="13"/>
  <c r="F765" i="13"/>
  <c r="Y724" i="13"/>
  <c r="O765" i="13"/>
  <c r="AR782" i="13"/>
  <c r="AX808" i="13"/>
  <c r="Z832" i="13"/>
  <c r="AU859" i="13"/>
  <c r="F776" i="13"/>
  <c r="AB803" i="13"/>
  <c r="AL825" i="13"/>
  <c r="AR851" i="13"/>
  <c r="AX877" i="13"/>
  <c r="W793" i="13"/>
  <c r="AC819" i="13"/>
  <c r="T844" i="13"/>
  <c r="J869" i="13"/>
  <c r="AK784" i="13"/>
  <c r="H812" i="13"/>
  <c r="AW836" i="13"/>
  <c r="Y860" i="13"/>
  <c r="AT687" i="13"/>
  <c r="AQ742" i="13"/>
  <c r="AA774" i="13"/>
  <c r="U793" i="13"/>
  <c r="AA819" i="13"/>
  <c r="R844" i="13"/>
  <c r="X870" i="13"/>
  <c r="AV787" i="13"/>
  <c r="AM812" i="13"/>
  <c r="AD837" i="13"/>
  <c r="E861" i="13"/>
  <c r="X780" i="13"/>
  <c r="N805" i="13"/>
  <c r="AN828" i="13"/>
  <c r="AT854" i="13"/>
  <c r="T770" i="13"/>
  <c r="M795" i="13"/>
  <c r="D820" i="13"/>
  <c r="AS844" i="13"/>
  <c r="U868" i="13"/>
  <c r="AD824" i="13"/>
  <c r="E848" i="13"/>
  <c r="K874" i="13"/>
  <c r="U790" i="13"/>
  <c r="AA816" i="13"/>
  <c r="R841" i="13"/>
  <c r="X867" i="13"/>
  <c r="AT782" i="13"/>
  <c r="V806" i="13"/>
  <c r="AQ833" i="13"/>
  <c r="S857" i="13"/>
  <c r="T775" i="13"/>
  <c r="AU802" i="13"/>
  <c r="G825" i="13"/>
  <c r="M851" i="13"/>
  <c r="D876" i="13"/>
  <c r="AX715" i="13"/>
  <c r="S762" i="13"/>
  <c r="L781" i="13"/>
  <c r="W803" i="13"/>
  <c r="AC829" i="13"/>
  <c r="T854" i="13"/>
  <c r="AB770" i="13"/>
  <c r="O799" i="13"/>
  <c r="AO822" i="13"/>
  <c r="L850" i="13"/>
  <c r="W872" i="13"/>
  <c r="Z790" i="13"/>
  <c r="AU817" i="13"/>
  <c r="G840" i="13"/>
  <c r="M866" i="13"/>
  <c r="AN781" i="13"/>
  <c r="AT807" i="13"/>
  <c r="V831" i="13"/>
  <c r="AQ858" i="13"/>
  <c r="H664" i="13"/>
  <c r="G729" i="13"/>
  <c r="N770" i="13"/>
  <c r="X790" i="13"/>
  <c r="N815" i="13"/>
  <c r="AN838" i="13"/>
  <c r="AT864" i="13"/>
  <c r="U782" i="13"/>
  <c r="AA808" i="13"/>
  <c r="R833" i="13"/>
  <c r="X859" i="13"/>
  <c r="AQ772" i="13"/>
  <c r="F797" i="13"/>
  <c r="AB824" i="13"/>
  <c r="AL846" i="13"/>
  <c r="AR872" i="13"/>
  <c r="U788" i="13"/>
  <c r="AA814" i="13"/>
  <c r="R839" i="13"/>
  <c r="X865" i="13"/>
  <c r="AR843" i="13"/>
  <c r="L874" i="13"/>
  <c r="AX790" i="13"/>
  <c r="Z814" i="13"/>
  <c r="AU841" i="13"/>
  <c r="G864" i="13"/>
  <c r="AD783" i="13"/>
  <c r="E807" i="13"/>
  <c r="K833" i="13"/>
  <c r="AK856" i="13"/>
  <c r="F678" i="13"/>
  <c r="AK732" i="13"/>
  <c r="AM770" i="13"/>
  <c r="R788" i="13"/>
  <c r="X814" i="13"/>
  <c r="N839" i="13"/>
  <c r="AN862" i="13"/>
  <c r="AS782" i="13"/>
  <c r="U806" i="13"/>
  <c r="AA832" i="13"/>
  <c r="R857" i="13"/>
  <c r="P779" i="13"/>
  <c r="AP802" i="13"/>
  <c r="AV828" i="13"/>
  <c r="AM853" i="13"/>
  <c r="AQ768" i="13"/>
  <c r="F794" i="13"/>
  <c r="AB821" i="13"/>
  <c r="AL843" i="13"/>
  <c r="AR869" i="13"/>
  <c r="AW700" i="13"/>
  <c r="AE750" i="13"/>
  <c r="AA769" i="13"/>
  <c r="AB798" i="13"/>
  <c r="AL820" i="13"/>
  <c r="AR846" i="13"/>
  <c r="AX872" i="13"/>
  <c r="Y790" i="13"/>
  <c r="AE816" i="13"/>
  <c r="F840" i="13"/>
  <c r="AB867" i="13"/>
  <c r="O784" i="13"/>
  <c r="AO807" i="13"/>
  <c r="L835" i="13"/>
  <c r="W857" i="13"/>
  <c r="Y775" i="13"/>
  <c r="E799" i="13"/>
  <c r="K825" i="13"/>
  <c r="AK848" i="13"/>
  <c r="H876" i="13"/>
  <c r="R719" i="13"/>
  <c r="D764" i="13"/>
  <c r="M784" i="13"/>
  <c r="D809" i="13"/>
  <c r="AS833" i="13"/>
  <c r="U857" i="13"/>
  <c r="J776" i="13"/>
  <c r="P802" i="13"/>
  <c r="AP825" i="13"/>
  <c r="AV851" i="13"/>
  <c r="AM876" i="13"/>
  <c r="AA793" i="13"/>
  <c r="R818" i="13"/>
  <c r="X844" i="13"/>
  <c r="N869" i="13"/>
  <c r="Z783" i="13"/>
  <c r="AU810" i="13"/>
  <c r="G833" i="13"/>
  <c r="M859" i="13"/>
  <c r="AV838" i="13"/>
  <c r="AM863" i="13"/>
  <c r="M781" i="13"/>
  <c r="D806" i="13"/>
  <c r="AS830" i="13"/>
  <c r="U854" i="13"/>
  <c r="P771" i="13"/>
  <c r="N797" i="13"/>
  <c r="AN820" i="13"/>
  <c r="AT846" i="13"/>
  <c r="V870" i="13"/>
  <c r="AR789" i="13"/>
  <c r="AX815" i="13"/>
  <c r="Z839" i="13"/>
  <c r="AU866" i="13"/>
  <c r="E695" i="13"/>
  <c r="AK744" i="13"/>
  <c r="V775" i="13"/>
  <c r="O794" i="13"/>
  <c r="AO817" i="13"/>
  <c r="L845" i="13"/>
  <c r="W867" i="13"/>
  <c r="AQ788" i="13"/>
  <c r="S812" i="13"/>
  <c r="I837" i="13"/>
  <c r="O863" i="13"/>
  <c r="AL778" i="13"/>
  <c r="AR804" i="13"/>
  <c r="AX830" i="13"/>
  <c r="Z854" i="13"/>
  <c r="AP769" i="13"/>
  <c r="X797" i="13"/>
  <c r="N822" i="13"/>
  <c r="AN845" i="13"/>
  <c r="AT871" i="13"/>
  <c r="L708" i="13"/>
  <c r="AR757" i="13"/>
  <c r="U777" i="13"/>
  <c r="AA803" i="13"/>
  <c r="R828" i="13"/>
  <c r="X854" i="13"/>
  <c r="T772" i="13"/>
  <c r="D798" i="13"/>
  <c r="AS822" i="13"/>
  <c r="U846" i="13"/>
  <c r="AA872" i="13"/>
  <c r="AW787" i="13"/>
  <c r="Y811" i="13"/>
  <c r="AE837" i="13"/>
  <c r="F861" i="13"/>
  <c r="M779" i="13"/>
  <c r="D804" i="13"/>
  <c r="AS828" i="13"/>
  <c r="U852" i="13"/>
  <c r="AO877" i="13"/>
  <c r="I861" i="13"/>
  <c r="AB780" i="13"/>
  <c r="AL802" i="13"/>
  <c r="AR828" i="13"/>
  <c r="AX854" i="13"/>
  <c r="AL768" i="13"/>
  <c r="AV797" i="13"/>
  <c r="AM822" i="13"/>
  <c r="AD847" i="13"/>
  <c r="E871" i="13"/>
  <c r="K709" i="13"/>
  <c r="P760" i="13"/>
  <c r="AS777" i="13"/>
  <c r="U801" i="13"/>
  <c r="AA827" i="13"/>
  <c r="R852" i="13"/>
  <c r="AC769" i="13"/>
  <c r="M797" i="13"/>
  <c r="D822" i="13"/>
  <c r="AS846" i="13"/>
  <c r="U870" i="13"/>
  <c r="T792" i="13"/>
  <c r="J817" i="13"/>
  <c r="P843" i="13"/>
  <c r="AP866" i="13"/>
  <c r="AW784" i="13"/>
  <c r="Y808" i="13"/>
  <c r="AE834" i="13"/>
  <c r="F858" i="13"/>
  <c r="AT671" i="13"/>
  <c r="P732" i="13"/>
  <c r="AT767" i="13"/>
  <c r="Y785" i="13"/>
  <c r="AE811" i="13"/>
  <c r="F835" i="13"/>
  <c r="AB862" i="13"/>
  <c r="AK778" i="13"/>
  <c r="H806" i="13"/>
  <c r="AW830" i="13"/>
  <c r="Y854" i="13"/>
  <c r="I773" i="13"/>
  <c r="S797" i="13"/>
  <c r="I822" i="13"/>
  <c r="O848" i="13"/>
  <c r="AO871" i="13"/>
  <c r="AV789" i="13"/>
  <c r="AM814" i="13"/>
  <c r="AD839" i="13"/>
  <c r="E863" i="13"/>
  <c r="AP695" i="13"/>
  <c r="D748" i="13"/>
  <c r="T771" i="13"/>
  <c r="AU799" i="13"/>
  <c r="G822" i="13"/>
  <c r="M848" i="13"/>
  <c r="D873" i="13"/>
  <c r="AC790" i="13"/>
  <c r="T815" i="13"/>
  <c r="J840" i="13"/>
  <c r="P866" i="13"/>
  <c r="D783" i="13"/>
  <c r="AS807" i="13"/>
  <c r="U831" i="13"/>
  <c r="AA857" i="13"/>
  <c r="AQ773" i="13"/>
  <c r="AR797" i="13"/>
  <c r="AX823" i="13"/>
  <c r="Z847" i="13"/>
  <c r="AU874" i="13"/>
  <c r="AW821" i="13"/>
  <c r="Y845" i="13"/>
  <c r="AE871" i="13"/>
  <c r="AN787" i="13"/>
  <c r="AT813" i="13"/>
  <c r="V837" i="13"/>
  <c r="AQ864" i="13"/>
  <c r="O780" i="13"/>
  <c r="AO803" i="13"/>
  <c r="L831" i="13"/>
  <c r="W853" i="13"/>
  <c r="H770" i="13"/>
  <c r="U796" i="13"/>
  <c r="AA822" i="13"/>
  <c r="R847" i="13"/>
  <c r="X873" i="13"/>
  <c r="AM710" i="13"/>
  <c r="AN757" i="13"/>
  <c r="P777" i="13"/>
  <c r="AP800" i="13"/>
  <c r="AV826" i="13"/>
  <c r="AM851" i="13"/>
  <c r="AD876" i="13"/>
  <c r="T795" i="13"/>
  <c r="J820" i="13"/>
  <c r="P846" i="13"/>
  <c r="AP869" i="13"/>
  <c r="AS787" i="13"/>
  <c r="U811" i="13"/>
  <c r="AA837" i="13"/>
  <c r="R862" i="13"/>
  <c r="I779" i="13"/>
  <c r="O805" i="13"/>
  <c r="AO828" i="13"/>
  <c r="L856" i="13"/>
  <c r="Y877" i="13"/>
  <c r="AT723" i="13"/>
  <c r="S766" i="13"/>
  <c r="AQ787" i="13"/>
  <c r="S811" i="13"/>
  <c r="I836" i="13"/>
  <c r="O862" i="13"/>
  <c r="AN779" i="13"/>
  <c r="AT805" i="13"/>
  <c r="V829" i="13"/>
  <c r="AQ856" i="13"/>
  <c r="S769" i="13"/>
  <c r="Z794" i="13"/>
  <c r="AU821" i="13"/>
  <c r="G844" i="13"/>
  <c r="M870" i="13"/>
  <c r="AN785" i="13"/>
  <c r="AT811" i="13"/>
  <c r="V835" i="13"/>
  <c r="AQ862" i="13"/>
  <c r="N840" i="13"/>
  <c r="AX869" i="13"/>
  <c r="D787" i="13"/>
  <c r="AS811" i="13"/>
  <c r="U835" i="13"/>
  <c r="AA861" i="13"/>
  <c r="AW780" i="13"/>
  <c r="Y804" i="13"/>
  <c r="AE830" i="13"/>
  <c r="F854" i="13"/>
  <c r="AM666" i="13"/>
  <c r="Z727" i="13"/>
  <c r="H768" i="13"/>
  <c r="V784" i="13"/>
  <c r="AQ811" i="13"/>
  <c r="S835" i="13"/>
  <c r="I860" i="13"/>
  <c r="N780" i="13"/>
  <c r="AN803" i="13"/>
  <c r="AT829" i="13"/>
  <c r="V853" i="13"/>
  <c r="Z773" i="13"/>
  <c r="K800" i="13"/>
  <c r="AK823" i="13"/>
  <c r="H851" i="13"/>
  <c r="AW875" i="13"/>
  <c r="Z791" i="13"/>
  <c r="AU818" i="13"/>
  <c r="G841" i="13"/>
  <c r="M867" i="13"/>
  <c r="AL695" i="13"/>
  <c r="T745" i="13"/>
  <c r="W774" i="13"/>
  <c r="AU795" i="13"/>
  <c r="G818" i="13"/>
  <c r="M844" i="13"/>
  <c r="D869" i="13"/>
  <c r="AR787" i="13"/>
  <c r="AX813" i="13"/>
  <c r="Z837" i="13"/>
  <c r="AU864" i="13"/>
  <c r="T780" i="13"/>
  <c r="J805" i="13"/>
  <c r="P831" i="13"/>
  <c r="AP854" i="13"/>
  <c r="M770" i="13"/>
  <c r="Y796" i="13"/>
  <c r="AE822" i="13"/>
  <c r="F846" i="13"/>
  <c r="AB873" i="13"/>
  <c r="F714" i="13"/>
  <c r="X761" i="13"/>
  <c r="R780" i="13"/>
  <c r="X806" i="13"/>
  <c r="N831" i="13"/>
  <c r="AN854" i="13"/>
  <c r="AP772" i="13"/>
  <c r="E797" i="13"/>
  <c r="K823" i="13"/>
  <c r="AK846" i="13"/>
  <c r="H874" i="13"/>
  <c r="AT790" i="13"/>
  <c r="V814" i="13"/>
  <c r="AQ841" i="13"/>
  <c r="S865" i="13"/>
  <c r="AS780" i="13"/>
  <c r="AQ873" i="13"/>
  <c r="D788" i="13"/>
  <c r="AS812" i="13"/>
  <c r="U836" i="13"/>
  <c r="AA862" i="13"/>
  <c r="S836" i="13"/>
  <c r="O871" i="13"/>
  <c r="W785" i="13"/>
  <c r="AC811" i="13"/>
  <c r="T836" i="13"/>
  <c r="J861" i="13"/>
  <c r="R779" i="13"/>
  <c r="X805" i="13"/>
  <c r="N830" i="13"/>
  <c r="AN853" i="13"/>
  <c r="AN764" i="13"/>
  <c r="X729" i="13"/>
  <c r="AA766" i="13"/>
  <c r="U785" i="13"/>
  <c r="AA811" i="13"/>
  <c r="AO730" i="13"/>
  <c r="K670" i="13"/>
  <c r="AT702" i="13"/>
  <c r="AR736" i="13"/>
  <c r="F666" i="13"/>
  <c r="AP699" i="13"/>
  <c r="AN733" i="13"/>
  <c r="P684" i="13"/>
  <c r="AD751" i="13"/>
  <c r="AW785" i="13"/>
  <c r="P817" i="13"/>
  <c r="AP840" i="13"/>
  <c r="AV866" i="13"/>
  <c r="AP781" i="13"/>
  <c r="AV807" i="13"/>
  <c r="AM832" i="13"/>
  <c r="AD857" i="13"/>
  <c r="AC842" i="13"/>
  <c r="AR875" i="13"/>
  <c r="P791" i="13"/>
  <c r="AP814" i="13"/>
  <c r="AV840" i="13"/>
  <c r="AM865" i="13"/>
  <c r="AE782" i="13"/>
  <c r="F806" i="13"/>
  <c r="AB833" i="13"/>
  <c r="AL855" i="13"/>
  <c r="Z668" i="13"/>
  <c r="T733" i="13"/>
  <c r="E771" i="13"/>
  <c r="AD792" i="13"/>
  <c r="E816" i="13"/>
  <c r="K842" i="13"/>
  <c r="AK865" i="13"/>
  <c r="K783" i="13"/>
  <c r="AK806" i="13"/>
  <c r="H834" i="13"/>
  <c r="AW858" i="13"/>
  <c r="R778" i="13"/>
  <c r="X804" i="13"/>
  <c r="N829" i="13"/>
  <c r="AN852" i="13"/>
  <c r="N769" i="13"/>
  <c r="W794" i="13"/>
  <c r="AC820" i="13"/>
  <c r="T845" i="13"/>
  <c r="J870" i="13"/>
  <c r="AQ706" i="13"/>
  <c r="Y756" i="13"/>
  <c r="AD780" i="13"/>
  <c r="E804" i="13"/>
  <c r="K830" i="13"/>
  <c r="AK853" i="13"/>
  <c r="AS774" i="13"/>
  <c r="M801" i="13"/>
  <c r="D826" i="13"/>
  <c r="AS850" i="13"/>
  <c r="U874" i="13"/>
  <c r="AM793" i="13"/>
  <c r="AD818" i="13"/>
  <c r="E842" i="13"/>
  <c r="K868" i="13"/>
  <c r="AL783" i="13"/>
  <c r="AR809" i="13"/>
  <c r="AX835" i="13"/>
  <c r="Z859" i="13"/>
  <c r="AM678" i="13"/>
  <c r="W730" i="13"/>
  <c r="L772" i="13"/>
  <c r="AO789" i="13"/>
  <c r="L817" i="13"/>
  <c r="W839" i="13"/>
  <c r="AC865" i="13"/>
  <c r="AL781" i="13"/>
  <c r="AR807" i="13"/>
  <c r="AX833" i="13"/>
  <c r="Z857" i="13"/>
  <c r="AW771" i="13"/>
  <c r="AM797" i="13"/>
  <c r="AD822" i="13"/>
  <c r="E846" i="13"/>
  <c r="K872" i="13"/>
  <c r="G785" i="13"/>
  <c r="M811" i="13"/>
  <c r="D836" i="13"/>
  <c r="AS860" i="13"/>
  <c r="U834" i="13"/>
  <c r="AW870" i="13"/>
  <c r="F785" i="13"/>
  <c r="AB812" i="13"/>
  <c r="AL834" i="13"/>
  <c r="AR860" i="13"/>
  <c r="P780" i="13"/>
  <c r="AP803" i="13"/>
  <c r="AV829" i="13"/>
  <c r="AM854" i="13"/>
  <c r="Y763" i="13"/>
  <c r="AW720" i="13"/>
  <c r="J766" i="13"/>
  <c r="X782" i="13"/>
  <c r="N807" i="13"/>
  <c r="AN830" i="13"/>
  <c r="AT856" i="13"/>
  <c r="AT773" i="13"/>
  <c r="AA800" i="13"/>
  <c r="R825" i="13"/>
  <c r="X851" i="13"/>
  <c r="N876" i="13"/>
  <c r="R794" i="13"/>
  <c r="X820" i="13"/>
  <c r="N845" i="13"/>
  <c r="AN868" i="13"/>
  <c r="AB789" i="13"/>
  <c r="AL811" i="13"/>
  <c r="AR837" i="13"/>
  <c r="AX863" i="13"/>
  <c r="AW684" i="13"/>
  <c r="X741" i="13"/>
  <c r="E775" i="13"/>
  <c r="N795" i="13"/>
  <c r="AN818" i="13"/>
  <c r="AT844" i="13"/>
  <c r="V868" i="13"/>
  <c r="AT785" i="13"/>
  <c r="V809" i="13"/>
  <c r="AQ836" i="13"/>
  <c r="S860" i="13"/>
  <c r="F777" i="13"/>
  <c r="AB804" i="13"/>
  <c r="AL826" i="13"/>
  <c r="AR852" i="13"/>
  <c r="U769" i="13"/>
  <c r="AA794" i="13"/>
  <c r="R819" i="13"/>
  <c r="X845" i="13"/>
  <c r="N870" i="13"/>
  <c r="AW704" i="13"/>
  <c r="AE754" i="13"/>
  <c r="AX773" i="13"/>
  <c r="N799" i="13"/>
  <c r="AN822" i="13"/>
  <c r="AT848" i="13"/>
  <c r="V872" i="13"/>
  <c r="AT789" i="13"/>
  <c r="V813" i="13"/>
  <c r="AQ840" i="13"/>
  <c r="S864" i="13"/>
  <c r="AO779" i="13"/>
  <c r="L807" i="13"/>
  <c r="W829" i="13"/>
  <c r="AC855" i="13"/>
  <c r="L771" i="13"/>
  <c r="AT795" i="13"/>
  <c r="V819" i="13"/>
  <c r="AQ846" i="13"/>
  <c r="S870" i="13"/>
  <c r="I845" i="13"/>
  <c r="AP877" i="13"/>
  <c r="AD794" i="13"/>
  <c r="E818" i="13"/>
  <c r="K844" i="13"/>
  <c r="AK867" i="13"/>
  <c r="I787" i="13"/>
  <c r="O813" i="13"/>
  <c r="AO836" i="13"/>
  <c r="L864" i="13"/>
  <c r="Z695" i="13"/>
  <c r="G745" i="13"/>
  <c r="S774" i="13"/>
  <c r="AQ795" i="13"/>
  <c r="S819" i="13"/>
  <c r="AC841" i="13"/>
  <c r="T866" i="13"/>
  <c r="AR783" i="13"/>
  <c r="AX809" i="13"/>
  <c r="Z833" i="13"/>
  <c r="AU860" i="13"/>
  <c r="AO774" i="13"/>
  <c r="AS799" i="13"/>
  <c r="U823" i="13"/>
  <c r="AA849" i="13"/>
  <c r="R874" i="13"/>
  <c r="Y792" i="13"/>
  <c r="AE818" i="13"/>
  <c r="F842" i="13"/>
  <c r="AB869" i="13"/>
  <c r="AU702" i="13"/>
  <c r="AV749" i="13"/>
  <c r="AP770" i="13"/>
  <c r="AT796" i="13"/>
  <c r="V820" i="13"/>
  <c r="AQ847" i="13"/>
  <c r="S871" i="13"/>
  <c r="X791" i="13"/>
  <c r="N816" i="13"/>
  <c r="AN839" i="13"/>
  <c r="AT865" i="13"/>
  <c r="AW783" i="13"/>
  <c r="Y807" i="13"/>
  <c r="AE833" i="13"/>
  <c r="F857" i="13"/>
  <c r="P773" i="13"/>
  <c r="D800" i="13"/>
  <c r="AS824" i="13"/>
  <c r="U848" i="13"/>
  <c r="AA874" i="13"/>
  <c r="X713" i="13"/>
  <c r="G761" i="13"/>
  <c r="AU783" i="13"/>
  <c r="G806" i="13"/>
  <c r="M832" i="13"/>
  <c r="D857" i="13"/>
  <c r="AR775" i="13"/>
  <c r="AX801" i="13"/>
  <c r="Z825" i="13"/>
  <c r="AU852" i="13"/>
  <c r="G875" i="13"/>
  <c r="AD790" i="13"/>
  <c r="E814" i="13"/>
  <c r="K840" i="13"/>
  <c r="AK863" i="13"/>
  <c r="AR781" i="13"/>
  <c r="AX807" i="13"/>
  <c r="Z831" i="13"/>
  <c r="AU858" i="13"/>
  <c r="AP829" i="13"/>
  <c r="AM864" i="13"/>
  <c r="H783" i="13"/>
  <c r="AW807" i="13"/>
  <c r="Y831" i="13"/>
  <c r="AE857" i="13"/>
  <c r="K772" i="13"/>
  <c r="AC800" i="13"/>
  <c r="T825" i="13"/>
  <c r="J850" i="13"/>
  <c r="P876" i="13"/>
  <c r="W714" i="13"/>
  <c r="L764" i="13"/>
  <c r="Z780" i="13"/>
  <c r="AU807" i="13"/>
  <c r="G830" i="13"/>
  <c r="M856" i="13"/>
  <c r="AN774" i="13"/>
  <c r="AR799" i="13"/>
  <c r="AX825" i="13"/>
  <c r="Z849" i="13"/>
  <c r="AU876" i="13"/>
  <c r="O796" i="13"/>
  <c r="AO819" i="13"/>
  <c r="L847" i="13"/>
  <c r="W869" i="13"/>
  <c r="AD787" i="13"/>
  <c r="E811" i="13"/>
  <c r="K837" i="13"/>
  <c r="AK860" i="13"/>
  <c r="S682" i="13"/>
  <c r="AB737" i="13"/>
  <c r="AA770" i="13"/>
  <c r="E788" i="13"/>
  <c r="K814" i="13"/>
  <c r="AK837" i="13"/>
  <c r="H865" i="13"/>
  <c r="AV783" i="13"/>
  <c r="AM808" i="13"/>
  <c r="AD833" i="13"/>
  <c r="E857" i="13"/>
  <c r="X776" i="13"/>
  <c r="N801" i="13"/>
  <c r="AN824" i="13"/>
  <c r="AT850" i="13"/>
  <c r="V874" i="13"/>
  <c r="AC792" i="13"/>
  <c r="T817" i="13"/>
  <c r="J842" i="13"/>
  <c r="P868" i="13"/>
  <c r="N706" i="13"/>
  <c r="AT755" i="13"/>
  <c r="AR774" i="13"/>
  <c r="AB802" i="13"/>
  <c r="AL824" i="13"/>
  <c r="AR850" i="13"/>
  <c r="AX876" i="13"/>
  <c r="I793" i="13"/>
  <c r="O819" i="13"/>
  <c r="AO842" i="13"/>
  <c r="L870" i="13"/>
  <c r="AX786" i="13"/>
  <c r="Z810" i="13"/>
  <c r="AU837" i="13"/>
  <c r="G860" i="13"/>
  <c r="AW776" i="13"/>
  <c r="Y800" i="13"/>
  <c r="AE826" i="13"/>
  <c r="F850" i="13"/>
  <c r="AB877" i="13"/>
  <c r="AO829" i="13"/>
  <c r="L857" i="13"/>
  <c r="AR770" i="13"/>
  <c r="AB799" i="13"/>
  <c r="AL821" i="13"/>
  <c r="AR847" i="13"/>
  <c r="AX873" i="13"/>
  <c r="G788" i="13"/>
  <c r="M814" i="13"/>
  <c r="D839" i="13"/>
  <c r="AS863" i="13"/>
  <c r="AK780" i="13"/>
  <c r="H808" i="13"/>
  <c r="AW832" i="13"/>
  <c r="Y856" i="13"/>
  <c r="AK663" i="13"/>
  <c r="W726" i="13"/>
  <c r="AS768" i="13"/>
  <c r="X786" i="13"/>
  <c r="N811" i="13"/>
  <c r="AN834" i="13"/>
  <c r="AT860" i="13"/>
  <c r="U778" i="13"/>
  <c r="AA804" i="13"/>
  <c r="R829" i="13"/>
  <c r="X855" i="13"/>
  <c r="AX770" i="13"/>
  <c r="AK795" i="13"/>
  <c r="H823" i="13"/>
  <c r="AW847" i="13"/>
  <c r="Y871" i="13"/>
  <c r="AU790" i="13"/>
  <c r="G813" i="13"/>
  <c r="M839" i="13"/>
  <c r="D864" i="13"/>
  <c r="AE686" i="13"/>
  <c r="AD739" i="13"/>
  <c r="Z775" i="13"/>
  <c r="AX796" i="13"/>
  <c r="Z820" i="13"/>
  <c r="AU847" i="13"/>
  <c r="G870" i="13"/>
  <c r="AB791" i="13"/>
  <c r="AL813" i="13"/>
  <c r="AR839" i="13"/>
  <c r="AX865" i="13"/>
  <c r="AP778" i="13"/>
  <c r="AV804" i="13"/>
  <c r="AM829" i="13"/>
  <c r="AD854" i="13"/>
  <c r="J768" i="13"/>
  <c r="AB797" i="13"/>
  <c r="AL819" i="13"/>
  <c r="AR845" i="13"/>
  <c r="AX871" i="13"/>
  <c r="AK850" i="13"/>
  <c r="AT769" i="13"/>
  <c r="K796" i="13"/>
  <c r="AK819" i="13"/>
  <c r="H847" i="13"/>
  <c r="AW871" i="13"/>
  <c r="AO788" i="13"/>
  <c r="L816" i="13"/>
  <c r="W838" i="13"/>
  <c r="AC864" i="13"/>
  <c r="H696" i="13"/>
  <c r="I743" i="13"/>
  <c r="AQ769" i="13"/>
  <c r="AR794" i="13"/>
  <c r="AX820" i="13"/>
  <c r="Z844" i="13"/>
  <c r="AU871" i="13"/>
  <c r="F788" i="13"/>
  <c r="AB815" i="13"/>
  <c r="AL837" i="13"/>
  <c r="AR863" i="13"/>
  <c r="AQ785" i="13"/>
  <c r="S809" i="13"/>
  <c r="I834" i="13"/>
  <c r="O860" i="13"/>
  <c r="AO775" i="13"/>
  <c r="AV801" i="13"/>
  <c r="AM826" i="13"/>
  <c r="AD851" i="13"/>
  <c r="E875" i="13"/>
  <c r="V711" i="13"/>
  <c r="D760" i="13"/>
  <c r="AV778" i="13"/>
  <c r="AM803" i="13"/>
  <c r="AD828" i="13"/>
  <c r="E852" i="13"/>
  <c r="L769" i="13"/>
  <c r="P798" i="13"/>
  <c r="AP821" i="13"/>
  <c r="AV847" i="13"/>
  <c r="AM872" i="13"/>
  <c r="AA789" i="13"/>
  <c r="R814" i="13"/>
  <c r="X840" i="13"/>
  <c r="N865" i="13"/>
  <c r="AO780" i="13"/>
  <c r="L808" i="13"/>
  <c r="W830" i="13"/>
  <c r="AC856" i="13"/>
  <c r="AS665" i="13"/>
  <c r="AN729" i="13"/>
  <c r="AE770" i="13"/>
  <c r="Y789" i="13"/>
  <c r="AE815" i="13"/>
  <c r="F839" i="13"/>
  <c r="AB866" i="13"/>
  <c r="V781" i="13"/>
  <c r="AQ808" i="13"/>
  <c r="S832" i="13"/>
  <c r="I857" i="13"/>
  <c r="AB776" i="13"/>
  <c r="AL798" i="13"/>
  <c r="AR824" i="13"/>
  <c r="AX850" i="13"/>
  <c r="Z874" i="13"/>
  <c r="AK788" i="13"/>
  <c r="H816" i="13"/>
  <c r="AW840" i="13"/>
  <c r="Y864" i="13"/>
  <c r="I844" i="13"/>
  <c r="O870" i="13"/>
  <c r="Y786" i="13"/>
  <c r="AE812" i="13"/>
  <c r="F836" i="13"/>
  <c r="AB863" i="13"/>
  <c r="AX778" i="13"/>
  <c r="Z802" i="13"/>
  <c r="AU829" i="13"/>
  <c r="G852" i="13"/>
  <c r="V768" i="13"/>
  <c r="E795" i="13"/>
  <c r="K821" i="13"/>
  <c r="AK844" i="13"/>
  <c r="H872" i="13"/>
  <c r="H708" i="13"/>
  <c r="I755" i="13"/>
  <c r="P774" i="13"/>
  <c r="AA799" i="13"/>
  <c r="R824" i="13"/>
  <c r="X850" i="13"/>
  <c r="N875" i="13"/>
  <c r="D794" i="13"/>
  <c r="AS818" i="13"/>
  <c r="U842" i="13"/>
  <c r="AA868" i="13"/>
  <c r="AD786" i="13"/>
  <c r="E810" i="13"/>
  <c r="K836" i="13"/>
  <c r="AK859" i="13"/>
  <c r="AR777" i="13"/>
  <c r="AX803" i="13"/>
  <c r="Z827" i="13"/>
  <c r="AU854" i="13"/>
  <c r="G877" i="13"/>
  <c r="O721" i="13"/>
  <c r="AL763" i="13"/>
  <c r="AB786" i="13"/>
  <c r="AL808" i="13"/>
  <c r="AR834" i="13"/>
  <c r="AX860" i="13"/>
  <c r="Y778" i="13"/>
  <c r="AE804" i="13"/>
  <c r="F828" i="13"/>
  <c r="AB855" i="13"/>
  <c r="AL877" i="13"/>
  <c r="J793" i="13"/>
  <c r="P819" i="13"/>
  <c r="AP842" i="13"/>
  <c r="AV868" i="13"/>
  <c r="Y784" i="13"/>
  <c r="AE810" i="13"/>
  <c r="F834" i="13"/>
  <c r="AB861" i="13"/>
  <c r="V833" i="13"/>
  <c r="S868" i="13"/>
  <c r="AM785" i="13"/>
  <c r="AD810" i="13"/>
  <c r="E834" i="13"/>
  <c r="K860" i="13"/>
  <c r="S778" i="13"/>
  <c r="I803" i="13"/>
  <c r="O829" i="13"/>
  <c r="AO852" i="13"/>
  <c r="E766" i="13"/>
  <c r="AS724" i="13"/>
  <c r="AQ766" i="13"/>
  <c r="F783" i="13"/>
  <c r="AB810" i="13"/>
  <c r="AL832" i="13"/>
  <c r="AR858" i="13"/>
  <c r="AW778" i="13"/>
  <c r="Y802" i="13"/>
  <c r="AE828" i="13"/>
  <c r="F852" i="13"/>
  <c r="AM771" i="13"/>
  <c r="AT798" i="13"/>
  <c r="V822" i="13"/>
  <c r="AQ849" i="13"/>
  <c r="S873" i="13"/>
  <c r="J790" i="13"/>
  <c r="P816" i="13"/>
  <c r="AP839" i="13"/>
  <c r="AV865" i="13"/>
  <c r="AO692" i="13"/>
  <c r="AM742" i="13"/>
  <c r="G773" i="13"/>
  <c r="P793" i="13"/>
  <c r="AP816" i="13"/>
  <c r="AV842" i="13"/>
  <c r="AM867" i="13"/>
  <c r="AC786" i="13"/>
  <c r="T811" i="13"/>
  <c r="J836" i="13"/>
  <c r="P862" i="13"/>
  <c r="D779" i="13"/>
  <c r="AS803" i="13"/>
  <c r="U827" i="13"/>
  <c r="AA853" i="13"/>
  <c r="AA768" i="13"/>
  <c r="I795" i="13"/>
  <c r="O821" i="13"/>
  <c r="AO844" i="13"/>
  <c r="L872" i="13"/>
  <c r="Z711" i="13"/>
  <c r="H760" i="13"/>
  <c r="AK777" i="13"/>
  <c r="H805" i="13"/>
  <c r="AW829" i="13"/>
  <c r="Y853" i="13"/>
  <c r="D771" i="13"/>
  <c r="AN795" i="13"/>
  <c r="AT821" i="13"/>
  <c r="V845" i="13"/>
  <c r="AQ872" i="13"/>
  <c r="AE789" i="13"/>
  <c r="F813" i="13"/>
  <c r="AB840" i="13"/>
  <c r="AL862" i="13"/>
  <c r="AD779" i="13"/>
  <c r="E803" i="13"/>
  <c r="K829" i="13"/>
  <c r="AK852" i="13"/>
  <c r="J827" i="13"/>
  <c r="P853" i="13"/>
  <c r="AP876" i="13"/>
  <c r="AU796" i="13"/>
  <c r="G819" i="13"/>
  <c r="M845" i="13"/>
  <c r="D870" i="13"/>
  <c r="AA785" i="13"/>
  <c r="R810" i="13"/>
  <c r="X836" i="13"/>
  <c r="N861" i="13"/>
  <c r="F778" i="13"/>
  <c r="AB805" i="13"/>
  <c r="AL827" i="13"/>
  <c r="AR853" i="13"/>
  <c r="AS877" i="13"/>
  <c r="K721" i="13"/>
  <c r="N766" i="13"/>
  <c r="AQ783" i="13"/>
  <c r="S807" i="13"/>
  <c r="I832" i="13"/>
  <c r="O858" i="13"/>
  <c r="AM775" i="13"/>
  <c r="AT801" i="13"/>
  <c r="V825" i="13"/>
  <c r="AQ852" i="13"/>
  <c r="S876" i="13"/>
  <c r="F793" i="13"/>
  <c r="AB820" i="13"/>
  <c r="AL842" i="13"/>
  <c r="AR868" i="13"/>
  <c r="U784" i="13"/>
  <c r="AA810" i="13"/>
  <c r="R835" i="13"/>
  <c r="X861" i="13"/>
  <c r="H676" i="13"/>
  <c r="S734" i="13"/>
  <c r="AS772" i="13"/>
  <c r="D793" i="13"/>
  <c r="AS817" i="13"/>
  <c r="U841" i="13"/>
  <c r="AA867" i="13"/>
  <c r="AU788" i="13"/>
  <c r="G811" i="13"/>
  <c r="M837" i="13"/>
  <c r="D862" i="13"/>
  <c r="K776" i="13"/>
  <c r="AK799" i="13"/>
  <c r="H827" i="13"/>
  <c r="AW851" i="13"/>
  <c r="Y875" i="13"/>
  <c r="AU794" i="13"/>
  <c r="G817" i="13"/>
  <c r="M843" i="13"/>
  <c r="D868" i="13"/>
  <c r="X847" i="13"/>
  <c r="AQ876" i="13"/>
  <c r="AE793" i="13"/>
  <c r="F817" i="13"/>
  <c r="AB844" i="13"/>
  <c r="AL866" i="13"/>
  <c r="J786" i="13"/>
  <c r="P812" i="13"/>
  <c r="AP835" i="13"/>
  <c r="AV861" i="13"/>
  <c r="AC688" i="13"/>
  <c r="AV737" i="13"/>
  <c r="T773" i="13"/>
  <c r="M792" i="13"/>
  <c r="D817" i="13"/>
  <c r="AS841" i="13"/>
  <c r="U865" i="13"/>
  <c r="Z785" i="13"/>
  <c r="AU812" i="13"/>
  <c r="G835" i="13"/>
  <c r="M861" i="13"/>
  <c r="L783" i="13"/>
  <c r="W805" i="13"/>
  <c r="AC831" i="13"/>
  <c r="T856" i="13"/>
  <c r="R772" i="13"/>
  <c r="AK796" i="13"/>
  <c r="H824" i="13"/>
  <c r="AW848" i="13"/>
  <c r="Y872" i="13"/>
  <c r="J706" i="13"/>
  <c r="AP755" i="13"/>
  <c r="AL774" i="13"/>
  <c r="H801" i="13"/>
  <c r="AW825" i="13"/>
  <c r="Y849" i="13"/>
  <c r="AE875" i="13"/>
  <c r="E793" i="13"/>
  <c r="K819" i="13"/>
  <c r="AK842" i="13"/>
  <c r="H870" i="13"/>
  <c r="AT786" i="13"/>
  <c r="V810" i="13"/>
  <c r="AQ837" i="13"/>
  <c r="S861" i="13"/>
  <c r="J778" i="13"/>
  <c r="P804" i="13"/>
  <c r="AP827" i="13"/>
  <c r="AV853" i="13"/>
  <c r="K760" i="13"/>
  <c r="AC724" i="13"/>
  <c r="AX767" i="13"/>
  <c r="AR786" i="13"/>
  <c r="AX812" i="13"/>
  <c r="Z836" i="13"/>
  <c r="AU863" i="13"/>
  <c r="AO778" i="13"/>
  <c r="L806" i="13"/>
  <c r="W828" i="13"/>
  <c r="AC854" i="13"/>
  <c r="AB771" i="13"/>
  <c r="G796" i="13"/>
  <c r="M822" i="13"/>
  <c r="D847" i="13"/>
  <c r="AS871" i="13"/>
  <c r="F786" i="13"/>
  <c r="AB813" i="13"/>
  <c r="AL835" i="13"/>
  <c r="AR861" i="13"/>
  <c r="G539" i="13"/>
  <c r="AM508" i="13"/>
  <c r="P857" i="13"/>
  <c r="AC850" i="13"/>
  <c r="D843" i="13"/>
  <c r="S834" i="13"/>
  <c r="K773" i="13"/>
  <c r="H869" i="13"/>
  <c r="AN859" i="13"/>
  <c r="AE853" i="13"/>
  <c r="U804" i="13"/>
  <c r="AD843" i="13"/>
  <c r="L876" i="13"/>
  <c r="AD534" i="13"/>
  <c r="AU533" i="13"/>
  <c r="AV532" i="13"/>
  <c r="I498" i="13"/>
  <c r="AR520" i="13"/>
  <c r="AE500" i="13"/>
  <c r="P547" i="13"/>
  <c r="AW514" i="13"/>
  <c r="E503" i="13"/>
  <c r="AT517" i="13"/>
  <c r="R507" i="13"/>
  <c r="AR496" i="13"/>
  <c r="E542" i="13"/>
  <c r="AB504" i="13"/>
  <c r="P494" i="13"/>
  <c r="H539" i="13"/>
  <c r="S513" i="13"/>
  <c r="AV531" i="13"/>
  <c r="T521" i="13"/>
  <c r="AN507" i="13"/>
  <c r="Z499" i="13"/>
  <c r="P546" i="13"/>
  <c r="M494" i="13"/>
  <c r="AN540" i="13"/>
  <c r="AW499" i="13"/>
  <c r="J504" i="13"/>
  <c r="AA494" i="13"/>
  <c r="Z515" i="13"/>
  <c r="T527" i="13"/>
  <c r="V496" i="13"/>
  <c r="AC519" i="13"/>
  <c r="AW498" i="13"/>
  <c r="U543" i="13"/>
  <c r="I537" i="13"/>
  <c r="F540" i="13"/>
  <c r="V525" i="13"/>
  <c r="X517" i="13"/>
  <c r="AX498" i="13"/>
  <c r="X507" i="13"/>
  <c r="P531" i="13"/>
  <c r="R530" i="13"/>
  <c r="AW546" i="13"/>
  <c r="AB503" i="13"/>
  <c r="AN524" i="13"/>
  <c r="AE501" i="13"/>
  <c r="AS518" i="13"/>
  <c r="AW515" i="13"/>
  <c r="U504" i="13"/>
  <c r="AR536" i="13"/>
  <c r="X774" i="13"/>
  <c r="T875" i="13"/>
  <c r="AS867" i="13"/>
  <c r="I859" i="13"/>
  <c r="E792" i="13"/>
  <c r="R785" i="13"/>
  <c r="H779" i="13"/>
  <c r="F877" i="13"/>
  <c r="AM818" i="13"/>
  <c r="AO848" i="13"/>
  <c r="AM509" i="13"/>
  <c r="AK510" i="13"/>
  <c r="Y500" i="13"/>
  <c r="O515" i="13"/>
  <c r="V503" i="13"/>
  <c r="AE498" i="13"/>
  <c r="AX546" i="13"/>
  <c r="S528" i="13"/>
  <c r="AN517" i="13"/>
  <c r="Y538" i="13"/>
  <c r="V541" i="13"/>
  <c r="AV495" i="13"/>
  <c r="AV492" i="13"/>
  <c r="M518" i="13"/>
  <c r="W524" i="13"/>
  <c r="I515" i="13"/>
  <c r="AK520" i="13"/>
  <c r="AT533" i="13"/>
  <c r="AD517" i="13"/>
  <c r="P508" i="13"/>
  <c r="I538" i="13"/>
  <c r="AD502" i="13"/>
  <c r="AS534" i="13"/>
  <c r="R493" i="13"/>
  <c r="J491" i="13"/>
  <c r="AV516" i="13"/>
  <c r="G523" i="13"/>
  <c r="AR513" i="13"/>
  <c r="L502" i="13"/>
  <c r="Y523" i="13"/>
  <c r="N532" i="13"/>
  <c r="U520" i="13"/>
  <c r="R546" i="13"/>
  <c r="O499" i="13"/>
  <c r="AX495" i="13"/>
  <c r="T544" i="13"/>
  <c r="AL525" i="13"/>
  <c r="Y516" i="13"/>
  <c r="S492" i="13"/>
  <c r="AO507" i="13"/>
  <c r="G508" i="13"/>
  <c r="AS496" i="13"/>
  <c r="Z522" i="13"/>
  <c r="E509" i="13"/>
  <c r="I499" i="13"/>
  <c r="AX513" i="13"/>
  <c r="F502" i="13"/>
  <c r="N510" i="13"/>
  <c r="H522" i="13"/>
  <c r="AR503" i="13"/>
  <c r="E494" i="13"/>
  <c r="F525" i="13"/>
  <c r="U542" i="13"/>
  <c r="D492" i="13"/>
  <c r="Y539" i="13"/>
  <c r="AS503" i="13"/>
  <c r="K504" i="13"/>
  <c r="AN539" i="13"/>
  <c r="K519" i="13"/>
  <c r="AV509" i="13"/>
  <c r="L802" i="13"/>
  <c r="G792" i="13"/>
  <c r="V783" i="13"/>
  <c r="X677" i="13"/>
  <c r="K818" i="13"/>
  <c r="X811" i="13"/>
  <c r="AW803" i="13"/>
  <c r="AV793" i="13"/>
  <c r="O825" i="13"/>
  <c r="R855" i="13"/>
  <c r="AU516" i="13"/>
  <c r="AR535" i="13"/>
  <c r="AO538" i="13"/>
  <c r="F524" i="13"/>
  <c r="H516" i="13"/>
  <c r="P497" i="13"/>
  <c r="AW494" i="13"/>
  <c r="F509" i="13"/>
  <c r="W509" i="13"/>
  <c r="AO493" i="13"/>
  <c r="D543" i="13"/>
  <c r="AQ493" i="13"/>
  <c r="AV494" i="13"/>
  <c r="Y506" i="13"/>
  <c r="E541" i="13"/>
  <c r="AA520" i="13"/>
  <c r="M511" i="13"/>
  <c r="AQ504" i="13"/>
  <c r="E526" i="13"/>
  <c r="AT502" i="13"/>
  <c r="AC498" i="13"/>
  <c r="AM541" i="13"/>
  <c r="E492" i="13"/>
  <c r="AT501" i="13"/>
  <c r="R492" i="13"/>
  <c r="O500" i="13"/>
  <c r="AA521" i="13"/>
  <c r="AO522" i="13"/>
  <c r="AQ514" i="13"/>
  <c r="AD495" i="13"/>
  <c r="D510" i="13"/>
  <c r="L535" i="13"/>
  <c r="M534" i="13"/>
  <c r="AU500" i="13"/>
  <c r="I522" i="13"/>
  <c r="AC502" i="13"/>
  <c r="AN492" i="13"/>
  <c r="AC534" i="13"/>
  <c r="Z537" i="13"/>
  <c r="AO539" i="13"/>
  <c r="R529" i="13"/>
  <c r="D520" i="13"/>
  <c r="AP505" i="13"/>
  <c r="M496" i="13"/>
  <c r="R514" i="13"/>
  <c r="AP521" i="13"/>
  <c r="AC512" i="13"/>
  <c r="H506" i="13"/>
  <c r="U527" i="13"/>
  <c r="AK527" i="13"/>
  <c r="N496" i="13"/>
  <c r="V510" i="13"/>
  <c r="AK542" i="13"/>
  <c r="W824" i="13"/>
  <c r="M818" i="13"/>
  <c r="AQ810" i="13"/>
  <c r="L740" i="13"/>
  <c r="AK841" i="13"/>
  <c r="N836" i="13"/>
  <c r="Y827" i="13"/>
  <c r="I799" i="13"/>
  <c r="AA830" i="13"/>
  <c r="E867" i="13"/>
  <c r="W502" i="13"/>
  <c r="Z506" i="13"/>
  <c r="AP506" i="13"/>
  <c r="H495" i="13"/>
  <c r="J521" i="13"/>
  <c r="T511" i="13"/>
  <c r="AB536" i="13"/>
  <c r="O495" i="13"/>
  <c r="AC535" i="13"/>
  <c r="Z521" i="13"/>
  <c r="AB513" i="13"/>
  <c r="AD518" i="13"/>
  <c r="AL526" i="13"/>
  <c r="AD497" i="13"/>
  <c r="AK511" i="13"/>
  <c r="R545" i="13"/>
  <c r="Z505" i="13"/>
  <c r="AP495" i="13"/>
  <c r="V526" i="13"/>
  <c r="J520" i="13"/>
  <c r="L512" i="13"/>
  <c r="N517" i="13"/>
  <c r="AK526" i="13"/>
  <c r="AM518" i="13"/>
  <c r="AO523" i="13"/>
  <c r="AM497" i="13"/>
  <c r="U493" i="13"/>
  <c r="AS519" i="13"/>
  <c r="S512" i="13"/>
  <c r="AN501" i="13"/>
  <c r="AE516" i="13"/>
  <c r="AK504" i="13"/>
  <c r="N500" i="13"/>
  <c r="AW530" i="13"/>
  <c r="E519" i="13"/>
  <c r="J505" i="13"/>
  <c r="AA505" i="13"/>
  <c r="O516" i="13"/>
  <c r="N501" i="13"/>
  <c r="AD533" i="13"/>
  <c r="AU496" i="13"/>
  <c r="X540" i="13"/>
  <c r="G507" i="13"/>
  <c r="AC497" i="13"/>
  <c r="V509" i="13"/>
  <c r="AO500" i="13"/>
  <c r="T491" i="13"/>
  <c r="AQ537" i="13"/>
  <c r="AL510" i="13"/>
  <c r="AU510" i="13"/>
  <c r="M533" i="13"/>
  <c r="J536" i="13"/>
  <c r="N516" i="13"/>
  <c r="M497" i="13"/>
  <c r="Q505" i="13"/>
  <c r="Q498" i="13"/>
  <c r="Q829" i="13"/>
  <c r="Q824" i="13"/>
  <c r="Q540" i="13"/>
  <c r="Q623" i="13"/>
  <c r="Q790" i="13"/>
  <c r="Q717" i="13"/>
  <c r="Q712" i="13"/>
  <c r="Q795" i="13"/>
  <c r="Q539" i="13"/>
  <c r="Q638" i="13"/>
  <c r="Q605" i="13"/>
  <c r="Q628" i="13"/>
  <c r="Q711" i="13"/>
  <c r="Q512" i="13"/>
  <c r="Q813" i="13"/>
  <c r="Q808" i="13"/>
  <c r="Q867" i="13"/>
  <c r="Q611" i="13"/>
  <c r="Q876" i="13"/>
  <c r="Q764" i="13"/>
  <c r="Q714" i="13"/>
  <c r="Q734" i="13"/>
  <c r="Q570" i="13"/>
  <c r="Q549" i="13"/>
  <c r="Q588" i="13"/>
  <c r="Q671" i="13"/>
  <c r="Q874" i="13"/>
  <c r="Q781" i="13"/>
  <c r="Q776" i="13"/>
  <c r="Q843" i="13"/>
  <c r="Q587" i="13"/>
  <c r="Q726" i="13"/>
  <c r="Q669" i="13"/>
  <c r="Q676" i="13"/>
  <c r="Q759" i="13"/>
  <c r="Q533" i="13"/>
  <c r="Q550" i="13"/>
  <c r="Q872" i="13"/>
  <c r="Q576" i="13"/>
  <c r="Q659" i="13"/>
  <c r="Q845" i="13"/>
  <c r="Q770" i="13"/>
  <c r="Q658" i="13"/>
  <c r="Q738" i="13"/>
  <c r="Q754" i="13"/>
  <c r="Q497" i="13"/>
  <c r="Q492" i="13"/>
  <c r="Q785" i="13"/>
  <c r="Q784" i="13"/>
  <c r="Q847" i="13"/>
  <c r="Q591" i="13"/>
  <c r="Q730" i="13"/>
  <c r="Q673" i="13"/>
  <c r="Q680" i="13"/>
  <c r="Q763" i="13"/>
  <c r="Q537" i="13"/>
  <c r="Q582" i="13"/>
  <c r="Q561" i="13"/>
  <c r="Q596" i="13"/>
  <c r="Q679" i="13"/>
  <c r="Q858" i="13"/>
  <c r="Q769" i="13"/>
  <c r="Q768" i="13"/>
  <c r="Q835" i="13"/>
  <c r="Q579" i="13"/>
  <c r="Q748" i="13"/>
  <c r="Q778" i="13"/>
  <c r="Q542" i="13"/>
  <c r="Q802" i="13"/>
  <c r="Q562" i="13"/>
  <c r="Q509" i="13"/>
  <c r="Q504" i="13"/>
  <c r="Q853" i="13"/>
  <c r="Q848" i="13"/>
  <c r="Q556" i="13"/>
  <c r="Q639" i="13"/>
  <c r="Q814" i="13"/>
  <c r="Q737" i="13"/>
  <c r="Q736" i="13"/>
  <c r="Q811" i="13"/>
  <c r="Q555" i="13"/>
  <c r="Q666" i="13"/>
  <c r="Q625" i="13"/>
  <c r="Q644" i="13"/>
  <c r="Q727" i="13"/>
  <c r="Q528" i="13"/>
  <c r="Q833" i="13"/>
  <c r="Q832" i="13"/>
  <c r="Q544" i="13"/>
  <c r="Q627" i="13"/>
  <c r="Q670" i="13"/>
  <c r="Q865" i="13"/>
  <c r="Q786" i="13"/>
  <c r="Q610" i="13"/>
  <c r="Q713" i="13"/>
  <c r="AU532" i="13"/>
  <c r="AO516" i="13"/>
  <c r="AX529" i="13"/>
  <c r="Q499" i="13"/>
  <c r="Q826" i="13"/>
  <c r="Q741" i="13"/>
  <c r="Q740" i="13"/>
  <c r="Q815" i="13"/>
  <c r="Q559" i="13"/>
  <c r="Q678" i="13"/>
  <c r="Q629" i="13"/>
  <c r="Q648" i="13"/>
  <c r="Q731" i="13"/>
  <c r="Q532" i="13"/>
  <c r="Q869" i="13"/>
  <c r="Q856" i="13"/>
  <c r="Q564" i="13"/>
  <c r="Q647" i="13"/>
  <c r="Q806" i="13"/>
  <c r="Q725" i="13"/>
  <c r="Q724" i="13"/>
  <c r="Q803" i="13"/>
  <c r="Q547" i="13"/>
  <c r="Q793" i="13"/>
  <c r="Q681" i="13"/>
  <c r="Q844" i="13"/>
  <c r="Q860" i="13"/>
  <c r="Q496" i="13"/>
  <c r="Q494" i="13"/>
  <c r="Q805" i="13"/>
  <c r="Q804" i="13"/>
  <c r="Q863" i="13"/>
  <c r="Q607" i="13"/>
  <c r="Q762" i="13"/>
  <c r="Q693" i="13"/>
  <c r="Q696" i="13"/>
  <c r="Q779" i="13"/>
  <c r="Q522" i="13"/>
  <c r="Q614" i="13"/>
  <c r="Q581" i="13"/>
  <c r="Q612" i="13"/>
  <c r="Q695" i="13"/>
  <c r="Q523" i="13"/>
  <c r="Q789" i="13"/>
  <c r="Q788" i="13"/>
  <c r="Q851" i="13"/>
  <c r="Q595" i="13"/>
  <c r="Q842" i="13"/>
  <c r="Q694" i="13"/>
  <c r="Q798" i="13"/>
  <c r="Q822" i="13"/>
  <c r="Q766" i="13"/>
  <c r="Q701" i="13"/>
  <c r="Q700" i="13"/>
  <c r="Q783" i="13"/>
  <c r="Q526" i="13"/>
  <c r="Q618" i="13"/>
  <c r="Q589" i="13"/>
  <c r="Q616" i="13"/>
  <c r="Q699" i="13"/>
  <c r="Q527" i="13"/>
  <c r="Q817" i="13"/>
  <c r="Q816" i="13"/>
  <c r="Q871" i="13"/>
  <c r="Q615" i="13"/>
  <c r="Q746" i="13"/>
  <c r="Q685" i="13"/>
  <c r="Q688" i="13"/>
  <c r="Q771" i="13"/>
  <c r="Q514" i="13"/>
  <c r="Q665" i="13"/>
  <c r="Q553" i="13"/>
  <c r="Q716" i="13"/>
  <c r="Q566" i="13"/>
  <c r="Q818" i="13"/>
  <c r="Q493" i="13"/>
  <c r="Q854" i="13"/>
  <c r="Q765" i="13"/>
  <c r="Q760" i="13"/>
  <c r="Q831" i="13"/>
  <c r="Q575" i="13"/>
  <c r="Q702" i="13"/>
  <c r="Q653" i="13"/>
  <c r="Q664" i="13"/>
  <c r="Q747" i="13"/>
  <c r="Q521" i="13"/>
  <c r="Q554" i="13"/>
  <c r="Q541" i="13"/>
  <c r="Q580" i="13"/>
  <c r="Q663" i="13"/>
  <c r="Q830" i="13"/>
  <c r="Q749" i="13"/>
  <c r="Q744" i="13"/>
  <c r="Q819" i="13"/>
  <c r="Q563" i="13"/>
  <c r="Q812" i="13"/>
  <c r="Q862" i="13"/>
  <c r="Q630" i="13"/>
  <c r="Q866" i="13"/>
  <c r="Q626" i="13"/>
  <c r="K503" i="13"/>
  <c r="M501" i="13"/>
  <c r="Q710" i="13"/>
  <c r="Q657" i="13"/>
  <c r="Q668" i="13"/>
  <c r="Q751" i="13"/>
  <c r="Q525" i="13"/>
  <c r="Q558" i="13"/>
  <c r="Q545" i="13"/>
  <c r="Q584" i="13"/>
  <c r="Q667" i="13"/>
  <c r="Q870" i="13"/>
  <c r="Q773" i="13"/>
  <c r="Q772" i="13"/>
  <c r="Q839" i="13"/>
  <c r="Q583" i="13"/>
  <c r="Q686" i="13"/>
  <c r="Q641" i="13"/>
  <c r="Q656" i="13"/>
  <c r="Q739" i="13"/>
  <c r="Q513" i="13"/>
  <c r="Q706" i="13"/>
  <c r="Q594" i="13"/>
  <c r="Q761" i="13"/>
  <c r="Q777" i="13"/>
  <c r="Q501" i="13"/>
  <c r="Q495" i="13"/>
  <c r="Q794" i="13"/>
  <c r="Q721" i="13"/>
  <c r="Q720" i="13"/>
  <c r="Q799" i="13"/>
  <c r="Q543" i="13"/>
  <c r="Q646" i="13"/>
  <c r="Q609" i="13"/>
  <c r="Q632" i="13"/>
  <c r="Q715" i="13"/>
  <c r="Q516" i="13"/>
  <c r="Q837" i="13"/>
  <c r="Q836" i="13"/>
  <c r="Q548" i="13"/>
  <c r="Q631" i="13"/>
  <c r="Q774" i="13"/>
  <c r="Q705" i="13"/>
  <c r="Q704" i="13"/>
  <c r="Q787" i="13"/>
  <c r="Q530" i="13"/>
  <c r="Q601" i="13"/>
  <c r="Q828" i="13"/>
  <c r="Q569" i="13"/>
  <c r="Q585" i="13"/>
  <c r="Q507" i="13"/>
  <c r="Q506" i="13"/>
  <c r="Q654" i="13"/>
  <c r="Q613" i="13"/>
  <c r="Q636" i="13"/>
  <c r="Q719" i="13"/>
  <c r="Q520" i="13"/>
  <c r="Q849" i="13"/>
  <c r="Q840" i="13"/>
  <c r="Q552" i="13"/>
  <c r="Q635" i="13"/>
  <c r="Q810" i="13"/>
  <c r="Q733" i="13"/>
  <c r="Q728" i="13"/>
  <c r="Q807" i="13"/>
  <c r="Q551" i="13"/>
  <c r="Q634" i="13"/>
  <c r="Q597" i="13"/>
  <c r="Q624" i="13"/>
  <c r="Q707" i="13"/>
  <c r="Q535" i="13"/>
  <c r="Q578" i="13"/>
  <c r="Q809" i="13"/>
  <c r="Q633" i="13"/>
  <c r="Q732" i="13"/>
  <c r="Q503" i="13"/>
  <c r="Q502" i="13"/>
  <c r="Q742" i="13"/>
  <c r="Q677" i="13"/>
  <c r="Q684" i="13"/>
  <c r="Q767" i="13"/>
  <c r="Q510" i="13"/>
  <c r="Q590" i="13"/>
  <c r="Q565" i="13"/>
  <c r="Q600" i="13"/>
  <c r="Q683" i="13"/>
  <c r="Q511" i="13"/>
  <c r="Q797" i="13"/>
  <c r="Q792" i="13"/>
  <c r="Q855" i="13"/>
  <c r="Q599" i="13"/>
  <c r="Q718" i="13"/>
  <c r="Q661" i="13"/>
  <c r="Q672" i="13"/>
  <c r="Q755" i="13"/>
  <c r="Q529" i="13"/>
  <c r="Q729" i="13"/>
  <c r="Q617" i="13"/>
  <c r="Q780" i="13"/>
  <c r="Q650" i="13"/>
  <c r="AP522" i="13"/>
  <c r="Q500" i="13"/>
  <c r="Q598" i="13"/>
  <c r="Q573" i="13"/>
  <c r="Q604" i="13"/>
  <c r="Q687" i="13"/>
  <c r="Q515" i="13"/>
  <c r="Q801" i="13"/>
  <c r="Q800" i="13"/>
  <c r="Q859" i="13"/>
  <c r="Q603" i="13"/>
  <c r="Q750" i="13"/>
  <c r="Q689" i="13"/>
  <c r="Q692" i="13"/>
  <c r="Q775" i="13"/>
  <c r="Q518" i="13"/>
  <c r="Q574" i="13"/>
  <c r="Q557" i="13"/>
  <c r="Q592" i="13"/>
  <c r="Q675" i="13"/>
  <c r="Q758" i="13"/>
  <c r="Q606" i="13"/>
  <c r="Q850" i="13"/>
  <c r="Q674" i="13"/>
  <c r="Q690" i="13"/>
  <c r="Q682" i="13"/>
  <c r="Q637" i="13"/>
  <c r="Q652" i="13"/>
  <c r="Q735" i="13"/>
  <c r="Q536" i="13"/>
  <c r="Q877" i="13"/>
  <c r="Q864" i="13"/>
  <c r="Q568" i="13"/>
  <c r="Q651" i="13"/>
  <c r="Q838" i="13"/>
  <c r="Q753" i="13"/>
  <c r="Q752" i="13"/>
  <c r="Q823" i="13"/>
  <c r="Q567" i="13"/>
  <c r="Q662" i="13"/>
  <c r="Q621" i="13"/>
  <c r="Q640" i="13"/>
  <c r="Q723" i="13"/>
  <c r="Q524" i="13"/>
  <c r="Q857" i="13"/>
  <c r="Q745" i="13"/>
  <c r="Q825" i="13"/>
  <c r="Q841" i="13"/>
  <c r="Q508" i="13"/>
  <c r="Q491" i="13"/>
  <c r="Q538" i="13"/>
  <c r="Q868" i="13"/>
  <c r="Q572" i="13"/>
  <c r="Q655" i="13"/>
  <c r="Q846" i="13"/>
  <c r="Q757" i="13"/>
  <c r="Q756" i="13"/>
  <c r="Q827" i="13"/>
  <c r="Q571" i="13"/>
  <c r="Q698" i="13"/>
  <c r="Q645" i="13"/>
  <c r="Q660" i="13"/>
  <c r="Q743" i="13"/>
  <c r="Q517" i="13"/>
  <c r="Q861" i="13"/>
  <c r="Q852" i="13"/>
  <c r="Q560" i="13"/>
  <c r="Q643" i="13"/>
  <c r="Q586" i="13"/>
  <c r="Q834" i="13"/>
  <c r="Q722" i="13"/>
  <c r="Q546" i="13"/>
  <c r="Q649" i="13"/>
  <c r="Q622" i="13"/>
  <c r="Q593" i="13"/>
  <c r="Q620" i="13"/>
  <c r="Q703" i="13"/>
  <c r="Q531" i="13"/>
  <c r="Q821" i="13"/>
  <c r="Q820" i="13"/>
  <c r="Q875" i="13"/>
  <c r="Q619" i="13"/>
  <c r="Q782" i="13"/>
  <c r="Q709" i="13"/>
  <c r="Q708" i="13"/>
  <c r="Q791" i="13"/>
  <c r="Q534" i="13"/>
  <c r="Q602" i="13"/>
  <c r="Q577" i="13"/>
  <c r="Q608" i="13"/>
  <c r="Q691" i="13"/>
  <c r="Q519" i="13"/>
  <c r="Q642" i="13"/>
  <c r="Q873" i="13"/>
  <c r="Q697" i="13"/>
  <c r="Q796" i="13"/>
  <c r="M502" i="13"/>
  <c r="P499" i="13"/>
  <c r="D13" i="7"/>
  <c r="BG13" i="7" s="1"/>
  <c r="N5" i="7"/>
  <c r="O1" i="7"/>
  <c r="B640" i="19"/>
  <c r="A640" i="19"/>
  <c r="D640" i="19" s="1"/>
  <c r="C641" i="19"/>
  <c r="U39" i="2"/>
  <c r="U40" i="2"/>
  <c r="U41" i="2"/>
  <c r="U38" i="2"/>
  <c r="V65" i="2"/>
  <c r="U37" i="2"/>
  <c r="N8" i="2"/>
  <c r="E15" i="7"/>
  <c r="BH13" i="7"/>
  <c r="A13" i="7"/>
  <c r="BD13" i="7" s="1"/>
  <c r="AK14" i="7"/>
  <c r="AP14" i="7"/>
  <c r="AD14" i="7"/>
  <c r="AA14" i="7"/>
  <c r="V14" i="7"/>
  <c r="AI14" i="7"/>
  <c r="AM14" i="7"/>
  <c r="G14" i="7"/>
  <c r="AY14" i="7"/>
  <c r="H14" i="7"/>
  <c r="BI14" i="7" s="1"/>
  <c r="AF14" i="7"/>
  <c r="L14" i="7"/>
  <c r="BJ14" i="7" s="1"/>
  <c r="P14" i="7"/>
  <c r="R14" i="7"/>
  <c r="AS14" i="7"/>
  <c r="BK14" i="7" s="1"/>
  <c r="Y14" i="7"/>
  <c r="K14" i="7"/>
  <c r="AC14" i="7"/>
  <c r="U14" i="7"/>
  <c r="AO14" i="7"/>
  <c r="AL14" i="7"/>
  <c r="AU14" i="7"/>
  <c r="O14" i="7"/>
  <c r="AT14" i="7"/>
  <c r="T14" i="7"/>
  <c r="AJ14" i="7"/>
  <c r="AX14" i="7"/>
  <c r="AE14" i="7"/>
  <c r="AQ14" i="7"/>
  <c r="J14" i="7"/>
  <c r="AV14" i="7"/>
  <c r="AR14" i="7"/>
  <c r="Q14" i="7"/>
  <c r="C14" i="7"/>
  <c r="BF14" i="7" s="1"/>
  <c r="AW14" i="7"/>
  <c r="M14" i="7"/>
  <c r="N14" i="7"/>
  <c r="X14" i="7"/>
  <c r="AB14" i="7"/>
  <c r="Z14" i="7"/>
  <c r="I14" i="7"/>
  <c r="F14" i="7"/>
  <c r="W14" i="7"/>
  <c r="B14" i="7"/>
  <c r="BE14" i="7" s="1"/>
  <c r="AG14" i="7"/>
  <c r="S14" i="7"/>
  <c r="AH14" i="7"/>
  <c r="AN14" i="7"/>
  <c r="B617" i="19"/>
  <c r="C616" i="19"/>
  <c r="A617" i="19"/>
  <c r="K22" i="13" l="1"/>
  <c r="P22" i="13"/>
  <c r="T10" i="13"/>
  <c r="T22" i="13"/>
  <c r="Z22" i="13"/>
  <c r="Z10" i="13"/>
  <c r="M22" i="13"/>
  <c r="M10" i="13"/>
  <c r="K10" i="13"/>
  <c r="AD10" i="13"/>
  <c r="AD22" i="13"/>
  <c r="E22" i="13"/>
  <c r="E10" i="13"/>
  <c r="AB10" i="13"/>
  <c r="AB22" i="13"/>
  <c r="AA10" i="13"/>
  <c r="AA22" i="13"/>
  <c r="L22" i="13"/>
  <c r="L10" i="13"/>
  <c r="W10" i="13"/>
  <c r="W22" i="13"/>
  <c r="F10" i="13"/>
  <c r="F22" i="13"/>
  <c r="V10" i="13"/>
  <c r="V22" i="13"/>
  <c r="H22" i="13"/>
  <c r="H10" i="13"/>
  <c r="O10" i="13"/>
  <c r="O22" i="13"/>
  <c r="AQ10" i="13"/>
  <c r="AQ22" i="13"/>
  <c r="AW22" i="13"/>
  <c r="AW10" i="13"/>
  <c r="AR10" i="13"/>
  <c r="AR22" i="13"/>
  <c r="U22" i="13"/>
  <c r="U10" i="13"/>
  <c r="AM10" i="13"/>
  <c r="AM22" i="13"/>
  <c r="P10" i="13"/>
  <c r="R22" i="13"/>
  <c r="R10" i="13"/>
  <c r="Q10" i="13"/>
  <c r="Q22" i="13"/>
  <c r="N22" i="13"/>
  <c r="N10" i="13"/>
  <c r="D10" i="13"/>
  <c r="D22" i="13"/>
  <c r="I10" i="13"/>
  <c r="I22" i="13"/>
  <c r="AC22" i="13"/>
  <c r="AC10" i="13"/>
  <c r="AK10" i="13"/>
  <c r="AK22" i="13"/>
  <c r="AS10" i="13"/>
  <c r="AS22" i="13"/>
  <c r="AP10" i="13"/>
  <c r="AP22" i="13"/>
  <c r="AE10" i="13"/>
  <c r="AE22" i="13"/>
  <c r="AN22" i="13"/>
  <c r="AN10" i="13"/>
  <c r="AL10" i="13"/>
  <c r="AL22" i="13"/>
  <c r="J10" i="13"/>
  <c r="J22" i="13"/>
  <c r="AU10" i="13"/>
  <c r="AU22" i="13"/>
  <c r="AO22" i="13"/>
  <c r="AO10" i="13"/>
  <c r="AX22" i="13"/>
  <c r="AX10" i="13"/>
  <c r="AV10" i="13"/>
  <c r="AV22" i="13"/>
  <c r="S22" i="13"/>
  <c r="S10" i="13"/>
  <c r="G22" i="13"/>
  <c r="G10" i="13"/>
  <c r="AT22" i="13"/>
  <c r="AT10" i="13"/>
  <c r="Y10" i="13"/>
  <c r="Y22" i="13"/>
  <c r="X10" i="13"/>
  <c r="X22" i="13"/>
  <c r="D14" i="7"/>
  <c r="BG14" i="7" s="1"/>
  <c r="AG15" i="7"/>
  <c r="AY15" i="7"/>
  <c r="AC15" i="7"/>
  <c r="AW15" i="7"/>
  <c r="V15" i="7"/>
  <c r="AO15" i="7"/>
  <c r="AV15" i="7"/>
  <c r="Q15" i="7"/>
  <c r="G15" i="7"/>
  <c r="AH15" i="7"/>
  <c r="T15" i="7"/>
  <c r="AJ15" i="7"/>
  <c r="S15" i="7"/>
  <c r="B15" i="7"/>
  <c r="BE15" i="7" s="1"/>
  <c r="L15" i="7"/>
  <c r="BJ15" i="7" s="1"/>
  <c r="F15" i="7"/>
  <c r="N15" i="7"/>
  <c r="AP15" i="7"/>
  <c r="P15" i="7"/>
  <c r="AT15" i="7"/>
  <c r="W15" i="7"/>
  <c r="H15" i="7"/>
  <c r="BI15" i="7" s="1"/>
  <c r="AX15" i="7"/>
  <c r="M15" i="7"/>
  <c r="J15" i="7"/>
  <c r="AF15" i="7"/>
  <c r="AS15" i="7"/>
  <c r="BK15" i="7" s="1"/>
  <c r="AM15" i="7"/>
  <c r="I15" i="7"/>
  <c r="Y15" i="7"/>
  <c r="AN15" i="7"/>
  <c r="AK15" i="7"/>
  <c r="Z15" i="7"/>
  <c r="AI15" i="7"/>
  <c r="U15" i="7"/>
  <c r="X15" i="7"/>
  <c r="AQ15" i="7"/>
  <c r="AU15" i="7"/>
  <c r="C15" i="7"/>
  <c r="BF15" i="7" s="1"/>
  <c r="AB15" i="7"/>
  <c r="O15" i="7"/>
  <c r="AD15" i="7"/>
  <c r="K15" i="7"/>
  <c r="AE15" i="7"/>
  <c r="R15" i="7"/>
  <c r="AR15" i="7"/>
  <c r="AA15" i="7"/>
  <c r="AL15" i="7"/>
  <c r="O5" i="7"/>
  <c r="P1" i="7"/>
  <c r="A616" i="19"/>
  <c r="C615" i="19"/>
  <c r="B616" i="19"/>
  <c r="A14" i="7"/>
  <c r="BD14" i="7" s="1"/>
  <c r="BH14" i="7"/>
  <c r="E16" i="7"/>
  <c r="O8" i="2"/>
  <c r="C642" i="19"/>
  <c r="B641" i="19"/>
  <c r="A641" i="19"/>
  <c r="D641" i="19" s="1"/>
  <c r="U85" i="2"/>
  <c r="V40" i="2"/>
  <c r="V85" i="2" s="1"/>
  <c r="V37" i="2"/>
  <c r="V38" i="2"/>
  <c r="W65" i="2"/>
  <c r="V39" i="2"/>
  <c r="V41" i="2"/>
  <c r="G18" i="13" l="1"/>
  <c r="E18" i="13"/>
  <c r="F18" i="13"/>
  <c r="H18" i="13"/>
  <c r="W40" i="2"/>
  <c r="W41" i="2"/>
  <c r="W39" i="2"/>
  <c r="W37" i="2"/>
  <c r="W38" i="2"/>
  <c r="X65" i="2"/>
  <c r="P8" i="2"/>
  <c r="E17" i="7"/>
  <c r="S16" i="7"/>
  <c r="C16" i="7"/>
  <c r="BF16" i="7" s="1"/>
  <c r="AN16" i="7"/>
  <c r="R16" i="7"/>
  <c r="AX16" i="7"/>
  <c r="B16" i="7"/>
  <c r="BE16" i="7" s="1"/>
  <c r="AY16" i="7"/>
  <c r="AW16" i="7"/>
  <c r="AU16" i="7"/>
  <c r="F16" i="7"/>
  <c r="AM16" i="7"/>
  <c r="AE16" i="7"/>
  <c r="AH16" i="7"/>
  <c r="AV16" i="7"/>
  <c r="J16" i="7"/>
  <c r="AD16" i="7"/>
  <c r="N16" i="7"/>
  <c r="I16" i="7"/>
  <c r="AO16" i="7"/>
  <c r="AC16" i="7"/>
  <c r="AI16" i="7"/>
  <c r="AR16" i="7"/>
  <c r="AQ16" i="7"/>
  <c r="AP16" i="7"/>
  <c r="G16" i="7"/>
  <c r="W16" i="7"/>
  <c r="M16" i="7"/>
  <c r="AF16" i="7"/>
  <c r="AS16" i="7"/>
  <c r="BK16" i="7" s="1"/>
  <c r="AB16" i="7"/>
  <c r="T16" i="7"/>
  <c r="AG16" i="7"/>
  <c r="X16" i="7"/>
  <c r="H16" i="7"/>
  <c r="BI16" i="7" s="1"/>
  <c r="K16" i="7"/>
  <c r="L16" i="7"/>
  <c r="BJ16" i="7" s="1"/>
  <c r="AA16" i="7"/>
  <c r="Q16" i="7"/>
  <c r="AK16" i="7"/>
  <c r="Y16" i="7"/>
  <c r="P16" i="7"/>
  <c r="AJ16" i="7"/>
  <c r="AT16" i="7"/>
  <c r="AL16" i="7"/>
  <c r="V16" i="7"/>
  <c r="U16" i="7"/>
  <c r="Z16" i="7"/>
  <c r="O16" i="7"/>
  <c r="A615" i="19"/>
  <c r="B615" i="19"/>
  <c r="C614" i="19"/>
  <c r="W85" i="2"/>
  <c r="A642" i="19"/>
  <c r="D642" i="19" s="1"/>
  <c r="C643" i="19"/>
  <c r="B642" i="19"/>
  <c r="P5" i="7"/>
  <c r="Q1" i="7"/>
  <c r="D15" i="7"/>
  <c r="BG15" i="7" s="1"/>
  <c r="A15" i="7"/>
  <c r="BD15" i="7" s="1"/>
  <c r="BH15" i="7"/>
  <c r="BH16" i="7" l="1"/>
  <c r="A16" i="7"/>
  <c r="BD16" i="7" s="1"/>
  <c r="S17" i="7"/>
  <c r="AI17" i="7"/>
  <c r="AM17" i="7"/>
  <c r="AE17" i="7"/>
  <c r="AR17" i="7"/>
  <c r="AU17" i="7"/>
  <c r="AS17" i="7"/>
  <c r="BK17" i="7" s="1"/>
  <c r="R17" i="7"/>
  <c r="L17" i="7"/>
  <c r="BJ17" i="7" s="1"/>
  <c r="AD17" i="7"/>
  <c r="Q17" i="7"/>
  <c r="AT17" i="7"/>
  <c r="H17" i="7"/>
  <c r="BI17" i="7" s="1"/>
  <c r="X17" i="7"/>
  <c r="Y17" i="7"/>
  <c r="C17" i="7"/>
  <c r="BF17" i="7" s="1"/>
  <c r="T17" i="7"/>
  <c r="AF17" i="7"/>
  <c r="F17" i="7"/>
  <c r="AV17" i="7"/>
  <c r="AO17" i="7"/>
  <c r="O17" i="7"/>
  <c r="AP17" i="7"/>
  <c r="AC17" i="7"/>
  <c r="P17" i="7"/>
  <c r="V17" i="7"/>
  <c r="AA17" i="7"/>
  <c r="AG17" i="7"/>
  <c r="AN17" i="7"/>
  <c r="AQ17" i="7"/>
  <c r="U17" i="7"/>
  <c r="AB17" i="7"/>
  <c r="I17" i="7"/>
  <c r="AK17" i="7"/>
  <c r="Z17" i="7"/>
  <c r="AL17" i="7"/>
  <c r="AJ17" i="7"/>
  <c r="AX17" i="7"/>
  <c r="J17" i="7"/>
  <c r="K17" i="7"/>
  <c r="G17" i="7"/>
  <c r="AH17" i="7"/>
  <c r="AY17" i="7"/>
  <c r="N17" i="7"/>
  <c r="AW17" i="7"/>
  <c r="W17" i="7"/>
  <c r="B17" i="7"/>
  <c r="M17" i="7"/>
  <c r="Q5" i="7"/>
  <c r="R1" i="7"/>
  <c r="B614" i="19"/>
  <c r="C613" i="19"/>
  <c r="A614" i="19"/>
  <c r="D16" i="7"/>
  <c r="BG16" i="7" s="1"/>
  <c r="Q8" i="2"/>
  <c r="E18" i="7"/>
  <c r="X39" i="2"/>
  <c r="X40" i="2"/>
  <c r="X41" i="2"/>
  <c r="Y65" i="2"/>
  <c r="X37" i="2"/>
  <c r="X38" i="2"/>
  <c r="C644" i="19"/>
  <c r="B643" i="19"/>
  <c r="A643" i="19"/>
  <c r="D643" i="19" s="1"/>
  <c r="Y40" i="2" l="1"/>
  <c r="Y39" i="2"/>
  <c r="Y38" i="2"/>
  <c r="Y41" i="2"/>
  <c r="Y37" i="2"/>
  <c r="Z65" i="2"/>
  <c r="A644" i="19"/>
  <c r="D644" i="19" s="1"/>
  <c r="C645" i="19"/>
  <c r="B644" i="19"/>
  <c r="O18" i="7"/>
  <c r="M18" i="7"/>
  <c r="AI18" i="7"/>
  <c r="AE18" i="7"/>
  <c r="I18" i="7"/>
  <c r="S18" i="7"/>
  <c r="AB18" i="7"/>
  <c r="AJ18" i="7"/>
  <c r="F18" i="7"/>
  <c r="U18" i="7"/>
  <c r="L18" i="7"/>
  <c r="BJ18" i="7" s="1"/>
  <c r="Q18" i="7"/>
  <c r="V18" i="7"/>
  <c r="Y18" i="7"/>
  <c r="AN18" i="7"/>
  <c r="B18" i="7"/>
  <c r="BE18" i="7" s="1"/>
  <c r="AG18" i="7"/>
  <c r="AL18" i="7"/>
  <c r="AM18" i="7"/>
  <c r="H18" i="7"/>
  <c r="BI18" i="7" s="1"/>
  <c r="G18" i="7"/>
  <c r="AX18" i="7"/>
  <c r="AV18" i="7"/>
  <c r="AS18" i="7"/>
  <c r="BK18" i="7" s="1"/>
  <c r="AY18" i="7"/>
  <c r="AK18" i="7"/>
  <c r="X18" i="7"/>
  <c r="K18" i="7"/>
  <c r="J18" i="7"/>
  <c r="AP18" i="7"/>
  <c r="AH18" i="7"/>
  <c r="R18" i="7"/>
  <c r="T18" i="7"/>
  <c r="AW18" i="7"/>
  <c r="AR18" i="7"/>
  <c r="AO18" i="7"/>
  <c r="Z18" i="7"/>
  <c r="AD18" i="7"/>
  <c r="AT18" i="7"/>
  <c r="N18" i="7"/>
  <c r="AC18" i="7"/>
  <c r="AQ18" i="7"/>
  <c r="C18" i="7"/>
  <c r="BF18" i="7" s="1"/>
  <c r="AA18" i="7"/>
  <c r="P18" i="7"/>
  <c r="AF18" i="7"/>
  <c r="AU18" i="7"/>
  <c r="W18" i="7"/>
  <c r="B613" i="19"/>
  <c r="A613" i="19"/>
  <c r="C612" i="19"/>
  <c r="S1" i="7"/>
  <c r="R5" i="7"/>
  <c r="X85" i="2"/>
  <c r="R8" i="2"/>
  <c r="E19" i="7"/>
  <c r="D17" i="7"/>
  <c r="BG17" i="7" s="1"/>
  <c r="BE17" i="7"/>
  <c r="BH17" i="7"/>
  <c r="A17" i="7"/>
  <c r="BD17" i="7" s="1"/>
  <c r="D18" i="7" l="1"/>
  <c r="BG18" i="7" s="1"/>
  <c r="C646" i="19"/>
  <c r="B645" i="19"/>
  <c r="A645" i="19"/>
  <c r="D645" i="19" s="1"/>
  <c r="X19" i="7"/>
  <c r="AD19" i="7"/>
  <c r="AO19" i="7"/>
  <c r="AY19" i="7"/>
  <c r="K19" i="7"/>
  <c r="R19" i="7"/>
  <c r="L19" i="7"/>
  <c r="BJ19" i="7" s="1"/>
  <c r="W19" i="7"/>
  <c r="T19" i="7"/>
  <c r="AU19" i="7"/>
  <c r="B19" i="7"/>
  <c r="AC19" i="7"/>
  <c r="AW19" i="7"/>
  <c r="P19" i="7"/>
  <c r="O19" i="7"/>
  <c r="Q19" i="7"/>
  <c r="AT19" i="7"/>
  <c r="H19" i="7"/>
  <c r="BI19" i="7" s="1"/>
  <c r="V19" i="7"/>
  <c r="Y19" i="7"/>
  <c r="C19" i="7"/>
  <c r="BF19" i="7" s="1"/>
  <c r="F19" i="7"/>
  <c r="AK19" i="7"/>
  <c r="I19" i="7"/>
  <c r="AH19" i="7"/>
  <c r="N19" i="7"/>
  <c r="S19" i="7"/>
  <c r="AM19" i="7"/>
  <c r="AE19" i="7"/>
  <c r="U19" i="7"/>
  <c r="M19" i="7"/>
  <c r="AB19" i="7"/>
  <c r="AN19" i="7"/>
  <c r="AS19" i="7"/>
  <c r="BK19" i="7" s="1"/>
  <c r="AF19" i="7"/>
  <c r="AG19" i="7"/>
  <c r="G19" i="7"/>
  <c r="AL19" i="7"/>
  <c r="AA19" i="7"/>
  <c r="AX19" i="7"/>
  <c r="AV19" i="7"/>
  <c r="AP19" i="7"/>
  <c r="AJ19" i="7"/>
  <c r="Z19" i="7"/>
  <c r="AQ19" i="7"/>
  <c r="AI19" i="7"/>
  <c r="AR19" i="7"/>
  <c r="J19" i="7"/>
  <c r="S5" i="7"/>
  <c r="T1" i="7"/>
  <c r="A18" i="7"/>
  <c r="BD18" i="7" s="1"/>
  <c r="BH18" i="7"/>
  <c r="AA65" i="2"/>
  <c r="Z38" i="2"/>
  <c r="Z41" i="2"/>
  <c r="Z39" i="2"/>
  <c r="Z40" i="2"/>
  <c r="Z37" i="2"/>
  <c r="S8" i="2"/>
  <c r="E20" i="7"/>
  <c r="A612" i="19"/>
  <c r="B612" i="19"/>
  <c r="C611" i="19"/>
  <c r="Y85" i="2"/>
  <c r="Z85" i="2" l="1"/>
  <c r="AB65" i="2"/>
  <c r="AA39" i="2"/>
  <c r="AA41" i="2"/>
  <c r="AA38" i="2"/>
  <c r="AA37" i="2"/>
  <c r="AA40" i="2"/>
  <c r="AJ20" i="7"/>
  <c r="T20" i="7"/>
  <c r="Z20" i="7"/>
  <c r="AE20" i="7"/>
  <c r="H20" i="7"/>
  <c r="BI20" i="7" s="1"/>
  <c r="L20" i="7"/>
  <c r="BJ20" i="7" s="1"/>
  <c r="AT20" i="7"/>
  <c r="M20" i="7"/>
  <c r="AK20" i="7"/>
  <c r="S20" i="7"/>
  <c r="AY20" i="7"/>
  <c r="I20" i="7"/>
  <c r="P20" i="7"/>
  <c r="F20" i="7"/>
  <c r="AH20" i="7"/>
  <c r="B20" i="7"/>
  <c r="BE20" i="7" s="1"/>
  <c r="O20" i="7"/>
  <c r="Q20" i="7"/>
  <c r="AV20" i="7"/>
  <c r="AN20" i="7"/>
  <c r="AO20" i="7"/>
  <c r="W20" i="7"/>
  <c r="G20" i="7"/>
  <c r="Y20" i="7"/>
  <c r="J20" i="7"/>
  <c r="AU20" i="7"/>
  <c r="AP20" i="7"/>
  <c r="AA20" i="7"/>
  <c r="AI20" i="7"/>
  <c r="AD20" i="7"/>
  <c r="U20" i="7"/>
  <c r="AG20" i="7"/>
  <c r="AM20" i="7"/>
  <c r="X20" i="7"/>
  <c r="AR20" i="7"/>
  <c r="C20" i="7"/>
  <c r="BF20" i="7" s="1"/>
  <c r="AB20" i="7"/>
  <c r="AC20" i="7"/>
  <c r="AF20" i="7"/>
  <c r="K20" i="7"/>
  <c r="V20" i="7"/>
  <c r="AW20" i="7"/>
  <c r="R20" i="7"/>
  <c r="N20" i="7"/>
  <c r="AQ20" i="7"/>
  <c r="AX20" i="7"/>
  <c r="AS20" i="7"/>
  <c r="BK20" i="7" s="1"/>
  <c r="AL20" i="7"/>
  <c r="C610" i="19"/>
  <c r="A611" i="19"/>
  <c r="B611" i="19"/>
  <c r="E21" i="7"/>
  <c r="T8" i="2"/>
  <c r="D19" i="7"/>
  <c r="BG19" i="7" s="1"/>
  <c r="BE19" i="7"/>
  <c r="T5" i="7"/>
  <c r="U1" i="7"/>
  <c r="A19" i="7"/>
  <c r="BD19" i="7" s="1"/>
  <c r="BH19" i="7"/>
  <c r="A646" i="19"/>
  <c r="D646" i="19" s="1"/>
  <c r="C647" i="19"/>
  <c r="B646" i="19"/>
  <c r="D20" i="7" l="1"/>
  <c r="BG20" i="7" s="1"/>
  <c r="A647" i="19"/>
  <c r="D647" i="19" s="1"/>
  <c r="C648" i="19"/>
  <c r="B647" i="19"/>
  <c r="U5" i="7"/>
  <c r="V1" i="7"/>
  <c r="A610" i="19"/>
  <c r="B610" i="19"/>
  <c r="C609" i="19"/>
  <c r="N21" i="7"/>
  <c r="I21" i="7"/>
  <c r="AV21" i="7"/>
  <c r="AA21" i="7"/>
  <c r="F21" i="7"/>
  <c r="AR21" i="7"/>
  <c r="AD21" i="7"/>
  <c r="AN21" i="7"/>
  <c r="P21" i="7"/>
  <c r="L21" i="7"/>
  <c r="BJ21" i="7" s="1"/>
  <c r="AT21" i="7"/>
  <c r="B21" i="7"/>
  <c r="BE21" i="7" s="1"/>
  <c r="AP21" i="7"/>
  <c r="C21" i="7"/>
  <c r="BF21" i="7" s="1"/>
  <c r="AO21" i="7"/>
  <c r="AX21" i="7"/>
  <c r="R21" i="7"/>
  <c r="M21" i="7"/>
  <c r="AJ21" i="7"/>
  <c r="AK21" i="7"/>
  <c r="AS21" i="7"/>
  <c r="BK21" i="7" s="1"/>
  <c r="AQ21" i="7"/>
  <c r="AM21" i="7"/>
  <c r="AB21" i="7"/>
  <c r="AI21" i="7"/>
  <c r="W21" i="7"/>
  <c r="G21" i="7"/>
  <c r="V21" i="7"/>
  <c r="O21" i="7"/>
  <c r="AF21" i="7"/>
  <c r="AE21" i="7"/>
  <c r="S21" i="7"/>
  <c r="AW21" i="7"/>
  <c r="AH21" i="7"/>
  <c r="Q21" i="7"/>
  <c r="AY21" i="7"/>
  <c r="Z21" i="7"/>
  <c r="J21" i="7"/>
  <c r="AU21" i="7"/>
  <c r="H21" i="7"/>
  <c r="BI21" i="7" s="1"/>
  <c r="T21" i="7"/>
  <c r="U21" i="7"/>
  <c r="AC21" i="7"/>
  <c r="X21" i="7"/>
  <c r="Y21" i="7"/>
  <c r="AG21" i="7"/>
  <c r="K21" i="7"/>
  <c r="AL21" i="7"/>
  <c r="AB37" i="2"/>
  <c r="AB38" i="2"/>
  <c r="AB39" i="2"/>
  <c r="AB41" i="2"/>
  <c r="AB40" i="2"/>
  <c r="AC65" i="2"/>
  <c r="A20" i="7"/>
  <c r="BD20" i="7" s="1"/>
  <c r="BH20" i="7"/>
  <c r="U8" i="2"/>
  <c r="E22" i="7"/>
  <c r="AA85" i="2"/>
  <c r="D21" i="7" l="1"/>
  <c r="BG21" i="7" s="1"/>
  <c r="V8" i="2"/>
  <c r="E23" i="7"/>
  <c r="A648" i="19"/>
  <c r="D648" i="19" s="1"/>
  <c r="B648" i="19"/>
  <c r="C649" i="19"/>
  <c r="V22" i="7"/>
  <c r="Q22" i="7"/>
  <c r="G22" i="7"/>
  <c r="AM22" i="7"/>
  <c r="AF22" i="7"/>
  <c r="P22" i="7"/>
  <c r="J22" i="7"/>
  <c r="AP22" i="7"/>
  <c r="AR22" i="7"/>
  <c r="AC22" i="7"/>
  <c r="AK22" i="7"/>
  <c r="AQ22" i="7"/>
  <c r="AE22" i="7"/>
  <c r="L22" i="7"/>
  <c r="BJ22" i="7" s="1"/>
  <c r="T22" i="7"/>
  <c r="AX22" i="7"/>
  <c r="AO22" i="7"/>
  <c r="I22" i="7"/>
  <c r="AV22" i="7"/>
  <c r="F22" i="7"/>
  <c r="Y22" i="7"/>
  <c r="AL22" i="7"/>
  <c r="C22" i="7"/>
  <c r="BF22" i="7" s="1"/>
  <c r="Z22" i="7"/>
  <c r="S22" i="7"/>
  <c r="AD22" i="7"/>
  <c r="AN22" i="7"/>
  <c r="AU22" i="7"/>
  <c r="O22" i="7"/>
  <c r="U22" i="7"/>
  <c r="AJ22" i="7"/>
  <c r="K22" i="7"/>
  <c r="AH22" i="7"/>
  <c r="N22" i="7"/>
  <c r="R22" i="7"/>
  <c r="AT22" i="7"/>
  <c r="AI22" i="7"/>
  <c r="B22" i="7"/>
  <c r="BE22" i="7" s="1"/>
  <c r="M22" i="7"/>
  <c r="AY22" i="7"/>
  <c r="AW22" i="7"/>
  <c r="W22" i="7"/>
  <c r="AA22" i="7"/>
  <c r="AB22" i="7"/>
  <c r="X22" i="7"/>
  <c r="H22" i="7"/>
  <c r="BI22" i="7" s="1"/>
  <c r="AG22" i="7"/>
  <c r="AS22" i="7"/>
  <c r="BK22" i="7" s="1"/>
  <c r="AC38" i="2"/>
  <c r="AC40" i="2"/>
  <c r="AD65" i="2"/>
  <c r="AC39" i="2"/>
  <c r="AC37" i="2"/>
  <c r="AC41" i="2"/>
  <c r="AB85" i="2"/>
  <c r="BH21" i="7"/>
  <c r="A21" i="7"/>
  <c r="BD21" i="7" s="1"/>
  <c r="W1" i="7"/>
  <c r="V5" i="7"/>
  <c r="A609" i="19"/>
  <c r="C608" i="19"/>
  <c r="B609" i="19"/>
  <c r="D22" i="7" l="1"/>
  <c r="BG22" i="7" s="1"/>
  <c r="AK23" i="7"/>
  <c r="N23" i="7"/>
  <c r="Z23" i="7"/>
  <c r="AU23" i="7"/>
  <c r="Q23" i="7"/>
  <c r="L23" i="7"/>
  <c r="BJ23" i="7" s="1"/>
  <c r="X23" i="7"/>
  <c r="AH23" i="7"/>
  <c r="Y23" i="7"/>
  <c r="P23" i="7"/>
  <c r="AW23" i="7"/>
  <c r="AE23" i="7"/>
  <c r="AN23" i="7"/>
  <c r="R23" i="7"/>
  <c r="AX23" i="7"/>
  <c r="AL23" i="7"/>
  <c r="AP23" i="7"/>
  <c r="AQ23" i="7"/>
  <c r="AJ23" i="7"/>
  <c r="AI23" i="7"/>
  <c r="AR23" i="7"/>
  <c r="AC23" i="7"/>
  <c r="AD23" i="7"/>
  <c r="K23" i="7"/>
  <c r="AM23" i="7"/>
  <c r="W23" i="7"/>
  <c r="U23" i="7"/>
  <c r="AA23" i="7"/>
  <c r="AT23" i="7"/>
  <c r="M23" i="7"/>
  <c r="J23" i="7"/>
  <c r="O23" i="7"/>
  <c r="AF23" i="7"/>
  <c r="AV23" i="7"/>
  <c r="V23" i="7"/>
  <c r="AB23" i="7"/>
  <c r="AY23" i="7"/>
  <c r="AO23" i="7"/>
  <c r="B23" i="7"/>
  <c r="S23" i="7"/>
  <c r="C23" i="7"/>
  <c r="BF23" i="7" s="1"/>
  <c r="AG23" i="7"/>
  <c r="I23" i="7"/>
  <c r="H23" i="7"/>
  <c r="BI23" i="7" s="1"/>
  <c r="G23" i="7"/>
  <c r="T23" i="7"/>
  <c r="AS23" i="7"/>
  <c r="BK23" i="7" s="1"/>
  <c r="F23" i="7"/>
  <c r="BH22" i="7"/>
  <c r="A22" i="7"/>
  <c r="BD22" i="7" s="1"/>
  <c r="B649" i="19"/>
  <c r="C650" i="19"/>
  <c r="A649" i="19"/>
  <c r="D649" i="19" s="1"/>
  <c r="E24" i="7"/>
  <c r="W8" i="2"/>
  <c r="AD37" i="2"/>
  <c r="AD40" i="2"/>
  <c r="AE65" i="2"/>
  <c r="AD41" i="2"/>
  <c r="AD38" i="2"/>
  <c r="AD39" i="2"/>
  <c r="C607" i="19"/>
  <c r="B608" i="19"/>
  <c r="A608" i="19"/>
  <c r="X1" i="7"/>
  <c r="W5" i="7"/>
  <c r="AC85" i="2"/>
  <c r="A650" i="19" l="1"/>
  <c r="D650" i="19" s="1"/>
  <c r="B650" i="19"/>
  <c r="C651" i="19"/>
  <c r="X8" i="2"/>
  <c r="E25" i="7"/>
  <c r="A607" i="19"/>
  <c r="B607" i="19"/>
  <c r="C606" i="19"/>
  <c r="AE41" i="2"/>
  <c r="AE38" i="2"/>
  <c r="AE39" i="2"/>
  <c r="AE37" i="2"/>
  <c r="AE40" i="2"/>
  <c r="AF65" i="2"/>
  <c r="F24" i="7"/>
  <c r="L24" i="7"/>
  <c r="BJ24" i="7" s="1"/>
  <c r="X24" i="7"/>
  <c r="V24" i="7"/>
  <c r="AC24" i="7"/>
  <c r="AQ24" i="7"/>
  <c r="B24" i="7"/>
  <c r="BE24" i="7" s="1"/>
  <c r="AP24" i="7"/>
  <c r="AL24" i="7"/>
  <c r="AS24" i="7"/>
  <c r="BK24" i="7" s="1"/>
  <c r="AH24" i="7"/>
  <c r="AR24" i="7"/>
  <c r="AM24" i="7"/>
  <c r="AF24" i="7"/>
  <c r="S24" i="7"/>
  <c r="AE24" i="7"/>
  <c r="U24" i="7"/>
  <c r="AN24" i="7"/>
  <c r="W24" i="7"/>
  <c r="AU24" i="7"/>
  <c r="R24" i="7"/>
  <c r="Y24" i="7"/>
  <c r="AY24" i="7"/>
  <c r="P24" i="7"/>
  <c r="AX24" i="7"/>
  <c r="AW24" i="7"/>
  <c r="K24" i="7"/>
  <c r="C24" i="7"/>
  <c r="BF24" i="7" s="1"/>
  <c r="AI24" i="7"/>
  <c r="AD24" i="7"/>
  <c r="J24" i="7"/>
  <c r="AG24" i="7"/>
  <c r="AA24" i="7"/>
  <c r="N24" i="7"/>
  <c r="AJ24" i="7"/>
  <c r="AO24" i="7"/>
  <c r="O24" i="7"/>
  <c r="I24" i="7"/>
  <c r="T24" i="7"/>
  <c r="AT24" i="7"/>
  <c r="G24" i="7"/>
  <c r="Q24" i="7"/>
  <c r="H24" i="7"/>
  <c r="BI24" i="7" s="1"/>
  <c r="Z24" i="7"/>
  <c r="AB24" i="7"/>
  <c r="AK24" i="7"/>
  <c r="AV24" i="7"/>
  <c r="M24" i="7"/>
  <c r="A23" i="7"/>
  <c r="BD23" i="7" s="1"/>
  <c r="BH23" i="7"/>
  <c r="D23" i="7"/>
  <c r="BG23" i="7" s="1"/>
  <c r="BE23" i="7"/>
  <c r="X5" i="7"/>
  <c r="Y1" i="7"/>
  <c r="AD85" i="2"/>
  <c r="B606" i="19" l="1"/>
  <c r="A606" i="19"/>
  <c r="C605" i="19"/>
  <c r="Y8" i="2"/>
  <c r="E26" i="7"/>
  <c r="D24" i="7"/>
  <c r="BG24" i="7" s="1"/>
  <c r="A24" i="7"/>
  <c r="BD24" i="7" s="1"/>
  <c r="BH24" i="7"/>
  <c r="C652" i="19"/>
  <c r="B651" i="19"/>
  <c r="A651" i="19"/>
  <c r="D651" i="19" s="1"/>
  <c r="AF39" i="2"/>
  <c r="AF40" i="2"/>
  <c r="AF41" i="2"/>
  <c r="AF37" i="2"/>
  <c r="AG65" i="2"/>
  <c r="AF38" i="2"/>
  <c r="Z1" i="7"/>
  <c r="Y5" i="7"/>
  <c r="AE85" i="2"/>
  <c r="AJ25" i="7"/>
  <c r="AM25" i="7"/>
  <c r="AP25" i="7"/>
  <c r="AX25" i="7"/>
  <c r="M25" i="7"/>
  <c r="AQ25" i="7"/>
  <c r="AH25" i="7"/>
  <c r="T25" i="7"/>
  <c r="K25" i="7"/>
  <c r="AD25" i="7"/>
  <c r="AT25" i="7"/>
  <c r="G25" i="7"/>
  <c r="W25" i="7"/>
  <c r="F25" i="7"/>
  <c r="AV25" i="7"/>
  <c r="AN25" i="7"/>
  <c r="Q25" i="7"/>
  <c r="AF25" i="7"/>
  <c r="AK25" i="7"/>
  <c r="AR25" i="7"/>
  <c r="L25" i="7"/>
  <c r="BJ25" i="7" s="1"/>
  <c r="C25" i="7"/>
  <c r="BF25" i="7" s="1"/>
  <c r="AC25" i="7"/>
  <c r="AY25" i="7"/>
  <c r="O25" i="7"/>
  <c r="H25" i="7"/>
  <c r="BI25" i="7" s="1"/>
  <c r="AS25" i="7"/>
  <c r="BK25" i="7" s="1"/>
  <c r="X25" i="7"/>
  <c r="AB25" i="7"/>
  <c r="I25" i="7"/>
  <c r="AL25" i="7"/>
  <c r="S25" i="7"/>
  <c r="V25" i="7"/>
  <c r="R25" i="7"/>
  <c r="J25" i="7"/>
  <c r="Y25" i="7"/>
  <c r="U25" i="7"/>
  <c r="AE25" i="7"/>
  <c r="B25" i="7"/>
  <c r="BE25" i="7" s="1"/>
  <c r="AG25" i="7"/>
  <c r="P25" i="7"/>
  <c r="AW25" i="7"/>
  <c r="AO25" i="7"/>
  <c r="Z25" i="7"/>
  <c r="AI25" i="7"/>
  <c r="N25" i="7"/>
  <c r="AA25" i="7"/>
  <c r="AU25" i="7"/>
  <c r="AH65" i="2" l="1"/>
  <c r="AG39" i="2"/>
  <c r="AG40" i="2"/>
  <c r="AG41" i="2"/>
  <c r="AG38" i="2"/>
  <c r="AG37" i="2"/>
  <c r="D25" i="7"/>
  <c r="BG25" i="7" s="1"/>
  <c r="A652" i="19"/>
  <c r="D652" i="19" s="1"/>
  <c r="B652" i="19"/>
  <c r="C653" i="19"/>
  <c r="AS26" i="7"/>
  <c r="BK26" i="7" s="1"/>
  <c r="AE26" i="7"/>
  <c r="L26" i="7"/>
  <c r="BJ26" i="7" s="1"/>
  <c r="J26" i="7"/>
  <c r="AU26" i="7"/>
  <c r="AD26" i="7"/>
  <c r="I26" i="7"/>
  <c r="U26" i="7"/>
  <c r="AW26" i="7"/>
  <c r="AF26" i="7"/>
  <c r="AQ26" i="7"/>
  <c r="AA26" i="7"/>
  <c r="AY26" i="7"/>
  <c r="V26" i="7"/>
  <c r="S26" i="7"/>
  <c r="AI26" i="7"/>
  <c r="K26" i="7"/>
  <c r="P26" i="7"/>
  <c r="AO26" i="7"/>
  <c r="AB26" i="7"/>
  <c r="AJ26" i="7"/>
  <c r="X26" i="7"/>
  <c r="T26" i="7"/>
  <c r="AC26" i="7"/>
  <c r="Q26" i="7"/>
  <c r="H26" i="7"/>
  <c r="BI26" i="7" s="1"/>
  <c r="Z26" i="7"/>
  <c r="AT26" i="7"/>
  <c r="G26" i="7"/>
  <c r="Y26" i="7"/>
  <c r="R26" i="7"/>
  <c r="AG26" i="7"/>
  <c r="AH26" i="7"/>
  <c r="F26" i="7"/>
  <c r="AV26" i="7"/>
  <c r="M26" i="7"/>
  <c r="AR26" i="7"/>
  <c r="AL26" i="7"/>
  <c r="N26" i="7"/>
  <c r="AP26" i="7"/>
  <c r="B26" i="7"/>
  <c r="BE26" i="7" s="1"/>
  <c r="AX26" i="7"/>
  <c r="C26" i="7"/>
  <c r="BF26" i="7" s="1"/>
  <c r="O26" i="7"/>
  <c r="AK26" i="7"/>
  <c r="AN26" i="7"/>
  <c r="AM26" i="7"/>
  <c r="W26" i="7"/>
  <c r="A25" i="7"/>
  <c r="BD25" i="7" s="1"/>
  <c r="BH25" i="7"/>
  <c r="Z5" i="7"/>
  <c r="AA1" i="7"/>
  <c r="Z8" i="2"/>
  <c r="E27" i="7"/>
  <c r="AF85" i="2"/>
  <c r="A605" i="19"/>
  <c r="B605" i="19"/>
  <c r="C604" i="19"/>
  <c r="D26" i="7" l="1"/>
  <c r="BG26" i="7" s="1"/>
  <c r="M27" i="7"/>
  <c r="I27" i="7"/>
  <c r="AB27" i="7"/>
  <c r="O27" i="7"/>
  <c r="K27" i="7"/>
  <c r="AY27" i="7"/>
  <c r="AD27" i="7"/>
  <c r="AW27" i="7"/>
  <c r="AR27" i="7"/>
  <c r="AG27" i="7"/>
  <c r="S27" i="7"/>
  <c r="R27" i="7"/>
  <c r="AV27" i="7"/>
  <c r="AE27" i="7"/>
  <c r="AS27" i="7"/>
  <c r="BK27" i="7" s="1"/>
  <c r="T27" i="7"/>
  <c r="W27" i="7"/>
  <c r="N27" i="7"/>
  <c r="AP27" i="7"/>
  <c r="X27" i="7"/>
  <c r="AL27" i="7"/>
  <c r="AF27" i="7"/>
  <c r="AU27" i="7"/>
  <c r="AQ27" i="7"/>
  <c r="Q27" i="7"/>
  <c r="C27" i="7"/>
  <c r="BF27" i="7" s="1"/>
  <c r="AN27" i="7"/>
  <c r="Z27" i="7"/>
  <c r="Y27" i="7"/>
  <c r="F27" i="7"/>
  <c r="AH27" i="7"/>
  <c r="AT27" i="7"/>
  <c r="AA27" i="7"/>
  <c r="AI27" i="7"/>
  <c r="AM27" i="7"/>
  <c r="AO27" i="7"/>
  <c r="H27" i="7"/>
  <c r="BI27" i="7" s="1"/>
  <c r="L27" i="7"/>
  <c r="BJ27" i="7" s="1"/>
  <c r="AK27" i="7"/>
  <c r="AX27" i="7"/>
  <c r="V27" i="7"/>
  <c r="G27" i="7"/>
  <c r="U27" i="7"/>
  <c r="AJ27" i="7"/>
  <c r="P27" i="7"/>
  <c r="B27" i="7"/>
  <c r="BE27" i="7" s="1"/>
  <c r="AC27" i="7"/>
  <c r="J27" i="7"/>
  <c r="C654" i="19"/>
  <c r="B653" i="19"/>
  <c r="A653" i="19"/>
  <c r="D653" i="19" s="1"/>
  <c r="AG85" i="2"/>
  <c r="C603" i="19"/>
  <c r="A604" i="19"/>
  <c r="B604" i="19"/>
  <c r="A26" i="7"/>
  <c r="BD26" i="7" s="1"/>
  <c r="BH26" i="7"/>
  <c r="AH41" i="2"/>
  <c r="AH37" i="2"/>
  <c r="AH40" i="2"/>
  <c r="AI65" i="2"/>
  <c r="AH38" i="2"/>
  <c r="AH39" i="2"/>
  <c r="E28" i="7"/>
  <c r="AA8" i="2"/>
  <c r="AB1" i="7"/>
  <c r="AA5" i="7"/>
  <c r="D27" i="7" l="1"/>
  <c r="BG27" i="7" s="1"/>
  <c r="A603" i="19"/>
  <c r="C602" i="19"/>
  <c r="B603" i="19"/>
  <c r="AH85" i="2"/>
  <c r="E29" i="7"/>
  <c r="AB8" i="2"/>
  <c r="AX28" i="7"/>
  <c r="AE28" i="7"/>
  <c r="AJ28" i="7"/>
  <c r="U28" i="7"/>
  <c r="AA28" i="7"/>
  <c r="AO28" i="7"/>
  <c r="AI28" i="7"/>
  <c r="T28" i="7"/>
  <c r="AY28" i="7"/>
  <c r="H28" i="7"/>
  <c r="BI28" i="7" s="1"/>
  <c r="AN28" i="7"/>
  <c r="F28" i="7"/>
  <c r="P28" i="7"/>
  <c r="AC28" i="7"/>
  <c r="X28" i="7"/>
  <c r="AG28" i="7"/>
  <c r="O28" i="7"/>
  <c r="G28" i="7"/>
  <c r="AV28" i="7"/>
  <c r="AB28" i="7"/>
  <c r="R28" i="7"/>
  <c r="W28" i="7"/>
  <c r="L28" i="7"/>
  <c r="BJ28" i="7" s="1"/>
  <c r="J28" i="7"/>
  <c r="Q28" i="7"/>
  <c r="AK28" i="7"/>
  <c r="AU28" i="7"/>
  <c r="AS28" i="7"/>
  <c r="BK28" i="7" s="1"/>
  <c r="I28" i="7"/>
  <c r="K28" i="7"/>
  <c r="AD28" i="7"/>
  <c r="Z28" i="7"/>
  <c r="AM28" i="7"/>
  <c r="N28" i="7"/>
  <c r="AR28" i="7"/>
  <c r="AH28" i="7"/>
  <c r="AL28" i="7"/>
  <c r="AQ28" i="7"/>
  <c r="S28" i="7"/>
  <c r="AT28" i="7"/>
  <c r="AP28" i="7"/>
  <c r="V28" i="7"/>
  <c r="AF28" i="7"/>
  <c r="B28" i="7"/>
  <c r="BE28" i="7" s="1"/>
  <c r="Y28" i="7"/>
  <c r="AW28" i="7"/>
  <c r="C28" i="7"/>
  <c r="BF28" i="7" s="1"/>
  <c r="M28" i="7"/>
  <c r="A654" i="19"/>
  <c r="D654" i="19" s="1"/>
  <c r="C655" i="19"/>
  <c r="B654" i="19"/>
  <c r="BH27" i="7"/>
  <c r="A27" i="7"/>
  <c r="BD27" i="7" s="1"/>
  <c r="AI41" i="2"/>
  <c r="AI38" i="2"/>
  <c r="AI37" i="2"/>
  <c r="AI40" i="2"/>
  <c r="AJ65" i="2"/>
  <c r="AI39" i="2"/>
  <c r="AB5" i="7"/>
  <c r="AC1" i="7"/>
  <c r="D28" i="7" l="1"/>
  <c r="BG28" i="7" s="1"/>
  <c r="AC5" i="7"/>
  <c r="AD1" i="7"/>
  <c r="BH28" i="7"/>
  <c r="A28" i="7"/>
  <c r="BD28" i="7" s="1"/>
  <c r="AC8" i="2"/>
  <c r="E30" i="7"/>
  <c r="AJ40" i="2"/>
  <c r="AK65" i="2"/>
  <c r="AJ37" i="2"/>
  <c r="AJ38" i="2"/>
  <c r="AJ39" i="2"/>
  <c r="AJ41" i="2"/>
  <c r="C656" i="19"/>
  <c r="A655" i="19"/>
  <c r="D655" i="19" s="1"/>
  <c r="B655" i="19"/>
  <c r="R29" i="7"/>
  <c r="M29" i="7"/>
  <c r="N29" i="7"/>
  <c r="AC29" i="7"/>
  <c r="G29" i="7"/>
  <c r="H29" i="7"/>
  <c r="BI29" i="7" s="1"/>
  <c r="AV29" i="7"/>
  <c r="AL29" i="7"/>
  <c r="AH29" i="7"/>
  <c r="AE29" i="7"/>
  <c r="AJ29" i="7"/>
  <c r="Z29" i="7"/>
  <c r="AN29" i="7"/>
  <c r="AM29" i="7"/>
  <c r="AR29" i="7"/>
  <c r="S29" i="7"/>
  <c r="I29" i="7"/>
  <c r="F29" i="7"/>
  <c r="P29" i="7"/>
  <c r="AB29" i="7"/>
  <c r="B29" i="7"/>
  <c r="BE29" i="7" s="1"/>
  <c r="AG29" i="7"/>
  <c r="T29" i="7"/>
  <c r="AF29" i="7"/>
  <c r="O29" i="7"/>
  <c r="AT29" i="7"/>
  <c r="AP29" i="7"/>
  <c r="C29" i="7"/>
  <c r="BF29" i="7" s="1"/>
  <c r="V29" i="7"/>
  <c r="X29" i="7"/>
  <c r="W29" i="7"/>
  <c r="AA29" i="7"/>
  <c r="AD29" i="7"/>
  <c r="AY29" i="7"/>
  <c r="J29" i="7"/>
  <c r="L29" i="7"/>
  <c r="BJ29" i="7" s="1"/>
  <c r="U29" i="7"/>
  <c r="AS29" i="7"/>
  <c r="BK29" i="7" s="1"/>
  <c r="AQ29" i="7"/>
  <c r="Y29" i="7"/>
  <c r="AO29" i="7"/>
  <c r="AX29" i="7"/>
  <c r="AK29" i="7"/>
  <c r="K29" i="7"/>
  <c r="AU29" i="7"/>
  <c r="AW29" i="7"/>
  <c r="AI29" i="7"/>
  <c r="Q29" i="7"/>
  <c r="AI85" i="2"/>
  <c r="C601" i="19"/>
  <c r="B602" i="19"/>
  <c r="A602" i="19"/>
  <c r="D29" i="7" l="1"/>
  <c r="BG29" i="7" s="1"/>
  <c r="B601" i="19"/>
  <c r="C600" i="19"/>
  <c r="A601" i="19"/>
  <c r="A29" i="7"/>
  <c r="BD29" i="7" s="1"/>
  <c r="BH29" i="7"/>
  <c r="B656" i="19"/>
  <c r="C657" i="19"/>
  <c r="A656" i="19"/>
  <c r="D656" i="19" s="1"/>
  <c r="I30" i="7"/>
  <c r="AC30" i="7"/>
  <c r="AE30" i="7"/>
  <c r="S30" i="7"/>
  <c r="AW30" i="7"/>
  <c r="C30" i="7"/>
  <c r="BF30" i="7" s="1"/>
  <c r="AG30" i="7"/>
  <c r="AI30" i="7"/>
  <c r="AN30" i="7"/>
  <c r="AR30" i="7"/>
  <c r="AF30" i="7"/>
  <c r="O30" i="7"/>
  <c r="F30" i="7"/>
  <c r="Q30" i="7"/>
  <c r="AQ30" i="7"/>
  <c r="AH30" i="7"/>
  <c r="B30" i="7"/>
  <c r="BE30" i="7" s="1"/>
  <c r="AP30" i="7"/>
  <c r="Y30" i="7"/>
  <c r="H30" i="7"/>
  <c r="BI30" i="7" s="1"/>
  <c r="AL30" i="7"/>
  <c r="AY30" i="7"/>
  <c r="AX30" i="7"/>
  <c r="Z30" i="7"/>
  <c r="AK30" i="7"/>
  <c r="AO30" i="7"/>
  <c r="X30" i="7"/>
  <c r="W30" i="7"/>
  <c r="AV30" i="7"/>
  <c r="U30" i="7"/>
  <c r="AU30" i="7"/>
  <c r="AA30" i="7"/>
  <c r="AS30" i="7"/>
  <c r="BK30" i="7" s="1"/>
  <c r="J30" i="7"/>
  <c r="L30" i="7"/>
  <c r="BJ30" i="7" s="1"/>
  <c r="T30" i="7"/>
  <c r="P30" i="7"/>
  <c r="AD30" i="7"/>
  <c r="AT30" i="7"/>
  <c r="AB30" i="7"/>
  <c r="N30" i="7"/>
  <c r="V30" i="7"/>
  <c r="AJ30" i="7"/>
  <c r="R30" i="7"/>
  <c r="G30" i="7"/>
  <c r="AM30" i="7"/>
  <c r="K30" i="7"/>
  <c r="M30" i="7"/>
  <c r="AE1" i="7"/>
  <c r="AD5" i="7"/>
  <c r="AK40" i="2"/>
  <c r="AK41" i="2"/>
  <c r="AK38" i="2"/>
  <c r="AL65" i="2"/>
  <c r="AK37" i="2"/>
  <c r="AK39" i="2"/>
  <c r="AD8" i="2"/>
  <c r="E31" i="7"/>
  <c r="AJ85" i="2"/>
  <c r="D30" i="7" l="1"/>
  <c r="BG30" i="7" s="1"/>
  <c r="AB31" i="7"/>
  <c r="K31" i="7"/>
  <c r="C31" i="7"/>
  <c r="BF31" i="7" s="1"/>
  <c r="AV31" i="7"/>
  <c r="Y31" i="7"/>
  <c r="AN31" i="7"/>
  <c r="N31" i="7"/>
  <c r="AQ31" i="7"/>
  <c r="P31" i="7"/>
  <c r="AK31" i="7"/>
  <c r="V31" i="7"/>
  <c r="AL31" i="7"/>
  <c r="B31" i="7"/>
  <c r="BE31" i="7" s="1"/>
  <c r="AD31" i="7"/>
  <c r="AA31" i="7"/>
  <c r="AH31" i="7"/>
  <c r="I31" i="7"/>
  <c r="O31" i="7"/>
  <c r="AI31" i="7"/>
  <c r="G31" i="7"/>
  <c r="T31" i="7"/>
  <c r="AC31" i="7"/>
  <c r="J31" i="7"/>
  <c r="AJ31" i="7"/>
  <c r="R31" i="7"/>
  <c r="L31" i="7"/>
  <c r="BJ31" i="7" s="1"/>
  <c r="AG31" i="7"/>
  <c r="U31" i="7"/>
  <c r="X31" i="7"/>
  <c r="AF31" i="7"/>
  <c r="AX31" i="7"/>
  <c r="AU31" i="7"/>
  <c r="W31" i="7"/>
  <c r="Q31" i="7"/>
  <c r="AT31" i="7"/>
  <c r="S31" i="7"/>
  <c r="Z31" i="7"/>
  <c r="AP31" i="7"/>
  <c r="AW31" i="7"/>
  <c r="AR31" i="7"/>
  <c r="F31" i="7"/>
  <c r="M31" i="7"/>
  <c r="AS31" i="7"/>
  <c r="BK31" i="7" s="1"/>
  <c r="AO31" i="7"/>
  <c r="AY31" i="7"/>
  <c r="AE31" i="7"/>
  <c r="AM31" i="7"/>
  <c r="H31" i="7"/>
  <c r="BI31" i="7" s="1"/>
  <c r="AK85" i="2"/>
  <c r="C658" i="19"/>
  <c r="B657" i="19"/>
  <c r="A657" i="19"/>
  <c r="D657" i="19" s="1"/>
  <c r="AE8" i="2"/>
  <c r="E32" i="7"/>
  <c r="AF1" i="7"/>
  <c r="AE5" i="7"/>
  <c r="A600" i="19"/>
  <c r="C599" i="19"/>
  <c r="B600" i="19"/>
  <c r="AL38" i="2"/>
  <c r="AL39" i="2"/>
  <c r="AL41" i="2"/>
  <c r="AL37" i="2"/>
  <c r="AL40" i="2"/>
  <c r="AM65" i="2"/>
  <c r="A30" i="7"/>
  <c r="BD30" i="7" s="1"/>
  <c r="BH30" i="7"/>
  <c r="D31" i="7" l="1"/>
  <c r="BG31" i="7" s="1"/>
  <c r="AF8" i="2"/>
  <c r="E33" i="7"/>
  <c r="AL85" i="2"/>
  <c r="A31" i="7"/>
  <c r="BD31" i="7" s="1"/>
  <c r="BH31" i="7"/>
  <c r="AM41" i="2"/>
  <c r="AM39" i="2"/>
  <c r="AM38" i="2"/>
  <c r="AM37" i="2"/>
  <c r="AM40" i="2"/>
  <c r="AN65" i="2"/>
  <c r="A658" i="19"/>
  <c r="D658" i="19" s="1"/>
  <c r="C659" i="19"/>
  <c r="B658" i="19"/>
  <c r="AF5" i="7"/>
  <c r="AG1" i="7"/>
  <c r="B599" i="19"/>
  <c r="C598" i="19"/>
  <c r="A599" i="19"/>
  <c r="AM32" i="7"/>
  <c r="W32" i="7"/>
  <c r="G32" i="7"/>
  <c r="AQ32" i="7"/>
  <c r="AV32" i="7"/>
  <c r="B32" i="7"/>
  <c r="BE32" i="7" s="1"/>
  <c r="K32" i="7"/>
  <c r="AE32" i="7"/>
  <c r="Q32" i="7"/>
  <c r="AW32" i="7"/>
  <c r="AP32" i="7"/>
  <c r="J32" i="7"/>
  <c r="AU32" i="7"/>
  <c r="AX32" i="7"/>
  <c r="AS32" i="7"/>
  <c r="BK32" i="7" s="1"/>
  <c r="U32" i="7"/>
  <c r="X32" i="7"/>
  <c r="F32" i="7"/>
  <c r="AI32" i="7"/>
  <c r="V32" i="7"/>
  <c r="I32" i="7"/>
  <c r="S32" i="7"/>
  <c r="N32" i="7"/>
  <c r="AJ32" i="7"/>
  <c r="M32" i="7"/>
  <c r="AF32" i="7"/>
  <c r="P32" i="7"/>
  <c r="Z32" i="7"/>
  <c r="AY32" i="7"/>
  <c r="AR32" i="7"/>
  <c r="AO32" i="7"/>
  <c r="AT32" i="7"/>
  <c r="AG32" i="7"/>
  <c r="AN32" i="7"/>
  <c r="AC32" i="7"/>
  <c r="AB32" i="7"/>
  <c r="AL32" i="7"/>
  <c r="T32" i="7"/>
  <c r="Y32" i="7"/>
  <c r="AH32" i="7"/>
  <c r="C32" i="7"/>
  <c r="BF32" i="7" s="1"/>
  <c r="L32" i="7"/>
  <c r="BJ32" i="7" s="1"/>
  <c r="AD32" i="7"/>
  <c r="AK32" i="7"/>
  <c r="R32" i="7"/>
  <c r="O32" i="7"/>
  <c r="H32" i="7"/>
  <c r="BI32" i="7" s="1"/>
  <c r="AA32" i="7"/>
  <c r="D32" i="7" l="1"/>
  <c r="BG32" i="7" s="1"/>
  <c r="AH1" i="7"/>
  <c r="AG5" i="7"/>
  <c r="AN41" i="2"/>
  <c r="AO65" i="2"/>
  <c r="AN37" i="2"/>
  <c r="AN38" i="2"/>
  <c r="AN39" i="2"/>
  <c r="AN40" i="2"/>
  <c r="C597" i="19"/>
  <c r="B598" i="19"/>
  <c r="A598" i="19"/>
  <c r="AM85" i="2"/>
  <c r="P33" i="7"/>
  <c r="AH33" i="7"/>
  <c r="Z33" i="7"/>
  <c r="AI33" i="7"/>
  <c r="O33" i="7"/>
  <c r="AR33" i="7"/>
  <c r="G33" i="7"/>
  <c r="AQ33" i="7"/>
  <c r="AW33" i="7"/>
  <c r="AS33" i="7"/>
  <c r="BK33" i="7" s="1"/>
  <c r="B33" i="7"/>
  <c r="BE33" i="7" s="1"/>
  <c r="AC33" i="7"/>
  <c r="AN33" i="7"/>
  <c r="AT33" i="7"/>
  <c r="X33" i="7"/>
  <c r="Y33" i="7"/>
  <c r="L33" i="7"/>
  <c r="BJ33" i="7" s="1"/>
  <c r="AD33" i="7"/>
  <c r="M33" i="7"/>
  <c r="W33" i="7"/>
  <c r="AE33" i="7"/>
  <c r="K33" i="7"/>
  <c r="AF33" i="7"/>
  <c r="AK33" i="7"/>
  <c r="AA33" i="7"/>
  <c r="J33" i="7"/>
  <c r="F33" i="7"/>
  <c r="AY33" i="7"/>
  <c r="N33" i="7"/>
  <c r="H33" i="7"/>
  <c r="BI33" i="7" s="1"/>
  <c r="AM33" i="7"/>
  <c r="T33" i="7"/>
  <c r="AJ33" i="7"/>
  <c r="AL33" i="7"/>
  <c r="AO33" i="7"/>
  <c r="U33" i="7"/>
  <c r="I33" i="7"/>
  <c r="AU33" i="7"/>
  <c r="R33" i="7"/>
  <c r="AG33" i="7"/>
  <c r="AP33" i="7"/>
  <c r="S33" i="7"/>
  <c r="AV33" i="7"/>
  <c r="V33" i="7"/>
  <c r="AB33" i="7"/>
  <c r="AX33" i="7"/>
  <c r="Q33" i="7"/>
  <c r="C33" i="7"/>
  <c r="BF33" i="7" s="1"/>
  <c r="A32" i="7"/>
  <c r="BD32" i="7" s="1"/>
  <c r="BH32" i="7"/>
  <c r="A659" i="19"/>
  <c r="D659" i="19" s="1"/>
  <c r="B659" i="19"/>
  <c r="C660" i="19"/>
  <c r="AG8" i="2"/>
  <c r="E34" i="7"/>
  <c r="D33" i="7" l="1"/>
  <c r="BG33" i="7" s="1"/>
  <c r="AF34" i="7"/>
  <c r="AL34" i="7"/>
  <c r="AJ34" i="7"/>
  <c r="M34" i="7"/>
  <c r="O34" i="7"/>
  <c r="AY34" i="7"/>
  <c r="X34" i="7"/>
  <c r="AM34" i="7"/>
  <c r="AB34" i="7"/>
  <c r="U34" i="7"/>
  <c r="AU34" i="7"/>
  <c r="AN34" i="7"/>
  <c r="AH34" i="7"/>
  <c r="AT34" i="7"/>
  <c r="AE34" i="7"/>
  <c r="Y34" i="7"/>
  <c r="I34" i="7"/>
  <c r="AV34" i="7"/>
  <c r="AK34" i="7"/>
  <c r="J34" i="7"/>
  <c r="R34" i="7"/>
  <c r="W34" i="7"/>
  <c r="Q34" i="7"/>
  <c r="AG34" i="7"/>
  <c r="AA34" i="7"/>
  <c r="V34" i="7"/>
  <c r="N34" i="7"/>
  <c r="K34" i="7"/>
  <c r="AI34" i="7"/>
  <c r="AO34" i="7"/>
  <c r="AS34" i="7"/>
  <c r="BK34" i="7" s="1"/>
  <c r="H34" i="7"/>
  <c r="BI34" i="7" s="1"/>
  <c r="AW34" i="7"/>
  <c r="AP34" i="7"/>
  <c r="P34" i="7"/>
  <c r="AR34" i="7"/>
  <c r="AC34" i="7"/>
  <c r="G34" i="7"/>
  <c r="AQ34" i="7"/>
  <c r="Z34" i="7"/>
  <c r="AX34" i="7"/>
  <c r="S34" i="7"/>
  <c r="T34" i="7"/>
  <c r="F34" i="7"/>
  <c r="AD34" i="7"/>
  <c r="C34" i="7"/>
  <c r="BF34" i="7" s="1"/>
  <c r="L34" i="7"/>
  <c r="BJ34" i="7" s="1"/>
  <c r="B34" i="7"/>
  <c r="BE34" i="7" s="1"/>
  <c r="A33" i="7"/>
  <c r="BD33" i="7" s="1"/>
  <c r="BH33" i="7"/>
  <c r="AN85" i="2"/>
  <c r="AO38" i="2"/>
  <c r="AO37" i="2"/>
  <c r="AP65" i="2"/>
  <c r="AO39" i="2"/>
  <c r="AO40" i="2"/>
  <c r="AO41" i="2"/>
  <c r="AH8" i="2"/>
  <c r="E35" i="7"/>
  <c r="C661" i="19"/>
  <c r="B660" i="19"/>
  <c r="A660" i="19"/>
  <c r="D660" i="19" s="1"/>
  <c r="B597" i="19"/>
  <c r="C596" i="19"/>
  <c r="A597" i="19"/>
  <c r="AI1" i="7"/>
  <c r="AH5" i="7"/>
  <c r="B596" i="19" l="1"/>
  <c r="C595" i="19"/>
  <c r="A596" i="19"/>
  <c r="B661" i="19"/>
  <c r="A661" i="19"/>
  <c r="D661" i="19" s="1"/>
  <c r="C662" i="19"/>
  <c r="AO85" i="2"/>
  <c r="O35" i="7"/>
  <c r="AR35" i="7"/>
  <c r="Q35" i="7"/>
  <c r="Y35" i="7"/>
  <c r="AF35" i="7"/>
  <c r="C35" i="7"/>
  <c r="BF35" i="7" s="1"/>
  <c r="AB35" i="7"/>
  <c r="N35" i="7"/>
  <c r="X35" i="7"/>
  <c r="AN35" i="7"/>
  <c r="G35" i="7"/>
  <c r="J35" i="7"/>
  <c r="U35" i="7"/>
  <c r="R35" i="7"/>
  <c r="I35" i="7"/>
  <c r="W35" i="7"/>
  <c r="AY35" i="7"/>
  <c r="AC35" i="7"/>
  <c r="M35" i="7"/>
  <c r="F35" i="7"/>
  <c r="AS35" i="7"/>
  <c r="BK35" i="7" s="1"/>
  <c r="AI35" i="7"/>
  <c r="AV35" i="7"/>
  <c r="AM35" i="7"/>
  <c r="AT35" i="7"/>
  <c r="AJ35" i="7"/>
  <c r="AE35" i="7"/>
  <c r="AD35" i="7"/>
  <c r="AK35" i="7"/>
  <c r="B35" i="7"/>
  <c r="BE35" i="7" s="1"/>
  <c r="P35" i="7"/>
  <c r="AU35" i="7"/>
  <c r="AG35" i="7"/>
  <c r="AX35" i="7"/>
  <c r="AL35" i="7"/>
  <c r="V35" i="7"/>
  <c r="AW35" i="7"/>
  <c r="H35" i="7"/>
  <c r="BI35" i="7" s="1"/>
  <c r="K35" i="7"/>
  <c r="S35" i="7"/>
  <c r="L35" i="7"/>
  <c r="BJ35" i="7" s="1"/>
  <c r="AH35" i="7"/>
  <c r="AP35" i="7"/>
  <c r="AO35" i="7"/>
  <c r="AQ35" i="7"/>
  <c r="T35" i="7"/>
  <c r="AA35" i="7"/>
  <c r="Z35" i="7"/>
  <c r="BH34" i="7"/>
  <c r="A34" i="7"/>
  <c r="BD34" i="7" s="1"/>
  <c r="AJ1" i="7"/>
  <c r="AI5" i="7"/>
  <c r="E36" i="7"/>
  <c r="AI8" i="2"/>
  <c r="AP38" i="2"/>
  <c r="AP41" i="2"/>
  <c r="AP39" i="2"/>
  <c r="AP40" i="2"/>
  <c r="AP37" i="2"/>
  <c r="AQ65" i="2"/>
  <c r="D34" i="7"/>
  <c r="BG34" i="7" s="1"/>
  <c r="D35" i="7" l="1"/>
  <c r="BG35" i="7" s="1"/>
  <c r="AJ5" i="7"/>
  <c r="AK1" i="7"/>
  <c r="AP85" i="2"/>
  <c r="E37" i="7"/>
  <c r="AJ8" i="2"/>
  <c r="V36" i="7"/>
  <c r="AH36" i="7"/>
  <c r="AU36" i="7"/>
  <c r="AX36" i="7"/>
  <c r="J36" i="7"/>
  <c r="T36" i="7"/>
  <c r="AB36" i="7"/>
  <c r="F36" i="7"/>
  <c r="AW36" i="7"/>
  <c r="B36" i="7"/>
  <c r="BE36" i="7" s="1"/>
  <c r="AC36" i="7"/>
  <c r="K36" i="7"/>
  <c r="AY36" i="7"/>
  <c r="X36" i="7"/>
  <c r="N36" i="7"/>
  <c r="L36" i="7"/>
  <c r="BJ36" i="7" s="1"/>
  <c r="Z36" i="7"/>
  <c r="AO36" i="7"/>
  <c r="Y36" i="7"/>
  <c r="S36" i="7"/>
  <c r="AS36" i="7"/>
  <c r="BK36" i="7" s="1"/>
  <c r="AA36" i="7"/>
  <c r="AI36" i="7"/>
  <c r="AM36" i="7"/>
  <c r="C36" i="7"/>
  <c r="BF36" i="7" s="1"/>
  <c r="AD36" i="7"/>
  <c r="Q36" i="7"/>
  <c r="AG36" i="7"/>
  <c r="AT36" i="7"/>
  <c r="AN36" i="7"/>
  <c r="AV36" i="7"/>
  <c r="AR36" i="7"/>
  <c r="AQ36" i="7"/>
  <c r="AJ36" i="7"/>
  <c r="H36" i="7"/>
  <c r="BI36" i="7" s="1"/>
  <c r="AK36" i="7"/>
  <c r="O36" i="7"/>
  <c r="AL36" i="7"/>
  <c r="W36" i="7"/>
  <c r="I36" i="7"/>
  <c r="G36" i="7"/>
  <c r="AE36" i="7"/>
  <c r="P36" i="7"/>
  <c r="U36" i="7"/>
  <c r="AP36" i="7"/>
  <c r="M36" i="7"/>
  <c r="AF36" i="7"/>
  <c r="R36" i="7"/>
  <c r="BH35" i="7"/>
  <c r="A35" i="7"/>
  <c r="BD35" i="7" s="1"/>
  <c r="B662" i="19"/>
  <c r="A662" i="19"/>
  <c r="D662" i="19" s="1"/>
  <c r="C663" i="19"/>
  <c r="A595" i="19"/>
  <c r="B595" i="19"/>
  <c r="C594" i="19"/>
  <c r="AR65" i="2"/>
  <c r="AQ40" i="2"/>
  <c r="AQ41" i="2"/>
  <c r="AQ39" i="2"/>
  <c r="AQ38" i="2"/>
  <c r="AQ37" i="2"/>
  <c r="AR38" i="2" l="1"/>
  <c r="AR41" i="2"/>
  <c r="AR40" i="2"/>
  <c r="AR37" i="2"/>
  <c r="AS65" i="2"/>
  <c r="AR39" i="2"/>
  <c r="B663" i="19"/>
  <c r="A663" i="19"/>
  <c r="D663" i="19" s="1"/>
  <c r="C664" i="19"/>
  <c r="D36" i="7"/>
  <c r="BG36" i="7" s="1"/>
  <c r="E38" i="7"/>
  <c r="AK8" i="2"/>
  <c r="AK5" i="7"/>
  <c r="AL1" i="7"/>
  <c r="A594" i="19"/>
  <c r="B594" i="19"/>
  <c r="C593" i="19"/>
  <c r="K37" i="7"/>
  <c r="F37" i="7"/>
  <c r="I37" i="7"/>
  <c r="AL37" i="7"/>
  <c r="X37" i="7"/>
  <c r="AJ37" i="7"/>
  <c r="J37" i="7"/>
  <c r="AG37" i="7"/>
  <c r="T37" i="7"/>
  <c r="AS37" i="7"/>
  <c r="BK37" i="7" s="1"/>
  <c r="AW37" i="7"/>
  <c r="AE37" i="7"/>
  <c r="L37" i="7"/>
  <c r="BJ37" i="7" s="1"/>
  <c r="H37" i="7"/>
  <c r="BI37" i="7" s="1"/>
  <c r="AD37" i="7"/>
  <c r="AI37" i="7"/>
  <c r="AC37" i="7"/>
  <c r="P37" i="7"/>
  <c r="AN37" i="7"/>
  <c r="N37" i="7"/>
  <c r="G37" i="7"/>
  <c r="AT37" i="7"/>
  <c r="AX37" i="7"/>
  <c r="O37" i="7"/>
  <c r="AQ37" i="7"/>
  <c r="V37" i="7"/>
  <c r="AU37" i="7"/>
  <c r="AB37" i="7"/>
  <c r="AK37" i="7"/>
  <c r="AA37" i="7"/>
  <c r="AO37" i="7"/>
  <c r="S37" i="7"/>
  <c r="B37" i="7"/>
  <c r="BE37" i="7" s="1"/>
  <c r="AY37" i="7"/>
  <c r="AM37" i="7"/>
  <c r="W37" i="7"/>
  <c r="Q37" i="7"/>
  <c r="AF37" i="7"/>
  <c r="C37" i="7"/>
  <c r="BF37" i="7" s="1"/>
  <c r="M37" i="7"/>
  <c r="Y37" i="7"/>
  <c r="R37" i="7"/>
  <c r="AP37" i="7"/>
  <c r="Z37" i="7"/>
  <c r="AH37" i="7"/>
  <c r="AV37" i="7"/>
  <c r="U37" i="7"/>
  <c r="AR37" i="7"/>
  <c r="AQ85" i="2"/>
  <c r="BH36" i="7"/>
  <c r="A36" i="7"/>
  <c r="BD36" i="7" s="1"/>
  <c r="D37" i="7" l="1"/>
  <c r="BG37" i="7" s="1"/>
  <c r="A37" i="7"/>
  <c r="BD37" i="7" s="1"/>
  <c r="BH37" i="7"/>
  <c r="AQ38" i="7"/>
  <c r="Q38" i="7"/>
  <c r="S38" i="7"/>
  <c r="AD38" i="7"/>
  <c r="T38" i="7"/>
  <c r="AN38" i="7"/>
  <c r="AM38" i="7"/>
  <c r="AP38" i="7"/>
  <c r="O38" i="7"/>
  <c r="Y38" i="7"/>
  <c r="U38" i="7"/>
  <c r="X38" i="7"/>
  <c r="V38" i="7"/>
  <c r="H38" i="7"/>
  <c r="BI38" i="7" s="1"/>
  <c r="B38" i="7"/>
  <c r="BE38" i="7" s="1"/>
  <c r="AF38" i="7"/>
  <c r="AK38" i="7"/>
  <c r="AJ38" i="7"/>
  <c r="AX38" i="7"/>
  <c r="AL38" i="7"/>
  <c r="AW38" i="7"/>
  <c r="K38" i="7"/>
  <c r="G38" i="7"/>
  <c r="AG38" i="7"/>
  <c r="AA38" i="7"/>
  <c r="AC38" i="7"/>
  <c r="AU38" i="7"/>
  <c r="F38" i="7"/>
  <c r="M38" i="7"/>
  <c r="AV38" i="7"/>
  <c r="AO38" i="7"/>
  <c r="AE38" i="7"/>
  <c r="AB38" i="7"/>
  <c r="L38" i="7"/>
  <c r="BJ38" i="7" s="1"/>
  <c r="P38" i="7"/>
  <c r="AS38" i="7"/>
  <c r="BK38" i="7" s="1"/>
  <c r="R38" i="7"/>
  <c r="C38" i="7"/>
  <c r="BF38" i="7" s="1"/>
  <c r="AR38" i="7"/>
  <c r="AY38" i="7"/>
  <c r="AH38" i="7"/>
  <c r="AT38" i="7"/>
  <c r="N38" i="7"/>
  <c r="AI38" i="7"/>
  <c r="Z38" i="7"/>
  <c r="J38" i="7"/>
  <c r="I38" i="7"/>
  <c r="W38" i="7"/>
  <c r="AR85" i="2"/>
  <c r="AM1" i="7"/>
  <c r="AL5" i="7"/>
  <c r="C592" i="19"/>
  <c r="A593" i="19"/>
  <c r="B593" i="19"/>
  <c r="B664" i="19"/>
  <c r="A664" i="19"/>
  <c r="D664" i="19" s="1"/>
  <c r="C665" i="19"/>
  <c r="AS40" i="2"/>
  <c r="AS41" i="2"/>
  <c r="AS38" i="2"/>
  <c r="AT65" i="2"/>
  <c r="AS37" i="2"/>
  <c r="AS39" i="2"/>
  <c r="E39" i="7"/>
  <c r="AL8" i="2"/>
  <c r="D38" i="7" l="1"/>
  <c r="BG38" i="7" s="1"/>
  <c r="BH38" i="7"/>
  <c r="A38" i="7"/>
  <c r="BD38" i="7" s="1"/>
  <c r="E40" i="7"/>
  <c r="AM8" i="2"/>
  <c r="AT41" i="2"/>
  <c r="AT40" i="2"/>
  <c r="AT37" i="2"/>
  <c r="AT38" i="2"/>
  <c r="AU65" i="2"/>
  <c r="AT39" i="2"/>
  <c r="A665" i="19"/>
  <c r="D665" i="19" s="1"/>
  <c r="C666" i="19"/>
  <c r="B665" i="19"/>
  <c r="AS85" i="2"/>
  <c r="AN1" i="7"/>
  <c r="AM5" i="7"/>
  <c r="AF39" i="7"/>
  <c r="Q39" i="7"/>
  <c r="K39" i="7"/>
  <c r="Z39" i="7"/>
  <c r="AM39" i="7"/>
  <c r="AG39" i="7"/>
  <c r="AU39" i="7"/>
  <c r="N39" i="7"/>
  <c r="P39" i="7"/>
  <c r="AQ39" i="7"/>
  <c r="X39" i="7"/>
  <c r="AJ39" i="7"/>
  <c r="AI39" i="7"/>
  <c r="AP39" i="7"/>
  <c r="AN39" i="7"/>
  <c r="AE39" i="7"/>
  <c r="AO39" i="7"/>
  <c r="AV39" i="7"/>
  <c r="AL39" i="7"/>
  <c r="L39" i="7"/>
  <c r="BJ39" i="7" s="1"/>
  <c r="B39" i="7"/>
  <c r="BE39" i="7" s="1"/>
  <c r="AX39" i="7"/>
  <c r="Y39" i="7"/>
  <c r="M39" i="7"/>
  <c r="I39" i="7"/>
  <c r="AH39" i="7"/>
  <c r="AY39" i="7"/>
  <c r="U39" i="7"/>
  <c r="AD39" i="7"/>
  <c r="AS39" i="7"/>
  <c r="BK39" i="7" s="1"/>
  <c r="V39" i="7"/>
  <c r="J39" i="7"/>
  <c r="AT39" i="7"/>
  <c r="AA39" i="7"/>
  <c r="AW39" i="7"/>
  <c r="R39" i="7"/>
  <c r="F39" i="7"/>
  <c r="C39" i="7"/>
  <c r="BF39" i="7" s="1"/>
  <c r="H39" i="7"/>
  <c r="BI39" i="7" s="1"/>
  <c r="S39" i="7"/>
  <c r="AB39" i="7"/>
  <c r="W39" i="7"/>
  <c r="G39" i="7"/>
  <c r="AR39" i="7"/>
  <c r="O39" i="7"/>
  <c r="AC39" i="7"/>
  <c r="T39" i="7"/>
  <c r="AK39" i="7"/>
  <c r="A592" i="19"/>
  <c r="B592" i="19"/>
  <c r="C591" i="19"/>
  <c r="D39" i="7" l="1"/>
  <c r="BG39" i="7" s="1"/>
  <c r="AT85" i="2"/>
  <c r="A39" i="7"/>
  <c r="BD39" i="7" s="1"/>
  <c r="BH39" i="7"/>
  <c r="AU38" i="2"/>
  <c r="AV65" i="2"/>
  <c r="AU40" i="2"/>
  <c r="AU41" i="2"/>
  <c r="AU39" i="2"/>
  <c r="AU37" i="2"/>
  <c r="A591" i="19"/>
  <c r="C590" i="19"/>
  <c r="B591" i="19"/>
  <c r="C667" i="19"/>
  <c r="A666" i="19"/>
  <c r="D666" i="19" s="1"/>
  <c r="B666" i="19"/>
  <c r="E41" i="7"/>
  <c r="AN8" i="2"/>
  <c r="AN5" i="7"/>
  <c r="AO1" i="7"/>
  <c r="AF40" i="7"/>
  <c r="C40" i="7"/>
  <c r="BF40" i="7" s="1"/>
  <c r="AS40" i="7"/>
  <c r="BK40" i="7" s="1"/>
  <c r="T40" i="7"/>
  <c r="AD40" i="7"/>
  <c r="Y40" i="7"/>
  <c r="AX40" i="7"/>
  <c r="B40" i="7"/>
  <c r="AI40" i="7"/>
  <c r="AR40" i="7"/>
  <c r="M40" i="7"/>
  <c r="O40" i="7"/>
  <c r="AN40" i="7"/>
  <c r="AQ40" i="7"/>
  <c r="AY40" i="7"/>
  <c r="AB40" i="7"/>
  <c r="S40" i="7"/>
  <c r="AU40" i="7"/>
  <c r="AT40" i="7"/>
  <c r="AL40" i="7"/>
  <c r="R40" i="7"/>
  <c r="V40" i="7"/>
  <c r="AO40" i="7"/>
  <c r="F40" i="7"/>
  <c r="AV40" i="7"/>
  <c r="U40" i="7"/>
  <c r="K40" i="7"/>
  <c r="AP40" i="7"/>
  <c r="AE40" i="7"/>
  <c r="G40" i="7"/>
  <c r="AK40" i="7"/>
  <c r="L40" i="7"/>
  <c r="BJ40" i="7" s="1"/>
  <c r="AW40" i="7"/>
  <c r="I40" i="7"/>
  <c r="AA40" i="7"/>
  <c r="AJ40" i="7"/>
  <c r="P40" i="7"/>
  <c r="H40" i="7"/>
  <c r="BI40" i="7" s="1"/>
  <c r="X40" i="7"/>
  <c r="AH40" i="7"/>
  <c r="Q40" i="7"/>
  <c r="Z40" i="7"/>
  <c r="W40" i="7"/>
  <c r="N40" i="7"/>
  <c r="J40" i="7"/>
  <c r="AC40" i="7"/>
  <c r="AM40" i="7"/>
  <c r="AG40" i="7"/>
  <c r="AU85" i="2" l="1"/>
  <c r="A667" i="19"/>
  <c r="D667" i="19" s="1"/>
  <c r="C668" i="19"/>
  <c r="B667" i="19"/>
  <c r="BH40" i="7"/>
  <c r="A40" i="7"/>
  <c r="BD40" i="7" s="1"/>
  <c r="D40" i="7"/>
  <c r="BG40" i="7" s="1"/>
  <c r="BE40" i="7"/>
  <c r="AO5" i="7"/>
  <c r="AP1" i="7"/>
  <c r="AG41" i="7"/>
  <c r="AA41" i="7"/>
  <c r="M41" i="7"/>
  <c r="AQ41" i="7"/>
  <c r="AN41" i="7"/>
  <c r="AD41" i="7"/>
  <c r="L41" i="7"/>
  <c r="BJ41" i="7" s="1"/>
  <c r="W41" i="7"/>
  <c r="P41" i="7"/>
  <c r="AS41" i="7"/>
  <c r="BK41" i="7" s="1"/>
  <c r="AV41" i="7"/>
  <c r="AW41" i="7"/>
  <c r="AR41" i="7"/>
  <c r="S41" i="7"/>
  <c r="R41" i="7"/>
  <c r="AX41" i="7"/>
  <c r="AY41" i="7"/>
  <c r="K41" i="7"/>
  <c r="Q41" i="7"/>
  <c r="H41" i="7"/>
  <c r="BI41" i="7" s="1"/>
  <c r="U41" i="7"/>
  <c r="AK41" i="7"/>
  <c r="Z41" i="7"/>
  <c r="X41" i="7"/>
  <c r="AO41" i="7"/>
  <c r="AI41" i="7"/>
  <c r="AC41" i="7"/>
  <c r="C41" i="7"/>
  <c r="BF41" i="7" s="1"/>
  <c r="AJ41" i="7"/>
  <c r="O41" i="7"/>
  <c r="J41" i="7"/>
  <c r="F41" i="7"/>
  <c r="AE41" i="7"/>
  <c r="AM41" i="7"/>
  <c r="AU41" i="7"/>
  <c r="AL41" i="7"/>
  <c r="AB41" i="7"/>
  <c r="T41" i="7"/>
  <c r="AT41" i="7"/>
  <c r="AP41" i="7"/>
  <c r="N41" i="7"/>
  <c r="V41" i="7"/>
  <c r="Y41" i="7"/>
  <c r="G41" i="7"/>
  <c r="AH41" i="7"/>
  <c r="AF41" i="7"/>
  <c r="B41" i="7"/>
  <c r="BE41" i="7" s="1"/>
  <c r="I41" i="7"/>
  <c r="E42" i="7"/>
  <c r="AO8" i="2"/>
  <c r="AW65" i="2"/>
  <c r="AV38" i="2"/>
  <c r="AV39" i="2"/>
  <c r="AV40" i="2"/>
  <c r="AV41" i="2"/>
  <c r="AV37" i="2"/>
  <c r="A590" i="19"/>
  <c r="C589" i="19"/>
  <c r="B590" i="19"/>
  <c r="B589" i="19" l="1"/>
  <c r="C588" i="19"/>
  <c r="A589" i="19"/>
  <c r="AP8" i="2"/>
  <c r="E43" i="7"/>
  <c r="N42" i="7"/>
  <c r="AU42" i="7"/>
  <c r="Z42" i="7"/>
  <c r="F42" i="7"/>
  <c r="R42" i="7"/>
  <c r="AA42" i="7"/>
  <c r="AT42" i="7"/>
  <c r="AQ42" i="7"/>
  <c r="H42" i="7"/>
  <c r="BI42" i="7" s="1"/>
  <c r="G42" i="7"/>
  <c r="AK42" i="7"/>
  <c r="AE42" i="7"/>
  <c r="W42" i="7"/>
  <c r="AO42" i="7"/>
  <c r="AF42" i="7"/>
  <c r="AN42" i="7"/>
  <c r="M42" i="7"/>
  <c r="AX42" i="7"/>
  <c r="AL42" i="7"/>
  <c r="AR42" i="7"/>
  <c r="AD42" i="7"/>
  <c r="V42" i="7"/>
  <c r="X42" i="7"/>
  <c r="O42" i="7"/>
  <c r="Y42" i="7"/>
  <c r="AI42" i="7"/>
  <c r="B42" i="7"/>
  <c r="BE42" i="7" s="1"/>
  <c r="AG42" i="7"/>
  <c r="U42" i="7"/>
  <c r="AC42" i="7"/>
  <c r="L42" i="7"/>
  <c r="BJ42" i="7" s="1"/>
  <c r="AH42" i="7"/>
  <c r="S42" i="7"/>
  <c r="AW42" i="7"/>
  <c r="AV42" i="7"/>
  <c r="AS42" i="7"/>
  <c r="BK42" i="7" s="1"/>
  <c r="AM42" i="7"/>
  <c r="I42" i="7"/>
  <c r="Q42" i="7"/>
  <c r="P42" i="7"/>
  <c r="T42" i="7"/>
  <c r="AY42" i="7"/>
  <c r="AJ42" i="7"/>
  <c r="C42" i="7"/>
  <c r="BF42" i="7" s="1"/>
  <c r="AB42" i="7"/>
  <c r="K42" i="7"/>
  <c r="J42" i="7"/>
  <c r="AP42" i="7"/>
  <c r="AV85" i="2"/>
  <c r="A668" i="19"/>
  <c r="D668" i="19" s="1"/>
  <c r="B668" i="19"/>
  <c r="C669" i="19"/>
  <c r="AW40" i="2"/>
  <c r="AW39" i="2"/>
  <c r="AW38" i="2"/>
  <c r="AW41" i="2"/>
  <c r="AW37" i="2"/>
  <c r="AX65" i="2"/>
  <c r="D41" i="7"/>
  <c r="BG41" i="7" s="1"/>
  <c r="BH41" i="7"/>
  <c r="A41" i="7"/>
  <c r="BD41" i="7" s="1"/>
  <c r="AQ1" i="7"/>
  <c r="AP5" i="7"/>
  <c r="D42" i="7" l="1"/>
  <c r="BG42" i="7" s="1"/>
  <c r="AW85" i="2"/>
  <c r="BH42" i="7"/>
  <c r="A42" i="7"/>
  <c r="BD42" i="7" s="1"/>
  <c r="C587" i="19"/>
  <c r="A588" i="19"/>
  <c r="B588" i="19"/>
  <c r="C670" i="19"/>
  <c r="A669" i="19"/>
  <c r="D669" i="19" s="1"/>
  <c r="B669" i="19"/>
  <c r="W43" i="7"/>
  <c r="AK43" i="7"/>
  <c r="X43" i="7"/>
  <c r="AJ43" i="7"/>
  <c r="AX43" i="7"/>
  <c r="R43" i="7"/>
  <c r="Z43" i="7"/>
  <c r="V43" i="7"/>
  <c r="AC43" i="7"/>
  <c r="AN43" i="7"/>
  <c r="B43" i="7"/>
  <c r="BE43" i="7" s="1"/>
  <c r="Q43" i="7"/>
  <c r="P43" i="7"/>
  <c r="AW43" i="7"/>
  <c r="L43" i="7"/>
  <c r="BJ43" i="7" s="1"/>
  <c r="AF43" i="7"/>
  <c r="AQ43" i="7"/>
  <c r="G43" i="7"/>
  <c r="AP43" i="7"/>
  <c r="J43" i="7"/>
  <c r="M43" i="7"/>
  <c r="N43" i="7"/>
  <c r="AL43" i="7"/>
  <c r="K43" i="7"/>
  <c r="AY43" i="7"/>
  <c r="O43" i="7"/>
  <c r="AU43" i="7"/>
  <c r="AD43" i="7"/>
  <c r="AM43" i="7"/>
  <c r="AT43" i="7"/>
  <c r="T43" i="7"/>
  <c r="AV43" i="7"/>
  <c r="AH43" i="7"/>
  <c r="Y43" i="7"/>
  <c r="S43" i="7"/>
  <c r="AA43" i="7"/>
  <c r="AB43" i="7"/>
  <c r="AI43" i="7"/>
  <c r="H43" i="7"/>
  <c r="BI43" i="7" s="1"/>
  <c r="AR43" i="7"/>
  <c r="AO43" i="7"/>
  <c r="AS43" i="7"/>
  <c r="BK43" i="7" s="1"/>
  <c r="F43" i="7"/>
  <c r="I43" i="7"/>
  <c r="AE43" i="7"/>
  <c r="C43" i="7"/>
  <c r="BF43" i="7" s="1"/>
  <c r="U43" i="7"/>
  <c r="AG43" i="7"/>
  <c r="E44" i="7"/>
  <c r="AQ8" i="2"/>
  <c r="AR1" i="7"/>
  <c r="AQ5" i="7"/>
  <c r="AX41" i="2"/>
  <c r="AX42" i="2"/>
  <c r="AY65" i="2"/>
  <c r="AX37" i="2"/>
  <c r="AX38" i="2"/>
  <c r="AX39" i="2"/>
  <c r="AX40" i="2"/>
  <c r="D43" i="7" l="1"/>
  <c r="BG43" i="7" s="1"/>
  <c r="AR8" i="2"/>
  <c r="E45" i="7"/>
  <c r="Q44" i="7"/>
  <c r="V44" i="7"/>
  <c r="AD44" i="7"/>
  <c r="AV44" i="7"/>
  <c r="F44" i="7"/>
  <c r="N44" i="7"/>
  <c r="AT44" i="7"/>
  <c r="L44" i="7"/>
  <c r="BJ44" i="7" s="1"/>
  <c r="I44" i="7"/>
  <c r="AC44" i="7"/>
  <c r="AR44" i="7"/>
  <c r="T44" i="7"/>
  <c r="Z44" i="7"/>
  <c r="AB44" i="7"/>
  <c r="AM44" i="7"/>
  <c r="P44" i="7"/>
  <c r="AY44" i="7"/>
  <c r="X44" i="7"/>
  <c r="AO44" i="7"/>
  <c r="J44" i="7"/>
  <c r="W44" i="7"/>
  <c r="AP44" i="7"/>
  <c r="AW44" i="7"/>
  <c r="C44" i="7"/>
  <c r="BF44" i="7" s="1"/>
  <c r="M44" i="7"/>
  <c r="R44" i="7"/>
  <c r="AF44" i="7"/>
  <c r="AS44" i="7"/>
  <c r="BK44" i="7" s="1"/>
  <c r="AI44" i="7"/>
  <c r="AJ44" i="7"/>
  <c r="AK44" i="7"/>
  <c r="S44" i="7"/>
  <c r="AG44" i="7"/>
  <c r="AA44" i="7"/>
  <c r="AQ44" i="7"/>
  <c r="Y44" i="7"/>
  <c r="K44" i="7"/>
  <c r="B44" i="7"/>
  <c r="AU44" i="7"/>
  <c r="AN44" i="7"/>
  <c r="AE44" i="7"/>
  <c r="U44" i="7"/>
  <c r="AX44" i="7"/>
  <c r="H44" i="7"/>
  <c r="BI44" i="7" s="1"/>
  <c r="G44" i="7"/>
  <c r="O44" i="7"/>
  <c r="AH44" i="7"/>
  <c r="AL44" i="7"/>
  <c r="A587" i="19"/>
  <c r="B587" i="19"/>
  <c r="C586" i="19"/>
  <c r="BH43" i="7"/>
  <c r="A43" i="7"/>
  <c r="BD43" i="7" s="1"/>
  <c r="AX85" i="2"/>
  <c r="AY41" i="2"/>
  <c r="AY38" i="2"/>
  <c r="AY37" i="2"/>
  <c r="AY40" i="2"/>
  <c r="AZ65" i="2"/>
  <c r="AY39" i="2"/>
  <c r="AR5" i="7"/>
  <c r="AS1" i="7"/>
  <c r="C671" i="19"/>
  <c r="A670" i="19"/>
  <c r="D670" i="19" s="1"/>
  <c r="B670" i="19"/>
  <c r="A671" i="19" l="1"/>
  <c r="D671" i="19" s="1"/>
  <c r="C672" i="19"/>
  <c r="B671" i="19"/>
  <c r="D44" i="7"/>
  <c r="BG44" i="7" s="1"/>
  <c r="BE44" i="7"/>
  <c r="BA65" i="2"/>
  <c r="AZ39" i="2"/>
  <c r="AZ38" i="2"/>
  <c r="AZ41" i="2"/>
  <c r="AZ40" i="2"/>
  <c r="AZ37" i="2"/>
  <c r="A44" i="7"/>
  <c r="BD44" i="7" s="1"/>
  <c r="BH44" i="7"/>
  <c r="AS5" i="7"/>
  <c r="AT1" i="7"/>
  <c r="AY85" i="2"/>
  <c r="AI45" i="7"/>
  <c r="AE45" i="7"/>
  <c r="AY45" i="7"/>
  <c r="AB45" i="7"/>
  <c r="F45" i="7"/>
  <c r="AV45" i="7"/>
  <c r="AQ45" i="7"/>
  <c r="AC45" i="7"/>
  <c r="O45" i="7"/>
  <c r="AL45" i="7"/>
  <c r="T45" i="7"/>
  <c r="AM45" i="7"/>
  <c r="V45" i="7"/>
  <c r="N45" i="7"/>
  <c r="S45" i="7"/>
  <c r="AN45" i="7"/>
  <c r="AK45" i="7"/>
  <c r="P45" i="7"/>
  <c r="AW45" i="7"/>
  <c r="Y45" i="7"/>
  <c r="K45" i="7"/>
  <c r="W45" i="7"/>
  <c r="AT45" i="7"/>
  <c r="B45" i="7"/>
  <c r="BE45" i="7" s="1"/>
  <c r="AP45" i="7"/>
  <c r="AA45" i="7"/>
  <c r="Q45" i="7"/>
  <c r="AS45" i="7"/>
  <c r="BK45" i="7" s="1"/>
  <c r="AJ45" i="7"/>
  <c r="H45" i="7"/>
  <c r="BI45" i="7" s="1"/>
  <c r="AO45" i="7"/>
  <c r="U45" i="7"/>
  <c r="X45" i="7"/>
  <c r="AD45" i="7"/>
  <c r="I45" i="7"/>
  <c r="J45" i="7"/>
  <c r="Z45" i="7"/>
  <c r="R45" i="7"/>
  <c r="C45" i="7"/>
  <c r="BF45" i="7" s="1"/>
  <c r="AU45" i="7"/>
  <c r="AG45" i="7"/>
  <c r="AF45" i="7"/>
  <c r="AH45" i="7"/>
  <c r="G45" i="7"/>
  <c r="L45" i="7"/>
  <c r="BJ45" i="7" s="1"/>
  <c r="M45" i="7"/>
  <c r="AX45" i="7"/>
  <c r="AR45" i="7"/>
  <c r="C585" i="19"/>
  <c r="A586" i="19"/>
  <c r="B586" i="19"/>
  <c r="AS8" i="2"/>
  <c r="E46" i="7"/>
  <c r="AT8" i="2" l="1"/>
  <c r="E47" i="7"/>
  <c r="AU1" i="7"/>
  <c r="AT5" i="7"/>
  <c r="D45" i="7"/>
  <c r="BG45" i="7" s="1"/>
  <c r="AZ85" i="2"/>
  <c r="BB65" i="2"/>
  <c r="BA40" i="2"/>
  <c r="BA39" i="2"/>
  <c r="BA38" i="2"/>
  <c r="BA41" i="2"/>
  <c r="BA37" i="2"/>
  <c r="A672" i="19"/>
  <c r="D672" i="19" s="1"/>
  <c r="C673" i="19"/>
  <c r="B672" i="19"/>
  <c r="A45" i="7"/>
  <c r="BD45" i="7" s="1"/>
  <c r="BH45" i="7"/>
  <c r="U46" i="7"/>
  <c r="B46" i="7"/>
  <c r="BE46" i="7" s="1"/>
  <c r="I46" i="7"/>
  <c r="O46" i="7"/>
  <c r="Q46" i="7"/>
  <c r="AJ46" i="7"/>
  <c r="T46" i="7"/>
  <c r="J46" i="7"/>
  <c r="AK46" i="7"/>
  <c r="G46" i="7"/>
  <c r="X46" i="7"/>
  <c r="AB46" i="7"/>
  <c r="S46" i="7"/>
  <c r="AT46" i="7"/>
  <c r="AP46" i="7"/>
  <c r="AV46" i="7"/>
  <c r="K46" i="7"/>
  <c r="AL46" i="7"/>
  <c r="AE46" i="7"/>
  <c r="AS46" i="7"/>
  <c r="BK46" i="7" s="1"/>
  <c r="C46" i="7"/>
  <c r="BF46" i="7" s="1"/>
  <c r="M46" i="7"/>
  <c r="AR46" i="7"/>
  <c r="Y46" i="7"/>
  <c r="AW46" i="7"/>
  <c r="P46" i="7"/>
  <c r="AN46" i="7"/>
  <c r="AM46" i="7"/>
  <c r="Z46" i="7"/>
  <c r="N46" i="7"/>
  <c r="AD46" i="7"/>
  <c r="H46" i="7"/>
  <c r="BI46" i="7" s="1"/>
  <c r="AQ46" i="7"/>
  <c r="AA46" i="7"/>
  <c r="AO46" i="7"/>
  <c r="AG46" i="7"/>
  <c r="AF46" i="7"/>
  <c r="AI46" i="7"/>
  <c r="AC46" i="7"/>
  <c r="AH46" i="7"/>
  <c r="W46" i="7"/>
  <c r="L46" i="7"/>
  <c r="BJ46" i="7" s="1"/>
  <c r="AU46" i="7"/>
  <c r="V46" i="7"/>
  <c r="AX46" i="7"/>
  <c r="AY46" i="7"/>
  <c r="R46" i="7"/>
  <c r="F46" i="7"/>
  <c r="B585" i="19"/>
  <c r="C584" i="19"/>
  <c r="A585" i="19"/>
  <c r="D46" i="7" l="1"/>
  <c r="BG46" i="7" s="1"/>
  <c r="C583" i="19"/>
  <c r="A584" i="19"/>
  <c r="B584" i="19"/>
  <c r="BA85" i="2"/>
  <c r="AV1" i="7"/>
  <c r="AU5" i="7"/>
  <c r="BB37" i="2"/>
  <c r="BC65" i="2"/>
  <c r="BB38" i="2"/>
  <c r="BB41" i="2"/>
  <c r="BB39" i="2"/>
  <c r="BB40" i="2"/>
  <c r="X47" i="7"/>
  <c r="AT47" i="7"/>
  <c r="AM47" i="7"/>
  <c r="AR47" i="7"/>
  <c r="AC47" i="7"/>
  <c r="Y47" i="7"/>
  <c r="F47" i="7"/>
  <c r="C47" i="7"/>
  <c r="BF47" i="7" s="1"/>
  <c r="O47" i="7"/>
  <c r="AH47" i="7"/>
  <c r="AB47" i="7"/>
  <c r="AA47" i="7"/>
  <c r="Q47" i="7"/>
  <c r="AN47" i="7"/>
  <c r="AL47" i="7"/>
  <c r="AQ47" i="7"/>
  <c r="L47" i="7"/>
  <c r="BJ47" i="7" s="1"/>
  <c r="M47" i="7"/>
  <c r="AP47" i="7"/>
  <c r="AD47" i="7"/>
  <c r="V47" i="7"/>
  <c r="T47" i="7"/>
  <c r="AW47" i="7"/>
  <c r="W47" i="7"/>
  <c r="AO47" i="7"/>
  <c r="R47" i="7"/>
  <c r="AV47" i="7"/>
  <c r="P47" i="7"/>
  <c r="AS47" i="7"/>
  <c r="BK47" i="7" s="1"/>
  <c r="AY47" i="7"/>
  <c r="H47" i="7"/>
  <c r="BI47" i="7" s="1"/>
  <c r="B47" i="7"/>
  <c r="BE47" i="7" s="1"/>
  <c r="AJ47" i="7"/>
  <c r="Z47" i="7"/>
  <c r="AK47" i="7"/>
  <c r="AE47" i="7"/>
  <c r="N47" i="7"/>
  <c r="AF47" i="7"/>
  <c r="S47" i="7"/>
  <c r="AI47" i="7"/>
  <c r="AG47" i="7"/>
  <c r="G47" i="7"/>
  <c r="J47" i="7"/>
  <c r="K47" i="7"/>
  <c r="I47" i="7"/>
  <c r="AU47" i="7"/>
  <c r="U47" i="7"/>
  <c r="AX47" i="7"/>
  <c r="A46" i="7"/>
  <c r="BD46" i="7" s="1"/>
  <c r="BH46" i="7"/>
  <c r="C674" i="19"/>
  <c r="B673" i="19"/>
  <c r="A673" i="19"/>
  <c r="D673" i="19" s="1"/>
  <c r="E48" i="7"/>
  <c r="AU8" i="2"/>
  <c r="D47" i="7" l="1"/>
  <c r="BG47" i="7" s="1"/>
  <c r="A47" i="7"/>
  <c r="BD47" i="7" s="1"/>
  <c r="BH47" i="7"/>
  <c r="BB85" i="2"/>
  <c r="BC37" i="2"/>
  <c r="BD65" i="2"/>
  <c r="BC40" i="2"/>
  <c r="BC41" i="2"/>
  <c r="BC39" i="2"/>
  <c r="BC38" i="2"/>
  <c r="AV8" i="2"/>
  <c r="E49" i="7"/>
  <c r="G48" i="7"/>
  <c r="AT48" i="7"/>
  <c r="W48" i="7"/>
  <c r="AK48" i="7"/>
  <c r="AG48" i="7"/>
  <c r="O48" i="7"/>
  <c r="AH48" i="7"/>
  <c r="AX48" i="7"/>
  <c r="AN48" i="7"/>
  <c r="AD48" i="7"/>
  <c r="B48" i="7"/>
  <c r="N48" i="7"/>
  <c r="AU48" i="7"/>
  <c r="F48" i="7"/>
  <c r="AW48" i="7"/>
  <c r="V48" i="7"/>
  <c r="AF48" i="7"/>
  <c r="M48" i="7"/>
  <c r="C48" i="7"/>
  <c r="BF48" i="7" s="1"/>
  <c r="AB48" i="7"/>
  <c r="R48" i="7"/>
  <c r="AM48" i="7"/>
  <c r="Q48" i="7"/>
  <c r="X48" i="7"/>
  <c r="AA48" i="7"/>
  <c r="S48" i="7"/>
  <c r="U48" i="7"/>
  <c r="H48" i="7"/>
  <c r="BI48" i="7" s="1"/>
  <c r="AE48" i="7"/>
  <c r="Y48" i="7"/>
  <c r="AY48" i="7"/>
  <c r="AP48" i="7"/>
  <c r="AR48" i="7"/>
  <c r="T48" i="7"/>
  <c r="AL48" i="7"/>
  <c r="AQ48" i="7"/>
  <c r="AO48" i="7"/>
  <c r="Z48" i="7"/>
  <c r="AC48" i="7"/>
  <c r="AV48" i="7"/>
  <c r="AJ48" i="7"/>
  <c r="K48" i="7"/>
  <c r="AI48" i="7"/>
  <c r="I48" i="7"/>
  <c r="P48" i="7"/>
  <c r="L48" i="7"/>
  <c r="BJ48" i="7" s="1"/>
  <c r="AS48" i="7"/>
  <c r="BK48" i="7" s="1"/>
  <c r="J48" i="7"/>
  <c r="A674" i="19"/>
  <c r="D674" i="19" s="1"/>
  <c r="B674" i="19"/>
  <c r="C675" i="19"/>
  <c r="A583" i="19"/>
  <c r="B583" i="19"/>
  <c r="C582" i="19"/>
  <c r="AV5" i="7"/>
  <c r="AW1" i="7"/>
  <c r="AW8" i="2" l="1"/>
  <c r="E50" i="7"/>
  <c r="A675" i="19"/>
  <c r="D675" i="19" s="1"/>
  <c r="B675" i="19"/>
  <c r="C676" i="19"/>
  <c r="D48" i="7"/>
  <c r="BG48" i="7" s="1"/>
  <c r="BE48" i="7"/>
  <c r="AK49" i="7"/>
  <c r="T49" i="7"/>
  <c r="K49" i="7"/>
  <c r="AY49" i="7"/>
  <c r="AV49" i="7"/>
  <c r="AL49" i="7"/>
  <c r="AE49" i="7"/>
  <c r="N49" i="7"/>
  <c r="Y49" i="7"/>
  <c r="AA49" i="7"/>
  <c r="AG49" i="7"/>
  <c r="AB49" i="7"/>
  <c r="AI49" i="7"/>
  <c r="I49" i="7"/>
  <c r="J49" i="7"/>
  <c r="AH49" i="7"/>
  <c r="V49" i="7"/>
  <c r="W49" i="7"/>
  <c r="AX49" i="7"/>
  <c r="M49" i="7"/>
  <c r="S49" i="7"/>
  <c r="F49" i="7"/>
  <c r="AO49" i="7"/>
  <c r="Z49" i="7"/>
  <c r="B49" i="7"/>
  <c r="L49" i="7"/>
  <c r="BJ49" i="7" s="1"/>
  <c r="AU49" i="7"/>
  <c r="Q49" i="7"/>
  <c r="AD49" i="7"/>
  <c r="R49" i="7"/>
  <c r="AP49" i="7"/>
  <c r="AN49" i="7"/>
  <c r="AJ49" i="7"/>
  <c r="AR49" i="7"/>
  <c r="P49" i="7"/>
  <c r="AS49" i="7"/>
  <c r="BK49" i="7" s="1"/>
  <c r="AW49" i="7"/>
  <c r="C49" i="7"/>
  <c r="BF49" i="7" s="1"/>
  <c r="AC49" i="7"/>
  <c r="AF49" i="7"/>
  <c r="AM49" i="7"/>
  <c r="O49" i="7"/>
  <c r="U49" i="7"/>
  <c r="X49" i="7"/>
  <c r="G49" i="7"/>
  <c r="H49" i="7"/>
  <c r="BI49" i="7" s="1"/>
  <c r="AT49" i="7"/>
  <c r="AQ49" i="7"/>
  <c r="BD40" i="2"/>
  <c r="BD37" i="2"/>
  <c r="BE65" i="2"/>
  <c r="BD39" i="2"/>
  <c r="BD38" i="2"/>
  <c r="BD41" i="2"/>
  <c r="AX1" i="7"/>
  <c r="AW5" i="7"/>
  <c r="B582" i="19"/>
  <c r="C581" i="19"/>
  <c r="A582" i="19"/>
  <c r="BH48" i="7"/>
  <c r="A48" i="7"/>
  <c r="BD48" i="7" s="1"/>
  <c r="BC85" i="2"/>
  <c r="AX5" i="7" l="1"/>
  <c r="AY1" i="7"/>
  <c r="AY5" i="7" s="1"/>
  <c r="BE39" i="2"/>
  <c r="BE38" i="2"/>
  <c r="BE41" i="2"/>
  <c r="BE37" i="2"/>
  <c r="BF65" i="2"/>
  <c r="BE40" i="2"/>
  <c r="C580" i="19"/>
  <c r="B581" i="19"/>
  <c r="A581" i="19"/>
  <c r="A49" i="7"/>
  <c r="BD49" i="7" s="1"/>
  <c r="BH49" i="7"/>
  <c r="A676" i="19"/>
  <c r="D676" i="19" s="1"/>
  <c r="C677" i="19"/>
  <c r="B676" i="19"/>
  <c r="C50" i="7"/>
  <c r="BF50" i="7" s="1"/>
  <c r="W50" i="7"/>
  <c r="AY50" i="7"/>
  <c r="I50" i="7"/>
  <c r="O50" i="7"/>
  <c r="AQ50" i="7"/>
  <c r="AN50" i="7"/>
  <c r="R50" i="7"/>
  <c r="Y50" i="7"/>
  <c r="K50" i="7"/>
  <c r="V50" i="7"/>
  <c r="AB50" i="7"/>
  <c r="AH50" i="7"/>
  <c r="AD50" i="7"/>
  <c r="AT50" i="7"/>
  <c r="N50" i="7"/>
  <c r="F50" i="7"/>
  <c r="J50" i="7"/>
  <c r="S50" i="7"/>
  <c r="H50" i="7"/>
  <c r="BI50" i="7" s="1"/>
  <c r="X50" i="7"/>
  <c r="Z50" i="7"/>
  <c r="AF50" i="7"/>
  <c r="P50" i="7"/>
  <c r="M50" i="7"/>
  <c r="T50" i="7"/>
  <c r="AV50" i="7"/>
  <c r="AU50" i="7"/>
  <c r="U50" i="7"/>
  <c r="AA50" i="7"/>
  <c r="Q50" i="7"/>
  <c r="AP50" i="7"/>
  <c r="AC50" i="7"/>
  <c r="AR50" i="7"/>
  <c r="AK50" i="7"/>
  <c r="AE50" i="7"/>
  <c r="AO50" i="7"/>
  <c r="AS50" i="7"/>
  <c r="BK50" i="7" s="1"/>
  <c r="B50" i="7"/>
  <c r="AM50" i="7"/>
  <c r="AI50" i="7"/>
  <c r="AG50" i="7"/>
  <c r="AL50" i="7"/>
  <c r="AW50" i="7"/>
  <c r="AX50" i="7"/>
  <c r="AJ50" i="7"/>
  <c r="G50" i="7"/>
  <c r="L50" i="7"/>
  <c r="BJ50" i="7" s="1"/>
  <c r="BD85" i="2"/>
  <c r="D49" i="7"/>
  <c r="BG49" i="7" s="1"/>
  <c r="BE49" i="7"/>
  <c r="AX8" i="2"/>
  <c r="E51" i="7"/>
  <c r="D50" i="7" l="1"/>
  <c r="BG50" i="7" s="1"/>
  <c r="BE50" i="7"/>
  <c r="C678" i="19"/>
  <c r="B677" i="19"/>
  <c r="A677" i="19"/>
  <c r="D677" i="19" s="1"/>
  <c r="BF38" i="2"/>
  <c r="BF41" i="2"/>
  <c r="BF39" i="2"/>
  <c r="BF40" i="2"/>
  <c r="BF37" i="2"/>
  <c r="BG65" i="2"/>
  <c r="P51" i="7"/>
  <c r="AL51" i="7"/>
  <c r="AJ51" i="7"/>
  <c r="AY51" i="7"/>
  <c r="AD51" i="7"/>
  <c r="AT51" i="7"/>
  <c r="AQ51" i="7"/>
  <c r="AX51" i="7"/>
  <c r="R51" i="7"/>
  <c r="AF51" i="7"/>
  <c r="I51" i="7"/>
  <c r="H51" i="7"/>
  <c r="BI51" i="7" s="1"/>
  <c r="AI51" i="7"/>
  <c r="AO51" i="7"/>
  <c r="AM51" i="7"/>
  <c r="M51" i="7"/>
  <c r="AE51" i="7"/>
  <c r="F51" i="7"/>
  <c r="X51" i="7"/>
  <c r="N51" i="7"/>
  <c r="AC51" i="7"/>
  <c r="AN51" i="7"/>
  <c r="Z51" i="7"/>
  <c r="C51" i="7"/>
  <c r="BF51" i="7" s="1"/>
  <c r="AP51" i="7"/>
  <c r="K51" i="7"/>
  <c r="J51" i="7"/>
  <c r="V51" i="7"/>
  <c r="AB51" i="7"/>
  <c r="B51" i="7"/>
  <c r="U51" i="7"/>
  <c r="AR51" i="7"/>
  <c r="AV51" i="7"/>
  <c r="S51" i="7"/>
  <c r="AG51" i="7"/>
  <c r="Q51" i="7"/>
  <c r="AK51" i="7"/>
  <c r="AA51" i="7"/>
  <c r="G51" i="7"/>
  <c r="W51" i="7"/>
  <c r="T51" i="7"/>
  <c r="O51" i="7"/>
  <c r="AW51" i="7"/>
  <c r="AS51" i="7"/>
  <c r="BK51" i="7" s="1"/>
  <c r="L51" i="7"/>
  <c r="BJ51" i="7" s="1"/>
  <c r="AH51" i="7"/>
  <c r="Y51" i="7"/>
  <c r="AU51" i="7"/>
  <c r="E52" i="7"/>
  <c r="AY8" i="2"/>
  <c r="BH50" i="7"/>
  <c r="A50" i="7"/>
  <c r="BD50" i="7" s="1"/>
  <c r="C579" i="19"/>
  <c r="B580" i="19"/>
  <c r="A580" i="19"/>
  <c r="BE85" i="2"/>
  <c r="C578" i="19" l="1"/>
  <c r="B579" i="19"/>
  <c r="A579" i="19"/>
  <c r="AA52" i="7"/>
  <c r="G52" i="7"/>
  <c r="S52" i="7"/>
  <c r="AD52" i="7"/>
  <c r="AO52" i="7"/>
  <c r="AQ52" i="7"/>
  <c r="J52" i="7"/>
  <c r="AE52" i="7"/>
  <c r="U52" i="7"/>
  <c r="V52" i="7"/>
  <c r="AU52" i="7"/>
  <c r="AJ52" i="7"/>
  <c r="AB52" i="7"/>
  <c r="AC52" i="7"/>
  <c r="R52" i="7"/>
  <c r="I52" i="7"/>
  <c r="AK52" i="7"/>
  <c r="M52" i="7"/>
  <c r="H52" i="7"/>
  <c r="BI52" i="7" s="1"/>
  <c r="AY52" i="7"/>
  <c r="AT52" i="7"/>
  <c r="T52" i="7"/>
  <c r="F52" i="7"/>
  <c r="AI52" i="7"/>
  <c r="AH52" i="7"/>
  <c r="AV52" i="7"/>
  <c r="L52" i="7"/>
  <c r="BJ52" i="7" s="1"/>
  <c r="Z52" i="7"/>
  <c r="AG52" i="7"/>
  <c r="AF52" i="7"/>
  <c r="AP52" i="7"/>
  <c r="X52" i="7"/>
  <c r="B52" i="7"/>
  <c r="BE52" i="7" s="1"/>
  <c r="AX52" i="7"/>
  <c r="W52" i="7"/>
  <c r="AN52" i="7"/>
  <c r="Q52" i="7"/>
  <c r="Y52" i="7"/>
  <c r="N52" i="7"/>
  <c r="AS52" i="7"/>
  <c r="BK52" i="7" s="1"/>
  <c r="K52" i="7"/>
  <c r="AR52" i="7"/>
  <c r="AW52" i="7"/>
  <c r="AM52" i="7"/>
  <c r="O52" i="7"/>
  <c r="AL52" i="7"/>
  <c r="C52" i="7"/>
  <c r="BF52" i="7" s="1"/>
  <c r="P52" i="7"/>
  <c r="BG37" i="2"/>
  <c r="BG40" i="2"/>
  <c r="BH65" i="2"/>
  <c r="BG39" i="2"/>
  <c r="BG41" i="2"/>
  <c r="BG38" i="2"/>
  <c r="A678" i="19"/>
  <c r="D678" i="19" s="1"/>
  <c r="B678" i="19"/>
  <c r="C679" i="19"/>
  <c r="AZ8" i="2"/>
  <c r="E53" i="7"/>
  <c r="D51" i="7"/>
  <c r="BG51" i="7" s="1"/>
  <c r="BE51" i="7"/>
  <c r="A51" i="7"/>
  <c r="BD51" i="7" s="1"/>
  <c r="BH51" i="7"/>
  <c r="BF85" i="2"/>
  <c r="D52" i="7" l="1"/>
  <c r="BG52" i="7" s="1"/>
  <c r="AL53" i="7"/>
  <c r="AR53" i="7"/>
  <c r="I53" i="7"/>
  <c r="S53" i="7"/>
  <c r="T53" i="7"/>
  <c r="AE53" i="7"/>
  <c r="W53" i="7"/>
  <c r="U53" i="7"/>
  <c r="AK53" i="7"/>
  <c r="V53" i="7"/>
  <c r="AT53" i="7"/>
  <c r="F53" i="7"/>
  <c r="AQ53" i="7"/>
  <c r="AP53" i="7"/>
  <c r="P53" i="7"/>
  <c r="AY53" i="7"/>
  <c r="AF53" i="7"/>
  <c r="AH53" i="7"/>
  <c r="AC53" i="7"/>
  <c r="K53" i="7"/>
  <c r="AJ53" i="7"/>
  <c r="AG53" i="7"/>
  <c r="O53" i="7"/>
  <c r="M53" i="7"/>
  <c r="AN53" i="7"/>
  <c r="AB53" i="7"/>
  <c r="AV53" i="7"/>
  <c r="AW53" i="7"/>
  <c r="G53" i="7"/>
  <c r="Z53" i="7"/>
  <c r="AI53" i="7"/>
  <c r="B53" i="7"/>
  <c r="BE53" i="7" s="1"/>
  <c r="AS53" i="7"/>
  <c r="BK53" i="7" s="1"/>
  <c r="J53" i="7"/>
  <c r="AU53" i="7"/>
  <c r="AM53" i="7"/>
  <c r="AO53" i="7"/>
  <c r="L53" i="7"/>
  <c r="BJ53" i="7" s="1"/>
  <c r="AA53" i="7"/>
  <c r="C53" i="7"/>
  <c r="BF53" i="7" s="1"/>
  <c r="AX53" i="7"/>
  <c r="AD53" i="7"/>
  <c r="Y53" i="7"/>
  <c r="N53" i="7"/>
  <c r="R53" i="7"/>
  <c r="H53" i="7"/>
  <c r="BI53" i="7" s="1"/>
  <c r="X53" i="7"/>
  <c r="Q53" i="7"/>
  <c r="BH39" i="2"/>
  <c r="BH41" i="2"/>
  <c r="BH40" i="2"/>
  <c r="BI65" i="2"/>
  <c r="BH37" i="2"/>
  <c r="BH38" i="2"/>
  <c r="E54" i="7"/>
  <c r="BA8" i="2"/>
  <c r="BG85" i="2"/>
  <c r="A52" i="7"/>
  <c r="BD52" i="7" s="1"/>
  <c r="BH52" i="7"/>
  <c r="B679" i="19"/>
  <c r="C680" i="19"/>
  <c r="A679" i="19"/>
  <c r="D679" i="19" s="1"/>
  <c r="B578" i="19"/>
  <c r="A578" i="19"/>
  <c r="C577" i="19"/>
  <c r="D53" i="7" l="1"/>
  <c r="BG53" i="7" s="1"/>
  <c r="AD54" i="7"/>
  <c r="AI54" i="7"/>
  <c r="M54" i="7"/>
  <c r="AN54" i="7"/>
  <c r="P54" i="7"/>
  <c r="Y54" i="7"/>
  <c r="AB54" i="7"/>
  <c r="L54" i="7"/>
  <c r="BJ54" i="7" s="1"/>
  <c r="C54" i="7"/>
  <c r="BF54" i="7" s="1"/>
  <c r="AM54" i="7"/>
  <c r="N54" i="7"/>
  <c r="AQ54" i="7"/>
  <c r="I54" i="7"/>
  <c r="AA54" i="7"/>
  <c r="AU54" i="7"/>
  <c r="Z54" i="7"/>
  <c r="AX54" i="7"/>
  <c r="AP54" i="7"/>
  <c r="AS54" i="7"/>
  <c r="BK54" i="7" s="1"/>
  <c r="AC54" i="7"/>
  <c r="AR54" i="7"/>
  <c r="AF54" i="7"/>
  <c r="S54" i="7"/>
  <c r="AK54" i="7"/>
  <c r="T54" i="7"/>
  <c r="Q54" i="7"/>
  <c r="AW54" i="7"/>
  <c r="W54" i="7"/>
  <c r="AY54" i="7"/>
  <c r="O54" i="7"/>
  <c r="AG54" i="7"/>
  <c r="G54" i="7"/>
  <c r="K54" i="7"/>
  <c r="AT54" i="7"/>
  <c r="X54" i="7"/>
  <c r="AH54" i="7"/>
  <c r="J54" i="7"/>
  <c r="AL54" i="7"/>
  <c r="U54" i="7"/>
  <c r="AJ54" i="7"/>
  <c r="AV54" i="7"/>
  <c r="AO54" i="7"/>
  <c r="B54" i="7"/>
  <c r="BE54" i="7" s="1"/>
  <c r="V54" i="7"/>
  <c r="R54" i="7"/>
  <c r="H54" i="7"/>
  <c r="BI54" i="7" s="1"/>
  <c r="F54" i="7"/>
  <c r="AE54" i="7"/>
  <c r="BH85" i="2"/>
  <c r="BH53" i="7"/>
  <c r="A53" i="7"/>
  <c r="BD53" i="7" s="1"/>
  <c r="B577" i="19"/>
  <c r="C576" i="19"/>
  <c r="A577" i="19"/>
  <c r="A680" i="19"/>
  <c r="D680" i="19" s="1"/>
  <c r="C681" i="19"/>
  <c r="B680" i="19"/>
  <c r="BB8" i="2"/>
  <c r="E55" i="7"/>
  <c r="BI38" i="2"/>
  <c r="BJ65" i="2"/>
  <c r="BI37" i="2"/>
  <c r="BI40" i="2"/>
  <c r="BI39" i="2"/>
  <c r="BI41" i="2"/>
  <c r="D54" i="7" l="1"/>
  <c r="BG54" i="7" s="1"/>
  <c r="C682" i="19"/>
  <c r="B681" i="19"/>
  <c r="A681" i="19"/>
  <c r="D681" i="19" s="1"/>
  <c r="BH54" i="7"/>
  <c r="A54" i="7"/>
  <c r="BD54" i="7" s="1"/>
  <c r="BI85" i="2"/>
  <c r="AP55" i="7"/>
  <c r="K55" i="7"/>
  <c r="AK55" i="7"/>
  <c r="AN55" i="7"/>
  <c r="G55" i="7"/>
  <c r="AW55" i="7"/>
  <c r="Q55" i="7"/>
  <c r="V55" i="7"/>
  <c r="AA55" i="7"/>
  <c r="H55" i="7"/>
  <c r="BI55" i="7" s="1"/>
  <c r="AT55" i="7"/>
  <c r="AM55" i="7"/>
  <c r="X55" i="7"/>
  <c r="F55" i="7"/>
  <c r="AD55" i="7"/>
  <c r="AH55" i="7"/>
  <c r="AR55" i="7"/>
  <c r="W55" i="7"/>
  <c r="AE55" i="7"/>
  <c r="S55" i="7"/>
  <c r="B55" i="7"/>
  <c r="BE55" i="7" s="1"/>
  <c r="AI55" i="7"/>
  <c r="I55" i="7"/>
  <c r="L55" i="7"/>
  <c r="BJ55" i="7" s="1"/>
  <c r="AO55" i="7"/>
  <c r="AS55" i="7"/>
  <c r="BK55" i="7" s="1"/>
  <c r="U55" i="7"/>
  <c r="AG55" i="7"/>
  <c r="Z55" i="7"/>
  <c r="AJ55" i="7"/>
  <c r="AC55" i="7"/>
  <c r="AL55" i="7"/>
  <c r="M55" i="7"/>
  <c r="P55" i="7"/>
  <c r="AB55" i="7"/>
  <c r="AF55" i="7"/>
  <c r="AQ55" i="7"/>
  <c r="Y55" i="7"/>
  <c r="C55" i="7"/>
  <c r="BF55" i="7" s="1"/>
  <c r="J55" i="7"/>
  <c r="N55" i="7"/>
  <c r="R55" i="7"/>
  <c r="O55" i="7"/>
  <c r="AV55" i="7"/>
  <c r="AU55" i="7"/>
  <c r="AY55" i="7"/>
  <c r="T55" i="7"/>
  <c r="AX55" i="7"/>
  <c r="BC8" i="2"/>
  <c r="E56" i="7"/>
  <c r="BJ41" i="2"/>
  <c r="BJ39" i="2"/>
  <c r="BJ40" i="2"/>
  <c r="BJ37" i="2"/>
  <c r="BJ38" i="2"/>
  <c r="BK65" i="2"/>
  <c r="A576" i="19"/>
  <c r="C575" i="19"/>
  <c r="B576" i="19"/>
  <c r="D55" i="7" l="1"/>
  <c r="BG55" i="7" s="1"/>
  <c r="C574" i="19"/>
  <c r="B575" i="19"/>
  <c r="A575" i="19"/>
  <c r="BJ85" i="2"/>
  <c r="Z56" i="7"/>
  <c r="H56" i="7"/>
  <c r="BI56" i="7" s="1"/>
  <c r="AG56" i="7"/>
  <c r="AI56" i="7"/>
  <c r="AC56" i="7"/>
  <c r="AQ56" i="7"/>
  <c r="AD56" i="7"/>
  <c r="AR56" i="7"/>
  <c r="AP56" i="7"/>
  <c r="U56" i="7"/>
  <c r="F56" i="7"/>
  <c r="AO56" i="7"/>
  <c r="V56" i="7"/>
  <c r="W56" i="7"/>
  <c r="AX56" i="7"/>
  <c r="N56" i="7"/>
  <c r="C56" i="7"/>
  <c r="BF56" i="7" s="1"/>
  <c r="AJ56" i="7"/>
  <c r="AA56" i="7"/>
  <c r="P56" i="7"/>
  <c r="AV56" i="7"/>
  <c r="J56" i="7"/>
  <c r="AN56" i="7"/>
  <c r="G56" i="7"/>
  <c r="AE56" i="7"/>
  <c r="M56" i="7"/>
  <c r="AT56" i="7"/>
  <c r="S56" i="7"/>
  <c r="X56" i="7"/>
  <c r="AH56" i="7"/>
  <c r="K56" i="7"/>
  <c r="Y56" i="7"/>
  <c r="AB56" i="7"/>
  <c r="Q56" i="7"/>
  <c r="R56" i="7"/>
  <c r="I56" i="7"/>
  <c r="L56" i="7"/>
  <c r="BJ56" i="7" s="1"/>
  <c r="AK56" i="7"/>
  <c r="AF56" i="7"/>
  <c r="T56" i="7"/>
  <c r="O56" i="7"/>
  <c r="AW56" i="7"/>
  <c r="B56" i="7"/>
  <c r="AL56" i="7"/>
  <c r="AS56" i="7"/>
  <c r="BK56" i="7" s="1"/>
  <c r="AM56" i="7"/>
  <c r="AY56" i="7"/>
  <c r="AU56" i="7"/>
  <c r="C683" i="19"/>
  <c r="B682" i="19"/>
  <c r="A682" i="19"/>
  <c r="D682" i="19" s="1"/>
  <c r="BK38" i="2"/>
  <c r="BL65" i="2"/>
  <c r="BK40" i="2"/>
  <c r="BK41" i="2"/>
  <c r="BK39" i="2"/>
  <c r="BK37" i="2"/>
  <c r="E57" i="7"/>
  <c r="BD8" i="2"/>
  <c r="BH55" i="7"/>
  <c r="A55" i="7"/>
  <c r="BD55" i="7" s="1"/>
  <c r="BE8" i="2" l="1"/>
  <c r="E58" i="7"/>
  <c r="AS57" i="7"/>
  <c r="BK57" i="7" s="1"/>
  <c r="U57" i="7"/>
  <c r="W57" i="7"/>
  <c r="M57" i="7"/>
  <c r="AC57" i="7"/>
  <c r="Z57" i="7"/>
  <c r="AF57" i="7"/>
  <c r="AG57" i="7"/>
  <c r="AL57" i="7"/>
  <c r="AJ57" i="7"/>
  <c r="V57" i="7"/>
  <c r="AP57" i="7"/>
  <c r="Q57" i="7"/>
  <c r="H57" i="7"/>
  <c r="BI57" i="7" s="1"/>
  <c r="B57" i="7"/>
  <c r="BE57" i="7" s="1"/>
  <c r="K57" i="7"/>
  <c r="AY57" i="7"/>
  <c r="F57" i="7"/>
  <c r="AB57" i="7"/>
  <c r="O57" i="7"/>
  <c r="C57" i="7"/>
  <c r="BF57" i="7" s="1"/>
  <c r="X57" i="7"/>
  <c r="AX57" i="7"/>
  <c r="Y57" i="7"/>
  <c r="I57" i="7"/>
  <c r="AU57" i="7"/>
  <c r="N57" i="7"/>
  <c r="AE57" i="7"/>
  <c r="AA57" i="7"/>
  <c r="J57" i="7"/>
  <c r="AT57" i="7"/>
  <c r="AM57" i="7"/>
  <c r="R57" i="7"/>
  <c r="T57" i="7"/>
  <c r="AW57" i="7"/>
  <c r="AD57" i="7"/>
  <c r="S57" i="7"/>
  <c r="AR57" i="7"/>
  <c r="AV57" i="7"/>
  <c r="AK57" i="7"/>
  <c r="AO57" i="7"/>
  <c r="P57" i="7"/>
  <c r="AQ57" i="7"/>
  <c r="G57" i="7"/>
  <c r="L57" i="7"/>
  <c r="BJ57" i="7" s="1"/>
  <c r="AH57" i="7"/>
  <c r="AN57" i="7"/>
  <c r="AI57" i="7"/>
  <c r="BK85" i="2"/>
  <c r="D56" i="7"/>
  <c r="BG56" i="7" s="1"/>
  <c r="BE56" i="7"/>
  <c r="BH56" i="7"/>
  <c r="A56" i="7"/>
  <c r="BD56" i="7" s="1"/>
  <c r="B574" i="19"/>
  <c r="A574" i="19"/>
  <c r="C573" i="19"/>
  <c r="BL39" i="2"/>
  <c r="BL41" i="2"/>
  <c r="BL40" i="2"/>
  <c r="BM65" i="2"/>
  <c r="BL37" i="2"/>
  <c r="BL38" i="2"/>
  <c r="B683" i="19"/>
  <c r="A683" i="19"/>
  <c r="D683" i="19" s="1"/>
  <c r="C684" i="19"/>
  <c r="D57" i="7" l="1"/>
  <c r="BG57" i="7" s="1"/>
  <c r="B684" i="19"/>
  <c r="C685" i="19"/>
  <c r="A684" i="19"/>
  <c r="D684" i="19" s="1"/>
  <c r="BH57" i="7"/>
  <c r="A57" i="7"/>
  <c r="BD57" i="7" s="1"/>
  <c r="BN65" i="2"/>
  <c r="BM40" i="2"/>
  <c r="BM39" i="2"/>
  <c r="BM38" i="2"/>
  <c r="BM41" i="2"/>
  <c r="BM37" i="2"/>
  <c r="B573" i="19"/>
  <c r="A573" i="19"/>
  <c r="C572" i="19"/>
  <c r="BL85" i="2"/>
  <c r="T58" i="7"/>
  <c r="AO58" i="7"/>
  <c r="H58" i="7"/>
  <c r="BI58" i="7" s="1"/>
  <c r="AS58" i="7"/>
  <c r="BK58" i="7" s="1"/>
  <c r="R58" i="7"/>
  <c r="AP58" i="7"/>
  <c r="Z58" i="7"/>
  <c r="M58" i="7"/>
  <c r="V58" i="7"/>
  <c r="Y58" i="7"/>
  <c r="AQ58" i="7"/>
  <c r="AU58" i="7"/>
  <c r="AE58" i="7"/>
  <c r="AN58" i="7"/>
  <c r="AT58" i="7"/>
  <c r="O58" i="7"/>
  <c r="AL58" i="7"/>
  <c r="X58" i="7"/>
  <c r="G58" i="7"/>
  <c r="P58" i="7"/>
  <c r="AG58" i="7"/>
  <c r="C58" i="7"/>
  <c r="BF58" i="7" s="1"/>
  <c r="AK58" i="7"/>
  <c r="AH58" i="7"/>
  <c r="AJ58" i="7"/>
  <c r="AC58" i="7"/>
  <c r="I58" i="7"/>
  <c r="L58" i="7"/>
  <c r="BJ58" i="7" s="1"/>
  <c r="AB58" i="7"/>
  <c r="U58" i="7"/>
  <c r="AF58" i="7"/>
  <c r="AV58" i="7"/>
  <c r="Q58" i="7"/>
  <c r="AI58" i="7"/>
  <c r="AX58" i="7"/>
  <c r="AM58" i="7"/>
  <c r="B58" i="7"/>
  <c r="BE58" i="7" s="1"/>
  <c r="AW58" i="7"/>
  <c r="AY58" i="7"/>
  <c r="AR58" i="7"/>
  <c r="AA58" i="7"/>
  <c r="K58" i="7"/>
  <c r="S58" i="7"/>
  <c r="AD58" i="7"/>
  <c r="F58" i="7"/>
  <c r="J58" i="7"/>
  <c r="N58" i="7"/>
  <c r="W58" i="7"/>
  <c r="BF8" i="2"/>
  <c r="E59" i="7"/>
  <c r="C571" i="19" l="1"/>
  <c r="A572" i="19"/>
  <c r="B572" i="19"/>
  <c r="BN41" i="2"/>
  <c r="BN37" i="2"/>
  <c r="BN40" i="2"/>
  <c r="BO65" i="2"/>
  <c r="BN38" i="2"/>
  <c r="BN39" i="2"/>
  <c r="AK59" i="7"/>
  <c r="AY59" i="7"/>
  <c r="N59" i="7"/>
  <c r="Q59" i="7"/>
  <c r="AL59" i="7"/>
  <c r="AS59" i="7"/>
  <c r="BK59" i="7" s="1"/>
  <c r="U59" i="7"/>
  <c r="AH59" i="7"/>
  <c r="F59" i="7"/>
  <c r="AU59" i="7"/>
  <c r="T59" i="7"/>
  <c r="AO59" i="7"/>
  <c r="P59" i="7"/>
  <c r="AJ59" i="7"/>
  <c r="V59" i="7"/>
  <c r="L59" i="7"/>
  <c r="BJ59" i="7" s="1"/>
  <c r="G59" i="7"/>
  <c r="AD59" i="7"/>
  <c r="AA59" i="7"/>
  <c r="AQ59" i="7"/>
  <c r="AN59" i="7"/>
  <c r="Y59" i="7"/>
  <c r="C59" i="7"/>
  <c r="BF59" i="7" s="1"/>
  <c r="S59" i="7"/>
  <c r="AX59" i="7"/>
  <c r="K59" i="7"/>
  <c r="AT59" i="7"/>
  <c r="AB59" i="7"/>
  <c r="J59" i="7"/>
  <c r="AP59" i="7"/>
  <c r="Z59" i="7"/>
  <c r="AR59" i="7"/>
  <c r="AW59" i="7"/>
  <c r="M59" i="7"/>
  <c r="W59" i="7"/>
  <c r="I59" i="7"/>
  <c r="AC59" i="7"/>
  <c r="AM59" i="7"/>
  <c r="B59" i="7"/>
  <c r="AI59" i="7"/>
  <c r="AF59" i="7"/>
  <c r="X59" i="7"/>
  <c r="O59" i="7"/>
  <c r="AG59" i="7"/>
  <c r="AV59" i="7"/>
  <c r="R59" i="7"/>
  <c r="H59" i="7"/>
  <c r="BI59" i="7" s="1"/>
  <c r="AE59" i="7"/>
  <c r="A685" i="19"/>
  <c r="D685" i="19" s="1"/>
  <c r="B685" i="19"/>
  <c r="C686" i="19"/>
  <c r="BG8" i="2"/>
  <c r="E60" i="7"/>
  <c r="A58" i="7"/>
  <c r="BD58" i="7" s="1"/>
  <c r="BH58" i="7"/>
  <c r="D58" i="7"/>
  <c r="BG58" i="7" s="1"/>
  <c r="BM85" i="2"/>
  <c r="A686" i="19" l="1"/>
  <c r="D686" i="19" s="1"/>
  <c r="C687" i="19"/>
  <c r="B686" i="19"/>
  <c r="D59" i="7"/>
  <c r="BG59" i="7" s="1"/>
  <c r="BE59" i="7"/>
  <c r="BO37" i="2"/>
  <c r="BO40" i="2"/>
  <c r="BP65" i="2"/>
  <c r="BO39" i="2"/>
  <c r="BO41" i="2"/>
  <c r="BO38" i="2"/>
  <c r="AY60" i="7"/>
  <c r="AE60" i="7"/>
  <c r="R60" i="7"/>
  <c r="AG60" i="7"/>
  <c r="AW60" i="7"/>
  <c r="Y60" i="7"/>
  <c r="AV60" i="7"/>
  <c r="I60" i="7"/>
  <c r="AR60" i="7"/>
  <c r="K60" i="7"/>
  <c r="U60" i="7"/>
  <c r="G60" i="7"/>
  <c r="N60" i="7"/>
  <c r="AN60" i="7"/>
  <c r="AX60" i="7"/>
  <c r="AO60" i="7"/>
  <c r="S60" i="7"/>
  <c r="V60" i="7"/>
  <c r="AK60" i="7"/>
  <c r="J60" i="7"/>
  <c r="Z60" i="7"/>
  <c r="AT60" i="7"/>
  <c r="X60" i="7"/>
  <c r="AH60" i="7"/>
  <c r="AU60" i="7"/>
  <c r="W60" i="7"/>
  <c r="T60" i="7"/>
  <c r="AC60" i="7"/>
  <c r="AM60" i="7"/>
  <c r="C60" i="7"/>
  <c r="BF60" i="7" s="1"/>
  <c r="AF60" i="7"/>
  <c r="AB60" i="7"/>
  <c r="P60" i="7"/>
  <c r="AL60" i="7"/>
  <c r="AQ60" i="7"/>
  <c r="AJ60" i="7"/>
  <c r="AS60" i="7"/>
  <c r="BK60" i="7" s="1"/>
  <c r="H60" i="7"/>
  <c r="BI60" i="7" s="1"/>
  <c r="O60" i="7"/>
  <c r="AA60" i="7"/>
  <c r="AP60" i="7"/>
  <c r="AD60" i="7"/>
  <c r="Q60" i="7"/>
  <c r="L60" i="7"/>
  <c r="BJ60" i="7" s="1"/>
  <c r="M60" i="7"/>
  <c r="B60" i="7"/>
  <c r="BE60" i="7" s="1"/>
  <c r="AI60" i="7"/>
  <c r="F60" i="7"/>
  <c r="BH59" i="7"/>
  <c r="A59" i="7"/>
  <c r="BD59" i="7" s="1"/>
  <c r="BN85" i="2"/>
  <c r="E61" i="7"/>
  <c r="BH8" i="2"/>
  <c r="B571" i="19"/>
  <c r="A571" i="19"/>
  <c r="C570" i="19"/>
  <c r="BI8" i="2" l="1"/>
  <c r="E62" i="7"/>
  <c r="BH60" i="7"/>
  <c r="A60" i="7"/>
  <c r="BD60" i="7" s="1"/>
  <c r="D60" i="7"/>
  <c r="BG60" i="7" s="1"/>
  <c r="BP39" i="2"/>
  <c r="BP41" i="2"/>
  <c r="BP40" i="2"/>
  <c r="BQ65" i="2"/>
  <c r="BP37" i="2"/>
  <c r="BP38" i="2"/>
  <c r="C569" i="19"/>
  <c r="B570" i="19"/>
  <c r="A570" i="19"/>
  <c r="V61" i="7"/>
  <c r="AB61" i="7"/>
  <c r="K61" i="7"/>
  <c r="AM61" i="7"/>
  <c r="AS61" i="7"/>
  <c r="BK61" i="7" s="1"/>
  <c r="H61" i="7"/>
  <c r="BI61" i="7" s="1"/>
  <c r="AY61" i="7"/>
  <c r="AA61" i="7"/>
  <c r="AU61" i="7"/>
  <c r="U61" i="7"/>
  <c r="Q61" i="7"/>
  <c r="C61" i="7"/>
  <c r="BF61" i="7" s="1"/>
  <c r="AP61" i="7"/>
  <c r="B61" i="7"/>
  <c r="AF61" i="7"/>
  <c r="AG61" i="7"/>
  <c r="M61" i="7"/>
  <c r="AW61" i="7"/>
  <c r="AE61" i="7"/>
  <c r="O61" i="7"/>
  <c r="AR61" i="7"/>
  <c r="Z61" i="7"/>
  <c r="W61" i="7"/>
  <c r="AJ61" i="7"/>
  <c r="AT61" i="7"/>
  <c r="X61" i="7"/>
  <c r="J61" i="7"/>
  <c r="AV61" i="7"/>
  <c r="T61" i="7"/>
  <c r="AD61" i="7"/>
  <c r="AH61" i="7"/>
  <c r="AQ61" i="7"/>
  <c r="N61" i="7"/>
  <c r="I61" i="7"/>
  <c r="L61" i="7"/>
  <c r="BJ61" i="7" s="1"/>
  <c r="G61" i="7"/>
  <c r="AO61" i="7"/>
  <c r="AN61" i="7"/>
  <c r="AX61" i="7"/>
  <c r="S61" i="7"/>
  <c r="Y61" i="7"/>
  <c r="AC61" i="7"/>
  <c r="F61" i="7"/>
  <c r="R61" i="7"/>
  <c r="AK61" i="7"/>
  <c r="P61" i="7"/>
  <c r="AL61" i="7"/>
  <c r="AI61" i="7"/>
  <c r="BO85" i="2"/>
  <c r="C688" i="19"/>
  <c r="B687" i="19"/>
  <c r="A687" i="19"/>
  <c r="D687" i="19" s="1"/>
  <c r="C689" i="19" l="1"/>
  <c r="A688" i="19"/>
  <c r="D688" i="19" s="1"/>
  <c r="B688" i="19"/>
  <c r="D61" i="7"/>
  <c r="BG61" i="7" s="1"/>
  <c r="BE61" i="7"/>
  <c r="B569" i="19"/>
  <c r="A569" i="19"/>
  <c r="C568" i="19"/>
  <c r="BP85" i="2"/>
  <c r="AR62" i="7"/>
  <c r="AP62" i="7"/>
  <c r="S62" i="7"/>
  <c r="AH62" i="7"/>
  <c r="AC62" i="7"/>
  <c r="AK62" i="7"/>
  <c r="AQ62" i="7"/>
  <c r="L62" i="7"/>
  <c r="BJ62" i="7" s="1"/>
  <c r="M62" i="7"/>
  <c r="AS62" i="7"/>
  <c r="BK62" i="7" s="1"/>
  <c r="AY62" i="7"/>
  <c r="K62" i="7"/>
  <c r="V62" i="7"/>
  <c r="AV62" i="7"/>
  <c r="Q62" i="7"/>
  <c r="T62" i="7"/>
  <c r="AE62" i="7"/>
  <c r="AX62" i="7"/>
  <c r="AT62" i="7"/>
  <c r="Z62" i="7"/>
  <c r="AI62" i="7"/>
  <c r="N62" i="7"/>
  <c r="R62" i="7"/>
  <c r="AB62" i="7"/>
  <c r="AW62" i="7"/>
  <c r="P62" i="7"/>
  <c r="I62" i="7"/>
  <c r="AG62" i="7"/>
  <c r="AF62" i="7"/>
  <c r="U62" i="7"/>
  <c r="AM62" i="7"/>
  <c r="B62" i="7"/>
  <c r="BE62" i="7" s="1"/>
  <c r="AA62" i="7"/>
  <c r="AN62" i="7"/>
  <c r="C62" i="7"/>
  <c r="BF62" i="7" s="1"/>
  <c r="AD62" i="7"/>
  <c r="G62" i="7"/>
  <c r="AO62" i="7"/>
  <c r="H62" i="7"/>
  <c r="BI62" i="7" s="1"/>
  <c r="AL62" i="7"/>
  <c r="X62" i="7"/>
  <c r="AJ62" i="7"/>
  <c r="W62" i="7"/>
  <c r="J62" i="7"/>
  <c r="AU62" i="7"/>
  <c r="O62" i="7"/>
  <c r="Y62" i="7"/>
  <c r="D62" i="7"/>
  <c r="BG62" i="7" s="1"/>
  <c r="F62" i="7"/>
  <c r="A61" i="7"/>
  <c r="BD61" i="7" s="1"/>
  <c r="BH61" i="7"/>
  <c r="BQ40" i="2"/>
  <c r="BQ41" i="2"/>
  <c r="BQ38" i="2"/>
  <c r="BR65" i="2"/>
  <c r="BQ37" i="2"/>
  <c r="BQ39" i="2"/>
  <c r="BJ8" i="2"/>
  <c r="E63" i="7"/>
  <c r="BQ85" i="2" l="1"/>
  <c r="B568" i="19"/>
  <c r="C567" i="19"/>
  <c r="A568" i="19"/>
  <c r="AG63" i="7"/>
  <c r="Y63" i="7"/>
  <c r="AV63" i="7"/>
  <c r="AK63" i="7"/>
  <c r="AE63" i="7"/>
  <c r="P63" i="7"/>
  <c r="AS63" i="7"/>
  <c r="BK63" i="7" s="1"/>
  <c r="AU63" i="7"/>
  <c r="M63" i="7"/>
  <c r="AL63" i="7"/>
  <c r="O63" i="7"/>
  <c r="AD63" i="7"/>
  <c r="X63" i="7"/>
  <c r="K63" i="7"/>
  <c r="AP63" i="7"/>
  <c r="S63" i="7"/>
  <c r="I63" i="7"/>
  <c r="AQ63" i="7"/>
  <c r="U63" i="7"/>
  <c r="W63" i="7"/>
  <c r="J63" i="7"/>
  <c r="L63" i="7"/>
  <c r="BJ63" i="7" s="1"/>
  <c r="AY63" i="7"/>
  <c r="AN63" i="7"/>
  <c r="R63" i="7"/>
  <c r="AR63" i="7"/>
  <c r="AF63" i="7"/>
  <c r="G63" i="7"/>
  <c r="Z63" i="7"/>
  <c r="AH63" i="7"/>
  <c r="V63" i="7"/>
  <c r="AB63" i="7"/>
  <c r="AA63" i="7"/>
  <c r="AI63" i="7"/>
  <c r="AW63" i="7"/>
  <c r="AJ63" i="7"/>
  <c r="H63" i="7"/>
  <c r="BI63" i="7" s="1"/>
  <c r="AC63" i="7"/>
  <c r="AT63" i="7"/>
  <c r="B63" i="7"/>
  <c r="BE63" i="7" s="1"/>
  <c r="T63" i="7"/>
  <c r="AX63" i="7"/>
  <c r="AM63" i="7"/>
  <c r="C63" i="7"/>
  <c r="BF63" i="7" s="1"/>
  <c r="Q63" i="7"/>
  <c r="N63" i="7"/>
  <c r="F63" i="7"/>
  <c r="AO63" i="7"/>
  <c r="BR37" i="2"/>
  <c r="BS65" i="2"/>
  <c r="BR38" i="2"/>
  <c r="BR41" i="2"/>
  <c r="BR39" i="2"/>
  <c r="BR40" i="2"/>
  <c r="E64" i="7"/>
  <c r="BK8" i="2"/>
  <c r="BH62" i="7"/>
  <c r="A62" i="7"/>
  <c r="BD62" i="7" s="1"/>
  <c r="A689" i="19"/>
  <c r="D689" i="19" s="1"/>
  <c r="C690" i="19"/>
  <c r="B689" i="19"/>
  <c r="E65" i="7" l="1"/>
  <c r="BL8" i="2"/>
  <c r="AE64" i="7"/>
  <c r="AK64" i="7"/>
  <c r="R64" i="7"/>
  <c r="J64" i="7"/>
  <c r="I64" i="7"/>
  <c r="AL64" i="7"/>
  <c r="AB64" i="7"/>
  <c r="L64" i="7"/>
  <c r="BJ64" i="7" s="1"/>
  <c r="AY64" i="7"/>
  <c r="Q64" i="7"/>
  <c r="AW64" i="7"/>
  <c r="T64" i="7"/>
  <c r="AG64" i="7"/>
  <c r="H64" i="7"/>
  <c r="BI64" i="7" s="1"/>
  <c r="C64" i="7"/>
  <c r="BF64" i="7" s="1"/>
  <c r="W64" i="7"/>
  <c r="AR64" i="7"/>
  <c r="AH64" i="7"/>
  <c r="AQ64" i="7"/>
  <c r="X64" i="7"/>
  <c r="AO64" i="7"/>
  <c r="AA64" i="7"/>
  <c r="AS64" i="7"/>
  <c r="BK64" i="7" s="1"/>
  <c r="G64" i="7"/>
  <c r="AJ64" i="7"/>
  <c r="AT64" i="7"/>
  <c r="N64" i="7"/>
  <c r="AC64" i="7"/>
  <c r="O64" i="7"/>
  <c r="Y64" i="7"/>
  <c r="AN64" i="7"/>
  <c r="M64" i="7"/>
  <c r="AP64" i="7"/>
  <c r="AX64" i="7"/>
  <c r="S64" i="7"/>
  <c r="P64" i="7"/>
  <c r="B64" i="7"/>
  <c r="BE64" i="7" s="1"/>
  <c r="AD64" i="7"/>
  <c r="K64" i="7"/>
  <c r="U64" i="7"/>
  <c r="AU64" i="7"/>
  <c r="AM64" i="7"/>
  <c r="AF64" i="7"/>
  <c r="AV64" i="7"/>
  <c r="Z64" i="7"/>
  <c r="F64" i="7"/>
  <c r="V64" i="7"/>
  <c r="AI64" i="7"/>
  <c r="D63" i="7"/>
  <c r="BG63" i="7" s="1"/>
  <c r="A63" i="7"/>
  <c r="BD63" i="7" s="1"/>
  <c r="BH63" i="7"/>
  <c r="A690" i="19"/>
  <c r="D690" i="19" s="1"/>
  <c r="B690" i="19"/>
  <c r="C691" i="19"/>
  <c r="BR85" i="2"/>
  <c r="BS37" i="2"/>
  <c r="BT65" i="2"/>
  <c r="BS40" i="2"/>
  <c r="BS41" i="2"/>
  <c r="BS39" i="2"/>
  <c r="BS38" i="2"/>
  <c r="B567" i="19"/>
  <c r="C566" i="19"/>
  <c r="A567" i="19"/>
  <c r="BT39" i="2" l="1"/>
  <c r="BT41" i="2"/>
  <c r="BT40" i="2"/>
  <c r="BU65" i="2"/>
  <c r="BT37" i="2"/>
  <c r="BT38" i="2"/>
  <c r="B691" i="19"/>
  <c r="C692" i="19"/>
  <c r="A691" i="19"/>
  <c r="D691" i="19" s="1"/>
  <c r="A64" i="7"/>
  <c r="BD64" i="7" s="1"/>
  <c r="BH64" i="7"/>
  <c r="D64" i="7"/>
  <c r="BG64" i="7" s="1"/>
  <c r="BM8" i="2"/>
  <c r="E66" i="7"/>
  <c r="C565" i="19"/>
  <c r="A566" i="19"/>
  <c r="B566" i="19"/>
  <c r="AB65" i="7"/>
  <c r="F65" i="7"/>
  <c r="AL65" i="7"/>
  <c r="I65" i="7"/>
  <c r="Q65" i="7"/>
  <c r="V65" i="7"/>
  <c r="AR65" i="7"/>
  <c r="AF65" i="7"/>
  <c r="AE65" i="7"/>
  <c r="AO65" i="7"/>
  <c r="L65" i="7"/>
  <c r="BJ65" i="7" s="1"/>
  <c r="X65" i="7"/>
  <c r="U65" i="7"/>
  <c r="AY65" i="7"/>
  <c r="B65" i="7"/>
  <c r="BE65" i="7" s="1"/>
  <c r="AA65" i="7"/>
  <c r="Z65" i="7"/>
  <c r="AP65" i="7"/>
  <c r="T65" i="7"/>
  <c r="R65" i="7"/>
  <c r="P65" i="7"/>
  <c r="J65" i="7"/>
  <c r="AM65" i="7"/>
  <c r="N65" i="7"/>
  <c r="AX65" i="7"/>
  <c r="AJ65" i="7"/>
  <c r="AW65" i="7"/>
  <c r="AK65" i="7"/>
  <c r="AV65" i="7"/>
  <c r="G65" i="7"/>
  <c r="AQ65" i="7"/>
  <c r="M65" i="7"/>
  <c r="W65" i="7"/>
  <c r="AU65" i="7"/>
  <c r="AC65" i="7"/>
  <c r="AD65" i="7"/>
  <c r="C65" i="7"/>
  <c r="BF65" i="7" s="1"/>
  <c r="S65" i="7"/>
  <c r="AG65" i="7"/>
  <c r="AT65" i="7"/>
  <c r="K65" i="7"/>
  <c r="AI65" i="7"/>
  <c r="O65" i="7"/>
  <c r="AN65" i="7"/>
  <c r="Y65" i="7"/>
  <c r="H65" i="7"/>
  <c r="BI65" i="7" s="1"/>
  <c r="AS65" i="7"/>
  <c r="BK65" i="7" s="1"/>
  <c r="AH65" i="7"/>
  <c r="BS85" i="2"/>
  <c r="D65" i="7" l="1"/>
  <c r="BG65" i="7" s="1"/>
  <c r="BH65" i="7"/>
  <c r="A65" i="7"/>
  <c r="BD65" i="7" s="1"/>
  <c r="A565" i="19"/>
  <c r="C564" i="19"/>
  <c r="B565" i="19"/>
  <c r="BT85" i="2"/>
  <c r="H66" i="7"/>
  <c r="BI66" i="7" s="1"/>
  <c r="AS66" i="7"/>
  <c r="BK66" i="7" s="1"/>
  <c r="AH66" i="7"/>
  <c r="AF66" i="7"/>
  <c r="P66" i="7"/>
  <c r="AJ66" i="7"/>
  <c r="AI66" i="7"/>
  <c r="AU66" i="7"/>
  <c r="AP66" i="7"/>
  <c r="AT66" i="7"/>
  <c r="I66" i="7"/>
  <c r="AQ66" i="7"/>
  <c r="AO66" i="7"/>
  <c r="AX66" i="7"/>
  <c r="F66" i="7"/>
  <c r="AV66" i="7"/>
  <c r="AL66" i="7"/>
  <c r="AK66" i="7"/>
  <c r="Z66" i="7"/>
  <c r="B66" i="7"/>
  <c r="BE66" i="7" s="1"/>
  <c r="G66" i="7"/>
  <c r="AN66" i="7"/>
  <c r="W66" i="7"/>
  <c r="AG66" i="7"/>
  <c r="AC66" i="7"/>
  <c r="M66" i="7"/>
  <c r="X66" i="7"/>
  <c r="O66" i="7"/>
  <c r="S66" i="7"/>
  <c r="C66" i="7"/>
  <c r="BF66" i="7" s="1"/>
  <c r="N66" i="7"/>
  <c r="AA66" i="7"/>
  <c r="AE66" i="7"/>
  <c r="Q66" i="7"/>
  <c r="V66" i="7"/>
  <c r="J66" i="7"/>
  <c r="R66" i="7"/>
  <c r="AD66" i="7"/>
  <c r="Y66" i="7"/>
  <c r="T66" i="7"/>
  <c r="AM66" i="7"/>
  <c r="L66" i="7"/>
  <c r="BJ66" i="7" s="1"/>
  <c r="U66" i="7"/>
  <c r="K66" i="7"/>
  <c r="AB66" i="7"/>
  <c r="AR66" i="7"/>
  <c r="AY66" i="7"/>
  <c r="AW66" i="7"/>
  <c r="BN8" i="2"/>
  <c r="E67" i="7"/>
  <c r="B692" i="19"/>
  <c r="A692" i="19"/>
  <c r="D692" i="19" s="1"/>
  <c r="C693" i="19"/>
  <c r="BU38" i="2"/>
  <c r="BV65" i="2"/>
  <c r="BU37" i="2"/>
  <c r="BU40" i="2"/>
  <c r="BU39" i="2"/>
  <c r="BU41" i="2"/>
  <c r="D66" i="7" l="1"/>
  <c r="BG66" i="7" s="1"/>
  <c r="O67" i="7"/>
  <c r="AR67" i="7"/>
  <c r="AA67" i="7"/>
  <c r="B67" i="7"/>
  <c r="BE67" i="7" s="1"/>
  <c r="AP67" i="7"/>
  <c r="AX67" i="7"/>
  <c r="F67" i="7"/>
  <c r="AN67" i="7"/>
  <c r="AB67" i="7"/>
  <c r="AM67" i="7"/>
  <c r="AK67" i="7"/>
  <c r="P67" i="7"/>
  <c r="AD67" i="7"/>
  <c r="AW67" i="7"/>
  <c r="U67" i="7"/>
  <c r="AV67" i="7"/>
  <c r="K67" i="7"/>
  <c r="I67" i="7"/>
  <c r="AT67" i="7"/>
  <c r="AC67" i="7"/>
  <c r="W67" i="7"/>
  <c r="J67" i="7"/>
  <c r="R67" i="7"/>
  <c r="Z67" i="7"/>
  <c r="AH67" i="7"/>
  <c r="V67" i="7"/>
  <c r="AJ67" i="7"/>
  <c r="AU67" i="7"/>
  <c r="AI67" i="7"/>
  <c r="AQ67" i="7"/>
  <c r="AF67" i="7"/>
  <c r="Y67" i="7"/>
  <c r="AL67" i="7"/>
  <c r="AO67" i="7"/>
  <c r="AY67" i="7"/>
  <c r="S67" i="7"/>
  <c r="AG67" i="7"/>
  <c r="G67" i="7"/>
  <c r="N67" i="7"/>
  <c r="M67" i="7"/>
  <c r="AE67" i="7"/>
  <c r="AS67" i="7"/>
  <c r="BK67" i="7" s="1"/>
  <c r="C67" i="7"/>
  <c r="BF67" i="7" s="1"/>
  <c r="L67" i="7"/>
  <c r="BJ67" i="7" s="1"/>
  <c r="T67" i="7"/>
  <c r="X67" i="7"/>
  <c r="Q67" i="7"/>
  <c r="H67" i="7"/>
  <c r="BI67" i="7" s="1"/>
  <c r="BH66" i="7"/>
  <c r="A66" i="7"/>
  <c r="BD66" i="7" s="1"/>
  <c r="A564" i="19"/>
  <c r="B564" i="19"/>
  <c r="C563" i="19"/>
  <c r="BU85" i="2"/>
  <c r="A693" i="19"/>
  <c r="D693" i="19" s="1"/>
  <c r="C694" i="19"/>
  <c r="B693" i="19"/>
  <c r="BO8" i="2"/>
  <c r="E68" i="7"/>
  <c r="BW65" i="2"/>
  <c r="BV41" i="2"/>
  <c r="BV39" i="2"/>
  <c r="BV40" i="2"/>
  <c r="BV37" i="2"/>
  <c r="BV38" i="2"/>
  <c r="D67" i="7" l="1"/>
  <c r="BG67" i="7" s="1"/>
  <c r="BP8" i="2"/>
  <c r="E69" i="7"/>
  <c r="BH67" i="7"/>
  <c r="A67" i="7"/>
  <c r="BD67" i="7" s="1"/>
  <c r="BW39" i="2"/>
  <c r="BW38" i="2"/>
  <c r="BW37" i="2"/>
  <c r="BX65" i="2"/>
  <c r="BW40" i="2"/>
  <c r="BW41" i="2"/>
  <c r="B563" i="19"/>
  <c r="A563" i="19"/>
  <c r="C562" i="19"/>
  <c r="BV85" i="2"/>
  <c r="A694" i="19"/>
  <c r="D694" i="19" s="1"/>
  <c r="B694" i="19"/>
  <c r="C695" i="19"/>
  <c r="AM68" i="7"/>
  <c r="B68" i="7"/>
  <c r="BE68" i="7" s="1"/>
  <c r="AF68" i="7"/>
  <c r="AH68" i="7"/>
  <c r="AT68" i="7"/>
  <c r="AG68" i="7"/>
  <c r="AU68" i="7"/>
  <c r="AI68" i="7"/>
  <c r="M68" i="7"/>
  <c r="I68" i="7"/>
  <c r="AR68" i="7"/>
  <c r="AV68" i="7"/>
  <c r="G68" i="7"/>
  <c r="V68" i="7"/>
  <c r="C68" i="7"/>
  <c r="BF68" i="7" s="1"/>
  <c r="R68" i="7"/>
  <c r="F68" i="7"/>
  <c r="AW68" i="7"/>
  <c r="J68" i="7"/>
  <c r="Q68" i="7"/>
  <c r="L68" i="7"/>
  <c r="BJ68" i="7" s="1"/>
  <c r="AQ68" i="7"/>
  <c r="W68" i="7"/>
  <c r="AK68" i="7"/>
  <c r="Y68" i="7"/>
  <c r="AD68" i="7"/>
  <c r="AN68" i="7"/>
  <c r="N68" i="7"/>
  <c r="X68" i="7"/>
  <c r="T68" i="7"/>
  <c r="S68" i="7"/>
  <c r="AP68" i="7"/>
  <c r="K68" i="7"/>
  <c r="AC68" i="7"/>
  <c r="H68" i="7"/>
  <c r="BI68" i="7" s="1"/>
  <c r="AJ68" i="7"/>
  <c r="Z68" i="7"/>
  <c r="AS68" i="7"/>
  <c r="BK68" i="7" s="1"/>
  <c r="U68" i="7"/>
  <c r="P68" i="7"/>
  <c r="O68" i="7"/>
  <c r="AA68" i="7"/>
  <c r="AE68" i="7"/>
  <c r="AO68" i="7"/>
  <c r="AL68" i="7"/>
  <c r="AX68" i="7"/>
  <c r="AY68" i="7"/>
  <c r="AB68" i="7"/>
  <c r="D68" i="7" l="1"/>
  <c r="BG68" i="7" s="1"/>
  <c r="BH68" i="7"/>
  <c r="A68" i="7"/>
  <c r="BD68" i="7" s="1"/>
  <c r="C561" i="19"/>
  <c r="A562" i="19"/>
  <c r="B562" i="19"/>
  <c r="BW85" i="2"/>
  <c r="AA69" i="7"/>
  <c r="AV69" i="7"/>
  <c r="Q69" i="7"/>
  <c r="AD69" i="7"/>
  <c r="U69" i="7"/>
  <c r="AX69" i="7"/>
  <c r="S69" i="7"/>
  <c r="M69" i="7"/>
  <c r="AE69" i="7"/>
  <c r="AO69" i="7"/>
  <c r="AS69" i="7"/>
  <c r="BK69" i="7" s="1"/>
  <c r="AF69" i="7"/>
  <c r="N69" i="7"/>
  <c r="V69" i="7"/>
  <c r="AW69" i="7"/>
  <c r="AY69" i="7"/>
  <c r="AQ69" i="7"/>
  <c r="AP69" i="7"/>
  <c r="J69" i="7"/>
  <c r="AL69" i="7"/>
  <c r="AJ69" i="7"/>
  <c r="B69" i="7"/>
  <c r="BE69" i="7" s="1"/>
  <c r="F69" i="7"/>
  <c r="L69" i="7"/>
  <c r="BJ69" i="7" s="1"/>
  <c r="AC69" i="7"/>
  <c r="T69" i="7"/>
  <c r="Y69" i="7"/>
  <c r="G69" i="7"/>
  <c r="AM69" i="7"/>
  <c r="AB69" i="7"/>
  <c r="AI69" i="7"/>
  <c r="O69" i="7"/>
  <c r="P69" i="7"/>
  <c r="X69" i="7"/>
  <c r="AR69" i="7"/>
  <c r="AU69" i="7"/>
  <c r="Z69" i="7"/>
  <c r="AN69" i="7"/>
  <c r="AT69" i="7"/>
  <c r="W69" i="7"/>
  <c r="C69" i="7"/>
  <c r="BF69" i="7" s="1"/>
  <c r="H69" i="7"/>
  <c r="BI69" i="7" s="1"/>
  <c r="K69" i="7"/>
  <c r="AH69" i="7"/>
  <c r="AK69" i="7"/>
  <c r="AG69" i="7"/>
  <c r="I69" i="7"/>
  <c r="R69" i="7"/>
  <c r="BY65" i="2"/>
  <c r="BX37" i="2"/>
  <c r="BX38" i="2"/>
  <c r="BX39" i="2"/>
  <c r="BX40" i="2"/>
  <c r="BX41" i="2"/>
  <c r="BQ8" i="2"/>
  <c r="E70" i="7"/>
  <c r="B695" i="19"/>
  <c r="A695" i="19"/>
  <c r="D695" i="19" s="1"/>
  <c r="C696" i="19"/>
  <c r="D69" i="7" l="1"/>
  <c r="BG69" i="7" s="1"/>
  <c r="BX85" i="2"/>
  <c r="BY37" i="2"/>
  <c r="BY40" i="2"/>
  <c r="BY39" i="2"/>
  <c r="BY41" i="2"/>
  <c r="BY38" i="2"/>
  <c r="BZ65" i="2"/>
  <c r="A69" i="7"/>
  <c r="BD69" i="7" s="1"/>
  <c r="BH69" i="7"/>
  <c r="AA70" i="7"/>
  <c r="X70" i="7"/>
  <c r="M70" i="7"/>
  <c r="V70" i="7"/>
  <c r="AC70" i="7"/>
  <c r="AU70" i="7"/>
  <c r="AJ70" i="7"/>
  <c r="K70" i="7"/>
  <c r="AG70" i="7"/>
  <c r="Y70" i="7"/>
  <c r="AN70" i="7"/>
  <c r="Q70" i="7"/>
  <c r="AB70" i="7"/>
  <c r="P70" i="7"/>
  <c r="H70" i="7"/>
  <c r="BI70" i="7" s="1"/>
  <c r="C70" i="7"/>
  <c r="BF70" i="7" s="1"/>
  <c r="AE70" i="7"/>
  <c r="AF70" i="7"/>
  <c r="AY70" i="7"/>
  <c r="AW70" i="7"/>
  <c r="AL70" i="7"/>
  <c r="AD70" i="7"/>
  <c r="AK70" i="7"/>
  <c r="W70" i="7"/>
  <c r="L70" i="7"/>
  <c r="BJ70" i="7" s="1"/>
  <c r="B70" i="7"/>
  <c r="BE70" i="7" s="1"/>
  <c r="AH70" i="7"/>
  <c r="AP70" i="7"/>
  <c r="G70" i="7"/>
  <c r="AR70" i="7"/>
  <c r="J70" i="7"/>
  <c r="AO70" i="7"/>
  <c r="AM70" i="7"/>
  <c r="R70" i="7"/>
  <c r="T70" i="7"/>
  <c r="N70" i="7"/>
  <c r="AV70" i="7"/>
  <c r="AI70" i="7"/>
  <c r="AT70" i="7"/>
  <c r="U70" i="7"/>
  <c r="F70" i="7"/>
  <c r="S70" i="7"/>
  <c r="AX70" i="7"/>
  <c r="AS70" i="7"/>
  <c r="BK70" i="7" s="1"/>
  <c r="Z70" i="7"/>
  <c r="AQ70" i="7"/>
  <c r="O70" i="7"/>
  <c r="I70" i="7"/>
  <c r="A696" i="19"/>
  <c r="D696" i="19" s="1"/>
  <c r="C697" i="19"/>
  <c r="B696" i="19"/>
  <c r="BR8" i="2"/>
  <c r="E71" i="7"/>
  <c r="B561" i="19"/>
  <c r="C560" i="19"/>
  <c r="A561" i="19"/>
  <c r="D70" i="7" l="1"/>
  <c r="BG70" i="7" s="1"/>
  <c r="A697" i="19"/>
  <c r="D697" i="19" s="1"/>
  <c r="B697" i="19"/>
  <c r="C698" i="19"/>
  <c r="AM71" i="7"/>
  <c r="AH71" i="7"/>
  <c r="AX71" i="7"/>
  <c r="AS71" i="7"/>
  <c r="BK71" i="7" s="1"/>
  <c r="M71" i="7"/>
  <c r="B71" i="7"/>
  <c r="BE71" i="7" s="1"/>
  <c r="F71" i="7"/>
  <c r="Q71" i="7"/>
  <c r="W71" i="7"/>
  <c r="P71" i="7"/>
  <c r="AK71" i="7"/>
  <c r="AG71" i="7"/>
  <c r="G71" i="7"/>
  <c r="AB71" i="7"/>
  <c r="AD71" i="7"/>
  <c r="AF71" i="7"/>
  <c r="AA71" i="7"/>
  <c r="T71" i="7"/>
  <c r="AN71" i="7"/>
  <c r="K71" i="7"/>
  <c r="S71" i="7"/>
  <c r="AV71" i="7"/>
  <c r="Z71" i="7"/>
  <c r="Y71" i="7"/>
  <c r="V71" i="7"/>
  <c r="AO71" i="7"/>
  <c r="AY71" i="7"/>
  <c r="AQ71" i="7"/>
  <c r="AL71" i="7"/>
  <c r="X71" i="7"/>
  <c r="U71" i="7"/>
  <c r="O71" i="7"/>
  <c r="AW71" i="7"/>
  <c r="R71" i="7"/>
  <c r="I71" i="7"/>
  <c r="AE71" i="7"/>
  <c r="AI71" i="7"/>
  <c r="L71" i="7"/>
  <c r="BJ71" i="7" s="1"/>
  <c r="C71" i="7"/>
  <c r="BF71" i="7" s="1"/>
  <c r="AC71" i="7"/>
  <c r="AP71" i="7"/>
  <c r="N71" i="7"/>
  <c r="AU71" i="7"/>
  <c r="H71" i="7"/>
  <c r="BI71" i="7" s="1"/>
  <c r="AJ71" i="7"/>
  <c r="AT71" i="7"/>
  <c r="J71" i="7"/>
  <c r="AR71" i="7"/>
  <c r="B560" i="19"/>
  <c r="C559" i="19"/>
  <c r="A560" i="19"/>
  <c r="BS8" i="2"/>
  <c r="E72" i="7"/>
  <c r="A70" i="7"/>
  <c r="BD70" i="7" s="1"/>
  <c r="BH70" i="7"/>
  <c r="CA65" i="2"/>
  <c r="BZ39" i="2"/>
  <c r="BZ41" i="2"/>
  <c r="BZ40" i="2"/>
  <c r="BZ37" i="2"/>
  <c r="BZ38" i="2"/>
  <c r="BY85" i="2"/>
  <c r="D71" i="7" l="1"/>
  <c r="BG71" i="7" s="1"/>
  <c r="CA39" i="2"/>
  <c r="CA41" i="2"/>
  <c r="CA37" i="2"/>
  <c r="CA38" i="2"/>
  <c r="CB65" i="2"/>
  <c r="CA40" i="2"/>
  <c r="BT8" i="2"/>
  <c r="E73" i="7"/>
  <c r="BZ85" i="2"/>
  <c r="C699" i="19"/>
  <c r="B698" i="19"/>
  <c r="A698" i="19"/>
  <c r="D698" i="19" s="1"/>
  <c r="B559" i="19"/>
  <c r="A559" i="19"/>
  <c r="C558" i="19"/>
  <c r="A71" i="7"/>
  <c r="BD71" i="7" s="1"/>
  <c r="BH71" i="7"/>
  <c r="X72" i="7"/>
  <c r="AA72" i="7"/>
  <c r="Y72" i="7"/>
  <c r="V72" i="7"/>
  <c r="J72" i="7"/>
  <c r="K72" i="7"/>
  <c r="U72" i="7"/>
  <c r="AL72" i="7"/>
  <c r="T72" i="7"/>
  <c r="R72" i="7"/>
  <c r="P72" i="7"/>
  <c r="AO72" i="7"/>
  <c r="AE72" i="7"/>
  <c r="AV72" i="7"/>
  <c r="H72" i="7"/>
  <c r="BI72" i="7" s="1"/>
  <c r="AI72" i="7"/>
  <c r="AX72" i="7"/>
  <c r="O72" i="7"/>
  <c r="W72" i="7"/>
  <c r="AK72" i="7"/>
  <c r="AF72" i="7"/>
  <c r="AM72" i="7"/>
  <c r="AC72" i="7"/>
  <c r="G72" i="7"/>
  <c r="AW72" i="7"/>
  <c r="AS72" i="7"/>
  <c r="BK72" i="7" s="1"/>
  <c r="F72" i="7"/>
  <c r="AQ72" i="7"/>
  <c r="AB72" i="7"/>
  <c r="S72" i="7"/>
  <c r="L72" i="7"/>
  <c r="BJ72" i="7" s="1"/>
  <c r="AJ72" i="7"/>
  <c r="AN72" i="7"/>
  <c r="AP72" i="7"/>
  <c r="AD72" i="7"/>
  <c r="C72" i="7"/>
  <c r="BF72" i="7" s="1"/>
  <c r="AY72" i="7"/>
  <c r="Q72" i="7"/>
  <c r="I72" i="7"/>
  <c r="AT72" i="7"/>
  <c r="AG72" i="7"/>
  <c r="Z72" i="7"/>
  <c r="AR72" i="7"/>
  <c r="B72" i="7"/>
  <c r="BE72" i="7" s="1"/>
  <c r="AH72" i="7"/>
  <c r="N72" i="7"/>
  <c r="M72" i="7"/>
  <c r="AU72" i="7"/>
  <c r="D72" i="7" l="1"/>
  <c r="BG72" i="7" s="1"/>
  <c r="AA73" i="7"/>
  <c r="AX73" i="7"/>
  <c r="J73" i="7"/>
  <c r="AR73" i="7"/>
  <c r="AD73" i="7"/>
  <c r="Y73" i="7"/>
  <c r="AF73" i="7"/>
  <c r="AK73" i="7"/>
  <c r="U73" i="7"/>
  <c r="AV73" i="7"/>
  <c r="K73" i="7"/>
  <c r="I73" i="7"/>
  <c r="AT73" i="7"/>
  <c r="AM73" i="7"/>
  <c r="N73" i="7"/>
  <c r="AQ73" i="7"/>
  <c r="W73" i="7"/>
  <c r="L73" i="7"/>
  <c r="BJ73" i="7" s="1"/>
  <c r="AY73" i="7"/>
  <c r="B73" i="7"/>
  <c r="BE73" i="7" s="1"/>
  <c r="Q73" i="7"/>
  <c r="G73" i="7"/>
  <c r="T73" i="7"/>
  <c r="AG73" i="7"/>
  <c r="AN73" i="7"/>
  <c r="R73" i="7"/>
  <c r="AB73" i="7"/>
  <c r="AH73" i="7"/>
  <c r="AJ73" i="7"/>
  <c r="AW73" i="7"/>
  <c r="O73" i="7"/>
  <c r="Z73" i="7"/>
  <c r="C73" i="7"/>
  <c r="BF73" i="7" s="1"/>
  <c r="S73" i="7"/>
  <c r="AC73" i="7"/>
  <c r="M73" i="7"/>
  <c r="AO73" i="7"/>
  <c r="AU73" i="7"/>
  <c r="P73" i="7"/>
  <c r="F73" i="7"/>
  <c r="AP73" i="7"/>
  <c r="AE73" i="7"/>
  <c r="V73" i="7"/>
  <c r="AL73" i="7"/>
  <c r="AS73" i="7"/>
  <c r="BK73" i="7" s="1"/>
  <c r="H73" i="7"/>
  <c r="BI73" i="7" s="1"/>
  <c r="X73" i="7"/>
  <c r="AI73" i="7"/>
  <c r="A72" i="7"/>
  <c r="BD72" i="7" s="1"/>
  <c r="BH72" i="7"/>
  <c r="BU8" i="2"/>
  <c r="E74" i="7"/>
  <c r="B558" i="19"/>
  <c r="A558" i="19"/>
  <c r="C557" i="19"/>
  <c r="CA85" i="2"/>
  <c r="B699" i="19"/>
  <c r="C700" i="19"/>
  <c r="A699" i="19"/>
  <c r="D699" i="19" s="1"/>
  <c r="CB37" i="2"/>
  <c r="CB38" i="2"/>
  <c r="CB39" i="2"/>
  <c r="CB41" i="2"/>
  <c r="CB40" i="2"/>
  <c r="CC65" i="2"/>
  <c r="D73" i="7" l="1"/>
  <c r="BG73" i="7" s="1"/>
  <c r="CC41" i="2"/>
  <c r="CC38" i="2"/>
  <c r="CD65" i="2"/>
  <c r="CC37" i="2"/>
  <c r="CC40" i="2"/>
  <c r="CC39" i="2"/>
  <c r="B700" i="19"/>
  <c r="A700" i="19"/>
  <c r="D700" i="19" s="1"/>
  <c r="C701" i="19"/>
  <c r="CB85" i="2"/>
  <c r="R74" i="7"/>
  <c r="AS74" i="7"/>
  <c r="BK74" i="7" s="1"/>
  <c r="AI74" i="7"/>
  <c r="X74" i="7"/>
  <c r="AQ74" i="7"/>
  <c r="AT74" i="7"/>
  <c r="T74" i="7"/>
  <c r="AX74" i="7"/>
  <c r="G74" i="7"/>
  <c r="AY74" i="7"/>
  <c r="AM74" i="7"/>
  <c r="AK74" i="7"/>
  <c r="I74" i="7"/>
  <c r="Q74" i="7"/>
  <c r="W74" i="7"/>
  <c r="AV74" i="7"/>
  <c r="S74" i="7"/>
  <c r="Z74" i="7"/>
  <c r="M74" i="7"/>
  <c r="U74" i="7"/>
  <c r="O74" i="7"/>
  <c r="AC74" i="7"/>
  <c r="AN74" i="7"/>
  <c r="L74" i="7"/>
  <c r="BJ74" i="7" s="1"/>
  <c r="H74" i="7"/>
  <c r="BI74" i="7" s="1"/>
  <c r="Y74" i="7"/>
  <c r="AJ74" i="7"/>
  <c r="AD74" i="7"/>
  <c r="AG74" i="7"/>
  <c r="J74" i="7"/>
  <c r="N74" i="7"/>
  <c r="AU74" i="7"/>
  <c r="AE74" i="7"/>
  <c r="AL74" i="7"/>
  <c r="F74" i="7"/>
  <c r="P74" i="7"/>
  <c r="AB74" i="7"/>
  <c r="B74" i="7"/>
  <c r="BE74" i="7" s="1"/>
  <c r="K74" i="7"/>
  <c r="C74" i="7"/>
  <c r="BF74" i="7" s="1"/>
  <c r="AO74" i="7"/>
  <c r="AR74" i="7"/>
  <c r="AW74" i="7"/>
  <c r="AP74" i="7"/>
  <c r="V74" i="7"/>
  <c r="AH74" i="7"/>
  <c r="AA74" i="7"/>
  <c r="AF74" i="7"/>
  <c r="A73" i="7"/>
  <c r="BD73" i="7" s="1"/>
  <c r="BH73" i="7"/>
  <c r="B557" i="19"/>
  <c r="C556" i="19"/>
  <c r="A557" i="19"/>
  <c r="E75" i="7"/>
  <c r="BV8" i="2"/>
  <c r="D74" i="7" l="1"/>
  <c r="BG74" i="7" s="1"/>
  <c r="I75" i="7"/>
  <c r="T75" i="7"/>
  <c r="AO75" i="7"/>
  <c r="R75" i="7"/>
  <c r="AV75" i="7"/>
  <c r="AH75" i="7"/>
  <c r="V75" i="7"/>
  <c r="N75" i="7"/>
  <c r="AD75" i="7"/>
  <c r="AM75" i="7"/>
  <c r="C75" i="7"/>
  <c r="BF75" i="7" s="1"/>
  <c r="AP75" i="7"/>
  <c r="Y75" i="7"/>
  <c r="G75" i="7"/>
  <c r="AJ75" i="7"/>
  <c r="P75" i="7"/>
  <c r="AF75" i="7"/>
  <c r="AT75" i="7"/>
  <c r="L75" i="7"/>
  <c r="BJ75" i="7" s="1"/>
  <c r="M75" i="7"/>
  <c r="F75" i="7"/>
  <c r="AY75" i="7"/>
  <c r="S75" i="7"/>
  <c r="AE75" i="7"/>
  <c r="O75" i="7"/>
  <c r="AN75" i="7"/>
  <c r="Z75" i="7"/>
  <c r="AL75" i="7"/>
  <c r="AB75" i="7"/>
  <c r="AX75" i="7"/>
  <c r="H75" i="7"/>
  <c r="BI75" i="7" s="1"/>
  <c r="J75" i="7"/>
  <c r="AW75" i="7"/>
  <c r="X75" i="7"/>
  <c r="U75" i="7"/>
  <c r="W75" i="7"/>
  <c r="AK75" i="7"/>
  <c r="B75" i="7"/>
  <c r="BE75" i="7" s="1"/>
  <c r="AI75" i="7"/>
  <c r="AR75" i="7"/>
  <c r="Q75" i="7"/>
  <c r="AU75" i="7"/>
  <c r="K75" i="7"/>
  <c r="AQ75" i="7"/>
  <c r="AA75" i="7"/>
  <c r="AG75" i="7"/>
  <c r="AS75" i="7"/>
  <c r="BK75" i="7" s="1"/>
  <c r="AC75" i="7"/>
  <c r="CD37" i="2"/>
  <c r="CE65" i="2"/>
  <c r="CD38" i="2"/>
  <c r="CD41" i="2"/>
  <c r="CD39" i="2"/>
  <c r="CD40" i="2"/>
  <c r="C555" i="19"/>
  <c r="A556" i="19"/>
  <c r="B556" i="19"/>
  <c r="A74" i="7"/>
  <c r="BD74" i="7" s="1"/>
  <c r="BH74" i="7"/>
  <c r="B701" i="19"/>
  <c r="A701" i="19"/>
  <c r="D701" i="19" s="1"/>
  <c r="C702" i="19"/>
  <c r="CC85" i="2"/>
  <c r="BW8" i="2"/>
  <c r="E76" i="7"/>
  <c r="B555" i="19" l="1"/>
  <c r="A555" i="19"/>
  <c r="C554" i="19"/>
  <c r="H76" i="7"/>
  <c r="BI76" i="7" s="1"/>
  <c r="AS76" i="7"/>
  <c r="BK76" i="7" s="1"/>
  <c r="U76" i="7"/>
  <c r="M76" i="7"/>
  <c r="V76" i="7"/>
  <c r="P76" i="7"/>
  <c r="R76" i="7"/>
  <c r="W76" i="7"/>
  <c r="AH76" i="7"/>
  <c r="AC76" i="7"/>
  <c r="AJ76" i="7"/>
  <c r="AW76" i="7"/>
  <c r="O76" i="7"/>
  <c r="AY76" i="7"/>
  <c r="I76" i="7"/>
  <c r="AE76" i="7"/>
  <c r="AN76" i="7"/>
  <c r="AU76" i="7"/>
  <c r="K76" i="7"/>
  <c r="AM76" i="7"/>
  <c r="X76" i="7"/>
  <c r="AO76" i="7"/>
  <c r="AX76" i="7"/>
  <c r="Y76" i="7"/>
  <c r="Z76" i="7"/>
  <c r="B76" i="7"/>
  <c r="BE76" i="7" s="1"/>
  <c r="AG76" i="7"/>
  <c r="AR76" i="7"/>
  <c r="AQ76" i="7"/>
  <c r="AF76" i="7"/>
  <c r="AD76" i="7"/>
  <c r="AV76" i="7"/>
  <c r="AP76" i="7"/>
  <c r="AB76" i="7"/>
  <c r="G76" i="7"/>
  <c r="N76" i="7"/>
  <c r="S76" i="7"/>
  <c r="Q76" i="7"/>
  <c r="J76" i="7"/>
  <c r="AT76" i="7"/>
  <c r="AA76" i="7"/>
  <c r="L76" i="7"/>
  <c r="BJ76" i="7" s="1"/>
  <c r="AK76" i="7"/>
  <c r="AI76" i="7"/>
  <c r="C76" i="7"/>
  <c r="BF76" i="7" s="1"/>
  <c r="T76" i="7"/>
  <c r="AL76" i="7"/>
  <c r="F76" i="7"/>
  <c r="A702" i="19"/>
  <c r="D702" i="19" s="1"/>
  <c r="B702" i="19"/>
  <c r="C703" i="19"/>
  <c r="CD85" i="2"/>
  <c r="CE39" i="2"/>
  <c r="CE38" i="2"/>
  <c r="CE37" i="2"/>
  <c r="CF65" i="2"/>
  <c r="CE40" i="2"/>
  <c r="CE41" i="2"/>
  <c r="E77" i="7"/>
  <c r="BX8" i="2"/>
  <c r="D75" i="7"/>
  <c r="BG75" i="7" s="1"/>
  <c r="BH75" i="7"/>
  <c r="A75" i="7"/>
  <c r="BD75" i="7" s="1"/>
  <c r="D76" i="7" l="1"/>
  <c r="BG76" i="7" s="1"/>
  <c r="A76" i="7"/>
  <c r="BD76" i="7" s="1"/>
  <c r="BH76" i="7"/>
  <c r="CE85" i="2"/>
  <c r="B703" i="19"/>
  <c r="A703" i="19"/>
  <c r="D703" i="19" s="1"/>
  <c r="C704" i="19"/>
  <c r="C553" i="19"/>
  <c r="A554" i="19"/>
  <c r="B554" i="19"/>
  <c r="BY8" i="2"/>
  <c r="E78" i="7"/>
  <c r="CF37" i="2"/>
  <c r="CG65" i="2"/>
  <c r="CF39" i="2"/>
  <c r="CF38" i="2"/>
  <c r="CF41" i="2"/>
  <c r="CF40" i="2"/>
  <c r="O77" i="7"/>
  <c r="W77" i="7"/>
  <c r="B77" i="7"/>
  <c r="BE77" i="7" s="1"/>
  <c r="K77" i="7"/>
  <c r="AU77" i="7"/>
  <c r="AG77" i="7"/>
  <c r="AI77" i="7"/>
  <c r="S77" i="7"/>
  <c r="AF77" i="7"/>
  <c r="AR77" i="7"/>
  <c r="AY77" i="7"/>
  <c r="I77" i="7"/>
  <c r="AH77" i="7"/>
  <c r="P77" i="7"/>
  <c r="AQ77" i="7"/>
  <c r="N77" i="7"/>
  <c r="M77" i="7"/>
  <c r="AX77" i="7"/>
  <c r="AC77" i="7"/>
  <c r="L77" i="7"/>
  <c r="BJ77" i="7" s="1"/>
  <c r="U77" i="7"/>
  <c r="AV77" i="7"/>
  <c r="AP77" i="7"/>
  <c r="V77" i="7"/>
  <c r="J77" i="7"/>
  <c r="AT77" i="7"/>
  <c r="R77" i="7"/>
  <c r="AA77" i="7"/>
  <c r="C77" i="7"/>
  <c r="BF77" i="7" s="1"/>
  <c r="F77" i="7"/>
  <c r="AK77" i="7"/>
  <c r="AE77" i="7"/>
  <c r="AB77" i="7"/>
  <c r="AJ77" i="7"/>
  <c r="AS77" i="7"/>
  <c r="BK77" i="7" s="1"/>
  <c r="AO77" i="7"/>
  <c r="Q77" i="7"/>
  <c r="AM77" i="7"/>
  <c r="H77" i="7"/>
  <c r="BI77" i="7" s="1"/>
  <c r="Y77" i="7"/>
  <c r="AW77" i="7"/>
  <c r="AL77" i="7"/>
  <c r="T77" i="7"/>
  <c r="G77" i="7"/>
  <c r="AD77" i="7"/>
  <c r="AN77" i="7"/>
  <c r="X77" i="7"/>
  <c r="Z77" i="7"/>
  <c r="D77" i="7" l="1"/>
  <c r="BG77" i="7" s="1"/>
  <c r="BH77" i="7"/>
  <c r="A77" i="7"/>
  <c r="BD77" i="7" s="1"/>
  <c r="AP78" i="7"/>
  <c r="AD78" i="7"/>
  <c r="P78" i="7"/>
  <c r="J78" i="7"/>
  <c r="AC78" i="7"/>
  <c r="O78" i="7"/>
  <c r="X78" i="7"/>
  <c r="W78" i="7"/>
  <c r="AY78" i="7"/>
  <c r="AU78" i="7"/>
  <c r="B78" i="7"/>
  <c r="BE78" i="7" s="1"/>
  <c r="F78" i="7"/>
  <c r="AF78" i="7"/>
  <c r="U78" i="7"/>
  <c r="M78" i="7"/>
  <c r="T78" i="7"/>
  <c r="AG78" i="7"/>
  <c r="AT78" i="7"/>
  <c r="Z78" i="7"/>
  <c r="AX78" i="7"/>
  <c r="AW78" i="7"/>
  <c r="AJ78" i="7"/>
  <c r="C78" i="7"/>
  <c r="BF78" i="7" s="1"/>
  <c r="AH78" i="7"/>
  <c r="AQ78" i="7"/>
  <c r="N78" i="7"/>
  <c r="AA78" i="7"/>
  <c r="AB78" i="7"/>
  <c r="AL78" i="7"/>
  <c r="AK78" i="7"/>
  <c r="AM78" i="7"/>
  <c r="L78" i="7"/>
  <c r="BJ78" i="7" s="1"/>
  <c r="AE78" i="7"/>
  <c r="AS78" i="7"/>
  <c r="BK78" i="7" s="1"/>
  <c r="G78" i="7"/>
  <c r="Q78" i="7"/>
  <c r="AN78" i="7"/>
  <c r="K78" i="7"/>
  <c r="AO78" i="7"/>
  <c r="R78" i="7"/>
  <c r="V78" i="7"/>
  <c r="H78" i="7"/>
  <c r="BI78" i="7" s="1"/>
  <c r="S78" i="7"/>
  <c r="AV78" i="7"/>
  <c r="Y78" i="7"/>
  <c r="AI78" i="7"/>
  <c r="AR78" i="7"/>
  <c r="I78" i="7"/>
  <c r="B553" i="19"/>
  <c r="C552" i="19"/>
  <c r="A553" i="19"/>
  <c r="BZ8" i="2"/>
  <c r="E79" i="7"/>
  <c r="C705" i="19"/>
  <c r="A704" i="19"/>
  <c r="D704" i="19" s="1"/>
  <c r="B704" i="19"/>
  <c r="CF85" i="2"/>
  <c r="CG39" i="2"/>
  <c r="CG41" i="2"/>
  <c r="CG38" i="2"/>
  <c r="CH65" i="2"/>
  <c r="CG37" i="2"/>
  <c r="CG40" i="2"/>
  <c r="D78" i="7" l="1"/>
  <c r="BG78" i="7" s="1"/>
  <c r="B705" i="19"/>
  <c r="A705" i="19"/>
  <c r="D705" i="19" s="1"/>
  <c r="C706" i="19"/>
  <c r="BH78" i="7"/>
  <c r="A78" i="7"/>
  <c r="BD78" i="7" s="1"/>
  <c r="CG85" i="2"/>
  <c r="U79" i="7"/>
  <c r="G79" i="7"/>
  <c r="H79" i="7"/>
  <c r="BI79" i="7" s="1"/>
  <c r="J79" i="7"/>
  <c r="AV79" i="7"/>
  <c r="K79" i="7"/>
  <c r="AF79" i="7"/>
  <c r="AL79" i="7"/>
  <c r="AY79" i="7"/>
  <c r="I79" i="7"/>
  <c r="AN79" i="7"/>
  <c r="AA79" i="7"/>
  <c r="V79" i="7"/>
  <c r="AX79" i="7"/>
  <c r="Z79" i="7"/>
  <c r="N79" i="7"/>
  <c r="AG79" i="7"/>
  <c r="P79" i="7"/>
  <c r="AH79" i="7"/>
  <c r="AI79" i="7"/>
  <c r="AQ79" i="7"/>
  <c r="R79" i="7"/>
  <c r="T79" i="7"/>
  <c r="C79" i="7"/>
  <c r="BF79" i="7" s="1"/>
  <c r="AO79" i="7"/>
  <c r="AC79" i="7"/>
  <c r="AS79" i="7"/>
  <c r="BK79" i="7" s="1"/>
  <c r="AJ79" i="7"/>
  <c r="AB79" i="7"/>
  <c r="AM79" i="7"/>
  <c r="AD79" i="7"/>
  <c r="X79" i="7"/>
  <c r="AK79" i="7"/>
  <c r="Q79" i="7"/>
  <c r="AU79" i="7"/>
  <c r="L79" i="7"/>
  <c r="BJ79" i="7" s="1"/>
  <c r="AT79" i="7"/>
  <c r="O79" i="7"/>
  <c r="AE79" i="7"/>
  <c r="AR79" i="7"/>
  <c r="B79" i="7"/>
  <c r="BE79" i="7" s="1"/>
  <c r="W79" i="7"/>
  <c r="M79" i="7"/>
  <c r="AP79" i="7"/>
  <c r="S79" i="7"/>
  <c r="F79" i="7"/>
  <c r="Y79" i="7"/>
  <c r="AW79" i="7"/>
  <c r="C551" i="19"/>
  <c r="A552" i="19"/>
  <c r="B552" i="19"/>
  <c r="CA8" i="2"/>
  <c r="E80" i="7"/>
  <c r="CH37" i="2"/>
  <c r="CH38" i="2"/>
  <c r="CI65" i="2"/>
  <c r="CH39" i="2"/>
  <c r="CH41" i="2"/>
  <c r="CH40" i="2"/>
  <c r="D79" i="7" l="1"/>
  <c r="BG79" i="7" s="1"/>
  <c r="C707" i="19"/>
  <c r="B706" i="19"/>
  <c r="A706" i="19"/>
  <c r="D706" i="19" s="1"/>
  <c r="Q80" i="7"/>
  <c r="AU80" i="7"/>
  <c r="AM80" i="7"/>
  <c r="K80" i="7"/>
  <c r="I80" i="7"/>
  <c r="AC80" i="7"/>
  <c r="AW80" i="7"/>
  <c r="AN80" i="7"/>
  <c r="AX80" i="7"/>
  <c r="AO80" i="7"/>
  <c r="AJ80" i="7"/>
  <c r="AY80" i="7"/>
  <c r="AD80" i="7"/>
  <c r="AS80" i="7"/>
  <c r="BK80" i="7" s="1"/>
  <c r="P80" i="7"/>
  <c r="S80" i="7"/>
  <c r="O80" i="7"/>
  <c r="AK80" i="7"/>
  <c r="W80" i="7"/>
  <c r="AB80" i="7"/>
  <c r="R80" i="7"/>
  <c r="AT80" i="7"/>
  <c r="X80" i="7"/>
  <c r="Z80" i="7"/>
  <c r="AF80" i="7"/>
  <c r="AI80" i="7"/>
  <c r="L80" i="7"/>
  <c r="BJ80" i="7" s="1"/>
  <c r="AA80" i="7"/>
  <c r="V80" i="7"/>
  <c r="F80" i="7"/>
  <c r="AR80" i="7"/>
  <c r="N80" i="7"/>
  <c r="AG80" i="7"/>
  <c r="Y80" i="7"/>
  <c r="AH80" i="7"/>
  <c r="U80" i="7"/>
  <c r="AE80" i="7"/>
  <c r="AQ80" i="7"/>
  <c r="AL80" i="7"/>
  <c r="AV80" i="7"/>
  <c r="T80" i="7"/>
  <c r="AP80" i="7"/>
  <c r="H80" i="7"/>
  <c r="BI80" i="7" s="1"/>
  <c r="C80" i="7"/>
  <c r="BF80" i="7" s="1"/>
  <c r="J80" i="7"/>
  <c r="M80" i="7"/>
  <c r="B80" i="7"/>
  <c r="BE80" i="7" s="1"/>
  <c r="G80" i="7"/>
  <c r="C550" i="19"/>
  <c r="B551" i="19"/>
  <c r="A551" i="19"/>
  <c r="BH79" i="7"/>
  <c r="A79" i="7"/>
  <c r="BD79" i="7" s="1"/>
  <c r="CI40" i="2"/>
  <c r="CJ65" i="2"/>
  <c r="CI37" i="2"/>
  <c r="AF330" i="13" s="1"/>
  <c r="CI41" i="2"/>
  <c r="AJ330" i="13" s="1"/>
  <c r="CI38" i="2"/>
  <c r="AG330" i="13" s="1"/>
  <c r="CI39" i="2"/>
  <c r="AH330" i="13" s="1"/>
  <c r="E81" i="7"/>
  <c r="CB8" i="2"/>
  <c r="CH85" i="2"/>
  <c r="D80" i="7" l="1"/>
  <c r="BG80" i="7" s="1"/>
  <c r="CJ37" i="2"/>
  <c r="AF331" i="13" s="1"/>
  <c r="CJ41" i="2"/>
  <c r="AJ331" i="13" s="1"/>
  <c r="CJ38" i="2"/>
  <c r="AG331" i="13" s="1"/>
  <c r="CJ39" i="2"/>
  <c r="AH331" i="13" s="1"/>
  <c r="CJ40" i="2"/>
  <c r="CK65" i="2"/>
  <c r="AI330" i="13"/>
  <c r="CI85" i="2"/>
  <c r="CC8" i="2"/>
  <c r="E82" i="7"/>
  <c r="C549" i="19"/>
  <c r="B550" i="19"/>
  <c r="A550" i="19"/>
  <c r="A80" i="7"/>
  <c r="BD80" i="7" s="1"/>
  <c r="BH80" i="7"/>
  <c r="B707" i="19"/>
  <c r="C708" i="19"/>
  <c r="A707" i="19"/>
  <c r="D707" i="19" s="1"/>
  <c r="AN81" i="7"/>
  <c r="H81" i="7"/>
  <c r="BI81" i="7" s="1"/>
  <c r="AA81" i="7"/>
  <c r="AE81" i="7"/>
  <c r="R81" i="7"/>
  <c r="AP81" i="7"/>
  <c r="AS81" i="7"/>
  <c r="BK81" i="7" s="1"/>
  <c r="AK81" i="7"/>
  <c r="S81" i="7"/>
  <c r="AL81" i="7"/>
  <c r="AX81" i="7"/>
  <c r="Y81" i="7"/>
  <c r="P81" i="7"/>
  <c r="F81" i="7"/>
  <c r="AI81" i="7"/>
  <c r="K81" i="7"/>
  <c r="L81" i="7"/>
  <c r="BJ81" i="7" s="1"/>
  <c r="AJ81" i="7"/>
  <c r="C81" i="7"/>
  <c r="BF81" i="7" s="1"/>
  <c r="N81" i="7"/>
  <c r="X81" i="7"/>
  <c r="U81" i="7"/>
  <c r="AU81" i="7"/>
  <c r="AC81" i="7"/>
  <c r="AB81" i="7"/>
  <c r="W81" i="7"/>
  <c r="AG81" i="7"/>
  <c r="AQ81" i="7"/>
  <c r="O81" i="7"/>
  <c r="J81" i="7"/>
  <c r="AD81" i="7"/>
  <c r="Z81" i="7"/>
  <c r="AT81" i="7"/>
  <c r="T81" i="7"/>
  <c r="AO81" i="7"/>
  <c r="Q81" i="7"/>
  <c r="AW81" i="7"/>
  <c r="V81" i="7"/>
  <c r="AF81" i="7"/>
  <c r="AH81" i="7"/>
  <c r="G81" i="7"/>
  <c r="M81" i="7"/>
  <c r="AY81" i="7"/>
  <c r="B81" i="7"/>
  <c r="BE81" i="7" s="1"/>
  <c r="AV81" i="7"/>
  <c r="AM81" i="7"/>
  <c r="I81" i="7"/>
  <c r="AR81" i="7"/>
  <c r="BH81" i="7" l="1"/>
  <c r="A81" i="7"/>
  <c r="BD81" i="7" s="1"/>
  <c r="CD8" i="2"/>
  <c r="E83" i="7"/>
  <c r="C548" i="19"/>
  <c r="B549" i="19"/>
  <c r="A549" i="19"/>
  <c r="CK38" i="2"/>
  <c r="AG332" i="13" s="1"/>
  <c r="CK40" i="2"/>
  <c r="CL65" i="2"/>
  <c r="CK39" i="2"/>
  <c r="AH332" i="13" s="1"/>
  <c r="CK41" i="2"/>
  <c r="AJ332" i="13" s="1"/>
  <c r="CK37" i="2"/>
  <c r="AF332" i="13" s="1"/>
  <c r="D81" i="7"/>
  <c r="BG81" i="7" s="1"/>
  <c r="AI331" i="13"/>
  <c r="CJ85" i="2"/>
  <c r="B708" i="19"/>
  <c r="A708" i="19"/>
  <c r="D708" i="19" s="1"/>
  <c r="C709" i="19"/>
  <c r="AU82" i="7"/>
  <c r="AK82" i="7"/>
  <c r="AA82" i="7"/>
  <c r="Y82" i="7"/>
  <c r="AO82" i="7"/>
  <c r="AT82" i="7"/>
  <c r="U82" i="7"/>
  <c r="W82" i="7"/>
  <c r="AL82" i="7"/>
  <c r="P82" i="7"/>
  <c r="AX82" i="7"/>
  <c r="Z82" i="7"/>
  <c r="AW82" i="7"/>
  <c r="AF82" i="7"/>
  <c r="X82" i="7"/>
  <c r="O82" i="7"/>
  <c r="F82" i="7"/>
  <c r="AR82" i="7"/>
  <c r="N82" i="7"/>
  <c r="AI82" i="7"/>
  <c r="Q82" i="7"/>
  <c r="T82" i="7"/>
  <c r="AN82" i="7"/>
  <c r="AH82" i="7"/>
  <c r="C82" i="7"/>
  <c r="BF82" i="7" s="1"/>
  <c r="AV82" i="7"/>
  <c r="AG82" i="7"/>
  <c r="K82" i="7"/>
  <c r="M82" i="7"/>
  <c r="R82" i="7"/>
  <c r="S82" i="7"/>
  <c r="G82" i="7"/>
  <c r="AJ82" i="7"/>
  <c r="AY82" i="7"/>
  <c r="AQ82" i="7"/>
  <c r="AD82" i="7"/>
  <c r="L82" i="7"/>
  <c r="BJ82" i="7" s="1"/>
  <c r="V82" i="7"/>
  <c r="I82" i="7"/>
  <c r="AB82" i="7"/>
  <c r="B82" i="7"/>
  <c r="BE82" i="7" s="1"/>
  <c r="AM82" i="7"/>
  <c r="AP82" i="7"/>
  <c r="AC82" i="7"/>
  <c r="H82" i="7"/>
  <c r="BI82" i="7" s="1"/>
  <c r="AS82" i="7"/>
  <c r="BK82" i="7" s="1"/>
  <c r="AE82" i="7"/>
  <c r="J82" i="7"/>
  <c r="D82" i="7" l="1"/>
  <c r="BG82" i="7" s="1"/>
  <c r="BH82" i="7"/>
  <c r="A82" i="7"/>
  <c r="BD82" i="7" s="1"/>
  <c r="CE8" i="2"/>
  <c r="E84" i="7"/>
  <c r="A709" i="19"/>
  <c r="D709" i="19" s="1"/>
  <c r="C710" i="19"/>
  <c r="B709" i="19"/>
  <c r="CL41" i="2"/>
  <c r="AJ333" i="13" s="1"/>
  <c r="CL37" i="2"/>
  <c r="AF333" i="13" s="1"/>
  <c r="CL38" i="2"/>
  <c r="AG333" i="13" s="1"/>
  <c r="CL39" i="2"/>
  <c r="AH333" i="13" s="1"/>
  <c r="CL40" i="2"/>
  <c r="CM65" i="2"/>
  <c r="AI332" i="13"/>
  <c r="CK85" i="2"/>
  <c r="B548" i="19"/>
  <c r="C547" i="19"/>
  <c r="A548" i="19"/>
  <c r="G83" i="7"/>
  <c r="AI83" i="7"/>
  <c r="AN83" i="7"/>
  <c r="AT83" i="7"/>
  <c r="AQ83" i="7"/>
  <c r="M83" i="7"/>
  <c r="F83" i="7"/>
  <c r="AY83" i="7"/>
  <c r="AB83" i="7"/>
  <c r="AC83" i="7"/>
  <c r="AR83" i="7"/>
  <c r="AH83" i="7"/>
  <c r="N83" i="7"/>
  <c r="AU83" i="7"/>
  <c r="AS83" i="7"/>
  <c r="BK83" i="7" s="1"/>
  <c r="W83" i="7"/>
  <c r="AG83" i="7"/>
  <c r="R83" i="7"/>
  <c r="C83" i="7"/>
  <c r="BF83" i="7" s="1"/>
  <c r="P83" i="7"/>
  <c r="AV83" i="7"/>
  <c r="AM83" i="7"/>
  <c r="Z83" i="7"/>
  <c r="AK83" i="7"/>
  <c r="AX83" i="7"/>
  <c r="AP83" i="7"/>
  <c r="O83" i="7"/>
  <c r="X83" i="7"/>
  <c r="L83" i="7"/>
  <c r="BJ83" i="7" s="1"/>
  <c r="V83" i="7"/>
  <c r="AD83" i="7"/>
  <c r="T83" i="7"/>
  <c r="K83" i="7"/>
  <c r="AO83" i="7"/>
  <c r="J83" i="7"/>
  <c r="AA83" i="7"/>
  <c r="S83" i="7"/>
  <c r="Y83" i="7"/>
  <c r="AF83" i="7"/>
  <c r="Q83" i="7"/>
  <c r="AL83" i="7"/>
  <c r="AE83" i="7"/>
  <c r="H83" i="7"/>
  <c r="BI83" i="7" s="1"/>
  <c r="B83" i="7"/>
  <c r="BE83" i="7" s="1"/>
  <c r="I83" i="7"/>
  <c r="AJ83" i="7"/>
  <c r="AW83" i="7"/>
  <c r="U83" i="7"/>
  <c r="D83" i="7" l="1"/>
  <c r="BG83" i="7" s="1"/>
  <c r="A83" i="7"/>
  <c r="BD83" i="7" s="1"/>
  <c r="BH83" i="7"/>
  <c r="CF8" i="2"/>
  <c r="E85" i="7"/>
  <c r="C711" i="19"/>
  <c r="B710" i="19"/>
  <c r="A710" i="19"/>
  <c r="D710" i="19" s="1"/>
  <c r="C546" i="19"/>
  <c r="A547" i="19"/>
  <c r="B547" i="19"/>
  <c r="CM41" i="2"/>
  <c r="AJ334" i="13" s="1"/>
  <c r="CM40" i="2"/>
  <c r="CN65" i="2"/>
  <c r="CM39" i="2"/>
  <c r="AH334" i="13" s="1"/>
  <c r="CM37" i="2"/>
  <c r="AF334" i="13" s="1"/>
  <c r="CM38" i="2"/>
  <c r="AG334" i="13" s="1"/>
  <c r="AI333" i="13"/>
  <c r="CL85" i="2"/>
  <c r="B84" i="7"/>
  <c r="BE84" i="7" s="1"/>
  <c r="O84" i="7"/>
  <c r="AN84" i="7"/>
  <c r="AX84" i="7"/>
  <c r="S84" i="7"/>
  <c r="AE84" i="7"/>
  <c r="G84" i="7"/>
  <c r="AG84" i="7"/>
  <c r="X84" i="7"/>
  <c r="AV84" i="7"/>
  <c r="W84" i="7"/>
  <c r="V84" i="7"/>
  <c r="AD84" i="7"/>
  <c r="AC84" i="7"/>
  <c r="AA84" i="7"/>
  <c r="AT84" i="7"/>
  <c r="K84" i="7"/>
  <c r="Z84" i="7"/>
  <c r="H84" i="7"/>
  <c r="BI84" i="7" s="1"/>
  <c r="AY84" i="7"/>
  <c r="AK84" i="7"/>
  <c r="I84" i="7"/>
  <c r="L84" i="7"/>
  <c r="BJ84" i="7" s="1"/>
  <c r="AP84" i="7"/>
  <c r="C84" i="7"/>
  <c r="BF84" i="7" s="1"/>
  <c r="AS84" i="7"/>
  <c r="BK84" i="7" s="1"/>
  <c r="J84" i="7"/>
  <c r="AR84" i="7"/>
  <c r="AF84" i="7"/>
  <c r="R84" i="7"/>
  <c r="AJ84" i="7"/>
  <c r="P84" i="7"/>
  <c r="F84" i="7"/>
  <c r="N84" i="7"/>
  <c r="AM84" i="7"/>
  <c r="AB84" i="7"/>
  <c r="AH84" i="7"/>
  <c r="AU84" i="7"/>
  <c r="AI84" i="7"/>
  <c r="M84" i="7"/>
  <c r="U84" i="7"/>
  <c r="Q84" i="7"/>
  <c r="T84" i="7"/>
  <c r="Y84" i="7"/>
  <c r="AO84" i="7"/>
  <c r="AL84" i="7"/>
  <c r="AW84" i="7"/>
  <c r="AQ84" i="7"/>
  <c r="D84" i="7" l="1"/>
  <c r="BG84" i="7" s="1"/>
  <c r="BH84" i="7"/>
  <c r="A84" i="7"/>
  <c r="BD84" i="7" s="1"/>
  <c r="CN40" i="2"/>
  <c r="CN38" i="2"/>
  <c r="AG335" i="13" s="1"/>
  <c r="CO65" i="2"/>
  <c r="CN39" i="2"/>
  <c r="AH335" i="13" s="1"/>
  <c r="CN41" i="2"/>
  <c r="AJ335" i="13" s="1"/>
  <c r="CN37" i="2"/>
  <c r="AF335" i="13" s="1"/>
  <c r="B711" i="19"/>
  <c r="A711" i="19"/>
  <c r="D711" i="19" s="1"/>
  <c r="C712" i="19"/>
  <c r="AI334" i="13"/>
  <c r="CM85" i="2"/>
  <c r="A546" i="19"/>
  <c r="C545" i="19"/>
  <c r="B546" i="19"/>
  <c r="J85" i="7"/>
  <c r="AA85" i="7"/>
  <c r="AM85" i="7"/>
  <c r="AJ85" i="7"/>
  <c r="AC85" i="7"/>
  <c r="AF85" i="7"/>
  <c r="AQ85" i="7"/>
  <c r="X85" i="7"/>
  <c r="AI85" i="7"/>
  <c r="S85" i="7"/>
  <c r="AB85" i="7"/>
  <c r="AG85" i="7"/>
  <c r="AP85" i="7"/>
  <c r="M85" i="7"/>
  <c r="B85" i="7"/>
  <c r="BE85" i="7" s="1"/>
  <c r="AU85" i="7"/>
  <c r="R85" i="7"/>
  <c r="AN85" i="7"/>
  <c r="AH85" i="7"/>
  <c r="AE85" i="7"/>
  <c r="AD85" i="7"/>
  <c r="AY85" i="7"/>
  <c r="T85" i="7"/>
  <c r="AL85" i="7"/>
  <c r="W85" i="7"/>
  <c r="V85" i="7"/>
  <c r="P85" i="7"/>
  <c r="AW85" i="7"/>
  <c r="K85" i="7"/>
  <c r="AK85" i="7"/>
  <c r="N85" i="7"/>
  <c r="Y85" i="7"/>
  <c r="G85" i="7"/>
  <c r="AR85" i="7"/>
  <c r="I85" i="7"/>
  <c r="H85" i="7"/>
  <c r="BI85" i="7" s="1"/>
  <c r="AX85" i="7"/>
  <c r="C85" i="7"/>
  <c r="BF85" i="7" s="1"/>
  <c r="F85" i="7"/>
  <c r="Q85" i="7"/>
  <c r="Z85" i="7"/>
  <c r="O85" i="7"/>
  <c r="U85" i="7"/>
  <c r="AV85" i="7"/>
  <c r="AO85" i="7"/>
  <c r="L85" i="7"/>
  <c r="BJ85" i="7" s="1"/>
  <c r="AS85" i="7"/>
  <c r="BK85" i="7" s="1"/>
  <c r="AT85" i="7"/>
  <c r="CG8" i="2"/>
  <c r="E86" i="7"/>
  <c r="D85" i="7" l="1"/>
  <c r="BG85" i="7" s="1"/>
  <c r="E87" i="7"/>
  <c r="CH8" i="2"/>
  <c r="BH85" i="7"/>
  <c r="A85" i="7"/>
  <c r="BD85" i="7" s="1"/>
  <c r="A545" i="19"/>
  <c r="B545" i="19"/>
  <c r="C544" i="19"/>
  <c r="CO39" i="2"/>
  <c r="AH336" i="13" s="1"/>
  <c r="CP65" i="2"/>
  <c r="CO37" i="2"/>
  <c r="AF336" i="13" s="1"/>
  <c r="CO41" i="2"/>
  <c r="AJ336" i="13" s="1"/>
  <c r="CO40" i="2"/>
  <c r="CO38" i="2"/>
  <c r="AG336" i="13" s="1"/>
  <c r="AD86" i="7"/>
  <c r="AJ86" i="7"/>
  <c r="AP86" i="7"/>
  <c r="AS86" i="7"/>
  <c r="BK86" i="7" s="1"/>
  <c r="Y86" i="7"/>
  <c r="AA86" i="7"/>
  <c r="P86" i="7"/>
  <c r="G86" i="7"/>
  <c r="AH86" i="7"/>
  <c r="AX86" i="7"/>
  <c r="AB86" i="7"/>
  <c r="L86" i="7"/>
  <c r="BJ86" i="7" s="1"/>
  <c r="X86" i="7"/>
  <c r="J86" i="7"/>
  <c r="AT86" i="7"/>
  <c r="AW86" i="7"/>
  <c r="AR86" i="7"/>
  <c r="Q86" i="7"/>
  <c r="M86" i="7"/>
  <c r="AE86" i="7"/>
  <c r="C86" i="7"/>
  <c r="BF86" i="7" s="1"/>
  <c r="B86" i="7"/>
  <c r="N86" i="7"/>
  <c r="AN86" i="7"/>
  <c r="R86" i="7"/>
  <c r="S86" i="7"/>
  <c r="V86" i="7"/>
  <c r="AC86" i="7"/>
  <c r="AK86" i="7"/>
  <c r="U86" i="7"/>
  <c r="AO86" i="7"/>
  <c r="F86" i="7"/>
  <c r="AY86" i="7"/>
  <c r="AV86" i="7"/>
  <c r="K86" i="7"/>
  <c r="AG86" i="7"/>
  <c r="AI86" i="7"/>
  <c r="Z86" i="7"/>
  <c r="AU86" i="7"/>
  <c r="W86" i="7"/>
  <c r="T86" i="7"/>
  <c r="H86" i="7"/>
  <c r="BI86" i="7" s="1"/>
  <c r="AL86" i="7"/>
  <c r="O86" i="7"/>
  <c r="I86" i="7"/>
  <c r="AM86" i="7"/>
  <c r="AF86" i="7"/>
  <c r="AQ86" i="7"/>
  <c r="A712" i="19"/>
  <c r="D712" i="19" s="1"/>
  <c r="C713" i="19"/>
  <c r="B712" i="19"/>
  <c r="AI335" i="13"/>
  <c r="CN85" i="2"/>
  <c r="BH86" i="7" l="1"/>
  <c r="A86" i="7"/>
  <c r="BD86" i="7" s="1"/>
  <c r="C543" i="19"/>
  <c r="B544" i="19"/>
  <c r="A544" i="19"/>
  <c r="A713" i="19"/>
  <c r="D713" i="19" s="1"/>
  <c r="B713" i="19"/>
  <c r="C714" i="19"/>
  <c r="D86" i="7"/>
  <c r="BG86" i="7" s="1"/>
  <c r="BE86" i="7"/>
  <c r="CP37" i="2"/>
  <c r="AF337" i="13" s="1"/>
  <c r="CP40" i="2"/>
  <c r="CP41" i="2"/>
  <c r="AJ337" i="13" s="1"/>
  <c r="CP38" i="2"/>
  <c r="AG337" i="13" s="1"/>
  <c r="CP39" i="2"/>
  <c r="AH337" i="13" s="1"/>
  <c r="CQ65" i="2"/>
  <c r="CI8" i="2"/>
  <c r="E88" i="7"/>
  <c r="AI336" i="13"/>
  <c r="CO85" i="2"/>
  <c r="AO87" i="7"/>
  <c r="AR87" i="7"/>
  <c r="AF87" i="7"/>
  <c r="T87" i="7"/>
  <c r="AS87" i="7"/>
  <c r="BK87" i="7" s="1"/>
  <c r="W87" i="7"/>
  <c r="AL87" i="7"/>
  <c r="AY87" i="7"/>
  <c r="AQ87" i="7"/>
  <c r="F87" i="7"/>
  <c r="AK87" i="7"/>
  <c r="AX87" i="7"/>
  <c r="V87" i="7"/>
  <c r="B87" i="7"/>
  <c r="BE87" i="7" s="1"/>
  <c r="AM87" i="7"/>
  <c r="AB87" i="7"/>
  <c r="AC87" i="7"/>
  <c r="AI87" i="7"/>
  <c r="K87" i="7"/>
  <c r="AT87" i="7"/>
  <c r="U87" i="7"/>
  <c r="AJ87" i="7"/>
  <c r="AN87" i="7"/>
  <c r="N87" i="7"/>
  <c r="C87" i="7"/>
  <c r="BF87" i="7" s="1"/>
  <c r="H87" i="7"/>
  <c r="BI87" i="7" s="1"/>
  <c r="G87" i="7"/>
  <c r="AA87" i="7"/>
  <c r="Q87" i="7"/>
  <c r="AW87" i="7"/>
  <c r="R87" i="7"/>
  <c r="P87" i="7"/>
  <c r="O87" i="7"/>
  <c r="S87" i="7"/>
  <c r="AH87" i="7"/>
  <c r="J87" i="7"/>
  <c r="Y87" i="7"/>
  <c r="AP87" i="7"/>
  <c r="X87" i="7"/>
  <c r="L87" i="7"/>
  <c r="BJ87" i="7" s="1"/>
  <c r="I87" i="7"/>
  <c r="AU87" i="7"/>
  <c r="AV87" i="7"/>
  <c r="Z87" i="7"/>
  <c r="AD87" i="7"/>
  <c r="AE87" i="7"/>
  <c r="M87" i="7"/>
  <c r="AG87" i="7"/>
  <c r="D87" i="7" l="1"/>
  <c r="BG87" i="7" s="1"/>
  <c r="C542" i="19"/>
  <c r="A543" i="19"/>
  <c r="B543" i="19"/>
  <c r="A87" i="7"/>
  <c r="BD87" i="7" s="1"/>
  <c r="BH87" i="7"/>
  <c r="P88" i="7"/>
  <c r="AM88" i="7"/>
  <c r="J88" i="7"/>
  <c r="AH88" i="7"/>
  <c r="B88" i="7"/>
  <c r="O88" i="7"/>
  <c r="AC88" i="7"/>
  <c r="M88" i="7"/>
  <c r="R88" i="7"/>
  <c r="AU88" i="7"/>
  <c r="AG88" i="7"/>
  <c r="W88" i="7"/>
  <c r="Z88" i="7"/>
  <c r="H88" i="7"/>
  <c r="BI88" i="7" s="1"/>
  <c r="F88" i="7"/>
  <c r="AP88" i="7"/>
  <c r="AW88" i="7"/>
  <c r="AR88" i="7"/>
  <c r="AB88" i="7"/>
  <c r="AD88" i="7"/>
  <c r="S88" i="7"/>
  <c r="Q88" i="7"/>
  <c r="AT88" i="7"/>
  <c r="AQ88" i="7"/>
  <c r="AK88" i="7"/>
  <c r="AS88" i="7"/>
  <c r="BK88" i="7" s="1"/>
  <c r="AV88" i="7"/>
  <c r="AJ88" i="7"/>
  <c r="L88" i="7"/>
  <c r="BJ88" i="7" s="1"/>
  <c r="V88" i="7"/>
  <c r="AN88" i="7"/>
  <c r="AI88" i="7"/>
  <c r="N88" i="7"/>
  <c r="C88" i="7"/>
  <c r="BF88" i="7" s="1"/>
  <c r="AX88" i="7"/>
  <c r="T88" i="7"/>
  <c r="K88" i="7"/>
  <c r="X88" i="7"/>
  <c r="U88" i="7"/>
  <c r="Y88" i="7"/>
  <c r="AF88" i="7"/>
  <c r="AA88" i="7"/>
  <c r="G88" i="7"/>
  <c r="AE88" i="7"/>
  <c r="I88" i="7"/>
  <c r="AO88" i="7"/>
  <c r="AL88" i="7"/>
  <c r="AY88" i="7"/>
  <c r="E89" i="7"/>
  <c r="C330" i="13"/>
  <c r="CJ8" i="2"/>
  <c r="CQ38" i="2"/>
  <c r="AG338" i="13" s="1"/>
  <c r="CQ41" i="2"/>
  <c r="AJ338" i="13" s="1"/>
  <c r="CR65" i="2"/>
  <c r="CQ39" i="2"/>
  <c r="AH338" i="13" s="1"/>
  <c r="CQ37" i="2"/>
  <c r="AF338" i="13" s="1"/>
  <c r="CQ40" i="2"/>
  <c r="CS65" i="2"/>
  <c r="AI337" i="13"/>
  <c r="CP85" i="2"/>
  <c r="A714" i="19"/>
  <c r="D714" i="19" s="1"/>
  <c r="B714" i="19"/>
  <c r="C715" i="19"/>
  <c r="D88" i="7" l="1"/>
  <c r="BG88" i="7" s="1"/>
  <c r="BE88" i="7"/>
  <c r="CS39" i="2"/>
  <c r="AH340" i="13" s="1"/>
  <c r="CS38" i="2"/>
  <c r="AG340" i="13" s="1"/>
  <c r="CS41" i="2"/>
  <c r="AJ340" i="13" s="1"/>
  <c r="CS37" i="2"/>
  <c r="AF340" i="13" s="1"/>
  <c r="CS40" i="2"/>
  <c r="CU65" i="2"/>
  <c r="CR40" i="2"/>
  <c r="CR39" i="2"/>
  <c r="AH339" i="13" s="1"/>
  <c r="CR38" i="2"/>
  <c r="AG339" i="13" s="1"/>
  <c r="CR41" i="2"/>
  <c r="AJ339" i="13" s="1"/>
  <c r="CR37" i="2"/>
  <c r="AF339" i="13" s="1"/>
  <c r="CT65" i="2"/>
  <c r="E90" i="7"/>
  <c r="C331" i="13"/>
  <c r="CK8" i="2"/>
  <c r="C541" i="19"/>
  <c r="A542" i="19"/>
  <c r="B542" i="19"/>
  <c r="AI338" i="13"/>
  <c r="CQ85" i="2"/>
  <c r="A330" i="13"/>
  <c r="B330" i="13"/>
  <c r="BH88" i="7"/>
  <c r="A88" i="7"/>
  <c r="BD88" i="7" s="1"/>
  <c r="C716" i="19"/>
  <c r="A715" i="19"/>
  <c r="D715" i="19" s="1"/>
  <c r="B715" i="19"/>
  <c r="AQ89" i="7"/>
  <c r="M89" i="7"/>
  <c r="AW89" i="7"/>
  <c r="AY89" i="7"/>
  <c r="AP89" i="7"/>
  <c r="L89" i="7"/>
  <c r="BJ89" i="7" s="1"/>
  <c r="R89" i="7"/>
  <c r="U89" i="7"/>
  <c r="AH89" i="7"/>
  <c r="AM89" i="7"/>
  <c r="J89" i="7"/>
  <c r="H89" i="7"/>
  <c r="BI89" i="7" s="1"/>
  <c r="S89" i="7"/>
  <c r="C89" i="7"/>
  <c r="BF89" i="7" s="1"/>
  <c r="AT89" i="7"/>
  <c r="AU89" i="7"/>
  <c r="AG89" i="7"/>
  <c r="AB89" i="7"/>
  <c r="I89" i="7"/>
  <c r="AX89" i="7"/>
  <c r="F89" i="7"/>
  <c r="AS89" i="7"/>
  <c r="BK89" i="7" s="1"/>
  <c r="O89" i="7"/>
  <c r="AO89" i="7"/>
  <c r="AC89" i="7"/>
  <c r="W89" i="7"/>
  <c r="K89" i="7"/>
  <c r="G89" i="7"/>
  <c r="V89" i="7"/>
  <c r="AD89" i="7"/>
  <c r="AE89" i="7"/>
  <c r="AR89" i="7"/>
  <c r="AA89" i="7"/>
  <c r="AK89" i="7"/>
  <c r="P89" i="7"/>
  <c r="AV89" i="7"/>
  <c r="Z89" i="7"/>
  <c r="N89" i="7"/>
  <c r="Y89" i="7"/>
  <c r="AJ89" i="7"/>
  <c r="AL89" i="7"/>
  <c r="Q89" i="7"/>
  <c r="X89" i="7"/>
  <c r="B89" i="7"/>
  <c r="BE89" i="7" s="1"/>
  <c r="AF89" i="7"/>
  <c r="T89" i="7"/>
  <c r="AN89" i="7"/>
  <c r="AI89" i="7"/>
  <c r="C540" i="19" l="1"/>
  <c r="B541" i="19"/>
  <c r="A541" i="19"/>
  <c r="CV65" i="2"/>
  <c r="CT37" i="2"/>
  <c r="AF341" i="13" s="1"/>
  <c r="CT40" i="2"/>
  <c r="CT41" i="2"/>
  <c r="AJ341" i="13" s="1"/>
  <c r="CT38" i="2"/>
  <c r="AG341" i="13" s="1"/>
  <c r="CT39" i="2"/>
  <c r="AH341" i="13" s="1"/>
  <c r="BH89" i="7"/>
  <c r="A89" i="7"/>
  <c r="BD89" i="7" s="1"/>
  <c r="B716" i="19"/>
  <c r="A716" i="19"/>
  <c r="D716" i="19" s="1"/>
  <c r="C717" i="19"/>
  <c r="E91" i="7"/>
  <c r="C332" i="13"/>
  <c r="CL8" i="2"/>
  <c r="AI339" i="13"/>
  <c r="CR85" i="2"/>
  <c r="B331" i="13"/>
  <c r="A331" i="13"/>
  <c r="CU41" i="2"/>
  <c r="AJ342" i="13" s="1"/>
  <c r="CU37" i="2"/>
  <c r="AF342" i="13" s="1"/>
  <c r="CU39" i="2"/>
  <c r="AH342" i="13" s="1"/>
  <c r="CU40" i="2"/>
  <c r="CU38" i="2"/>
  <c r="AG342" i="13" s="1"/>
  <c r="CW65" i="2"/>
  <c r="D89" i="7"/>
  <c r="BG89" i="7" s="1"/>
  <c r="AE90" i="7"/>
  <c r="P90" i="7"/>
  <c r="AX90" i="7"/>
  <c r="AT90" i="7"/>
  <c r="AQ90" i="7"/>
  <c r="AU90" i="7"/>
  <c r="AP90" i="7"/>
  <c r="U90" i="7"/>
  <c r="AB90" i="7"/>
  <c r="Q90" i="7"/>
  <c r="B90" i="7"/>
  <c r="BE90" i="7" s="1"/>
  <c r="AC90" i="7"/>
  <c r="G90" i="7"/>
  <c r="Z90" i="7"/>
  <c r="L90" i="7"/>
  <c r="BJ90" i="7" s="1"/>
  <c r="V90" i="7"/>
  <c r="S90" i="7"/>
  <c r="AK90" i="7"/>
  <c r="AL90" i="7"/>
  <c r="AG90" i="7"/>
  <c r="AV90" i="7"/>
  <c r="AI90" i="7"/>
  <c r="AY90" i="7"/>
  <c r="AO90" i="7"/>
  <c r="AW90" i="7"/>
  <c r="AM90" i="7"/>
  <c r="C90" i="7"/>
  <c r="BF90" i="7" s="1"/>
  <c r="O90" i="7"/>
  <c r="I90" i="7"/>
  <c r="W90" i="7"/>
  <c r="AN90" i="7"/>
  <c r="N90" i="7"/>
  <c r="AR90" i="7"/>
  <c r="X90" i="7"/>
  <c r="M90" i="7"/>
  <c r="AD90" i="7"/>
  <c r="R90" i="7"/>
  <c r="J90" i="7"/>
  <c r="K90" i="7"/>
  <c r="Y90" i="7"/>
  <c r="F90" i="7"/>
  <c r="AH90" i="7"/>
  <c r="AF90" i="7"/>
  <c r="AS90" i="7"/>
  <c r="BK90" i="7" s="1"/>
  <c r="AJ90" i="7"/>
  <c r="T90" i="7"/>
  <c r="AA90" i="7"/>
  <c r="H90" i="7"/>
  <c r="BI90" i="7" s="1"/>
  <c r="AI340" i="13"/>
  <c r="D90" i="7" l="1"/>
  <c r="BG90" i="7" s="1"/>
  <c r="B717" i="19"/>
  <c r="A717" i="19"/>
  <c r="D717" i="19" s="1"/>
  <c r="C718" i="19"/>
  <c r="AI341" i="13"/>
  <c r="CT85" i="2"/>
  <c r="CW37" i="2"/>
  <c r="AF344" i="13" s="1"/>
  <c r="CW38" i="2"/>
  <c r="AG344" i="13" s="1"/>
  <c r="CY65" i="2"/>
  <c r="CW39" i="2"/>
  <c r="AH344" i="13" s="1"/>
  <c r="CW40" i="2"/>
  <c r="CW41" i="2"/>
  <c r="AJ344" i="13" s="1"/>
  <c r="E92" i="7"/>
  <c r="C333" i="13"/>
  <c r="CM8" i="2"/>
  <c r="B540" i="19"/>
  <c r="C539" i="19"/>
  <c r="A540" i="19"/>
  <c r="BH90" i="7"/>
  <c r="A90" i="7"/>
  <c r="BD90" i="7" s="1"/>
  <c r="A332" i="13"/>
  <c r="B332" i="13"/>
  <c r="CV39" i="2"/>
  <c r="AH343" i="13" s="1"/>
  <c r="CV38" i="2"/>
  <c r="AG343" i="13" s="1"/>
  <c r="CX65" i="2"/>
  <c r="CV40" i="2"/>
  <c r="CV37" i="2"/>
  <c r="AF343" i="13" s="1"/>
  <c r="CV41" i="2"/>
  <c r="AJ343" i="13" s="1"/>
  <c r="AI342" i="13"/>
  <c r="CU85" i="2"/>
  <c r="M91" i="7"/>
  <c r="B91" i="7"/>
  <c r="BE91" i="7" s="1"/>
  <c r="AI91" i="7"/>
  <c r="AD91" i="7"/>
  <c r="R91" i="7"/>
  <c r="AE91" i="7"/>
  <c r="AA91" i="7"/>
  <c r="T91" i="7"/>
  <c r="U91" i="7"/>
  <c r="AC91" i="7"/>
  <c r="AB91" i="7"/>
  <c r="Y91" i="7"/>
  <c r="K91" i="7"/>
  <c r="AN91" i="7"/>
  <c r="L91" i="7"/>
  <c r="BJ91" i="7" s="1"/>
  <c r="AP91" i="7"/>
  <c r="P91" i="7"/>
  <c r="AW91" i="7"/>
  <c r="H91" i="7"/>
  <c r="BI91" i="7" s="1"/>
  <c r="V91" i="7"/>
  <c r="AV91" i="7"/>
  <c r="AG91" i="7"/>
  <c r="J91" i="7"/>
  <c r="Q91" i="7"/>
  <c r="AY91" i="7"/>
  <c r="AM91" i="7"/>
  <c r="S91" i="7"/>
  <c r="AT91" i="7"/>
  <c r="AQ91" i="7"/>
  <c r="AK91" i="7"/>
  <c r="AL91" i="7"/>
  <c r="AJ91" i="7"/>
  <c r="C91" i="7"/>
  <c r="BF91" i="7" s="1"/>
  <c r="AF91" i="7"/>
  <c r="F91" i="7"/>
  <c r="AX91" i="7"/>
  <c r="AS91" i="7"/>
  <c r="BK91" i="7" s="1"/>
  <c r="AR91" i="7"/>
  <c r="I91" i="7"/>
  <c r="O91" i="7"/>
  <c r="G91" i="7"/>
  <c r="N91" i="7"/>
  <c r="AU91" i="7"/>
  <c r="AH91" i="7"/>
  <c r="W91" i="7"/>
  <c r="X91" i="7"/>
  <c r="AO91" i="7"/>
  <c r="Z91" i="7"/>
  <c r="D91" i="7" l="1"/>
  <c r="BG91" i="7" s="1"/>
  <c r="AI343" i="13"/>
  <c r="CV85" i="2"/>
  <c r="C538" i="19"/>
  <c r="B539" i="19"/>
  <c r="A539" i="19"/>
  <c r="Q92" i="7"/>
  <c r="AH92" i="7"/>
  <c r="AF92" i="7"/>
  <c r="AS92" i="7"/>
  <c r="BK92" i="7" s="1"/>
  <c r="J92" i="7"/>
  <c r="H92" i="7"/>
  <c r="BI92" i="7" s="1"/>
  <c r="AR92" i="7"/>
  <c r="AG92" i="7"/>
  <c r="P92" i="7"/>
  <c r="W92" i="7"/>
  <c r="U92" i="7"/>
  <c r="G92" i="7"/>
  <c r="AE92" i="7"/>
  <c r="K92" i="7"/>
  <c r="AV92" i="7"/>
  <c r="AI92" i="7"/>
  <c r="S92" i="7"/>
  <c r="O92" i="7"/>
  <c r="F92" i="7"/>
  <c r="AY92" i="7"/>
  <c r="AC92" i="7"/>
  <c r="M92" i="7"/>
  <c r="N92" i="7"/>
  <c r="V92" i="7"/>
  <c r="AM92" i="7"/>
  <c r="X92" i="7"/>
  <c r="AQ92" i="7"/>
  <c r="AU92" i="7"/>
  <c r="AK92" i="7"/>
  <c r="AL92" i="7"/>
  <c r="AN92" i="7"/>
  <c r="AT92" i="7"/>
  <c r="B92" i="7"/>
  <c r="BE92" i="7" s="1"/>
  <c r="AD92" i="7"/>
  <c r="Y92" i="7"/>
  <c r="T92" i="7"/>
  <c r="Z92" i="7"/>
  <c r="AO92" i="7"/>
  <c r="AA92" i="7"/>
  <c r="L92" i="7"/>
  <c r="BJ92" i="7" s="1"/>
  <c r="AW92" i="7"/>
  <c r="I92" i="7"/>
  <c r="R92" i="7"/>
  <c r="AX92" i="7"/>
  <c r="AB92" i="7"/>
  <c r="AJ92" i="7"/>
  <c r="C92" i="7"/>
  <c r="BF92" i="7" s="1"/>
  <c r="AP92" i="7"/>
  <c r="CY41" i="2"/>
  <c r="AJ346" i="13" s="1"/>
  <c r="CY38" i="2"/>
  <c r="AG346" i="13" s="1"/>
  <c r="CY39" i="2"/>
  <c r="AH346" i="13" s="1"/>
  <c r="CY37" i="2"/>
  <c r="AF346" i="13" s="1"/>
  <c r="CY40" i="2"/>
  <c r="DA65" i="2"/>
  <c r="BH91" i="7"/>
  <c r="A91" i="7"/>
  <c r="BD91" i="7" s="1"/>
  <c r="CX40" i="2"/>
  <c r="CX37" i="2"/>
  <c r="AF345" i="13" s="1"/>
  <c r="CX39" i="2"/>
  <c r="AH345" i="13" s="1"/>
  <c r="CX38" i="2"/>
  <c r="AG345" i="13" s="1"/>
  <c r="CZ65" i="2"/>
  <c r="CX41" i="2"/>
  <c r="AJ345" i="13" s="1"/>
  <c r="C719" i="19"/>
  <c r="B718" i="19"/>
  <c r="A718" i="19"/>
  <c r="D718" i="19" s="1"/>
  <c r="C334" i="13"/>
  <c r="CN8" i="2"/>
  <c r="E93" i="7"/>
  <c r="AI344" i="13"/>
  <c r="CW85" i="2"/>
  <c r="B333" i="13"/>
  <c r="A333" i="13"/>
  <c r="D92" i="7" l="1"/>
  <c r="BG92" i="7" s="1"/>
  <c r="AX93" i="7"/>
  <c r="O93" i="7"/>
  <c r="G93" i="7"/>
  <c r="AB93" i="7"/>
  <c r="AH93" i="7"/>
  <c r="J93" i="7"/>
  <c r="L93" i="7"/>
  <c r="BJ93" i="7" s="1"/>
  <c r="AT93" i="7"/>
  <c r="AA93" i="7"/>
  <c r="C93" i="7"/>
  <c r="BF93" i="7" s="1"/>
  <c r="AI93" i="7"/>
  <c r="V93" i="7"/>
  <c r="AU93" i="7"/>
  <c r="K93" i="7"/>
  <c r="AN93" i="7"/>
  <c r="H93" i="7"/>
  <c r="BI93" i="7" s="1"/>
  <c r="B93" i="7"/>
  <c r="BE93" i="7" s="1"/>
  <c r="AF93" i="7"/>
  <c r="AQ93" i="7"/>
  <c r="F93" i="7"/>
  <c r="AO93" i="7"/>
  <c r="M93" i="7"/>
  <c r="T93" i="7"/>
  <c r="AK93" i="7"/>
  <c r="Q93" i="7"/>
  <c r="R93" i="7"/>
  <c r="AW93" i="7"/>
  <c r="AL93" i="7"/>
  <c r="Z93" i="7"/>
  <c r="W93" i="7"/>
  <c r="X93" i="7"/>
  <c r="AP93" i="7"/>
  <c r="AM93" i="7"/>
  <c r="AR93" i="7"/>
  <c r="AC93" i="7"/>
  <c r="P93" i="7"/>
  <c r="AE93" i="7"/>
  <c r="AJ93" i="7"/>
  <c r="N93" i="7"/>
  <c r="AG93" i="7"/>
  <c r="AD93" i="7"/>
  <c r="I93" i="7"/>
  <c r="S93" i="7"/>
  <c r="AS93" i="7"/>
  <c r="BK93" i="7" s="1"/>
  <c r="D93" i="7"/>
  <c r="BG93" i="7" s="1"/>
  <c r="AY93" i="7"/>
  <c r="AV93" i="7"/>
  <c r="U93" i="7"/>
  <c r="Y93" i="7"/>
  <c r="DB65" i="2"/>
  <c r="CZ38" i="2"/>
  <c r="AG347" i="13" s="1"/>
  <c r="CZ41" i="2"/>
  <c r="AJ347" i="13" s="1"/>
  <c r="CZ39" i="2"/>
  <c r="AH347" i="13" s="1"/>
  <c r="CZ37" i="2"/>
  <c r="AF347" i="13" s="1"/>
  <c r="CZ40" i="2"/>
  <c r="AI345" i="13"/>
  <c r="CX85" i="2"/>
  <c r="DA41" i="2"/>
  <c r="AJ348" i="13" s="1"/>
  <c r="DA37" i="2"/>
  <c r="AF348" i="13" s="1"/>
  <c r="DA38" i="2"/>
  <c r="AG348" i="13" s="1"/>
  <c r="DC65" i="2"/>
  <c r="DA40" i="2"/>
  <c r="DA39" i="2"/>
  <c r="AH348" i="13" s="1"/>
  <c r="BH92" i="7"/>
  <c r="A92" i="7"/>
  <c r="BD92" i="7" s="1"/>
  <c r="E94" i="7"/>
  <c r="C335" i="13"/>
  <c r="CO8" i="2"/>
  <c r="B719" i="19"/>
  <c r="A719" i="19"/>
  <c r="D719" i="19" s="1"/>
  <c r="C720" i="19"/>
  <c r="AI346" i="13"/>
  <c r="CY85" i="2"/>
  <c r="C537" i="19"/>
  <c r="B538" i="19"/>
  <c r="A538" i="19"/>
  <c r="B334" i="13"/>
  <c r="A334" i="13"/>
  <c r="DC38" i="2" l="1"/>
  <c r="AG350" i="13" s="1"/>
  <c r="DC40" i="2"/>
  <c r="DE65" i="2"/>
  <c r="DC39" i="2"/>
  <c r="AH350" i="13" s="1"/>
  <c r="DC37" i="2"/>
  <c r="AF350" i="13" s="1"/>
  <c r="DC41" i="2"/>
  <c r="AJ350" i="13" s="1"/>
  <c r="BH93" i="7"/>
  <c r="A93" i="7"/>
  <c r="BD93" i="7" s="1"/>
  <c r="E95" i="7"/>
  <c r="C336" i="13"/>
  <c r="CP8" i="2"/>
  <c r="AI347" i="13"/>
  <c r="CZ85" i="2"/>
  <c r="A537" i="19"/>
  <c r="B537" i="19"/>
  <c r="C536" i="19"/>
  <c r="C721" i="19"/>
  <c r="A720" i="19"/>
  <c r="D720" i="19" s="1"/>
  <c r="B720" i="19"/>
  <c r="A335" i="13"/>
  <c r="B335" i="13"/>
  <c r="DB41" i="2"/>
  <c r="AJ349" i="13" s="1"/>
  <c r="DB38" i="2"/>
  <c r="AG349" i="13" s="1"/>
  <c r="DD65" i="2"/>
  <c r="DB39" i="2"/>
  <c r="AH349" i="13" s="1"/>
  <c r="DB40" i="2"/>
  <c r="DB37" i="2"/>
  <c r="AF349" i="13" s="1"/>
  <c r="I94" i="7"/>
  <c r="R94" i="7"/>
  <c r="AU94" i="7"/>
  <c r="AT94" i="7"/>
  <c r="AA94" i="7"/>
  <c r="M94" i="7"/>
  <c r="W94" i="7"/>
  <c r="K94" i="7"/>
  <c r="Y94" i="7"/>
  <c r="Q94" i="7"/>
  <c r="AN94" i="7"/>
  <c r="T94" i="7"/>
  <c r="C94" i="7"/>
  <c r="BF94" i="7" s="1"/>
  <c r="AM94" i="7"/>
  <c r="AS94" i="7"/>
  <c r="BK94" i="7" s="1"/>
  <c r="AQ94" i="7"/>
  <c r="X94" i="7"/>
  <c r="AF94" i="7"/>
  <c r="L94" i="7"/>
  <c r="BJ94" i="7" s="1"/>
  <c r="J94" i="7"/>
  <c r="H94" i="7"/>
  <c r="BI94" i="7" s="1"/>
  <c r="AL94" i="7"/>
  <c r="AH94" i="7"/>
  <c r="AJ94" i="7"/>
  <c r="O94" i="7"/>
  <c r="AG94" i="7"/>
  <c r="F94" i="7"/>
  <c r="Z94" i="7"/>
  <c r="AY94" i="7"/>
  <c r="AV94" i="7"/>
  <c r="AE94" i="7"/>
  <c r="AX94" i="7"/>
  <c r="AC94" i="7"/>
  <c r="AK94" i="7"/>
  <c r="S94" i="7"/>
  <c r="AW94" i="7"/>
  <c r="V94" i="7"/>
  <c r="AP94" i="7"/>
  <c r="AD94" i="7"/>
  <c r="N94" i="7"/>
  <c r="AR94" i="7"/>
  <c r="AB94" i="7"/>
  <c r="B94" i="7"/>
  <c r="BE94" i="7" s="1"/>
  <c r="AO94" i="7"/>
  <c r="G94" i="7"/>
  <c r="P94" i="7"/>
  <c r="U94" i="7"/>
  <c r="AI94" i="7"/>
  <c r="AI348" i="13"/>
  <c r="DA85" i="2"/>
  <c r="D94" i="7" l="1"/>
  <c r="BG94" i="7" s="1"/>
  <c r="A721" i="19"/>
  <c r="D721" i="19" s="1"/>
  <c r="C722" i="19"/>
  <c r="B721" i="19"/>
  <c r="A336" i="13"/>
  <c r="B336" i="13"/>
  <c r="DE37" i="2"/>
  <c r="AF352" i="13" s="1"/>
  <c r="DE41" i="2"/>
  <c r="AJ352" i="13" s="1"/>
  <c r="DG65" i="2"/>
  <c r="DE39" i="2"/>
  <c r="AH352" i="13" s="1"/>
  <c r="DE38" i="2"/>
  <c r="AG352" i="13" s="1"/>
  <c r="DE40" i="2"/>
  <c r="DD37" i="2"/>
  <c r="AF351" i="13" s="1"/>
  <c r="DD40" i="2"/>
  <c r="DF65" i="2"/>
  <c r="DD39" i="2"/>
  <c r="AH351" i="13" s="1"/>
  <c r="DD38" i="2"/>
  <c r="AG351" i="13" s="1"/>
  <c r="DD41" i="2"/>
  <c r="AJ351" i="13" s="1"/>
  <c r="B536" i="19"/>
  <c r="A536" i="19"/>
  <c r="C535" i="19"/>
  <c r="AW95" i="7"/>
  <c r="X95" i="7"/>
  <c r="C95" i="7"/>
  <c r="BF95" i="7" s="1"/>
  <c r="AO95" i="7"/>
  <c r="H95" i="7"/>
  <c r="BI95" i="7" s="1"/>
  <c r="W95" i="7"/>
  <c r="AS95" i="7"/>
  <c r="BK95" i="7" s="1"/>
  <c r="K95" i="7"/>
  <c r="AI95" i="7"/>
  <c r="AQ95" i="7"/>
  <c r="T95" i="7"/>
  <c r="P95" i="7"/>
  <c r="AB95" i="7"/>
  <c r="S95" i="7"/>
  <c r="AF95" i="7"/>
  <c r="N95" i="7"/>
  <c r="G95" i="7"/>
  <c r="AH95" i="7"/>
  <c r="B95" i="7"/>
  <c r="BE95" i="7" s="1"/>
  <c r="AG95" i="7"/>
  <c r="AM95" i="7"/>
  <c r="AY95" i="7"/>
  <c r="AT95" i="7"/>
  <c r="AL95" i="7"/>
  <c r="Z95" i="7"/>
  <c r="AN95" i="7"/>
  <c r="AA95" i="7"/>
  <c r="R95" i="7"/>
  <c r="Y95" i="7"/>
  <c r="AE95" i="7"/>
  <c r="L95" i="7"/>
  <c r="BJ95" i="7" s="1"/>
  <c r="M95" i="7"/>
  <c r="F95" i="7"/>
  <c r="AU95" i="7"/>
  <c r="AV95" i="7"/>
  <c r="AP95" i="7"/>
  <c r="AD95" i="7"/>
  <c r="Q95" i="7"/>
  <c r="O95" i="7"/>
  <c r="U95" i="7"/>
  <c r="J95" i="7"/>
  <c r="AR95" i="7"/>
  <c r="AK95" i="7"/>
  <c r="AX95" i="7"/>
  <c r="AJ95" i="7"/>
  <c r="V95" i="7"/>
  <c r="I95" i="7"/>
  <c r="AC95" i="7"/>
  <c r="AI350" i="13"/>
  <c r="A94" i="7"/>
  <c r="BD94" i="7" s="1"/>
  <c r="BH94" i="7"/>
  <c r="AI349" i="13"/>
  <c r="DB85" i="2"/>
  <c r="DC85" i="2"/>
  <c r="CQ8" i="2"/>
  <c r="E96" i="7"/>
  <c r="C337" i="13"/>
  <c r="D95" i="7" l="1"/>
  <c r="BG95" i="7" s="1"/>
  <c r="BH95" i="7"/>
  <c r="A95" i="7"/>
  <c r="BD95" i="7" s="1"/>
  <c r="AI351" i="13"/>
  <c r="DD85" i="2"/>
  <c r="AE96" i="7"/>
  <c r="AW96" i="7"/>
  <c r="AJ96" i="7"/>
  <c r="AA96" i="7"/>
  <c r="Y96" i="7"/>
  <c r="AM96" i="7"/>
  <c r="U96" i="7"/>
  <c r="O96" i="7"/>
  <c r="AQ96" i="7"/>
  <c r="G96" i="7"/>
  <c r="AS96" i="7"/>
  <c r="BK96" i="7" s="1"/>
  <c r="Z96" i="7"/>
  <c r="AR96" i="7"/>
  <c r="L96" i="7"/>
  <c r="BJ96" i="7" s="1"/>
  <c r="B96" i="7"/>
  <c r="BE96" i="7" s="1"/>
  <c r="P96" i="7"/>
  <c r="V96" i="7"/>
  <c r="AC96" i="7"/>
  <c r="AH96" i="7"/>
  <c r="Q96" i="7"/>
  <c r="AP96" i="7"/>
  <c r="AD96" i="7"/>
  <c r="X96" i="7"/>
  <c r="AN96" i="7"/>
  <c r="I96" i="7"/>
  <c r="AY96" i="7"/>
  <c r="K96" i="7"/>
  <c r="AL96" i="7"/>
  <c r="AV96" i="7"/>
  <c r="AB96" i="7"/>
  <c r="AU96" i="7"/>
  <c r="T96" i="7"/>
  <c r="C96" i="7"/>
  <c r="BF96" i="7" s="1"/>
  <c r="AI96" i="7"/>
  <c r="R96" i="7"/>
  <c r="W96" i="7"/>
  <c r="AK96" i="7"/>
  <c r="AX96" i="7"/>
  <c r="J96" i="7"/>
  <c r="S96" i="7"/>
  <c r="AO96" i="7"/>
  <c r="F96" i="7"/>
  <c r="N96" i="7"/>
  <c r="H96" i="7"/>
  <c r="BI96" i="7" s="1"/>
  <c r="AT96" i="7"/>
  <c r="M96" i="7"/>
  <c r="AF96" i="7"/>
  <c r="AG96" i="7"/>
  <c r="A337" i="13"/>
  <c r="B337" i="13"/>
  <c r="C534" i="19"/>
  <c r="B535" i="19"/>
  <c r="A535" i="19"/>
  <c r="DG40" i="2"/>
  <c r="DG38" i="2"/>
  <c r="AG354" i="13" s="1"/>
  <c r="DG41" i="2"/>
  <c r="AJ354" i="13" s="1"/>
  <c r="DI65" i="2"/>
  <c r="DG37" i="2"/>
  <c r="AF354" i="13" s="1"/>
  <c r="DG39" i="2"/>
  <c r="AH354" i="13" s="1"/>
  <c r="A722" i="19"/>
  <c r="D722" i="19" s="1"/>
  <c r="B722" i="19"/>
  <c r="C723" i="19"/>
  <c r="AI352" i="13"/>
  <c r="DE85" i="2"/>
  <c r="E97" i="7"/>
  <c r="C338" i="13"/>
  <c r="CR8" i="2"/>
  <c r="DF38" i="2"/>
  <c r="AG353" i="13" s="1"/>
  <c r="DH65" i="2"/>
  <c r="DF41" i="2"/>
  <c r="AJ353" i="13" s="1"/>
  <c r="DF37" i="2"/>
  <c r="AF353" i="13" s="1"/>
  <c r="DF40" i="2"/>
  <c r="DF39" i="2"/>
  <c r="AH353" i="13" s="1"/>
  <c r="C339" i="13" l="1"/>
  <c r="CS8" i="2"/>
  <c r="E98" i="7"/>
  <c r="DI41" i="2"/>
  <c r="AJ356" i="13" s="1"/>
  <c r="DI38" i="2"/>
  <c r="AG356" i="13" s="1"/>
  <c r="DI37" i="2"/>
  <c r="AF356" i="13" s="1"/>
  <c r="DK65" i="2"/>
  <c r="DI40" i="2"/>
  <c r="DI39" i="2"/>
  <c r="AH356" i="13" s="1"/>
  <c r="D96" i="7"/>
  <c r="BG96" i="7" s="1"/>
  <c r="A338" i="13"/>
  <c r="B338" i="13"/>
  <c r="DH41" i="2"/>
  <c r="AJ355" i="13" s="1"/>
  <c r="DH37" i="2"/>
  <c r="AF355" i="13" s="1"/>
  <c r="DJ65" i="2"/>
  <c r="DH40" i="2"/>
  <c r="DH39" i="2"/>
  <c r="AH355" i="13" s="1"/>
  <c r="DH38" i="2"/>
  <c r="AG355" i="13" s="1"/>
  <c r="AF97" i="7"/>
  <c r="AP97" i="7"/>
  <c r="U97" i="7"/>
  <c r="C97" i="7"/>
  <c r="BF97" i="7" s="1"/>
  <c r="Y97" i="7"/>
  <c r="I97" i="7"/>
  <c r="AR97" i="7"/>
  <c r="AD97" i="7"/>
  <c r="L97" i="7"/>
  <c r="BJ97" i="7" s="1"/>
  <c r="AM97" i="7"/>
  <c r="AO97" i="7"/>
  <c r="H97" i="7"/>
  <c r="BI97" i="7" s="1"/>
  <c r="Z97" i="7"/>
  <c r="AT97" i="7"/>
  <c r="F97" i="7"/>
  <c r="M97" i="7"/>
  <c r="X97" i="7"/>
  <c r="Q97" i="7"/>
  <c r="AH97" i="7"/>
  <c r="V97" i="7"/>
  <c r="AU97" i="7"/>
  <c r="AI97" i="7"/>
  <c r="W97" i="7"/>
  <c r="AJ97" i="7"/>
  <c r="O97" i="7"/>
  <c r="P97" i="7"/>
  <c r="AW97" i="7"/>
  <c r="G97" i="7"/>
  <c r="AV97" i="7"/>
  <c r="AS97" i="7"/>
  <c r="BK97" i="7" s="1"/>
  <c r="AK97" i="7"/>
  <c r="N97" i="7"/>
  <c r="AX97" i="7"/>
  <c r="T97" i="7"/>
  <c r="J97" i="7"/>
  <c r="K97" i="7"/>
  <c r="R97" i="7"/>
  <c r="AC97" i="7"/>
  <c r="AN97" i="7"/>
  <c r="AB97" i="7"/>
  <c r="AA97" i="7"/>
  <c r="AE97" i="7"/>
  <c r="AQ97" i="7"/>
  <c r="B97" i="7"/>
  <c r="BE97" i="7" s="1"/>
  <c r="AG97" i="7"/>
  <c r="AL97" i="7"/>
  <c r="AY97" i="7"/>
  <c r="S97" i="7"/>
  <c r="B534" i="19"/>
  <c r="A534" i="19"/>
  <c r="C533" i="19"/>
  <c r="AI353" i="13"/>
  <c r="DG85" i="2"/>
  <c r="DF85" i="2"/>
  <c r="B723" i="19"/>
  <c r="C724" i="19"/>
  <c r="A723" i="19"/>
  <c r="D723" i="19" s="1"/>
  <c r="AI354" i="13"/>
  <c r="A96" i="7"/>
  <c r="BD96" i="7" s="1"/>
  <c r="BH96" i="7"/>
  <c r="A97" i="7" l="1"/>
  <c r="BD97" i="7" s="1"/>
  <c r="BH97" i="7"/>
  <c r="DK38" i="2"/>
  <c r="AG358" i="13" s="1"/>
  <c r="DM65" i="2"/>
  <c r="DK39" i="2"/>
  <c r="AH358" i="13" s="1"/>
  <c r="DK37" i="2"/>
  <c r="AF358" i="13" s="1"/>
  <c r="DK40" i="2"/>
  <c r="DK41" i="2"/>
  <c r="AJ358" i="13" s="1"/>
  <c r="W98" i="7"/>
  <c r="AH98" i="7"/>
  <c r="L98" i="7"/>
  <c r="BJ98" i="7" s="1"/>
  <c r="N98" i="7"/>
  <c r="AJ98" i="7"/>
  <c r="AG98" i="7"/>
  <c r="S98" i="7"/>
  <c r="Z98" i="7"/>
  <c r="AY98" i="7"/>
  <c r="AW98" i="7"/>
  <c r="H98" i="7"/>
  <c r="BI98" i="7" s="1"/>
  <c r="AS98" i="7"/>
  <c r="BK98" i="7" s="1"/>
  <c r="V98" i="7"/>
  <c r="I98" i="7"/>
  <c r="AL98" i="7"/>
  <c r="AI98" i="7"/>
  <c r="T98" i="7"/>
  <c r="U98" i="7"/>
  <c r="AB98" i="7"/>
  <c r="Y98" i="7"/>
  <c r="AT98" i="7"/>
  <c r="AP98" i="7"/>
  <c r="B98" i="7"/>
  <c r="BE98" i="7" s="1"/>
  <c r="AX98" i="7"/>
  <c r="G98" i="7"/>
  <c r="AM98" i="7"/>
  <c r="AR98" i="7"/>
  <c r="P98" i="7"/>
  <c r="AD98" i="7"/>
  <c r="AK98" i="7"/>
  <c r="AQ98" i="7"/>
  <c r="R98" i="7"/>
  <c r="C98" i="7"/>
  <c r="BF98" i="7" s="1"/>
  <c r="AC98" i="7"/>
  <c r="AF98" i="7"/>
  <c r="X98" i="7"/>
  <c r="AA98" i="7"/>
  <c r="M98" i="7"/>
  <c r="O98" i="7"/>
  <c r="J98" i="7"/>
  <c r="AU98" i="7"/>
  <c r="AO98" i="7"/>
  <c r="K98" i="7"/>
  <c r="Q98" i="7"/>
  <c r="AN98" i="7"/>
  <c r="AE98" i="7"/>
  <c r="AV98" i="7"/>
  <c r="F98" i="7"/>
  <c r="AI355" i="13"/>
  <c r="DH85" i="2"/>
  <c r="CT8" i="2"/>
  <c r="E99" i="7"/>
  <c r="C340" i="13"/>
  <c r="DJ39" i="2"/>
  <c r="AH357" i="13" s="1"/>
  <c r="DJ38" i="2"/>
  <c r="AG357" i="13" s="1"/>
  <c r="DL65" i="2"/>
  <c r="DJ41" i="2"/>
  <c r="AJ357" i="13" s="1"/>
  <c r="DJ37" i="2"/>
  <c r="AF357" i="13" s="1"/>
  <c r="DJ40" i="2"/>
  <c r="A339" i="13"/>
  <c r="B339" i="13"/>
  <c r="B724" i="19"/>
  <c r="A724" i="19"/>
  <c r="D724" i="19" s="1"/>
  <c r="C725" i="19"/>
  <c r="C532" i="19"/>
  <c r="B533" i="19"/>
  <c r="A533" i="19"/>
  <c r="D97" i="7"/>
  <c r="BG97" i="7" s="1"/>
  <c r="AI356" i="13"/>
  <c r="DI85" i="2"/>
  <c r="D98" i="7" l="1"/>
  <c r="BG98" i="7" s="1"/>
  <c r="AI357" i="13"/>
  <c r="DJ85" i="2"/>
  <c r="E100" i="7"/>
  <c r="C341" i="13"/>
  <c r="CU8" i="2"/>
  <c r="AI358" i="13"/>
  <c r="DK85" i="2"/>
  <c r="C531" i="19"/>
  <c r="B532" i="19"/>
  <c r="A532" i="19"/>
  <c r="A340" i="13"/>
  <c r="B340" i="13"/>
  <c r="B725" i="19"/>
  <c r="A725" i="19"/>
  <c r="D725" i="19" s="1"/>
  <c r="C726" i="19"/>
  <c r="DL37" i="2"/>
  <c r="AF359" i="13" s="1"/>
  <c r="DN65" i="2"/>
  <c r="DL40" i="2"/>
  <c r="DL39" i="2"/>
  <c r="AH359" i="13" s="1"/>
  <c r="DL38" i="2"/>
  <c r="AG359" i="13" s="1"/>
  <c r="DL41" i="2"/>
  <c r="AJ359" i="13" s="1"/>
  <c r="I99" i="7"/>
  <c r="W99" i="7"/>
  <c r="AP99" i="7"/>
  <c r="Q99" i="7"/>
  <c r="B99" i="7"/>
  <c r="U99" i="7"/>
  <c r="AU99" i="7"/>
  <c r="F99" i="7"/>
  <c r="AW99" i="7"/>
  <c r="Z99" i="7"/>
  <c r="H99" i="7"/>
  <c r="BI99" i="7" s="1"/>
  <c r="X99" i="7"/>
  <c r="C99" i="7"/>
  <c r="BF99" i="7" s="1"/>
  <c r="AX99" i="7"/>
  <c r="AD99" i="7"/>
  <c r="AK99" i="7"/>
  <c r="AE99" i="7"/>
  <c r="AC99" i="7"/>
  <c r="M99" i="7"/>
  <c r="AL99" i="7"/>
  <c r="AR99" i="7"/>
  <c r="AT99" i="7"/>
  <c r="AN99" i="7"/>
  <c r="AG99" i="7"/>
  <c r="J99" i="7"/>
  <c r="N99" i="7"/>
  <c r="AJ99" i="7"/>
  <c r="AA99" i="7"/>
  <c r="T99" i="7"/>
  <c r="S99" i="7"/>
  <c r="AY99" i="7"/>
  <c r="O99" i="7"/>
  <c r="AM99" i="7"/>
  <c r="AB99" i="7"/>
  <c r="P99" i="7"/>
  <c r="V99" i="7"/>
  <c r="R99" i="7"/>
  <c r="K99" i="7"/>
  <c r="AF99" i="7"/>
  <c r="L99" i="7"/>
  <c r="BJ99" i="7" s="1"/>
  <c r="Y99" i="7"/>
  <c r="AS99" i="7"/>
  <c r="BK99" i="7" s="1"/>
  <c r="AH99" i="7"/>
  <c r="G99" i="7"/>
  <c r="AO99" i="7"/>
  <c r="AQ99" i="7"/>
  <c r="AV99" i="7"/>
  <c r="AI99" i="7"/>
  <c r="A98" i="7"/>
  <c r="BD98" i="7" s="1"/>
  <c r="BH98" i="7"/>
  <c r="DM38" i="2"/>
  <c r="AG360" i="13" s="1"/>
  <c r="DM41" i="2"/>
  <c r="AJ360" i="13" s="1"/>
  <c r="DM37" i="2"/>
  <c r="AF360" i="13" s="1"/>
  <c r="DM40" i="2"/>
  <c r="DO65" i="2"/>
  <c r="DM39" i="2"/>
  <c r="AH360" i="13" s="1"/>
  <c r="A726" i="19" l="1"/>
  <c r="D726" i="19" s="1"/>
  <c r="B726" i="19"/>
  <c r="C727" i="19"/>
  <c r="DM85" i="2"/>
  <c r="DO41" i="2"/>
  <c r="AJ362" i="13" s="1"/>
  <c r="DQ65" i="2"/>
  <c r="DO37" i="2"/>
  <c r="AF362" i="13" s="1"/>
  <c r="DO40" i="2"/>
  <c r="DO39" i="2"/>
  <c r="AH362" i="13" s="1"/>
  <c r="DO38" i="2"/>
  <c r="AG362" i="13" s="1"/>
  <c r="AI360" i="13"/>
  <c r="D99" i="7"/>
  <c r="BG99" i="7" s="1"/>
  <c r="BE99" i="7"/>
  <c r="AI359" i="13"/>
  <c r="DL85" i="2"/>
  <c r="E101" i="7"/>
  <c r="C342" i="13"/>
  <c r="CV8" i="2"/>
  <c r="A99" i="7"/>
  <c r="BD99" i="7" s="1"/>
  <c r="BH99" i="7"/>
  <c r="DN39" i="2"/>
  <c r="AH361" i="13" s="1"/>
  <c r="DN38" i="2"/>
  <c r="AG361" i="13" s="1"/>
  <c r="DP65" i="2"/>
  <c r="DN41" i="2"/>
  <c r="AJ361" i="13" s="1"/>
  <c r="DN37" i="2"/>
  <c r="AF361" i="13" s="1"/>
  <c r="DN40" i="2"/>
  <c r="B341" i="13"/>
  <c r="A341" i="13"/>
  <c r="C530" i="19"/>
  <c r="A531" i="19"/>
  <c r="B531" i="19"/>
  <c r="J100" i="7"/>
  <c r="M100" i="7"/>
  <c r="L100" i="7"/>
  <c r="BJ100" i="7" s="1"/>
  <c r="C100" i="7"/>
  <c r="BF100" i="7" s="1"/>
  <c r="AV100" i="7"/>
  <c r="AT100" i="7"/>
  <c r="Q100" i="7"/>
  <c r="H100" i="7"/>
  <c r="BI100" i="7" s="1"/>
  <c r="AS100" i="7"/>
  <c r="BK100" i="7" s="1"/>
  <c r="AH100" i="7"/>
  <c r="V100" i="7"/>
  <c r="AX100" i="7"/>
  <c r="AG100" i="7"/>
  <c r="I100" i="7"/>
  <c r="U100" i="7"/>
  <c r="AY100" i="7"/>
  <c r="AW100" i="7"/>
  <c r="R100" i="7"/>
  <c r="N100" i="7"/>
  <c r="AK100" i="7"/>
  <c r="F100" i="7"/>
  <c r="T100" i="7"/>
  <c r="AU100" i="7"/>
  <c r="AQ100" i="7"/>
  <c r="AL100" i="7"/>
  <c r="AI100" i="7"/>
  <c r="W100" i="7"/>
  <c r="B100" i="7"/>
  <c r="G100" i="7"/>
  <c r="AB100" i="7"/>
  <c r="Y100" i="7"/>
  <c r="AM100" i="7"/>
  <c r="AR100" i="7"/>
  <c r="AF100" i="7"/>
  <c r="AD100" i="7"/>
  <c r="AP100" i="7"/>
  <c r="O100" i="7"/>
  <c r="AN100" i="7"/>
  <c r="AJ100" i="7"/>
  <c r="AO100" i="7"/>
  <c r="Z100" i="7"/>
  <c r="AE100" i="7"/>
  <c r="AA100" i="7"/>
  <c r="X100" i="7"/>
  <c r="S100" i="7"/>
  <c r="P100" i="7"/>
  <c r="AC100" i="7"/>
  <c r="K100" i="7"/>
  <c r="A530" i="19" l="1"/>
  <c r="C529" i="19"/>
  <c r="B530" i="19"/>
  <c r="DP41" i="2"/>
  <c r="AJ363" i="13" s="1"/>
  <c r="DP37" i="2"/>
  <c r="AF363" i="13" s="1"/>
  <c r="DR65" i="2"/>
  <c r="DP40" i="2"/>
  <c r="DP39" i="2"/>
  <c r="AH363" i="13" s="1"/>
  <c r="DP38" i="2"/>
  <c r="AG363" i="13" s="1"/>
  <c r="V101" i="7"/>
  <c r="AT101" i="7"/>
  <c r="P101" i="7"/>
  <c r="AJ101" i="7"/>
  <c r="W101" i="7"/>
  <c r="AM101" i="7"/>
  <c r="AP101" i="7"/>
  <c r="Q101" i="7"/>
  <c r="Z101" i="7"/>
  <c r="AQ101" i="7"/>
  <c r="AK101" i="7"/>
  <c r="X101" i="7"/>
  <c r="AX101" i="7"/>
  <c r="N101" i="7"/>
  <c r="K101" i="7"/>
  <c r="F101" i="7"/>
  <c r="AI101" i="7"/>
  <c r="U101" i="7"/>
  <c r="H101" i="7"/>
  <c r="BI101" i="7" s="1"/>
  <c r="B101" i="7"/>
  <c r="BE101" i="7" s="1"/>
  <c r="S101" i="7"/>
  <c r="AO101" i="7"/>
  <c r="AD101" i="7"/>
  <c r="AL101" i="7"/>
  <c r="I101" i="7"/>
  <c r="AY101" i="7"/>
  <c r="AA101" i="7"/>
  <c r="AH101" i="7"/>
  <c r="AN101" i="7"/>
  <c r="G101" i="7"/>
  <c r="AE101" i="7"/>
  <c r="AG101" i="7"/>
  <c r="AW101" i="7"/>
  <c r="AR101" i="7"/>
  <c r="C101" i="7"/>
  <c r="BF101" i="7" s="1"/>
  <c r="J101" i="7"/>
  <c r="R101" i="7"/>
  <c r="O101" i="7"/>
  <c r="AS101" i="7"/>
  <c r="BK101" i="7" s="1"/>
  <c r="L101" i="7"/>
  <c r="BJ101" i="7" s="1"/>
  <c r="AU101" i="7"/>
  <c r="Y101" i="7"/>
  <c r="AV101" i="7"/>
  <c r="AB101" i="7"/>
  <c r="T101" i="7"/>
  <c r="M101" i="7"/>
  <c r="AC101" i="7"/>
  <c r="AF101" i="7"/>
  <c r="C728" i="19"/>
  <c r="A727" i="19"/>
  <c r="D727" i="19" s="1"/>
  <c r="B727" i="19"/>
  <c r="BH100" i="7"/>
  <c r="A100" i="7"/>
  <c r="BD100" i="7" s="1"/>
  <c r="AI361" i="13"/>
  <c r="DN85" i="2"/>
  <c r="AI362" i="13"/>
  <c r="DO85" i="2"/>
  <c r="D100" i="7"/>
  <c r="BG100" i="7" s="1"/>
  <c r="BE100" i="7"/>
  <c r="E102" i="7"/>
  <c r="C343" i="13"/>
  <c r="CW8" i="2"/>
  <c r="B342" i="13"/>
  <c r="A342" i="13"/>
  <c r="DQ37" i="2"/>
  <c r="AF364" i="13" s="1"/>
  <c r="DQ40" i="2"/>
  <c r="DS65" i="2"/>
  <c r="DQ41" i="2"/>
  <c r="AJ364" i="13" s="1"/>
  <c r="DQ39" i="2"/>
  <c r="AH364" i="13" s="1"/>
  <c r="DQ38" i="2"/>
  <c r="AG364" i="13" s="1"/>
  <c r="D101" i="7" l="1"/>
  <c r="BG101" i="7" s="1"/>
  <c r="CX8" i="2"/>
  <c r="E103" i="7"/>
  <c r="C344" i="13"/>
  <c r="AI364" i="13"/>
  <c r="A343" i="13"/>
  <c r="B343" i="13"/>
  <c r="DQ85" i="2"/>
  <c r="A728" i="19"/>
  <c r="D728" i="19" s="1"/>
  <c r="C729" i="19"/>
  <c r="B728" i="19"/>
  <c r="AI363" i="13"/>
  <c r="DP85" i="2"/>
  <c r="DR41" i="2"/>
  <c r="AJ365" i="13" s="1"/>
  <c r="DR37" i="2"/>
  <c r="AF365" i="13" s="1"/>
  <c r="DR40" i="2"/>
  <c r="DR39" i="2"/>
  <c r="AH365" i="13" s="1"/>
  <c r="DR38" i="2"/>
  <c r="AG365" i="13" s="1"/>
  <c r="DT65" i="2"/>
  <c r="C528" i="19"/>
  <c r="B529" i="19"/>
  <c r="A529" i="19"/>
  <c r="DS41" i="2"/>
  <c r="AJ366" i="13" s="1"/>
  <c r="DU65" i="2"/>
  <c r="DS37" i="2"/>
  <c r="AF366" i="13" s="1"/>
  <c r="DS40" i="2"/>
  <c r="DS39" i="2"/>
  <c r="AH366" i="13" s="1"/>
  <c r="DS38" i="2"/>
  <c r="AG366" i="13" s="1"/>
  <c r="AR102" i="7"/>
  <c r="AV102" i="7"/>
  <c r="U102" i="7"/>
  <c r="AG102" i="7"/>
  <c r="J102" i="7"/>
  <c r="AC102" i="7"/>
  <c r="AY102" i="7"/>
  <c r="Z102" i="7"/>
  <c r="P102" i="7"/>
  <c r="AW102" i="7"/>
  <c r="W102" i="7"/>
  <c r="AP102" i="7"/>
  <c r="T102" i="7"/>
  <c r="AJ102" i="7"/>
  <c r="AH102" i="7"/>
  <c r="B102" i="7"/>
  <c r="F102" i="7"/>
  <c r="AI102" i="7"/>
  <c r="AT102" i="7"/>
  <c r="R102" i="7"/>
  <c r="Y102" i="7"/>
  <c r="AX102" i="7"/>
  <c r="O102" i="7"/>
  <c r="AO102" i="7"/>
  <c r="AU102" i="7"/>
  <c r="G102" i="7"/>
  <c r="AL102" i="7"/>
  <c r="C102" i="7"/>
  <c r="BF102" i="7" s="1"/>
  <c r="H102" i="7"/>
  <c r="BI102" i="7" s="1"/>
  <c r="AK102" i="7"/>
  <c r="AB102" i="7"/>
  <c r="AM102" i="7"/>
  <c r="X102" i="7"/>
  <c r="AQ102" i="7"/>
  <c r="N102" i="7"/>
  <c r="AS102" i="7"/>
  <c r="BK102" i="7" s="1"/>
  <c r="AD102" i="7"/>
  <c r="Q102" i="7"/>
  <c r="K102" i="7"/>
  <c r="S102" i="7"/>
  <c r="L102" i="7"/>
  <c r="BJ102" i="7" s="1"/>
  <c r="I102" i="7"/>
  <c r="AF102" i="7"/>
  <c r="AA102" i="7"/>
  <c r="V102" i="7"/>
  <c r="AN102" i="7"/>
  <c r="AE102" i="7"/>
  <c r="M102" i="7"/>
  <c r="A101" i="7"/>
  <c r="BD101" i="7" s="1"/>
  <c r="BH101" i="7"/>
  <c r="A102" i="7" l="1"/>
  <c r="BD102" i="7" s="1"/>
  <c r="BH102" i="7"/>
  <c r="A344" i="13"/>
  <c r="B344" i="13"/>
  <c r="D102" i="7"/>
  <c r="BG102" i="7" s="1"/>
  <c r="BE102" i="7"/>
  <c r="DU39" i="2"/>
  <c r="AH368" i="13" s="1"/>
  <c r="DU38" i="2"/>
  <c r="AG368" i="13" s="1"/>
  <c r="DU41" i="2"/>
  <c r="AJ368" i="13" s="1"/>
  <c r="DU37" i="2"/>
  <c r="AF368" i="13" s="1"/>
  <c r="DU40" i="2"/>
  <c r="DW65" i="2"/>
  <c r="C527" i="19"/>
  <c r="B528" i="19"/>
  <c r="A528" i="19"/>
  <c r="AI365" i="13"/>
  <c r="DR85" i="2"/>
  <c r="A729" i="19"/>
  <c r="D729" i="19" s="1"/>
  <c r="B729" i="19"/>
  <c r="C730" i="19"/>
  <c r="AD103" i="7"/>
  <c r="AO103" i="7"/>
  <c r="AS103" i="7"/>
  <c r="BK103" i="7" s="1"/>
  <c r="F103" i="7"/>
  <c r="AK103" i="7"/>
  <c r="AB103" i="7"/>
  <c r="T103" i="7"/>
  <c r="AN103" i="7"/>
  <c r="AG103" i="7"/>
  <c r="M103" i="7"/>
  <c r="AE103" i="7"/>
  <c r="C103" i="7"/>
  <c r="BF103" i="7" s="1"/>
  <c r="B103" i="7"/>
  <c r="BE103" i="7" s="1"/>
  <c r="AR103" i="7"/>
  <c r="AA103" i="7"/>
  <c r="N103" i="7"/>
  <c r="AX103" i="7"/>
  <c r="AW103" i="7"/>
  <c r="O103" i="7"/>
  <c r="AV103" i="7"/>
  <c r="AI103" i="7"/>
  <c r="G103" i="7"/>
  <c r="Y103" i="7"/>
  <c r="U103" i="7"/>
  <c r="Z103" i="7"/>
  <c r="AT103" i="7"/>
  <c r="AY103" i="7"/>
  <c r="L103" i="7"/>
  <c r="BJ103" i="7" s="1"/>
  <c r="AP103" i="7"/>
  <c r="AH103" i="7"/>
  <c r="AU103" i="7"/>
  <c r="X103" i="7"/>
  <c r="H103" i="7"/>
  <c r="BI103" i="7" s="1"/>
  <c r="AC103" i="7"/>
  <c r="W103" i="7"/>
  <c r="Q103" i="7"/>
  <c r="P103" i="7"/>
  <c r="AJ103" i="7"/>
  <c r="V103" i="7"/>
  <c r="AF103" i="7"/>
  <c r="K103" i="7"/>
  <c r="AL103" i="7"/>
  <c r="AQ103" i="7"/>
  <c r="AM103" i="7"/>
  <c r="J103" i="7"/>
  <c r="R103" i="7"/>
  <c r="S103" i="7"/>
  <c r="I103" i="7"/>
  <c r="DT41" i="2"/>
  <c r="AJ367" i="13" s="1"/>
  <c r="DT37" i="2"/>
  <c r="AF367" i="13" s="1"/>
  <c r="DV65" i="2"/>
  <c r="DT40" i="2"/>
  <c r="DT39" i="2"/>
  <c r="AH367" i="13" s="1"/>
  <c r="DT38" i="2"/>
  <c r="AG367" i="13" s="1"/>
  <c r="E104" i="7"/>
  <c r="C345" i="13"/>
  <c r="CY8" i="2"/>
  <c r="AI366" i="13"/>
  <c r="DS85" i="2"/>
  <c r="D103" i="7" l="1"/>
  <c r="BG103" i="7" s="1"/>
  <c r="P104" i="7"/>
  <c r="AF104" i="7"/>
  <c r="AJ104" i="7"/>
  <c r="AV104" i="7"/>
  <c r="AA104" i="7"/>
  <c r="AC104" i="7"/>
  <c r="AG104" i="7"/>
  <c r="C104" i="7"/>
  <c r="BF104" i="7" s="1"/>
  <c r="AK104" i="7"/>
  <c r="AL104" i="7"/>
  <c r="O104" i="7"/>
  <c r="AN104" i="7"/>
  <c r="AP104" i="7"/>
  <c r="S104" i="7"/>
  <c r="B104" i="7"/>
  <c r="BE104" i="7" s="1"/>
  <c r="AD104" i="7"/>
  <c r="Y104" i="7"/>
  <c r="AO104" i="7"/>
  <c r="AH104" i="7"/>
  <c r="R104" i="7"/>
  <c r="T104" i="7"/>
  <c r="L104" i="7"/>
  <c r="BJ104" i="7" s="1"/>
  <c r="AS104" i="7"/>
  <c r="BK104" i="7" s="1"/>
  <c r="G104" i="7"/>
  <c r="I104" i="7"/>
  <c r="H104" i="7"/>
  <c r="BI104" i="7" s="1"/>
  <c r="W104" i="7"/>
  <c r="V104" i="7"/>
  <c r="AB104" i="7"/>
  <c r="AU104" i="7"/>
  <c r="Z104" i="7"/>
  <c r="AM104" i="7"/>
  <c r="Q104" i="7"/>
  <c r="F104" i="7"/>
  <c r="M104" i="7"/>
  <c r="J104" i="7"/>
  <c r="X104" i="7"/>
  <c r="AI104" i="7"/>
  <c r="U104" i="7"/>
  <c r="AW104" i="7"/>
  <c r="K104" i="7"/>
  <c r="AQ104" i="7"/>
  <c r="AY104" i="7"/>
  <c r="AT104" i="7"/>
  <c r="AE104" i="7"/>
  <c r="AX104" i="7"/>
  <c r="N104" i="7"/>
  <c r="AR104" i="7"/>
  <c r="C526" i="19"/>
  <c r="B527" i="19"/>
  <c r="A527" i="19"/>
  <c r="CZ8" i="2"/>
  <c r="E105" i="7"/>
  <c r="C346" i="13"/>
  <c r="AI367" i="13"/>
  <c r="DW41" i="2"/>
  <c r="AJ370" i="13" s="1"/>
  <c r="DY65" i="2"/>
  <c r="DW37" i="2"/>
  <c r="AF370" i="13" s="1"/>
  <c r="DW39" i="2"/>
  <c r="AH370" i="13" s="1"/>
  <c r="DW40" i="2"/>
  <c r="DW38" i="2"/>
  <c r="AG370" i="13" s="1"/>
  <c r="B345" i="13"/>
  <c r="A345" i="13"/>
  <c r="DT85" i="2"/>
  <c r="DV39" i="2"/>
  <c r="AH369" i="13" s="1"/>
  <c r="DV38" i="2"/>
  <c r="AG369" i="13" s="1"/>
  <c r="DV41" i="2"/>
  <c r="AJ369" i="13" s="1"/>
  <c r="DV37" i="2"/>
  <c r="AF369" i="13" s="1"/>
  <c r="DV40" i="2"/>
  <c r="DX65" i="2"/>
  <c r="A103" i="7"/>
  <c r="BD103" i="7" s="1"/>
  <c r="BH103" i="7"/>
  <c r="C731" i="19"/>
  <c r="B730" i="19"/>
  <c r="A730" i="19"/>
  <c r="D730" i="19" s="1"/>
  <c r="AI368" i="13"/>
  <c r="DU85" i="2"/>
  <c r="DW85" i="2" l="1"/>
  <c r="D104" i="7"/>
  <c r="BG104" i="7" s="1"/>
  <c r="DX41" i="2"/>
  <c r="AJ371" i="13" s="1"/>
  <c r="DX39" i="2"/>
  <c r="AH371" i="13" s="1"/>
  <c r="DX38" i="2"/>
  <c r="AG371" i="13" s="1"/>
  <c r="DZ65" i="2"/>
  <c r="DX37" i="2"/>
  <c r="AF371" i="13" s="1"/>
  <c r="DX40" i="2"/>
  <c r="DX85" i="2" s="1"/>
  <c r="B731" i="19"/>
  <c r="C732" i="19"/>
  <c r="A731" i="19"/>
  <c r="D731" i="19" s="1"/>
  <c r="AI369" i="13"/>
  <c r="DV85" i="2"/>
  <c r="EA65" i="2"/>
  <c r="DY40" i="2"/>
  <c r="DY39" i="2"/>
  <c r="AH372" i="13" s="1"/>
  <c r="DY41" i="2"/>
  <c r="AJ372" i="13" s="1"/>
  <c r="DY38" i="2"/>
  <c r="AG372" i="13" s="1"/>
  <c r="DY37" i="2"/>
  <c r="AF372" i="13" s="1"/>
  <c r="F105" i="7"/>
  <c r="L105" i="7"/>
  <c r="BJ105" i="7" s="1"/>
  <c r="B105" i="7"/>
  <c r="Y105" i="7"/>
  <c r="S105" i="7"/>
  <c r="AW105" i="7"/>
  <c r="Q105" i="7"/>
  <c r="P105" i="7"/>
  <c r="AL105" i="7"/>
  <c r="AH105" i="7"/>
  <c r="AJ105" i="7"/>
  <c r="C105" i="7"/>
  <c r="BF105" i="7" s="1"/>
  <c r="AQ105" i="7"/>
  <c r="AI105" i="7"/>
  <c r="AK105" i="7"/>
  <c r="V105" i="7"/>
  <c r="AP105" i="7"/>
  <c r="AC105" i="7"/>
  <c r="M105" i="7"/>
  <c r="AA105" i="7"/>
  <c r="AO105" i="7"/>
  <c r="AR105" i="7"/>
  <c r="AN105" i="7"/>
  <c r="AF105" i="7"/>
  <c r="W105" i="7"/>
  <c r="J105" i="7"/>
  <c r="AS105" i="7"/>
  <c r="BK105" i="7" s="1"/>
  <c r="R105" i="7"/>
  <c r="AB105" i="7"/>
  <c r="G105" i="7"/>
  <c r="O105" i="7"/>
  <c r="T105" i="7"/>
  <c r="AV105" i="7"/>
  <c r="U105" i="7"/>
  <c r="Z105" i="7"/>
  <c r="N105" i="7"/>
  <c r="AG105" i="7"/>
  <c r="AD105" i="7"/>
  <c r="AM105" i="7"/>
  <c r="H105" i="7"/>
  <c r="BI105" i="7" s="1"/>
  <c r="X105" i="7"/>
  <c r="AY105" i="7"/>
  <c r="K105" i="7"/>
  <c r="AX105" i="7"/>
  <c r="AU105" i="7"/>
  <c r="AT105" i="7"/>
  <c r="AE105" i="7"/>
  <c r="I105" i="7"/>
  <c r="C525" i="19"/>
  <c r="A526" i="19"/>
  <c r="B526" i="19"/>
  <c r="AI370" i="13"/>
  <c r="C347" i="13"/>
  <c r="DA8" i="2"/>
  <c r="E106" i="7"/>
  <c r="A104" i="7"/>
  <c r="BD104" i="7" s="1"/>
  <c r="BH104" i="7"/>
  <c r="B346" i="13"/>
  <c r="A346" i="13"/>
  <c r="B732" i="19" l="1"/>
  <c r="A732" i="19"/>
  <c r="D732" i="19" s="1"/>
  <c r="C733" i="19"/>
  <c r="DZ38" i="2"/>
  <c r="AG373" i="13" s="1"/>
  <c r="DZ41" i="2"/>
  <c r="AJ373" i="13" s="1"/>
  <c r="EB65" i="2"/>
  <c r="DZ37" i="2"/>
  <c r="AF373" i="13" s="1"/>
  <c r="DZ40" i="2"/>
  <c r="DZ39" i="2"/>
  <c r="AH373" i="13" s="1"/>
  <c r="A105" i="7"/>
  <c r="BD105" i="7" s="1"/>
  <c r="BH105" i="7"/>
  <c r="A347" i="13"/>
  <c r="B347" i="13"/>
  <c r="AN106" i="7"/>
  <c r="AC106" i="7"/>
  <c r="Y106" i="7"/>
  <c r="R106" i="7"/>
  <c r="AQ106" i="7"/>
  <c r="S106" i="7"/>
  <c r="O106" i="7"/>
  <c r="W106" i="7"/>
  <c r="Z106" i="7"/>
  <c r="K106" i="7"/>
  <c r="J106" i="7"/>
  <c r="B106" i="7"/>
  <c r="BE106" i="7" s="1"/>
  <c r="Q106" i="7"/>
  <c r="AJ106" i="7"/>
  <c r="AB106" i="7"/>
  <c r="C106" i="7"/>
  <c r="BF106" i="7" s="1"/>
  <c r="V106" i="7"/>
  <c r="AH106" i="7"/>
  <c r="M106" i="7"/>
  <c r="AY106" i="7"/>
  <c r="X106" i="7"/>
  <c r="AV106" i="7"/>
  <c r="G106" i="7"/>
  <c r="AP106" i="7"/>
  <c r="T106" i="7"/>
  <c r="AI106" i="7"/>
  <c r="I106" i="7"/>
  <c r="AL106" i="7"/>
  <c r="AU106" i="7"/>
  <c r="N106" i="7"/>
  <c r="AG106" i="7"/>
  <c r="L106" i="7"/>
  <c r="BJ106" i="7" s="1"/>
  <c r="AX106" i="7"/>
  <c r="AO106" i="7"/>
  <c r="AD106" i="7"/>
  <c r="AF106" i="7"/>
  <c r="H106" i="7"/>
  <c r="BI106" i="7" s="1"/>
  <c r="AW106" i="7"/>
  <c r="U106" i="7"/>
  <c r="AK106" i="7"/>
  <c r="AT106" i="7"/>
  <c r="AM106" i="7"/>
  <c r="F106" i="7"/>
  <c r="D106" i="7"/>
  <c r="BG106" i="7" s="1"/>
  <c r="AR106" i="7"/>
  <c r="AA106" i="7"/>
  <c r="AE106" i="7"/>
  <c r="P106" i="7"/>
  <c r="AS106" i="7"/>
  <c r="BK106" i="7" s="1"/>
  <c r="A525" i="19"/>
  <c r="B525" i="19"/>
  <c r="C524" i="19"/>
  <c r="DB8" i="2"/>
  <c r="E107" i="7"/>
  <c r="C348" i="13"/>
  <c r="AI372" i="13"/>
  <c r="DY85" i="2"/>
  <c r="AI371" i="13"/>
  <c r="D105" i="7"/>
  <c r="BG105" i="7" s="1"/>
  <c r="BE105" i="7"/>
  <c r="EA37" i="2"/>
  <c r="AF374" i="13" s="1"/>
  <c r="EA40" i="2"/>
  <c r="EA39" i="2"/>
  <c r="AH374" i="13" s="1"/>
  <c r="EA38" i="2"/>
  <c r="AG374" i="13" s="1"/>
  <c r="EA41" i="2"/>
  <c r="AJ374" i="13" s="1"/>
  <c r="EC65" i="2"/>
  <c r="AJ107" i="7" l="1"/>
  <c r="Z107" i="7"/>
  <c r="AI107" i="7"/>
  <c r="J107" i="7"/>
  <c r="AW107" i="7"/>
  <c r="G107" i="7"/>
  <c r="L107" i="7"/>
  <c r="BJ107" i="7" s="1"/>
  <c r="AV107" i="7"/>
  <c r="AS107" i="7"/>
  <c r="BK107" i="7" s="1"/>
  <c r="X107" i="7"/>
  <c r="AO107" i="7"/>
  <c r="AE107" i="7"/>
  <c r="AG107" i="7"/>
  <c r="U107" i="7"/>
  <c r="O107" i="7"/>
  <c r="AF107" i="7"/>
  <c r="AD107" i="7"/>
  <c r="AM107" i="7"/>
  <c r="B107" i="7"/>
  <c r="BE107" i="7" s="1"/>
  <c r="K107" i="7"/>
  <c r="H107" i="7"/>
  <c r="BI107" i="7" s="1"/>
  <c r="AA107" i="7"/>
  <c r="AN107" i="7"/>
  <c r="S107" i="7"/>
  <c r="AL107" i="7"/>
  <c r="Y107" i="7"/>
  <c r="AB107" i="7"/>
  <c r="F107" i="7"/>
  <c r="M107" i="7"/>
  <c r="AP107" i="7"/>
  <c r="T107" i="7"/>
  <c r="AH107" i="7"/>
  <c r="AY107" i="7"/>
  <c r="P107" i="7"/>
  <c r="W107" i="7"/>
  <c r="AQ107" i="7"/>
  <c r="AC107" i="7"/>
  <c r="AU107" i="7"/>
  <c r="R107" i="7"/>
  <c r="Q107" i="7"/>
  <c r="AR107" i="7"/>
  <c r="AT107" i="7"/>
  <c r="AK107" i="7"/>
  <c r="C107" i="7"/>
  <c r="BF107" i="7" s="1"/>
  <c r="AX107" i="7"/>
  <c r="V107" i="7"/>
  <c r="I107" i="7"/>
  <c r="N107" i="7"/>
  <c r="B733" i="19"/>
  <c r="A733" i="19"/>
  <c r="D733" i="19" s="1"/>
  <c r="C734" i="19"/>
  <c r="EB41" i="2"/>
  <c r="AJ375" i="13" s="1"/>
  <c r="EB37" i="2"/>
  <c r="AF375" i="13" s="1"/>
  <c r="EB40" i="2"/>
  <c r="ED65" i="2"/>
  <c r="EB39" i="2"/>
  <c r="AH375" i="13" s="1"/>
  <c r="EB38" i="2"/>
  <c r="AG375" i="13" s="1"/>
  <c r="E108" i="7"/>
  <c r="DC8" i="2"/>
  <c r="C349" i="13"/>
  <c r="EC37" i="2"/>
  <c r="AF376" i="13" s="1"/>
  <c r="EC40" i="2"/>
  <c r="EE65" i="2"/>
  <c r="EC39" i="2"/>
  <c r="AH376" i="13" s="1"/>
  <c r="EC38" i="2"/>
  <c r="AG376" i="13" s="1"/>
  <c r="EC41" i="2"/>
  <c r="AJ376" i="13" s="1"/>
  <c r="AI374" i="13"/>
  <c r="EA85" i="2"/>
  <c r="B524" i="19"/>
  <c r="C523" i="19"/>
  <c r="A524" i="19"/>
  <c r="B348" i="13"/>
  <c r="A348" i="13"/>
  <c r="BH106" i="7"/>
  <c r="A106" i="7"/>
  <c r="BD106" i="7" s="1"/>
  <c r="AI373" i="13"/>
  <c r="DZ85" i="2"/>
  <c r="D107" i="7" l="1"/>
  <c r="BG107" i="7" s="1"/>
  <c r="EE37" i="2"/>
  <c r="AF378" i="13" s="1"/>
  <c r="EE40" i="2"/>
  <c r="EG65" i="2"/>
  <c r="EE41" i="2"/>
  <c r="AJ378" i="13" s="1"/>
  <c r="EE38" i="2"/>
  <c r="AG378" i="13" s="1"/>
  <c r="EE39" i="2"/>
  <c r="AH378" i="13" s="1"/>
  <c r="DD8" i="2"/>
  <c r="E109" i="7"/>
  <c r="C350" i="13"/>
  <c r="ED38" i="2"/>
  <c r="AG377" i="13" s="1"/>
  <c r="EF65" i="2"/>
  <c r="ED41" i="2"/>
  <c r="AJ377" i="13" s="1"/>
  <c r="ED37" i="2"/>
  <c r="AF377" i="13" s="1"/>
  <c r="ED40" i="2"/>
  <c r="ED39" i="2"/>
  <c r="AH377" i="13" s="1"/>
  <c r="C735" i="19"/>
  <c r="B734" i="19"/>
  <c r="A734" i="19"/>
  <c r="D734" i="19" s="1"/>
  <c r="A107" i="7"/>
  <c r="BD107" i="7" s="1"/>
  <c r="BH107" i="7"/>
  <c r="AI376" i="13"/>
  <c r="EC85" i="2"/>
  <c r="AD108" i="7"/>
  <c r="AK108" i="7"/>
  <c r="Y108" i="7"/>
  <c r="R108" i="7"/>
  <c r="M108" i="7"/>
  <c r="AL108" i="7"/>
  <c r="F108" i="7"/>
  <c r="O108" i="7"/>
  <c r="AW108" i="7"/>
  <c r="C108" i="7"/>
  <c r="BF108" i="7" s="1"/>
  <c r="X108" i="7"/>
  <c r="AX108" i="7"/>
  <c r="G108" i="7"/>
  <c r="L108" i="7"/>
  <c r="BJ108" i="7" s="1"/>
  <c r="I108" i="7"/>
  <c r="AG108" i="7"/>
  <c r="Q108" i="7"/>
  <c r="AO108" i="7"/>
  <c r="AV108" i="7"/>
  <c r="AM108" i="7"/>
  <c r="AT108" i="7"/>
  <c r="AC108" i="7"/>
  <c r="AJ108" i="7"/>
  <c r="AH108" i="7"/>
  <c r="AB108" i="7"/>
  <c r="AN108" i="7"/>
  <c r="J108" i="7"/>
  <c r="AY108" i="7"/>
  <c r="AF108" i="7"/>
  <c r="AR108" i="7"/>
  <c r="AA108" i="7"/>
  <c r="P108" i="7"/>
  <c r="AE108" i="7"/>
  <c r="AQ108" i="7"/>
  <c r="AI108" i="7"/>
  <c r="AS108" i="7"/>
  <c r="BK108" i="7" s="1"/>
  <c r="Z108" i="7"/>
  <c r="S108" i="7"/>
  <c r="B108" i="7"/>
  <c r="BE108" i="7" s="1"/>
  <c r="V108" i="7"/>
  <c r="H108" i="7"/>
  <c r="BI108" i="7" s="1"/>
  <c r="AP108" i="7"/>
  <c r="AU108" i="7"/>
  <c r="K108" i="7"/>
  <c r="W108" i="7"/>
  <c r="T108" i="7"/>
  <c r="N108" i="7"/>
  <c r="U108" i="7"/>
  <c r="AI375" i="13"/>
  <c r="EE85" i="2"/>
  <c r="EB85" i="2"/>
  <c r="C522" i="19"/>
  <c r="B523" i="19"/>
  <c r="A523" i="19"/>
  <c r="A349" i="13"/>
  <c r="B349" i="13"/>
  <c r="D108" i="7" l="1"/>
  <c r="BG108" i="7" s="1"/>
  <c r="A522" i="19"/>
  <c r="B522" i="19"/>
  <c r="C521" i="19"/>
  <c r="EH65" i="2"/>
  <c r="EF39" i="2"/>
  <c r="AH379" i="13" s="1"/>
  <c r="EF38" i="2"/>
  <c r="AG379" i="13" s="1"/>
  <c r="EF41" i="2"/>
  <c r="AJ379" i="13" s="1"/>
  <c r="EF37" i="2"/>
  <c r="AF379" i="13" s="1"/>
  <c r="EF40" i="2"/>
  <c r="DE8" i="2"/>
  <c r="E110" i="7"/>
  <c r="C351" i="13"/>
  <c r="EI65" i="2"/>
  <c r="EG37" i="2"/>
  <c r="AF380" i="13" s="1"/>
  <c r="EG40" i="2"/>
  <c r="EG41" i="2"/>
  <c r="AJ380" i="13" s="1"/>
  <c r="EG39" i="2"/>
  <c r="AH380" i="13" s="1"/>
  <c r="EG38" i="2"/>
  <c r="AG380" i="13" s="1"/>
  <c r="A108" i="7"/>
  <c r="BD108" i="7" s="1"/>
  <c r="BH108" i="7"/>
  <c r="AI377" i="13"/>
  <c r="ED85" i="2"/>
  <c r="AI378" i="13"/>
  <c r="A350" i="13"/>
  <c r="B350" i="13"/>
  <c r="B735" i="19"/>
  <c r="A735" i="19"/>
  <c r="D735" i="19" s="1"/>
  <c r="C736" i="19"/>
  <c r="AQ109" i="7"/>
  <c r="Q109" i="7"/>
  <c r="AG109" i="7"/>
  <c r="AD109" i="7"/>
  <c r="F109" i="7"/>
  <c r="AX109" i="7"/>
  <c r="AR109" i="7"/>
  <c r="O109" i="7"/>
  <c r="S109" i="7"/>
  <c r="AP109" i="7"/>
  <c r="U109" i="7"/>
  <c r="AM109" i="7"/>
  <c r="P109" i="7"/>
  <c r="AW109" i="7"/>
  <c r="J109" i="7"/>
  <c r="C109" i="7"/>
  <c r="BF109" i="7" s="1"/>
  <c r="I109" i="7"/>
  <c r="M109" i="7"/>
  <c r="G109" i="7"/>
  <c r="H109" i="7"/>
  <c r="BI109" i="7" s="1"/>
  <c r="W109" i="7"/>
  <c r="AO109" i="7"/>
  <c r="AE109" i="7"/>
  <c r="AN109" i="7"/>
  <c r="K109" i="7"/>
  <c r="AA109" i="7"/>
  <c r="V109" i="7"/>
  <c r="AS109" i="7"/>
  <c r="BK109" i="7" s="1"/>
  <c r="AI109" i="7"/>
  <c r="AF109" i="7"/>
  <c r="AK109" i="7"/>
  <c r="AH109" i="7"/>
  <c r="R109" i="7"/>
  <c r="T109" i="7"/>
  <c r="X109" i="7"/>
  <c r="L109" i="7"/>
  <c r="BJ109" i="7" s="1"/>
  <c r="AT109" i="7"/>
  <c r="AL109" i="7"/>
  <c r="AC109" i="7"/>
  <c r="B109" i="7"/>
  <c r="BE109" i="7" s="1"/>
  <c r="Z109" i="7"/>
  <c r="AV109" i="7"/>
  <c r="Y109" i="7"/>
  <c r="AU109" i="7"/>
  <c r="AJ109" i="7"/>
  <c r="N109" i="7"/>
  <c r="AB109" i="7"/>
  <c r="AY109" i="7"/>
  <c r="D109" i="7" l="1"/>
  <c r="BG109" i="7" s="1"/>
  <c r="BH109" i="7"/>
  <c r="A109" i="7"/>
  <c r="BD109" i="7" s="1"/>
  <c r="B351" i="13"/>
  <c r="A351" i="13"/>
  <c r="EH41" i="2"/>
  <c r="AJ381" i="13" s="1"/>
  <c r="EH37" i="2"/>
  <c r="AF381" i="13" s="1"/>
  <c r="EH40" i="2"/>
  <c r="EJ65" i="2"/>
  <c r="EH39" i="2"/>
  <c r="AH381" i="13" s="1"/>
  <c r="EH38" i="2"/>
  <c r="AG381" i="13" s="1"/>
  <c r="B736" i="19"/>
  <c r="A736" i="19"/>
  <c r="D736" i="19" s="1"/>
  <c r="C737" i="19"/>
  <c r="AI380" i="13"/>
  <c r="EG85" i="2"/>
  <c r="G110" i="7"/>
  <c r="F110" i="7"/>
  <c r="AP110" i="7"/>
  <c r="S110" i="7"/>
  <c r="N110" i="7"/>
  <c r="Q110" i="7"/>
  <c r="O110" i="7"/>
  <c r="AQ110" i="7"/>
  <c r="T110" i="7"/>
  <c r="AU110" i="7"/>
  <c r="W110" i="7"/>
  <c r="Z110" i="7"/>
  <c r="R110" i="7"/>
  <c r="H110" i="7"/>
  <c r="BI110" i="7" s="1"/>
  <c r="AL110" i="7"/>
  <c r="K110" i="7"/>
  <c r="I110" i="7"/>
  <c r="M110" i="7"/>
  <c r="L110" i="7"/>
  <c r="BJ110" i="7" s="1"/>
  <c r="AC110" i="7"/>
  <c r="Y110" i="7"/>
  <c r="U110" i="7"/>
  <c r="AK110" i="7"/>
  <c r="V110" i="7"/>
  <c r="AS110" i="7"/>
  <c r="BK110" i="7" s="1"/>
  <c r="P110" i="7"/>
  <c r="AB110" i="7"/>
  <c r="AG110" i="7"/>
  <c r="C110" i="7"/>
  <c r="BF110" i="7" s="1"/>
  <c r="AH110" i="7"/>
  <c r="AJ110" i="7"/>
  <c r="AA110" i="7"/>
  <c r="B110" i="7"/>
  <c r="BE110" i="7" s="1"/>
  <c r="AO110" i="7"/>
  <c r="AI110" i="7"/>
  <c r="AT110" i="7"/>
  <c r="AM110" i="7"/>
  <c r="AD110" i="7"/>
  <c r="AW110" i="7"/>
  <c r="X110" i="7"/>
  <c r="AF110" i="7"/>
  <c r="AX110" i="7"/>
  <c r="AR110" i="7"/>
  <c r="AV110" i="7"/>
  <c r="AE110" i="7"/>
  <c r="AN110" i="7"/>
  <c r="AY110" i="7"/>
  <c r="J110" i="7"/>
  <c r="D110" i="7"/>
  <c r="BG110" i="7" s="1"/>
  <c r="A521" i="19"/>
  <c r="B521" i="19"/>
  <c r="C520" i="19"/>
  <c r="C352" i="13"/>
  <c r="DF8" i="2"/>
  <c r="E111" i="7"/>
  <c r="EI41" i="2"/>
  <c r="AJ382" i="13" s="1"/>
  <c r="EK65" i="2"/>
  <c r="EI37" i="2"/>
  <c r="AF382" i="13" s="1"/>
  <c r="EI40" i="2"/>
  <c r="EI39" i="2"/>
  <c r="AH382" i="13" s="1"/>
  <c r="EI38" i="2"/>
  <c r="AG382" i="13" s="1"/>
  <c r="AI379" i="13"/>
  <c r="EF85" i="2"/>
  <c r="C519" i="19" l="1"/>
  <c r="B520" i="19"/>
  <c r="A520" i="19"/>
  <c r="EJ37" i="2"/>
  <c r="AF383" i="13" s="1"/>
  <c r="EJ40" i="2"/>
  <c r="EL65" i="2"/>
  <c r="EJ39" i="2"/>
  <c r="AH383" i="13" s="1"/>
  <c r="EJ38" i="2"/>
  <c r="AG383" i="13" s="1"/>
  <c r="EJ41" i="2"/>
  <c r="AJ383" i="13" s="1"/>
  <c r="AI382" i="13"/>
  <c r="Z111" i="7"/>
  <c r="J111" i="7"/>
  <c r="AA111" i="7"/>
  <c r="O111" i="7"/>
  <c r="AV111" i="7"/>
  <c r="AM111" i="7"/>
  <c r="I111" i="7"/>
  <c r="B111" i="7"/>
  <c r="BE111" i="7" s="1"/>
  <c r="AN111" i="7"/>
  <c r="S111" i="7"/>
  <c r="Y111" i="7"/>
  <c r="C111" i="7"/>
  <c r="BF111" i="7" s="1"/>
  <c r="AX111" i="7"/>
  <c r="T111" i="7"/>
  <c r="U111" i="7"/>
  <c r="G111" i="7"/>
  <c r="V111" i="7"/>
  <c r="F111" i="7"/>
  <c r="AY111" i="7"/>
  <c r="K111" i="7"/>
  <c r="AS111" i="7"/>
  <c r="BK111" i="7" s="1"/>
  <c r="AG111" i="7"/>
  <c r="AT111" i="7"/>
  <c r="AB111" i="7"/>
  <c r="AC111" i="7"/>
  <c r="R111" i="7"/>
  <c r="H111" i="7"/>
  <c r="BI111" i="7" s="1"/>
  <c r="M111" i="7"/>
  <c r="X111" i="7"/>
  <c r="AO111" i="7"/>
  <c r="AH111" i="7"/>
  <c r="AR111" i="7"/>
  <c r="W111" i="7"/>
  <c r="AD111" i="7"/>
  <c r="AK111" i="7"/>
  <c r="AL111" i="7"/>
  <c r="P111" i="7"/>
  <c r="L111" i="7"/>
  <c r="BJ111" i="7" s="1"/>
  <c r="Q111" i="7"/>
  <c r="AW111" i="7"/>
  <c r="AF111" i="7"/>
  <c r="AE111" i="7"/>
  <c r="AU111" i="7"/>
  <c r="AQ111" i="7"/>
  <c r="AP111" i="7"/>
  <c r="AJ111" i="7"/>
  <c r="N111" i="7"/>
  <c r="AI111" i="7"/>
  <c r="AI381" i="13"/>
  <c r="EI85" i="2"/>
  <c r="EH85" i="2"/>
  <c r="A110" i="7"/>
  <c r="BD110" i="7" s="1"/>
  <c r="BH110" i="7"/>
  <c r="C353" i="13"/>
  <c r="E112" i="7"/>
  <c r="DG8" i="2"/>
  <c r="EM65" i="2"/>
  <c r="EK41" i="2"/>
  <c r="AJ384" i="13" s="1"/>
  <c r="EK39" i="2"/>
  <c r="AH384" i="13" s="1"/>
  <c r="EK38" i="2"/>
  <c r="AG384" i="13" s="1"/>
  <c r="EK37" i="2"/>
  <c r="AF384" i="13" s="1"/>
  <c r="EK40" i="2"/>
  <c r="B352" i="13"/>
  <c r="A352" i="13"/>
  <c r="A737" i="19"/>
  <c r="D737" i="19" s="1"/>
  <c r="C738" i="19"/>
  <c r="B737" i="19"/>
  <c r="D111" i="7" l="1"/>
  <c r="BG111" i="7" s="1"/>
  <c r="C354" i="13"/>
  <c r="DH8" i="2"/>
  <c r="E113" i="7"/>
  <c r="C739" i="19"/>
  <c r="B738" i="19"/>
  <c r="A738" i="19"/>
  <c r="D738" i="19" s="1"/>
  <c r="AI384" i="13"/>
  <c r="X112" i="7"/>
  <c r="AQ112" i="7"/>
  <c r="O112" i="7"/>
  <c r="AF112" i="7"/>
  <c r="AO112" i="7"/>
  <c r="AG112" i="7"/>
  <c r="H112" i="7"/>
  <c r="BI112" i="7" s="1"/>
  <c r="AP112" i="7"/>
  <c r="R112" i="7"/>
  <c r="AM112" i="7"/>
  <c r="M112" i="7"/>
  <c r="AL112" i="7"/>
  <c r="C112" i="7"/>
  <c r="BF112" i="7" s="1"/>
  <c r="P112" i="7"/>
  <c r="Q112" i="7"/>
  <c r="AE112" i="7"/>
  <c r="F112" i="7"/>
  <c r="T112" i="7"/>
  <c r="B112" i="7"/>
  <c r="BE112" i="7" s="1"/>
  <c r="AB112" i="7"/>
  <c r="AT112" i="7"/>
  <c r="W112" i="7"/>
  <c r="V112" i="7"/>
  <c r="J112" i="7"/>
  <c r="AS112" i="7"/>
  <c r="BK112" i="7" s="1"/>
  <c r="AA112" i="7"/>
  <c r="AD112" i="7"/>
  <c r="AX112" i="7"/>
  <c r="S112" i="7"/>
  <c r="AI112" i="7"/>
  <c r="AN112" i="7"/>
  <c r="AK112" i="7"/>
  <c r="AH112" i="7"/>
  <c r="L112" i="7"/>
  <c r="BJ112" i="7" s="1"/>
  <c r="Z112" i="7"/>
  <c r="G112" i="7"/>
  <c r="U112" i="7"/>
  <c r="AY112" i="7"/>
  <c r="AW112" i="7"/>
  <c r="AU112" i="7"/>
  <c r="AV112" i="7"/>
  <c r="Y112" i="7"/>
  <c r="N112" i="7"/>
  <c r="AJ112" i="7"/>
  <c r="I112" i="7"/>
  <c r="AC112" i="7"/>
  <c r="AR112" i="7"/>
  <c r="K112" i="7"/>
  <c r="BH111" i="7"/>
  <c r="A111" i="7"/>
  <c r="BD111" i="7" s="1"/>
  <c r="EL37" i="2"/>
  <c r="AF385" i="13" s="1"/>
  <c r="EL40" i="2"/>
  <c r="EL39" i="2"/>
  <c r="AH385" i="13" s="1"/>
  <c r="EN65" i="2"/>
  <c r="EL38" i="2"/>
  <c r="AG385" i="13" s="1"/>
  <c r="EL41" i="2"/>
  <c r="AJ385" i="13" s="1"/>
  <c r="EM38" i="2"/>
  <c r="AG386" i="13" s="1"/>
  <c r="EM41" i="2"/>
  <c r="AJ386" i="13" s="1"/>
  <c r="EO65" i="2"/>
  <c r="EM37" i="2"/>
  <c r="AF386" i="13" s="1"/>
  <c r="EM40" i="2"/>
  <c r="EM39" i="2"/>
  <c r="AH386" i="13" s="1"/>
  <c r="B353" i="13"/>
  <c r="A353" i="13"/>
  <c r="EK85" i="2"/>
  <c r="AI383" i="13"/>
  <c r="EJ85" i="2"/>
  <c r="C518" i="19"/>
  <c r="B519" i="19"/>
  <c r="A519" i="19"/>
  <c r="EM85" i="2" l="1"/>
  <c r="D112" i="7"/>
  <c r="BG112" i="7" s="1"/>
  <c r="AI385" i="13"/>
  <c r="EL85" i="2"/>
  <c r="AY113" i="7"/>
  <c r="AE113" i="7"/>
  <c r="J113" i="7"/>
  <c r="S113" i="7"/>
  <c r="L113" i="7"/>
  <c r="BJ113" i="7" s="1"/>
  <c r="AN113" i="7"/>
  <c r="AK113" i="7"/>
  <c r="AV113" i="7"/>
  <c r="AH113" i="7"/>
  <c r="AR113" i="7"/>
  <c r="I113" i="7"/>
  <c r="AG113" i="7"/>
  <c r="AD113" i="7"/>
  <c r="M113" i="7"/>
  <c r="V113" i="7"/>
  <c r="H113" i="7"/>
  <c r="BI113" i="7" s="1"/>
  <c r="K113" i="7"/>
  <c r="AO113" i="7"/>
  <c r="AF113" i="7"/>
  <c r="AC113" i="7"/>
  <c r="AX113" i="7"/>
  <c r="C113" i="7"/>
  <c r="BF113" i="7" s="1"/>
  <c r="Q113" i="7"/>
  <c r="N113" i="7"/>
  <c r="R113" i="7"/>
  <c r="AP113" i="7"/>
  <c r="AU113" i="7"/>
  <c r="B113" i="7"/>
  <c r="F113" i="7"/>
  <c r="AM113" i="7"/>
  <c r="T113" i="7"/>
  <c r="AL113" i="7"/>
  <c r="P113" i="7"/>
  <c r="AI113" i="7"/>
  <c r="Z113" i="7"/>
  <c r="O113" i="7"/>
  <c r="AW113" i="7"/>
  <c r="AT113" i="7"/>
  <c r="W113" i="7"/>
  <c r="G113" i="7"/>
  <c r="AJ113" i="7"/>
  <c r="Y113" i="7"/>
  <c r="AB113" i="7"/>
  <c r="AQ113" i="7"/>
  <c r="X113" i="7"/>
  <c r="AA113" i="7"/>
  <c r="U113" i="7"/>
  <c r="AS113" i="7"/>
  <c r="BK113" i="7" s="1"/>
  <c r="E114" i="7"/>
  <c r="C355" i="13"/>
  <c r="DI8" i="2"/>
  <c r="A518" i="19"/>
  <c r="C517" i="19"/>
  <c r="B518" i="19"/>
  <c r="EO37" i="2"/>
  <c r="AF388" i="13" s="1"/>
  <c r="EO40" i="2"/>
  <c r="EQ65" i="2"/>
  <c r="EO39" i="2"/>
  <c r="AH388" i="13" s="1"/>
  <c r="EO38" i="2"/>
  <c r="AG388" i="13" s="1"/>
  <c r="EO41" i="2"/>
  <c r="AJ388" i="13" s="1"/>
  <c r="EN37" i="2"/>
  <c r="AF387" i="13" s="1"/>
  <c r="AF8" i="13" s="1"/>
  <c r="AF12" i="13" s="1"/>
  <c r="EN40" i="2"/>
  <c r="EN39" i="2"/>
  <c r="AH387" i="13" s="1"/>
  <c r="AH8" i="13" s="1"/>
  <c r="AH12" i="13" s="1"/>
  <c r="EN38" i="2"/>
  <c r="AG387" i="13" s="1"/>
  <c r="AG8" i="13" s="1"/>
  <c r="AG12" i="13" s="1"/>
  <c r="EN41" i="2"/>
  <c r="AJ387" i="13" s="1"/>
  <c r="AJ8" i="13" s="1"/>
  <c r="EP65" i="2"/>
  <c r="BH112" i="7"/>
  <c r="A112" i="7"/>
  <c r="BD112" i="7" s="1"/>
  <c r="A354" i="13"/>
  <c r="B354" i="13"/>
  <c r="AI386" i="13"/>
  <c r="C740" i="19"/>
  <c r="A739" i="19"/>
  <c r="D739" i="19" s="1"/>
  <c r="B739" i="19"/>
  <c r="EQ37" i="2" l="1"/>
  <c r="AF390" i="13" s="1"/>
  <c r="EQ39" i="2"/>
  <c r="AH390" i="13" s="1"/>
  <c r="EQ40" i="2"/>
  <c r="EQ38" i="2"/>
  <c r="AG390" i="13" s="1"/>
  <c r="EQ41" i="2"/>
  <c r="AJ390" i="13" s="1"/>
  <c r="ES65" i="2"/>
  <c r="C516" i="19"/>
  <c r="B517" i="19"/>
  <c r="A517" i="19"/>
  <c r="AK114" i="7"/>
  <c r="AI114" i="7"/>
  <c r="L114" i="7"/>
  <c r="BJ114" i="7" s="1"/>
  <c r="R114" i="7"/>
  <c r="N114" i="7"/>
  <c r="X114" i="7"/>
  <c r="Y114" i="7"/>
  <c r="AA114" i="7"/>
  <c r="AO114" i="7"/>
  <c r="AS114" i="7"/>
  <c r="BK114" i="7" s="1"/>
  <c r="K114" i="7"/>
  <c r="AP114" i="7"/>
  <c r="S114" i="7"/>
  <c r="AE114" i="7"/>
  <c r="AV114" i="7"/>
  <c r="AG114" i="7"/>
  <c r="AT114" i="7"/>
  <c r="I114" i="7"/>
  <c r="AM114" i="7"/>
  <c r="AH114" i="7"/>
  <c r="AJ114" i="7"/>
  <c r="AU114" i="7"/>
  <c r="F114" i="7"/>
  <c r="AW114" i="7"/>
  <c r="W114" i="7"/>
  <c r="Z114" i="7"/>
  <c r="AL114" i="7"/>
  <c r="C114" i="7"/>
  <c r="BF114" i="7" s="1"/>
  <c r="B114" i="7"/>
  <c r="H114" i="7"/>
  <c r="BI114" i="7" s="1"/>
  <c r="AD114" i="7"/>
  <c r="AX114" i="7"/>
  <c r="V114" i="7"/>
  <c r="AR114" i="7"/>
  <c r="M114" i="7"/>
  <c r="AC114" i="7"/>
  <c r="O114" i="7"/>
  <c r="AB114" i="7"/>
  <c r="Q114" i="7"/>
  <c r="J114" i="7"/>
  <c r="U114" i="7"/>
  <c r="G114" i="7"/>
  <c r="AQ114" i="7"/>
  <c r="T114" i="7"/>
  <c r="P114" i="7"/>
  <c r="AN114" i="7"/>
  <c r="AF114" i="7"/>
  <c r="AY114" i="7"/>
  <c r="AI388" i="13"/>
  <c r="A113" i="7"/>
  <c r="BD113" i="7" s="1"/>
  <c r="BH113" i="7"/>
  <c r="C356" i="13"/>
  <c r="DJ8" i="2"/>
  <c r="E115" i="7"/>
  <c r="D113" i="7"/>
  <c r="BG113" i="7" s="1"/>
  <c r="BE113" i="7"/>
  <c r="A740" i="19"/>
  <c r="D740" i="19" s="1"/>
  <c r="C741" i="19"/>
  <c r="B740" i="19"/>
  <c r="EP37" i="2"/>
  <c r="AF389" i="13" s="1"/>
  <c r="EP40" i="2"/>
  <c r="EP85" i="2" s="1"/>
  <c r="ER65" i="2"/>
  <c r="EP38" i="2"/>
  <c r="AG389" i="13" s="1"/>
  <c r="EP41" i="2"/>
  <c r="AJ389" i="13" s="1"/>
  <c r="EP39" i="2"/>
  <c r="AH389" i="13" s="1"/>
  <c r="AI387" i="13"/>
  <c r="AI8" i="13" s="1"/>
  <c r="EQ85" i="2"/>
  <c r="A355" i="13"/>
  <c r="B355" i="13"/>
  <c r="EO85" i="2"/>
  <c r="EN85" i="2"/>
  <c r="C515" i="19" l="1"/>
  <c r="A516" i="19"/>
  <c r="B516" i="19"/>
  <c r="AI390" i="13"/>
  <c r="ER37" i="2"/>
  <c r="AF391" i="13" s="1"/>
  <c r="ER40" i="2"/>
  <c r="ET65" i="2"/>
  <c r="ER41" i="2"/>
  <c r="AJ391" i="13" s="1"/>
  <c r="ER39" i="2"/>
  <c r="AH391" i="13" s="1"/>
  <c r="ER38" i="2"/>
  <c r="AG391" i="13" s="1"/>
  <c r="A741" i="19"/>
  <c r="D741" i="19" s="1"/>
  <c r="C742" i="19"/>
  <c r="B741" i="19"/>
  <c r="AQ115" i="7"/>
  <c r="AM115" i="7"/>
  <c r="AG115" i="7"/>
  <c r="AL115" i="7"/>
  <c r="AT115" i="7"/>
  <c r="AY115" i="7"/>
  <c r="J115" i="7"/>
  <c r="Y115" i="7"/>
  <c r="X115" i="7"/>
  <c r="AV115" i="7"/>
  <c r="N115" i="7"/>
  <c r="AH115" i="7"/>
  <c r="T115" i="7"/>
  <c r="W115" i="7"/>
  <c r="G115" i="7"/>
  <c r="AD115" i="7"/>
  <c r="AP115" i="7"/>
  <c r="AR115" i="7"/>
  <c r="H115" i="7"/>
  <c r="BI115" i="7" s="1"/>
  <c r="M115" i="7"/>
  <c r="C115" i="7"/>
  <c r="BF115" i="7" s="1"/>
  <c r="AE115" i="7"/>
  <c r="AS115" i="7"/>
  <c r="BK115" i="7" s="1"/>
  <c r="K115" i="7"/>
  <c r="B115" i="7"/>
  <c r="BE115" i="7" s="1"/>
  <c r="R115" i="7"/>
  <c r="P115" i="7"/>
  <c r="AF115" i="7"/>
  <c r="AC115" i="7"/>
  <c r="L115" i="7"/>
  <c r="BJ115" i="7" s="1"/>
  <c r="AJ115" i="7"/>
  <c r="I115" i="7"/>
  <c r="O115" i="7"/>
  <c r="AI115" i="7"/>
  <c r="AA115" i="7"/>
  <c r="AU115" i="7"/>
  <c r="AW115" i="7"/>
  <c r="AK115" i="7"/>
  <c r="S115" i="7"/>
  <c r="Z115" i="7"/>
  <c r="AX115" i="7"/>
  <c r="AB115" i="7"/>
  <c r="U115" i="7"/>
  <c r="Q115" i="7"/>
  <c r="V115" i="7"/>
  <c r="AO115" i="7"/>
  <c r="AN115" i="7"/>
  <c r="F115" i="7"/>
  <c r="D115" i="7"/>
  <c r="BG115" i="7" s="1"/>
  <c r="D114" i="7"/>
  <c r="BG114" i="7" s="1"/>
  <c r="BE114" i="7"/>
  <c r="ES37" i="2"/>
  <c r="AF392" i="13" s="1"/>
  <c r="ES40" i="2"/>
  <c r="EU65" i="2"/>
  <c r="ES41" i="2"/>
  <c r="AJ392" i="13" s="1"/>
  <c r="ES39" i="2"/>
  <c r="AH392" i="13" s="1"/>
  <c r="ES38" i="2"/>
  <c r="AG392" i="13" s="1"/>
  <c r="AI389" i="13"/>
  <c r="DK8" i="2"/>
  <c r="E116" i="7"/>
  <c r="C357" i="13"/>
  <c r="B356" i="13"/>
  <c r="A356" i="13"/>
  <c r="BH114" i="7"/>
  <c r="A114" i="7"/>
  <c r="BD114" i="7" s="1"/>
  <c r="C358" i="13" l="1"/>
  <c r="DL8" i="2"/>
  <c r="E117" i="7"/>
  <c r="B357" i="13"/>
  <c r="A357" i="13"/>
  <c r="N116" i="7"/>
  <c r="G116" i="7"/>
  <c r="AH116" i="7"/>
  <c r="AN116" i="7"/>
  <c r="W116" i="7"/>
  <c r="AU116" i="7"/>
  <c r="AJ116" i="7"/>
  <c r="P116" i="7"/>
  <c r="Q116" i="7"/>
  <c r="Y116" i="7"/>
  <c r="AF116" i="7"/>
  <c r="M116" i="7"/>
  <c r="AR116" i="7"/>
  <c r="AB116" i="7"/>
  <c r="AA116" i="7"/>
  <c r="B116" i="7"/>
  <c r="BE116" i="7" s="1"/>
  <c r="V116" i="7"/>
  <c r="AX116" i="7"/>
  <c r="AC116" i="7"/>
  <c r="C116" i="7"/>
  <c r="BF116" i="7" s="1"/>
  <c r="S116" i="7"/>
  <c r="AD116" i="7"/>
  <c r="AE116" i="7"/>
  <c r="AP116" i="7"/>
  <c r="AV116" i="7"/>
  <c r="O116" i="7"/>
  <c r="U116" i="7"/>
  <c r="AW116" i="7"/>
  <c r="F116" i="7"/>
  <c r="AS116" i="7"/>
  <c r="BK116" i="7" s="1"/>
  <c r="Z116" i="7"/>
  <c r="AG116" i="7"/>
  <c r="AM116" i="7"/>
  <c r="H116" i="7"/>
  <c r="BI116" i="7" s="1"/>
  <c r="AQ116" i="7"/>
  <c r="I116" i="7"/>
  <c r="AY116" i="7"/>
  <c r="AT116" i="7"/>
  <c r="AK116" i="7"/>
  <c r="AO116" i="7"/>
  <c r="K116" i="7"/>
  <c r="X116" i="7"/>
  <c r="L116" i="7"/>
  <c r="BJ116" i="7" s="1"/>
  <c r="AL116" i="7"/>
  <c r="J116" i="7"/>
  <c r="AI116" i="7"/>
  <c r="R116" i="7"/>
  <c r="T116" i="7"/>
  <c r="AI392" i="13"/>
  <c r="ES85" i="2"/>
  <c r="AI391" i="13"/>
  <c r="A115" i="7"/>
  <c r="BD115" i="7" s="1"/>
  <c r="BH115" i="7"/>
  <c r="C743" i="19"/>
  <c r="B742" i="19"/>
  <c r="A742" i="19"/>
  <c r="D742" i="19" s="1"/>
  <c r="C514" i="19"/>
  <c r="A515" i="19"/>
  <c r="B515" i="19"/>
  <c r="EU37" i="2"/>
  <c r="AF394" i="13" s="1"/>
  <c r="EU40" i="2"/>
  <c r="EU39" i="2"/>
  <c r="AH394" i="13" s="1"/>
  <c r="EU38" i="2"/>
  <c r="AG394" i="13" s="1"/>
  <c r="EU41" i="2"/>
  <c r="AJ394" i="13" s="1"/>
  <c r="EW65" i="2"/>
  <c r="ET38" i="2"/>
  <c r="AG393" i="13" s="1"/>
  <c r="ET41" i="2"/>
  <c r="AJ393" i="13" s="1"/>
  <c r="EV65" i="2"/>
  <c r="ET37" i="2"/>
  <c r="AF393" i="13" s="1"/>
  <c r="ET40" i="2"/>
  <c r="ET39" i="2"/>
  <c r="AH393" i="13" s="1"/>
  <c r="ER85" i="2"/>
  <c r="D116" i="7" l="1"/>
  <c r="BG116" i="7" s="1"/>
  <c r="AI393" i="13"/>
  <c r="ET85" i="2"/>
  <c r="EW37" i="2"/>
  <c r="AF396" i="13" s="1"/>
  <c r="EW40" i="2"/>
  <c r="EY65" i="2"/>
  <c r="EW39" i="2"/>
  <c r="AH396" i="13" s="1"/>
  <c r="EW38" i="2"/>
  <c r="AG396" i="13" s="1"/>
  <c r="EW41" i="2"/>
  <c r="AJ396" i="13" s="1"/>
  <c r="AI394" i="13"/>
  <c r="A514" i="19"/>
  <c r="C513" i="19"/>
  <c r="B514" i="19"/>
  <c r="C744" i="19"/>
  <c r="A743" i="19"/>
  <c r="D743" i="19" s="1"/>
  <c r="B743" i="19"/>
  <c r="BH116" i="7"/>
  <c r="A116" i="7"/>
  <c r="BD116" i="7" s="1"/>
  <c r="AV117" i="7"/>
  <c r="AE117" i="7"/>
  <c r="AC117" i="7"/>
  <c r="L117" i="7"/>
  <c r="BJ117" i="7" s="1"/>
  <c r="AF117" i="7"/>
  <c r="U117" i="7"/>
  <c r="AL117" i="7"/>
  <c r="AI117" i="7"/>
  <c r="V117" i="7"/>
  <c r="AG117" i="7"/>
  <c r="Q117" i="7"/>
  <c r="B117" i="7"/>
  <c r="BE117" i="7" s="1"/>
  <c r="AM117" i="7"/>
  <c r="AD117" i="7"/>
  <c r="AU117" i="7"/>
  <c r="AN117" i="7"/>
  <c r="S117" i="7"/>
  <c r="AY117" i="7"/>
  <c r="AJ117" i="7"/>
  <c r="X117" i="7"/>
  <c r="AR117" i="7"/>
  <c r="AK117" i="7"/>
  <c r="AQ117" i="7"/>
  <c r="G117" i="7"/>
  <c r="AH117" i="7"/>
  <c r="I117" i="7"/>
  <c r="AB117" i="7"/>
  <c r="F117" i="7"/>
  <c r="O117" i="7"/>
  <c r="R117" i="7"/>
  <c r="AW117" i="7"/>
  <c r="C117" i="7"/>
  <c r="BF117" i="7" s="1"/>
  <c r="AP117" i="7"/>
  <c r="Z117" i="7"/>
  <c r="AS117" i="7"/>
  <c r="BK117" i="7" s="1"/>
  <c r="W117" i="7"/>
  <c r="AT117" i="7"/>
  <c r="AA117" i="7"/>
  <c r="AX117" i="7"/>
  <c r="H117" i="7"/>
  <c r="BI117" i="7" s="1"/>
  <c r="J117" i="7"/>
  <c r="AO117" i="7"/>
  <c r="Y117" i="7"/>
  <c r="P117" i="7"/>
  <c r="T117" i="7"/>
  <c r="K117" i="7"/>
  <c r="M117" i="7"/>
  <c r="N117" i="7"/>
  <c r="EU85" i="2"/>
  <c r="E118" i="7"/>
  <c r="C359" i="13"/>
  <c r="DM8" i="2"/>
  <c r="EV37" i="2"/>
  <c r="AF395" i="13" s="1"/>
  <c r="EV40" i="2"/>
  <c r="EX65" i="2"/>
  <c r="EV39" i="2"/>
  <c r="AH395" i="13" s="1"/>
  <c r="EV38" i="2"/>
  <c r="AG395" i="13" s="1"/>
  <c r="EV41" i="2"/>
  <c r="AJ395" i="13" s="1"/>
  <c r="A358" i="13"/>
  <c r="B358" i="13"/>
  <c r="D117" i="7" l="1"/>
  <c r="BG117" i="7" s="1"/>
  <c r="EY38" i="2"/>
  <c r="AG398" i="13" s="1"/>
  <c r="EY39" i="2"/>
  <c r="AH398" i="13" s="1"/>
  <c r="EY37" i="2"/>
  <c r="AF398" i="13" s="1"/>
  <c r="EY40" i="2"/>
  <c r="EY41" i="2"/>
  <c r="AJ398" i="13" s="1"/>
  <c r="FA65" i="2"/>
  <c r="K118" i="7"/>
  <c r="G118" i="7"/>
  <c r="AC118" i="7"/>
  <c r="S118" i="7"/>
  <c r="AR118" i="7"/>
  <c r="P118" i="7"/>
  <c r="AJ118" i="7"/>
  <c r="F118" i="7"/>
  <c r="AH118" i="7"/>
  <c r="AS118" i="7"/>
  <c r="BK118" i="7" s="1"/>
  <c r="AE118" i="7"/>
  <c r="AB118" i="7"/>
  <c r="AA118" i="7"/>
  <c r="U118" i="7"/>
  <c r="I118" i="7"/>
  <c r="N118" i="7"/>
  <c r="AP118" i="7"/>
  <c r="AL118" i="7"/>
  <c r="AO118" i="7"/>
  <c r="V118" i="7"/>
  <c r="AG118" i="7"/>
  <c r="J118" i="7"/>
  <c r="W118" i="7"/>
  <c r="AQ118" i="7"/>
  <c r="AY118" i="7"/>
  <c r="AX118" i="7"/>
  <c r="AD118" i="7"/>
  <c r="AI118" i="7"/>
  <c r="AV118" i="7"/>
  <c r="H118" i="7"/>
  <c r="BI118" i="7" s="1"/>
  <c r="AM118" i="7"/>
  <c r="AT118" i="7"/>
  <c r="T118" i="7"/>
  <c r="AK118" i="7"/>
  <c r="O118" i="7"/>
  <c r="R118" i="7"/>
  <c r="AU118" i="7"/>
  <c r="C118" i="7"/>
  <c r="BF118" i="7" s="1"/>
  <c r="M118" i="7"/>
  <c r="B118" i="7"/>
  <c r="BE118" i="7" s="1"/>
  <c r="AW118" i="7"/>
  <c r="AF118" i="7"/>
  <c r="L118" i="7"/>
  <c r="BJ118" i="7" s="1"/>
  <c r="X118" i="7"/>
  <c r="AN118" i="7"/>
  <c r="Q118" i="7"/>
  <c r="Y118" i="7"/>
  <c r="Z118" i="7"/>
  <c r="A117" i="7"/>
  <c r="BD117" i="7" s="1"/>
  <c r="BH117" i="7"/>
  <c r="A513" i="19"/>
  <c r="B513" i="19"/>
  <c r="C512" i="19"/>
  <c r="AI396" i="13"/>
  <c r="EW85" i="2"/>
  <c r="AI395" i="13"/>
  <c r="EV85" i="2"/>
  <c r="DN8" i="2"/>
  <c r="E119" i="7"/>
  <c r="C360" i="13"/>
  <c r="EZ65" i="2"/>
  <c r="EX41" i="2"/>
  <c r="AJ397" i="13" s="1"/>
  <c r="EX37" i="2"/>
  <c r="AF397" i="13" s="1"/>
  <c r="EX40" i="2"/>
  <c r="EX39" i="2"/>
  <c r="AH397" i="13" s="1"/>
  <c r="EX38" i="2"/>
  <c r="AG397" i="13" s="1"/>
  <c r="A359" i="13"/>
  <c r="B359" i="13"/>
  <c r="B744" i="19"/>
  <c r="C745" i="19"/>
  <c r="A744" i="19"/>
  <c r="D744" i="19" s="1"/>
  <c r="EZ40" i="2" l="1"/>
  <c r="EZ39" i="2"/>
  <c r="AH399" i="13" s="1"/>
  <c r="EZ38" i="2"/>
  <c r="AG399" i="13" s="1"/>
  <c r="EZ41" i="2"/>
  <c r="AJ399" i="13" s="1"/>
  <c r="EZ37" i="2"/>
  <c r="AF399" i="13" s="1"/>
  <c r="FB65" i="2"/>
  <c r="C511" i="19"/>
  <c r="A512" i="19"/>
  <c r="B512" i="19"/>
  <c r="FA38" i="2"/>
  <c r="AG400" i="13" s="1"/>
  <c r="FA41" i="2"/>
  <c r="AJ400" i="13" s="1"/>
  <c r="FA37" i="2"/>
  <c r="AF400" i="13" s="1"/>
  <c r="FA40" i="2"/>
  <c r="FC65" i="2"/>
  <c r="FA39" i="2"/>
  <c r="AH400" i="13" s="1"/>
  <c r="A360" i="13"/>
  <c r="B360" i="13"/>
  <c r="DO8" i="2"/>
  <c r="E120" i="7"/>
  <c r="C361" i="13"/>
  <c r="C746" i="19"/>
  <c r="A745" i="19"/>
  <c r="D745" i="19" s="1"/>
  <c r="B745" i="19"/>
  <c r="AI397" i="13"/>
  <c r="EY85" i="2"/>
  <c r="D118" i="7"/>
  <c r="BG118" i="7" s="1"/>
  <c r="A118" i="7"/>
  <c r="BD118" i="7" s="1"/>
  <c r="BH118" i="7"/>
  <c r="AI398" i="13"/>
  <c r="W119" i="7"/>
  <c r="G119" i="7"/>
  <c r="AS119" i="7"/>
  <c r="BK119" i="7" s="1"/>
  <c r="AR119" i="7"/>
  <c r="S119" i="7"/>
  <c r="AW119" i="7"/>
  <c r="AF119" i="7"/>
  <c r="M119" i="7"/>
  <c r="N119" i="7"/>
  <c r="AA119" i="7"/>
  <c r="AH119" i="7"/>
  <c r="J119" i="7"/>
  <c r="AV119" i="7"/>
  <c r="R119" i="7"/>
  <c r="AM119" i="7"/>
  <c r="V119" i="7"/>
  <c r="AY119" i="7"/>
  <c r="AE119" i="7"/>
  <c r="AC119" i="7"/>
  <c r="AB119" i="7"/>
  <c r="AL119" i="7"/>
  <c r="AD119" i="7"/>
  <c r="K119" i="7"/>
  <c r="P119" i="7"/>
  <c r="X119" i="7"/>
  <c r="Y119" i="7"/>
  <c r="T119" i="7"/>
  <c r="C119" i="7"/>
  <c r="BF119" i="7" s="1"/>
  <c r="O119" i="7"/>
  <c r="AG119" i="7"/>
  <c r="AI119" i="7"/>
  <c r="AQ119" i="7"/>
  <c r="I119" i="7"/>
  <c r="AN119" i="7"/>
  <c r="L119" i="7"/>
  <c r="BJ119" i="7" s="1"/>
  <c r="AO119" i="7"/>
  <c r="F119" i="7"/>
  <c r="AX119" i="7"/>
  <c r="U119" i="7"/>
  <c r="AJ119" i="7"/>
  <c r="AP119" i="7"/>
  <c r="H119" i="7"/>
  <c r="BI119" i="7" s="1"/>
  <c r="Q119" i="7"/>
  <c r="AU119" i="7"/>
  <c r="AK119" i="7"/>
  <c r="Z119" i="7"/>
  <c r="AT119" i="7"/>
  <c r="B119" i="7"/>
  <c r="BE119" i="7" s="1"/>
  <c r="EX85" i="2"/>
  <c r="A361" i="13" l="1"/>
  <c r="B361" i="13"/>
  <c r="D119" i="7"/>
  <c r="BG119" i="7" s="1"/>
  <c r="A119" i="7"/>
  <c r="BD119" i="7" s="1"/>
  <c r="BH119" i="7"/>
  <c r="O120" i="7"/>
  <c r="AD120" i="7"/>
  <c r="B120" i="7"/>
  <c r="AU120" i="7"/>
  <c r="L120" i="7"/>
  <c r="BJ120" i="7" s="1"/>
  <c r="T120" i="7"/>
  <c r="X120" i="7"/>
  <c r="AQ120" i="7"/>
  <c r="AC120" i="7"/>
  <c r="C120" i="7"/>
  <c r="BF120" i="7" s="1"/>
  <c r="AF120" i="7"/>
  <c r="AV120" i="7"/>
  <c r="AY120" i="7"/>
  <c r="AE120" i="7"/>
  <c r="AI120" i="7"/>
  <c r="AJ120" i="7"/>
  <c r="R120" i="7"/>
  <c r="P120" i="7"/>
  <c r="AA120" i="7"/>
  <c r="AL120" i="7"/>
  <c r="I120" i="7"/>
  <c r="AX120" i="7"/>
  <c r="M120" i="7"/>
  <c r="G120" i="7"/>
  <c r="AK120" i="7"/>
  <c r="AT120" i="7"/>
  <c r="AM120" i="7"/>
  <c r="F120" i="7"/>
  <c r="Q120" i="7"/>
  <c r="Y120" i="7"/>
  <c r="V120" i="7"/>
  <c r="AS120" i="7"/>
  <c r="BK120" i="7" s="1"/>
  <c r="AO120" i="7"/>
  <c r="AP120" i="7"/>
  <c r="AB120" i="7"/>
  <c r="S120" i="7"/>
  <c r="AG120" i="7"/>
  <c r="Z120" i="7"/>
  <c r="U120" i="7"/>
  <c r="W120" i="7"/>
  <c r="J120" i="7"/>
  <c r="AN120" i="7"/>
  <c r="N120" i="7"/>
  <c r="AW120" i="7"/>
  <c r="H120" i="7"/>
  <c r="BI120" i="7" s="1"/>
  <c r="AH120" i="7"/>
  <c r="K120" i="7"/>
  <c r="AR120" i="7"/>
  <c r="C510" i="19"/>
  <c r="B511" i="19"/>
  <c r="A511" i="19"/>
  <c r="DP8" i="2"/>
  <c r="E121" i="7"/>
  <c r="C362" i="13"/>
  <c r="FE65" i="2"/>
  <c r="FG65" i="2" s="1"/>
  <c r="FC39" i="2"/>
  <c r="AH402" i="13" s="1"/>
  <c r="FC38" i="2"/>
  <c r="AG402" i="13" s="1"/>
  <c r="FC41" i="2"/>
  <c r="AJ402" i="13" s="1"/>
  <c r="FC37" i="2"/>
  <c r="AF402" i="13" s="1"/>
  <c r="FC40" i="2"/>
  <c r="FB41" i="2"/>
  <c r="AJ401" i="13" s="1"/>
  <c r="FB37" i="2"/>
  <c r="AF401" i="13" s="1"/>
  <c r="FB40" i="2"/>
  <c r="FB39" i="2"/>
  <c r="AH401" i="13" s="1"/>
  <c r="FB38" i="2"/>
  <c r="AG401" i="13" s="1"/>
  <c r="FD65" i="2"/>
  <c r="A746" i="19"/>
  <c r="D746" i="19" s="1"/>
  <c r="B746" i="19"/>
  <c r="C747" i="19"/>
  <c r="AI400" i="13"/>
  <c r="AI399" i="13"/>
  <c r="EZ85" i="2"/>
  <c r="FA85" i="2"/>
  <c r="AI401" i="13" l="1"/>
  <c r="FB85" i="2"/>
  <c r="D120" i="7"/>
  <c r="BG120" i="7" s="1"/>
  <c r="BE120" i="7"/>
  <c r="FD37" i="2"/>
  <c r="AF403" i="13" s="1"/>
  <c r="FD40" i="2"/>
  <c r="FD41" i="2"/>
  <c r="AJ403" i="13" s="1"/>
  <c r="FD38" i="2"/>
  <c r="AG403" i="13" s="1"/>
  <c r="FF65" i="2"/>
  <c r="FH65" i="2" s="1"/>
  <c r="FD39" i="2"/>
  <c r="AH403" i="13" s="1"/>
  <c r="B362" i="13"/>
  <c r="A362" i="13"/>
  <c r="FG39" i="2"/>
  <c r="AH406" i="13" s="1"/>
  <c r="FG41" i="2"/>
  <c r="AJ406" i="13" s="1"/>
  <c r="FG37" i="2"/>
  <c r="AF406" i="13" s="1"/>
  <c r="FG38" i="2"/>
  <c r="AG406" i="13" s="1"/>
  <c r="FG40" i="2"/>
  <c r="FI65" i="2"/>
  <c r="B747" i="19"/>
  <c r="A747" i="19"/>
  <c r="D747" i="19" s="1"/>
  <c r="C748" i="19"/>
  <c r="B510" i="19"/>
  <c r="A510" i="19"/>
  <c r="C509" i="19"/>
  <c r="V121" i="7"/>
  <c r="Q121" i="7"/>
  <c r="AH121" i="7"/>
  <c r="AT121" i="7"/>
  <c r="U121" i="7"/>
  <c r="AO121" i="7"/>
  <c r="M121" i="7"/>
  <c r="J121" i="7"/>
  <c r="AN121" i="7"/>
  <c r="AC121" i="7"/>
  <c r="F121" i="7"/>
  <c r="AX121" i="7"/>
  <c r="AR121" i="7"/>
  <c r="H121" i="7"/>
  <c r="BI121" i="7" s="1"/>
  <c r="I121" i="7"/>
  <c r="C121" i="7"/>
  <c r="BF121" i="7" s="1"/>
  <c r="L121" i="7"/>
  <c r="BJ121" i="7" s="1"/>
  <c r="AQ121" i="7"/>
  <c r="AF121" i="7"/>
  <c r="N121" i="7"/>
  <c r="AS121" i="7"/>
  <c r="BK121" i="7" s="1"/>
  <c r="AV121" i="7"/>
  <c r="AU121" i="7"/>
  <c r="AI121" i="7"/>
  <c r="AB121" i="7"/>
  <c r="AY121" i="7"/>
  <c r="P121" i="7"/>
  <c r="AP121" i="7"/>
  <c r="AM121" i="7"/>
  <c r="Z121" i="7"/>
  <c r="R121" i="7"/>
  <c r="AG121" i="7"/>
  <c r="O121" i="7"/>
  <c r="X121" i="7"/>
  <c r="B121" i="7"/>
  <c r="AE121" i="7"/>
  <c r="AK121" i="7"/>
  <c r="AW121" i="7"/>
  <c r="S121" i="7"/>
  <c r="AL121" i="7"/>
  <c r="AJ121" i="7"/>
  <c r="K121" i="7"/>
  <c r="AD121" i="7"/>
  <c r="G121" i="7"/>
  <c r="Y121" i="7"/>
  <c r="AA121" i="7"/>
  <c r="W121" i="7"/>
  <c r="T121" i="7"/>
  <c r="AI402" i="13"/>
  <c r="FC85" i="2"/>
  <c r="DQ8" i="2"/>
  <c r="E122" i="7"/>
  <c r="C363" i="13"/>
  <c r="BH120" i="7"/>
  <c r="A120" i="7"/>
  <c r="BD120" i="7" s="1"/>
  <c r="C364" i="13" l="1"/>
  <c r="DR8" i="2"/>
  <c r="E123" i="7"/>
  <c r="D121" i="7"/>
  <c r="BG121" i="7" s="1"/>
  <c r="BE121" i="7"/>
  <c r="AI403" i="13"/>
  <c r="FF85" i="2"/>
  <c r="FE85" i="2"/>
  <c r="FG85" i="2"/>
  <c r="A509" i="19"/>
  <c r="B509" i="19"/>
  <c r="C508" i="19"/>
  <c r="C749" i="19"/>
  <c r="A748" i="19"/>
  <c r="D748" i="19" s="1"/>
  <c r="B748" i="19"/>
  <c r="AI406" i="13"/>
  <c r="B363" i="13"/>
  <c r="A363" i="13"/>
  <c r="FH39" i="2"/>
  <c r="AH407" i="13" s="1"/>
  <c r="FH38" i="2"/>
  <c r="AG407" i="13" s="1"/>
  <c r="FH41" i="2"/>
  <c r="AJ407" i="13" s="1"/>
  <c r="FH37" i="2"/>
  <c r="AF407" i="13" s="1"/>
  <c r="FH40" i="2"/>
  <c r="FJ65" i="2"/>
  <c r="A121" i="7"/>
  <c r="BD121" i="7" s="1"/>
  <c r="BH121" i="7"/>
  <c r="AH122" i="7"/>
  <c r="G122" i="7"/>
  <c r="AL122" i="7"/>
  <c r="AA122" i="7"/>
  <c r="Z122" i="7"/>
  <c r="T122" i="7"/>
  <c r="X122" i="7"/>
  <c r="AK122" i="7"/>
  <c r="Y122" i="7"/>
  <c r="K122" i="7"/>
  <c r="AO122" i="7"/>
  <c r="F122" i="7"/>
  <c r="AX122" i="7"/>
  <c r="W122" i="7"/>
  <c r="C122" i="7"/>
  <c r="BF122" i="7" s="1"/>
  <c r="AT122" i="7"/>
  <c r="B122" i="7"/>
  <c r="BE122" i="7" s="1"/>
  <c r="S122" i="7"/>
  <c r="J122" i="7"/>
  <c r="Q122" i="7"/>
  <c r="M122" i="7"/>
  <c r="AV122" i="7"/>
  <c r="AF122" i="7"/>
  <c r="AI122" i="7"/>
  <c r="AG122" i="7"/>
  <c r="AQ122" i="7"/>
  <c r="AW122" i="7"/>
  <c r="AY122" i="7"/>
  <c r="L122" i="7"/>
  <c r="BJ122" i="7" s="1"/>
  <c r="O122" i="7"/>
  <c r="I122" i="7"/>
  <c r="R122" i="7"/>
  <c r="AE122" i="7"/>
  <c r="AJ122" i="7"/>
  <c r="AU122" i="7"/>
  <c r="N122" i="7"/>
  <c r="U122" i="7"/>
  <c r="AM122" i="7"/>
  <c r="AD122" i="7"/>
  <c r="H122" i="7"/>
  <c r="BI122" i="7" s="1"/>
  <c r="P122" i="7"/>
  <c r="AR122" i="7"/>
  <c r="AS122" i="7"/>
  <c r="BK122" i="7" s="1"/>
  <c r="AN122" i="7"/>
  <c r="AC122" i="7"/>
  <c r="AB122" i="7"/>
  <c r="AP122" i="7"/>
  <c r="V122" i="7"/>
  <c r="D122" i="7"/>
  <c r="BG122" i="7" s="1"/>
  <c r="FI37" i="2"/>
  <c r="AF408" i="13" s="1"/>
  <c r="FI41" i="2"/>
  <c r="AJ408" i="13" s="1"/>
  <c r="FI40" i="2"/>
  <c r="FI39" i="2"/>
  <c r="AH408" i="13" s="1"/>
  <c r="FI38" i="2"/>
  <c r="AG408" i="13" s="1"/>
  <c r="FK65" i="2"/>
  <c r="FD85" i="2"/>
  <c r="BH122" i="7" l="1"/>
  <c r="A122" i="7"/>
  <c r="BD122" i="7" s="1"/>
  <c r="FJ40" i="2"/>
  <c r="FJ38" i="2"/>
  <c r="AG409" i="13" s="1"/>
  <c r="FJ41" i="2"/>
  <c r="AJ409" i="13" s="1"/>
  <c r="FJ37" i="2"/>
  <c r="AF409" i="13" s="1"/>
  <c r="FJ39" i="2"/>
  <c r="AH409" i="13" s="1"/>
  <c r="FL65" i="2"/>
  <c r="DS8" i="2"/>
  <c r="E124" i="7"/>
  <c r="C365" i="13"/>
  <c r="AI407" i="13"/>
  <c r="A364" i="13"/>
  <c r="B364" i="13"/>
  <c r="AI408" i="13"/>
  <c r="FH85" i="2"/>
  <c r="B508" i="19"/>
  <c r="A508" i="19"/>
  <c r="C507" i="19"/>
  <c r="C750" i="19"/>
  <c r="A749" i="19"/>
  <c r="D749" i="19" s="1"/>
  <c r="B749" i="19"/>
  <c r="FK39" i="2"/>
  <c r="AH410" i="13" s="1"/>
  <c r="FK41" i="2"/>
  <c r="AJ410" i="13" s="1"/>
  <c r="FM65" i="2"/>
  <c r="FK37" i="2"/>
  <c r="AF410" i="13" s="1"/>
  <c r="FK38" i="2"/>
  <c r="AG410" i="13" s="1"/>
  <c r="FK40" i="2"/>
  <c r="FI85" i="2"/>
  <c r="R123" i="7"/>
  <c r="M123" i="7"/>
  <c r="AI123" i="7"/>
  <c r="AD123" i="7"/>
  <c r="F123" i="7"/>
  <c r="J123" i="7"/>
  <c r="K123" i="7"/>
  <c r="AA123" i="7"/>
  <c r="AK123" i="7"/>
  <c r="AW123" i="7"/>
  <c r="AC123" i="7"/>
  <c r="AB123" i="7"/>
  <c r="AS123" i="7"/>
  <c r="BK123" i="7" s="1"/>
  <c r="AY123" i="7"/>
  <c r="W123" i="7"/>
  <c r="Q123" i="7"/>
  <c r="AH123" i="7"/>
  <c r="U123" i="7"/>
  <c r="AU123" i="7"/>
  <c r="T123" i="7"/>
  <c r="AO123" i="7"/>
  <c r="AL123" i="7"/>
  <c r="AF123" i="7"/>
  <c r="AE123" i="7"/>
  <c r="B123" i="7"/>
  <c r="BE123" i="7" s="1"/>
  <c r="Z123" i="7"/>
  <c r="S123" i="7"/>
  <c r="X123" i="7"/>
  <c r="AQ123" i="7"/>
  <c r="L123" i="7"/>
  <c r="BJ123" i="7" s="1"/>
  <c r="C123" i="7"/>
  <c r="BF123" i="7" s="1"/>
  <c r="AR123" i="7"/>
  <c r="O123" i="7"/>
  <c r="P123" i="7"/>
  <c r="I123" i="7"/>
  <c r="AJ123" i="7"/>
  <c r="AG123" i="7"/>
  <c r="AX123" i="7"/>
  <c r="AV123" i="7"/>
  <c r="AP123" i="7"/>
  <c r="AM123" i="7"/>
  <c r="H123" i="7"/>
  <c r="BI123" i="7" s="1"/>
  <c r="V123" i="7"/>
  <c r="AT123" i="7"/>
  <c r="AN123" i="7"/>
  <c r="G123" i="7"/>
  <c r="Y123" i="7"/>
  <c r="N123" i="7"/>
  <c r="A750" i="19" l="1"/>
  <c r="D750" i="19" s="1"/>
  <c r="B750" i="19"/>
  <c r="C751" i="19"/>
  <c r="FK85" i="2"/>
  <c r="FL39" i="2"/>
  <c r="AH411" i="13" s="1"/>
  <c r="FL38" i="2"/>
  <c r="AG411" i="13" s="1"/>
  <c r="FL41" i="2"/>
  <c r="AJ411" i="13" s="1"/>
  <c r="FL37" i="2"/>
  <c r="AF411" i="13" s="1"/>
  <c r="FL40" i="2"/>
  <c r="FL85" i="2" s="1"/>
  <c r="FN65" i="2"/>
  <c r="FO65" i="2"/>
  <c r="FQ65" i="2" s="1"/>
  <c r="FM38" i="2"/>
  <c r="AG412" i="13" s="1"/>
  <c r="FM41" i="2"/>
  <c r="AJ412" i="13" s="1"/>
  <c r="FM40" i="2"/>
  <c r="FM85" i="2" s="1"/>
  <c r="FM37" i="2"/>
  <c r="AF412" i="13" s="1"/>
  <c r="FM39" i="2"/>
  <c r="AH412" i="13" s="1"/>
  <c r="C506" i="19"/>
  <c r="B507" i="19"/>
  <c r="A507" i="19"/>
  <c r="B365" i="13"/>
  <c r="A365" i="13"/>
  <c r="AI409" i="13"/>
  <c r="FJ85" i="2"/>
  <c r="BH123" i="7"/>
  <c r="A123" i="7"/>
  <c r="BD123" i="7" s="1"/>
  <c r="DT8" i="2"/>
  <c r="E125" i="7"/>
  <c r="C366" i="13"/>
  <c r="D123" i="7"/>
  <c r="BG123" i="7" s="1"/>
  <c r="AI410" i="13"/>
  <c r="AT124" i="7"/>
  <c r="H124" i="7"/>
  <c r="BI124" i="7" s="1"/>
  <c r="AK124" i="7"/>
  <c r="AU124" i="7"/>
  <c r="AH124" i="7"/>
  <c r="AF124" i="7"/>
  <c r="V124" i="7"/>
  <c r="AI124" i="7"/>
  <c r="Y124" i="7"/>
  <c r="F124" i="7"/>
  <c r="AA124" i="7"/>
  <c r="AO124" i="7"/>
  <c r="W124" i="7"/>
  <c r="L124" i="7"/>
  <c r="BJ124" i="7" s="1"/>
  <c r="X124" i="7"/>
  <c r="AB124" i="7"/>
  <c r="AL124" i="7"/>
  <c r="K124" i="7"/>
  <c r="P124" i="7"/>
  <c r="AR124" i="7"/>
  <c r="AM124" i="7"/>
  <c r="AS124" i="7"/>
  <c r="BK124" i="7" s="1"/>
  <c r="AW124" i="7"/>
  <c r="J124" i="7"/>
  <c r="G124" i="7"/>
  <c r="T124" i="7"/>
  <c r="I124" i="7"/>
  <c r="C124" i="7"/>
  <c r="BF124" i="7" s="1"/>
  <c r="AN124" i="7"/>
  <c r="M124" i="7"/>
  <c r="AP124" i="7"/>
  <c r="U124" i="7"/>
  <c r="AJ124" i="7"/>
  <c r="O124" i="7"/>
  <c r="Q124" i="7"/>
  <c r="S124" i="7"/>
  <c r="R124" i="7"/>
  <c r="AQ124" i="7"/>
  <c r="AC124" i="7"/>
  <c r="Z124" i="7"/>
  <c r="B124" i="7"/>
  <c r="BE124" i="7" s="1"/>
  <c r="AX124" i="7"/>
  <c r="AD124" i="7"/>
  <c r="AE124" i="7"/>
  <c r="AG124" i="7"/>
  <c r="N124" i="7"/>
  <c r="AV124" i="7"/>
  <c r="AY124" i="7"/>
  <c r="D124" i="7" l="1"/>
  <c r="BG124" i="7" s="1"/>
  <c r="C505" i="19"/>
  <c r="B506" i="19"/>
  <c r="A506" i="19"/>
  <c r="B751" i="19"/>
  <c r="A751" i="19"/>
  <c r="D751" i="19" s="1"/>
  <c r="C752" i="19"/>
  <c r="V125" i="7"/>
  <c r="L125" i="7"/>
  <c r="BJ125" i="7" s="1"/>
  <c r="N125" i="7"/>
  <c r="X125" i="7"/>
  <c r="AJ125" i="7"/>
  <c r="Z125" i="7"/>
  <c r="T125" i="7"/>
  <c r="AE125" i="7"/>
  <c r="M125" i="7"/>
  <c r="AF125" i="7"/>
  <c r="P125" i="7"/>
  <c r="AQ125" i="7"/>
  <c r="AA125" i="7"/>
  <c r="AB125" i="7"/>
  <c r="I125" i="7"/>
  <c r="AC125" i="7"/>
  <c r="AP125" i="7"/>
  <c r="AX125" i="7"/>
  <c r="AL125" i="7"/>
  <c r="C125" i="7"/>
  <c r="BF125" i="7" s="1"/>
  <c r="AW125" i="7"/>
  <c r="H125" i="7"/>
  <c r="BI125" i="7" s="1"/>
  <c r="AR125" i="7"/>
  <c r="AI125" i="7"/>
  <c r="AS125" i="7"/>
  <c r="BK125" i="7" s="1"/>
  <c r="G125" i="7"/>
  <c r="F125" i="7"/>
  <c r="AV125" i="7"/>
  <c r="AM125" i="7"/>
  <c r="S125" i="7"/>
  <c r="AT125" i="7"/>
  <c r="AG125" i="7"/>
  <c r="W125" i="7"/>
  <c r="Y125" i="7"/>
  <c r="AD125" i="7"/>
  <c r="AU125" i="7"/>
  <c r="R125" i="7"/>
  <c r="Q125" i="7"/>
  <c r="AH125" i="7"/>
  <c r="O125" i="7"/>
  <c r="AK125" i="7"/>
  <c r="AN125" i="7"/>
  <c r="B125" i="7"/>
  <c r="BE125" i="7" s="1"/>
  <c r="AO125" i="7"/>
  <c r="J125" i="7"/>
  <c r="K125" i="7"/>
  <c r="AY125" i="7"/>
  <c r="U125" i="7"/>
  <c r="FQ37" i="2"/>
  <c r="AF416" i="13" s="1"/>
  <c r="FS65" i="2"/>
  <c r="FQ40" i="2"/>
  <c r="FQ39" i="2"/>
  <c r="AH416" i="13" s="1"/>
  <c r="FQ38" i="2"/>
  <c r="AG416" i="13" s="1"/>
  <c r="FQ41" i="2"/>
  <c r="AJ416" i="13" s="1"/>
  <c r="FN40" i="2"/>
  <c r="FN38" i="2"/>
  <c r="AG413" i="13" s="1"/>
  <c r="FN41" i="2"/>
  <c r="AJ413" i="13" s="1"/>
  <c r="FN37" i="2"/>
  <c r="AF413" i="13" s="1"/>
  <c r="FN39" i="2"/>
  <c r="AH413" i="13" s="1"/>
  <c r="FP65" i="2"/>
  <c r="B366" i="13"/>
  <c r="A366" i="13"/>
  <c r="A124" i="7"/>
  <c r="BD124" i="7" s="1"/>
  <c r="BH124" i="7"/>
  <c r="C367" i="13"/>
  <c r="DU8" i="2"/>
  <c r="E126" i="7"/>
  <c r="AI412" i="13"/>
  <c r="AI411" i="13"/>
  <c r="D125" i="7" l="1"/>
  <c r="BG125" i="7" s="1"/>
  <c r="AI413" i="13"/>
  <c r="FN85" i="2"/>
  <c r="B752" i="19"/>
  <c r="A752" i="19"/>
  <c r="D752" i="19" s="1"/>
  <c r="C753" i="19"/>
  <c r="E127" i="7"/>
  <c r="C368" i="13"/>
  <c r="DV8" i="2"/>
  <c r="FS40" i="2"/>
  <c r="FS37" i="2"/>
  <c r="AF418" i="13" s="1"/>
  <c r="FU65" i="2"/>
  <c r="FS41" i="2"/>
  <c r="AJ418" i="13" s="1"/>
  <c r="FS39" i="2"/>
  <c r="AH418" i="13" s="1"/>
  <c r="FS38" i="2"/>
  <c r="AG418" i="13" s="1"/>
  <c r="BH125" i="7"/>
  <c r="A125" i="7"/>
  <c r="BD125" i="7" s="1"/>
  <c r="P126" i="7"/>
  <c r="L126" i="7"/>
  <c r="BJ126" i="7" s="1"/>
  <c r="AU126" i="7"/>
  <c r="AL126" i="7"/>
  <c r="AC126" i="7"/>
  <c r="J126" i="7"/>
  <c r="T126" i="7"/>
  <c r="AD126" i="7"/>
  <c r="AF126" i="7"/>
  <c r="Q126" i="7"/>
  <c r="AT126" i="7"/>
  <c r="F126" i="7"/>
  <c r="AV126" i="7"/>
  <c r="M126" i="7"/>
  <c r="R126" i="7"/>
  <c r="O126" i="7"/>
  <c r="AI126" i="7"/>
  <c r="AM126" i="7"/>
  <c r="AJ126" i="7"/>
  <c r="AS126" i="7"/>
  <c r="BK126" i="7" s="1"/>
  <c r="U126" i="7"/>
  <c r="W126" i="7"/>
  <c r="AH126" i="7"/>
  <c r="I126" i="7"/>
  <c r="H126" i="7"/>
  <c r="BI126" i="7" s="1"/>
  <c r="AK126" i="7"/>
  <c r="AE126" i="7"/>
  <c r="G126" i="7"/>
  <c r="Z126" i="7"/>
  <c r="AP126" i="7"/>
  <c r="K126" i="7"/>
  <c r="Y126" i="7"/>
  <c r="B126" i="7"/>
  <c r="BE126" i="7" s="1"/>
  <c r="S126" i="7"/>
  <c r="AR126" i="7"/>
  <c r="AO126" i="7"/>
  <c r="N126" i="7"/>
  <c r="AX126" i="7"/>
  <c r="AW126" i="7"/>
  <c r="AG126" i="7"/>
  <c r="AY126" i="7"/>
  <c r="AQ126" i="7"/>
  <c r="X126" i="7"/>
  <c r="AA126" i="7"/>
  <c r="V126" i="7"/>
  <c r="C126" i="7"/>
  <c r="BF126" i="7" s="1"/>
  <c r="AB126" i="7"/>
  <c r="AN126" i="7"/>
  <c r="D126" i="7"/>
  <c r="BG126" i="7" s="1"/>
  <c r="AI416" i="13"/>
  <c r="A367" i="13"/>
  <c r="B367" i="13"/>
  <c r="A505" i="19"/>
  <c r="B505" i="19"/>
  <c r="C504" i="19"/>
  <c r="FR65" i="2"/>
  <c r="FP41" i="2"/>
  <c r="AJ415" i="13" s="1"/>
  <c r="FP39" i="2"/>
  <c r="AH415" i="13" s="1"/>
  <c r="FP38" i="2"/>
  <c r="AG415" i="13" s="1"/>
  <c r="FP40" i="2"/>
  <c r="FQ85" i="2" s="1"/>
  <c r="FP37" i="2"/>
  <c r="AF415" i="13" s="1"/>
  <c r="FO85" i="2"/>
  <c r="FR37" i="2" l="1"/>
  <c r="AF417" i="13" s="1"/>
  <c r="FT65" i="2"/>
  <c r="FR41" i="2"/>
  <c r="AJ417" i="13" s="1"/>
  <c r="FR40" i="2"/>
  <c r="FR38" i="2"/>
  <c r="AG417" i="13" s="1"/>
  <c r="FR39" i="2"/>
  <c r="AH417" i="13" s="1"/>
  <c r="AV127" i="7"/>
  <c r="R127" i="7"/>
  <c r="AG127" i="7"/>
  <c r="H127" i="7"/>
  <c r="BI127" i="7" s="1"/>
  <c r="K127" i="7"/>
  <c r="AR127" i="7"/>
  <c r="AQ127" i="7"/>
  <c r="AE127" i="7"/>
  <c r="AF127" i="7"/>
  <c r="AJ127" i="7"/>
  <c r="AT127" i="7"/>
  <c r="X127" i="7"/>
  <c r="B127" i="7"/>
  <c r="BE127" i="7" s="1"/>
  <c r="AH127" i="7"/>
  <c r="Y127" i="7"/>
  <c r="AB127" i="7"/>
  <c r="O127" i="7"/>
  <c r="C127" i="7"/>
  <c r="BF127" i="7" s="1"/>
  <c r="Q127" i="7"/>
  <c r="AX127" i="7"/>
  <c r="AL127" i="7"/>
  <c r="I127" i="7"/>
  <c r="U127" i="7"/>
  <c r="Z127" i="7"/>
  <c r="AY127" i="7"/>
  <c r="AP127" i="7"/>
  <c r="G127" i="7"/>
  <c r="AK127" i="7"/>
  <c r="M127" i="7"/>
  <c r="AU127" i="7"/>
  <c r="V127" i="7"/>
  <c r="AW127" i="7"/>
  <c r="T127" i="7"/>
  <c r="AA127" i="7"/>
  <c r="F127" i="7"/>
  <c r="L127" i="7"/>
  <c r="BJ127" i="7" s="1"/>
  <c r="N127" i="7"/>
  <c r="AM127" i="7"/>
  <c r="AO127" i="7"/>
  <c r="AN127" i="7"/>
  <c r="AD127" i="7"/>
  <c r="AS127" i="7"/>
  <c r="BK127" i="7" s="1"/>
  <c r="P127" i="7"/>
  <c r="J127" i="7"/>
  <c r="S127" i="7"/>
  <c r="W127" i="7"/>
  <c r="AI127" i="7"/>
  <c r="AC127" i="7"/>
  <c r="C503" i="19"/>
  <c r="A504" i="19"/>
  <c r="B504" i="19"/>
  <c r="BH126" i="7"/>
  <c r="A126" i="7"/>
  <c r="BD126" i="7" s="1"/>
  <c r="DW8" i="2"/>
  <c r="E128" i="7"/>
  <c r="C369" i="13"/>
  <c r="B753" i="19"/>
  <c r="C754" i="19"/>
  <c r="A753" i="19"/>
  <c r="D753" i="19" s="1"/>
  <c r="AI418" i="13"/>
  <c r="AI415" i="13"/>
  <c r="FR85" i="2"/>
  <c r="FU40" i="2"/>
  <c r="FU41" i="2"/>
  <c r="AJ420" i="13" s="1"/>
  <c r="FU37" i="2"/>
  <c r="AF420" i="13" s="1"/>
  <c r="FW65" i="2"/>
  <c r="FU39" i="2"/>
  <c r="AH420" i="13" s="1"/>
  <c r="FU38" i="2"/>
  <c r="AG420" i="13" s="1"/>
  <c r="B368" i="13"/>
  <c r="A368" i="13"/>
  <c r="FP85" i="2"/>
  <c r="D127" i="7" l="1"/>
  <c r="BG127" i="7" s="1"/>
  <c r="AI420" i="13"/>
  <c r="C502" i="19"/>
  <c r="B503" i="19"/>
  <c r="A503" i="19"/>
  <c r="A127" i="7"/>
  <c r="BD127" i="7" s="1"/>
  <c r="BH127" i="7"/>
  <c r="B754" i="19"/>
  <c r="A754" i="19"/>
  <c r="D754" i="19" s="1"/>
  <c r="C755" i="19"/>
  <c r="DX8" i="2"/>
  <c r="E129" i="7"/>
  <c r="C370" i="13"/>
  <c r="AI417" i="13"/>
  <c r="FS85" i="2"/>
  <c r="FY65" i="2"/>
  <c r="FW39" i="2"/>
  <c r="AH422" i="13" s="1"/>
  <c r="FW38" i="2"/>
  <c r="AG422" i="13" s="1"/>
  <c r="FW41" i="2"/>
  <c r="AJ422" i="13" s="1"/>
  <c r="FW37" i="2"/>
  <c r="AF422" i="13" s="1"/>
  <c r="FW40" i="2"/>
  <c r="A369" i="13"/>
  <c r="B369" i="13"/>
  <c r="FT40" i="2"/>
  <c r="FU85" i="2" s="1"/>
  <c r="FT37" i="2"/>
  <c r="AF419" i="13" s="1"/>
  <c r="FV65" i="2"/>
  <c r="FT41" i="2"/>
  <c r="AJ419" i="13" s="1"/>
  <c r="FT39" i="2"/>
  <c r="AH419" i="13" s="1"/>
  <c r="FT38" i="2"/>
  <c r="AG419" i="13" s="1"/>
  <c r="AL128" i="7"/>
  <c r="AM128" i="7"/>
  <c r="AK128" i="7"/>
  <c r="AO128" i="7"/>
  <c r="AG128" i="7"/>
  <c r="Z128" i="7"/>
  <c r="AX128" i="7"/>
  <c r="J128" i="7"/>
  <c r="AT128" i="7"/>
  <c r="AR128" i="7"/>
  <c r="U128" i="7"/>
  <c r="H128" i="7"/>
  <c r="BI128" i="7" s="1"/>
  <c r="AI128" i="7"/>
  <c r="M128" i="7"/>
  <c r="V128" i="7"/>
  <c r="AH128" i="7"/>
  <c r="X128" i="7"/>
  <c r="AV128" i="7"/>
  <c r="AF128" i="7"/>
  <c r="B128" i="7"/>
  <c r="BE128" i="7" s="1"/>
  <c r="R128" i="7"/>
  <c r="AA128" i="7"/>
  <c r="AN128" i="7"/>
  <c r="AC128" i="7"/>
  <c r="AU128" i="7"/>
  <c r="Y128" i="7"/>
  <c r="Q128" i="7"/>
  <c r="S128" i="7"/>
  <c r="O128" i="7"/>
  <c r="AE128" i="7"/>
  <c r="G128" i="7"/>
  <c r="F128" i="7"/>
  <c r="W128" i="7"/>
  <c r="AQ128" i="7"/>
  <c r="K128" i="7"/>
  <c r="AD128" i="7"/>
  <c r="AY128" i="7"/>
  <c r="AS128" i="7"/>
  <c r="BK128" i="7" s="1"/>
  <c r="T128" i="7"/>
  <c r="AB128" i="7"/>
  <c r="AW128" i="7"/>
  <c r="I128" i="7"/>
  <c r="P128" i="7"/>
  <c r="L128" i="7"/>
  <c r="BJ128" i="7" s="1"/>
  <c r="C128" i="7"/>
  <c r="BF128" i="7" s="1"/>
  <c r="N128" i="7"/>
  <c r="AJ128" i="7"/>
  <c r="AP128" i="7"/>
  <c r="C371" i="13" l="1"/>
  <c r="DY8" i="2"/>
  <c r="E130" i="7"/>
  <c r="B502" i="19"/>
  <c r="C501" i="19"/>
  <c r="A502" i="19"/>
  <c r="A128" i="7"/>
  <c r="BD128" i="7" s="1"/>
  <c r="BH128" i="7"/>
  <c r="D128" i="7"/>
  <c r="BG128" i="7" s="1"/>
  <c r="FV39" i="2"/>
  <c r="AH421" i="13" s="1"/>
  <c r="FV37" i="2"/>
  <c r="AF421" i="13" s="1"/>
  <c r="FX65" i="2"/>
  <c r="FV41" i="2"/>
  <c r="AJ421" i="13" s="1"/>
  <c r="FV40" i="2"/>
  <c r="FW85" i="2" s="1"/>
  <c r="FV38" i="2"/>
  <c r="AG421" i="13" s="1"/>
  <c r="A755" i="19"/>
  <c r="D755" i="19" s="1"/>
  <c r="B755" i="19"/>
  <c r="C756" i="19"/>
  <c r="AI422" i="13"/>
  <c r="B370" i="13"/>
  <c r="A370" i="13"/>
  <c r="AI419" i="13"/>
  <c r="FT85" i="2"/>
  <c r="FY40" i="2"/>
  <c r="FY39" i="2"/>
  <c r="AH424" i="13" s="1"/>
  <c r="FY38" i="2"/>
  <c r="AG424" i="13" s="1"/>
  <c r="FY41" i="2"/>
  <c r="AJ424" i="13" s="1"/>
  <c r="FY37" i="2"/>
  <c r="AF424" i="13" s="1"/>
  <c r="GA65" i="2"/>
  <c r="AN129" i="7"/>
  <c r="AH129" i="7"/>
  <c r="AY129" i="7"/>
  <c r="H129" i="7"/>
  <c r="BI129" i="7" s="1"/>
  <c r="G129" i="7"/>
  <c r="T129" i="7"/>
  <c r="AA129" i="7"/>
  <c r="K129" i="7"/>
  <c r="P129" i="7"/>
  <c r="AG129" i="7"/>
  <c r="AP129" i="7"/>
  <c r="B129" i="7"/>
  <c r="BE129" i="7" s="1"/>
  <c r="AX129" i="7"/>
  <c r="X129" i="7"/>
  <c r="W129" i="7"/>
  <c r="AR129" i="7"/>
  <c r="AW129" i="7"/>
  <c r="AK129" i="7"/>
  <c r="I129" i="7"/>
  <c r="AT129" i="7"/>
  <c r="N129" i="7"/>
  <c r="AF129" i="7"/>
  <c r="U129" i="7"/>
  <c r="AJ129" i="7"/>
  <c r="AL129" i="7"/>
  <c r="O129" i="7"/>
  <c r="F129" i="7"/>
  <c r="AE129" i="7"/>
  <c r="AI129" i="7"/>
  <c r="M129" i="7"/>
  <c r="AS129" i="7"/>
  <c r="BK129" i="7" s="1"/>
  <c r="AQ129" i="7"/>
  <c r="V129" i="7"/>
  <c r="AD129" i="7"/>
  <c r="AC129" i="7"/>
  <c r="Z129" i="7"/>
  <c r="R129" i="7"/>
  <c r="J129" i="7"/>
  <c r="AM129" i="7"/>
  <c r="S129" i="7"/>
  <c r="AO129" i="7"/>
  <c r="Q129" i="7"/>
  <c r="AU129" i="7"/>
  <c r="AB129" i="7"/>
  <c r="C129" i="7"/>
  <c r="BF129" i="7" s="1"/>
  <c r="AV129" i="7"/>
  <c r="Y129" i="7"/>
  <c r="L129" i="7"/>
  <c r="BJ129" i="7" s="1"/>
  <c r="GA39" i="2" l="1"/>
  <c r="AH426" i="13" s="1"/>
  <c r="GA38" i="2"/>
  <c r="AG426" i="13" s="1"/>
  <c r="GA40" i="2"/>
  <c r="GA37" i="2"/>
  <c r="AF426" i="13" s="1"/>
  <c r="GC65" i="2"/>
  <c r="GA41" i="2"/>
  <c r="AJ426" i="13" s="1"/>
  <c r="FX40" i="2"/>
  <c r="FX39" i="2"/>
  <c r="AH423" i="13" s="1"/>
  <c r="FX38" i="2"/>
  <c r="AG423" i="13" s="1"/>
  <c r="FX41" i="2"/>
  <c r="AJ423" i="13" s="1"/>
  <c r="FX37" i="2"/>
  <c r="AF423" i="13" s="1"/>
  <c r="FZ65" i="2"/>
  <c r="BH129" i="7"/>
  <c r="A129" i="7"/>
  <c r="BD129" i="7" s="1"/>
  <c r="AI424" i="13"/>
  <c r="B756" i="19"/>
  <c r="C757" i="19"/>
  <c r="A756" i="19"/>
  <c r="D756" i="19" s="1"/>
  <c r="I130" i="7"/>
  <c r="AE130" i="7"/>
  <c r="N130" i="7"/>
  <c r="AN130" i="7"/>
  <c r="Z130" i="7"/>
  <c r="AA130" i="7"/>
  <c r="U130" i="7"/>
  <c r="C130" i="7"/>
  <c r="BF130" i="7" s="1"/>
  <c r="AU130" i="7"/>
  <c r="X130" i="7"/>
  <c r="AS130" i="7"/>
  <c r="BK130" i="7" s="1"/>
  <c r="P130" i="7"/>
  <c r="AJ130" i="7"/>
  <c r="AL130" i="7"/>
  <c r="AR130" i="7"/>
  <c r="AB130" i="7"/>
  <c r="AG130" i="7"/>
  <c r="AC130" i="7"/>
  <c r="S130" i="7"/>
  <c r="L130" i="7"/>
  <c r="BJ130" i="7" s="1"/>
  <c r="B130" i="7"/>
  <c r="J130" i="7"/>
  <c r="AP130" i="7"/>
  <c r="AM130" i="7"/>
  <c r="R130" i="7"/>
  <c r="AX130" i="7"/>
  <c r="AY130" i="7"/>
  <c r="AT130" i="7"/>
  <c r="Q130" i="7"/>
  <c r="AK130" i="7"/>
  <c r="V130" i="7"/>
  <c r="AD130" i="7"/>
  <c r="M130" i="7"/>
  <c r="AV130" i="7"/>
  <c r="AH130" i="7"/>
  <c r="AF130" i="7"/>
  <c r="AI130" i="7"/>
  <c r="T130" i="7"/>
  <c r="G130" i="7"/>
  <c r="H130" i="7"/>
  <c r="BI130" i="7" s="1"/>
  <c r="AW130" i="7"/>
  <c r="F130" i="7"/>
  <c r="AO130" i="7"/>
  <c r="K130" i="7"/>
  <c r="Y130" i="7"/>
  <c r="O130" i="7"/>
  <c r="AQ130" i="7"/>
  <c r="W130" i="7"/>
  <c r="AI421" i="13"/>
  <c r="FV85" i="2"/>
  <c r="DZ8" i="2"/>
  <c r="E131" i="7"/>
  <c r="C372" i="13"/>
  <c r="D129" i="7"/>
  <c r="BG129" i="7" s="1"/>
  <c r="B501" i="19"/>
  <c r="A501" i="19"/>
  <c r="C500" i="19"/>
  <c r="A371" i="13"/>
  <c r="B371" i="13"/>
  <c r="C499" i="19" l="1"/>
  <c r="A500" i="19"/>
  <c r="B500" i="19"/>
  <c r="B372" i="13"/>
  <c r="A372" i="13"/>
  <c r="D130" i="7"/>
  <c r="BG130" i="7" s="1"/>
  <c r="BE130" i="7"/>
  <c r="FZ39" i="2"/>
  <c r="AH425" i="13" s="1"/>
  <c r="FZ37" i="2"/>
  <c r="AF425" i="13" s="1"/>
  <c r="GB65" i="2"/>
  <c r="FZ41" i="2"/>
  <c r="AJ425" i="13" s="1"/>
  <c r="FZ40" i="2"/>
  <c r="FZ38" i="2"/>
  <c r="AG425" i="13" s="1"/>
  <c r="AI426" i="13"/>
  <c r="C373" i="13"/>
  <c r="EA8" i="2"/>
  <c r="E132" i="7"/>
  <c r="A757" i="19"/>
  <c r="D757" i="19" s="1"/>
  <c r="B757" i="19"/>
  <c r="AU131" i="7"/>
  <c r="Z131" i="7"/>
  <c r="AD131" i="7"/>
  <c r="AM131" i="7"/>
  <c r="H131" i="7"/>
  <c r="BI131" i="7" s="1"/>
  <c r="N131" i="7"/>
  <c r="AW131" i="7"/>
  <c r="X131" i="7"/>
  <c r="L131" i="7"/>
  <c r="BJ131" i="7" s="1"/>
  <c r="O131" i="7"/>
  <c r="I131" i="7"/>
  <c r="AY131" i="7"/>
  <c r="AR131" i="7"/>
  <c r="AC131" i="7"/>
  <c r="Q131" i="7"/>
  <c r="AA131" i="7"/>
  <c r="Y131" i="7"/>
  <c r="AT131" i="7"/>
  <c r="AS131" i="7"/>
  <c r="BK131" i="7" s="1"/>
  <c r="AH131" i="7"/>
  <c r="F131" i="7"/>
  <c r="AP131" i="7"/>
  <c r="B131" i="7"/>
  <c r="K131" i="7"/>
  <c r="AQ131" i="7"/>
  <c r="AN131" i="7"/>
  <c r="C131" i="7"/>
  <c r="BF131" i="7" s="1"/>
  <c r="J131" i="7"/>
  <c r="AX131" i="7"/>
  <c r="AE131" i="7"/>
  <c r="AO131" i="7"/>
  <c r="AK131" i="7"/>
  <c r="T131" i="7"/>
  <c r="AJ131" i="7"/>
  <c r="V131" i="7"/>
  <c r="AL131" i="7"/>
  <c r="S131" i="7"/>
  <c r="AI131" i="7"/>
  <c r="W131" i="7"/>
  <c r="G131" i="7"/>
  <c r="AG131" i="7"/>
  <c r="R131" i="7"/>
  <c r="M131" i="7"/>
  <c r="U131" i="7"/>
  <c r="AB131" i="7"/>
  <c r="P131" i="7"/>
  <c r="AF131" i="7"/>
  <c r="AV131" i="7"/>
  <c r="AI423" i="13"/>
  <c r="GA85" i="2"/>
  <c r="FX85" i="2"/>
  <c r="FY85" i="2"/>
  <c r="FZ85" i="2"/>
  <c r="A130" i="7"/>
  <c r="BD130" i="7" s="1"/>
  <c r="BH130" i="7"/>
  <c r="GC40" i="2"/>
  <c r="GC39" i="2"/>
  <c r="AH428" i="13" s="1"/>
  <c r="GC38" i="2"/>
  <c r="AG428" i="13" s="1"/>
  <c r="GC41" i="2"/>
  <c r="AJ428" i="13" s="1"/>
  <c r="GC37" i="2"/>
  <c r="AF428" i="13" s="1"/>
  <c r="GE65" i="2"/>
  <c r="B373" i="13" l="1"/>
  <c r="A373" i="13"/>
  <c r="AI425" i="13"/>
  <c r="E133" i="7"/>
  <c r="C374" i="13"/>
  <c r="EB8" i="2"/>
  <c r="GE37" i="2"/>
  <c r="AF430" i="13" s="1"/>
  <c r="GG65" i="2"/>
  <c r="GE41" i="2"/>
  <c r="AJ430" i="13" s="1"/>
  <c r="GE39" i="2"/>
  <c r="AH430" i="13" s="1"/>
  <c r="GE38" i="2"/>
  <c r="AG430" i="13" s="1"/>
  <c r="GE40" i="2"/>
  <c r="AI428" i="13"/>
  <c r="D131" i="7"/>
  <c r="BG131" i="7" s="1"/>
  <c r="BE131" i="7"/>
  <c r="A499" i="19"/>
  <c r="B499" i="19"/>
  <c r="C498" i="19"/>
  <c r="BH131" i="7"/>
  <c r="A131" i="7"/>
  <c r="BD131" i="7" s="1"/>
  <c r="AQ132" i="7"/>
  <c r="S132" i="7"/>
  <c r="AB132" i="7"/>
  <c r="AS132" i="7"/>
  <c r="BK132" i="7" s="1"/>
  <c r="AG132" i="7"/>
  <c r="J132" i="7"/>
  <c r="AU132" i="7"/>
  <c r="X132" i="7"/>
  <c r="Z132" i="7"/>
  <c r="L132" i="7"/>
  <c r="BJ132" i="7" s="1"/>
  <c r="N132" i="7"/>
  <c r="AJ132" i="7"/>
  <c r="G132" i="7"/>
  <c r="AV132" i="7"/>
  <c r="Q132" i="7"/>
  <c r="AW132" i="7"/>
  <c r="T132" i="7"/>
  <c r="AH132" i="7"/>
  <c r="I132" i="7"/>
  <c r="AE132" i="7"/>
  <c r="AD132" i="7"/>
  <c r="B132" i="7"/>
  <c r="AO132" i="7"/>
  <c r="O132" i="7"/>
  <c r="AT132" i="7"/>
  <c r="V132" i="7"/>
  <c r="AC132" i="7"/>
  <c r="AM132" i="7"/>
  <c r="M132" i="7"/>
  <c r="U132" i="7"/>
  <c r="AX132" i="7"/>
  <c r="AI132" i="7"/>
  <c r="AA132" i="7"/>
  <c r="K132" i="7"/>
  <c r="C132" i="7"/>
  <c r="BF132" i="7" s="1"/>
  <c r="F132" i="7"/>
  <c r="H132" i="7"/>
  <c r="BI132" i="7" s="1"/>
  <c r="Y132" i="7"/>
  <c r="AR132" i="7"/>
  <c r="AL132" i="7"/>
  <c r="AP132" i="7"/>
  <c r="AN132" i="7"/>
  <c r="P132" i="7"/>
  <c r="W132" i="7"/>
  <c r="AF132" i="7"/>
  <c r="AK132" i="7"/>
  <c r="R132" i="7"/>
  <c r="AY132" i="7"/>
  <c r="GB41" i="2"/>
  <c r="AJ427" i="13" s="1"/>
  <c r="GB38" i="2"/>
  <c r="AG427" i="13" s="1"/>
  <c r="GB37" i="2"/>
  <c r="AF427" i="13" s="1"/>
  <c r="GB40" i="2"/>
  <c r="GD65" i="2"/>
  <c r="GB39" i="2"/>
  <c r="AH427" i="13" s="1"/>
  <c r="AI430" i="13" l="1"/>
  <c r="GG40" i="2"/>
  <c r="GG39" i="2"/>
  <c r="AH432" i="13" s="1"/>
  <c r="GG38" i="2"/>
  <c r="AG432" i="13" s="1"/>
  <c r="GG41" i="2"/>
  <c r="AJ432" i="13" s="1"/>
  <c r="GG37" i="2"/>
  <c r="AF432" i="13" s="1"/>
  <c r="GI65" i="2"/>
  <c r="W133" i="7"/>
  <c r="AQ133" i="7"/>
  <c r="Y133" i="7"/>
  <c r="K133" i="7"/>
  <c r="Z133" i="7"/>
  <c r="I133" i="7"/>
  <c r="T133" i="7"/>
  <c r="AH133" i="7"/>
  <c r="AF133" i="7"/>
  <c r="AP133" i="7"/>
  <c r="N133" i="7"/>
  <c r="U133" i="7"/>
  <c r="V133" i="7"/>
  <c r="J133" i="7"/>
  <c r="P133" i="7"/>
  <c r="AI133" i="7"/>
  <c r="AG133" i="7"/>
  <c r="AE133" i="7"/>
  <c r="G133" i="7"/>
  <c r="AW133" i="7"/>
  <c r="AN133" i="7"/>
  <c r="S133" i="7"/>
  <c r="AA133" i="7"/>
  <c r="F133" i="7"/>
  <c r="AL133" i="7"/>
  <c r="L133" i="7"/>
  <c r="BJ133" i="7" s="1"/>
  <c r="AY133" i="7"/>
  <c r="AD133" i="7"/>
  <c r="AU133" i="7"/>
  <c r="O133" i="7"/>
  <c r="AS133" i="7"/>
  <c r="BK133" i="7" s="1"/>
  <c r="AR133" i="7"/>
  <c r="AX133" i="7"/>
  <c r="C133" i="7"/>
  <c r="BF133" i="7" s="1"/>
  <c r="M133" i="7"/>
  <c r="B133" i="7"/>
  <c r="BE133" i="7" s="1"/>
  <c r="AT133" i="7"/>
  <c r="AM133" i="7"/>
  <c r="AC133" i="7"/>
  <c r="AJ133" i="7"/>
  <c r="X133" i="7"/>
  <c r="H133" i="7"/>
  <c r="BI133" i="7" s="1"/>
  <c r="AO133" i="7"/>
  <c r="AV133" i="7"/>
  <c r="Q133" i="7"/>
  <c r="R133" i="7"/>
  <c r="AB133" i="7"/>
  <c r="AK133" i="7"/>
  <c r="D132" i="7"/>
  <c r="BG132" i="7" s="1"/>
  <c r="BE132" i="7"/>
  <c r="GD39" i="2"/>
  <c r="AH429" i="13" s="1"/>
  <c r="GD40" i="2"/>
  <c r="GD38" i="2"/>
  <c r="AG429" i="13" s="1"/>
  <c r="GD41" i="2"/>
  <c r="AJ429" i="13" s="1"/>
  <c r="GD37" i="2"/>
  <c r="AF429" i="13" s="1"/>
  <c r="GF65" i="2"/>
  <c r="E134" i="7"/>
  <c r="C375" i="13"/>
  <c r="EC8" i="2"/>
  <c r="C497" i="19"/>
  <c r="B498" i="19"/>
  <c r="A498" i="19"/>
  <c r="AI427" i="13"/>
  <c r="GB85" i="2"/>
  <c r="GD85" i="2"/>
  <c r="GC85" i="2"/>
  <c r="A132" i="7"/>
  <c r="BD132" i="7" s="1"/>
  <c r="BH132" i="7"/>
  <c r="B374" i="13"/>
  <c r="A374" i="13"/>
  <c r="GE85" i="2"/>
  <c r="C496" i="19" l="1"/>
  <c r="B497" i="19"/>
  <c r="A497" i="19"/>
  <c r="GF38" i="2"/>
  <c r="AG431" i="13" s="1"/>
  <c r="GF40" i="2"/>
  <c r="GF37" i="2"/>
  <c r="AF431" i="13" s="1"/>
  <c r="GH65" i="2"/>
  <c r="GF41" i="2"/>
  <c r="AJ431" i="13" s="1"/>
  <c r="GF39" i="2"/>
  <c r="AH431" i="13" s="1"/>
  <c r="AI429" i="13"/>
  <c r="AI432" i="13"/>
  <c r="A133" i="7"/>
  <c r="BD133" i="7" s="1"/>
  <c r="BH133" i="7"/>
  <c r="C376" i="13"/>
  <c r="ED8" i="2"/>
  <c r="E135" i="7"/>
  <c r="B375" i="13"/>
  <c r="A375" i="13"/>
  <c r="S134" i="7"/>
  <c r="AV134" i="7"/>
  <c r="AE134" i="7"/>
  <c r="Z134" i="7"/>
  <c r="AT134" i="7"/>
  <c r="V134" i="7"/>
  <c r="K134" i="7"/>
  <c r="J134" i="7"/>
  <c r="R134" i="7"/>
  <c r="AC134" i="7"/>
  <c r="AW134" i="7"/>
  <c r="AH134" i="7"/>
  <c r="AM134" i="7"/>
  <c r="AF134" i="7"/>
  <c r="L134" i="7"/>
  <c r="BJ134" i="7" s="1"/>
  <c r="AR134" i="7"/>
  <c r="I134" i="7"/>
  <c r="W134" i="7"/>
  <c r="O134" i="7"/>
  <c r="AI134" i="7"/>
  <c r="T134" i="7"/>
  <c r="AJ134" i="7"/>
  <c r="Q134" i="7"/>
  <c r="P134" i="7"/>
  <c r="H134" i="7"/>
  <c r="BI134" i="7" s="1"/>
  <c r="AP134" i="7"/>
  <c r="M134" i="7"/>
  <c r="AA134" i="7"/>
  <c r="AQ134" i="7"/>
  <c r="B134" i="7"/>
  <c r="BE134" i="7" s="1"/>
  <c r="AO134" i="7"/>
  <c r="Y134" i="7"/>
  <c r="F134" i="7"/>
  <c r="U134" i="7"/>
  <c r="G134" i="7"/>
  <c r="AK134" i="7"/>
  <c r="X134" i="7"/>
  <c r="AG134" i="7"/>
  <c r="N134" i="7"/>
  <c r="C134" i="7"/>
  <c r="BF134" i="7" s="1"/>
  <c r="AU134" i="7"/>
  <c r="AS134" i="7"/>
  <c r="BK134" i="7" s="1"/>
  <c r="AB134" i="7"/>
  <c r="AL134" i="7"/>
  <c r="AN134" i="7"/>
  <c r="AX134" i="7"/>
  <c r="AY134" i="7"/>
  <c r="AD134" i="7"/>
  <c r="D133" i="7"/>
  <c r="BG133" i="7" s="1"/>
  <c r="GI41" i="2"/>
  <c r="AJ434" i="13" s="1"/>
  <c r="GK65" i="2"/>
  <c r="GI40" i="2"/>
  <c r="GI37" i="2"/>
  <c r="AF434" i="13" s="1"/>
  <c r="GI39" i="2"/>
  <c r="AH434" i="13" s="1"/>
  <c r="GI38" i="2"/>
  <c r="AG434" i="13" s="1"/>
  <c r="D134" i="7" l="1"/>
  <c r="BG134" i="7" s="1"/>
  <c r="AA135" i="7"/>
  <c r="N135" i="7"/>
  <c r="O135" i="7"/>
  <c r="AV135" i="7"/>
  <c r="K135" i="7"/>
  <c r="W135" i="7"/>
  <c r="C135" i="7"/>
  <c r="BF135" i="7" s="1"/>
  <c r="AU135" i="7"/>
  <c r="AX135" i="7"/>
  <c r="S135" i="7"/>
  <c r="H135" i="7"/>
  <c r="BI135" i="7" s="1"/>
  <c r="Q135" i="7"/>
  <c r="G135" i="7"/>
  <c r="AT135" i="7"/>
  <c r="AW135" i="7"/>
  <c r="AE135" i="7"/>
  <c r="U135" i="7"/>
  <c r="AM135" i="7"/>
  <c r="AR135" i="7"/>
  <c r="R135" i="7"/>
  <c r="Z135" i="7"/>
  <c r="B135" i="7"/>
  <c r="BE135" i="7" s="1"/>
  <c r="F135" i="7"/>
  <c r="AN135" i="7"/>
  <c r="AP135" i="7"/>
  <c r="AQ135" i="7"/>
  <c r="AL135" i="7"/>
  <c r="AF135" i="7"/>
  <c r="AI135" i="7"/>
  <c r="AO135" i="7"/>
  <c r="P135" i="7"/>
  <c r="X135" i="7"/>
  <c r="Y135" i="7"/>
  <c r="AH135" i="7"/>
  <c r="AJ135" i="7"/>
  <c r="AB135" i="7"/>
  <c r="AG135" i="7"/>
  <c r="AC135" i="7"/>
  <c r="AS135" i="7"/>
  <c r="BK135" i="7" s="1"/>
  <c r="L135" i="7"/>
  <c r="BJ135" i="7" s="1"/>
  <c r="AK135" i="7"/>
  <c r="V135" i="7"/>
  <c r="J135" i="7"/>
  <c r="AY135" i="7"/>
  <c r="AD135" i="7"/>
  <c r="I135" i="7"/>
  <c r="M135" i="7"/>
  <c r="T135" i="7"/>
  <c r="GH41" i="2"/>
  <c r="AJ433" i="13" s="1"/>
  <c r="GH37" i="2"/>
  <c r="AF433" i="13" s="1"/>
  <c r="GJ65" i="2"/>
  <c r="GH38" i="2"/>
  <c r="AG433" i="13" s="1"/>
  <c r="GH40" i="2"/>
  <c r="GH85" i="2" s="1"/>
  <c r="GH39" i="2"/>
  <c r="AH433" i="13" s="1"/>
  <c r="AI434" i="13"/>
  <c r="A134" i="7"/>
  <c r="BD134" i="7" s="1"/>
  <c r="BH134" i="7"/>
  <c r="EE8" i="2"/>
  <c r="E136" i="7"/>
  <c r="C377" i="13"/>
  <c r="GK39" i="2"/>
  <c r="AH436" i="13" s="1"/>
  <c r="GK38" i="2"/>
  <c r="AG436" i="13" s="1"/>
  <c r="GK41" i="2"/>
  <c r="AJ436" i="13" s="1"/>
  <c r="GK37" i="2"/>
  <c r="AF436" i="13" s="1"/>
  <c r="GM65" i="2"/>
  <c r="GK40" i="2"/>
  <c r="B376" i="13"/>
  <c r="A376" i="13"/>
  <c r="AI431" i="13"/>
  <c r="GG85" i="2"/>
  <c r="GF85" i="2"/>
  <c r="A496" i="19"/>
  <c r="C495" i="19"/>
  <c r="B496" i="19"/>
  <c r="GI85" i="2" l="1"/>
  <c r="D135" i="7"/>
  <c r="BG135" i="7" s="1"/>
  <c r="A495" i="19"/>
  <c r="B495" i="19"/>
  <c r="C494" i="19"/>
  <c r="GJ37" i="2"/>
  <c r="AF435" i="13" s="1"/>
  <c r="GL65" i="2"/>
  <c r="GJ40" i="2"/>
  <c r="GJ38" i="2"/>
  <c r="AG435" i="13" s="1"/>
  <c r="GJ39" i="2"/>
  <c r="AH435" i="13" s="1"/>
  <c r="GJ41" i="2"/>
  <c r="AJ435" i="13" s="1"/>
  <c r="A377" i="13"/>
  <c r="B377" i="13"/>
  <c r="A135" i="7"/>
  <c r="BD135" i="7" s="1"/>
  <c r="BH135" i="7"/>
  <c r="AI436" i="13"/>
  <c r="GM37" i="2"/>
  <c r="AF438" i="13" s="1"/>
  <c r="GM40" i="2"/>
  <c r="GO65" i="2"/>
  <c r="GM39" i="2"/>
  <c r="AH438" i="13" s="1"/>
  <c r="GM38" i="2"/>
  <c r="AG438" i="13" s="1"/>
  <c r="GM41" i="2"/>
  <c r="AJ438" i="13" s="1"/>
  <c r="H136" i="7"/>
  <c r="BI136" i="7" s="1"/>
  <c r="U136" i="7"/>
  <c r="Z136" i="7"/>
  <c r="AY136" i="7"/>
  <c r="AV136" i="7"/>
  <c r="V136" i="7"/>
  <c r="L136" i="7"/>
  <c r="BJ136" i="7" s="1"/>
  <c r="T136" i="7"/>
  <c r="AK136" i="7"/>
  <c r="AX136" i="7"/>
  <c r="Q136" i="7"/>
  <c r="B136" i="7"/>
  <c r="AN136" i="7"/>
  <c r="W136" i="7"/>
  <c r="AB136" i="7"/>
  <c r="Y136" i="7"/>
  <c r="AG136" i="7"/>
  <c r="AD136" i="7"/>
  <c r="AT136" i="7"/>
  <c r="AU136" i="7"/>
  <c r="F136" i="7"/>
  <c r="AH136" i="7"/>
  <c r="AO136" i="7"/>
  <c r="P136" i="7"/>
  <c r="G136" i="7"/>
  <c r="AF136" i="7"/>
  <c r="AJ136" i="7"/>
  <c r="AI136" i="7"/>
  <c r="AL136" i="7"/>
  <c r="J136" i="7"/>
  <c r="AE136" i="7"/>
  <c r="N136" i="7"/>
  <c r="AP136" i="7"/>
  <c r="AQ136" i="7"/>
  <c r="S136" i="7"/>
  <c r="AW136" i="7"/>
  <c r="M136" i="7"/>
  <c r="X136" i="7"/>
  <c r="I136" i="7"/>
  <c r="K136" i="7"/>
  <c r="R136" i="7"/>
  <c r="C136" i="7"/>
  <c r="BF136" i="7" s="1"/>
  <c r="AA136" i="7"/>
  <c r="AR136" i="7"/>
  <c r="AS136" i="7"/>
  <c r="BK136" i="7" s="1"/>
  <c r="AM136" i="7"/>
  <c r="O136" i="7"/>
  <c r="AC136" i="7"/>
  <c r="AI433" i="13"/>
  <c r="C378" i="13"/>
  <c r="EF8" i="2"/>
  <c r="E137" i="7"/>
  <c r="EG8" i="2" l="1"/>
  <c r="E138" i="7"/>
  <c r="C379" i="13"/>
  <c r="B378" i="13"/>
  <c r="A378" i="13"/>
  <c r="B494" i="19"/>
  <c r="A494" i="19"/>
  <c r="C493" i="19"/>
  <c r="A136" i="7"/>
  <c r="BD136" i="7" s="1"/>
  <c r="BH136" i="7"/>
  <c r="GO37" i="2"/>
  <c r="AF440" i="13" s="1"/>
  <c r="GQ65" i="2"/>
  <c r="GO40" i="2"/>
  <c r="GO39" i="2"/>
  <c r="AH440" i="13" s="1"/>
  <c r="GO38" i="2"/>
  <c r="AG440" i="13" s="1"/>
  <c r="GO41" i="2"/>
  <c r="AJ440" i="13" s="1"/>
  <c r="AI435" i="13"/>
  <c r="GJ85" i="2"/>
  <c r="GK85" i="2"/>
  <c r="Q137" i="7"/>
  <c r="W137" i="7"/>
  <c r="T137" i="7"/>
  <c r="AL137" i="7"/>
  <c r="AM137" i="7"/>
  <c r="V137" i="7"/>
  <c r="AA137" i="7"/>
  <c r="AX137" i="7"/>
  <c r="AG137" i="7"/>
  <c r="L137" i="7"/>
  <c r="BJ137" i="7" s="1"/>
  <c r="B137" i="7"/>
  <c r="BE137" i="7" s="1"/>
  <c r="AF137" i="7"/>
  <c r="AK137" i="7"/>
  <c r="AB137" i="7"/>
  <c r="AU137" i="7"/>
  <c r="N137" i="7"/>
  <c r="AO137" i="7"/>
  <c r="AE137" i="7"/>
  <c r="AV137" i="7"/>
  <c r="S137" i="7"/>
  <c r="I137" i="7"/>
  <c r="AN137" i="7"/>
  <c r="M137" i="7"/>
  <c r="AS137" i="7"/>
  <c r="BK137" i="7" s="1"/>
  <c r="Y137" i="7"/>
  <c r="F137" i="7"/>
  <c r="AP137" i="7"/>
  <c r="J137" i="7"/>
  <c r="AY137" i="7"/>
  <c r="O137" i="7"/>
  <c r="R137" i="7"/>
  <c r="AQ137" i="7"/>
  <c r="AC137" i="7"/>
  <c r="K137" i="7"/>
  <c r="AR137" i="7"/>
  <c r="AT137" i="7"/>
  <c r="Z137" i="7"/>
  <c r="U137" i="7"/>
  <c r="X137" i="7"/>
  <c r="AD137" i="7"/>
  <c r="AW137" i="7"/>
  <c r="AI137" i="7"/>
  <c r="C137" i="7"/>
  <c r="BF137" i="7" s="1"/>
  <c r="AH137" i="7"/>
  <c r="AJ137" i="7"/>
  <c r="H137" i="7"/>
  <c r="BI137" i="7" s="1"/>
  <c r="P137" i="7"/>
  <c r="G137" i="7"/>
  <c r="D136" i="7"/>
  <c r="BG136" i="7" s="1"/>
  <c r="BE136" i="7"/>
  <c r="AI438" i="13"/>
  <c r="GL37" i="2"/>
  <c r="AF437" i="13" s="1"/>
  <c r="GN65" i="2"/>
  <c r="GL39" i="2"/>
  <c r="AH437" i="13" s="1"/>
  <c r="GL38" i="2"/>
  <c r="AG437" i="13" s="1"/>
  <c r="GL41" i="2"/>
  <c r="AJ437" i="13" s="1"/>
  <c r="GL40" i="2"/>
  <c r="GM85" i="2" s="1"/>
  <c r="D137" i="7" l="1"/>
  <c r="BG137" i="7" s="1"/>
  <c r="GS65" i="2"/>
  <c r="GQ41" i="2"/>
  <c r="AJ442" i="13" s="1"/>
  <c r="GQ39" i="2"/>
  <c r="AH442" i="13" s="1"/>
  <c r="GQ38" i="2"/>
  <c r="AG442" i="13" s="1"/>
  <c r="GQ40" i="2"/>
  <c r="GQ37" i="2"/>
  <c r="AF442" i="13" s="1"/>
  <c r="B493" i="19"/>
  <c r="C492" i="19"/>
  <c r="A493" i="19"/>
  <c r="GN41" i="2"/>
  <c r="AJ439" i="13" s="1"/>
  <c r="AJ9" i="13" s="1"/>
  <c r="GN39" i="2"/>
  <c r="AH439" i="13" s="1"/>
  <c r="AH9" i="13" s="1"/>
  <c r="AH13" i="13" s="1"/>
  <c r="GN38" i="2"/>
  <c r="AG439" i="13" s="1"/>
  <c r="AG9" i="13" s="1"/>
  <c r="AG13" i="13" s="1"/>
  <c r="GN40" i="2"/>
  <c r="GN37" i="2"/>
  <c r="AF439" i="13" s="1"/>
  <c r="AF9" i="13" s="1"/>
  <c r="AF13" i="13" s="1"/>
  <c r="GP65" i="2"/>
  <c r="A379" i="13"/>
  <c r="B379" i="13"/>
  <c r="AI437" i="13"/>
  <c r="Y138" i="7"/>
  <c r="AW138" i="7"/>
  <c r="AS138" i="7"/>
  <c r="BK138" i="7" s="1"/>
  <c r="AY138" i="7"/>
  <c r="T138" i="7"/>
  <c r="AI138" i="7"/>
  <c r="W138" i="7"/>
  <c r="U138" i="7"/>
  <c r="AO138" i="7"/>
  <c r="AM138" i="7"/>
  <c r="K138" i="7"/>
  <c r="AP138" i="7"/>
  <c r="I138" i="7"/>
  <c r="C138" i="7"/>
  <c r="BF138" i="7" s="1"/>
  <c r="AU138" i="7"/>
  <c r="AX138" i="7"/>
  <c r="R138" i="7"/>
  <c r="F138" i="7"/>
  <c r="AK138" i="7"/>
  <c r="M138" i="7"/>
  <c r="J138" i="7"/>
  <c r="AD138" i="7"/>
  <c r="Z138" i="7"/>
  <c r="X138" i="7"/>
  <c r="AN138" i="7"/>
  <c r="N138" i="7"/>
  <c r="AA138" i="7"/>
  <c r="AT138" i="7"/>
  <c r="H138" i="7"/>
  <c r="BI138" i="7" s="1"/>
  <c r="P138" i="7"/>
  <c r="S138" i="7"/>
  <c r="AJ138" i="7"/>
  <c r="V138" i="7"/>
  <c r="AQ138" i="7"/>
  <c r="L138" i="7"/>
  <c r="BJ138" i="7" s="1"/>
  <c r="B138" i="7"/>
  <c r="AE138" i="7"/>
  <c r="AH138" i="7"/>
  <c r="AV138" i="7"/>
  <c r="G138" i="7"/>
  <c r="AR138" i="7"/>
  <c r="AL138" i="7"/>
  <c r="Q138" i="7"/>
  <c r="O138" i="7"/>
  <c r="AG138" i="7"/>
  <c r="AF138" i="7"/>
  <c r="AC138" i="7"/>
  <c r="AB138" i="7"/>
  <c r="A137" i="7"/>
  <c r="BD137" i="7" s="1"/>
  <c r="BH137" i="7"/>
  <c r="GL85" i="2"/>
  <c r="GO85" i="2"/>
  <c r="AI440" i="13"/>
  <c r="C380" i="13"/>
  <c r="EH8" i="2"/>
  <c r="E139" i="7"/>
  <c r="BH138" i="7" l="1"/>
  <c r="A138" i="7"/>
  <c r="BD138" i="7" s="1"/>
  <c r="AI439" i="13"/>
  <c r="AI9" i="13" s="1"/>
  <c r="AI442" i="13"/>
  <c r="GS39" i="2"/>
  <c r="AH444" i="13" s="1"/>
  <c r="GS38" i="2"/>
  <c r="AG444" i="13" s="1"/>
  <c r="GS40" i="2"/>
  <c r="GS41" i="2"/>
  <c r="AJ444" i="13" s="1"/>
  <c r="GS37" i="2"/>
  <c r="AF444" i="13" s="1"/>
  <c r="GU65" i="2"/>
  <c r="F139" i="7"/>
  <c r="AW139" i="7"/>
  <c r="L139" i="7"/>
  <c r="BJ139" i="7" s="1"/>
  <c r="O139" i="7"/>
  <c r="AI139" i="7"/>
  <c r="Z139" i="7"/>
  <c r="AJ139" i="7"/>
  <c r="AL139" i="7"/>
  <c r="AA139" i="7"/>
  <c r="Q139" i="7"/>
  <c r="AS139" i="7"/>
  <c r="BK139" i="7" s="1"/>
  <c r="S139" i="7"/>
  <c r="C139" i="7"/>
  <c r="BF139" i="7" s="1"/>
  <c r="H139" i="7"/>
  <c r="BI139" i="7" s="1"/>
  <c r="Y139" i="7"/>
  <c r="M139" i="7"/>
  <c r="AK139" i="7"/>
  <c r="X139" i="7"/>
  <c r="AD139" i="7"/>
  <c r="AR139" i="7"/>
  <c r="AQ139" i="7"/>
  <c r="J139" i="7"/>
  <c r="AV139" i="7"/>
  <c r="AN139" i="7"/>
  <c r="AM139" i="7"/>
  <c r="AG139" i="7"/>
  <c r="I139" i="7"/>
  <c r="B139" i="7"/>
  <c r="BE139" i="7" s="1"/>
  <c r="AB139" i="7"/>
  <c r="U139" i="7"/>
  <c r="AF139" i="7"/>
  <c r="AX139" i="7"/>
  <c r="R139" i="7"/>
  <c r="AH139" i="7"/>
  <c r="K139" i="7"/>
  <c r="AO139" i="7"/>
  <c r="P139" i="7"/>
  <c r="V139" i="7"/>
  <c r="AT139" i="7"/>
  <c r="AU139" i="7"/>
  <c r="AC139" i="7"/>
  <c r="AY139" i="7"/>
  <c r="W139" i="7"/>
  <c r="AP139" i="7"/>
  <c r="G139" i="7"/>
  <c r="T139" i="7"/>
  <c r="N139" i="7"/>
  <c r="AE139" i="7"/>
  <c r="A492" i="19"/>
  <c r="B492" i="19"/>
  <c r="C491" i="19"/>
  <c r="E140" i="7"/>
  <c r="C381" i="13"/>
  <c r="EI8" i="2"/>
  <c r="D138" i="7"/>
  <c r="BG138" i="7" s="1"/>
  <c r="BE138" i="7"/>
  <c r="GP41" i="2"/>
  <c r="AJ441" i="13" s="1"/>
  <c r="GP40" i="2"/>
  <c r="GP38" i="2"/>
  <c r="AG441" i="13" s="1"/>
  <c r="GP39" i="2"/>
  <c r="AH441" i="13" s="1"/>
  <c r="GP37" i="2"/>
  <c r="AF441" i="13" s="1"/>
  <c r="GR65" i="2"/>
  <c r="GN85" i="2"/>
  <c r="A380" i="13"/>
  <c r="B380" i="13"/>
  <c r="D139" i="7" l="1"/>
  <c r="BG139" i="7" s="1"/>
  <c r="B381" i="13"/>
  <c r="A381" i="13"/>
  <c r="A139" i="7"/>
  <c r="BD139" i="7" s="1"/>
  <c r="BH139" i="7"/>
  <c r="AI444" i="13"/>
  <c r="AG140" i="7"/>
  <c r="AS140" i="7"/>
  <c r="BK140" i="7" s="1"/>
  <c r="G140" i="7"/>
  <c r="AT140" i="7"/>
  <c r="O140" i="7"/>
  <c r="AV140" i="7"/>
  <c r="R140" i="7"/>
  <c r="AL140" i="7"/>
  <c r="AA140" i="7"/>
  <c r="H140" i="7"/>
  <c r="BI140" i="7" s="1"/>
  <c r="AB140" i="7"/>
  <c r="V140" i="7"/>
  <c r="I140" i="7"/>
  <c r="AD140" i="7"/>
  <c r="AH140" i="7"/>
  <c r="Z140" i="7"/>
  <c r="Q140" i="7"/>
  <c r="AR140" i="7"/>
  <c r="P140" i="7"/>
  <c r="AI140" i="7"/>
  <c r="AO140" i="7"/>
  <c r="AP140" i="7"/>
  <c r="AC140" i="7"/>
  <c r="U140" i="7"/>
  <c r="AQ140" i="7"/>
  <c r="AJ140" i="7"/>
  <c r="AN140" i="7"/>
  <c r="Y140" i="7"/>
  <c r="M140" i="7"/>
  <c r="N140" i="7"/>
  <c r="L140" i="7"/>
  <c r="BJ140" i="7" s="1"/>
  <c r="X140" i="7"/>
  <c r="AM140" i="7"/>
  <c r="AX140" i="7"/>
  <c r="AK140" i="7"/>
  <c r="AF140" i="7"/>
  <c r="C140" i="7"/>
  <c r="BF140" i="7" s="1"/>
  <c r="F140" i="7"/>
  <c r="T140" i="7"/>
  <c r="AE140" i="7"/>
  <c r="K140" i="7"/>
  <c r="AU140" i="7"/>
  <c r="AW140" i="7"/>
  <c r="J140" i="7"/>
  <c r="S140" i="7"/>
  <c r="B140" i="7"/>
  <c r="BE140" i="7" s="1"/>
  <c r="W140" i="7"/>
  <c r="AY140" i="7"/>
  <c r="GR40" i="2"/>
  <c r="GR37" i="2"/>
  <c r="AF443" i="13" s="1"/>
  <c r="GT65" i="2"/>
  <c r="GR41" i="2"/>
  <c r="AJ443" i="13" s="1"/>
  <c r="GR39" i="2"/>
  <c r="AH443" i="13" s="1"/>
  <c r="GR38" i="2"/>
  <c r="AG443" i="13" s="1"/>
  <c r="AI441" i="13"/>
  <c r="GQ85" i="2"/>
  <c r="GS85" i="2"/>
  <c r="GP85" i="2"/>
  <c r="GR85" i="2"/>
  <c r="C382" i="13"/>
  <c r="EJ8" i="2"/>
  <c r="E141" i="7"/>
  <c r="B491" i="19"/>
  <c r="A491" i="19"/>
  <c r="C490" i="19"/>
  <c r="GU41" i="2"/>
  <c r="AJ446" i="13" s="1"/>
  <c r="GU37" i="2"/>
  <c r="AF446" i="13" s="1"/>
  <c r="GW65" i="2"/>
  <c r="GU40" i="2"/>
  <c r="GU39" i="2"/>
  <c r="AH446" i="13" s="1"/>
  <c r="GU38" i="2"/>
  <c r="AG446" i="13" s="1"/>
  <c r="AI446" i="13" l="1"/>
  <c r="A490" i="19"/>
  <c r="B490" i="19"/>
  <c r="C489" i="19"/>
  <c r="EK8" i="2"/>
  <c r="E142" i="7"/>
  <c r="C383" i="13"/>
  <c r="D140" i="7"/>
  <c r="BG140" i="7" s="1"/>
  <c r="GT41" i="2"/>
  <c r="AJ445" i="13" s="1"/>
  <c r="GT40" i="2"/>
  <c r="GT38" i="2"/>
  <c r="AG445" i="13" s="1"/>
  <c r="GT39" i="2"/>
  <c r="AH445" i="13" s="1"/>
  <c r="GT37" i="2"/>
  <c r="AF445" i="13" s="1"/>
  <c r="GV65" i="2"/>
  <c r="GX65" i="2" s="1"/>
  <c r="GW37" i="2"/>
  <c r="AF448" i="13" s="1"/>
  <c r="GW40" i="2"/>
  <c r="GW39" i="2"/>
  <c r="AH448" i="13" s="1"/>
  <c r="GW38" i="2"/>
  <c r="AG448" i="13" s="1"/>
  <c r="GW41" i="2"/>
  <c r="AJ448" i="13" s="1"/>
  <c r="GY65" i="2"/>
  <c r="A140" i="7"/>
  <c r="BD140" i="7" s="1"/>
  <c r="BH140" i="7"/>
  <c r="B382" i="13"/>
  <c r="A382" i="13"/>
  <c r="T141" i="7"/>
  <c r="AP141" i="7"/>
  <c r="W141" i="7"/>
  <c r="AB141" i="7"/>
  <c r="N141" i="7"/>
  <c r="B141" i="7"/>
  <c r="BE141" i="7" s="1"/>
  <c r="AI141" i="7"/>
  <c r="F141" i="7"/>
  <c r="AS141" i="7"/>
  <c r="BK141" i="7" s="1"/>
  <c r="AE141" i="7"/>
  <c r="S141" i="7"/>
  <c r="AJ141" i="7"/>
  <c r="X141" i="7"/>
  <c r="AR141" i="7"/>
  <c r="H141" i="7"/>
  <c r="BI141" i="7" s="1"/>
  <c r="R141" i="7"/>
  <c r="I141" i="7"/>
  <c r="AM141" i="7"/>
  <c r="AO141" i="7"/>
  <c r="AD141" i="7"/>
  <c r="AW141" i="7"/>
  <c r="L141" i="7"/>
  <c r="BJ141" i="7" s="1"/>
  <c r="J141" i="7"/>
  <c r="AV141" i="7"/>
  <c r="Q141" i="7"/>
  <c r="AG141" i="7"/>
  <c r="M141" i="7"/>
  <c r="P141" i="7"/>
  <c r="C141" i="7"/>
  <c r="BF141" i="7" s="1"/>
  <c r="AQ141" i="7"/>
  <c r="AU141" i="7"/>
  <c r="V141" i="7"/>
  <c r="AN141" i="7"/>
  <c r="AH141" i="7"/>
  <c r="AC141" i="7"/>
  <c r="AA141" i="7"/>
  <c r="AF141" i="7"/>
  <c r="AK141" i="7"/>
  <c r="Y141" i="7"/>
  <c r="G141" i="7"/>
  <c r="O141" i="7"/>
  <c r="K141" i="7"/>
  <c r="U141" i="7"/>
  <c r="AX141" i="7"/>
  <c r="AY141" i="7"/>
  <c r="AL141" i="7"/>
  <c r="Z141" i="7"/>
  <c r="AT141" i="7"/>
  <c r="AI443" i="13"/>
  <c r="GT85" i="2"/>
  <c r="D141" i="7" l="1"/>
  <c r="BG141" i="7" s="1"/>
  <c r="B383" i="13"/>
  <c r="A383" i="13"/>
  <c r="GX39" i="2"/>
  <c r="AH449" i="13" s="1"/>
  <c r="GX38" i="2"/>
  <c r="AG449" i="13" s="1"/>
  <c r="GX41" i="2"/>
  <c r="AJ449" i="13" s="1"/>
  <c r="GZ65" i="2"/>
  <c r="GX37" i="2"/>
  <c r="AF449" i="13" s="1"/>
  <c r="GX40" i="2"/>
  <c r="GX85" i="2" s="1"/>
  <c r="AI445" i="13"/>
  <c r="GV85" i="2"/>
  <c r="GU85" i="2"/>
  <c r="AB142" i="7"/>
  <c r="AN142" i="7"/>
  <c r="O142" i="7"/>
  <c r="AQ142" i="7"/>
  <c r="T142" i="7"/>
  <c r="AY142" i="7"/>
  <c r="I142" i="7"/>
  <c r="AA142" i="7"/>
  <c r="AC142" i="7"/>
  <c r="R142" i="7"/>
  <c r="Y142" i="7"/>
  <c r="AK142" i="7"/>
  <c r="AV142" i="7"/>
  <c r="AS142" i="7"/>
  <c r="BK142" i="7" s="1"/>
  <c r="N142" i="7"/>
  <c r="G142" i="7"/>
  <c r="F142" i="7"/>
  <c r="W142" i="7"/>
  <c r="AI142" i="7"/>
  <c r="J142" i="7"/>
  <c r="C142" i="7"/>
  <c r="BF142" i="7" s="1"/>
  <c r="AX142" i="7"/>
  <c r="B142" i="7"/>
  <c r="BE142" i="7" s="1"/>
  <c r="AU142" i="7"/>
  <c r="X142" i="7"/>
  <c r="AT142" i="7"/>
  <c r="AJ142" i="7"/>
  <c r="AR142" i="7"/>
  <c r="AW142" i="7"/>
  <c r="AO142" i="7"/>
  <c r="Q142" i="7"/>
  <c r="H142" i="7"/>
  <c r="BI142" i="7" s="1"/>
  <c r="AE142" i="7"/>
  <c r="AF142" i="7"/>
  <c r="AG142" i="7"/>
  <c r="AD142" i="7"/>
  <c r="U142" i="7"/>
  <c r="P142" i="7"/>
  <c r="M142" i="7"/>
  <c r="K142" i="7"/>
  <c r="AH142" i="7"/>
  <c r="S142" i="7"/>
  <c r="AP142" i="7"/>
  <c r="L142" i="7"/>
  <c r="BJ142" i="7" s="1"/>
  <c r="AL142" i="7"/>
  <c r="AM142" i="7"/>
  <c r="Z142" i="7"/>
  <c r="V142" i="7"/>
  <c r="E143" i="7"/>
  <c r="C384" i="13"/>
  <c r="EL8" i="2"/>
  <c r="A141" i="7"/>
  <c r="BD141" i="7" s="1"/>
  <c r="BH141" i="7"/>
  <c r="GY38" i="2"/>
  <c r="AG450" i="13" s="1"/>
  <c r="GY41" i="2"/>
  <c r="AJ450" i="13" s="1"/>
  <c r="HA65" i="2"/>
  <c r="GY37" i="2"/>
  <c r="AF450" i="13" s="1"/>
  <c r="GY40" i="2"/>
  <c r="GY39" i="2"/>
  <c r="AH450" i="13" s="1"/>
  <c r="AI448" i="13"/>
  <c r="GW85" i="2"/>
  <c r="B489" i="19"/>
  <c r="C488" i="19"/>
  <c r="A489" i="19"/>
  <c r="D142" i="7" l="1"/>
  <c r="BG142" i="7" s="1"/>
  <c r="AI450" i="13"/>
  <c r="B384" i="13"/>
  <c r="A384" i="13"/>
  <c r="A488" i="19"/>
  <c r="C487" i="19"/>
  <c r="B488" i="19"/>
  <c r="HA41" i="2"/>
  <c r="AJ452" i="13" s="1"/>
  <c r="HA40" i="2"/>
  <c r="HA39" i="2"/>
  <c r="AH452" i="13" s="1"/>
  <c r="HA38" i="2"/>
  <c r="AG452" i="13" s="1"/>
  <c r="HA37" i="2"/>
  <c r="AF452" i="13" s="1"/>
  <c r="HC65" i="2"/>
  <c r="BH142" i="7"/>
  <c r="A142" i="7"/>
  <c r="BD142" i="7" s="1"/>
  <c r="AI449" i="13"/>
  <c r="C385" i="13"/>
  <c r="EM8" i="2"/>
  <c r="E144" i="7"/>
  <c r="GZ40" i="2"/>
  <c r="HB65" i="2"/>
  <c r="GZ39" i="2"/>
  <c r="AH451" i="13" s="1"/>
  <c r="GZ38" i="2"/>
  <c r="AG451" i="13" s="1"/>
  <c r="GZ41" i="2"/>
  <c r="AJ451" i="13" s="1"/>
  <c r="GZ37" i="2"/>
  <c r="AF451" i="13" s="1"/>
  <c r="AM143" i="7"/>
  <c r="AB143" i="7"/>
  <c r="AI143" i="7"/>
  <c r="AR143" i="7"/>
  <c r="G143" i="7"/>
  <c r="T143" i="7"/>
  <c r="N143" i="7"/>
  <c r="AC143" i="7"/>
  <c r="B143" i="7"/>
  <c r="AY143" i="7"/>
  <c r="AD143" i="7"/>
  <c r="W143" i="7"/>
  <c r="AH143" i="7"/>
  <c r="L143" i="7"/>
  <c r="BJ143" i="7" s="1"/>
  <c r="X143" i="7"/>
  <c r="AJ143" i="7"/>
  <c r="AW143" i="7"/>
  <c r="M143" i="7"/>
  <c r="S143" i="7"/>
  <c r="F143" i="7"/>
  <c r="J143" i="7"/>
  <c r="U143" i="7"/>
  <c r="R143" i="7"/>
  <c r="AK143" i="7"/>
  <c r="I143" i="7"/>
  <c r="AO143" i="7"/>
  <c r="O143" i="7"/>
  <c r="AA143" i="7"/>
  <c r="AG143" i="7"/>
  <c r="P143" i="7"/>
  <c r="AV143" i="7"/>
  <c r="AU143" i="7"/>
  <c r="Y143" i="7"/>
  <c r="AS143" i="7"/>
  <c r="BK143" i="7" s="1"/>
  <c r="AX143" i="7"/>
  <c r="Z143" i="7"/>
  <c r="AN143" i="7"/>
  <c r="AQ143" i="7"/>
  <c r="AF143" i="7"/>
  <c r="V143" i="7"/>
  <c r="AP143" i="7"/>
  <c r="AT143" i="7"/>
  <c r="AE143" i="7"/>
  <c r="Q143" i="7"/>
  <c r="AL143" i="7"/>
  <c r="C143" i="7"/>
  <c r="BF143" i="7" s="1"/>
  <c r="K143" i="7"/>
  <c r="H143" i="7"/>
  <c r="BI143" i="7" s="1"/>
  <c r="GY85" i="2"/>
  <c r="HB38" i="2" l="1"/>
  <c r="AG453" i="13" s="1"/>
  <c r="AG7" i="13" s="1"/>
  <c r="AG11" i="13" s="1"/>
  <c r="HB39" i="2"/>
  <c r="AH453" i="13" s="1"/>
  <c r="AH7" i="13" s="1"/>
  <c r="AH11" i="13" s="1"/>
  <c r="HB37" i="2"/>
  <c r="AF453" i="13" s="1"/>
  <c r="AF7" i="13" s="1"/>
  <c r="AF11" i="13" s="1"/>
  <c r="HD65" i="2"/>
  <c r="HB41" i="2"/>
  <c r="AJ453" i="13" s="1"/>
  <c r="AJ7" i="13" s="1"/>
  <c r="HB40" i="2"/>
  <c r="B385" i="13"/>
  <c r="A385" i="13"/>
  <c r="AI451" i="13"/>
  <c r="HA85" i="2"/>
  <c r="D143" i="7"/>
  <c r="BG143" i="7" s="1"/>
  <c r="BE143" i="7"/>
  <c r="AQ144" i="7"/>
  <c r="S144" i="7"/>
  <c r="AR144" i="7"/>
  <c r="AE144" i="7"/>
  <c r="G144" i="7"/>
  <c r="AM144" i="7"/>
  <c r="B144" i="7"/>
  <c r="BE144" i="7" s="1"/>
  <c r="AY144" i="7"/>
  <c r="R144" i="7"/>
  <c r="W144" i="7"/>
  <c r="T144" i="7"/>
  <c r="AF144" i="7"/>
  <c r="AT144" i="7"/>
  <c r="P144" i="7"/>
  <c r="AH144" i="7"/>
  <c r="Z144" i="7"/>
  <c r="I144" i="7"/>
  <c r="C144" i="7"/>
  <c r="BF144" i="7" s="1"/>
  <c r="U144" i="7"/>
  <c r="AK144" i="7"/>
  <c r="K144" i="7"/>
  <c r="AI144" i="7"/>
  <c r="X144" i="7"/>
  <c r="AO144" i="7"/>
  <c r="O144" i="7"/>
  <c r="AB144" i="7"/>
  <c r="AS144" i="7"/>
  <c r="BK144" i="7" s="1"/>
  <c r="AP144" i="7"/>
  <c r="F144" i="7"/>
  <c r="AC144" i="7"/>
  <c r="Y144" i="7"/>
  <c r="AL144" i="7"/>
  <c r="AX144" i="7"/>
  <c r="AD144" i="7"/>
  <c r="AA144" i="7"/>
  <c r="AV144" i="7"/>
  <c r="AN144" i="7"/>
  <c r="V144" i="7"/>
  <c r="H144" i="7"/>
  <c r="BI144" i="7" s="1"/>
  <c r="AJ144" i="7"/>
  <c r="AG144" i="7"/>
  <c r="M144" i="7"/>
  <c r="AW144" i="7"/>
  <c r="AU144" i="7"/>
  <c r="Q144" i="7"/>
  <c r="L144" i="7"/>
  <c r="BJ144" i="7" s="1"/>
  <c r="N144" i="7"/>
  <c r="J144" i="7"/>
  <c r="GZ85" i="2"/>
  <c r="HC37" i="2"/>
  <c r="AF454" i="13" s="1"/>
  <c r="HC39" i="2"/>
  <c r="AH454" i="13" s="1"/>
  <c r="HC41" i="2"/>
  <c r="AJ454" i="13" s="1"/>
  <c r="HC38" i="2"/>
  <c r="AG454" i="13" s="1"/>
  <c r="HC40" i="2"/>
  <c r="HC85" i="2" s="1"/>
  <c r="HE65" i="2"/>
  <c r="AI452" i="13"/>
  <c r="A487" i="19"/>
  <c r="B487" i="19"/>
  <c r="C486" i="19"/>
  <c r="A143" i="7"/>
  <c r="BD143" i="7" s="1"/>
  <c r="BH143" i="7"/>
  <c r="EN8" i="2"/>
  <c r="E145" i="7"/>
  <c r="C386" i="13"/>
  <c r="D144" i="7" l="1"/>
  <c r="BG144" i="7" s="1"/>
  <c r="A486" i="19"/>
  <c r="B486" i="19"/>
  <c r="C485" i="19"/>
  <c r="HG65" i="2"/>
  <c r="HE38" i="2"/>
  <c r="AG456" i="13" s="1"/>
  <c r="HE40" i="2"/>
  <c r="HE41" i="2"/>
  <c r="AJ456" i="13" s="1"/>
  <c r="HE37" i="2"/>
  <c r="AF456" i="13" s="1"/>
  <c r="HE39" i="2"/>
  <c r="AH456" i="13" s="1"/>
  <c r="BH144" i="7"/>
  <c r="A144" i="7"/>
  <c r="BD144" i="7" s="1"/>
  <c r="AI453" i="13"/>
  <c r="AI7" i="13" s="1"/>
  <c r="HB85" i="2"/>
  <c r="A386" i="13"/>
  <c r="B386" i="13"/>
  <c r="AO145" i="7"/>
  <c r="AQ145" i="7"/>
  <c r="H145" i="7"/>
  <c r="BI145" i="7" s="1"/>
  <c r="AW145" i="7"/>
  <c r="AV145" i="7"/>
  <c r="AH145" i="7"/>
  <c r="AA145" i="7"/>
  <c r="AC145" i="7"/>
  <c r="Z145" i="7"/>
  <c r="P145" i="7"/>
  <c r="T145" i="7"/>
  <c r="AR145" i="7"/>
  <c r="F145" i="7"/>
  <c r="L145" i="7"/>
  <c r="BJ145" i="7" s="1"/>
  <c r="O145" i="7"/>
  <c r="AB145" i="7"/>
  <c r="X145" i="7"/>
  <c r="AP145" i="7"/>
  <c r="W145" i="7"/>
  <c r="AG145" i="7"/>
  <c r="N145" i="7"/>
  <c r="I145" i="7"/>
  <c r="K145" i="7"/>
  <c r="AJ145" i="7"/>
  <c r="S145" i="7"/>
  <c r="V145" i="7"/>
  <c r="J145" i="7"/>
  <c r="AI145" i="7"/>
  <c r="Y145" i="7"/>
  <c r="AE145" i="7"/>
  <c r="AD145" i="7"/>
  <c r="G145" i="7"/>
  <c r="AM145" i="7"/>
  <c r="AN145" i="7"/>
  <c r="AL145" i="7"/>
  <c r="AF145" i="7"/>
  <c r="M145" i="7"/>
  <c r="AU145" i="7"/>
  <c r="Q145" i="7"/>
  <c r="AX145" i="7"/>
  <c r="B145" i="7"/>
  <c r="BE145" i="7" s="1"/>
  <c r="AY145" i="7"/>
  <c r="AT145" i="7"/>
  <c r="AS145" i="7"/>
  <c r="BK145" i="7" s="1"/>
  <c r="AK145" i="7"/>
  <c r="U145" i="7"/>
  <c r="R145" i="7"/>
  <c r="C145" i="7"/>
  <c r="BF145" i="7" s="1"/>
  <c r="AI454" i="13"/>
  <c r="E146" i="7"/>
  <c r="C387" i="13"/>
  <c r="EO8" i="2"/>
  <c r="HD41" i="2"/>
  <c r="AJ455" i="13" s="1"/>
  <c r="HD37" i="2"/>
  <c r="AF455" i="13" s="1"/>
  <c r="HD39" i="2"/>
  <c r="AH455" i="13" s="1"/>
  <c r="HF65" i="2"/>
  <c r="HD38" i="2"/>
  <c r="AG455" i="13" s="1"/>
  <c r="HD40" i="2"/>
  <c r="D145" i="7" l="1"/>
  <c r="BG145" i="7" s="1"/>
  <c r="AI455" i="13"/>
  <c r="HD85" i="2"/>
  <c r="EP8" i="2"/>
  <c r="E147" i="7"/>
  <c r="C388" i="13"/>
  <c r="AI456" i="13"/>
  <c r="B485" i="19"/>
  <c r="A485" i="19"/>
  <c r="C484" i="19"/>
  <c r="AH21" i="13"/>
  <c r="AG21" i="13"/>
  <c r="A387" i="13"/>
  <c r="B387" i="13"/>
  <c r="HH65" i="2"/>
  <c r="HF37" i="2"/>
  <c r="AF457" i="13" s="1"/>
  <c r="HF39" i="2"/>
  <c r="AH457" i="13" s="1"/>
  <c r="HF41" i="2"/>
  <c r="AJ457" i="13" s="1"/>
  <c r="HF38" i="2"/>
  <c r="AG457" i="13" s="1"/>
  <c r="HF40" i="2"/>
  <c r="AT146" i="7"/>
  <c r="AD146" i="7"/>
  <c r="Z146" i="7"/>
  <c r="AY146" i="7"/>
  <c r="AE146" i="7"/>
  <c r="AX146" i="7"/>
  <c r="I146" i="7"/>
  <c r="Y146" i="7"/>
  <c r="C146" i="7"/>
  <c r="BF146" i="7" s="1"/>
  <c r="AP146" i="7"/>
  <c r="AI146" i="7"/>
  <c r="AR146" i="7"/>
  <c r="AV146" i="7"/>
  <c r="AN146" i="7"/>
  <c r="U146" i="7"/>
  <c r="AH146" i="7"/>
  <c r="AA146" i="7"/>
  <c r="T146" i="7"/>
  <c r="F146" i="7"/>
  <c r="G146" i="7"/>
  <c r="L146" i="7"/>
  <c r="BJ146" i="7" s="1"/>
  <c r="W146" i="7"/>
  <c r="H146" i="7"/>
  <c r="BI146" i="7" s="1"/>
  <c r="AC146" i="7"/>
  <c r="AL146" i="7"/>
  <c r="AF146" i="7"/>
  <c r="AB146" i="7"/>
  <c r="V146" i="7"/>
  <c r="B146" i="7"/>
  <c r="BE146" i="7" s="1"/>
  <c r="AM146" i="7"/>
  <c r="AW146" i="7"/>
  <c r="M146" i="7"/>
  <c r="Q146" i="7"/>
  <c r="K146" i="7"/>
  <c r="AU146" i="7"/>
  <c r="P146" i="7"/>
  <c r="AO146" i="7"/>
  <c r="X146" i="7"/>
  <c r="AK146" i="7"/>
  <c r="AS146" i="7"/>
  <c r="BK146" i="7" s="1"/>
  <c r="R146" i="7"/>
  <c r="AG146" i="7"/>
  <c r="J146" i="7"/>
  <c r="N146" i="7"/>
  <c r="AQ146" i="7"/>
  <c r="O146" i="7"/>
  <c r="AJ146" i="7"/>
  <c r="S146" i="7"/>
  <c r="A145" i="7"/>
  <c r="BD145" i="7" s="1"/>
  <c r="BH145" i="7"/>
  <c r="HE85" i="2"/>
  <c r="AF21" i="13"/>
  <c r="HI65" i="2"/>
  <c r="HG38" i="2"/>
  <c r="AG458" i="13" s="1"/>
  <c r="HG40" i="2"/>
  <c r="HG85" i="2" s="1"/>
  <c r="HG41" i="2"/>
  <c r="AJ458" i="13" s="1"/>
  <c r="HG37" i="2"/>
  <c r="AF458" i="13" s="1"/>
  <c r="HG39" i="2"/>
  <c r="AH458" i="13" s="1"/>
  <c r="AJ21" i="13"/>
  <c r="AI21" i="13" l="1"/>
  <c r="A388" i="13"/>
  <c r="B388" i="13"/>
  <c r="AI458" i="13"/>
  <c r="A146" i="7"/>
  <c r="BD146" i="7" s="1"/>
  <c r="BH146" i="7"/>
  <c r="AI457" i="13"/>
  <c r="A484" i="19"/>
  <c r="B484" i="19"/>
  <c r="C483" i="19"/>
  <c r="F147" i="7"/>
  <c r="Q147" i="7"/>
  <c r="AG147" i="7"/>
  <c r="AN147" i="7"/>
  <c r="R147" i="7"/>
  <c r="AF147" i="7"/>
  <c r="AU147" i="7"/>
  <c r="AT147" i="7"/>
  <c r="AS147" i="7"/>
  <c r="BK147" i="7" s="1"/>
  <c r="J147" i="7"/>
  <c r="AA147" i="7"/>
  <c r="AJ147" i="7"/>
  <c r="AH147" i="7"/>
  <c r="V147" i="7"/>
  <c r="O147" i="7"/>
  <c r="W147" i="7"/>
  <c r="AD147" i="7"/>
  <c r="M147" i="7"/>
  <c r="AB147" i="7"/>
  <c r="AM147" i="7"/>
  <c r="K147" i="7"/>
  <c r="L147" i="7"/>
  <c r="BJ147" i="7" s="1"/>
  <c r="AY147" i="7"/>
  <c r="AW147" i="7"/>
  <c r="AR147" i="7"/>
  <c r="B147" i="7"/>
  <c r="BE147" i="7" s="1"/>
  <c r="T147" i="7"/>
  <c r="H147" i="7"/>
  <c r="BI147" i="7" s="1"/>
  <c r="Y147" i="7"/>
  <c r="S147" i="7"/>
  <c r="AC147" i="7"/>
  <c r="P147" i="7"/>
  <c r="I147" i="7"/>
  <c r="AP147" i="7"/>
  <c r="X147" i="7"/>
  <c r="AO147" i="7"/>
  <c r="AX147" i="7"/>
  <c r="AI147" i="7"/>
  <c r="U147" i="7"/>
  <c r="G147" i="7"/>
  <c r="AE147" i="7"/>
  <c r="C147" i="7"/>
  <c r="BF147" i="7" s="1"/>
  <c r="N147" i="7"/>
  <c r="AK147" i="7"/>
  <c r="AV147" i="7"/>
  <c r="AQ147" i="7"/>
  <c r="AL147" i="7"/>
  <c r="Z147" i="7"/>
  <c r="HF85" i="2"/>
  <c r="HK65" i="2"/>
  <c r="HI41" i="2"/>
  <c r="AJ460" i="13" s="1"/>
  <c r="HI39" i="2"/>
  <c r="AH460" i="13" s="1"/>
  <c r="HI37" i="2"/>
  <c r="AF460" i="13" s="1"/>
  <c r="HI40" i="2"/>
  <c r="HI38" i="2"/>
  <c r="AG460" i="13" s="1"/>
  <c r="D146" i="7"/>
  <c r="BG146" i="7" s="1"/>
  <c r="HJ65" i="2"/>
  <c r="HH40" i="2"/>
  <c r="HH38" i="2"/>
  <c r="AG459" i="13" s="1"/>
  <c r="HH41" i="2"/>
  <c r="AJ459" i="13" s="1"/>
  <c r="HH39" i="2"/>
  <c r="AH459" i="13" s="1"/>
  <c r="HH37" i="2"/>
  <c r="AF459" i="13" s="1"/>
  <c r="E148" i="7"/>
  <c r="C389" i="13"/>
  <c r="EQ8" i="2"/>
  <c r="D147" i="7" l="1"/>
  <c r="BG147" i="7" s="1"/>
  <c r="A147" i="7"/>
  <c r="BD147" i="7" s="1"/>
  <c r="BH147" i="7"/>
  <c r="AB148" i="7"/>
  <c r="H148" i="7"/>
  <c r="BI148" i="7" s="1"/>
  <c r="AE148" i="7"/>
  <c r="B148" i="7"/>
  <c r="BE148" i="7" s="1"/>
  <c r="AT148" i="7"/>
  <c r="AR148" i="7"/>
  <c r="M148" i="7"/>
  <c r="AP148" i="7"/>
  <c r="AH148" i="7"/>
  <c r="AS148" i="7"/>
  <c r="BK148" i="7" s="1"/>
  <c r="AI148" i="7"/>
  <c r="AQ148" i="7"/>
  <c r="AG148" i="7"/>
  <c r="T148" i="7"/>
  <c r="AF148" i="7"/>
  <c r="R148" i="7"/>
  <c r="X148" i="7"/>
  <c r="S148" i="7"/>
  <c r="G148" i="7"/>
  <c r="N148" i="7"/>
  <c r="AX148" i="7"/>
  <c r="Q148" i="7"/>
  <c r="AD148" i="7"/>
  <c r="Z148" i="7"/>
  <c r="AA148" i="7"/>
  <c r="AC148" i="7"/>
  <c r="Y148" i="7"/>
  <c r="F148" i="7"/>
  <c r="AO148" i="7"/>
  <c r="AY148" i="7"/>
  <c r="AV148" i="7"/>
  <c r="K148" i="7"/>
  <c r="AL148" i="7"/>
  <c r="AK148" i="7"/>
  <c r="AM148" i="7"/>
  <c r="AU148" i="7"/>
  <c r="W148" i="7"/>
  <c r="V148" i="7"/>
  <c r="U148" i="7"/>
  <c r="AW148" i="7"/>
  <c r="J148" i="7"/>
  <c r="I148" i="7"/>
  <c r="L148" i="7"/>
  <c r="BJ148" i="7" s="1"/>
  <c r="C148" i="7"/>
  <c r="BF148" i="7" s="1"/>
  <c r="AN148" i="7"/>
  <c r="P148" i="7"/>
  <c r="AJ148" i="7"/>
  <c r="O148" i="7"/>
  <c r="C390" i="13"/>
  <c r="ER8" i="2"/>
  <c r="E149" i="7"/>
  <c r="B483" i="19"/>
  <c r="A483" i="19"/>
  <c r="C482" i="19"/>
  <c r="AI459" i="13"/>
  <c r="HH85" i="2"/>
  <c r="B389" i="13"/>
  <c r="A389" i="13"/>
  <c r="HL65" i="2"/>
  <c r="HJ39" i="2"/>
  <c r="AH461" i="13" s="1"/>
  <c r="HJ37" i="2"/>
  <c r="AF461" i="13" s="1"/>
  <c r="HJ40" i="2"/>
  <c r="HJ38" i="2"/>
  <c r="AG461" i="13" s="1"/>
  <c r="HJ41" i="2"/>
  <c r="AJ461" i="13" s="1"/>
  <c r="AI460" i="13"/>
  <c r="HI85" i="2"/>
  <c r="HK39" i="2"/>
  <c r="AH462" i="13" s="1"/>
  <c r="HK37" i="2"/>
  <c r="AF462" i="13" s="1"/>
  <c r="HM65" i="2"/>
  <c r="HK41" i="2"/>
  <c r="AJ462" i="13" s="1"/>
  <c r="HK40" i="2"/>
  <c r="HK38" i="2"/>
  <c r="AG462" i="13" s="1"/>
  <c r="D148" i="7" l="1"/>
  <c r="BG148" i="7" s="1"/>
  <c r="A148" i="7"/>
  <c r="BD148" i="7" s="1"/>
  <c r="BH148" i="7"/>
  <c r="HM41" i="2"/>
  <c r="AJ464" i="13" s="1"/>
  <c r="HM37" i="2"/>
  <c r="AF464" i="13" s="1"/>
  <c r="HO65" i="2"/>
  <c r="HM39" i="2"/>
  <c r="AH464" i="13" s="1"/>
  <c r="HM40" i="2"/>
  <c r="HM38" i="2"/>
  <c r="AG464" i="13" s="1"/>
  <c r="I149" i="7"/>
  <c r="J149" i="7"/>
  <c r="AX149" i="7"/>
  <c r="U149" i="7"/>
  <c r="AJ149" i="7"/>
  <c r="AK149" i="7"/>
  <c r="O149" i="7"/>
  <c r="Z149" i="7"/>
  <c r="AI149" i="7"/>
  <c r="W149" i="7"/>
  <c r="B149" i="7"/>
  <c r="BE149" i="7" s="1"/>
  <c r="AB149" i="7"/>
  <c r="AF149" i="7"/>
  <c r="S149" i="7"/>
  <c r="AQ149" i="7"/>
  <c r="G149" i="7"/>
  <c r="AS149" i="7"/>
  <c r="BK149" i="7" s="1"/>
  <c r="AR149" i="7"/>
  <c r="AG149" i="7"/>
  <c r="AH149" i="7"/>
  <c r="L149" i="7"/>
  <c r="BJ149" i="7" s="1"/>
  <c r="P149" i="7"/>
  <c r="R149" i="7"/>
  <c r="H149" i="7"/>
  <c r="BI149" i="7" s="1"/>
  <c r="AD149" i="7"/>
  <c r="M149" i="7"/>
  <c r="X149" i="7"/>
  <c r="Y149" i="7"/>
  <c r="AW149" i="7"/>
  <c r="AP149" i="7"/>
  <c r="N149" i="7"/>
  <c r="AV149" i="7"/>
  <c r="AU149" i="7"/>
  <c r="F149" i="7"/>
  <c r="AL149" i="7"/>
  <c r="AE149" i="7"/>
  <c r="AY149" i="7"/>
  <c r="AC149" i="7"/>
  <c r="C149" i="7"/>
  <c r="BF149" i="7" s="1"/>
  <c r="AT149" i="7"/>
  <c r="AA149" i="7"/>
  <c r="Q149" i="7"/>
  <c r="K149" i="7"/>
  <c r="V149" i="7"/>
  <c r="AN149" i="7"/>
  <c r="T149" i="7"/>
  <c r="AO149" i="7"/>
  <c r="AM149" i="7"/>
  <c r="AI462" i="13"/>
  <c r="HK85" i="2"/>
  <c r="HL40" i="2"/>
  <c r="HL38" i="2"/>
  <c r="AG463" i="13" s="1"/>
  <c r="HN65" i="2"/>
  <c r="HL41" i="2"/>
  <c r="AJ463" i="13" s="1"/>
  <c r="HL39" i="2"/>
  <c r="AH463" i="13" s="1"/>
  <c r="HL37" i="2"/>
  <c r="AF463" i="13" s="1"/>
  <c r="B482" i="19"/>
  <c r="C481" i="19"/>
  <c r="A482" i="19"/>
  <c r="E150" i="7"/>
  <c r="C391" i="13"/>
  <c r="ES8" i="2"/>
  <c r="AI461" i="13"/>
  <c r="HJ85" i="2"/>
  <c r="B390" i="13"/>
  <c r="A390" i="13"/>
  <c r="D149" i="7" l="1"/>
  <c r="BG149" i="7" s="1"/>
  <c r="AB150" i="7"/>
  <c r="J150" i="7"/>
  <c r="H150" i="7"/>
  <c r="BI150" i="7" s="1"/>
  <c r="AD150" i="7"/>
  <c r="AE150" i="7"/>
  <c r="AC150" i="7"/>
  <c r="AL150" i="7"/>
  <c r="K150" i="7"/>
  <c r="AS150" i="7"/>
  <c r="BK150" i="7" s="1"/>
  <c r="S150" i="7"/>
  <c r="V150" i="7"/>
  <c r="AN150" i="7"/>
  <c r="G150" i="7"/>
  <c r="AU150" i="7"/>
  <c r="N150" i="7"/>
  <c r="AV150" i="7"/>
  <c r="R150" i="7"/>
  <c r="F150" i="7"/>
  <c r="AA150" i="7"/>
  <c r="AW150" i="7"/>
  <c r="P150" i="7"/>
  <c r="Z150" i="7"/>
  <c r="Y150" i="7"/>
  <c r="W150" i="7"/>
  <c r="AK150" i="7"/>
  <c r="AJ150" i="7"/>
  <c r="M150" i="7"/>
  <c r="AY150" i="7"/>
  <c r="AM150" i="7"/>
  <c r="T150" i="7"/>
  <c r="AX150" i="7"/>
  <c r="AQ150" i="7"/>
  <c r="Q150" i="7"/>
  <c r="AH150" i="7"/>
  <c r="C150" i="7"/>
  <c r="BF150" i="7" s="1"/>
  <c r="AP150" i="7"/>
  <c r="AT150" i="7"/>
  <c r="AF150" i="7"/>
  <c r="X150" i="7"/>
  <c r="L150" i="7"/>
  <c r="BJ150" i="7" s="1"/>
  <c r="AG150" i="7"/>
  <c r="U150" i="7"/>
  <c r="AI150" i="7"/>
  <c r="AO150" i="7"/>
  <c r="B150" i="7"/>
  <c r="BE150" i="7" s="1"/>
  <c r="AR150" i="7"/>
  <c r="O150" i="7"/>
  <c r="I150" i="7"/>
  <c r="C392" i="13"/>
  <c r="ET8" i="2"/>
  <c r="E151" i="7"/>
  <c r="B481" i="19"/>
  <c r="C480" i="19"/>
  <c r="A481" i="19"/>
  <c r="A391" i="13"/>
  <c r="B391" i="13"/>
  <c r="HN41" i="2"/>
  <c r="AJ465" i="13" s="1"/>
  <c r="HN37" i="2"/>
  <c r="AF465" i="13" s="1"/>
  <c r="HN39" i="2"/>
  <c r="AH465" i="13" s="1"/>
  <c r="HN40" i="2"/>
  <c r="HN38" i="2"/>
  <c r="AG465" i="13" s="1"/>
  <c r="HP65" i="2"/>
  <c r="A149" i="7"/>
  <c r="BD149" i="7" s="1"/>
  <c r="BH149" i="7"/>
  <c r="AI464" i="13"/>
  <c r="HM85" i="2"/>
  <c r="AI463" i="13"/>
  <c r="HL85" i="2"/>
  <c r="HO39" i="2"/>
  <c r="AH466" i="13" s="1"/>
  <c r="HO40" i="2"/>
  <c r="HO38" i="2"/>
  <c r="AG466" i="13" s="1"/>
  <c r="HO41" i="2"/>
  <c r="AJ466" i="13" s="1"/>
  <c r="HO37" i="2"/>
  <c r="AF466" i="13" s="1"/>
  <c r="HQ65" i="2"/>
  <c r="HS65" i="2" l="1"/>
  <c r="HQ41" i="2"/>
  <c r="AJ468" i="13" s="1"/>
  <c r="HQ37" i="2"/>
  <c r="AF468" i="13" s="1"/>
  <c r="HQ39" i="2"/>
  <c r="AH468" i="13" s="1"/>
  <c r="HQ40" i="2"/>
  <c r="HQ38" i="2"/>
  <c r="AG468" i="13" s="1"/>
  <c r="AI466" i="13"/>
  <c r="HO85" i="2"/>
  <c r="AI465" i="13"/>
  <c r="HN85" i="2"/>
  <c r="A150" i="7"/>
  <c r="BD150" i="7" s="1"/>
  <c r="BH150" i="7"/>
  <c r="W151" i="7"/>
  <c r="S151" i="7"/>
  <c r="G151" i="7"/>
  <c r="R151" i="7"/>
  <c r="AK151" i="7"/>
  <c r="AH151" i="7"/>
  <c r="C151" i="7"/>
  <c r="BF151" i="7" s="1"/>
  <c r="AM151" i="7"/>
  <c r="AX151" i="7"/>
  <c r="I151" i="7"/>
  <c r="AP151" i="7"/>
  <c r="B151" i="7"/>
  <c r="BE151" i="7" s="1"/>
  <c r="H151" i="7"/>
  <c r="BI151" i="7" s="1"/>
  <c r="O151" i="7"/>
  <c r="T151" i="7"/>
  <c r="AS151" i="7"/>
  <c r="BK151" i="7" s="1"/>
  <c r="Z151" i="7"/>
  <c r="P151" i="7"/>
  <c r="AI151" i="7"/>
  <c r="V151" i="7"/>
  <c r="AL151" i="7"/>
  <c r="AG151" i="7"/>
  <c r="Y151" i="7"/>
  <c r="AF151" i="7"/>
  <c r="K151" i="7"/>
  <c r="AQ151" i="7"/>
  <c r="N151" i="7"/>
  <c r="AV151" i="7"/>
  <c r="M151" i="7"/>
  <c r="AY151" i="7"/>
  <c r="AO151" i="7"/>
  <c r="U151" i="7"/>
  <c r="AA151" i="7"/>
  <c r="AR151" i="7"/>
  <c r="AD151" i="7"/>
  <c r="L151" i="7"/>
  <c r="BJ151" i="7" s="1"/>
  <c r="J151" i="7"/>
  <c r="AE151" i="7"/>
  <c r="AJ151" i="7"/>
  <c r="AC151" i="7"/>
  <c r="F151" i="7"/>
  <c r="X151" i="7"/>
  <c r="AW151" i="7"/>
  <c r="AN151" i="7"/>
  <c r="AB151" i="7"/>
  <c r="AT151" i="7"/>
  <c r="Q151" i="7"/>
  <c r="AU151" i="7"/>
  <c r="D150" i="7"/>
  <c r="BG150" i="7" s="1"/>
  <c r="HR65" i="2"/>
  <c r="HP40" i="2"/>
  <c r="HP38" i="2"/>
  <c r="AG467" i="13" s="1"/>
  <c r="HP41" i="2"/>
  <c r="AJ467" i="13" s="1"/>
  <c r="HP37" i="2"/>
  <c r="AF467" i="13" s="1"/>
  <c r="HP39" i="2"/>
  <c r="AH467" i="13" s="1"/>
  <c r="E152" i="7"/>
  <c r="C393" i="13"/>
  <c r="EU8" i="2"/>
  <c r="A480" i="19"/>
  <c r="C479" i="19"/>
  <c r="B480" i="19"/>
  <c r="B392" i="13"/>
  <c r="A392" i="13"/>
  <c r="D151" i="7" l="1"/>
  <c r="BG151" i="7" s="1"/>
  <c r="AI467" i="13"/>
  <c r="HP85" i="2"/>
  <c r="BH151" i="7"/>
  <c r="A151" i="7"/>
  <c r="BD151" i="7" s="1"/>
  <c r="AN152" i="7"/>
  <c r="AU152" i="7"/>
  <c r="T152" i="7"/>
  <c r="AR152" i="7"/>
  <c r="M152" i="7"/>
  <c r="AH152" i="7"/>
  <c r="Z152" i="7"/>
  <c r="AP152" i="7"/>
  <c r="R152" i="7"/>
  <c r="AL152" i="7"/>
  <c r="AG152" i="7"/>
  <c r="AK152" i="7"/>
  <c r="AA152" i="7"/>
  <c r="AM152" i="7"/>
  <c r="J152" i="7"/>
  <c r="S152" i="7"/>
  <c r="AW152" i="7"/>
  <c r="AF152" i="7"/>
  <c r="Y152" i="7"/>
  <c r="AO152" i="7"/>
  <c r="K152" i="7"/>
  <c r="AV152" i="7"/>
  <c r="X152" i="7"/>
  <c r="AY152" i="7"/>
  <c r="AX152" i="7"/>
  <c r="N152" i="7"/>
  <c r="AQ152" i="7"/>
  <c r="L152" i="7"/>
  <c r="BJ152" i="7" s="1"/>
  <c r="I152" i="7"/>
  <c r="F152" i="7"/>
  <c r="P152" i="7"/>
  <c r="AS152" i="7"/>
  <c r="BK152" i="7" s="1"/>
  <c r="U152" i="7"/>
  <c r="AD152" i="7"/>
  <c r="G152" i="7"/>
  <c r="AE152" i="7"/>
  <c r="AT152" i="7"/>
  <c r="H152" i="7"/>
  <c r="BI152" i="7" s="1"/>
  <c r="AB152" i="7"/>
  <c r="Q152" i="7"/>
  <c r="AJ152" i="7"/>
  <c r="V152" i="7"/>
  <c r="W152" i="7"/>
  <c r="C152" i="7"/>
  <c r="BF152" i="7" s="1"/>
  <c r="AI152" i="7"/>
  <c r="B152" i="7"/>
  <c r="BE152" i="7" s="1"/>
  <c r="O152" i="7"/>
  <c r="AC152" i="7"/>
  <c r="HT65" i="2"/>
  <c r="HR39" i="2"/>
  <c r="AH469" i="13" s="1"/>
  <c r="HR40" i="2"/>
  <c r="HR38" i="2"/>
  <c r="AG469" i="13" s="1"/>
  <c r="HR41" i="2"/>
  <c r="AJ469" i="13" s="1"/>
  <c r="HR37" i="2"/>
  <c r="AF469" i="13" s="1"/>
  <c r="HQ85" i="2"/>
  <c r="E153" i="7"/>
  <c r="C394" i="13"/>
  <c r="EV8" i="2"/>
  <c r="B479" i="19"/>
  <c r="A479" i="19"/>
  <c r="C478" i="19"/>
  <c r="B393" i="13"/>
  <c r="A393" i="13"/>
  <c r="AI468" i="13"/>
  <c r="HS39" i="2"/>
  <c r="HU65" i="2"/>
  <c r="HW65" i="2" s="1"/>
  <c r="HS40" i="2"/>
  <c r="HS38" i="2"/>
  <c r="HS41" i="2"/>
  <c r="HS37" i="2"/>
  <c r="D152" i="7" l="1"/>
  <c r="BG152" i="7" s="1"/>
  <c r="HW40" i="2"/>
  <c r="HW39" i="2"/>
  <c r="HW38" i="2"/>
  <c r="HY65" i="2"/>
  <c r="HW41" i="2"/>
  <c r="HW37" i="2"/>
  <c r="AJ602" i="13"/>
  <c r="AJ675" i="13"/>
  <c r="AJ693" i="13"/>
  <c r="AJ704" i="13"/>
  <c r="AJ572" i="13"/>
  <c r="AJ650" i="13"/>
  <c r="AJ613" i="13"/>
  <c r="AJ678" i="13"/>
  <c r="AJ557" i="13"/>
  <c r="AJ522" i="13"/>
  <c r="AJ592" i="13"/>
  <c r="AJ787" i="13"/>
  <c r="AJ639" i="13"/>
  <c r="AJ845" i="13"/>
  <c r="AJ823" i="13"/>
  <c r="AJ852" i="13"/>
  <c r="AJ580" i="13"/>
  <c r="AJ851" i="13"/>
  <c r="AJ790" i="13"/>
  <c r="AJ809" i="13"/>
  <c r="AJ794" i="13"/>
  <c r="AJ516" i="13"/>
  <c r="AJ527" i="13"/>
  <c r="AJ601" i="13"/>
  <c r="AJ593" i="13"/>
  <c r="AJ661" i="13"/>
  <c r="AJ605" i="13"/>
  <c r="AJ725" i="13"/>
  <c r="AJ588" i="13"/>
  <c r="AJ649" i="13"/>
  <c r="AJ589" i="13"/>
  <c r="AJ667" i="13"/>
  <c r="AJ547" i="13"/>
  <c r="AJ724" i="13"/>
  <c r="AJ671" i="13"/>
  <c r="AJ571" i="13"/>
  <c r="AJ830" i="13"/>
  <c r="AJ762" i="13"/>
  <c r="AJ844" i="13"/>
  <c r="AJ835" i="13"/>
  <c r="AJ657" i="13"/>
  <c r="AJ791" i="13"/>
  <c r="AJ701" i="13"/>
  <c r="AJ775" i="13"/>
  <c r="AJ876" i="13"/>
  <c r="AJ807" i="13"/>
  <c r="AJ531" i="13"/>
  <c r="AJ543" i="13"/>
  <c r="AJ542" i="13"/>
  <c r="AJ684" i="13"/>
  <c r="AJ665" i="13"/>
  <c r="AJ676" i="13"/>
  <c r="AJ537" i="13"/>
  <c r="AJ743" i="13"/>
  <c r="AJ720" i="13"/>
  <c r="AJ692" i="13"/>
  <c r="AJ705" i="13"/>
  <c r="AJ689" i="13"/>
  <c r="AJ731" i="13"/>
  <c r="AJ680" i="13"/>
  <c r="AJ786" i="13"/>
  <c r="AJ808" i="13"/>
  <c r="AJ804" i="13"/>
  <c r="AJ818" i="13"/>
  <c r="AJ820" i="13"/>
  <c r="AJ772" i="13"/>
  <c r="AJ863" i="13"/>
  <c r="AJ585" i="13"/>
  <c r="AJ472" i="13"/>
  <c r="AJ523" i="13"/>
  <c r="AJ677" i="13"/>
  <c r="AJ659" i="13"/>
  <c r="AJ707" i="13"/>
  <c r="AJ654" i="13"/>
  <c r="AJ679" i="13"/>
  <c r="AJ636" i="13"/>
  <c r="AJ563" i="13"/>
  <c r="AJ590" i="13"/>
  <c r="AJ545" i="13"/>
  <c r="AJ756" i="13"/>
  <c r="AJ685" i="13"/>
  <c r="AJ681" i="13"/>
  <c r="AJ625" i="13"/>
  <c r="AJ834" i="13"/>
  <c r="AJ717" i="13"/>
  <c r="AJ673" i="13"/>
  <c r="AJ745" i="13"/>
  <c r="AJ848" i="13"/>
  <c r="AJ729" i="13"/>
  <c r="AJ789" i="13"/>
  <c r="AJ859" i="13"/>
  <c r="AJ525" i="13"/>
  <c r="AJ470" i="13"/>
  <c r="AJ526" i="13"/>
  <c r="AJ755" i="13"/>
  <c r="AJ634" i="13"/>
  <c r="AJ566" i="13"/>
  <c r="AJ626" i="13"/>
  <c r="AJ688" i="13"/>
  <c r="AJ548" i="13"/>
  <c r="AJ656" i="13"/>
  <c r="AJ642" i="13"/>
  <c r="AJ760" i="13"/>
  <c r="AJ651" i="13"/>
  <c r="AJ575" i="13"/>
  <c r="AJ763" i="13"/>
  <c r="AJ630" i="13"/>
  <c r="AJ864" i="13"/>
  <c r="AJ821" i="13"/>
  <c r="AJ874" i="13"/>
  <c r="AJ737" i="13"/>
  <c r="AJ833" i="13"/>
  <c r="AJ813" i="13"/>
  <c r="AJ795" i="13"/>
  <c r="AJ569" i="13"/>
  <c r="AJ539" i="13"/>
  <c r="AJ540" i="13"/>
  <c r="AJ718" i="13"/>
  <c r="AJ582" i="13"/>
  <c r="AJ583" i="13"/>
  <c r="AJ581" i="13"/>
  <c r="AJ624" i="13"/>
  <c r="AJ766" i="13"/>
  <c r="AJ627" i="13"/>
  <c r="AJ747" i="13"/>
  <c r="AJ591" i="13"/>
  <c r="AJ587" i="13"/>
  <c r="AJ644" i="13"/>
  <c r="AJ614" i="13"/>
  <c r="AJ728" i="13"/>
  <c r="AJ796" i="13"/>
  <c r="AJ856" i="13"/>
  <c r="AJ806" i="13"/>
  <c r="AJ609" i="13"/>
  <c r="AJ868" i="13"/>
  <c r="AJ801" i="13"/>
  <c r="AJ866" i="13"/>
  <c r="AJ805" i="13"/>
  <c r="AJ544" i="13"/>
  <c r="AJ528" i="13"/>
  <c r="AJ561" i="13"/>
  <c r="AJ529" i="13"/>
  <c r="AJ716" i="13"/>
  <c r="AJ643" i="13"/>
  <c r="AJ690" i="13"/>
  <c r="AJ727" i="13"/>
  <c r="AJ555" i="13"/>
  <c r="AJ711" i="13"/>
  <c r="AJ738" i="13"/>
  <c r="AJ574" i="13"/>
  <c r="AJ606" i="13"/>
  <c r="AJ735" i="13"/>
  <c r="AJ698" i="13"/>
  <c r="AJ726" i="13"/>
  <c r="AJ792" i="13"/>
  <c r="AJ862" i="13"/>
  <c r="AJ793" i="13"/>
  <c r="AJ826" i="13"/>
  <c r="AJ870" i="13"/>
  <c r="AJ783" i="13"/>
  <c r="AJ812" i="13"/>
  <c r="AJ842" i="13"/>
  <c r="AJ521" i="13"/>
  <c r="AJ551" i="13"/>
  <c r="AJ515" i="13"/>
  <c r="AJ549" i="13"/>
  <c r="AJ686" i="13"/>
  <c r="AJ620" i="13"/>
  <c r="AJ647" i="13"/>
  <c r="AJ612" i="13"/>
  <c r="AJ754" i="13"/>
  <c r="AJ722" i="13"/>
  <c r="AJ604" i="13"/>
  <c r="AJ628" i="13"/>
  <c r="AJ623" i="13"/>
  <c r="AJ637" i="13"/>
  <c r="AJ708" i="13"/>
  <c r="AJ694" i="13"/>
  <c r="AJ632" i="13"/>
  <c r="AJ831" i="13"/>
  <c r="AJ810" i="13"/>
  <c r="AJ765" i="13"/>
  <c r="AJ751" i="13"/>
  <c r="AJ822" i="13"/>
  <c r="AJ869" i="13"/>
  <c r="AJ877" i="13"/>
  <c r="AJ562" i="13"/>
  <c r="AJ534" i="13"/>
  <c r="AJ524" i="13"/>
  <c r="AJ723" i="13"/>
  <c r="AJ600" i="13"/>
  <c r="AJ579" i="13"/>
  <c r="AJ546" i="13"/>
  <c r="AJ757" i="13"/>
  <c r="AJ617" i="13"/>
  <c r="AJ668" i="13"/>
  <c r="AJ556" i="13"/>
  <c r="AJ559" i="13"/>
  <c r="AJ782" i="13"/>
  <c r="AJ846" i="13"/>
  <c r="AJ553" i="13"/>
  <c r="AJ621" i="13"/>
  <c r="AJ825" i="13"/>
  <c r="AJ838" i="13"/>
  <c r="AJ860" i="13"/>
  <c r="AJ839" i="13"/>
  <c r="AJ829" i="13"/>
  <c r="AJ697" i="13"/>
  <c r="AJ799" i="13"/>
  <c r="AJ843" i="13"/>
  <c r="AJ519" i="13"/>
  <c r="AJ530" i="13"/>
  <c r="AJ741" i="13"/>
  <c r="AJ750" i="13"/>
  <c r="AJ611" i="13"/>
  <c r="AJ742" i="13"/>
  <c r="AJ674" i="13"/>
  <c r="AJ666" i="13"/>
  <c r="AJ758" i="13"/>
  <c r="AJ719" i="13"/>
  <c r="AJ703" i="13"/>
  <c r="AJ610" i="13"/>
  <c r="AJ664" i="13"/>
  <c r="AJ746" i="13"/>
  <c r="AJ774" i="13"/>
  <c r="AJ841" i="13"/>
  <c r="AJ784" i="13"/>
  <c r="AJ814" i="13"/>
  <c r="AJ800" i="13"/>
  <c r="AJ854" i="13"/>
  <c r="AJ828" i="13"/>
  <c r="AJ518" i="13"/>
  <c r="AJ536" i="13"/>
  <c r="AJ691" i="13"/>
  <c r="AJ645" i="13"/>
  <c r="AJ748" i="13"/>
  <c r="AJ640" i="13"/>
  <c r="AJ663" i="13"/>
  <c r="AJ584" i="13"/>
  <c r="AJ683" i="13"/>
  <c r="AJ706" i="13"/>
  <c r="AJ520" i="13"/>
  <c r="AJ619" i="13"/>
  <c r="AJ699" i="13"/>
  <c r="AJ712" i="13"/>
  <c r="AJ696" i="13"/>
  <c r="AJ777" i="13"/>
  <c r="AJ788" i="13"/>
  <c r="AJ687" i="13"/>
  <c r="AJ824" i="13"/>
  <c r="AJ815" i="13"/>
  <c r="AJ871" i="13"/>
  <c r="AJ778" i="13"/>
  <c r="AJ840" i="13"/>
  <c r="AJ550" i="13"/>
  <c r="AJ474" i="13"/>
  <c r="AJ554" i="13"/>
  <c r="AJ565" i="13"/>
  <c r="AJ669" i="13"/>
  <c r="AJ736" i="13"/>
  <c r="AJ702" i="13"/>
  <c r="AJ567" i="13"/>
  <c r="AJ615" i="13"/>
  <c r="AJ514" i="13"/>
  <c r="AJ598" i="13"/>
  <c r="AJ713" i="13"/>
  <c r="AJ714" i="13"/>
  <c r="AJ662" i="13"/>
  <c r="AJ552" i="13"/>
  <c r="AJ769" i="13"/>
  <c r="AJ797" i="13"/>
  <c r="AJ827" i="13"/>
  <c r="AJ749" i="13"/>
  <c r="AJ768" i="13"/>
  <c r="AJ855" i="13"/>
  <c r="AJ865" i="13"/>
  <c r="AJ779" i="13"/>
  <c r="AJ541" i="13"/>
  <c r="AJ734" i="13"/>
  <c r="AJ595" i="13"/>
  <c r="AJ739" i="13"/>
  <c r="AJ586" i="13"/>
  <c r="AJ599" i="13"/>
  <c r="AJ535" i="13"/>
  <c r="AJ653" i="13"/>
  <c r="AJ695" i="13"/>
  <c r="AJ660" i="13"/>
  <c r="AJ655" i="13"/>
  <c r="AJ570" i="13"/>
  <c r="AJ753" i="13"/>
  <c r="AJ646" i="13"/>
  <c r="AJ811" i="13"/>
  <c r="AJ819" i="13"/>
  <c r="AJ861" i="13"/>
  <c r="AJ857" i="13"/>
  <c r="AJ770" i="13"/>
  <c r="AJ836" i="13"/>
  <c r="AJ802" i="13"/>
  <c r="AJ873" i="13"/>
  <c r="AJ578" i="13"/>
  <c r="AJ709" i="13"/>
  <c r="AJ652" i="13"/>
  <c r="AJ629" i="13"/>
  <c r="AJ558" i="13"/>
  <c r="AJ538" i="13"/>
  <c r="AJ631" i="13"/>
  <c r="AJ752" i="13"/>
  <c r="AJ622" i="13"/>
  <c r="AJ715" i="13"/>
  <c r="AJ564" i="13"/>
  <c r="AJ616" i="13"/>
  <c r="AJ607" i="13"/>
  <c r="AJ635" i="13"/>
  <c r="AJ773" i="13"/>
  <c r="AJ798" i="13"/>
  <c r="AJ867" i="13"/>
  <c r="AJ872" i="13"/>
  <c r="AJ761" i="13"/>
  <c r="AJ849" i="13"/>
  <c r="AJ832" i="13"/>
  <c r="AJ785" i="13"/>
  <c r="AJ532" i="13"/>
  <c r="AJ517" i="13"/>
  <c r="AJ533" i="13"/>
  <c r="AJ732" i="13"/>
  <c r="AJ568" i="13"/>
  <c r="AJ633" i="13"/>
  <c r="AJ560" i="13"/>
  <c r="AJ638" i="13"/>
  <c r="AJ700" i="13"/>
  <c r="AJ764" i="13"/>
  <c r="AJ576" i="13"/>
  <c r="AJ648" i="13"/>
  <c r="AJ710" i="13"/>
  <c r="AJ658" i="13"/>
  <c r="AJ730" i="13"/>
  <c r="AJ803" i="13"/>
  <c r="AJ733" i="13"/>
  <c r="AJ875" i="13"/>
  <c r="AJ817" i="13"/>
  <c r="AJ682" i="13"/>
  <c r="AJ781" i="13"/>
  <c r="AJ858" i="13"/>
  <c r="AJ776" i="13"/>
  <c r="AJ594" i="13"/>
  <c r="AJ577" i="13"/>
  <c r="AJ618" i="13"/>
  <c r="AJ597" i="13"/>
  <c r="AJ670" i="13"/>
  <c r="AJ759" i="13"/>
  <c r="AJ573" i="13"/>
  <c r="AJ740" i="13"/>
  <c r="AJ603" i="13"/>
  <c r="AJ672" i="13"/>
  <c r="AJ608" i="13"/>
  <c r="AJ641" i="13"/>
  <c r="AJ721" i="13"/>
  <c r="AJ767" i="13"/>
  <c r="AJ596" i="13"/>
  <c r="AJ771" i="13"/>
  <c r="AJ744" i="13"/>
  <c r="AJ850" i="13"/>
  <c r="AJ837" i="13"/>
  <c r="AJ780" i="13"/>
  <c r="AJ816" i="13"/>
  <c r="AJ847" i="13"/>
  <c r="AJ853" i="13"/>
  <c r="AH603" i="13"/>
  <c r="AH552" i="13"/>
  <c r="AH474" i="13"/>
  <c r="AH654" i="13"/>
  <c r="AH725" i="13"/>
  <c r="AH734" i="13"/>
  <c r="AH662" i="13"/>
  <c r="AH547" i="13"/>
  <c r="AH741" i="13"/>
  <c r="AH620" i="13"/>
  <c r="AH637" i="13"/>
  <c r="AH821" i="13"/>
  <c r="AH694" i="13"/>
  <c r="AH593" i="13"/>
  <c r="AH705" i="13"/>
  <c r="AH800" i="13"/>
  <c r="AH799" i="13"/>
  <c r="AH877" i="13"/>
  <c r="AH834" i="13"/>
  <c r="AH797" i="13"/>
  <c r="AH787" i="13"/>
  <c r="AH812" i="13"/>
  <c r="AH839" i="13"/>
  <c r="AH833" i="13"/>
  <c r="AH542" i="13"/>
  <c r="AH652" i="13"/>
  <c r="AH766" i="13"/>
  <c r="AH608" i="13"/>
  <c r="AH617" i="13"/>
  <c r="AH712" i="13"/>
  <c r="AH660" i="13"/>
  <c r="AH665" i="13"/>
  <c r="AH732" i="13"/>
  <c r="AH630" i="13"/>
  <c r="AH557" i="13"/>
  <c r="AH739" i="13"/>
  <c r="AH687" i="13"/>
  <c r="AH784" i="13"/>
  <c r="AH825" i="13"/>
  <c r="AH867" i="13"/>
  <c r="AH759" i="13"/>
  <c r="AH822" i="13"/>
  <c r="AH775" i="13"/>
  <c r="AH786" i="13"/>
  <c r="AH836" i="13"/>
  <c r="AH543" i="13"/>
  <c r="AH587" i="13"/>
  <c r="AH535" i="13"/>
  <c r="AH631" i="13"/>
  <c r="AH622" i="13"/>
  <c r="AH690" i="13"/>
  <c r="AH647" i="13"/>
  <c r="AH558" i="13"/>
  <c r="AH663" i="13"/>
  <c r="AH713" i="13"/>
  <c r="AH588" i="13"/>
  <c r="AH612" i="13"/>
  <c r="AH805" i="13"/>
  <c r="AH758" i="13"/>
  <c r="AH628" i="13"/>
  <c r="AH755" i="13"/>
  <c r="AH838" i="13"/>
  <c r="AH769" i="13"/>
  <c r="AH793" i="13"/>
  <c r="AH763" i="13"/>
  <c r="AH842" i="13"/>
  <c r="AH829" i="13"/>
  <c r="AH783" i="13"/>
  <c r="AH518" i="13"/>
  <c r="AH541" i="13"/>
  <c r="AH553" i="13"/>
  <c r="AH602" i="13"/>
  <c r="AH702" i="13"/>
  <c r="AH522" i="13"/>
  <c r="AH649" i="13"/>
  <c r="AH538" i="13"/>
  <c r="AH672" i="13"/>
  <c r="AH554" i="13"/>
  <c r="AH623" i="13"/>
  <c r="AH746" i="13"/>
  <c r="AH760" i="13"/>
  <c r="AH726" i="13"/>
  <c r="AH668" i="13"/>
  <c r="AH723" i="13"/>
  <c r="AH788" i="13"/>
  <c r="AH731" i="13"/>
  <c r="AH770" i="13"/>
  <c r="AH778" i="13"/>
  <c r="AH776" i="13"/>
  <c r="AH808" i="13"/>
  <c r="AH874" i="13"/>
  <c r="AH798" i="13"/>
  <c r="AH530" i="13"/>
  <c r="AH571" i="13"/>
  <c r="AH519" i="13"/>
  <c r="AH704" i="13"/>
  <c r="AH567" i="13"/>
  <c r="AH640" i="13"/>
  <c r="AH717" i="13"/>
  <c r="AH706" i="13"/>
  <c r="AH619" i="13"/>
  <c r="AH692" i="13"/>
  <c r="AH524" i="13"/>
  <c r="AH650" i="13"/>
  <c r="AH560" i="13"/>
  <c r="AH562" i="13"/>
  <c r="AH771" i="13"/>
  <c r="AH785" i="13"/>
  <c r="AH852" i="13"/>
  <c r="AH859" i="13"/>
  <c r="AH820" i="13"/>
  <c r="AH875" i="13"/>
  <c r="AH777" i="13"/>
  <c r="AH850" i="13"/>
  <c r="AH595" i="13"/>
  <c r="AH551" i="13"/>
  <c r="AH528" i="13"/>
  <c r="AH718" i="13"/>
  <c r="AH711" i="13"/>
  <c r="AH666" i="13"/>
  <c r="AH600" i="13"/>
  <c r="AH590" i="13"/>
  <c r="AH727" i="13"/>
  <c r="AH736" i="13"/>
  <c r="AH568" i="13"/>
  <c r="AH648" i="13"/>
  <c r="AH591" i="13"/>
  <c r="AH589" i="13"/>
  <c r="AH691" i="13"/>
  <c r="AH632" i="13"/>
  <c r="AH840" i="13"/>
  <c r="AH716" i="13"/>
  <c r="AH854" i="13"/>
  <c r="AH830" i="13"/>
  <c r="AH844" i="13"/>
  <c r="AH823" i="13"/>
  <c r="AH813" i="13"/>
  <c r="AH866" i="13"/>
  <c r="AH556" i="13"/>
  <c r="AH572" i="13"/>
  <c r="AH743" i="13"/>
  <c r="AH565" i="13"/>
  <c r="AH515" i="13"/>
  <c r="AH531" i="13"/>
  <c r="AH516" i="13"/>
  <c r="AH738" i="13"/>
  <c r="AH722" i="13"/>
  <c r="AH634" i="13"/>
  <c r="AH685" i="13"/>
  <c r="AH747" i="13"/>
  <c r="AH715" i="13"/>
  <c r="AH549" i="13"/>
  <c r="AH721" i="13"/>
  <c r="AH860" i="13"/>
  <c r="AH804" i="13"/>
  <c r="AH780" i="13"/>
  <c r="AH627" i="13"/>
  <c r="AH796" i="13"/>
  <c r="AH819" i="13"/>
  <c r="AH802" i="13"/>
  <c r="AH514" i="13"/>
  <c r="AH546" i="13"/>
  <c r="AH470" i="13"/>
  <c r="AH679" i="13"/>
  <c r="AH599" i="13"/>
  <c r="AH626" i="13"/>
  <c r="AH745" i="13"/>
  <c r="AH656" i="13"/>
  <c r="AH569" i="13"/>
  <c r="AH537" i="13"/>
  <c r="AH733" i="13"/>
  <c r="AH698" i="13"/>
  <c r="AH550" i="13"/>
  <c r="AH749" i="13"/>
  <c r="AH653" i="13"/>
  <c r="AH682" i="13"/>
  <c r="AH735" i="13"/>
  <c r="AH795" i="13"/>
  <c r="AH789" i="13"/>
  <c r="AH869" i="13"/>
  <c r="AH837" i="13"/>
  <c r="AH719" i="13"/>
  <c r="AH817" i="13"/>
  <c r="AH472" i="13"/>
  <c r="AH613" i="13"/>
  <c r="AH688" i="13"/>
  <c r="AH752" i="13"/>
  <c r="AH548" i="13"/>
  <c r="AH677" i="13"/>
  <c r="AH740" i="13"/>
  <c r="AH583" i="13"/>
  <c r="AH658" i="13"/>
  <c r="AH765" i="13"/>
  <c r="AH655" i="13"/>
  <c r="AH689" i="13"/>
  <c r="AH657" i="13"/>
  <c r="AH678" i="13"/>
  <c r="AH618" i="13"/>
  <c r="AH792" i="13"/>
  <c r="AH814" i="13"/>
  <c r="AH683" i="13"/>
  <c r="AH774" i="13"/>
  <c r="AH768" i="13"/>
  <c r="AH806" i="13"/>
  <c r="AH835" i="13"/>
  <c r="AH580" i="13"/>
  <c r="AH527" i="13"/>
  <c r="AH523" i="13"/>
  <c r="AH581" i="13"/>
  <c r="AH570" i="13"/>
  <c r="AH756" i="13"/>
  <c r="AH597" i="13"/>
  <c r="AH729" i="13"/>
  <c r="AH633" i="13"/>
  <c r="AH761" i="13"/>
  <c r="AH742" i="13"/>
  <c r="AH577" i="13"/>
  <c r="AH730" i="13"/>
  <c r="AH621" i="13"/>
  <c r="AH614" i="13"/>
  <c r="AH700" i="13"/>
  <c r="AH818" i="13"/>
  <c r="AH863" i="13"/>
  <c r="AH751" i="13"/>
  <c r="AH831" i="13"/>
  <c r="AH809" i="13"/>
  <c r="AH810" i="13"/>
  <c r="AH870" i="13"/>
  <c r="AH520" i="13"/>
  <c r="AH536" i="13"/>
  <c r="AH534" i="13"/>
  <c r="AH604" i="13"/>
  <c r="AH664" i="13"/>
  <c r="AH720" i="13"/>
  <c r="AH635" i="13"/>
  <c r="AH754" i="13"/>
  <c r="AH592" i="13"/>
  <c r="AH710" i="13"/>
  <c r="AH681" i="13"/>
  <c r="AH864" i="13"/>
  <c r="AH644" i="13"/>
  <c r="AH610" i="13"/>
  <c r="AH816" i="13"/>
  <c r="AH737" i="13"/>
  <c r="AH772" i="13"/>
  <c r="AH858" i="13"/>
  <c r="AH801" i="13"/>
  <c r="AH868" i="13"/>
  <c r="AH857" i="13"/>
  <c r="AH794" i="13"/>
  <c r="AH841" i="13"/>
  <c r="AH847" i="13"/>
  <c r="AH555" i="13"/>
  <c r="AH596" i="13"/>
  <c r="AH563" i="13"/>
  <c r="AH645" i="13"/>
  <c r="AH636" i="13"/>
  <c r="AH661" i="13"/>
  <c r="AH624" i="13"/>
  <c r="AH724" i="13"/>
  <c r="AH606" i="13"/>
  <c r="AH696" i="13"/>
  <c r="AH728" i="13"/>
  <c r="AH659" i="13"/>
  <c r="AH643" i="13"/>
  <c r="AH744" i="13"/>
  <c r="AH832" i="13"/>
  <c r="AH873" i="13"/>
  <c r="AH781" i="13"/>
  <c r="AH826" i="13"/>
  <c r="AH872" i="13"/>
  <c r="AH699" i="13"/>
  <c r="AH862" i="13"/>
  <c r="AH824" i="13"/>
  <c r="AH521" i="13"/>
  <c r="AH532" i="13"/>
  <c r="AH695" i="13"/>
  <c r="AH638" i="13"/>
  <c r="AH629" i="13"/>
  <c r="AH585" i="13"/>
  <c r="AH576" i="13"/>
  <c r="AH607" i="13"/>
  <c r="AH646" i="13"/>
  <c r="AH651" i="13"/>
  <c r="AH616" i="13"/>
  <c r="AH578" i="13"/>
  <c r="AH762" i="13"/>
  <c r="AH753" i="13"/>
  <c r="AH701" i="13"/>
  <c r="AH773" i="13"/>
  <c r="AH790" i="13"/>
  <c r="AH856" i="13"/>
  <c r="AH811" i="13"/>
  <c r="AH853" i="13"/>
  <c r="AH827" i="13"/>
  <c r="AH876" i="13"/>
  <c r="AH779" i="13"/>
  <c r="AH529" i="13"/>
  <c r="AH533" i="13"/>
  <c r="AH525" i="13"/>
  <c r="AH544" i="13"/>
  <c r="AH750" i="13"/>
  <c r="AH757" i="13"/>
  <c r="AH686" i="13"/>
  <c r="AH708" i="13"/>
  <c r="AH674" i="13"/>
  <c r="AH609" i="13"/>
  <c r="AH611" i="13"/>
  <c r="AH582" i="13"/>
  <c r="AH669" i="13"/>
  <c r="AH675" i="13"/>
  <c r="AH673" i="13"/>
  <c r="AH559" i="13"/>
  <c r="AH667" i="13"/>
  <c r="AH803" i="13"/>
  <c r="AH849" i="13"/>
  <c r="AH845" i="13"/>
  <c r="AH566" i="13"/>
  <c r="AH861" i="13"/>
  <c r="AH828" i="13"/>
  <c r="AH703" i="13"/>
  <c r="AH517" i="13"/>
  <c r="AH564" i="13"/>
  <c r="AH526" i="13"/>
  <c r="AH693" i="13"/>
  <c r="AH540" i="13"/>
  <c r="AH574" i="13"/>
  <c r="AH676" i="13"/>
  <c r="AH642" i="13"/>
  <c r="AH697" i="13"/>
  <c r="AH670" i="13"/>
  <c r="AH584" i="13"/>
  <c r="AH764" i="13"/>
  <c r="AH561" i="13"/>
  <c r="AH680" i="13"/>
  <c r="AH639" i="13"/>
  <c r="AH748" i="13"/>
  <c r="AH851" i="13"/>
  <c r="AH848" i="13"/>
  <c r="AH714" i="13"/>
  <c r="AH865" i="13"/>
  <c r="AH855" i="13"/>
  <c r="AH843" i="13"/>
  <c r="AH782" i="13"/>
  <c r="AH545" i="13"/>
  <c r="AH579" i="13"/>
  <c r="AH709" i="13"/>
  <c r="AH586" i="13"/>
  <c r="AH615" i="13"/>
  <c r="AH539" i="13"/>
  <c r="AH575" i="13"/>
  <c r="AH573" i="13"/>
  <c r="AH594" i="13"/>
  <c r="AH601" i="13"/>
  <c r="AH598" i="13"/>
  <c r="AH671" i="13"/>
  <c r="AH625" i="13"/>
  <c r="AH684" i="13"/>
  <c r="AH605" i="13"/>
  <c r="AH707" i="13"/>
  <c r="AH871" i="13"/>
  <c r="AH815" i="13"/>
  <c r="AH791" i="13"/>
  <c r="AH641" i="13"/>
  <c r="AH807" i="13"/>
  <c r="AH767" i="13"/>
  <c r="AH846" i="13"/>
  <c r="Z153" i="7"/>
  <c r="Y153" i="7"/>
  <c r="AQ153" i="7"/>
  <c r="AB153" i="7"/>
  <c r="T153" i="7"/>
  <c r="L153" i="7"/>
  <c r="BJ153" i="7" s="1"/>
  <c r="AG153" i="7"/>
  <c r="O153" i="7"/>
  <c r="C153" i="7"/>
  <c r="BF153" i="7" s="1"/>
  <c r="AJ153" i="7"/>
  <c r="AM153" i="7"/>
  <c r="AL153" i="7"/>
  <c r="F153" i="7"/>
  <c r="AI153" i="7"/>
  <c r="H153" i="7"/>
  <c r="BI153" i="7" s="1"/>
  <c r="AR153" i="7"/>
  <c r="P153" i="7"/>
  <c r="AE153" i="7"/>
  <c r="AO153" i="7"/>
  <c r="AU153" i="7"/>
  <c r="AS153" i="7"/>
  <c r="BK153" i="7" s="1"/>
  <c r="W153" i="7"/>
  <c r="N153" i="7"/>
  <c r="X153" i="7"/>
  <c r="AT153" i="7"/>
  <c r="K153" i="7"/>
  <c r="M153" i="7"/>
  <c r="AP153" i="7"/>
  <c r="AH153" i="7"/>
  <c r="AW153" i="7"/>
  <c r="AY153" i="7"/>
  <c r="AN153" i="7"/>
  <c r="AD153" i="7"/>
  <c r="S153" i="7"/>
  <c r="J153" i="7"/>
  <c r="AK153" i="7"/>
  <c r="AA153" i="7"/>
  <c r="Q153" i="7"/>
  <c r="AV153" i="7"/>
  <c r="U153" i="7"/>
  <c r="I153" i="7"/>
  <c r="R153" i="7"/>
  <c r="G153" i="7"/>
  <c r="AF153" i="7"/>
  <c r="AX153" i="7"/>
  <c r="V153" i="7"/>
  <c r="B153" i="7"/>
  <c r="AC153" i="7"/>
  <c r="HT38" i="2"/>
  <c r="HT41" i="2"/>
  <c r="AJ471" i="13" s="1"/>
  <c r="HT37" i="2"/>
  <c r="HV65" i="2"/>
  <c r="HT40" i="2"/>
  <c r="HT39" i="2"/>
  <c r="AH471" i="13" s="1"/>
  <c r="BH152" i="7"/>
  <c r="A152" i="7"/>
  <c r="BD152" i="7" s="1"/>
  <c r="AF536" i="13"/>
  <c r="AF582" i="13"/>
  <c r="AF736" i="13"/>
  <c r="AF754" i="13"/>
  <c r="AF727" i="13"/>
  <c r="AF683" i="13"/>
  <c r="AF640" i="13"/>
  <c r="AF666" i="13"/>
  <c r="AF550" i="13"/>
  <c r="AF592" i="13"/>
  <c r="AF671" i="13"/>
  <c r="AF712" i="13"/>
  <c r="AF618" i="13"/>
  <c r="AF732" i="13"/>
  <c r="AF749" i="13"/>
  <c r="AF814" i="13"/>
  <c r="AF620" i="13"/>
  <c r="AF861" i="13"/>
  <c r="AF872" i="13"/>
  <c r="AF773" i="13"/>
  <c r="AF851" i="13"/>
  <c r="AF793" i="13"/>
  <c r="AF853" i="13"/>
  <c r="AF548" i="13"/>
  <c r="AF471" i="13"/>
  <c r="AF530" i="13"/>
  <c r="AF572" i="13"/>
  <c r="AF752" i="13"/>
  <c r="AF603" i="13"/>
  <c r="AF574" i="13"/>
  <c r="AF715" i="13"/>
  <c r="AF552" i="13"/>
  <c r="AF763" i="13"/>
  <c r="AF602" i="13"/>
  <c r="AF689" i="13"/>
  <c r="AF610" i="13"/>
  <c r="AF700" i="13"/>
  <c r="AF595" i="13"/>
  <c r="AF792" i="13"/>
  <c r="AF865" i="13"/>
  <c r="AF876" i="13"/>
  <c r="AF784" i="13"/>
  <c r="AF750" i="13"/>
  <c r="AF790" i="13"/>
  <c r="AF832" i="13"/>
  <c r="AF798" i="13"/>
  <c r="AF517" i="13"/>
  <c r="AF529" i="13"/>
  <c r="AF521" i="13"/>
  <c r="AF656" i="13"/>
  <c r="AF569" i="13"/>
  <c r="AF672" i="13"/>
  <c r="AF669" i="13"/>
  <c r="AF747" i="13"/>
  <c r="AF660" i="13"/>
  <c r="AF587" i="13"/>
  <c r="AF630" i="13"/>
  <c r="AF600" i="13"/>
  <c r="AF636" i="13"/>
  <c r="AF625" i="13"/>
  <c r="AF696" i="13"/>
  <c r="AF659" i="13"/>
  <c r="AF733" i="13"/>
  <c r="AF856" i="13"/>
  <c r="AF755" i="13"/>
  <c r="AF804" i="13"/>
  <c r="AF781" i="13"/>
  <c r="AF803" i="13"/>
  <c r="AF846" i="13"/>
  <c r="AF805" i="13"/>
  <c r="AF573" i="13"/>
  <c r="AF523" i="13"/>
  <c r="AF546" i="13"/>
  <c r="AF722" i="13"/>
  <c r="AF638" i="13"/>
  <c r="AF558" i="13"/>
  <c r="AF667" i="13"/>
  <c r="AF588" i="13"/>
  <c r="AF687" i="13"/>
  <c r="AF710" i="13"/>
  <c r="AF577" i="13"/>
  <c r="AF655" i="13"/>
  <c r="AF648" i="13"/>
  <c r="AF791" i="13"/>
  <c r="AF643" i="13"/>
  <c r="AF764" i="13"/>
  <c r="AF860" i="13"/>
  <c r="AF547" i="13"/>
  <c r="AF841" i="13"/>
  <c r="AF852" i="13"/>
  <c r="AF662" i="13"/>
  <c r="AF816" i="13"/>
  <c r="AF782" i="13"/>
  <c r="AF842" i="13"/>
  <c r="AF516" i="13"/>
  <c r="AF472" i="13"/>
  <c r="AF581" i="13"/>
  <c r="AF647" i="13"/>
  <c r="AF607" i="13"/>
  <c r="AF628" i="13"/>
  <c r="AF726" i="13"/>
  <c r="AF631" i="13"/>
  <c r="AF711" i="13"/>
  <c r="AF564" i="13"/>
  <c r="AF693" i="13"/>
  <c r="AF539" i="13"/>
  <c r="AF561" i="13"/>
  <c r="AF646" i="13"/>
  <c r="AF786" i="13"/>
  <c r="AF779" i="13"/>
  <c r="AF677" i="13"/>
  <c r="AF686" i="13"/>
  <c r="AF774" i="13"/>
  <c r="AF815" i="13"/>
  <c r="AF858" i="13"/>
  <c r="AF789" i="13"/>
  <c r="AF875" i="13"/>
  <c r="AF690" i="13"/>
  <c r="AF688" i="13"/>
  <c r="AF713" i="13"/>
  <c r="AF654" i="13"/>
  <c r="AF673" i="13"/>
  <c r="AF562" i="13"/>
  <c r="AF644" i="13"/>
  <c r="AF578" i="13"/>
  <c r="AF579" i="13"/>
  <c r="AF734" i="13"/>
  <c r="AF559" i="13"/>
  <c r="AF611" i="13"/>
  <c r="AF825" i="13"/>
  <c r="AF613" i="13"/>
  <c r="AF795" i="13"/>
  <c r="AF772" i="13"/>
  <c r="AF829" i="13"/>
  <c r="AF871" i="13"/>
  <c r="AF761" i="13"/>
  <c r="AF787" i="13"/>
  <c r="AF532" i="13"/>
  <c r="AF543" i="13"/>
  <c r="AF663" i="13"/>
  <c r="AF729" i="13"/>
  <c r="AF551" i="13"/>
  <c r="AF621" i="13"/>
  <c r="AF619" i="13"/>
  <c r="AF626" i="13"/>
  <c r="AF554" i="13"/>
  <c r="AF760" i="13"/>
  <c r="AF739" i="13"/>
  <c r="AF770" i="13"/>
  <c r="AF526" i="13"/>
  <c r="AF524" i="13"/>
  <c r="AF748" i="13"/>
  <c r="AF797" i="13"/>
  <c r="AF788" i="13"/>
  <c r="AF833" i="13"/>
  <c r="AF778" i="13"/>
  <c r="AF800" i="13"/>
  <c r="AF753" i="13"/>
  <c r="AF811" i="13"/>
  <c r="AF745" i="13"/>
  <c r="AF633" i="13"/>
  <c r="AF622" i="13"/>
  <c r="AF576" i="13"/>
  <c r="AF590" i="13"/>
  <c r="AF617" i="13"/>
  <c r="AF751" i="13"/>
  <c r="AF708" i="13"/>
  <c r="AF707" i="13"/>
  <c r="AF735" i="13"/>
  <c r="AF767" i="13"/>
  <c r="AF632" i="13"/>
  <c r="AF709" i="13"/>
  <c r="AF845" i="13"/>
  <c r="AF691" i="13"/>
  <c r="AF807" i="13"/>
  <c r="AF826" i="13"/>
  <c r="AF701" i="13"/>
  <c r="AF817" i="13"/>
  <c r="AF847" i="13"/>
  <c r="AF840" i="13"/>
  <c r="AF553" i="13"/>
  <c r="AF557" i="13"/>
  <c r="AF599" i="13"/>
  <c r="AF674" i="13"/>
  <c r="AF681" i="13"/>
  <c r="AF692" i="13"/>
  <c r="AF549" i="13"/>
  <c r="AF560" i="13"/>
  <c r="AF606" i="13"/>
  <c r="AF680" i="13"/>
  <c r="AF850" i="13"/>
  <c r="AF702" i="13"/>
  <c r="AF614" i="13"/>
  <c r="AF719" i="13"/>
  <c r="AF802" i="13"/>
  <c r="AF864" i="13"/>
  <c r="AF821" i="13"/>
  <c r="AF818" i="13"/>
  <c r="AF824" i="13"/>
  <c r="AF849" i="13"/>
  <c r="AF768" i="13"/>
  <c r="AF776" i="13"/>
  <c r="AF862" i="13"/>
  <c r="AF535" i="13"/>
  <c r="AF538" i="13"/>
  <c r="AF597" i="13"/>
  <c r="AF565" i="13"/>
  <c r="AF604" i="13"/>
  <c r="AF738" i="13"/>
  <c r="AF642" i="13"/>
  <c r="AF678" i="13"/>
  <c r="AF608" i="13"/>
  <c r="AF697" i="13"/>
  <c r="AF616" i="13"/>
  <c r="AF685" i="13"/>
  <c r="AF575" i="13"/>
  <c r="AF762" i="13"/>
  <c r="AF645" i="13"/>
  <c r="AF812" i="13"/>
  <c r="AF771" i="13"/>
  <c r="AF665" i="13"/>
  <c r="AF837" i="13"/>
  <c r="AF848" i="13"/>
  <c r="AF869" i="13"/>
  <c r="AF705" i="13"/>
  <c r="AF794" i="13"/>
  <c r="AF589" i="13"/>
  <c r="AF474" i="13"/>
  <c r="AF601" i="13"/>
  <c r="AF624" i="13"/>
  <c r="AF533" i="13"/>
  <c r="AF653" i="13"/>
  <c r="AF744" i="13"/>
  <c r="AF657" i="13"/>
  <c r="AF699" i="13"/>
  <c r="AF518" i="13"/>
  <c r="AF641" i="13"/>
  <c r="AF596" i="13"/>
  <c r="AF716" i="13"/>
  <c r="AF629" i="13"/>
  <c r="AF627" i="13"/>
  <c r="AF827" i="13"/>
  <c r="AF783" i="13"/>
  <c r="AF830" i="13"/>
  <c r="AF819" i="13"/>
  <c r="AF684" i="13"/>
  <c r="AF801" i="13"/>
  <c r="AF867" i="13"/>
  <c r="AF809" i="13"/>
  <c r="AF566" i="13"/>
  <c r="AF527" i="13"/>
  <c r="AF545" i="13"/>
  <c r="AF534" i="13"/>
  <c r="AF720" i="13"/>
  <c r="AF586" i="13"/>
  <c r="AF695" i="13"/>
  <c r="AF758" i="13"/>
  <c r="AF585" i="13"/>
  <c r="AF724" i="13"/>
  <c r="AF637" i="13"/>
  <c r="AF746" i="13"/>
  <c r="AF718" i="13"/>
  <c r="AF664" i="13"/>
  <c r="AF639" i="13"/>
  <c r="AF563" i="13"/>
  <c r="AF675" i="13"/>
  <c r="AF831" i="13"/>
  <c r="AF810" i="13"/>
  <c r="AF741" i="13"/>
  <c r="AF855" i="13"/>
  <c r="AF838" i="13"/>
  <c r="AF836" i="13"/>
  <c r="AF857" i="13"/>
  <c r="AF737" i="13"/>
  <c r="AF531" i="13"/>
  <c r="AF520" i="13"/>
  <c r="AF519" i="13"/>
  <c r="AF537" i="13"/>
  <c r="AF540" i="13"/>
  <c r="AF542" i="13"/>
  <c r="AF615" i="13"/>
  <c r="AF541" i="13"/>
  <c r="AF594" i="13"/>
  <c r="AF605" i="13"/>
  <c r="AF676" i="13"/>
  <c r="AF694" i="13"/>
  <c r="AF593" i="13"/>
  <c r="AF703" i="13"/>
  <c r="AF652" i="13"/>
  <c r="AF766" i="13"/>
  <c r="AF823" i="13"/>
  <c r="AF854" i="13"/>
  <c r="AF843" i="13"/>
  <c r="AF874" i="13"/>
  <c r="AF634" i="13"/>
  <c r="AF868" i="13"/>
  <c r="AF799" i="13"/>
  <c r="AF863" i="13"/>
  <c r="AF470" i="13"/>
  <c r="AF514" i="13"/>
  <c r="AF649" i="13"/>
  <c r="AF743" i="13"/>
  <c r="AF706" i="13"/>
  <c r="AF571" i="13"/>
  <c r="AF555" i="13"/>
  <c r="AF612" i="13"/>
  <c r="AF651" i="13"/>
  <c r="AF623" i="13"/>
  <c r="AF670" i="13"/>
  <c r="AF757" i="13"/>
  <c r="AF730" i="13"/>
  <c r="AF668" i="13"/>
  <c r="AF568" i="13"/>
  <c r="AF777" i="13"/>
  <c r="AF769" i="13"/>
  <c r="AF822" i="13"/>
  <c r="AF859" i="13"/>
  <c r="AF775" i="13"/>
  <c r="AF813" i="13"/>
  <c r="AF877" i="13"/>
  <c r="AF873" i="13"/>
  <c r="AF598" i="13"/>
  <c r="AF525" i="13"/>
  <c r="AF522" i="13"/>
  <c r="AF759" i="13"/>
  <c r="AF583" i="13"/>
  <c r="AF556" i="13"/>
  <c r="AF570" i="13"/>
  <c r="AF704" i="13"/>
  <c r="AF567" i="13"/>
  <c r="AF682" i="13"/>
  <c r="AF658" i="13"/>
  <c r="AF584" i="13"/>
  <c r="AF591" i="13"/>
  <c r="AF698" i="13"/>
  <c r="AF580" i="13"/>
  <c r="AF723" i="13"/>
  <c r="AF839" i="13"/>
  <c r="AF661" i="13"/>
  <c r="AF828" i="13"/>
  <c r="AF785" i="13"/>
  <c r="AF796" i="13"/>
  <c r="AF806" i="13"/>
  <c r="AF870" i="13"/>
  <c r="AF820" i="13"/>
  <c r="AF515" i="13"/>
  <c r="AF544" i="13"/>
  <c r="AF528" i="13"/>
  <c r="AF679" i="13"/>
  <c r="AF609" i="13"/>
  <c r="AF731" i="13"/>
  <c r="AF635" i="13"/>
  <c r="AF756" i="13"/>
  <c r="AF742" i="13"/>
  <c r="AF740" i="13"/>
  <c r="AF714" i="13"/>
  <c r="AF725" i="13"/>
  <c r="AF834" i="13"/>
  <c r="AF650" i="13"/>
  <c r="AF728" i="13"/>
  <c r="AF717" i="13"/>
  <c r="AF721" i="13"/>
  <c r="AF808" i="13"/>
  <c r="AF765" i="13"/>
  <c r="AF866" i="13"/>
  <c r="AF835" i="13"/>
  <c r="AF780" i="13"/>
  <c r="AF844" i="13"/>
  <c r="B478" i="19"/>
  <c r="A478" i="19"/>
  <c r="C477" i="19"/>
  <c r="B394" i="13"/>
  <c r="A394" i="13"/>
  <c r="AG530" i="13"/>
  <c r="AG518" i="13"/>
  <c r="AG564" i="13"/>
  <c r="AG587" i="13"/>
  <c r="AG616" i="13"/>
  <c r="AG550" i="13"/>
  <c r="AG753" i="13"/>
  <c r="AG670" i="13"/>
  <c r="AG694" i="13"/>
  <c r="AG641" i="13"/>
  <c r="AG625" i="13"/>
  <c r="AG631" i="13"/>
  <c r="AG699" i="13"/>
  <c r="AG772" i="13"/>
  <c r="AG558" i="13"/>
  <c r="AG766" i="13"/>
  <c r="AG658" i="13"/>
  <c r="AG844" i="13"/>
  <c r="AG775" i="13"/>
  <c r="AG869" i="13"/>
  <c r="AG849" i="13"/>
  <c r="AG774" i="13"/>
  <c r="AG838" i="13"/>
  <c r="AG834" i="13"/>
  <c r="AG519" i="13"/>
  <c r="AG526" i="13"/>
  <c r="AG538" i="13"/>
  <c r="AG696" i="13"/>
  <c r="AG571" i="13"/>
  <c r="AG640" i="13"/>
  <c r="AG693" i="13"/>
  <c r="AG746" i="13"/>
  <c r="AG650" i="13"/>
  <c r="AG672" i="13"/>
  <c r="AG817" i="13"/>
  <c r="AG633" i="13"/>
  <c r="AG702" i="13"/>
  <c r="AG642" i="13"/>
  <c r="AG708" i="13"/>
  <c r="AG859" i="13"/>
  <c r="AG835" i="13"/>
  <c r="AG812" i="13"/>
  <c r="AG773" i="13"/>
  <c r="AG847" i="13"/>
  <c r="AG781" i="13"/>
  <c r="AG848" i="13"/>
  <c r="AG565" i="13"/>
  <c r="AG632" i="13"/>
  <c r="AG605" i="13"/>
  <c r="AG705" i="13"/>
  <c r="AG730" i="13"/>
  <c r="AG657" i="13"/>
  <c r="AG689" i="13"/>
  <c r="AG755" i="13"/>
  <c r="AG663" i="13"/>
  <c r="AG681" i="13"/>
  <c r="AG563" i="13"/>
  <c r="AG747" i="13"/>
  <c r="AG676" i="13"/>
  <c r="AG874" i="13"/>
  <c r="AG801" i="13"/>
  <c r="AG807" i="13"/>
  <c r="AG832" i="13"/>
  <c r="AG862" i="13"/>
  <c r="AG853" i="13"/>
  <c r="AG803" i="13"/>
  <c r="AG841" i="13"/>
  <c r="AG523" i="13"/>
  <c r="AG542" i="13"/>
  <c r="AG547" i="13"/>
  <c r="AG551" i="13"/>
  <c r="AG560" i="13"/>
  <c r="AG637" i="13"/>
  <c r="AG654" i="13"/>
  <c r="AG734" i="13"/>
  <c r="AG627" i="13"/>
  <c r="AG559" i="13"/>
  <c r="AG579" i="13"/>
  <c r="AG765" i="13"/>
  <c r="AG683" i="13"/>
  <c r="AG541" i="13"/>
  <c r="AG697" i="13"/>
  <c r="AG644" i="13"/>
  <c r="AG824" i="13"/>
  <c r="AG736" i="13"/>
  <c r="AG760" i="13"/>
  <c r="AG825" i="13"/>
  <c r="AG780" i="13"/>
  <c r="AG840" i="13"/>
  <c r="AG770" i="13"/>
  <c r="AG531" i="13"/>
  <c r="AG471" i="13"/>
  <c r="AG516" i="13"/>
  <c r="AG712" i="13"/>
  <c r="AG678" i="13"/>
  <c r="AG591" i="13"/>
  <c r="AG620" i="13"/>
  <c r="AG613" i="13"/>
  <c r="AG618" i="13"/>
  <c r="AG562" i="13"/>
  <c r="AG594" i="13"/>
  <c r="AG608" i="13"/>
  <c r="AG711" i="13"/>
  <c r="AG660" i="13"/>
  <c r="AG839" i="13"/>
  <c r="AG738" i="13"/>
  <c r="AG768" i="13"/>
  <c r="AG866" i="13"/>
  <c r="AG810" i="13"/>
  <c r="AG776" i="13"/>
  <c r="AG792" i="13"/>
  <c r="AG800" i="13"/>
  <c r="AG521" i="13"/>
  <c r="AG537" i="13"/>
  <c r="AG528" i="13"/>
  <c r="AG639" i="13"/>
  <c r="AG630" i="13"/>
  <c r="AG598" i="13"/>
  <c r="AG687" i="13"/>
  <c r="AG576" i="13"/>
  <c r="AG680" i="13"/>
  <c r="AG757" i="13"/>
  <c r="AG741" i="13"/>
  <c r="AG645" i="13"/>
  <c r="AG635" i="13"/>
  <c r="AG567" i="13"/>
  <c r="AG595" i="13"/>
  <c r="AG624" i="13"/>
  <c r="AG674" i="13"/>
  <c r="AG778" i="13"/>
  <c r="AG809" i="13"/>
  <c r="AG779" i="13"/>
  <c r="AG731" i="13"/>
  <c r="AG837" i="13"/>
  <c r="AG860" i="13"/>
  <c r="AG867" i="13"/>
  <c r="AG557" i="13"/>
  <c r="AG588" i="13"/>
  <c r="AG621" i="13"/>
  <c r="AG561" i="13"/>
  <c r="AG673" i="13"/>
  <c r="AG698" i="13"/>
  <c r="AG652" i="13"/>
  <c r="AG723" i="13"/>
  <c r="AG714" i="13"/>
  <c r="AG552" i="13"/>
  <c r="AG685" i="13"/>
  <c r="AG713" i="13"/>
  <c r="AG679" i="13"/>
  <c r="AG706" i="13"/>
  <c r="AG833" i="13"/>
  <c r="AG872" i="13"/>
  <c r="AG857" i="13"/>
  <c r="AG617" i="13"/>
  <c r="AG818" i="13"/>
  <c r="AG828" i="13"/>
  <c r="AG850" i="13"/>
  <c r="AG788" i="13"/>
  <c r="AG522" i="13"/>
  <c r="AG517" i="13"/>
  <c r="AG703" i="13"/>
  <c r="AG726" i="13"/>
  <c r="AG662" i="13"/>
  <c r="AG709" i="13"/>
  <c r="AG751" i="13"/>
  <c r="AG570" i="13"/>
  <c r="AG590" i="13"/>
  <c r="AG554" i="13"/>
  <c r="AG695" i="13"/>
  <c r="AG732" i="13"/>
  <c r="AG763" i="13"/>
  <c r="AG661" i="13"/>
  <c r="AG532" i="13"/>
  <c r="AG854" i="13"/>
  <c r="AG830" i="13"/>
  <c r="AG877" i="13"/>
  <c r="AG831" i="13"/>
  <c r="AG876" i="13"/>
  <c r="AG752" i="13"/>
  <c r="AG827" i="13"/>
  <c r="AG789" i="13"/>
  <c r="AG548" i="13"/>
  <c r="AG584" i="13"/>
  <c r="AG655" i="13"/>
  <c r="AG524" i="13"/>
  <c r="AG725" i="13"/>
  <c r="AG607" i="13"/>
  <c r="AG758" i="13"/>
  <c r="AG611" i="13"/>
  <c r="AG585" i="13"/>
  <c r="AG622" i="13"/>
  <c r="AG629" i="13"/>
  <c r="AG619" i="13"/>
  <c r="AG756" i="13"/>
  <c r="AG804" i="13"/>
  <c r="AG816" i="13"/>
  <c r="AG875" i="13"/>
  <c r="AG873" i="13"/>
  <c r="AG797" i="13"/>
  <c r="AG782" i="13"/>
  <c r="AG858" i="13"/>
  <c r="AG786" i="13"/>
  <c r="AG527" i="13"/>
  <c r="AG553" i="13"/>
  <c r="AG582" i="13"/>
  <c r="AG589" i="13"/>
  <c r="AG668" i="13"/>
  <c r="AG573" i="13"/>
  <c r="AG643" i="13"/>
  <c r="AG634" i="13"/>
  <c r="AG729" i="13"/>
  <c r="AG665" i="13"/>
  <c r="AG609" i="13"/>
  <c r="AG577" i="13"/>
  <c r="AG715" i="13"/>
  <c r="AG578" i="13"/>
  <c r="AG690" i="13"/>
  <c r="AG704" i="13"/>
  <c r="AG724" i="13"/>
  <c r="AG787" i="13"/>
  <c r="AG821" i="13"/>
  <c r="AG843" i="13"/>
  <c r="AG796" i="13"/>
  <c r="AG836" i="13"/>
  <c r="AG716" i="13"/>
  <c r="AG536" i="13"/>
  <c r="AG474" i="13"/>
  <c r="AG529" i="13"/>
  <c r="AG566" i="13"/>
  <c r="AG721" i="13"/>
  <c r="AG623" i="13"/>
  <c r="AG610" i="13"/>
  <c r="AG762" i="13"/>
  <c r="AG575" i="13"/>
  <c r="AG533" i="13"/>
  <c r="AG649" i="13"/>
  <c r="AG749" i="13"/>
  <c r="AG688" i="13"/>
  <c r="AG743" i="13"/>
  <c r="AG785" i="13"/>
  <c r="AG813" i="13"/>
  <c r="AG855" i="13"/>
  <c r="AG684" i="13"/>
  <c r="AG784" i="13"/>
  <c r="AG720" i="13"/>
  <c r="AG829" i="13"/>
  <c r="AG799" i="13"/>
  <c r="AG515" i="13"/>
  <c r="AG597" i="13"/>
  <c r="AG520" i="13"/>
  <c r="AG581" i="13"/>
  <c r="AG646" i="13"/>
  <c r="AG735" i="13"/>
  <c r="AG603" i="13"/>
  <c r="AG739" i="13"/>
  <c r="AG707" i="13"/>
  <c r="AG600" i="13"/>
  <c r="AG669" i="13"/>
  <c r="AG568" i="13"/>
  <c r="AG718" i="13"/>
  <c r="AG750" i="13"/>
  <c r="AG615" i="13"/>
  <c r="AG822" i="13"/>
  <c r="AG701" i="13"/>
  <c r="AG793" i="13"/>
  <c r="AG805" i="13"/>
  <c r="AG842" i="13"/>
  <c r="AG764" i="13"/>
  <c r="AG667" i="13"/>
  <c r="AG864" i="13"/>
  <c r="AG823" i="13"/>
  <c r="AG852" i="13"/>
  <c r="AG556" i="13"/>
  <c r="AG546" i="13"/>
  <c r="AG543" i="13"/>
  <c r="AG604" i="13"/>
  <c r="AG671" i="13"/>
  <c r="AG710" i="13"/>
  <c r="AG728" i="13"/>
  <c r="AG574" i="13"/>
  <c r="AG682" i="13"/>
  <c r="AG677" i="13"/>
  <c r="AG636" i="13"/>
  <c r="AG686" i="13"/>
  <c r="AG740" i="13"/>
  <c r="AG651" i="13"/>
  <c r="AG664" i="13"/>
  <c r="AG628" i="13"/>
  <c r="AG722" i="13"/>
  <c r="AG826" i="13"/>
  <c r="AG802" i="13"/>
  <c r="AG865" i="13"/>
  <c r="AG871" i="13"/>
  <c r="AG814" i="13"/>
  <c r="AG769" i="13"/>
  <c r="AG856" i="13"/>
  <c r="AG514" i="13"/>
  <c r="AG572" i="13"/>
  <c r="AG545" i="13"/>
  <c r="AG470" i="13"/>
  <c r="AG555" i="13"/>
  <c r="AG549" i="13"/>
  <c r="AG719" i="13"/>
  <c r="AG593" i="13"/>
  <c r="AG602" i="13"/>
  <c r="AG659" i="13"/>
  <c r="AG744" i="13"/>
  <c r="AG727" i="13"/>
  <c r="AG606" i="13"/>
  <c r="AG759" i="13"/>
  <c r="AG745" i="13"/>
  <c r="AG612" i="13"/>
  <c r="AG700" i="13"/>
  <c r="AG861" i="13"/>
  <c r="AG748" i="13"/>
  <c r="AG790" i="13"/>
  <c r="AG783" i="13"/>
  <c r="AG808" i="13"/>
  <c r="AG815" i="13"/>
  <c r="AG777" i="13"/>
  <c r="AG819" i="13"/>
  <c r="AG534" i="13"/>
  <c r="AG535" i="13"/>
  <c r="AG596" i="13"/>
  <c r="AG653" i="13"/>
  <c r="AG767" i="13"/>
  <c r="AG648" i="13"/>
  <c r="AG525" i="13"/>
  <c r="AG614" i="13"/>
  <c r="AG539" i="13"/>
  <c r="AG691" i="13"/>
  <c r="AG675" i="13"/>
  <c r="AG761" i="13"/>
  <c r="AG717" i="13"/>
  <c r="AG626" i="13"/>
  <c r="AG647" i="13"/>
  <c r="AG638" i="13"/>
  <c r="AG870" i="13"/>
  <c r="AG811" i="13"/>
  <c r="AG820" i="13"/>
  <c r="AG798" i="13"/>
  <c r="AG806" i="13"/>
  <c r="AG863" i="13"/>
  <c r="AG794" i="13"/>
  <c r="AG771" i="13"/>
  <c r="AG544" i="13"/>
  <c r="AG472" i="13"/>
  <c r="AG540" i="13"/>
  <c r="AG580" i="13"/>
  <c r="AG737" i="13"/>
  <c r="AG569" i="13"/>
  <c r="AG742" i="13"/>
  <c r="AG601" i="13"/>
  <c r="AG666" i="13"/>
  <c r="AG592" i="13"/>
  <c r="AG586" i="13"/>
  <c r="AG656" i="13"/>
  <c r="AG754" i="13"/>
  <c r="AG599" i="13"/>
  <c r="AG692" i="13"/>
  <c r="AG583" i="13"/>
  <c r="AG791" i="13"/>
  <c r="AG868" i="13"/>
  <c r="AG733" i="13"/>
  <c r="AG851" i="13"/>
  <c r="AG795" i="13"/>
  <c r="AG846" i="13"/>
  <c r="AG845" i="13"/>
  <c r="AI516" i="13"/>
  <c r="AI555" i="13"/>
  <c r="AI740" i="13"/>
  <c r="AI749" i="13"/>
  <c r="AI767" i="13"/>
  <c r="AI590" i="13"/>
  <c r="AI566" i="13"/>
  <c r="AI744" i="13"/>
  <c r="AI601" i="13"/>
  <c r="AI521" i="13"/>
  <c r="AI713" i="13"/>
  <c r="AI640" i="13"/>
  <c r="AI654" i="13"/>
  <c r="AI574" i="13"/>
  <c r="AI631" i="13"/>
  <c r="AI797" i="13"/>
  <c r="AI697" i="13"/>
  <c r="AI803" i="13"/>
  <c r="AI779" i="13"/>
  <c r="AI786" i="13"/>
  <c r="AI811" i="13"/>
  <c r="AI864" i="13"/>
  <c r="AI845" i="13"/>
  <c r="AI526" i="13"/>
  <c r="AI562" i="13"/>
  <c r="AI517" i="13"/>
  <c r="AI524" i="13"/>
  <c r="AI765" i="13"/>
  <c r="AI547" i="13"/>
  <c r="AI585" i="13"/>
  <c r="AI550" i="13"/>
  <c r="AI650" i="13"/>
  <c r="AI560" i="13"/>
  <c r="AI620" i="13"/>
  <c r="AI632" i="13"/>
  <c r="AI743" i="13"/>
  <c r="AI727" i="13"/>
  <c r="AI752" i="13"/>
  <c r="AI729" i="13"/>
  <c r="AI835" i="13"/>
  <c r="AI791" i="13"/>
  <c r="AI813" i="13"/>
  <c r="AI825" i="13"/>
  <c r="AI801" i="13"/>
  <c r="AI876" i="13"/>
  <c r="AI852" i="13"/>
  <c r="AI774" i="13"/>
  <c r="AI534" i="13"/>
  <c r="AI518" i="13"/>
  <c r="AI751" i="13"/>
  <c r="AI733" i="13"/>
  <c r="AI644" i="13"/>
  <c r="AI764" i="13"/>
  <c r="AI721" i="13"/>
  <c r="AI641" i="13"/>
  <c r="AI739" i="13"/>
  <c r="AI591" i="13"/>
  <c r="AI745" i="13"/>
  <c r="AI688" i="13"/>
  <c r="AI706" i="13"/>
  <c r="AI748" i="13"/>
  <c r="AI820" i="13"/>
  <c r="AI839" i="13"/>
  <c r="AI861" i="13"/>
  <c r="AI805" i="13"/>
  <c r="AI704" i="13"/>
  <c r="AI860" i="13"/>
  <c r="AI875" i="13"/>
  <c r="AI781" i="13"/>
  <c r="AI543" i="13"/>
  <c r="AI578" i="13"/>
  <c r="AI671" i="13"/>
  <c r="AI612" i="13"/>
  <c r="AI651" i="13"/>
  <c r="AI531" i="13"/>
  <c r="AI680" i="13"/>
  <c r="AI675" i="13"/>
  <c r="AI603" i="13"/>
  <c r="AI728" i="13"/>
  <c r="AI571" i="13"/>
  <c r="AI626" i="13"/>
  <c r="AI604" i="13"/>
  <c r="AI716" i="13"/>
  <c r="AI597" i="13"/>
  <c r="AI714" i="13"/>
  <c r="AI763" i="13"/>
  <c r="AI734" i="13"/>
  <c r="AI877" i="13"/>
  <c r="AI856" i="13"/>
  <c r="AI750" i="13"/>
  <c r="AI772" i="13"/>
  <c r="AI812" i="13"/>
  <c r="AI602" i="13"/>
  <c r="AI474" i="13"/>
  <c r="AI540" i="13"/>
  <c r="AI660" i="13"/>
  <c r="AI608" i="13"/>
  <c r="AI582" i="13"/>
  <c r="AI580" i="13"/>
  <c r="AI588" i="13"/>
  <c r="AI605" i="13"/>
  <c r="AI598" i="13"/>
  <c r="AI557" i="13"/>
  <c r="AI530" i="13"/>
  <c r="AI672" i="13"/>
  <c r="AI799" i="13"/>
  <c r="AI670" i="13"/>
  <c r="AI592" i="13"/>
  <c r="AI698" i="13"/>
  <c r="AI787" i="13"/>
  <c r="AI809" i="13"/>
  <c r="AI761" i="13"/>
  <c r="AI777" i="13"/>
  <c r="AI808" i="13"/>
  <c r="AI818" i="13"/>
  <c r="AI871" i="13"/>
  <c r="AI528" i="13"/>
  <c r="AI519" i="13"/>
  <c r="AI594" i="13"/>
  <c r="AI726" i="13"/>
  <c r="AI701" i="13"/>
  <c r="AI723" i="13"/>
  <c r="AI616" i="13"/>
  <c r="AI536" i="13"/>
  <c r="AI653" i="13"/>
  <c r="AI548" i="13"/>
  <c r="AI788" i="13"/>
  <c r="AI581" i="13"/>
  <c r="AI668" i="13"/>
  <c r="AI609" i="13"/>
  <c r="AI747" i="13"/>
  <c r="AI832" i="13"/>
  <c r="AI730" i="13"/>
  <c r="AI814" i="13"/>
  <c r="AI790" i="13"/>
  <c r="AI843" i="13"/>
  <c r="AI822" i="13"/>
  <c r="AI819" i="13"/>
  <c r="AI529" i="13"/>
  <c r="AI554" i="13"/>
  <c r="AI525" i="13"/>
  <c r="AI564" i="13"/>
  <c r="AI619" i="13"/>
  <c r="AI678" i="13"/>
  <c r="AI639" i="13"/>
  <c r="AI710" i="13"/>
  <c r="AI643" i="13"/>
  <c r="AI634" i="13"/>
  <c r="AI760" i="13"/>
  <c r="AI561" i="13"/>
  <c r="AI709" i="13"/>
  <c r="AI667" i="13"/>
  <c r="AI731" i="13"/>
  <c r="AI715" i="13"/>
  <c r="AI831" i="13"/>
  <c r="AI817" i="13"/>
  <c r="AI862" i="13"/>
  <c r="AI838" i="13"/>
  <c r="AI782" i="13"/>
  <c r="AI789" i="13"/>
  <c r="AI800" i="13"/>
  <c r="AI795" i="13"/>
  <c r="AI545" i="13"/>
  <c r="AI471" i="13"/>
  <c r="AI538" i="13"/>
  <c r="AI646" i="13"/>
  <c r="AI621" i="13"/>
  <c r="AI758" i="13"/>
  <c r="AI558" i="13"/>
  <c r="AI556" i="13"/>
  <c r="AI707" i="13"/>
  <c r="AI717" i="13"/>
  <c r="AI686" i="13"/>
  <c r="AI656" i="13"/>
  <c r="AI722" i="13"/>
  <c r="AI669" i="13"/>
  <c r="AI725" i="13"/>
  <c r="AI665" i="13"/>
  <c r="AI702" i="13"/>
  <c r="AI776" i="13"/>
  <c r="AI624" i="13"/>
  <c r="AI867" i="13"/>
  <c r="AI874" i="13"/>
  <c r="AI807" i="13"/>
  <c r="AI762" i="13"/>
  <c r="AI586" i="13"/>
  <c r="AI532" i="13"/>
  <c r="AI756" i="13"/>
  <c r="AI708" i="13"/>
  <c r="AI559" i="13"/>
  <c r="AI573" i="13"/>
  <c r="AI599" i="13"/>
  <c r="AI577" i="13"/>
  <c r="AI705" i="13"/>
  <c r="AI652" i="13"/>
  <c r="AI645" i="13"/>
  <c r="AI622" i="13"/>
  <c r="AI633" i="13"/>
  <c r="AI565" i="13"/>
  <c r="AI699" i="13"/>
  <c r="AI773" i="13"/>
  <c r="AI851" i="13"/>
  <c r="AI873" i="13"/>
  <c r="AI869" i="13"/>
  <c r="AI859" i="13"/>
  <c r="AI855" i="13"/>
  <c r="AI849" i="13"/>
  <c r="AI544" i="13"/>
  <c r="AI472" i="13"/>
  <c r="AI676" i="13"/>
  <c r="AI635" i="13"/>
  <c r="AI607" i="13"/>
  <c r="AI630" i="13"/>
  <c r="AI695" i="13"/>
  <c r="AI657" i="13"/>
  <c r="AI589" i="13"/>
  <c r="AI623" i="13"/>
  <c r="AI711" i="13"/>
  <c r="AI649" i="13"/>
  <c r="AI658" i="13"/>
  <c r="AI720" i="13"/>
  <c r="AI679" i="13"/>
  <c r="AI770" i="13"/>
  <c r="AI798" i="13"/>
  <c r="AI828" i="13"/>
  <c r="AI836" i="13"/>
  <c r="AI796" i="13"/>
  <c r="AI841" i="13"/>
  <c r="AI766" i="13"/>
  <c r="AI769" i="13"/>
  <c r="AI470" i="13"/>
  <c r="AI579" i="13"/>
  <c r="AI515" i="13"/>
  <c r="AI553" i="13"/>
  <c r="AI637" i="13"/>
  <c r="AI712" i="13"/>
  <c r="AI664" i="13"/>
  <c r="AI719" i="13"/>
  <c r="AI757" i="13"/>
  <c r="AI606" i="13"/>
  <c r="AI677" i="13"/>
  <c r="AI741" i="13"/>
  <c r="AI572" i="13"/>
  <c r="AI738" i="13"/>
  <c r="AI804" i="13"/>
  <c r="AI846" i="13"/>
  <c r="AI647" i="13"/>
  <c r="AI848" i="13"/>
  <c r="AI844" i="13"/>
  <c r="AI821" i="13"/>
  <c r="AI682" i="13"/>
  <c r="AI829" i="13"/>
  <c r="AI793" i="13"/>
  <c r="AI687" i="13"/>
  <c r="AI685" i="13"/>
  <c r="AI523" i="13"/>
  <c r="AI737" i="13"/>
  <c r="AI537" i="13"/>
  <c r="AI567" i="13"/>
  <c r="AI655" i="13"/>
  <c r="AI673" i="13"/>
  <c r="AI638" i="13"/>
  <c r="AI593" i="13"/>
  <c r="AI674" i="13"/>
  <c r="AI783" i="13"/>
  <c r="AI539" i="13"/>
  <c r="AI611" i="13"/>
  <c r="AI850" i="13"/>
  <c r="AI794" i="13"/>
  <c r="AI840" i="13"/>
  <c r="AI690" i="13"/>
  <c r="AI802" i="13"/>
  <c r="AI785" i="13"/>
  <c r="AI816" i="13"/>
  <c r="AI563" i="13"/>
  <c r="AI520" i="13"/>
  <c r="AI595" i="13"/>
  <c r="AI628" i="13"/>
  <c r="AI735" i="13"/>
  <c r="AI575" i="13"/>
  <c r="AI689" i="13"/>
  <c r="AI600" i="13"/>
  <c r="AI693" i="13"/>
  <c r="AI522" i="13"/>
  <c r="AI618" i="13"/>
  <c r="AI627" i="13"/>
  <c r="AI732" i="13"/>
  <c r="AI549" i="13"/>
  <c r="AI683" i="13"/>
  <c r="AI847" i="13"/>
  <c r="AI778" i="13"/>
  <c r="AI872" i="13"/>
  <c r="AI780" i="13"/>
  <c r="AI792" i="13"/>
  <c r="AI834" i="13"/>
  <c r="AI857" i="13"/>
  <c r="AI771" i="13"/>
  <c r="AI826" i="13"/>
  <c r="AI542" i="13"/>
  <c r="AI527" i="13"/>
  <c r="AI742" i="13"/>
  <c r="AI694" i="13"/>
  <c r="AI692" i="13"/>
  <c r="AI625" i="13"/>
  <c r="AI724" i="13"/>
  <c r="AI629" i="13"/>
  <c r="AI584" i="13"/>
  <c r="AI691" i="13"/>
  <c r="AI666" i="13"/>
  <c r="AI659" i="13"/>
  <c r="AI636" i="13"/>
  <c r="AI615" i="13"/>
  <c r="AI617" i="13"/>
  <c r="AI754" i="13"/>
  <c r="AI784" i="13"/>
  <c r="AI768" i="13"/>
  <c r="AI827" i="13"/>
  <c r="AI775" i="13"/>
  <c r="AI870" i="13"/>
  <c r="AI866" i="13"/>
  <c r="AI718" i="13"/>
  <c r="AI533" i="13"/>
  <c r="AI535" i="13"/>
  <c r="AI596" i="13"/>
  <c r="AI569" i="13"/>
  <c r="AI703" i="13"/>
  <c r="AI546" i="13"/>
  <c r="AI587" i="13"/>
  <c r="AI753" i="13"/>
  <c r="AI696" i="13"/>
  <c r="AI662" i="13"/>
  <c r="AI700" i="13"/>
  <c r="AI642" i="13"/>
  <c r="AI736" i="13"/>
  <c r="AI684" i="13"/>
  <c r="AI661" i="13"/>
  <c r="AI681" i="13"/>
  <c r="AI865" i="13"/>
  <c r="AI842" i="13"/>
  <c r="AI815" i="13"/>
  <c r="AI810" i="13"/>
  <c r="AI854" i="13"/>
  <c r="AI853" i="13"/>
  <c r="AI830" i="13"/>
  <c r="AI551" i="13"/>
  <c r="AI570" i="13"/>
  <c r="AI541" i="13"/>
  <c r="AI614" i="13"/>
  <c r="AI610" i="13"/>
  <c r="AI552" i="13"/>
  <c r="AI755" i="13"/>
  <c r="AI583" i="13"/>
  <c r="AI759" i="13"/>
  <c r="AI648" i="13"/>
  <c r="AI568" i="13"/>
  <c r="AI613" i="13"/>
  <c r="AI576" i="13"/>
  <c r="AI514" i="13"/>
  <c r="AI863" i="13"/>
  <c r="AI663" i="13"/>
  <c r="AI868" i="13"/>
  <c r="AI837" i="13"/>
  <c r="AI746" i="13"/>
  <c r="AI858" i="13"/>
  <c r="AI823" i="13"/>
  <c r="AI824" i="13"/>
  <c r="AI833" i="13"/>
  <c r="AI806" i="13"/>
  <c r="HS85" i="2"/>
  <c r="E154" i="7"/>
  <c r="EW8" i="2"/>
  <c r="C395" i="13"/>
  <c r="AI469" i="13"/>
  <c r="HR85" i="2"/>
  <c r="B477" i="19" l="1"/>
  <c r="A477" i="19"/>
  <c r="C476" i="19"/>
  <c r="D153" i="7"/>
  <c r="BG153" i="7" s="1"/>
  <c r="BE153" i="7"/>
  <c r="A395" i="13"/>
  <c r="B395" i="13"/>
  <c r="EX8" i="2"/>
  <c r="E155" i="7"/>
  <c r="C396" i="13"/>
  <c r="IA65" i="2"/>
  <c r="HY38" i="2"/>
  <c r="AG476" i="13" s="1"/>
  <c r="HY41" i="2"/>
  <c r="AJ476" i="13" s="1"/>
  <c r="HY37" i="2"/>
  <c r="AF476" i="13" s="1"/>
  <c r="HY40" i="2"/>
  <c r="AI476" i="13" s="1"/>
  <c r="HY39" i="2"/>
  <c r="AH476" i="13" s="1"/>
  <c r="AC154" i="7"/>
  <c r="AQ154" i="7"/>
  <c r="AW154" i="7"/>
  <c r="AR154" i="7"/>
  <c r="Q154" i="7"/>
  <c r="Z154" i="7"/>
  <c r="AU154" i="7"/>
  <c r="AN154" i="7"/>
  <c r="P154" i="7"/>
  <c r="AM154" i="7"/>
  <c r="N154" i="7"/>
  <c r="AT154" i="7"/>
  <c r="AH154" i="7"/>
  <c r="AG154" i="7"/>
  <c r="G154" i="7"/>
  <c r="AK154" i="7"/>
  <c r="S154" i="7"/>
  <c r="B154" i="7"/>
  <c r="BE154" i="7" s="1"/>
  <c r="T154" i="7"/>
  <c r="AL154" i="7"/>
  <c r="L154" i="7"/>
  <c r="BJ154" i="7" s="1"/>
  <c r="AJ154" i="7"/>
  <c r="AE154" i="7"/>
  <c r="AO154" i="7"/>
  <c r="J154" i="7"/>
  <c r="X154" i="7"/>
  <c r="AX154" i="7"/>
  <c r="C154" i="7"/>
  <c r="BF154" i="7" s="1"/>
  <c r="V154" i="7"/>
  <c r="AS154" i="7"/>
  <c r="BK154" i="7" s="1"/>
  <c r="O154" i="7"/>
  <c r="U154" i="7"/>
  <c r="W154" i="7"/>
  <c r="H154" i="7"/>
  <c r="BI154" i="7" s="1"/>
  <c r="AV154" i="7"/>
  <c r="M154" i="7"/>
  <c r="F154" i="7"/>
  <c r="AD154" i="7"/>
  <c r="Y154" i="7"/>
  <c r="AI154" i="7"/>
  <c r="K154" i="7"/>
  <c r="AB154" i="7"/>
  <c r="AA154" i="7"/>
  <c r="R154" i="7"/>
  <c r="AF154" i="7"/>
  <c r="AP154" i="7"/>
  <c r="AY154" i="7"/>
  <c r="I154" i="7"/>
  <c r="HU85" i="2"/>
  <c r="BH153" i="7"/>
  <c r="A153" i="7"/>
  <c r="BD153" i="7" s="1"/>
  <c r="HV41" i="2"/>
  <c r="AJ473" i="13" s="1"/>
  <c r="HV37" i="2"/>
  <c r="AF473" i="13" s="1"/>
  <c r="HV40" i="2"/>
  <c r="AI473" i="13" s="1"/>
  <c r="HV39" i="2"/>
  <c r="AH473" i="13" s="1"/>
  <c r="HX65" i="2"/>
  <c r="HV38" i="2"/>
  <c r="AG473" i="13" s="1"/>
  <c r="HT85" i="2"/>
  <c r="D154" i="7" l="1"/>
  <c r="BG154" i="7" s="1"/>
  <c r="HV85" i="2"/>
  <c r="HW85" i="2"/>
  <c r="M155" i="7"/>
  <c r="C155" i="7"/>
  <c r="BF155" i="7" s="1"/>
  <c r="AB155" i="7"/>
  <c r="AX155" i="7"/>
  <c r="L155" i="7"/>
  <c r="BJ155" i="7" s="1"/>
  <c r="AS155" i="7"/>
  <c r="BK155" i="7" s="1"/>
  <c r="AK155" i="7"/>
  <c r="AD155" i="7"/>
  <c r="W155" i="7"/>
  <c r="U155" i="7"/>
  <c r="AW155" i="7"/>
  <c r="O155" i="7"/>
  <c r="Z155" i="7"/>
  <c r="AE155" i="7"/>
  <c r="X155" i="7"/>
  <c r="AU155" i="7"/>
  <c r="T155" i="7"/>
  <c r="V155" i="7"/>
  <c r="AN155" i="7"/>
  <c r="I155" i="7"/>
  <c r="AG155" i="7"/>
  <c r="AI155" i="7"/>
  <c r="K155" i="7"/>
  <c r="AH155" i="7"/>
  <c r="AV155" i="7"/>
  <c r="AQ155" i="7"/>
  <c r="AA155" i="7"/>
  <c r="AJ155" i="7"/>
  <c r="AL155" i="7"/>
  <c r="Y155" i="7"/>
  <c r="F155" i="7"/>
  <c r="AT155" i="7"/>
  <c r="Q155" i="7"/>
  <c r="P155" i="7"/>
  <c r="AP155" i="7"/>
  <c r="AF155" i="7"/>
  <c r="AM155" i="7"/>
  <c r="AC155" i="7"/>
  <c r="AY155" i="7"/>
  <c r="R155" i="7"/>
  <c r="AO155" i="7"/>
  <c r="AR155" i="7"/>
  <c r="S155" i="7"/>
  <c r="G155" i="7"/>
  <c r="B155" i="7"/>
  <c r="BE155" i="7" s="1"/>
  <c r="H155" i="7"/>
  <c r="BI155" i="7" s="1"/>
  <c r="N155" i="7"/>
  <c r="J155" i="7"/>
  <c r="A476" i="19"/>
  <c r="B476" i="19"/>
  <c r="C475" i="19"/>
  <c r="E156" i="7"/>
  <c r="C397" i="13"/>
  <c r="EY8" i="2"/>
  <c r="HZ65" i="2"/>
  <c r="HX40" i="2"/>
  <c r="AI475" i="13" s="1"/>
  <c r="HX39" i="2"/>
  <c r="AH475" i="13" s="1"/>
  <c r="HX38" i="2"/>
  <c r="AG475" i="13" s="1"/>
  <c r="HX41" i="2"/>
  <c r="AJ475" i="13" s="1"/>
  <c r="HX37" i="2"/>
  <c r="AF475" i="13" s="1"/>
  <c r="IA39" i="2"/>
  <c r="AH478" i="13" s="1"/>
  <c r="IA38" i="2"/>
  <c r="AG478" i="13" s="1"/>
  <c r="IC65" i="2"/>
  <c r="IA41" i="2"/>
  <c r="AJ478" i="13" s="1"/>
  <c r="IA37" i="2"/>
  <c r="AF478" i="13" s="1"/>
  <c r="IA40" i="2"/>
  <c r="AI478" i="13" s="1"/>
  <c r="A154" i="7"/>
  <c r="BD154" i="7" s="1"/>
  <c r="BH154" i="7"/>
  <c r="A396" i="13"/>
  <c r="B396" i="13"/>
  <c r="D155" i="7" l="1"/>
  <c r="BG155" i="7" s="1"/>
  <c r="C398" i="13"/>
  <c r="EZ8" i="2"/>
  <c r="E157" i="7"/>
  <c r="HZ41" i="2"/>
  <c r="AJ477" i="13" s="1"/>
  <c r="HZ37" i="2"/>
  <c r="AF477" i="13" s="1"/>
  <c r="IB65" i="2"/>
  <c r="HZ40" i="2"/>
  <c r="HZ39" i="2"/>
  <c r="AH477" i="13" s="1"/>
  <c r="HZ38" i="2"/>
  <c r="AG477" i="13" s="1"/>
  <c r="A475" i="19"/>
  <c r="B475" i="19"/>
  <c r="C474" i="19"/>
  <c r="HY85" i="2"/>
  <c r="A397" i="13"/>
  <c r="B397" i="13"/>
  <c r="A155" i="7"/>
  <c r="BD155" i="7" s="1"/>
  <c r="BH155" i="7"/>
  <c r="IC40" i="2"/>
  <c r="AI480" i="13" s="1"/>
  <c r="IC39" i="2"/>
  <c r="AH480" i="13" s="1"/>
  <c r="IC38" i="2"/>
  <c r="AG480" i="13" s="1"/>
  <c r="IE65" i="2"/>
  <c r="IC41" i="2"/>
  <c r="AJ480" i="13" s="1"/>
  <c r="IC37" i="2"/>
  <c r="AF480" i="13" s="1"/>
  <c r="IA85" i="2"/>
  <c r="HX85" i="2"/>
  <c r="F156" i="7"/>
  <c r="AL156" i="7"/>
  <c r="AS156" i="7"/>
  <c r="BK156" i="7" s="1"/>
  <c r="J156" i="7"/>
  <c r="K156" i="7"/>
  <c r="AO156" i="7"/>
  <c r="AC156" i="7"/>
  <c r="R156" i="7"/>
  <c r="AA156" i="7"/>
  <c r="AP156" i="7"/>
  <c r="AY156" i="7"/>
  <c r="M156" i="7"/>
  <c r="S156" i="7"/>
  <c r="W156" i="7"/>
  <c r="G156" i="7"/>
  <c r="AH156" i="7"/>
  <c r="AX156" i="7"/>
  <c r="AT156" i="7"/>
  <c r="AU156" i="7"/>
  <c r="AJ156" i="7"/>
  <c r="AM156" i="7"/>
  <c r="AQ156" i="7"/>
  <c r="AF156" i="7"/>
  <c r="AG156" i="7"/>
  <c r="N156" i="7"/>
  <c r="Q156" i="7"/>
  <c r="H156" i="7"/>
  <c r="BI156" i="7" s="1"/>
  <c r="AI156" i="7"/>
  <c r="C156" i="7"/>
  <c r="BF156" i="7" s="1"/>
  <c r="AN156" i="7"/>
  <c r="P156" i="7"/>
  <c r="AK156" i="7"/>
  <c r="Y156" i="7"/>
  <c r="U156" i="7"/>
  <c r="V156" i="7"/>
  <c r="X156" i="7"/>
  <c r="AV156" i="7"/>
  <c r="B156" i="7"/>
  <c r="BE156" i="7" s="1"/>
  <c r="O156" i="7"/>
  <c r="AB156" i="7"/>
  <c r="L156" i="7"/>
  <c r="BJ156" i="7" s="1"/>
  <c r="AD156" i="7"/>
  <c r="I156" i="7"/>
  <c r="AR156" i="7"/>
  <c r="T156" i="7"/>
  <c r="AW156" i="7"/>
  <c r="AE156" i="7"/>
  <c r="Z156" i="7"/>
  <c r="HZ85" i="2" l="1"/>
  <c r="AI477" i="13"/>
  <c r="D156" i="7"/>
  <c r="BG156" i="7" s="1"/>
  <c r="BH156" i="7"/>
  <c r="A156" i="7"/>
  <c r="BD156" i="7" s="1"/>
  <c r="IE41" i="2"/>
  <c r="AJ482" i="13" s="1"/>
  <c r="IE37" i="2"/>
  <c r="AF482" i="13" s="1"/>
  <c r="IE40" i="2"/>
  <c r="AI482" i="13" s="1"/>
  <c r="IE39" i="2"/>
  <c r="AH482" i="13" s="1"/>
  <c r="IG65" i="2"/>
  <c r="IE38" i="2"/>
  <c r="AG482" i="13" s="1"/>
  <c r="A474" i="19"/>
  <c r="B474" i="19"/>
  <c r="C473" i="19"/>
  <c r="IB40" i="2"/>
  <c r="AI479" i="13" s="1"/>
  <c r="IB39" i="2"/>
  <c r="AH479" i="13" s="1"/>
  <c r="ID65" i="2"/>
  <c r="IB38" i="2"/>
  <c r="AG479" i="13" s="1"/>
  <c r="IB41" i="2"/>
  <c r="AJ479" i="13" s="1"/>
  <c r="IB37" i="2"/>
  <c r="AF479" i="13" s="1"/>
  <c r="AD157" i="7"/>
  <c r="AF157" i="7"/>
  <c r="AX157" i="7"/>
  <c r="H157" i="7"/>
  <c r="BI157" i="7" s="1"/>
  <c r="AY157" i="7"/>
  <c r="G157" i="7"/>
  <c r="AR157" i="7"/>
  <c r="AE157" i="7"/>
  <c r="J157" i="7"/>
  <c r="AN157" i="7"/>
  <c r="P157" i="7"/>
  <c r="T157" i="7"/>
  <c r="AK157" i="7"/>
  <c r="U157" i="7"/>
  <c r="Z157" i="7"/>
  <c r="O157" i="7"/>
  <c r="AQ157" i="7"/>
  <c r="K157" i="7"/>
  <c r="AU157" i="7"/>
  <c r="I157" i="7"/>
  <c r="AT157" i="7"/>
  <c r="V157" i="7"/>
  <c r="AC157" i="7"/>
  <c r="R157" i="7"/>
  <c r="AV157" i="7"/>
  <c r="W157" i="7"/>
  <c r="Q157" i="7"/>
  <c r="Y157" i="7"/>
  <c r="AB157" i="7"/>
  <c r="L157" i="7"/>
  <c r="BJ157" i="7" s="1"/>
  <c r="AO157" i="7"/>
  <c r="S157" i="7"/>
  <c r="F157" i="7"/>
  <c r="AJ157" i="7"/>
  <c r="AI157" i="7"/>
  <c r="AW157" i="7"/>
  <c r="C157" i="7"/>
  <c r="BF157" i="7" s="1"/>
  <c r="AH157" i="7"/>
  <c r="AA157" i="7"/>
  <c r="AL157" i="7"/>
  <c r="AG157" i="7"/>
  <c r="X157" i="7"/>
  <c r="M157" i="7"/>
  <c r="AM157" i="7"/>
  <c r="B157" i="7"/>
  <c r="BE157" i="7" s="1"/>
  <c r="N157" i="7"/>
  <c r="AS157" i="7"/>
  <c r="BK157" i="7" s="1"/>
  <c r="AP157" i="7"/>
  <c r="FA8" i="2"/>
  <c r="E158" i="7"/>
  <c r="C399" i="13"/>
  <c r="B398" i="13"/>
  <c r="A398" i="13"/>
  <c r="D157" i="7" l="1"/>
  <c r="BG157" i="7" s="1"/>
  <c r="A399" i="13"/>
  <c r="B399" i="13"/>
  <c r="O158" i="7"/>
  <c r="AV158" i="7"/>
  <c r="AE158" i="7"/>
  <c r="AI158" i="7"/>
  <c r="AH158" i="7"/>
  <c r="AS158" i="7"/>
  <c r="BK158" i="7" s="1"/>
  <c r="AN158" i="7"/>
  <c r="AK158" i="7"/>
  <c r="AD158" i="7"/>
  <c r="AU158" i="7"/>
  <c r="X158" i="7"/>
  <c r="AT158" i="7"/>
  <c r="AL158" i="7"/>
  <c r="F158" i="7"/>
  <c r="Z158" i="7"/>
  <c r="L158" i="7"/>
  <c r="BJ158" i="7" s="1"/>
  <c r="AA158" i="7"/>
  <c r="AR158" i="7"/>
  <c r="AO158" i="7"/>
  <c r="AP158" i="7"/>
  <c r="AY158" i="7"/>
  <c r="AM158" i="7"/>
  <c r="T158" i="7"/>
  <c r="U158" i="7"/>
  <c r="M158" i="7"/>
  <c r="AJ158" i="7"/>
  <c r="Y158" i="7"/>
  <c r="J158" i="7"/>
  <c r="K158" i="7"/>
  <c r="B158" i="7"/>
  <c r="BE158" i="7" s="1"/>
  <c r="I158" i="7"/>
  <c r="H158" i="7"/>
  <c r="BI158" i="7" s="1"/>
  <c r="P158" i="7"/>
  <c r="AG158" i="7"/>
  <c r="AC158" i="7"/>
  <c r="AF158" i="7"/>
  <c r="N158" i="7"/>
  <c r="W158" i="7"/>
  <c r="AX158" i="7"/>
  <c r="AB158" i="7"/>
  <c r="AW158" i="7"/>
  <c r="AQ158" i="7"/>
  <c r="R158" i="7"/>
  <c r="S158" i="7"/>
  <c r="V158" i="7"/>
  <c r="G158" i="7"/>
  <c r="Q158" i="7"/>
  <c r="C158" i="7"/>
  <c r="BF158" i="7" s="1"/>
  <c r="FB8" i="2"/>
  <c r="E159" i="7"/>
  <c r="C400" i="13"/>
  <c r="B473" i="19"/>
  <c r="C472" i="19"/>
  <c r="A473" i="19"/>
  <c r="II65" i="2"/>
  <c r="IG40" i="2"/>
  <c r="IG39" i="2"/>
  <c r="AH484" i="13" s="1"/>
  <c r="IG38" i="2"/>
  <c r="AG484" i="13" s="1"/>
  <c r="IG41" i="2"/>
  <c r="AJ484" i="13" s="1"/>
  <c r="IG37" i="2"/>
  <c r="AF484" i="13" s="1"/>
  <c r="BH157" i="7"/>
  <c r="A157" i="7"/>
  <c r="BD157" i="7" s="1"/>
  <c r="ID38" i="2"/>
  <c r="AG481" i="13" s="1"/>
  <c r="ID41" i="2"/>
  <c r="AJ481" i="13" s="1"/>
  <c r="ID37" i="2"/>
  <c r="AF481" i="13" s="1"/>
  <c r="IF65" i="2"/>
  <c r="ID40" i="2"/>
  <c r="ID39" i="2"/>
  <c r="AH481" i="13" s="1"/>
  <c r="IB85" i="2"/>
  <c r="IC85" i="2"/>
  <c r="IE85" i="2" l="1"/>
  <c r="AI481" i="13"/>
  <c r="ID85" i="2"/>
  <c r="AI484" i="13"/>
  <c r="D158" i="7"/>
  <c r="BG158" i="7" s="1"/>
  <c r="IH65" i="2"/>
  <c r="IF40" i="2"/>
  <c r="AI483" i="13" s="1"/>
  <c r="IF39" i="2"/>
  <c r="AH483" i="13" s="1"/>
  <c r="IF38" i="2"/>
  <c r="AG483" i="13" s="1"/>
  <c r="IF41" i="2"/>
  <c r="AJ483" i="13" s="1"/>
  <c r="IF37" i="2"/>
  <c r="AF483" i="13" s="1"/>
  <c r="AH159" i="7"/>
  <c r="AO159" i="7"/>
  <c r="J159" i="7"/>
  <c r="W159" i="7"/>
  <c r="AM159" i="7"/>
  <c r="Q159" i="7"/>
  <c r="Z159" i="7"/>
  <c r="AJ159" i="7"/>
  <c r="AU159" i="7"/>
  <c r="V159" i="7"/>
  <c r="AT159" i="7"/>
  <c r="T159" i="7"/>
  <c r="AG159" i="7"/>
  <c r="AB159" i="7"/>
  <c r="O159" i="7"/>
  <c r="AI159" i="7"/>
  <c r="B159" i="7"/>
  <c r="BE159" i="7" s="1"/>
  <c r="L159" i="7"/>
  <c r="BJ159" i="7" s="1"/>
  <c r="AW159" i="7"/>
  <c r="AL159" i="7"/>
  <c r="AR159" i="7"/>
  <c r="P159" i="7"/>
  <c r="AX159" i="7"/>
  <c r="N159" i="7"/>
  <c r="H159" i="7"/>
  <c r="BI159" i="7" s="1"/>
  <c r="AC159" i="7"/>
  <c r="S159" i="7"/>
  <c r="F159" i="7"/>
  <c r="AF159" i="7"/>
  <c r="R159" i="7"/>
  <c r="U159" i="7"/>
  <c r="AE159" i="7"/>
  <c r="G159" i="7"/>
  <c r="AA159" i="7"/>
  <c r="AY159" i="7"/>
  <c r="AS159" i="7"/>
  <c r="BK159" i="7" s="1"/>
  <c r="M159" i="7"/>
  <c r="AQ159" i="7"/>
  <c r="AP159" i="7"/>
  <c r="X159" i="7"/>
  <c r="C159" i="7"/>
  <c r="BF159" i="7" s="1"/>
  <c r="K159" i="7"/>
  <c r="AK159" i="7"/>
  <c r="AN159" i="7"/>
  <c r="AD159" i="7"/>
  <c r="AV159" i="7"/>
  <c r="Y159" i="7"/>
  <c r="I159" i="7"/>
  <c r="A472" i="19"/>
  <c r="B472" i="19"/>
  <c r="C471" i="19"/>
  <c r="E160" i="7"/>
  <c r="C401" i="13"/>
  <c r="FC8" i="2"/>
  <c r="A158" i="7"/>
  <c r="BD158" i="7" s="1"/>
  <c r="BH158" i="7"/>
  <c r="II41" i="2"/>
  <c r="AJ486" i="13" s="1"/>
  <c r="II37" i="2"/>
  <c r="AF486" i="13" s="1"/>
  <c r="IK65" i="2"/>
  <c r="II40" i="2"/>
  <c r="II39" i="2"/>
  <c r="AH486" i="13" s="1"/>
  <c r="II38" i="2"/>
  <c r="AG486" i="13" s="1"/>
  <c r="B400" i="13"/>
  <c r="A400" i="13"/>
  <c r="AI486" i="13" l="1"/>
  <c r="D159" i="7"/>
  <c r="BG159" i="7" s="1"/>
  <c r="A471" i="19"/>
  <c r="B471" i="19"/>
  <c r="C470" i="19"/>
  <c r="A159" i="7"/>
  <c r="BD159" i="7" s="1"/>
  <c r="BH159" i="7"/>
  <c r="IG85" i="2"/>
  <c r="E161" i="7"/>
  <c r="C402" i="13"/>
  <c r="FD8" i="2"/>
  <c r="IK40" i="2"/>
  <c r="IK39" i="2"/>
  <c r="AH488" i="13" s="1"/>
  <c r="IK38" i="2"/>
  <c r="AG488" i="13" s="1"/>
  <c r="IM65" i="2"/>
  <c r="IK41" i="2"/>
  <c r="AJ488" i="13" s="1"/>
  <c r="IK37" i="2"/>
  <c r="AF488" i="13" s="1"/>
  <c r="A401" i="13"/>
  <c r="B401" i="13"/>
  <c r="IH38" i="2"/>
  <c r="AG485" i="13" s="1"/>
  <c r="IJ65" i="2"/>
  <c r="IH41" i="2"/>
  <c r="AJ485" i="13" s="1"/>
  <c r="IH37" i="2"/>
  <c r="AF485" i="13" s="1"/>
  <c r="IH40" i="2"/>
  <c r="IH39" i="2"/>
  <c r="AH485" i="13" s="1"/>
  <c r="C160" i="7"/>
  <c r="BF160" i="7" s="1"/>
  <c r="L160" i="7"/>
  <c r="BJ160" i="7" s="1"/>
  <c r="AT160" i="7"/>
  <c r="P160" i="7"/>
  <c r="AF160" i="7"/>
  <c r="AM160" i="7"/>
  <c r="AG160" i="7"/>
  <c r="W160" i="7"/>
  <c r="F160" i="7"/>
  <c r="AS160" i="7"/>
  <c r="BK160" i="7" s="1"/>
  <c r="B160" i="7"/>
  <c r="BE160" i="7" s="1"/>
  <c r="AK160" i="7"/>
  <c r="AU160" i="7"/>
  <c r="AN160" i="7"/>
  <c r="AD160" i="7"/>
  <c r="AE160" i="7"/>
  <c r="X160" i="7"/>
  <c r="AO160" i="7"/>
  <c r="AI160" i="7"/>
  <c r="AJ160" i="7"/>
  <c r="AV160" i="7"/>
  <c r="AW160" i="7"/>
  <c r="V160" i="7"/>
  <c r="AL160" i="7"/>
  <c r="S160" i="7"/>
  <c r="AX160" i="7"/>
  <c r="M160" i="7"/>
  <c r="J160" i="7"/>
  <c r="AB160" i="7"/>
  <c r="O160" i="7"/>
  <c r="Q160" i="7"/>
  <c r="G160" i="7"/>
  <c r="Y160" i="7"/>
  <c r="AQ160" i="7"/>
  <c r="R160" i="7"/>
  <c r="T160" i="7"/>
  <c r="AP160" i="7"/>
  <c r="AC160" i="7"/>
  <c r="AY160" i="7"/>
  <c r="I160" i="7"/>
  <c r="K160" i="7"/>
  <c r="AR160" i="7"/>
  <c r="H160" i="7"/>
  <c r="BI160" i="7" s="1"/>
  <c r="AA160" i="7"/>
  <c r="N160" i="7"/>
  <c r="AH160" i="7"/>
  <c r="Z160" i="7"/>
  <c r="U160" i="7"/>
  <c r="IF85" i="2"/>
  <c r="AI485" i="13" l="1"/>
  <c r="AI488" i="13"/>
  <c r="D160" i="7"/>
  <c r="BG160" i="7" s="1"/>
  <c r="IM37" i="2"/>
  <c r="AF490" i="13" s="1"/>
  <c r="IM41" i="2"/>
  <c r="AJ490" i="13" s="1"/>
  <c r="IM40" i="2"/>
  <c r="IM39" i="2"/>
  <c r="AH490" i="13" s="1"/>
  <c r="IO65" i="2"/>
  <c r="IM38" i="2"/>
  <c r="AG490" i="13" s="1"/>
  <c r="E162" i="7"/>
  <c r="C403" i="13"/>
  <c r="FE8" i="2"/>
  <c r="BH160" i="7"/>
  <c r="A160" i="7"/>
  <c r="BD160" i="7" s="1"/>
  <c r="A402" i="13"/>
  <c r="B402" i="13"/>
  <c r="IH85" i="2"/>
  <c r="C469" i="19"/>
  <c r="A470" i="19"/>
  <c r="B470" i="19"/>
  <c r="IJ40" i="2"/>
  <c r="IJ39" i="2"/>
  <c r="AH487" i="13" s="1"/>
  <c r="IL65" i="2"/>
  <c r="IJ38" i="2"/>
  <c r="AG487" i="13" s="1"/>
  <c r="IJ41" i="2"/>
  <c r="AJ487" i="13" s="1"/>
  <c r="IJ37" i="2"/>
  <c r="AF487" i="13" s="1"/>
  <c r="AI161" i="7"/>
  <c r="AU161" i="7"/>
  <c r="AW161" i="7"/>
  <c r="J161" i="7"/>
  <c r="AG161" i="7"/>
  <c r="AE161" i="7"/>
  <c r="AO161" i="7"/>
  <c r="Y161" i="7"/>
  <c r="R161" i="7"/>
  <c r="AB161" i="7"/>
  <c r="AN161" i="7"/>
  <c r="L161" i="7"/>
  <c r="BJ161" i="7" s="1"/>
  <c r="AA161" i="7"/>
  <c r="AS161" i="7"/>
  <c r="BK161" i="7" s="1"/>
  <c r="AR161" i="7"/>
  <c r="AM161" i="7"/>
  <c r="AV161" i="7"/>
  <c r="F161" i="7"/>
  <c r="S161" i="7"/>
  <c r="B161" i="7"/>
  <c r="BE161" i="7" s="1"/>
  <c r="H161" i="7"/>
  <c r="BI161" i="7" s="1"/>
  <c r="U161" i="7"/>
  <c r="AK161" i="7"/>
  <c r="Q161" i="7"/>
  <c r="I161" i="7"/>
  <c r="AX161" i="7"/>
  <c r="AP161" i="7"/>
  <c r="AC161" i="7"/>
  <c r="K161" i="7"/>
  <c r="C161" i="7"/>
  <c r="BF161" i="7" s="1"/>
  <c r="AH161" i="7"/>
  <c r="AD161" i="7"/>
  <c r="T161" i="7"/>
  <c r="M161" i="7"/>
  <c r="O161" i="7"/>
  <c r="V161" i="7"/>
  <c r="AL161" i="7"/>
  <c r="AQ161" i="7"/>
  <c r="AF161" i="7"/>
  <c r="AT161" i="7"/>
  <c r="AY161" i="7"/>
  <c r="X161" i="7"/>
  <c r="Z161" i="7"/>
  <c r="G161" i="7"/>
  <c r="N161" i="7"/>
  <c r="P161" i="7"/>
  <c r="AJ161" i="7"/>
  <c r="W161" i="7"/>
  <c r="II85" i="2"/>
  <c r="IJ85" i="2" l="1"/>
  <c r="AI487" i="13"/>
  <c r="AI490" i="13"/>
  <c r="D161" i="7"/>
  <c r="BG161" i="7" s="1"/>
  <c r="IL38" i="2"/>
  <c r="AG489" i="13" s="1"/>
  <c r="IL41" i="2"/>
  <c r="AJ489" i="13" s="1"/>
  <c r="IL37" i="2"/>
  <c r="AF489" i="13" s="1"/>
  <c r="IN65" i="2"/>
  <c r="IL40" i="2"/>
  <c r="IL39" i="2"/>
  <c r="AH489" i="13" s="1"/>
  <c r="B469" i="19"/>
  <c r="A469" i="19"/>
  <c r="C468" i="19"/>
  <c r="C404" i="13"/>
  <c r="FF8" i="2"/>
  <c r="E163" i="7"/>
  <c r="IQ65" i="2"/>
  <c r="IO40" i="2"/>
  <c r="IO39" i="2"/>
  <c r="AH492" i="13" s="1"/>
  <c r="IO41" i="2"/>
  <c r="AJ492" i="13" s="1"/>
  <c r="IO38" i="2"/>
  <c r="AG492" i="13" s="1"/>
  <c r="IO37" i="2"/>
  <c r="AF492" i="13" s="1"/>
  <c r="B403" i="13"/>
  <c r="A403" i="13"/>
  <c r="BH161" i="7"/>
  <c r="A161" i="7"/>
  <c r="BD161" i="7" s="1"/>
  <c r="T162" i="7"/>
  <c r="AV162" i="7"/>
  <c r="AG162" i="7"/>
  <c r="S162" i="7"/>
  <c r="G162" i="7"/>
  <c r="U162" i="7"/>
  <c r="AP162" i="7"/>
  <c r="AE162" i="7"/>
  <c r="AS162" i="7"/>
  <c r="BK162" i="7" s="1"/>
  <c r="Z162" i="7"/>
  <c r="AU162" i="7"/>
  <c r="AQ162" i="7"/>
  <c r="AM162" i="7"/>
  <c r="AY162" i="7"/>
  <c r="AA162" i="7"/>
  <c r="R162" i="7"/>
  <c r="AK162" i="7"/>
  <c r="Q162" i="7"/>
  <c r="AW162" i="7"/>
  <c r="AO162" i="7"/>
  <c r="P162" i="7"/>
  <c r="AF162" i="7"/>
  <c r="Y162" i="7"/>
  <c r="I162" i="7"/>
  <c r="F162" i="7"/>
  <c r="C162" i="7"/>
  <c r="BF162" i="7" s="1"/>
  <c r="AL162" i="7"/>
  <c r="AB162" i="7"/>
  <c r="X162" i="7"/>
  <c r="AR162" i="7"/>
  <c r="K162" i="7"/>
  <c r="AT162" i="7"/>
  <c r="B162" i="7"/>
  <c r="BE162" i="7" s="1"/>
  <c r="J162" i="7"/>
  <c r="L162" i="7"/>
  <c r="BJ162" i="7" s="1"/>
  <c r="AD162" i="7"/>
  <c r="AI162" i="7"/>
  <c r="H162" i="7"/>
  <c r="BI162" i="7" s="1"/>
  <c r="AJ162" i="7"/>
  <c r="V162" i="7"/>
  <c r="W162" i="7"/>
  <c r="N162" i="7"/>
  <c r="M162" i="7"/>
  <c r="O162" i="7"/>
  <c r="AC162" i="7"/>
  <c r="AX162" i="7"/>
  <c r="AH162" i="7"/>
  <c r="AN162" i="7"/>
  <c r="IK85" i="2"/>
  <c r="AI492" i="13" l="1"/>
  <c r="AI489" i="13"/>
  <c r="D162" i="7"/>
  <c r="BG162" i="7" s="1"/>
  <c r="C405" i="13"/>
  <c r="FG8" i="2"/>
  <c r="E164" i="7"/>
  <c r="IP65" i="2"/>
  <c r="IN37" i="2"/>
  <c r="AF491" i="13" s="1"/>
  <c r="IN40" i="2"/>
  <c r="IN39" i="2"/>
  <c r="AH491" i="13" s="1"/>
  <c r="IN41" i="2"/>
  <c r="AJ491" i="13" s="1"/>
  <c r="IN38" i="2"/>
  <c r="AG491" i="13" s="1"/>
  <c r="IO85" i="2"/>
  <c r="B404" i="13"/>
  <c r="A404" i="13"/>
  <c r="IQ41" i="2"/>
  <c r="AJ494" i="13" s="1"/>
  <c r="IQ38" i="2"/>
  <c r="AG494" i="13" s="1"/>
  <c r="IS65" i="2"/>
  <c r="IU65" i="2" s="1"/>
  <c r="IQ37" i="2"/>
  <c r="AF494" i="13" s="1"/>
  <c r="IQ40" i="2"/>
  <c r="IQ39" i="2"/>
  <c r="AH494" i="13" s="1"/>
  <c r="A468" i="19"/>
  <c r="C467" i="19"/>
  <c r="B468" i="19"/>
  <c r="BH162" i="7"/>
  <c r="A162" i="7"/>
  <c r="BD162" i="7" s="1"/>
  <c r="R163" i="7"/>
  <c r="J163" i="7"/>
  <c r="B163" i="7"/>
  <c r="BE163" i="7" s="1"/>
  <c r="N163" i="7"/>
  <c r="AT163" i="7"/>
  <c r="AF163" i="7"/>
  <c r="P163" i="7"/>
  <c r="L163" i="7"/>
  <c r="BJ163" i="7" s="1"/>
  <c r="AJ163" i="7"/>
  <c r="AY163" i="7"/>
  <c r="AW163" i="7"/>
  <c r="AP163" i="7"/>
  <c r="F163" i="7"/>
  <c r="W163" i="7"/>
  <c r="AU163" i="7"/>
  <c r="H163" i="7"/>
  <c r="BI163" i="7" s="1"/>
  <c r="O163" i="7"/>
  <c r="AH163" i="7"/>
  <c r="AG163" i="7"/>
  <c r="AI163" i="7"/>
  <c r="Z163" i="7"/>
  <c r="AK163" i="7"/>
  <c r="AL163" i="7"/>
  <c r="S163" i="7"/>
  <c r="T163" i="7"/>
  <c r="K163" i="7"/>
  <c r="I163" i="7"/>
  <c r="AC163" i="7"/>
  <c r="V163" i="7"/>
  <c r="C163" i="7"/>
  <c r="BF163" i="7" s="1"/>
  <c r="Y163" i="7"/>
  <c r="AR163" i="7"/>
  <c r="AN163" i="7"/>
  <c r="AS163" i="7"/>
  <c r="BK163" i="7" s="1"/>
  <c r="X163" i="7"/>
  <c r="AM163" i="7"/>
  <c r="AV163" i="7"/>
  <c r="Q163" i="7"/>
  <c r="G163" i="7"/>
  <c r="U163" i="7"/>
  <c r="AQ163" i="7"/>
  <c r="AO163" i="7"/>
  <c r="M163" i="7"/>
  <c r="AD163" i="7"/>
  <c r="AB163" i="7"/>
  <c r="AE163" i="7"/>
  <c r="AA163" i="7"/>
  <c r="AX163" i="7"/>
  <c r="IN85" i="2"/>
  <c r="IM85" i="2"/>
  <c r="IL85" i="2"/>
  <c r="IW65" i="2" l="1"/>
  <c r="IU38" i="2"/>
  <c r="AG498" i="13" s="1"/>
  <c r="IU41" i="2"/>
  <c r="AJ498" i="13" s="1"/>
  <c r="IU40" i="2"/>
  <c r="IU39" i="2"/>
  <c r="AH498" i="13" s="1"/>
  <c r="IU37" i="2"/>
  <c r="AF498" i="13" s="1"/>
  <c r="AI491" i="13"/>
  <c r="AI494" i="13"/>
  <c r="D163" i="7"/>
  <c r="BG163" i="7" s="1"/>
  <c r="A163" i="7"/>
  <c r="BD163" i="7" s="1"/>
  <c r="BH163" i="7"/>
  <c r="B467" i="19"/>
  <c r="A467" i="19"/>
  <c r="C466" i="19"/>
  <c r="IR65" i="2"/>
  <c r="IP41" i="2"/>
  <c r="AJ493" i="13" s="1"/>
  <c r="IP38" i="2"/>
  <c r="AG493" i="13" s="1"/>
  <c r="IP37" i="2"/>
  <c r="AF493" i="13" s="1"/>
  <c r="IP40" i="2"/>
  <c r="IP39" i="2"/>
  <c r="AH493" i="13" s="1"/>
  <c r="IS40" i="2"/>
  <c r="IS41" i="2"/>
  <c r="AJ496" i="13" s="1"/>
  <c r="IS38" i="2"/>
  <c r="AG496" i="13" s="1"/>
  <c r="IS39" i="2"/>
  <c r="AH496" i="13" s="1"/>
  <c r="IS37" i="2"/>
  <c r="AF496" i="13" s="1"/>
  <c r="AG164" i="7"/>
  <c r="AR164" i="7"/>
  <c r="AD164" i="7"/>
  <c r="AW164" i="7"/>
  <c r="AJ164" i="7"/>
  <c r="AX164" i="7"/>
  <c r="J164" i="7"/>
  <c r="C164" i="7"/>
  <c r="BF164" i="7" s="1"/>
  <c r="P164" i="7"/>
  <c r="AC164" i="7"/>
  <c r="X164" i="7"/>
  <c r="F164" i="7"/>
  <c r="S164" i="7"/>
  <c r="B164" i="7"/>
  <c r="BE164" i="7" s="1"/>
  <c r="O164" i="7"/>
  <c r="AV164" i="7"/>
  <c r="W164" i="7"/>
  <c r="AA164" i="7"/>
  <c r="Z164" i="7"/>
  <c r="R164" i="7"/>
  <c r="N164" i="7"/>
  <c r="T164" i="7"/>
  <c r="AY164" i="7"/>
  <c r="AH164" i="7"/>
  <c r="AQ164" i="7"/>
  <c r="AF164" i="7"/>
  <c r="U164" i="7"/>
  <c r="AL164" i="7"/>
  <c r="AU164" i="7"/>
  <c r="AN164" i="7"/>
  <c r="AS164" i="7"/>
  <c r="BK164" i="7" s="1"/>
  <c r="Y164" i="7"/>
  <c r="AT164" i="7"/>
  <c r="AE164" i="7"/>
  <c r="AM164" i="7"/>
  <c r="V164" i="7"/>
  <c r="AI164" i="7"/>
  <c r="AK164" i="7"/>
  <c r="AP164" i="7"/>
  <c r="K164" i="7"/>
  <c r="AO164" i="7"/>
  <c r="H164" i="7"/>
  <c r="BI164" i="7" s="1"/>
  <c r="G164" i="7"/>
  <c r="L164" i="7"/>
  <c r="BJ164" i="7" s="1"/>
  <c r="I164" i="7"/>
  <c r="M164" i="7"/>
  <c r="Q164" i="7"/>
  <c r="AB164" i="7"/>
  <c r="E165" i="7"/>
  <c r="C406" i="13"/>
  <c r="FH8" i="2"/>
  <c r="B405" i="13"/>
  <c r="A405" i="13"/>
  <c r="AI498" i="13" l="1"/>
  <c r="IY65" i="2"/>
  <c r="IW41" i="2"/>
  <c r="AJ500" i="13" s="1"/>
  <c r="IW40" i="2"/>
  <c r="IW39" i="2"/>
  <c r="AH500" i="13" s="1"/>
  <c r="IW38" i="2"/>
  <c r="AG500" i="13" s="1"/>
  <c r="IW37" i="2"/>
  <c r="AF500" i="13" s="1"/>
  <c r="AI496" i="13"/>
  <c r="AI493" i="13"/>
  <c r="D164" i="7"/>
  <c r="BG164" i="7" s="1"/>
  <c r="C407" i="13"/>
  <c r="FI8" i="2"/>
  <c r="E166" i="7"/>
  <c r="IP85" i="2"/>
  <c r="IQ85" i="2"/>
  <c r="IR37" i="2"/>
  <c r="AF495" i="13" s="1"/>
  <c r="IR40" i="2"/>
  <c r="IR39" i="2"/>
  <c r="IT65" i="2"/>
  <c r="IR41" i="2"/>
  <c r="AJ495" i="13" s="1"/>
  <c r="IR38" i="2"/>
  <c r="AG495" i="13" s="1"/>
  <c r="AQ165" i="7"/>
  <c r="X165" i="7"/>
  <c r="AW165" i="7"/>
  <c r="Y165" i="7"/>
  <c r="I165" i="7"/>
  <c r="C165" i="7"/>
  <c r="BF165" i="7" s="1"/>
  <c r="AD165" i="7"/>
  <c r="L165" i="7"/>
  <c r="BJ165" i="7" s="1"/>
  <c r="P165" i="7"/>
  <c r="AR165" i="7"/>
  <c r="Z165" i="7"/>
  <c r="H165" i="7"/>
  <c r="BI165" i="7" s="1"/>
  <c r="G165" i="7"/>
  <c r="W165" i="7"/>
  <c r="AK165" i="7"/>
  <c r="AT165" i="7"/>
  <c r="AP165" i="7"/>
  <c r="B165" i="7"/>
  <c r="AF165" i="7"/>
  <c r="AN165" i="7"/>
  <c r="AB165" i="7"/>
  <c r="AU165" i="7"/>
  <c r="S165" i="7"/>
  <c r="M165" i="7"/>
  <c r="AJ165" i="7"/>
  <c r="K165" i="7"/>
  <c r="AX165" i="7"/>
  <c r="R165" i="7"/>
  <c r="AA165" i="7"/>
  <c r="AL165" i="7"/>
  <c r="AV165" i="7"/>
  <c r="AO165" i="7"/>
  <c r="N165" i="7"/>
  <c r="J165" i="7"/>
  <c r="T165" i="7"/>
  <c r="U165" i="7"/>
  <c r="Q165" i="7"/>
  <c r="AM165" i="7"/>
  <c r="AE165" i="7"/>
  <c r="AH165" i="7"/>
  <c r="O165" i="7"/>
  <c r="AS165" i="7"/>
  <c r="BK165" i="7" s="1"/>
  <c r="AC165" i="7"/>
  <c r="V165" i="7"/>
  <c r="AG165" i="7"/>
  <c r="F165" i="7"/>
  <c r="AI165" i="7"/>
  <c r="AY165" i="7"/>
  <c r="B406" i="13"/>
  <c r="A406" i="13"/>
  <c r="A164" i="7"/>
  <c r="BD164" i="7" s="1"/>
  <c r="BH164" i="7"/>
  <c r="B466" i="19"/>
  <c r="C465" i="19"/>
  <c r="A466" i="19"/>
  <c r="JA65" i="2" l="1"/>
  <c r="IY41" i="2"/>
  <c r="AJ502" i="13" s="1"/>
  <c r="IY39" i="2"/>
  <c r="AH502" i="13" s="1"/>
  <c r="IY37" i="2"/>
  <c r="AF502" i="13" s="1"/>
  <c r="IY40" i="2"/>
  <c r="IY38" i="2"/>
  <c r="AG502" i="13" s="1"/>
  <c r="IV65" i="2"/>
  <c r="IT38" i="2"/>
  <c r="AG497" i="13" s="1"/>
  <c r="IT41" i="2"/>
  <c r="AJ497" i="13" s="1"/>
  <c r="IT37" i="2"/>
  <c r="AF497" i="13" s="1"/>
  <c r="IT40" i="2"/>
  <c r="IT39" i="2"/>
  <c r="AH497" i="13" s="1"/>
  <c r="AI500" i="13"/>
  <c r="IU85" i="2"/>
  <c r="AH495" i="13"/>
  <c r="IT85" i="2"/>
  <c r="AI495" i="13"/>
  <c r="FJ8" i="2"/>
  <c r="E167" i="7"/>
  <c r="C408" i="13"/>
  <c r="B407" i="13"/>
  <c r="A407" i="13"/>
  <c r="IS85" i="2"/>
  <c r="B465" i="19"/>
  <c r="A465" i="19"/>
  <c r="C464" i="19"/>
  <c r="BH165" i="7"/>
  <c r="A165" i="7"/>
  <c r="BD165" i="7" s="1"/>
  <c r="D165" i="7"/>
  <c r="BG165" i="7" s="1"/>
  <c r="BE165" i="7"/>
  <c r="IR85" i="2"/>
  <c r="AD166" i="7"/>
  <c r="Y166" i="7"/>
  <c r="T166" i="7"/>
  <c r="AI166" i="7"/>
  <c r="AN166" i="7"/>
  <c r="AB166" i="7"/>
  <c r="C166" i="7"/>
  <c r="BF166" i="7" s="1"/>
  <c r="F166" i="7"/>
  <c r="AG166" i="7"/>
  <c r="M166" i="7"/>
  <c r="B166" i="7"/>
  <c r="BE166" i="7" s="1"/>
  <c r="P166" i="7"/>
  <c r="AY166" i="7"/>
  <c r="AT166" i="7"/>
  <c r="AU166" i="7"/>
  <c r="K166" i="7"/>
  <c r="R166" i="7"/>
  <c r="AH166" i="7"/>
  <c r="AX166" i="7"/>
  <c r="AK166" i="7"/>
  <c r="AA166" i="7"/>
  <c r="L166" i="7"/>
  <c r="BJ166" i="7" s="1"/>
  <c r="H166" i="7"/>
  <c r="BI166" i="7" s="1"/>
  <c r="AJ166" i="7"/>
  <c r="AO166" i="7"/>
  <c r="AW166" i="7"/>
  <c r="AC166" i="7"/>
  <c r="AM166" i="7"/>
  <c r="G166" i="7"/>
  <c r="W166" i="7"/>
  <c r="U166" i="7"/>
  <c r="AV166" i="7"/>
  <c r="AE166" i="7"/>
  <c r="AP166" i="7"/>
  <c r="V166" i="7"/>
  <c r="AR166" i="7"/>
  <c r="S166" i="7"/>
  <c r="I166" i="7"/>
  <c r="AF166" i="7"/>
  <c r="N166" i="7"/>
  <c r="Z166" i="7"/>
  <c r="X166" i="7"/>
  <c r="J166" i="7"/>
  <c r="O166" i="7"/>
  <c r="Q166" i="7"/>
  <c r="AS166" i="7"/>
  <c r="BK166" i="7" s="1"/>
  <c r="AQ166" i="7"/>
  <c r="AL166" i="7"/>
  <c r="AI502" i="13" l="1"/>
  <c r="AI497" i="13"/>
  <c r="IX65" i="2"/>
  <c r="IV41" i="2"/>
  <c r="AJ499" i="13" s="1"/>
  <c r="AJ10" i="13" s="1"/>
  <c r="IV40" i="2"/>
  <c r="IV85" i="2" s="1"/>
  <c r="IV39" i="2"/>
  <c r="IV38" i="2"/>
  <c r="AG499" i="13" s="1"/>
  <c r="AG10" i="13" s="1"/>
  <c r="IV37" i="2"/>
  <c r="AF499" i="13" s="1"/>
  <c r="AF10" i="13" s="1"/>
  <c r="JC65" i="2"/>
  <c r="JA41" i="2"/>
  <c r="AJ504" i="13" s="1"/>
  <c r="JA40" i="2"/>
  <c r="JA38" i="2"/>
  <c r="AG504" i="13" s="1"/>
  <c r="JA37" i="2"/>
  <c r="AF504" i="13" s="1"/>
  <c r="JA39" i="2"/>
  <c r="AH504" i="13" s="1"/>
  <c r="D166" i="7"/>
  <c r="BG166" i="7" s="1"/>
  <c r="BH166" i="7"/>
  <c r="A166" i="7"/>
  <c r="BD166" i="7" s="1"/>
  <c r="AD167" i="7"/>
  <c r="N167" i="7"/>
  <c r="C167" i="7"/>
  <c r="BF167" i="7" s="1"/>
  <c r="AY167" i="7"/>
  <c r="H167" i="7"/>
  <c r="BI167" i="7" s="1"/>
  <c r="AS167" i="7"/>
  <c r="BK167" i="7" s="1"/>
  <c r="G167" i="7"/>
  <c r="AH167" i="7"/>
  <c r="J167" i="7"/>
  <c r="R167" i="7"/>
  <c r="AK167" i="7"/>
  <c r="AV167" i="7"/>
  <c r="AW167" i="7"/>
  <c r="AE167" i="7"/>
  <c r="L167" i="7"/>
  <c r="BJ167" i="7" s="1"/>
  <c r="AP167" i="7"/>
  <c r="AG167" i="7"/>
  <c r="Q167" i="7"/>
  <c r="Z167" i="7"/>
  <c r="O167" i="7"/>
  <c r="U167" i="7"/>
  <c r="AT167" i="7"/>
  <c r="AQ167" i="7"/>
  <c r="X167" i="7"/>
  <c r="AM167" i="7"/>
  <c r="Y167" i="7"/>
  <c r="AB167" i="7"/>
  <c r="W167" i="7"/>
  <c r="AL167" i="7"/>
  <c r="I167" i="7"/>
  <c r="AU167" i="7"/>
  <c r="P167" i="7"/>
  <c r="F167" i="7"/>
  <c r="V167" i="7"/>
  <c r="S167" i="7"/>
  <c r="AA167" i="7"/>
  <c r="AI167" i="7"/>
  <c r="AX167" i="7"/>
  <c r="AO167" i="7"/>
  <c r="AF167" i="7"/>
  <c r="AJ167" i="7"/>
  <c r="AC167" i="7"/>
  <c r="K167" i="7"/>
  <c r="B167" i="7"/>
  <c r="AR167" i="7"/>
  <c r="AN167" i="7"/>
  <c r="T167" i="7"/>
  <c r="M167" i="7"/>
  <c r="A464" i="19"/>
  <c r="C463" i="19"/>
  <c r="B464" i="19"/>
  <c r="C409" i="13"/>
  <c r="FK8" i="2"/>
  <c r="E168" i="7"/>
  <c r="B408" i="13"/>
  <c r="A408" i="13"/>
  <c r="AI504" i="13" l="1"/>
  <c r="IZ65" i="2"/>
  <c r="IX41" i="2"/>
  <c r="AJ501" i="13" s="1"/>
  <c r="IX40" i="2"/>
  <c r="IX39" i="2"/>
  <c r="AH501" i="13" s="1"/>
  <c r="IX38" i="2"/>
  <c r="AG501" i="13" s="1"/>
  <c r="IX37" i="2"/>
  <c r="AF501" i="13" s="1"/>
  <c r="AH499" i="13"/>
  <c r="JE65" i="2"/>
  <c r="JC40" i="2"/>
  <c r="JC37" i="2"/>
  <c r="AF506" i="13" s="1"/>
  <c r="JC41" i="2"/>
  <c r="AJ506" i="13" s="1"/>
  <c r="JC39" i="2"/>
  <c r="AH506" i="13" s="1"/>
  <c r="JC38" i="2"/>
  <c r="AG506" i="13" s="1"/>
  <c r="AI499" i="13"/>
  <c r="AI10" i="13" s="1"/>
  <c r="IW85" i="2"/>
  <c r="IY85" i="2"/>
  <c r="IX85" i="2"/>
  <c r="E169" i="7"/>
  <c r="C410" i="13"/>
  <c r="FL8" i="2"/>
  <c r="A167" i="7"/>
  <c r="BD167" i="7" s="1"/>
  <c r="BH167" i="7"/>
  <c r="A409" i="13"/>
  <c r="B409" i="13"/>
  <c r="D167" i="7"/>
  <c r="BG167" i="7" s="1"/>
  <c r="BE167" i="7"/>
  <c r="S168" i="7"/>
  <c r="AS168" i="7"/>
  <c r="BK168" i="7" s="1"/>
  <c r="AP168" i="7"/>
  <c r="H168" i="7"/>
  <c r="BI168" i="7" s="1"/>
  <c r="N168" i="7"/>
  <c r="J168" i="7"/>
  <c r="AH168" i="7"/>
  <c r="AY168" i="7"/>
  <c r="AX168" i="7"/>
  <c r="O168" i="7"/>
  <c r="AM168" i="7"/>
  <c r="AD168" i="7"/>
  <c r="AU168" i="7"/>
  <c r="AB168" i="7"/>
  <c r="AJ168" i="7"/>
  <c r="T168" i="7"/>
  <c r="AR168" i="7"/>
  <c r="V168" i="7"/>
  <c r="AQ168" i="7"/>
  <c r="U168" i="7"/>
  <c r="AO168" i="7"/>
  <c r="M168" i="7"/>
  <c r="AI168" i="7"/>
  <c r="AV168" i="7"/>
  <c r="C168" i="7"/>
  <c r="BF168" i="7" s="1"/>
  <c r="AT168" i="7"/>
  <c r="K168" i="7"/>
  <c r="Q168" i="7"/>
  <c r="L168" i="7"/>
  <c r="BJ168" i="7" s="1"/>
  <c r="B168" i="7"/>
  <c r="AL168" i="7"/>
  <c r="AG168" i="7"/>
  <c r="AN168" i="7"/>
  <c r="Y168" i="7"/>
  <c r="AW168" i="7"/>
  <c r="I168" i="7"/>
  <c r="AC168" i="7"/>
  <c r="P168" i="7"/>
  <c r="G168" i="7"/>
  <c r="Z168" i="7"/>
  <c r="AF168" i="7"/>
  <c r="F168" i="7"/>
  <c r="W168" i="7"/>
  <c r="R168" i="7"/>
  <c r="AK168" i="7"/>
  <c r="AA168" i="7"/>
  <c r="X168" i="7"/>
  <c r="AE168" i="7"/>
  <c r="A463" i="19"/>
  <c r="B463" i="19"/>
  <c r="C462" i="19"/>
  <c r="AI506" i="13" l="1"/>
  <c r="JG65" i="2"/>
  <c r="JE41" i="2"/>
  <c r="AJ508" i="13" s="1"/>
  <c r="JE40" i="2"/>
  <c r="JE38" i="2"/>
  <c r="AG508" i="13" s="1"/>
  <c r="JE37" i="2"/>
  <c r="AF508" i="13" s="1"/>
  <c r="JE39" i="2"/>
  <c r="AH508" i="13" s="1"/>
  <c r="JB65" i="2"/>
  <c r="IZ41" i="2"/>
  <c r="AJ503" i="13" s="1"/>
  <c r="IZ40" i="2"/>
  <c r="IZ39" i="2"/>
  <c r="IZ38" i="2"/>
  <c r="AG503" i="13" s="1"/>
  <c r="IZ37" i="2"/>
  <c r="AF503" i="13" s="1"/>
  <c r="AH10" i="13"/>
  <c r="AI501" i="13"/>
  <c r="A168" i="7"/>
  <c r="BD168" i="7" s="1"/>
  <c r="BH168" i="7"/>
  <c r="D168" i="7"/>
  <c r="BG168" i="7" s="1"/>
  <c r="BE168" i="7"/>
  <c r="FM8" i="2"/>
  <c r="C411" i="13"/>
  <c r="E170" i="7"/>
  <c r="A410" i="13"/>
  <c r="B410" i="13"/>
  <c r="B462" i="19"/>
  <c r="A462" i="19"/>
  <c r="C461" i="19"/>
  <c r="AA169" i="7"/>
  <c r="AB169" i="7"/>
  <c r="AU169" i="7"/>
  <c r="AY169" i="7"/>
  <c r="L169" i="7"/>
  <c r="BJ169" i="7" s="1"/>
  <c r="AW169" i="7"/>
  <c r="U169" i="7"/>
  <c r="AS169" i="7"/>
  <c r="BK169" i="7" s="1"/>
  <c r="AT169" i="7"/>
  <c r="AM169" i="7"/>
  <c r="X169" i="7"/>
  <c r="Y169" i="7"/>
  <c r="M169" i="7"/>
  <c r="N169" i="7"/>
  <c r="AO169" i="7"/>
  <c r="B169" i="7"/>
  <c r="BE169" i="7" s="1"/>
  <c r="AX169" i="7"/>
  <c r="W169" i="7"/>
  <c r="AF169" i="7"/>
  <c r="AG169" i="7"/>
  <c r="AL169" i="7"/>
  <c r="C169" i="7"/>
  <c r="BF169" i="7" s="1"/>
  <c r="Z169" i="7"/>
  <c r="O169" i="7"/>
  <c r="AE169" i="7"/>
  <c r="R169" i="7"/>
  <c r="H169" i="7"/>
  <c r="BI169" i="7" s="1"/>
  <c r="AR169" i="7"/>
  <c r="AQ169" i="7"/>
  <c r="G169" i="7"/>
  <c r="AP169" i="7"/>
  <c r="AD169" i="7"/>
  <c r="I169" i="7"/>
  <c r="S169" i="7"/>
  <c r="AH169" i="7"/>
  <c r="V169" i="7"/>
  <c r="AI169" i="7"/>
  <c r="AV169" i="7"/>
  <c r="AK169" i="7"/>
  <c r="P169" i="7"/>
  <c r="F169" i="7"/>
  <c r="Q169" i="7"/>
  <c r="AC169" i="7"/>
  <c r="AJ169" i="7"/>
  <c r="AN169" i="7"/>
  <c r="K169" i="7"/>
  <c r="T169" i="7"/>
  <c r="J169" i="7"/>
  <c r="AI508" i="13" l="1"/>
  <c r="AH503" i="13"/>
  <c r="AI503" i="13"/>
  <c r="IZ85" i="2"/>
  <c r="JA85" i="2"/>
  <c r="JG39" i="2"/>
  <c r="AH510" i="13" s="1"/>
  <c r="JG38" i="2"/>
  <c r="AG510" i="13" s="1"/>
  <c r="JG41" i="2"/>
  <c r="AJ510" i="13" s="1"/>
  <c r="JG37" i="2"/>
  <c r="AF510" i="13" s="1"/>
  <c r="JG40" i="2"/>
  <c r="JI65" i="2"/>
  <c r="JD65" i="2"/>
  <c r="JB41" i="2"/>
  <c r="AJ505" i="13" s="1"/>
  <c r="JB40" i="2"/>
  <c r="JB39" i="2"/>
  <c r="AH505" i="13" s="1"/>
  <c r="JB38" i="2"/>
  <c r="AG505" i="13" s="1"/>
  <c r="JB37" i="2"/>
  <c r="AF505" i="13" s="1"/>
  <c r="D169" i="7"/>
  <c r="BG169" i="7" s="1"/>
  <c r="BH169" i="7"/>
  <c r="A169" i="7"/>
  <c r="BD169" i="7" s="1"/>
  <c r="S170" i="7"/>
  <c r="Y170" i="7"/>
  <c r="C170" i="7"/>
  <c r="BF170" i="7" s="1"/>
  <c r="AB170" i="7"/>
  <c r="G170" i="7"/>
  <c r="AN170" i="7"/>
  <c r="U170" i="7"/>
  <c r="H170" i="7"/>
  <c r="BI170" i="7" s="1"/>
  <c r="AQ170" i="7"/>
  <c r="AT170" i="7"/>
  <c r="AL170" i="7"/>
  <c r="J170" i="7"/>
  <c r="AY170" i="7"/>
  <c r="L170" i="7"/>
  <c r="BJ170" i="7" s="1"/>
  <c r="AI170" i="7"/>
  <c r="F170" i="7"/>
  <c r="AV170" i="7"/>
  <c r="AG170" i="7"/>
  <c r="AJ170" i="7"/>
  <c r="T170" i="7"/>
  <c r="AA170" i="7"/>
  <c r="X170" i="7"/>
  <c r="M170" i="7"/>
  <c r="AC170" i="7"/>
  <c r="AP170" i="7"/>
  <c r="Q170" i="7"/>
  <c r="I170" i="7"/>
  <c r="V170" i="7"/>
  <c r="AO170" i="7"/>
  <c r="AR170" i="7"/>
  <c r="O170" i="7"/>
  <c r="W170" i="7"/>
  <c r="AU170" i="7"/>
  <c r="AS170" i="7"/>
  <c r="BK170" i="7" s="1"/>
  <c r="AE170" i="7"/>
  <c r="P170" i="7"/>
  <c r="AD170" i="7"/>
  <c r="AM170" i="7"/>
  <c r="Z170" i="7"/>
  <c r="K170" i="7"/>
  <c r="AX170" i="7"/>
  <c r="AH170" i="7"/>
  <c r="AK170" i="7"/>
  <c r="AW170" i="7"/>
  <c r="AF170" i="7"/>
  <c r="R170" i="7"/>
  <c r="B170" i="7"/>
  <c r="BE170" i="7" s="1"/>
  <c r="N170" i="7"/>
  <c r="B461" i="19"/>
  <c r="C460" i="19"/>
  <c r="A461" i="19"/>
  <c r="A411" i="13"/>
  <c r="B411" i="13"/>
  <c r="E171" i="7"/>
  <c r="C412" i="13"/>
  <c r="FN8" i="2"/>
  <c r="AI510" i="13" l="1"/>
  <c r="JF65" i="2"/>
  <c r="JD41" i="2"/>
  <c r="AJ507" i="13" s="1"/>
  <c r="AJ22" i="13" s="1"/>
  <c r="JD40" i="2"/>
  <c r="JE85" i="2" s="1"/>
  <c r="JD39" i="2"/>
  <c r="AH507" i="13" s="1"/>
  <c r="AH22" i="13" s="1"/>
  <c r="JD38" i="2"/>
  <c r="AG507" i="13" s="1"/>
  <c r="AG22" i="13" s="1"/>
  <c r="JD37" i="2"/>
  <c r="AF507" i="13" s="1"/>
  <c r="AF22" i="13" s="1"/>
  <c r="JD85" i="2"/>
  <c r="JK65" i="2"/>
  <c r="JI39" i="2"/>
  <c r="AH512" i="13" s="1"/>
  <c r="JI38" i="2"/>
  <c r="AG512" i="13" s="1"/>
  <c r="JI41" i="2"/>
  <c r="AJ512" i="13" s="1"/>
  <c r="JI40" i="2"/>
  <c r="JI37" i="2"/>
  <c r="AF512" i="13" s="1"/>
  <c r="AI505" i="13"/>
  <c r="JC85" i="2"/>
  <c r="JB85" i="2"/>
  <c r="D170" i="7"/>
  <c r="BG170" i="7" s="1"/>
  <c r="FO8" i="2"/>
  <c r="E172" i="7"/>
  <c r="C413" i="13"/>
  <c r="A412" i="13"/>
  <c r="B412" i="13"/>
  <c r="A170" i="7"/>
  <c r="BD170" i="7" s="1"/>
  <c r="BH170" i="7"/>
  <c r="H171" i="7"/>
  <c r="BI171" i="7" s="1"/>
  <c r="AG171" i="7"/>
  <c r="S171" i="7"/>
  <c r="V171" i="7"/>
  <c r="AD171" i="7"/>
  <c r="AK171" i="7"/>
  <c r="AY171" i="7"/>
  <c r="N171" i="7"/>
  <c r="AS171" i="7"/>
  <c r="BK171" i="7" s="1"/>
  <c r="AL171" i="7"/>
  <c r="Q171" i="7"/>
  <c r="AF171" i="7"/>
  <c r="AE171" i="7"/>
  <c r="T171" i="7"/>
  <c r="C171" i="7"/>
  <c r="BF171" i="7" s="1"/>
  <c r="Z171" i="7"/>
  <c r="AH171" i="7"/>
  <c r="AM171" i="7"/>
  <c r="AC171" i="7"/>
  <c r="AT171" i="7"/>
  <c r="L171" i="7"/>
  <c r="BJ171" i="7" s="1"/>
  <c r="AR171" i="7"/>
  <c r="AA171" i="7"/>
  <c r="X171" i="7"/>
  <c r="AP171" i="7"/>
  <c r="O171" i="7"/>
  <c r="AW171" i="7"/>
  <c r="I171" i="7"/>
  <c r="M171" i="7"/>
  <c r="K171" i="7"/>
  <c r="Y171" i="7"/>
  <c r="B171" i="7"/>
  <c r="AV171" i="7"/>
  <c r="F171" i="7"/>
  <c r="R171" i="7"/>
  <c r="AU171" i="7"/>
  <c r="AO171" i="7"/>
  <c r="U171" i="7"/>
  <c r="W171" i="7"/>
  <c r="AX171" i="7"/>
  <c r="AN171" i="7"/>
  <c r="AB171" i="7"/>
  <c r="J171" i="7"/>
  <c r="G171" i="7"/>
  <c r="P171" i="7"/>
  <c r="AQ171" i="7"/>
  <c r="AI171" i="7"/>
  <c r="AJ171" i="7"/>
  <c r="A460" i="19"/>
  <c r="B460" i="19"/>
  <c r="C459" i="19"/>
  <c r="AI512" i="13" l="1"/>
  <c r="AI507" i="13"/>
  <c r="AI22" i="13" s="1"/>
  <c r="JF38" i="2"/>
  <c r="AG509" i="13" s="1"/>
  <c r="JF39" i="2"/>
  <c r="JF40" i="2"/>
  <c r="JF37" i="2"/>
  <c r="AF509" i="13" s="1"/>
  <c r="JF41" i="2"/>
  <c r="AJ509" i="13" s="1"/>
  <c r="JH65" i="2"/>
  <c r="A413" i="13"/>
  <c r="B413" i="13"/>
  <c r="AH172" i="7"/>
  <c r="AD172" i="7"/>
  <c r="AI172" i="7"/>
  <c r="AA172" i="7"/>
  <c r="W172" i="7"/>
  <c r="J172" i="7"/>
  <c r="AN172" i="7"/>
  <c r="Q172" i="7"/>
  <c r="AL172" i="7"/>
  <c r="AC172" i="7"/>
  <c r="AJ172" i="7"/>
  <c r="AR172" i="7"/>
  <c r="P172" i="7"/>
  <c r="V172" i="7"/>
  <c r="G172" i="7"/>
  <c r="N172" i="7"/>
  <c r="Z172" i="7"/>
  <c r="T172" i="7"/>
  <c r="R172" i="7"/>
  <c r="S172" i="7"/>
  <c r="AB172" i="7"/>
  <c r="X172" i="7"/>
  <c r="AS172" i="7"/>
  <c r="BK172" i="7" s="1"/>
  <c r="O172" i="7"/>
  <c r="H172" i="7"/>
  <c r="BI172" i="7" s="1"/>
  <c r="AT172" i="7"/>
  <c r="AV172" i="7"/>
  <c r="L172" i="7"/>
  <c r="BJ172" i="7" s="1"/>
  <c r="F172" i="7"/>
  <c r="C172" i="7"/>
  <c r="BF172" i="7" s="1"/>
  <c r="Y172" i="7"/>
  <c r="AP172" i="7"/>
  <c r="K172" i="7"/>
  <c r="AY172" i="7"/>
  <c r="M172" i="7"/>
  <c r="AE172" i="7"/>
  <c r="AG172" i="7"/>
  <c r="AW172" i="7"/>
  <c r="AM172" i="7"/>
  <c r="AX172" i="7"/>
  <c r="AU172" i="7"/>
  <c r="U172" i="7"/>
  <c r="AF172" i="7"/>
  <c r="AK172" i="7"/>
  <c r="I172" i="7"/>
  <c r="AQ172" i="7"/>
  <c r="AO172" i="7"/>
  <c r="B172" i="7"/>
  <c r="BE172" i="7" s="1"/>
  <c r="D171" i="7"/>
  <c r="BG171" i="7" s="1"/>
  <c r="BE171" i="7"/>
  <c r="A459" i="19"/>
  <c r="B459" i="19"/>
  <c r="C458" i="19"/>
  <c r="A171" i="7"/>
  <c r="BD171" i="7" s="1"/>
  <c r="BH171" i="7"/>
  <c r="FP8" i="2"/>
  <c r="E173" i="7"/>
  <c r="C414" i="13"/>
  <c r="AI509" i="13" l="1"/>
  <c r="JG85" i="2"/>
  <c r="JJ65" i="2"/>
  <c r="JH41" i="2"/>
  <c r="AJ511" i="13" s="1"/>
  <c r="JH40" i="2"/>
  <c r="JH39" i="2"/>
  <c r="AH511" i="13" s="1"/>
  <c r="JH38" i="2"/>
  <c r="AG511" i="13" s="1"/>
  <c r="JH37" i="2"/>
  <c r="AF511" i="13" s="1"/>
  <c r="AH509" i="13"/>
  <c r="JF85" i="2"/>
  <c r="D172" i="7"/>
  <c r="BG172" i="7" s="1"/>
  <c r="AX173" i="7"/>
  <c r="AW173" i="7"/>
  <c r="AM173" i="7"/>
  <c r="AD173" i="7"/>
  <c r="AG173" i="7"/>
  <c r="AV173" i="7"/>
  <c r="F173" i="7"/>
  <c r="P173" i="7"/>
  <c r="T173" i="7"/>
  <c r="Q173" i="7"/>
  <c r="S173" i="7"/>
  <c r="AL173" i="7"/>
  <c r="Y173" i="7"/>
  <c r="AH173" i="7"/>
  <c r="W173" i="7"/>
  <c r="AY173" i="7"/>
  <c r="Z173" i="7"/>
  <c r="AN173" i="7"/>
  <c r="AS173" i="7"/>
  <c r="BK173" i="7" s="1"/>
  <c r="AR173" i="7"/>
  <c r="M173" i="7"/>
  <c r="AA173" i="7"/>
  <c r="K173" i="7"/>
  <c r="AO173" i="7"/>
  <c r="J173" i="7"/>
  <c r="V173" i="7"/>
  <c r="AI173" i="7"/>
  <c r="L173" i="7"/>
  <c r="BJ173" i="7" s="1"/>
  <c r="AF173" i="7"/>
  <c r="AK173" i="7"/>
  <c r="AE173" i="7"/>
  <c r="AJ173" i="7"/>
  <c r="G173" i="7"/>
  <c r="AC173" i="7"/>
  <c r="I173" i="7"/>
  <c r="C173" i="7"/>
  <c r="BF173" i="7" s="1"/>
  <c r="B173" i="7"/>
  <c r="BE173" i="7" s="1"/>
  <c r="R173" i="7"/>
  <c r="AU173" i="7"/>
  <c r="AQ173" i="7"/>
  <c r="X173" i="7"/>
  <c r="N173" i="7"/>
  <c r="AT173" i="7"/>
  <c r="AP173" i="7"/>
  <c r="AB173" i="7"/>
  <c r="U173" i="7"/>
  <c r="O173" i="7"/>
  <c r="H173" i="7"/>
  <c r="BI173" i="7" s="1"/>
  <c r="C457" i="19"/>
  <c r="B458" i="19"/>
  <c r="A458" i="19"/>
  <c r="E174" i="7"/>
  <c r="C415" i="13"/>
  <c r="FQ8" i="2"/>
  <c r="BH172" i="7"/>
  <c r="A172" i="7"/>
  <c r="BD172" i="7" s="1"/>
  <c r="A414" i="13"/>
  <c r="B414" i="13"/>
  <c r="AI511" i="13" l="1"/>
  <c r="JJ41" i="2"/>
  <c r="AJ513" i="13" s="1"/>
  <c r="JJ40" i="2"/>
  <c r="JV85" i="2" s="1"/>
  <c r="JJ39" i="2"/>
  <c r="JJ38" i="2"/>
  <c r="AG513" i="13" s="1"/>
  <c r="JJ37" i="2"/>
  <c r="AF513" i="13" s="1"/>
  <c r="JJ85" i="2"/>
  <c r="JI85" i="2"/>
  <c r="JH85" i="2"/>
  <c r="D173" i="7"/>
  <c r="BG173" i="7" s="1"/>
  <c r="C416" i="13"/>
  <c r="FR8" i="2"/>
  <c r="E175" i="7"/>
  <c r="BH173" i="7"/>
  <c r="A173" i="7"/>
  <c r="BD173" i="7" s="1"/>
  <c r="B415" i="13"/>
  <c r="A415" i="13"/>
  <c r="B457" i="19"/>
  <c r="C456" i="19"/>
  <c r="A457" i="19"/>
  <c r="H174" i="7"/>
  <c r="BI174" i="7" s="1"/>
  <c r="S174" i="7"/>
  <c r="C174" i="7"/>
  <c r="BF174" i="7" s="1"/>
  <c r="AS174" i="7"/>
  <c r="BK174" i="7" s="1"/>
  <c r="P174" i="7"/>
  <c r="AD174" i="7"/>
  <c r="AM174" i="7"/>
  <c r="AX174" i="7"/>
  <c r="AL174" i="7"/>
  <c r="AR174" i="7"/>
  <c r="AT174" i="7"/>
  <c r="AH174" i="7"/>
  <c r="AK174" i="7"/>
  <c r="AF174" i="7"/>
  <c r="Y174" i="7"/>
  <c r="X174" i="7"/>
  <c r="AJ174" i="7"/>
  <c r="AY174" i="7"/>
  <c r="N174" i="7"/>
  <c r="AP174" i="7"/>
  <c r="AG174" i="7"/>
  <c r="G174" i="7"/>
  <c r="AE174" i="7"/>
  <c r="W174" i="7"/>
  <c r="T174" i="7"/>
  <c r="AU174" i="7"/>
  <c r="U174" i="7"/>
  <c r="M174" i="7"/>
  <c r="Q174" i="7"/>
  <c r="R174" i="7"/>
  <c r="AO174" i="7"/>
  <c r="AV174" i="7"/>
  <c r="J174" i="7"/>
  <c r="AW174" i="7"/>
  <c r="O174" i="7"/>
  <c r="B174" i="7"/>
  <c r="BE174" i="7" s="1"/>
  <c r="V174" i="7"/>
  <c r="K174" i="7"/>
  <c r="Z174" i="7"/>
  <c r="L174" i="7"/>
  <c r="BJ174" i="7" s="1"/>
  <c r="AQ174" i="7"/>
  <c r="AA174" i="7"/>
  <c r="AC174" i="7"/>
  <c r="AB174" i="7"/>
  <c r="F174" i="7"/>
  <c r="AN174" i="7"/>
  <c r="I174" i="7"/>
  <c r="AI174" i="7"/>
  <c r="JN85" i="2" l="1"/>
  <c r="JU85" i="2"/>
  <c r="JM85" i="2"/>
  <c r="JT85" i="2"/>
  <c r="JR85" i="2"/>
  <c r="JP85" i="2"/>
  <c r="JX85" i="2"/>
  <c r="JL85" i="2"/>
  <c r="JW85" i="2"/>
  <c r="JQ85" i="2"/>
  <c r="JS85" i="2"/>
  <c r="JO85" i="2"/>
  <c r="AH513" i="13"/>
  <c r="B82" i="2"/>
  <c r="AI513" i="13"/>
  <c r="JK85" i="2"/>
  <c r="D174" i="7"/>
  <c r="BG174" i="7" s="1"/>
  <c r="BH174" i="7"/>
  <c r="A174" i="7"/>
  <c r="BD174" i="7" s="1"/>
  <c r="T175" i="7"/>
  <c r="AA175" i="7"/>
  <c r="J175" i="7"/>
  <c r="H175" i="7"/>
  <c r="BI175" i="7" s="1"/>
  <c r="AD175" i="7"/>
  <c r="AF175" i="7"/>
  <c r="W175" i="7"/>
  <c r="AE175" i="7"/>
  <c r="AT175" i="7"/>
  <c r="U175" i="7"/>
  <c r="R175" i="7"/>
  <c r="L175" i="7"/>
  <c r="BJ175" i="7" s="1"/>
  <c r="AQ175" i="7"/>
  <c r="C175" i="7"/>
  <c r="BF175" i="7" s="1"/>
  <c r="AC175" i="7"/>
  <c r="AJ175" i="7"/>
  <c r="AI175" i="7"/>
  <c r="F175" i="7"/>
  <c r="M175" i="7"/>
  <c r="Y175" i="7"/>
  <c r="AV175" i="7"/>
  <c r="AM175" i="7"/>
  <c r="AP175" i="7"/>
  <c r="AG175" i="7"/>
  <c r="AX175" i="7"/>
  <c r="AS175" i="7"/>
  <c r="BK175" i="7" s="1"/>
  <c r="AU175" i="7"/>
  <c r="Z175" i="7"/>
  <c r="AR175" i="7"/>
  <c r="K175" i="7"/>
  <c r="P175" i="7"/>
  <c r="V175" i="7"/>
  <c r="AB175" i="7"/>
  <c r="N175" i="7"/>
  <c r="G175" i="7"/>
  <c r="AW175" i="7"/>
  <c r="B175" i="7"/>
  <c r="BE175" i="7" s="1"/>
  <c r="AY175" i="7"/>
  <c r="AL175" i="7"/>
  <c r="AO175" i="7"/>
  <c r="Q175" i="7"/>
  <c r="AK175" i="7"/>
  <c r="O175" i="7"/>
  <c r="I175" i="7"/>
  <c r="AN175" i="7"/>
  <c r="AH175" i="7"/>
  <c r="S175" i="7"/>
  <c r="X175" i="7"/>
  <c r="E176" i="7"/>
  <c r="C417" i="13"/>
  <c r="FS8" i="2"/>
  <c r="A456" i="19"/>
  <c r="C455" i="19"/>
  <c r="B456" i="19"/>
  <c r="B416" i="13"/>
  <c r="A416" i="13"/>
  <c r="D175" i="7" l="1"/>
  <c r="BG175" i="7" s="1"/>
  <c r="A455" i="19"/>
  <c r="B455" i="19"/>
  <c r="C454" i="19"/>
  <c r="AJ176" i="7"/>
  <c r="AL176" i="7"/>
  <c r="B176" i="7"/>
  <c r="BE176" i="7" s="1"/>
  <c r="AY176" i="7"/>
  <c r="AX176" i="7"/>
  <c r="J176" i="7"/>
  <c r="L176" i="7"/>
  <c r="BJ176" i="7" s="1"/>
  <c r="AA176" i="7"/>
  <c r="AO176" i="7"/>
  <c r="R176" i="7"/>
  <c r="Z176" i="7"/>
  <c r="AM176" i="7"/>
  <c r="AE176" i="7"/>
  <c r="X176" i="7"/>
  <c r="AN176" i="7"/>
  <c r="AS176" i="7"/>
  <c r="BK176" i="7" s="1"/>
  <c r="AF176" i="7"/>
  <c r="N176" i="7"/>
  <c r="AT176" i="7"/>
  <c r="AH176" i="7"/>
  <c r="AG176" i="7"/>
  <c r="O176" i="7"/>
  <c r="S176" i="7"/>
  <c r="V176" i="7"/>
  <c r="U176" i="7"/>
  <c r="K176" i="7"/>
  <c r="AI176" i="7"/>
  <c r="AK176" i="7"/>
  <c r="I176" i="7"/>
  <c r="M176" i="7"/>
  <c r="T176" i="7"/>
  <c r="F176" i="7"/>
  <c r="W176" i="7"/>
  <c r="G176" i="7"/>
  <c r="AU176" i="7"/>
  <c r="Q176" i="7"/>
  <c r="Y176" i="7"/>
  <c r="P176" i="7"/>
  <c r="AQ176" i="7"/>
  <c r="AD176" i="7"/>
  <c r="AP176" i="7"/>
  <c r="AC176" i="7"/>
  <c r="AR176" i="7"/>
  <c r="AV176" i="7"/>
  <c r="AW176" i="7"/>
  <c r="C176" i="7"/>
  <c r="BF176" i="7" s="1"/>
  <c r="H176" i="7"/>
  <c r="BI176" i="7" s="1"/>
  <c r="AB176" i="7"/>
  <c r="BH175" i="7"/>
  <c r="A175" i="7"/>
  <c r="BD175" i="7" s="1"/>
  <c r="C418" i="13"/>
  <c r="FT8" i="2"/>
  <c r="E177" i="7"/>
  <c r="B417" i="13"/>
  <c r="A417" i="13"/>
  <c r="D176" i="7" l="1"/>
  <c r="BG176" i="7" s="1"/>
  <c r="FU8" i="2"/>
  <c r="C419" i="13"/>
  <c r="E178" i="7"/>
  <c r="B418" i="13"/>
  <c r="A418" i="13"/>
  <c r="BH176" i="7"/>
  <c r="A176" i="7"/>
  <c r="BD176" i="7" s="1"/>
  <c r="B454" i="19"/>
  <c r="C453" i="19"/>
  <c r="A454" i="19"/>
  <c r="F177" i="7"/>
  <c r="B177" i="7"/>
  <c r="BE177" i="7" s="1"/>
  <c r="X177" i="7"/>
  <c r="O177" i="7"/>
  <c r="U177" i="7"/>
  <c r="G177" i="7"/>
  <c r="AJ177" i="7"/>
  <c r="AR177" i="7"/>
  <c r="K177" i="7"/>
  <c r="J177" i="7"/>
  <c r="AV177" i="7"/>
  <c r="V177" i="7"/>
  <c r="I177" i="7"/>
  <c r="AL177" i="7"/>
  <c r="H177" i="7"/>
  <c r="BI177" i="7" s="1"/>
  <c r="AF177" i="7"/>
  <c r="AC177" i="7"/>
  <c r="L177" i="7"/>
  <c r="BJ177" i="7" s="1"/>
  <c r="AB177" i="7"/>
  <c r="AS177" i="7"/>
  <c r="BK177" i="7" s="1"/>
  <c r="AT177" i="7"/>
  <c r="AM177" i="7"/>
  <c r="AO177" i="7"/>
  <c r="T177" i="7"/>
  <c r="AD177" i="7"/>
  <c r="M177" i="7"/>
  <c r="Z177" i="7"/>
  <c r="AG177" i="7"/>
  <c r="R177" i="7"/>
  <c r="AI177" i="7"/>
  <c r="N177" i="7"/>
  <c r="AK177" i="7"/>
  <c r="C177" i="7"/>
  <c r="BF177" i="7" s="1"/>
  <c r="AA177" i="7"/>
  <c r="AE177" i="7"/>
  <c r="AH177" i="7"/>
  <c r="W177" i="7"/>
  <c r="AY177" i="7"/>
  <c r="AN177" i="7"/>
  <c r="AU177" i="7"/>
  <c r="AP177" i="7"/>
  <c r="P177" i="7"/>
  <c r="AX177" i="7"/>
  <c r="AW177" i="7"/>
  <c r="Y177" i="7"/>
  <c r="S177" i="7"/>
  <c r="AQ177" i="7"/>
  <c r="Q177" i="7"/>
  <c r="D177" i="7" l="1"/>
  <c r="BG177" i="7" s="1"/>
  <c r="A177" i="7"/>
  <c r="BD177" i="7" s="1"/>
  <c r="BH177" i="7"/>
  <c r="AX178" i="7"/>
  <c r="AI178" i="7"/>
  <c r="P178" i="7"/>
  <c r="R178" i="7"/>
  <c r="F178" i="7"/>
  <c r="U178" i="7"/>
  <c r="AH178" i="7"/>
  <c r="AE178" i="7"/>
  <c r="AV178" i="7"/>
  <c r="AY178" i="7"/>
  <c r="AS178" i="7"/>
  <c r="BK178" i="7" s="1"/>
  <c r="B178" i="7"/>
  <c r="BE178" i="7" s="1"/>
  <c r="J178" i="7"/>
  <c r="O178" i="7"/>
  <c r="G178" i="7"/>
  <c r="AU178" i="7"/>
  <c r="M178" i="7"/>
  <c r="AJ178" i="7"/>
  <c r="AC178" i="7"/>
  <c r="Y178" i="7"/>
  <c r="Z178" i="7"/>
  <c r="Q178" i="7"/>
  <c r="K178" i="7"/>
  <c r="AR178" i="7"/>
  <c r="I178" i="7"/>
  <c r="T178" i="7"/>
  <c r="H178" i="7"/>
  <c r="BI178" i="7" s="1"/>
  <c r="AK178" i="7"/>
  <c r="AM178" i="7"/>
  <c r="AW178" i="7"/>
  <c r="W178" i="7"/>
  <c r="AO178" i="7"/>
  <c r="AG178" i="7"/>
  <c r="X178" i="7"/>
  <c r="AL178" i="7"/>
  <c r="AD178" i="7"/>
  <c r="L178" i="7"/>
  <c r="BJ178" i="7" s="1"/>
  <c r="AA178" i="7"/>
  <c r="AP178" i="7"/>
  <c r="N178" i="7"/>
  <c r="AQ178" i="7"/>
  <c r="S178" i="7"/>
  <c r="AN178" i="7"/>
  <c r="V178" i="7"/>
  <c r="AB178" i="7"/>
  <c r="AF178" i="7"/>
  <c r="AT178" i="7"/>
  <c r="C178" i="7"/>
  <c r="BF178" i="7" s="1"/>
  <c r="B419" i="13"/>
  <c r="A419" i="13"/>
  <c r="B453" i="19"/>
  <c r="A453" i="19"/>
  <c r="C452" i="19"/>
  <c r="E179" i="7"/>
  <c r="C420" i="13"/>
  <c r="FV8" i="2"/>
  <c r="D178" i="7" l="1"/>
  <c r="BG178" i="7" s="1"/>
  <c r="C421" i="13"/>
  <c r="E180" i="7"/>
  <c r="FW8" i="2"/>
  <c r="AU179" i="7"/>
  <c r="V179" i="7"/>
  <c r="AQ179" i="7"/>
  <c r="F179" i="7"/>
  <c r="AM179" i="7"/>
  <c r="O179" i="7"/>
  <c r="Z179" i="7"/>
  <c r="AA179" i="7"/>
  <c r="AI179" i="7"/>
  <c r="AF179" i="7"/>
  <c r="L179" i="7"/>
  <c r="BJ179" i="7" s="1"/>
  <c r="M179" i="7"/>
  <c r="AB179" i="7"/>
  <c r="X179" i="7"/>
  <c r="T179" i="7"/>
  <c r="AK179" i="7"/>
  <c r="J179" i="7"/>
  <c r="AG179" i="7"/>
  <c r="AH179" i="7"/>
  <c r="W179" i="7"/>
  <c r="C179" i="7"/>
  <c r="BF179" i="7" s="1"/>
  <c r="R179" i="7"/>
  <c r="S179" i="7"/>
  <c r="AY179" i="7"/>
  <c r="B179" i="7"/>
  <c r="BE179" i="7" s="1"/>
  <c r="U179" i="7"/>
  <c r="AW179" i="7"/>
  <c r="K179" i="7"/>
  <c r="AP179" i="7"/>
  <c r="AS179" i="7"/>
  <c r="BK179" i="7" s="1"/>
  <c r="I179" i="7"/>
  <c r="AT179" i="7"/>
  <c r="AX179" i="7"/>
  <c r="AL179" i="7"/>
  <c r="N179" i="7"/>
  <c r="AC179" i="7"/>
  <c r="AJ179" i="7"/>
  <c r="AN179" i="7"/>
  <c r="Q179" i="7"/>
  <c r="H179" i="7"/>
  <c r="BI179" i="7" s="1"/>
  <c r="AV179" i="7"/>
  <c r="Y179" i="7"/>
  <c r="AO179" i="7"/>
  <c r="AE179" i="7"/>
  <c r="AD179" i="7"/>
  <c r="AR179" i="7"/>
  <c r="G179" i="7"/>
  <c r="P179" i="7"/>
  <c r="A452" i="19"/>
  <c r="C451" i="19"/>
  <c r="B452" i="19"/>
  <c r="BH178" i="7"/>
  <c r="A178" i="7"/>
  <c r="BD178" i="7" s="1"/>
  <c r="B420" i="13"/>
  <c r="A420" i="13"/>
  <c r="D179" i="7" l="1"/>
  <c r="BG179" i="7" s="1"/>
  <c r="BH179" i="7"/>
  <c r="A179" i="7"/>
  <c r="BD179" i="7" s="1"/>
  <c r="C422" i="13"/>
  <c r="E181" i="7"/>
  <c r="FX8" i="2"/>
  <c r="T180" i="7"/>
  <c r="AJ180" i="7"/>
  <c r="AO180" i="7"/>
  <c r="AL180" i="7"/>
  <c r="AS180" i="7"/>
  <c r="BK180" i="7" s="1"/>
  <c r="AG180" i="7"/>
  <c r="K180" i="7"/>
  <c r="P180" i="7"/>
  <c r="AY180" i="7"/>
  <c r="AF180" i="7"/>
  <c r="AU180" i="7"/>
  <c r="AT180" i="7"/>
  <c r="Z180" i="7"/>
  <c r="AA180" i="7"/>
  <c r="S180" i="7"/>
  <c r="I180" i="7"/>
  <c r="X180" i="7"/>
  <c r="AM180" i="7"/>
  <c r="AE180" i="7"/>
  <c r="AB180" i="7"/>
  <c r="O180" i="7"/>
  <c r="U180" i="7"/>
  <c r="AC180" i="7"/>
  <c r="AH180" i="7"/>
  <c r="H180" i="7"/>
  <c r="BI180" i="7" s="1"/>
  <c r="V180" i="7"/>
  <c r="F180" i="7"/>
  <c r="AD180" i="7"/>
  <c r="Q180" i="7"/>
  <c r="Y180" i="7"/>
  <c r="C180" i="7"/>
  <c r="BF180" i="7" s="1"/>
  <c r="AK180" i="7"/>
  <c r="AX180" i="7"/>
  <c r="AP180" i="7"/>
  <c r="M180" i="7"/>
  <c r="AQ180" i="7"/>
  <c r="AW180" i="7"/>
  <c r="AI180" i="7"/>
  <c r="B180" i="7"/>
  <c r="BE180" i="7" s="1"/>
  <c r="R180" i="7"/>
  <c r="AN180" i="7"/>
  <c r="J180" i="7"/>
  <c r="W180" i="7"/>
  <c r="N180" i="7"/>
  <c r="G180" i="7"/>
  <c r="L180" i="7"/>
  <c r="BJ180" i="7" s="1"/>
  <c r="AV180" i="7"/>
  <c r="AR180" i="7"/>
  <c r="B451" i="19"/>
  <c r="A451" i="19"/>
  <c r="C450" i="19"/>
  <c r="A421" i="13"/>
  <c r="B421" i="13"/>
  <c r="D180" i="7" l="1"/>
  <c r="BG180" i="7" s="1"/>
  <c r="B422" i="13"/>
  <c r="A422" i="13"/>
  <c r="B450" i="19"/>
  <c r="C449" i="19"/>
  <c r="A450" i="19"/>
  <c r="FY8" i="2"/>
  <c r="E182" i="7"/>
  <c r="C423" i="13"/>
  <c r="A180" i="7"/>
  <c r="BD180" i="7" s="1"/>
  <c r="BH180" i="7"/>
  <c r="V181" i="7"/>
  <c r="AK181" i="7"/>
  <c r="F181" i="7"/>
  <c r="AI181" i="7"/>
  <c r="AH181" i="7"/>
  <c r="H181" i="7"/>
  <c r="BI181" i="7" s="1"/>
  <c r="AM181" i="7"/>
  <c r="AY181" i="7"/>
  <c r="AU181" i="7"/>
  <c r="AP181" i="7"/>
  <c r="X181" i="7"/>
  <c r="N181" i="7"/>
  <c r="AG181" i="7"/>
  <c r="AB181" i="7"/>
  <c r="G181" i="7"/>
  <c r="AA181" i="7"/>
  <c r="S181" i="7"/>
  <c r="AC181" i="7"/>
  <c r="L181" i="7"/>
  <c r="BJ181" i="7" s="1"/>
  <c r="AD181" i="7"/>
  <c r="T181" i="7"/>
  <c r="AV181" i="7"/>
  <c r="AO181" i="7"/>
  <c r="P181" i="7"/>
  <c r="W181" i="7"/>
  <c r="O181" i="7"/>
  <c r="AJ181" i="7"/>
  <c r="U181" i="7"/>
  <c r="AW181" i="7"/>
  <c r="AL181" i="7"/>
  <c r="AF181" i="7"/>
  <c r="AR181" i="7"/>
  <c r="AT181" i="7"/>
  <c r="K181" i="7"/>
  <c r="AN181" i="7"/>
  <c r="Y181" i="7"/>
  <c r="AE181" i="7"/>
  <c r="AS181" i="7"/>
  <c r="BK181" i="7" s="1"/>
  <c r="M181" i="7"/>
  <c r="Z181" i="7"/>
  <c r="J181" i="7"/>
  <c r="B181" i="7"/>
  <c r="BE181" i="7" s="1"/>
  <c r="AX181" i="7"/>
  <c r="AQ181" i="7"/>
  <c r="Q181" i="7"/>
  <c r="C181" i="7"/>
  <c r="BF181" i="7" s="1"/>
  <c r="I181" i="7"/>
  <c r="R181" i="7"/>
  <c r="Q182" i="7" l="1"/>
  <c r="AL182" i="7"/>
  <c r="AM182" i="7"/>
  <c r="AP182" i="7"/>
  <c r="K182" i="7"/>
  <c r="H182" i="7"/>
  <c r="BI182" i="7" s="1"/>
  <c r="AS182" i="7"/>
  <c r="BK182" i="7" s="1"/>
  <c r="AO182" i="7"/>
  <c r="AY182" i="7"/>
  <c r="AD182" i="7"/>
  <c r="B182" i="7"/>
  <c r="BE182" i="7" s="1"/>
  <c r="AG182" i="7"/>
  <c r="AW182" i="7"/>
  <c r="T182" i="7"/>
  <c r="G182" i="7"/>
  <c r="Z182" i="7"/>
  <c r="AC182" i="7"/>
  <c r="AR182" i="7"/>
  <c r="AA182" i="7"/>
  <c r="AV182" i="7"/>
  <c r="AU182" i="7"/>
  <c r="O182" i="7"/>
  <c r="AE182" i="7"/>
  <c r="L182" i="7"/>
  <c r="BJ182" i="7" s="1"/>
  <c r="AB182" i="7"/>
  <c r="C182" i="7"/>
  <c r="BF182" i="7" s="1"/>
  <c r="AH182" i="7"/>
  <c r="X182" i="7"/>
  <c r="AF182" i="7"/>
  <c r="J182" i="7"/>
  <c r="AI182" i="7"/>
  <c r="V182" i="7"/>
  <c r="M182" i="7"/>
  <c r="AK182" i="7"/>
  <c r="AN182" i="7"/>
  <c r="AT182" i="7"/>
  <c r="AX182" i="7"/>
  <c r="R182" i="7"/>
  <c r="F182" i="7"/>
  <c r="AQ182" i="7"/>
  <c r="Y182" i="7"/>
  <c r="I182" i="7"/>
  <c r="P182" i="7"/>
  <c r="AJ182" i="7"/>
  <c r="U182" i="7"/>
  <c r="N182" i="7"/>
  <c r="S182" i="7"/>
  <c r="W182" i="7"/>
  <c r="FZ8" i="2"/>
  <c r="E183" i="7"/>
  <c r="C424" i="13"/>
  <c r="D181" i="7"/>
  <c r="BG181" i="7" s="1"/>
  <c r="BH181" i="7"/>
  <c r="A181" i="7"/>
  <c r="BD181" i="7" s="1"/>
  <c r="A423" i="13"/>
  <c r="B423" i="13"/>
  <c r="B449" i="19"/>
  <c r="C448" i="19"/>
  <c r="A449" i="19"/>
  <c r="D182" i="7" l="1"/>
  <c r="BG182" i="7" s="1"/>
  <c r="A424" i="13"/>
  <c r="B424" i="13"/>
  <c r="A448" i="19"/>
  <c r="C447" i="19"/>
  <c r="B448" i="19"/>
  <c r="AT183" i="7"/>
  <c r="Q183" i="7"/>
  <c r="K183" i="7"/>
  <c r="M183" i="7"/>
  <c r="AG183" i="7"/>
  <c r="AW183" i="7"/>
  <c r="W183" i="7"/>
  <c r="T183" i="7"/>
  <c r="AD183" i="7"/>
  <c r="L183" i="7"/>
  <c r="BJ183" i="7" s="1"/>
  <c r="AB183" i="7"/>
  <c r="AH183" i="7"/>
  <c r="AK183" i="7"/>
  <c r="R183" i="7"/>
  <c r="AV183" i="7"/>
  <c r="X183" i="7"/>
  <c r="Y183" i="7"/>
  <c r="F183" i="7"/>
  <c r="AI183" i="7"/>
  <c r="I183" i="7"/>
  <c r="AF183" i="7"/>
  <c r="S183" i="7"/>
  <c r="G183" i="7"/>
  <c r="AU183" i="7"/>
  <c r="AJ183" i="7"/>
  <c r="AP183" i="7"/>
  <c r="AE183" i="7"/>
  <c r="AS183" i="7"/>
  <c r="BK183" i="7" s="1"/>
  <c r="B183" i="7"/>
  <c r="O183" i="7"/>
  <c r="AY183" i="7"/>
  <c r="J183" i="7"/>
  <c r="AL183" i="7"/>
  <c r="N183" i="7"/>
  <c r="AR183" i="7"/>
  <c r="U183" i="7"/>
  <c r="AM183" i="7"/>
  <c r="AN183" i="7"/>
  <c r="P183" i="7"/>
  <c r="AO183" i="7"/>
  <c r="AA183" i="7"/>
  <c r="AQ183" i="7"/>
  <c r="AX183" i="7"/>
  <c r="C183" i="7"/>
  <c r="BF183" i="7" s="1"/>
  <c r="V183" i="7"/>
  <c r="Z183" i="7"/>
  <c r="H183" i="7"/>
  <c r="BI183" i="7" s="1"/>
  <c r="AC183" i="7"/>
  <c r="BH182" i="7"/>
  <c r="A182" i="7"/>
  <c r="BD182" i="7" s="1"/>
  <c r="E184" i="7"/>
  <c r="C425" i="13"/>
  <c r="GA8" i="2"/>
  <c r="B425" i="13" l="1"/>
  <c r="A425" i="13"/>
  <c r="AW184" i="7"/>
  <c r="AG184" i="7"/>
  <c r="T184" i="7"/>
  <c r="AF184" i="7"/>
  <c r="J184" i="7"/>
  <c r="V184" i="7"/>
  <c r="AX184" i="7"/>
  <c r="AM184" i="7"/>
  <c r="S184" i="7"/>
  <c r="U184" i="7"/>
  <c r="AP184" i="7"/>
  <c r="AJ184" i="7"/>
  <c r="AY184" i="7"/>
  <c r="K184" i="7"/>
  <c r="G184" i="7"/>
  <c r="AQ184" i="7"/>
  <c r="Y184" i="7"/>
  <c r="AC184" i="7"/>
  <c r="AR184" i="7"/>
  <c r="M184" i="7"/>
  <c r="AO184" i="7"/>
  <c r="AK184" i="7"/>
  <c r="O184" i="7"/>
  <c r="AS184" i="7"/>
  <c r="BK184" i="7" s="1"/>
  <c r="AB184" i="7"/>
  <c r="H184" i="7"/>
  <c r="BI184" i="7" s="1"/>
  <c r="P184" i="7"/>
  <c r="AN184" i="7"/>
  <c r="AH184" i="7"/>
  <c r="C184" i="7"/>
  <c r="BF184" i="7" s="1"/>
  <c r="L184" i="7"/>
  <c r="BJ184" i="7" s="1"/>
  <c r="AI184" i="7"/>
  <c r="AT184" i="7"/>
  <c r="AU184" i="7"/>
  <c r="Q184" i="7"/>
  <c r="Z184" i="7"/>
  <c r="R184" i="7"/>
  <c r="W184" i="7"/>
  <c r="F184" i="7"/>
  <c r="AA184" i="7"/>
  <c r="X184" i="7"/>
  <c r="I184" i="7"/>
  <c r="AE184" i="7"/>
  <c r="N184" i="7"/>
  <c r="AD184" i="7"/>
  <c r="AV184" i="7"/>
  <c r="AL184" i="7"/>
  <c r="B184" i="7"/>
  <c r="BE184" i="7" s="1"/>
  <c r="A447" i="19"/>
  <c r="B447" i="19"/>
  <c r="C446" i="19"/>
  <c r="BH183" i="7"/>
  <c r="A183" i="7"/>
  <c r="BD183" i="7" s="1"/>
  <c r="D183" i="7"/>
  <c r="BG183" i="7" s="1"/>
  <c r="BE183" i="7"/>
  <c r="E185" i="7"/>
  <c r="C426" i="13"/>
  <c r="GB8" i="2"/>
  <c r="E186" i="7" l="1"/>
  <c r="C427" i="13"/>
  <c r="GC8" i="2"/>
  <c r="A426" i="13"/>
  <c r="B426" i="13"/>
  <c r="AU185" i="7"/>
  <c r="AW185" i="7"/>
  <c r="J185" i="7"/>
  <c r="AM185" i="7"/>
  <c r="AD185" i="7"/>
  <c r="R185" i="7"/>
  <c r="AQ185" i="7"/>
  <c r="W185" i="7"/>
  <c r="AH185" i="7"/>
  <c r="L185" i="7"/>
  <c r="BJ185" i="7" s="1"/>
  <c r="F185" i="7"/>
  <c r="AE185" i="7"/>
  <c r="AC185" i="7"/>
  <c r="G185" i="7"/>
  <c r="C185" i="7"/>
  <c r="BF185" i="7" s="1"/>
  <c r="K185" i="7"/>
  <c r="V185" i="7"/>
  <c r="AN185" i="7"/>
  <c r="AV185" i="7"/>
  <c r="AB185" i="7"/>
  <c r="T185" i="7"/>
  <c r="P185" i="7"/>
  <c r="AJ185" i="7"/>
  <c r="AF185" i="7"/>
  <c r="B185" i="7"/>
  <c r="BE185" i="7" s="1"/>
  <c r="AP185" i="7"/>
  <c r="H185" i="7"/>
  <c r="BI185" i="7" s="1"/>
  <c r="AL185" i="7"/>
  <c r="M185" i="7"/>
  <c r="Y185" i="7"/>
  <c r="AA185" i="7"/>
  <c r="AT185" i="7"/>
  <c r="N185" i="7"/>
  <c r="S185" i="7"/>
  <c r="I185" i="7"/>
  <c r="U185" i="7"/>
  <c r="AR185" i="7"/>
  <c r="AY185" i="7"/>
  <c r="AI185" i="7"/>
  <c r="X185" i="7"/>
  <c r="Q185" i="7"/>
  <c r="AX185" i="7"/>
  <c r="O185" i="7"/>
  <c r="AK185" i="7"/>
  <c r="AG185" i="7"/>
  <c r="AO185" i="7"/>
  <c r="AS185" i="7"/>
  <c r="BK185" i="7" s="1"/>
  <c r="Z185" i="7"/>
  <c r="D185" i="7"/>
  <c r="BG185" i="7" s="1"/>
  <c r="D184" i="7"/>
  <c r="BG184" i="7" s="1"/>
  <c r="C445" i="19"/>
  <c r="A446" i="19"/>
  <c r="B446" i="19"/>
  <c r="BH184" i="7"/>
  <c r="A184" i="7"/>
  <c r="BD184" i="7" s="1"/>
  <c r="B445" i="19" l="1"/>
  <c r="C444" i="19"/>
  <c r="A445" i="19"/>
  <c r="A185" i="7"/>
  <c r="BD185" i="7" s="1"/>
  <c r="BH185" i="7"/>
  <c r="GD8" i="2"/>
  <c r="E187" i="7"/>
  <c r="C428" i="13"/>
  <c r="B427" i="13"/>
  <c r="A427" i="13"/>
  <c r="T186" i="7"/>
  <c r="AR186" i="7"/>
  <c r="AP186" i="7"/>
  <c r="AB186" i="7"/>
  <c r="AK186" i="7"/>
  <c r="U186" i="7"/>
  <c r="AS186" i="7"/>
  <c r="BK186" i="7" s="1"/>
  <c r="AA186" i="7"/>
  <c r="Y186" i="7"/>
  <c r="AU186" i="7"/>
  <c r="AQ186" i="7"/>
  <c r="Q186" i="7"/>
  <c r="N186" i="7"/>
  <c r="L186" i="7"/>
  <c r="BJ186" i="7" s="1"/>
  <c r="AV186" i="7"/>
  <c r="AW186" i="7"/>
  <c r="B186" i="7"/>
  <c r="BE186" i="7" s="1"/>
  <c r="O186" i="7"/>
  <c r="R186" i="7"/>
  <c r="AJ186" i="7"/>
  <c r="AF186" i="7"/>
  <c r="I186" i="7"/>
  <c r="AM186" i="7"/>
  <c r="AC186" i="7"/>
  <c r="AT186" i="7"/>
  <c r="S186" i="7"/>
  <c r="M186" i="7"/>
  <c r="C186" i="7"/>
  <c r="BF186" i="7" s="1"/>
  <c r="AG186" i="7"/>
  <c r="H186" i="7"/>
  <c r="BI186" i="7" s="1"/>
  <c r="AD186" i="7"/>
  <c r="AO186" i="7"/>
  <c r="AY186" i="7"/>
  <c r="F186" i="7"/>
  <c r="W186" i="7"/>
  <c r="P186" i="7"/>
  <c r="AE186" i="7"/>
  <c r="G186" i="7"/>
  <c r="Z186" i="7"/>
  <c r="V186" i="7"/>
  <c r="AL186" i="7"/>
  <c r="AI186" i="7"/>
  <c r="K186" i="7"/>
  <c r="AN186" i="7"/>
  <c r="X186" i="7"/>
  <c r="J186" i="7"/>
  <c r="AX186" i="7"/>
  <c r="AH186" i="7"/>
  <c r="D186" i="7" l="1"/>
  <c r="BG186" i="7" s="1"/>
  <c r="BH186" i="7"/>
  <c r="A186" i="7"/>
  <c r="BD186" i="7" s="1"/>
  <c r="B428" i="13"/>
  <c r="A428" i="13"/>
  <c r="AF187" i="7"/>
  <c r="X187" i="7"/>
  <c r="AW187" i="7"/>
  <c r="AQ187" i="7"/>
  <c r="Y187" i="7"/>
  <c r="K187" i="7"/>
  <c r="AL187" i="7"/>
  <c r="AV187" i="7"/>
  <c r="U187" i="7"/>
  <c r="AY187" i="7"/>
  <c r="T187" i="7"/>
  <c r="AO187" i="7"/>
  <c r="AC187" i="7"/>
  <c r="V187" i="7"/>
  <c r="Z187" i="7"/>
  <c r="AM187" i="7"/>
  <c r="AH187" i="7"/>
  <c r="AD187" i="7"/>
  <c r="AA187" i="7"/>
  <c r="S187" i="7"/>
  <c r="AG187" i="7"/>
  <c r="Q187" i="7"/>
  <c r="AK187" i="7"/>
  <c r="M187" i="7"/>
  <c r="F187" i="7"/>
  <c r="N187" i="7"/>
  <c r="O187" i="7"/>
  <c r="AE187" i="7"/>
  <c r="P187" i="7"/>
  <c r="AN187" i="7"/>
  <c r="W187" i="7"/>
  <c r="AI187" i="7"/>
  <c r="L187" i="7"/>
  <c r="BJ187" i="7" s="1"/>
  <c r="J187" i="7"/>
  <c r="AU187" i="7"/>
  <c r="AS187" i="7"/>
  <c r="BK187" i="7" s="1"/>
  <c r="AP187" i="7"/>
  <c r="G187" i="7"/>
  <c r="I187" i="7"/>
  <c r="B187" i="7"/>
  <c r="BE187" i="7" s="1"/>
  <c r="AJ187" i="7"/>
  <c r="C187" i="7"/>
  <c r="BF187" i="7" s="1"/>
  <c r="R187" i="7"/>
  <c r="H187" i="7"/>
  <c r="BI187" i="7" s="1"/>
  <c r="AX187" i="7"/>
  <c r="AR187" i="7"/>
  <c r="AB187" i="7"/>
  <c r="AT187" i="7"/>
  <c r="E188" i="7"/>
  <c r="C429" i="13"/>
  <c r="GE8" i="2"/>
  <c r="A444" i="19"/>
  <c r="B444" i="19"/>
  <c r="C443" i="19"/>
  <c r="D187" i="7" l="1"/>
  <c r="BG187" i="7" s="1"/>
  <c r="BH187" i="7"/>
  <c r="A187" i="7"/>
  <c r="BD187" i="7" s="1"/>
  <c r="E189" i="7"/>
  <c r="C430" i="13"/>
  <c r="GF8" i="2"/>
  <c r="A443" i="19"/>
  <c r="B443" i="19"/>
  <c r="C442" i="19"/>
  <c r="B429" i="13"/>
  <c r="A429" i="13"/>
  <c r="I188" i="7"/>
  <c r="N188" i="7"/>
  <c r="Q188" i="7"/>
  <c r="AE188" i="7"/>
  <c r="J188" i="7"/>
  <c r="H188" i="7"/>
  <c r="BI188" i="7" s="1"/>
  <c r="AX188" i="7"/>
  <c r="AK188" i="7"/>
  <c r="C188" i="7"/>
  <c r="BF188" i="7" s="1"/>
  <c r="AF188" i="7"/>
  <c r="AU188" i="7"/>
  <c r="AS188" i="7"/>
  <c r="BK188" i="7" s="1"/>
  <c r="AT188" i="7"/>
  <c r="T188" i="7"/>
  <c r="R188" i="7"/>
  <c r="AD188" i="7"/>
  <c r="AQ188" i="7"/>
  <c r="AB188" i="7"/>
  <c r="AM188" i="7"/>
  <c r="K188" i="7"/>
  <c r="AL188" i="7"/>
  <c r="AW188" i="7"/>
  <c r="AR188" i="7"/>
  <c r="O188" i="7"/>
  <c r="AJ188" i="7"/>
  <c r="V188" i="7"/>
  <c r="P188" i="7"/>
  <c r="U188" i="7"/>
  <c r="AH188" i="7"/>
  <c r="F188" i="7"/>
  <c r="AN188" i="7"/>
  <c r="AA188" i="7"/>
  <c r="W188" i="7"/>
  <c r="AO188" i="7"/>
  <c r="AV188" i="7"/>
  <c r="X188" i="7"/>
  <c r="Y188" i="7"/>
  <c r="Z188" i="7"/>
  <c r="AC188" i="7"/>
  <c r="AG188" i="7"/>
  <c r="S188" i="7"/>
  <c r="B188" i="7"/>
  <c r="BE188" i="7" s="1"/>
  <c r="AY188" i="7"/>
  <c r="G188" i="7"/>
  <c r="AP188" i="7"/>
  <c r="M188" i="7"/>
  <c r="AI188" i="7"/>
  <c r="L188" i="7"/>
  <c r="BJ188" i="7" s="1"/>
  <c r="A188" i="7" l="1"/>
  <c r="BD188" i="7" s="1"/>
  <c r="BH188" i="7"/>
  <c r="A442" i="19"/>
  <c r="B442" i="19"/>
  <c r="C441" i="19"/>
  <c r="B430" i="13"/>
  <c r="A430" i="13"/>
  <c r="D188" i="7"/>
  <c r="BG188" i="7" s="1"/>
  <c r="K189" i="7"/>
  <c r="B189" i="7"/>
  <c r="AM189" i="7"/>
  <c r="AE189" i="7"/>
  <c r="AB189" i="7"/>
  <c r="Y189" i="7"/>
  <c r="AU189" i="7"/>
  <c r="AA189" i="7"/>
  <c r="X189" i="7"/>
  <c r="AP189" i="7"/>
  <c r="J189" i="7"/>
  <c r="AH189" i="7"/>
  <c r="AK189" i="7"/>
  <c r="Q189" i="7"/>
  <c r="AW189" i="7"/>
  <c r="AD189" i="7"/>
  <c r="T189" i="7"/>
  <c r="M189" i="7"/>
  <c r="W189" i="7"/>
  <c r="V189" i="7"/>
  <c r="AR189" i="7"/>
  <c r="AN189" i="7"/>
  <c r="AJ189" i="7"/>
  <c r="AT189" i="7"/>
  <c r="AG189" i="7"/>
  <c r="P189" i="7"/>
  <c r="AL189" i="7"/>
  <c r="H189" i="7"/>
  <c r="BI189" i="7" s="1"/>
  <c r="AO189" i="7"/>
  <c r="C189" i="7"/>
  <c r="BF189" i="7" s="1"/>
  <c r="AF189" i="7"/>
  <c r="S189" i="7"/>
  <c r="F189" i="7"/>
  <c r="AS189" i="7"/>
  <c r="BK189" i="7" s="1"/>
  <c r="G189" i="7"/>
  <c r="R189" i="7"/>
  <c r="U189" i="7"/>
  <c r="AV189" i="7"/>
  <c r="AI189" i="7"/>
  <c r="I189" i="7"/>
  <c r="AX189" i="7"/>
  <c r="Z189" i="7"/>
  <c r="N189" i="7"/>
  <c r="O189" i="7"/>
  <c r="AQ189" i="7"/>
  <c r="AC189" i="7"/>
  <c r="L189" i="7"/>
  <c r="BJ189" i="7" s="1"/>
  <c r="AY189" i="7"/>
  <c r="GG8" i="2"/>
  <c r="C431" i="13"/>
  <c r="E190" i="7"/>
  <c r="A189" i="7" l="1"/>
  <c r="BD189" i="7" s="1"/>
  <c r="BH189" i="7"/>
  <c r="Z190" i="7"/>
  <c r="X190" i="7"/>
  <c r="B190" i="7"/>
  <c r="BE190" i="7" s="1"/>
  <c r="AL190" i="7"/>
  <c r="AU190" i="7"/>
  <c r="I190" i="7"/>
  <c r="AF190" i="7"/>
  <c r="AI190" i="7"/>
  <c r="L190" i="7"/>
  <c r="BJ190" i="7" s="1"/>
  <c r="G190" i="7"/>
  <c r="AJ190" i="7"/>
  <c r="T190" i="7"/>
  <c r="AO190" i="7"/>
  <c r="AV190" i="7"/>
  <c r="N190" i="7"/>
  <c r="AA190" i="7"/>
  <c r="M190" i="7"/>
  <c r="U190" i="7"/>
  <c r="AH190" i="7"/>
  <c r="AP190" i="7"/>
  <c r="AG190" i="7"/>
  <c r="AW190" i="7"/>
  <c r="Y190" i="7"/>
  <c r="F190" i="7"/>
  <c r="Q190" i="7"/>
  <c r="AN190" i="7"/>
  <c r="P190" i="7"/>
  <c r="J190" i="7"/>
  <c r="AY190" i="7"/>
  <c r="AD190" i="7"/>
  <c r="AT190" i="7"/>
  <c r="AS190" i="7"/>
  <c r="BK190" i="7" s="1"/>
  <c r="O190" i="7"/>
  <c r="W190" i="7"/>
  <c r="S190" i="7"/>
  <c r="AX190" i="7"/>
  <c r="K190" i="7"/>
  <c r="AM190" i="7"/>
  <c r="AE190" i="7"/>
  <c r="AQ190" i="7"/>
  <c r="AB190" i="7"/>
  <c r="V190" i="7"/>
  <c r="H190" i="7"/>
  <c r="BI190" i="7" s="1"/>
  <c r="R190" i="7"/>
  <c r="C190" i="7"/>
  <c r="BF190" i="7" s="1"/>
  <c r="AC190" i="7"/>
  <c r="AK190" i="7"/>
  <c r="AR190" i="7"/>
  <c r="D189" i="7"/>
  <c r="BG189" i="7" s="1"/>
  <c r="BE189" i="7"/>
  <c r="B431" i="13"/>
  <c r="A431" i="13"/>
  <c r="E191" i="7"/>
  <c r="C432" i="13"/>
  <c r="GH8" i="2"/>
  <c r="B441" i="19"/>
  <c r="C440" i="19"/>
  <c r="A441" i="19"/>
  <c r="A440" i="19" l="1"/>
  <c r="C439" i="19"/>
  <c r="B440" i="19"/>
  <c r="Y191" i="7"/>
  <c r="V191" i="7"/>
  <c r="AI191" i="7"/>
  <c r="C191" i="7"/>
  <c r="BF191" i="7" s="1"/>
  <c r="AL191" i="7"/>
  <c r="AY191" i="7"/>
  <c r="AS191" i="7"/>
  <c r="BK191" i="7" s="1"/>
  <c r="AG191" i="7"/>
  <c r="AA191" i="7"/>
  <c r="P191" i="7"/>
  <c r="AU191" i="7"/>
  <c r="AD191" i="7"/>
  <c r="AE191" i="7"/>
  <c r="L191" i="7"/>
  <c r="BJ191" i="7" s="1"/>
  <c r="AC191" i="7"/>
  <c r="AK191" i="7"/>
  <c r="K191" i="7"/>
  <c r="AR191" i="7"/>
  <c r="T191" i="7"/>
  <c r="AF191" i="7"/>
  <c r="AP191" i="7"/>
  <c r="G191" i="7"/>
  <c r="M191" i="7"/>
  <c r="Z191" i="7"/>
  <c r="AB191" i="7"/>
  <c r="AW191" i="7"/>
  <c r="AQ191" i="7"/>
  <c r="N191" i="7"/>
  <c r="J191" i="7"/>
  <c r="AO191" i="7"/>
  <c r="U191" i="7"/>
  <c r="Q191" i="7"/>
  <c r="AJ191" i="7"/>
  <c r="H191" i="7"/>
  <c r="BI191" i="7" s="1"/>
  <c r="AN191" i="7"/>
  <c r="F191" i="7"/>
  <c r="X191" i="7"/>
  <c r="AT191" i="7"/>
  <c r="AH191" i="7"/>
  <c r="AM191" i="7"/>
  <c r="S191" i="7"/>
  <c r="R191" i="7"/>
  <c r="AV191" i="7"/>
  <c r="O191" i="7"/>
  <c r="W191" i="7"/>
  <c r="I191" i="7"/>
  <c r="B191" i="7"/>
  <c r="BE191" i="7" s="1"/>
  <c r="AX191" i="7"/>
  <c r="A432" i="13"/>
  <c r="B432" i="13"/>
  <c r="BH190" i="7"/>
  <c r="A190" i="7"/>
  <c r="BD190" i="7" s="1"/>
  <c r="GI8" i="2"/>
  <c r="C433" i="13"/>
  <c r="E192" i="7"/>
  <c r="D190" i="7"/>
  <c r="BG190" i="7" s="1"/>
  <c r="N192" i="7" l="1"/>
  <c r="AG192" i="7"/>
  <c r="AB192" i="7"/>
  <c r="AL192" i="7"/>
  <c r="R192" i="7"/>
  <c r="AR192" i="7"/>
  <c r="AT192" i="7"/>
  <c r="J192" i="7"/>
  <c r="AF192" i="7"/>
  <c r="H192" i="7"/>
  <c r="BI192" i="7" s="1"/>
  <c r="AQ192" i="7"/>
  <c r="AS192" i="7"/>
  <c r="BK192" i="7" s="1"/>
  <c r="K192" i="7"/>
  <c r="I192" i="7"/>
  <c r="AP192" i="7"/>
  <c r="S192" i="7"/>
  <c r="Z192" i="7"/>
  <c r="O192" i="7"/>
  <c r="AC192" i="7"/>
  <c r="Y192" i="7"/>
  <c r="AK192" i="7"/>
  <c r="AU192" i="7"/>
  <c r="G192" i="7"/>
  <c r="Q192" i="7"/>
  <c r="AA192" i="7"/>
  <c r="AW192" i="7"/>
  <c r="T192" i="7"/>
  <c r="C192" i="7"/>
  <c r="BF192" i="7" s="1"/>
  <c r="AH192" i="7"/>
  <c r="F192" i="7"/>
  <c r="AO192" i="7"/>
  <c r="AE192" i="7"/>
  <c r="AI192" i="7"/>
  <c r="B192" i="7"/>
  <c r="AD192" i="7"/>
  <c r="U192" i="7"/>
  <c r="AX192" i="7"/>
  <c r="AY192" i="7"/>
  <c r="L192" i="7"/>
  <c r="BJ192" i="7" s="1"/>
  <c r="X192" i="7"/>
  <c r="AJ192" i="7"/>
  <c r="M192" i="7"/>
  <c r="P192" i="7"/>
  <c r="AM192" i="7"/>
  <c r="W192" i="7"/>
  <c r="AN192" i="7"/>
  <c r="V192" i="7"/>
  <c r="AV192" i="7"/>
  <c r="GJ8" i="2"/>
  <c r="C434" i="13"/>
  <c r="E193" i="7"/>
  <c r="D191" i="7"/>
  <c r="BG191" i="7" s="1"/>
  <c r="BH191" i="7"/>
  <c r="A191" i="7"/>
  <c r="BD191" i="7" s="1"/>
  <c r="A439" i="19"/>
  <c r="B439" i="19"/>
  <c r="C438" i="19"/>
  <c r="A433" i="13"/>
  <c r="B433" i="13"/>
  <c r="D192" i="7" l="1"/>
  <c r="BG192" i="7" s="1"/>
  <c r="BE192" i="7"/>
  <c r="A192" i="7"/>
  <c r="BD192" i="7" s="1"/>
  <c r="BH192" i="7"/>
  <c r="U193" i="7"/>
  <c r="V193" i="7"/>
  <c r="AC193" i="7"/>
  <c r="AY193" i="7"/>
  <c r="AX193" i="7"/>
  <c r="B193" i="7"/>
  <c r="AE193" i="7"/>
  <c r="AK193" i="7"/>
  <c r="AA193" i="7"/>
  <c r="H193" i="7"/>
  <c r="BI193" i="7" s="1"/>
  <c r="AV193" i="7"/>
  <c r="L193" i="7"/>
  <c r="BJ193" i="7" s="1"/>
  <c r="R193" i="7"/>
  <c r="AM193" i="7"/>
  <c r="AN193" i="7"/>
  <c r="AH193" i="7"/>
  <c r="K193" i="7"/>
  <c r="F193" i="7"/>
  <c r="P193" i="7"/>
  <c r="Z193" i="7"/>
  <c r="AO193" i="7"/>
  <c r="W193" i="7"/>
  <c r="T193" i="7"/>
  <c r="O193" i="7"/>
  <c r="AT193" i="7"/>
  <c r="AD193" i="7"/>
  <c r="AR193" i="7"/>
  <c r="AU193" i="7"/>
  <c r="AW193" i="7"/>
  <c r="AF193" i="7"/>
  <c r="Q193" i="7"/>
  <c r="I193" i="7"/>
  <c r="AP193" i="7"/>
  <c r="Y193" i="7"/>
  <c r="M193" i="7"/>
  <c r="J193" i="7"/>
  <c r="AQ193" i="7"/>
  <c r="AL193" i="7"/>
  <c r="X193" i="7"/>
  <c r="AS193" i="7"/>
  <c r="BK193" i="7" s="1"/>
  <c r="N193" i="7"/>
  <c r="AG193" i="7"/>
  <c r="G193" i="7"/>
  <c r="AJ193" i="7"/>
  <c r="AB193" i="7"/>
  <c r="S193" i="7"/>
  <c r="AI193" i="7"/>
  <c r="C193" i="7"/>
  <c r="BF193" i="7" s="1"/>
  <c r="B434" i="13"/>
  <c r="A434" i="13"/>
  <c r="B438" i="19"/>
  <c r="C437" i="19"/>
  <c r="A438" i="19"/>
  <c r="E194" i="7"/>
  <c r="C435" i="13"/>
  <c r="GK8" i="2"/>
  <c r="B435" i="13" l="1"/>
  <c r="A435" i="13"/>
  <c r="AF194" i="7"/>
  <c r="AM194" i="7"/>
  <c r="P194" i="7"/>
  <c r="AJ194" i="7"/>
  <c r="AV194" i="7"/>
  <c r="B194" i="7"/>
  <c r="BE194" i="7" s="1"/>
  <c r="AA194" i="7"/>
  <c r="AW194" i="7"/>
  <c r="I194" i="7"/>
  <c r="Q194" i="7"/>
  <c r="C194" i="7"/>
  <c r="BF194" i="7" s="1"/>
  <c r="AK194" i="7"/>
  <c r="AG194" i="7"/>
  <c r="H194" i="7"/>
  <c r="BI194" i="7" s="1"/>
  <c r="AP194" i="7"/>
  <c r="V194" i="7"/>
  <c r="X194" i="7"/>
  <c r="M194" i="7"/>
  <c r="O194" i="7"/>
  <c r="AO194" i="7"/>
  <c r="AN194" i="7"/>
  <c r="AB194" i="7"/>
  <c r="AQ194" i="7"/>
  <c r="Z194" i="7"/>
  <c r="AI194" i="7"/>
  <c r="AH194" i="7"/>
  <c r="R194" i="7"/>
  <c r="L194" i="7"/>
  <c r="BJ194" i="7" s="1"/>
  <c r="AU194" i="7"/>
  <c r="AT194" i="7"/>
  <c r="AR194" i="7"/>
  <c r="U194" i="7"/>
  <c r="T194" i="7"/>
  <c r="Y194" i="7"/>
  <c r="AX194" i="7"/>
  <c r="AL194" i="7"/>
  <c r="AS194" i="7"/>
  <c r="BK194" i="7" s="1"/>
  <c r="W194" i="7"/>
  <c r="AY194" i="7"/>
  <c r="AE194" i="7"/>
  <c r="N194" i="7"/>
  <c r="K194" i="7"/>
  <c r="S194" i="7"/>
  <c r="J194" i="7"/>
  <c r="G194" i="7"/>
  <c r="AD194" i="7"/>
  <c r="AC194" i="7"/>
  <c r="F194" i="7"/>
  <c r="BH193" i="7"/>
  <c r="A193" i="7"/>
  <c r="BD193" i="7" s="1"/>
  <c r="D193" i="7"/>
  <c r="BG193" i="7" s="1"/>
  <c r="BE193" i="7"/>
  <c r="E195" i="7"/>
  <c r="C436" i="13"/>
  <c r="GL8" i="2"/>
  <c r="B437" i="19"/>
  <c r="A437" i="19"/>
  <c r="C436" i="19"/>
  <c r="D194" i="7" l="1"/>
  <c r="BG194" i="7" s="1"/>
  <c r="AA195" i="7"/>
  <c r="R195" i="7"/>
  <c r="U195" i="7"/>
  <c r="AC195" i="7"/>
  <c r="AK195" i="7"/>
  <c r="C195" i="7"/>
  <c r="BF195" i="7" s="1"/>
  <c r="AW195" i="7"/>
  <c r="M195" i="7"/>
  <c r="AM195" i="7"/>
  <c r="AU195" i="7"/>
  <c r="Z195" i="7"/>
  <c r="H195" i="7"/>
  <c r="BI195" i="7" s="1"/>
  <c r="W195" i="7"/>
  <c r="N195" i="7"/>
  <c r="I195" i="7"/>
  <c r="AL195" i="7"/>
  <c r="V195" i="7"/>
  <c r="T195" i="7"/>
  <c r="AB195" i="7"/>
  <c r="S195" i="7"/>
  <c r="AI195" i="7"/>
  <c r="AO195" i="7"/>
  <c r="AP195" i="7"/>
  <c r="Y195" i="7"/>
  <c r="AR195" i="7"/>
  <c r="AQ195" i="7"/>
  <c r="AE195" i="7"/>
  <c r="L195" i="7"/>
  <c r="BJ195" i="7" s="1"/>
  <c r="O195" i="7"/>
  <c r="AX195" i="7"/>
  <c r="X195" i="7"/>
  <c r="AN195" i="7"/>
  <c r="AJ195" i="7"/>
  <c r="AH195" i="7"/>
  <c r="AD195" i="7"/>
  <c r="AY195" i="7"/>
  <c r="F195" i="7"/>
  <c r="J195" i="7"/>
  <c r="AS195" i="7"/>
  <c r="BK195" i="7" s="1"/>
  <c r="AG195" i="7"/>
  <c r="K195" i="7"/>
  <c r="P195" i="7"/>
  <c r="Q195" i="7"/>
  <c r="AF195" i="7"/>
  <c r="AV195" i="7"/>
  <c r="G195" i="7"/>
  <c r="AT195" i="7"/>
  <c r="B195" i="7"/>
  <c r="BE195" i="7" s="1"/>
  <c r="C437" i="13"/>
  <c r="GM8" i="2"/>
  <c r="E196" i="7"/>
  <c r="A194" i="7"/>
  <c r="BD194" i="7" s="1"/>
  <c r="BH194" i="7"/>
  <c r="A436" i="19"/>
  <c r="C435" i="19"/>
  <c r="B436" i="19"/>
  <c r="A436" i="13"/>
  <c r="B436" i="13"/>
  <c r="B435" i="19" l="1"/>
  <c r="A435" i="19"/>
  <c r="C434" i="19"/>
  <c r="AD196" i="7"/>
  <c r="AB196" i="7"/>
  <c r="J196" i="7"/>
  <c r="K196" i="7"/>
  <c r="AF196" i="7"/>
  <c r="AI196" i="7"/>
  <c r="G196" i="7"/>
  <c r="X196" i="7"/>
  <c r="W196" i="7"/>
  <c r="AA196" i="7"/>
  <c r="L196" i="7"/>
  <c r="BJ196" i="7" s="1"/>
  <c r="M196" i="7"/>
  <c r="H196" i="7"/>
  <c r="BI196" i="7" s="1"/>
  <c r="AN196" i="7"/>
  <c r="AK196" i="7"/>
  <c r="U196" i="7"/>
  <c r="N196" i="7"/>
  <c r="S196" i="7"/>
  <c r="O196" i="7"/>
  <c r="AG196" i="7"/>
  <c r="AP196" i="7"/>
  <c r="Z196" i="7"/>
  <c r="AE196" i="7"/>
  <c r="AC196" i="7"/>
  <c r="AJ196" i="7"/>
  <c r="F196" i="7"/>
  <c r="AY196" i="7"/>
  <c r="AU196" i="7"/>
  <c r="P196" i="7"/>
  <c r="AL196" i="7"/>
  <c r="AH196" i="7"/>
  <c r="Y196" i="7"/>
  <c r="AT196" i="7"/>
  <c r="V196" i="7"/>
  <c r="AW196" i="7"/>
  <c r="R196" i="7"/>
  <c r="AS196" i="7"/>
  <c r="BK196" i="7" s="1"/>
  <c r="Q196" i="7"/>
  <c r="C196" i="7"/>
  <c r="BF196" i="7" s="1"/>
  <c r="AV196" i="7"/>
  <c r="AM196" i="7"/>
  <c r="AQ196" i="7"/>
  <c r="T196" i="7"/>
  <c r="AR196" i="7"/>
  <c r="I196" i="7"/>
  <c r="B196" i="7"/>
  <c r="BE196" i="7" s="1"/>
  <c r="AO196" i="7"/>
  <c r="AX196" i="7"/>
  <c r="C438" i="13"/>
  <c r="E197" i="7"/>
  <c r="GN8" i="2"/>
  <c r="D195" i="7"/>
  <c r="BG195" i="7" s="1"/>
  <c r="A437" i="13"/>
  <c r="B437" i="13"/>
  <c r="BH195" i="7"/>
  <c r="A195" i="7"/>
  <c r="BD195" i="7" s="1"/>
  <c r="D196" i="7" l="1"/>
  <c r="BG196" i="7" s="1"/>
  <c r="A434" i="19"/>
  <c r="C433" i="19"/>
  <c r="B434" i="19"/>
  <c r="C439" i="13"/>
  <c r="GO8" i="2"/>
  <c r="E198" i="7"/>
  <c r="L197" i="7"/>
  <c r="BJ197" i="7" s="1"/>
  <c r="K197" i="7"/>
  <c r="AE197" i="7"/>
  <c r="AV197" i="7"/>
  <c r="AR197" i="7"/>
  <c r="AL197" i="7"/>
  <c r="AX197" i="7"/>
  <c r="AM197" i="7"/>
  <c r="AH197" i="7"/>
  <c r="I197" i="7"/>
  <c r="P197" i="7"/>
  <c r="AJ197" i="7"/>
  <c r="Z197" i="7"/>
  <c r="N197" i="7"/>
  <c r="AY197" i="7"/>
  <c r="G197" i="7"/>
  <c r="AG197" i="7"/>
  <c r="J197" i="7"/>
  <c r="T197" i="7"/>
  <c r="H197" i="7"/>
  <c r="BI197" i="7" s="1"/>
  <c r="F197" i="7"/>
  <c r="AW197" i="7"/>
  <c r="U197" i="7"/>
  <c r="AS197" i="7"/>
  <c r="BK197" i="7" s="1"/>
  <c r="M197" i="7"/>
  <c r="X197" i="7"/>
  <c r="AF197" i="7"/>
  <c r="AA197" i="7"/>
  <c r="AD197" i="7"/>
  <c r="O197" i="7"/>
  <c r="AC197" i="7"/>
  <c r="AP197" i="7"/>
  <c r="V197" i="7"/>
  <c r="AI197" i="7"/>
  <c r="Y197" i="7"/>
  <c r="AB197" i="7"/>
  <c r="AQ197" i="7"/>
  <c r="S197" i="7"/>
  <c r="AN197" i="7"/>
  <c r="R197" i="7"/>
  <c r="B197" i="7"/>
  <c r="BE197" i="7" s="1"/>
  <c r="AU197" i="7"/>
  <c r="C197" i="7"/>
  <c r="BF197" i="7" s="1"/>
  <c r="W197" i="7"/>
  <c r="AK197" i="7"/>
  <c r="AT197" i="7"/>
  <c r="Q197" i="7"/>
  <c r="AO197" i="7"/>
  <c r="B438" i="13"/>
  <c r="A438" i="13"/>
  <c r="BH196" i="7"/>
  <c r="A196" i="7"/>
  <c r="BD196" i="7" s="1"/>
  <c r="D197" i="7" l="1"/>
  <c r="BG197" i="7" s="1"/>
  <c r="A439" i="13"/>
  <c r="B439" i="13"/>
  <c r="BH197" i="7"/>
  <c r="A197" i="7"/>
  <c r="BD197" i="7" s="1"/>
  <c r="N198" i="7"/>
  <c r="AX198" i="7"/>
  <c r="S198" i="7"/>
  <c r="AA198" i="7"/>
  <c r="AJ198" i="7"/>
  <c r="U198" i="7"/>
  <c r="M198" i="7"/>
  <c r="AM198" i="7"/>
  <c r="AB198" i="7"/>
  <c r="AF198" i="7"/>
  <c r="L198" i="7"/>
  <c r="BJ198" i="7" s="1"/>
  <c r="I198" i="7"/>
  <c r="AT198" i="7"/>
  <c r="G198" i="7"/>
  <c r="B198" i="7"/>
  <c r="AI198" i="7"/>
  <c r="AL198" i="7"/>
  <c r="AE198" i="7"/>
  <c r="AO198" i="7"/>
  <c r="AK198" i="7"/>
  <c r="Y198" i="7"/>
  <c r="AR198" i="7"/>
  <c r="AG198" i="7"/>
  <c r="AY198" i="7"/>
  <c r="T198" i="7"/>
  <c r="Q198" i="7"/>
  <c r="J198" i="7"/>
  <c r="AH198" i="7"/>
  <c r="P198" i="7"/>
  <c r="AW198" i="7"/>
  <c r="AS198" i="7"/>
  <c r="BK198" i="7" s="1"/>
  <c r="K198" i="7"/>
  <c r="AC198" i="7"/>
  <c r="C198" i="7"/>
  <c r="BF198" i="7" s="1"/>
  <c r="F198" i="7"/>
  <c r="AP198" i="7"/>
  <c r="Z198" i="7"/>
  <c r="AD198" i="7"/>
  <c r="H198" i="7"/>
  <c r="BI198" i="7" s="1"/>
  <c r="AQ198" i="7"/>
  <c r="AN198" i="7"/>
  <c r="V198" i="7"/>
  <c r="W198" i="7"/>
  <c r="AU198" i="7"/>
  <c r="O198" i="7"/>
  <c r="X198" i="7"/>
  <c r="AV198" i="7"/>
  <c r="R198" i="7"/>
  <c r="B433" i="19"/>
  <c r="C432" i="19"/>
  <c r="A433" i="19"/>
  <c r="C440" i="13"/>
  <c r="GP8" i="2"/>
  <c r="E199" i="7"/>
  <c r="D198" i="7" l="1"/>
  <c r="BG198" i="7" s="1"/>
  <c r="BE198" i="7"/>
  <c r="A440" i="13"/>
  <c r="B440" i="13"/>
  <c r="AE199" i="7"/>
  <c r="AN199" i="7"/>
  <c r="I199" i="7"/>
  <c r="R199" i="7"/>
  <c r="AM199" i="7"/>
  <c r="M199" i="7"/>
  <c r="AA199" i="7"/>
  <c r="AO199" i="7"/>
  <c r="AD199" i="7"/>
  <c r="Z199" i="7"/>
  <c r="AS199" i="7"/>
  <c r="BK199" i="7" s="1"/>
  <c r="Q199" i="7"/>
  <c r="X199" i="7"/>
  <c r="H199" i="7"/>
  <c r="BI199" i="7" s="1"/>
  <c r="AU199" i="7"/>
  <c r="J199" i="7"/>
  <c r="AJ199" i="7"/>
  <c r="AW199" i="7"/>
  <c r="L199" i="7"/>
  <c r="BJ199" i="7" s="1"/>
  <c r="AP199" i="7"/>
  <c r="C199" i="7"/>
  <c r="BF199" i="7" s="1"/>
  <c r="AI199" i="7"/>
  <c r="S199" i="7"/>
  <c r="O199" i="7"/>
  <c r="AT199" i="7"/>
  <c r="AV199" i="7"/>
  <c r="AH199" i="7"/>
  <c r="AK199" i="7"/>
  <c r="F199" i="7"/>
  <c r="T199" i="7"/>
  <c r="U199" i="7"/>
  <c r="G199" i="7"/>
  <c r="W199" i="7"/>
  <c r="AC199" i="7"/>
  <c r="B199" i="7"/>
  <c r="BE199" i="7" s="1"/>
  <c r="N199" i="7"/>
  <c r="AY199" i="7"/>
  <c r="AF199" i="7"/>
  <c r="P199" i="7"/>
  <c r="AG199" i="7"/>
  <c r="AL199" i="7"/>
  <c r="AQ199" i="7"/>
  <c r="AR199" i="7"/>
  <c r="K199" i="7"/>
  <c r="V199" i="7"/>
  <c r="AX199" i="7"/>
  <c r="Y199" i="7"/>
  <c r="AB199" i="7"/>
  <c r="A432" i="19"/>
  <c r="C431" i="19"/>
  <c r="B432" i="19"/>
  <c r="BH198" i="7"/>
  <c r="A198" i="7"/>
  <c r="BD198" i="7" s="1"/>
  <c r="GQ8" i="2"/>
  <c r="E200" i="7"/>
  <c r="C441" i="13"/>
  <c r="D199" i="7" l="1"/>
  <c r="BG199" i="7" s="1"/>
  <c r="R200" i="7"/>
  <c r="AH200" i="7"/>
  <c r="AT200" i="7"/>
  <c r="F200" i="7"/>
  <c r="AD200" i="7"/>
  <c r="AK200" i="7"/>
  <c r="N200" i="7"/>
  <c r="L200" i="7"/>
  <c r="BJ200" i="7" s="1"/>
  <c r="K200" i="7"/>
  <c r="AE200" i="7"/>
  <c r="Q200" i="7"/>
  <c r="AW200" i="7"/>
  <c r="Z200" i="7"/>
  <c r="AI200" i="7"/>
  <c r="T200" i="7"/>
  <c r="U200" i="7"/>
  <c r="W200" i="7"/>
  <c r="H200" i="7"/>
  <c r="BI200" i="7" s="1"/>
  <c r="AV200" i="7"/>
  <c r="S200" i="7"/>
  <c r="AX200" i="7"/>
  <c r="AA200" i="7"/>
  <c r="AG200" i="7"/>
  <c r="X200" i="7"/>
  <c r="AN200" i="7"/>
  <c r="AU200" i="7"/>
  <c r="AP200" i="7"/>
  <c r="AY200" i="7"/>
  <c r="B200" i="7"/>
  <c r="BE200" i="7" s="1"/>
  <c r="V200" i="7"/>
  <c r="AJ200" i="7"/>
  <c r="AR200" i="7"/>
  <c r="AC200" i="7"/>
  <c r="Y200" i="7"/>
  <c r="AF200" i="7"/>
  <c r="P200" i="7"/>
  <c r="AM200" i="7"/>
  <c r="I200" i="7"/>
  <c r="AO200" i="7"/>
  <c r="AQ200" i="7"/>
  <c r="M200" i="7"/>
  <c r="G200" i="7"/>
  <c r="C200" i="7"/>
  <c r="BF200" i="7" s="1"/>
  <c r="AL200" i="7"/>
  <c r="O200" i="7"/>
  <c r="AB200" i="7"/>
  <c r="J200" i="7"/>
  <c r="AS200" i="7"/>
  <c r="BK200" i="7" s="1"/>
  <c r="E201" i="7"/>
  <c r="GR8" i="2"/>
  <c r="C442" i="13"/>
  <c r="B431" i="19"/>
  <c r="A431" i="19"/>
  <c r="C430" i="19"/>
  <c r="A441" i="13"/>
  <c r="B441" i="13"/>
  <c r="BH199" i="7"/>
  <c r="A199" i="7"/>
  <c r="BD199" i="7" s="1"/>
  <c r="BH200" i="7" l="1"/>
  <c r="A200" i="7"/>
  <c r="BD200" i="7" s="1"/>
  <c r="AN201" i="7"/>
  <c r="Z201" i="7"/>
  <c r="AY201" i="7"/>
  <c r="AX201" i="7"/>
  <c r="AW201" i="7"/>
  <c r="AI201" i="7"/>
  <c r="Q201" i="7"/>
  <c r="I201" i="7"/>
  <c r="G201" i="7"/>
  <c r="M201" i="7"/>
  <c r="AE201" i="7"/>
  <c r="AC201" i="7"/>
  <c r="R201" i="7"/>
  <c r="H201" i="7"/>
  <c r="BI201" i="7" s="1"/>
  <c r="F201" i="7"/>
  <c r="AU201" i="7"/>
  <c r="AR201" i="7"/>
  <c r="AB201" i="7"/>
  <c r="AD201" i="7"/>
  <c r="AM201" i="7"/>
  <c r="S201" i="7"/>
  <c r="X201" i="7"/>
  <c r="AT201" i="7"/>
  <c r="AS201" i="7"/>
  <c r="BK201" i="7" s="1"/>
  <c r="J201" i="7"/>
  <c r="AP201" i="7"/>
  <c r="AK201" i="7"/>
  <c r="AA201" i="7"/>
  <c r="AQ201" i="7"/>
  <c r="O201" i="7"/>
  <c r="T201" i="7"/>
  <c r="AV201" i="7"/>
  <c r="W201" i="7"/>
  <c r="AL201" i="7"/>
  <c r="L201" i="7"/>
  <c r="BJ201" i="7" s="1"/>
  <c r="Y201" i="7"/>
  <c r="AO201" i="7"/>
  <c r="K201" i="7"/>
  <c r="AG201" i="7"/>
  <c r="AH201" i="7"/>
  <c r="P201" i="7"/>
  <c r="AJ201" i="7"/>
  <c r="AF201" i="7"/>
  <c r="V201" i="7"/>
  <c r="C201" i="7"/>
  <c r="BF201" i="7" s="1"/>
  <c r="N201" i="7"/>
  <c r="B201" i="7"/>
  <c r="BE201" i="7" s="1"/>
  <c r="U201" i="7"/>
  <c r="A442" i="13"/>
  <c r="B442" i="13"/>
  <c r="B430" i="19"/>
  <c r="C429" i="19"/>
  <c r="A430" i="19"/>
  <c r="GS8" i="2"/>
  <c r="E202" i="7"/>
  <c r="C443" i="13"/>
  <c r="D200" i="7"/>
  <c r="BG200" i="7" s="1"/>
  <c r="V202" i="7" l="1"/>
  <c r="M202" i="7"/>
  <c r="Y202" i="7"/>
  <c r="AQ202" i="7"/>
  <c r="AU202" i="7"/>
  <c r="Q202" i="7"/>
  <c r="AB202" i="7"/>
  <c r="AJ202" i="7"/>
  <c r="I202" i="7"/>
  <c r="AI202" i="7"/>
  <c r="AA202" i="7"/>
  <c r="AF202" i="7"/>
  <c r="AE202" i="7"/>
  <c r="AY202" i="7"/>
  <c r="R202" i="7"/>
  <c r="Z202" i="7"/>
  <c r="H202" i="7"/>
  <c r="BI202" i="7" s="1"/>
  <c r="X202" i="7"/>
  <c r="K202" i="7"/>
  <c r="F202" i="7"/>
  <c r="AP202" i="7"/>
  <c r="C202" i="7"/>
  <c r="BF202" i="7" s="1"/>
  <c r="AV202" i="7"/>
  <c r="AW202" i="7"/>
  <c r="AS202" i="7"/>
  <c r="BK202" i="7" s="1"/>
  <c r="N202" i="7"/>
  <c r="AL202" i="7"/>
  <c r="U202" i="7"/>
  <c r="O202" i="7"/>
  <c r="L202" i="7"/>
  <c r="BJ202" i="7" s="1"/>
  <c r="S202" i="7"/>
  <c r="AT202" i="7"/>
  <c r="J202" i="7"/>
  <c r="AN202" i="7"/>
  <c r="AG202" i="7"/>
  <c r="T202" i="7"/>
  <c r="P202" i="7"/>
  <c r="AK202" i="7"/>
  <c r="W202" i="7"/>
  <c r="AO202" i="7"/>
  <c r="G202" i="7"/>
  <c r="AH202" i="7"/>
  <c r="AC202" i="7"/>
  <c r="AR202" i="7"/>
  <c r="AX202" i="7"/>
  <c r="AM202" i="7"/>
  <c r="B202" i="7"/>
  <c r="BE202" i="7" s="1"/>
  <c r="AD202" i="7"/>
  <c r="B443" i="13"/>
  <c r="A443" i="13"/>
  <c r="B429" i="19"/>
  <c r="C428" i="19"/>
  <c r="A429" i="19"/>
  <c r="D201" i="7"/>
  <c r="BG201" i="7" s="1"/>
  <c r="GT8" i="2"/>
  <c r="E203" i="7"/>
  <c r="C444" i="13"/>
  <c r="BH201" i="7"/>
  <c r="A201" i="7"/>
  <c r="BD201" i="7" s="1"/>
  <c r="B444" i="13" l="1"/>
  <c r="A444" i="13"/>
  <c r="P203" i="7"/>
  <c r="L203" i="7"/>
  <c r="BJ203" i="7" s="1"/>
  <c r="T203" i="7"/>
  <c r="B203" i="7"/>
  <c r="BE203" i="7" s="1"/>
  <c r="AC203" i="7"/>
  <c r="AG203" i="7"/>
  <c r="AW203" i="7"/>
  <c r="AJ203" i="7"/>
  <c r="AE203" i="7"/>
  <c r="AM203" i="7"/>
  <c r="F203" i="7"/>
  <c r="J203" i="7"/>
  <c r="G203" i="7"/>
  <c r="O203" i="7"/>
  <c r="Z203" i="7"/>
  <c r="C203" i="7"/>
  <c r="BF203" i="7" s="1"/>
  <c r="X203" i="7"/>
  <c r="AT203" i="7"/>
  <c r="W203" i="7"/>
  <c r="R203" i="7"/>
  <c r="AK203" i="7"/>
  <c r="AP203" i="7"/>
  <c r="AX203" i="7"/>
  <c r="AV203" i="7"/>
  <c r="AS203" i="7"/>
  <c r="BK203" i="7" s="1"/>
  <c r="V203" i="7"/>
  <c r="AI203" i="7"/>
  <c r="AY203" i="7"/>
  <c r="AF203" i="7"/>
  <c r="AO203" i="7"/>
  <c r="H203" i="7"/>
  <c r="BI203" i="7" s="1"/>
  <c r="Y203" i="7"/>
  <c r="AL203" i="7"/>
  <c r="U203" i="7"/>
  <c r="AB203" i="7"/>
  <c r="AA203" i="7"/>
  <c r="AD203" i="7"/>
  <c r="I203" i="7"/>
  <c r="S203" i="7"/>
  <c r="AU203" i="7"/>
  <c r="M203" i="7"/>
  <c r="Q203" i="7"/>
  <c r="K203" i="7"/>
  <c r="AN203" i="7"/>
  <c r="AQ203" i="7"/>
  <c r="AR203" i="7"/>
  <c r="N203" i="7"/>
  <c r="AH203" i="7"/>
  <c r="A428" i="19"/>
  <c r="C427" i="19"/>
  <c r="B428" i="19"/>
  <c r="D202" i="7"/>
  <c r="BG202" i="7" s="1"/>
  <c r="GU8" i="2"/>
  <c r="C445" i="13"/>
  <c r="E204" i="7"/>
  <c r="A202" i="7"/>
  <c r="BD202" i="7" s="1"/>
  <c r="BH202" i="7"/>
  <c r="D203" i="7" l="1"/>
  <c r="BG203" i="7" s="1"/>
  <c r="AX204" i="7"/>
  <c r="Y204" i="7"/>
  <c r="F204" i="7"/>
  <c r="C204" i="7"/>
  <c r="BF204" i="7" s="1"/>
  <c r="AI204" i="7"/>
  <c r="B204" i="7"/>
  <c r="BE204" i="7" s="1"/>
  <c r="AK204" i="7"/>
  <c r="AV204" i="7"/>
  <c r="S204" i="7"/>
  <c r="O204" i="7"/>
  <c r="AH204" i="7"/>
  <c r="AY204" i="7"/>
  <c r="P204" i="7"/>
  <c r="N204" i="7"/>
  <c r="L204" i="7"/>
  <c r="BJ204" i="7" s="1"/>
  <c r="AD204" i="7"/>
  <c r="U204" i="7"/>
  <c r="AM204" i="7"/>
  <c r="AJ204" i="7"/>
  <c r="AA204" i="7"/>
  <c r="AF204" i="7"/>
  <c r="M204" i="7"/>
  <c r="AW204" i="7"/>
  <c r="AG204" i="7"/>
  <c r="Z204" i="7"/>
  <c r="V204" i="7"/>
  <c r="AS204" i="7"/>
  <c r="BK204" i="7" s="1"/>
  <c r="Q204" i="7"/>
  <c r="AU204" i="7"/>
  <c r="AL204" i="7"/>
  <c r="T204" i="7"/>
  <c r="W204" i="7"/>
  <c r="AT204" i="7"/>
  <c r="AB204" i="7"/>
  <c r="R204" i="7"/>
  <c r="AN204" i="7"/>
  <c r="AQ204" i="7"/>
  <c r="J204" i="7"/>
  <c r="K204" i="7"/>
  <c r="AC204" i="7"/>
  <c r="AP204" i="7"/>
  <c r="H204" i="7"/>
  <c r="BI204" i="7" s="1"/>
  <c r="X204" i="7"/>
  <c r="G204" i="7"/>
  <c r="AE204" i="7"/>
  <c r="I204" i="7"/>
  <c r="AO204" i="7"/>
  <c r="AR204" i="7"/>
  <c r="C446" i="13"/>
  <c r="E205" i="7"/>
  <c r="GV8" i="2"/>
  <c r="A203" i="7"/>
  <c r="BD203" i="7" s="1"/>
  <c r="BH203" i="7"/>
  <c r="B445" i="13"/>
  <c r="A445" i="13"/>
  <c r="A427" i="19"/>
  <c r="B427" i="19"/>
  <c r="C426" i="19"/>
  <c r="B446" i="13" l="1"/>
  <c r="A446" i="13"/>
  <c r="E206" i="7"/>
  <c r="GW8" i="2"/>
  <c r="C447" i="13"/>
  <c r="D204" i="7"/>
  <c r="BG204" i="7" s="1"/>
  <c r="C425" i="19"/>
  <c r="A426" i="19"/>
  <c r="B426" i="19"/>
  <c r="AS205" i="7"/>
  <c r="BK205" i="7" s="1"/>
  <c r="B205" i="7"/>
  <c r="BE205" i="7" s="1"/>
  <c r="AV205" i="7"/>
  <c r="P205" i="7"/>
  <c r="X205" i="7"/>
  <c r="AH205" i="7"/>
  <c r="L205" i="7"/>
  <c r="BJ205" i="7" s="1"/>
  <c r="AE205" i="7"/>
  <c r="AG205" i="7"/>
  <c r="T205" i="7"/>
  <c r="AC205" i="7"/>
  <c r="O205" i="7"/>
  <c r="AM205" i="7"/>
  <c r="R205" i="7"/>
  <c r="J205" i="7"/>
  <c r="AU205" i="7"/>
  <c r="M205" i="7"/>
  <c r="K205" i="7"/>
  <c r="AA205" i="7"/>
  <c r="AX205" i="7"/>
  <c r="AP205" i="7"/>
  <c r="V205" i="7"/>
  <c r="AD205" i="7"/>
  <c r="S205" i="7"/>
  <c r="AI205" i="7"/>
  <c r="U205" i="7"/>
  <c r="I205" i="7"/>
  <c r="AQ205" i="7"/>
  <c r="N205" i="7"/>
  <c r="AB205" i="7"/>
  <c r="Q205" i="7"/>
  <c r="AJ205" i="7"/>
  <c r="Y205" i="7"/>
  <c r="Z205" i="7"/>
  <c r="AO205" i="7"/>
  <c r="H205" i="7"/>
  <c r="BI205" i="7" s="1"/>
  <c r="W205" i="7"/>
  <c r="AF205" i="7"/>
  <c r="AN205" i="7"/>
  <c r="C205" i="7"/>
  <c r="BF205" i="7" s="1"/>
  <c r="AY205" i="7"/>
  <c r="AT205" i="7"/>
  <c r="G205" i="7"/>
  <c r="AL205" i="7"/>
  <c r="AW205" i="7"/>
  <c r="F205" i="7"/>
  <c r="AK205" i="7"/>
  <c r="AR205" i="7"/>
  <c r="BH204" i="7"/>
  <c r="A204" i="7"/>
  <c r="BD204" i="7" s="1"/>
  <c r="D205" i="7" l="1"/>
  <c r="BG205" i="7" s="1"/>
  <c r="A205" i="7"/>
  <c r="BD205" i="7" s="1"/>
  <c r="BH205" i="7"/>
  <c r="E207" i="7"/>
  <c r="GX8" i="2"/>
  <c r="C448" i="13"/>
  <c r="B425" i="19"/>
  <c r="C424" i="19"/>
  <c r="A425" i="19"/>
  <c r="W206" i="7"/>
  <c r="AQ206" i="7"/>
  <c r="K206" i="7"/>
  <c r="F206" i="7"/>
  <c r="AF206" i="7"/>
  <c r="AB206" i="7"/>
  <c r="AE206" i="7"/>
  <c r="T206" i="7"/>
  <c r="C206" i="7"/>
  <c r="BF206" i="7" s="1"/>
  <c r="O206" i="7"/>
  <c r="M206" i="7"/>
  <c r="AD206" i="7"/>
  <c r="AT206" i="7"/>
  <c r="G206" i="7"/>
  <c r="AW206" i="7"/>
  <c r="Z206" i="7"/>
  <c r="AP206" i="7"/>
  <c r="AS206" i="7"/>
  <c r="BK206" i="7" s="1"/>
  <c r="AY206" i="7"/>
  <c r="AI206" i="7"/>
  <c r="S206" i="7"/>
  <c r="AM206" i="7"/>
  <c r="X206" i="7"/>
  <c r="V206" i="7"/>
  <c r="AR206" i="7"/>
  <c r="R206" i="7"/>
  <c r="U206" i="7"/>
  <c r="AA206" i="7"/>
  <c r="L206" i="7"/>
  <c r="BJ206" i="7" s="1"/>
  <c r="AL206" i="7"/>
  <c r="J206" i="7"/>
  <c r="N206" i="7"/>
  <c r="AG206" i="7"/>
  <c r="AN206" i="7"/>
  <c r="AH206" i="7"/>
  <c r="AK206" i="7"/>
  <c r="I206" i="7"/>
  <c r="Y206" i="7"/>
  <c r="AX206" i="7"/>
  <c r="AV206" i="7"/>
  <c r="AC206" i="7"/>
  <c r="P206" i="7"/>
  <c r="Q206" i="7"/>
  <c r="AJ206" i="7"/>
  <c r="AU206" i="7"/>
  <c r="H206" i="7"/>
  <c r="BI206" i="7" s="1"/>
  <c r="AO206" i="7"/>
  <c r="B206" i="7"/>
  <c r="BE206" i="7" s="1"/>
  <c r="A447" i="13"/>
  <c r="B447" i="13"/>
  <c r="D206" i="7" l="1"/>
  <c r="BG206" i="7" s="1"/>
  <c r="BH206" i="7"/>
  <c r="A206" i="7"/>
  <c r="BD206" i="7" s="1"/>
  <c r="GY8" i="2"/>
  <c r="E208" i="7"/>
  <c r="C449" i="13"/>
  <c r="A424" i="19"/>
  <c r="B424" i="19"/>
  <c r="C423" i="19"/>
  <c r="AY207" i="7"/>
  <c r="U207" i="7"/>
  <c r="AA207" i="7"/>
  <c r="AF207" i="7"/>
  <c r="Q207" i="7"/>
  <c r="AJ207" i="7"/>
  <c r="AW207" i="7"/>
  <c r="V207" i="7"/>
  <c r="X207" i="7"/>
  <c r="H207" i="7"/>
  <c r="BI207" i="7" s="1"/>
  <c r="Z207" i="7"/>
  <c r="T207" i="7"/>
  <c r="W207" i="7"/>
  <c r="AX207" i="7"/>
  <c r="AO207" i="7"/>
  <c r="B207" i="7"/>
  <c r="AD207" i="7"/>
  <c r="AS207" i="7"/>
  <c r="BK207" i="7" s="1"/>
  <c r="F207" i="7"/>
  <c r="AP207" i="7"/>
  <c r="K207" i="7"/>
  <c r="I207" i="7"/>
  <c r="AC207" i="7"/>
  <c r="O207" i="7"/>
  <c r="AH207" i="7"/>
  <c r="AV207" i="7"/>
  <c r="AK207" i="7"/>
  <c r="L207" i="7"/>
  <c r="BJ207" i="7" s="1"/>
  <c r="S207" i="7"/>
  <c r="AL207" i="7"/>
  <c r="N207" i="7"/>
  <c r="C207" i="7"/>
  <c r="BF207" i="7" s="1"/>
  <c r="AQ207" i="7"/>
  <c r="AI207" i="7"/>
  <c r="M207" i="7"/>
  <c r="AR207" i="7"/>
  <c r="G207" i="7"/>
  <c r="AU207" i="7"/>
  <c r="AT207" i="7"/>
  <c r="J207" i="7"/>
  <c r="Y207" i="7"/>
  <c r="P207" i="7"/>
  <c r="AE207" i="7"/>
  <c r="R207" i="7"/>
  <c r="AM207" i="7"/>
  <c r="AN207" i="7"/>
  <c r="AG207" i="7"/>
  <c r="AB207" i="7"/>
  <c r="B448" i="13"/>
  <c r="A448" i="13"/>
  <c r="D207" i="7" l="1"/>
  <c r="BG207" i="7" s="1"/>
  <c r="BE207" i="7"/>
  <c r="A423" i="19"/>
  <c r="B423" i="19"/>
  <c r="C422" i="19"/>
  <c r="AT208" i="7"/>
  <c r="L208" i="7"/>
  <c r="BJ208" i="7" s="1"/>
  <c r="Q208" i="7"/>
  <c r="R208" i="7"/>
  <c r="AQ208" i="7"/>
  <c r="T208" i="7"/>
  <c r="AY208" i="7"/>
  <c r="G208" i="7"/>
  <c r="AK208" i="7"/>
  <c r="Z208" i="7"/>
  <c r="AI208" i="7"/>
  <c r="AA208" i="7"/>
  <c r="AL208" i="7"/>
  <c r="AB208" i="7"/>
  <c r="S208" i="7"/>
  <c r="N208" i="7"/>
  <c r="I208" i="7"/>
  <c r="AS208" i="7"/>
  <c r="BK208" i="7" s="1"/>
  <c r="AF208" i="7"/>
  <c r="AO208" i="7"/>
  <c r="AE208" i="7"/>
  <c r="Y208" i="7"/>
  <c r="AJ208" i="7"/>
  <c r="H208" i="7"/>
  <c r="BI208" i="7" s="1"/>
  <c r="X208" i="7"/>
  <c r="U208" i="7"/>
  <c r="V208" i="7"/>
  <c r="AM208" i="7"/>
  <c r="AD208" i="7"/>
  <c r="AP208" i="7"/>
  <c r="K208" i="7"/>
  <c r="AU208" i="7"/>
  <c r="O208" i="7"/>
  <c r="AX208" i="7"/>
  <c r="B208" i="7"/>
  <c r="BE208" i="7" s="1"/>
  <c r="AR208" i="7"/>
  <c r="AN208" i="7"/>
  <c r="AG208" i="7"/>
  <c r="M208" i="7"/>
  <c r="AW208" i="7"/>
  <c r="W208" i="7"/>
  <c r="C208" i="7"/>
  <c r="BF208" i="7" s="1"/>
  <c r="AC208" i="7"/>
  <c r="AH208" i="7"/>
  <c r="J208" i="7"/>
  <c r="P208" i="7"/>
  <c r="AV208" i="7"/>
  <c r="F208" i="7"/>
  <c r="A207" i="7"/>
  <c r="BD207" i="7" s="1"/>
  <c r="BH207" i="7"/>
  <c r="GZ8" i="2"/>
  <c r="E209" i="7"/>
  <c r="C450" i="13"/>
  <c r="B449" i="13"/>
  <c r="A449" i="13"/>
  <c r="D208" i="7" l="1"/>
  <c r="BG208" i="7" s="1"/>
  <c r="AT209" i="7"/>
  <c r="B209" i="7"/>
  <c r="BE209" i="7" s="1"/>
  <c r="Q209" i="7"/>
  <c r="AM209" i="7"/>
  <c r="AX209" i="7"/>
  <c r="AK209" i="7"/>
  <c r="AI209" i="7"/>
  <c r="X209" i="7"/>
  <c r="AG209" i="7"/>
  <c r="K209" i="7"/>
  <c r="AO209" i="7"/>
  <c r="H209" i="7"/>
  <c r="BI209" i="7" s="1"/>
  <c r="AL209" i="7"/>
  <c r="AJ209" i="7"/>
  <c r="N209" i="7"/>
  <c r="I209" i="7"/>
  <c r="AD209" i="7"/>
  <c r="AA209" i="7"/>
  <c r="P209" i="7"/>
  <c r="AF209" i="7"/>
  <c r="Y209" i="7"/>
  <c r="Z209" i="7"/>
  <c r="AC209" i="7"/>
  <c r="S209" i="7"/>
  <c r="O209" i="7"/>
  <c r="AR209" i="7"/>
  <c r="C209" i="7"/>
  <c r="BF209" i="7" s="1"/>
  <c r="F209" i="7"/>
  <c r="AS209" i="7"/>
  <c r="BK209" i="7" s="1"/>
  <c r="AP209" i="7"/>
  <c r="AV209" i="7"/>
  <c r="AU209" i="7"/>
  <c r="W209" i="7"/>
  <c r="J209" i="7"/>
  <c r="T209" i="7"/>
  <c r="AN209" i="7"/>
  <c r="R209" i="7"/>
  <c r="V209" i="7"/>
  <c r="AW209" i="7"/>
  <c r="AY209" i="7"/>
  <c r="G209" i="7"/>
  <c r="M209" i="7"/>
  <c r="AB209" i="7"/>
  <c r="L209" i="7"/>
  <c r="BJ209" i="7" s="1"/>
  <c r="AE209" i="7"/>
  <c r="U209" i="7"/>
  <c r="AQ209" i="7"/>
  <c r="AH209" i="7"/>
  <c r="BH208" i="7"/>
  <c r="A208" i="7"/>
  <c r="BD208" i="7" s="1"/>
  <c r="B450" i="13"/>
  <c r="A450" i="13"/>
  <c r="HA8" i="2"/>
  <c r="E210" i="7"/>
  <c r="C451" i="13"/>
  <c r="A422" i="19"/>
  <c r="B422" i="19"/>
  <c r="C421" i="19"/>
  <c r="D209" i="7" l="1"/>
  <c r="BG209" i="7" s="1"/>
  <c r="BH209" i="7"/>
  <c r="A209" i="7"/>
  <c r="BD209" i="7" s="1"/>
  <c r="A451" i="13"/>
  <c r="B451" i="13"/>
  <c r="A421" i="19"/>
  <c r="B421" i="19"/>
  <c r="C420" i="19"/>
  <c r="AV210" i="7"/>
  <c r="AC210" i="7"/>
  <c r="M210" i="7"/>
  <c r="AI210" i="7"/>
  <c r="I210" i="7"/>
  <c r="AK210" i="7"/>
  <c r="G210" i="7"/>
  <c r="AE210" i="7"/>
  <c r="Q210" i="7"/>
  <c r="W210" i="7"/>
  <c r="B210" i="7"/>
  <c r="BE210" i="7" s="1"/>
  <c r="AB210" i="7"/>
  <c r="Y210" i="7"/>
  <c r="AY210" i="7"/>
  <c r="AP210" i="7"/>
  <c r="R210" i="7"/>
  <c r="AN210" i="7"/>
  <c r="N210" i="7"/>
  <c r="O210" i="7"/>
  <c r="AS210" i="7"/>
  <c r="BK210" i="7" s="1"/>
  <c r="U210" i="7"/>
  <c r="C210" i="7"/>
  <c r="BF210" i="7" s="1"/>
  <c r="AX210" i="7"/>
  <c r="AH210" i="7"/>
  <c r="J210" i="7"/>
  <c r="AF210" i="7"/>
  <c r="S210" i="7"/>
  <c r="K210" i="7"/>
  <c r="AL210" i="7"/>
  <c r="Z210" i="7"/>
  <c r="P210" i="7"/>
  <c r="X210" i="7"/>
  <c r="AW210" i="7"/>
  <c r="AM210" i="7"/>
  <c r="AQ210" i="7"/>
  <c r="V210" i="7"/>
  <c r="T210" i="7"/>
  <c r="AU210" i="7"/>
  <c r="AD210" i="7"/>
  <c r="AR210" i="7"/>
  <c r="AT210" i="7"/>
  <c r="AA210" i="7"/>
  <c r="H210" i="7"/>
  <c r="BI210" i="7" s="1"/>
  <c r="AG210" i="7"/>
  <c r="AJ210" i="7"/>
  <c r="AO210" i="7"/>
  <c r="F210" i="7"/>
  <c r="L210" i="7"/>
  <c r="BJ210" i="7" s="1"/>
  <c r="HB8" i="2"/>
  <c r="E211" i="7"/>
  <c r="C452" i="13"/>
  <c r="D210" i="7" l="1"/>
  <c r="BG210" i="7" s="1"/>
  <c r="B452" i="13"/>
  <c r="A452" i="13"/>
  <c r="A420" i="19"/>
  <c r="C419" i="19"/>
  <c r="B420" i="19"/>
  <c r="A210" i="7"/>
  <c r="BD210" i="7" s="1"/>
  <c r="BH210" i="7"/>
  <c r="AU211" i="7"/>
  <c r="AW211" i="7"/>
  <c r="AI211" i="7"/>
  <c r="Y211" i="7"/>
  <c r="W211" i="7"/>
  <c r="O211" i="7"/>
  <c r="AB211" i="7"/>
  <c r="B211" i="7"/>
  <c r="BE211" i="7" s="1"/>
  <c r="P211" i="7"/>
  <c r="AX211" i="7"/>
  <c r="Q211" i="7"/>
  <c r="N211" i="7"/>
  <c r="S211" i="7"/>
  <c r="AG211" i="7"/>
  <c r="U211" i="7"/>
  <c r="AS211" i="7"/>
  <c r="BK211" i="7" s="1"/>
  <c r="X211" i="7"/>
  <c r="AO211" i="7"/>
  <c r="V211" i="7"/>
  <c r="C211" i="7"/>
  <c r="BF211" i="7" s="1"/>
  <c r="AM211" i="7"/>
  <c r="AV211" i="7"/>
  <c r="AN211" i="7"/>
  <c r="AT211" i="7"/>
  <c r="AQ211" i="7"/>
  <c r="AE211" i="7"/>
  <c r="AR211" i="7"/>
  <c r="R211" i="7"/>
  <c r="AP211" i="7"/>
  <c r="J211" i="7"/>
  <c r="G211" i="7"/>
  <c r="AF211" i="7"/>
  <c r="K211" i="7"/>
  <c r="AJ211" i="7"/>
  <c r="T211" i="7"/>
  <c r="AA211" i="7"/>
  <c r="AH211" i="7"/>
  <c r="F211" i="7"/>
  <c r="I211" i="7"/>
  <c r="AD211" i="7"/>
  <c r="AK211" i="7"/>
  <c r="L211" i="7"/>
  <c r="BJ211" i="7" s="1"/>
  <c r="Z211" i="7"/>
  <c r="AL211" i="7"/>
  <c r="M211" i="7"/>
  <c r="AY211" i="7"/>
  <c r="H211" i="7"/>
  <c r="BI211" i="7" s="1"/>
  <c r="AC211" i="7"/>
  <c r="HC8" i="2"/>
  <c r="E212" i="7"/>
  <c r="C453" i="13"/>
  <c r="D211" i="7" l="1"/>
  <c r="BG211" i="7" s="1"/>
  <c r="C418" i="19"/>
  <c r="A419" i="19"/>
  <c r="B419" i="19"/>
  <c r="M212" i="7"/>
  <c r="AG212" i="7"/>
  <c r="F212" i="7"/>
  <c r="K212" i="7"/>
  <c r="AL212" i="7"/>
  <c r="AA212" i="7"/>
  <c r="AE212" i="7"/>
  <c r="AW212" i="7"/>
  <c r="L212" i="7"/>
  <c r="BJ212" i="7" s="1"/>
  <c r="T212" i="7"/>
  <c r="C212" i="7"/>
  <c r="BF212" i="7" s="1"/>
  <c r="AF212" i="7"/>
  <c r="AY212" i="7"/>
  <c r="AQ212" i="7"/>
  <c r="J212" i="7"/>
  <c r="AI212" i="7"/>
  <c r="AO212" i="7"/>
  <c r="W212" i="7"/>
  <c r="AC212" i="7"/>
  <c r="AN212" i="7"/>
  <c r="AP212" i="7"/>
  <c r="Z212" i="7"/>
  <c r="AB212" i="7"/>
  <c r="P212" i="7"/>
  <c r="V212" i="7"/>
  <c r="AJ212" i="7"/>
  <c r="AS212" i="7"/>
  <c r="BK212" i="7" s="1"/>
  <c r="Q212" i="7"/>
  <c r="AU212" i="7"/>
  <c r="I212" i="7"/>
  <c r="S212" i="7"/>
  <c r="AK212" i="7"/>
  <c r="O212" i="7"/>
  <c r="AR212" i="7"/>
  <c r="G212" i="7"/>
  <c r="Y212" i="7"/>
  <c r="AX212" i="7"/>
  <c r="AV212" i="7"/>
  <c r="R212" i="7"/>
  <c r="X212" i="7"/>
  <c r="AT212" i="7"/>
  <c r="U212" i="7"/>
  <c r="B212" i="7"/>
  <c r="N212" i="7"/>
  <c r="H212" i="7"/>
  <c r="BI212" i="7" s="1"/>
  <c r="AH212" i="7"/>
  <c r="AM212" i="7"/>
  <c r="AD212" i="7"/>
  <c r="E213" i="7"/>
  <c r="C454" i="13"/>
  <c r="HD8" i="2"/>
  <c r="A453" i="13"/>
  <c r="B453" i="13"/>
  <c r="A211" i="7"/>
  <c r="BD211" i="7" s="1"/>
  <c r="BH211" i="7"/>
  <c r="AB213" i="7" l="1"/>
  <c r="K213" i="7"/>
  <c r="I213" i="7"/>
  <c r="N213" i="7"/>
  <c r="L213" i="7"/>
  <c r="BJ213" i="7" s="1"/>
  <c r="AQ213" i="7"/>
  <c r="AT213" i="7"/>
  <c r="AX213" i="7"/>
  <c r="P213" i="7"/>
  <c r="AV213" i="7"/>
  <c r="F213" i="7"/>
  <c r="AF213" i="7"/>
  <c r="AI213" i="7"/>
  <c r="AL213" i="7"/>
  <c r="B213" i="7"/>
  <c r="BE213" i="7" s="1"/>
  <c r="Z213" i="7"/>
  <c r="G213" i="7"/>
  <c r="Q213" i="7"/>
  <c r="AA213" i="7"/>
  <c r="AU213" i="7"/>
  <c r="AE213" i="7"/>
  <c r="J213" i="7"/>
  <c r="AS213" i="7"/>
  <c r="BK213" i="7" s="1"/>
  <c r="R213" i="7"/>
  <c r="T213" i="7"/>
  <c r="C213" i="7"/>
  <c r="BF213" i="7" s="1"/>
  <c r="AD213" i="7"/>
  <c r="O213" i="7"/>
  <c r="X213" i="7"/>
  <c r="AG213" i="7"/>
  <c r="AW213" i="7"/>
  <c r="AY213" i="7"/>
  <c r="AN213" i="7"/>
  <c r="AH213" i="7"/>
  <c r="AR213" i="7"/>
  <c r="AO213" i="7"/>
  <c r="AK213" i="7"/>
  <c r="H213" i="7"/>
  <c r="BI213" i="7" s="1"/>
  <c r="Y213" i="7"/>
  <c r="V213" i="7"/>
  <c r="AM213" i="7"/>
  <c r="U213" i="7"/>
  <c r="M213" i="7"/>
  <c r="AP213" i="7"/>
  <c r="AC213" i="7"/>
  <c r="W213" i="7"/>
  <c r="S213" i="7"/>
  <c r="AJ213" i="7"/>
  <c r="HE8" i="2"/>
  <c r="E214" i="7"/>
  <c r="C455" i="13"/>
  <c r="D212" i="7"/>
  <c r="BG212" i="7" s="1"/>
  <c r="BE212" i="7"/>
  <c r="BH212" i="7"/>
  <c r="A212" i="7"/>
  <c r="BD212" i="7" s="1"/>
  <c r="B454" i="13"/>
  <c r="A454" i="13"/>
  <c r="A418" i="19"/>
  <c r="B418" i="19"/>
  <c r="C417" i="19"/>
  <c r="BH213" i="7" l="1"/>
  <c r="A213" i="7"/>
  <c r="BD213" i="7" s="1"/>
  <c r="C416" i="19"/>
  <c r="B417" i="19"/>
  <c r="A417" i="19"/>
  <c r="D213" i="7"/>
  <c r="BG213" i="7" s="1"/>
  <c r="A455" i="13"/>
  <c r="B455" i="13"/>
  <c r="E215" i="7"/>
  <c r="HF8" i="2"/>
  <c r="C456" i="13"/>
  <c r="P214" i="7"/>
  <c r="AQ214" i="7"/>
  <c r="U214" i="7"/>
  <c r="O214" i="7"/>
  <c r="N214" i="7"/>
  <c r="AE214" i="7"/>
  <c r="F214" i="7"/>
  <c r="R214" i="7"/>
  <c r="M214" i="7"/>
  <c r="AN214" i="7"/>
  <c r="AW214" i="7"/>
  <c r="AU214" i="7"/>
  <c r="AB214" i="7"/>
  <c r="J214" i="7"/>
  <c r="Y214" i="7"/>
  <c r="T214" i="7"/>
  <c r="AG214" i="7"/>
  <c r="AD214" i="7"/>
  <c r="AH214" i="7"/>
  <c r="AY214" i="7"/>
  <c r="AA214" i="7"/>
  <c r="Q214" i="7"/>
  <c r="B214" i="7"/>
  <c r="BE214" i="7" s="1"/>
  <c r="K214" i="7"/>
  <c r="G214" i="7"/>
  <c r="AI214" i="7"/>
  <c r="AS214" i="7"/>
  <c r="BK214" i="7" s="1"/>
  <c r="AC214" i="7"/>
  <c r="AX214" i="7"/>
  <c r="AL214" i="7"/>
  <c r="Z214" i="7"/>
  <c r="AF214" i="7"/>
  <c r="X214" i="7"/>
  <c r="AR214" i="7"/>
  <c r="AJ214" i="7"/>
  <c r="I214" i="7"/>
  <c r="V214" i="7"/>
  <c r="W214" i="7"/>
  <c r="AV214" i="7"/>
  <c r="AO214" i="7"/>
  <c r="AT214" i="7"/>
  <c r="AM214" i="7"/>
  <c r="L214" i="7"/>
  <c r="BJ214" i="7" s="1"/>
  <c r="H214" i="7"/>
  <c r="BI214" i="7" s="1"/>
  <c r="S214" i="7"/>
  <c r="AK214" i="7"/>
  <c r="AP214" i="7"/>
  <c r="C214" i="7"/>
  <c r="BF214" i="7" s="1"/>
  <c r="D214" i="7" l="1"/>
  <c r="BG214" i="7" s="1"/>
  <c r="HG8" i="2"/>
  <c r="E216" i="7"/>
  <c r="C457" i="13"/>
  <c r="B456" i="13"/>
  <c r="A456" i="13"/>
  <c r="A416" i="19"/>
  <c r="C415" i="19"/>
  <c r="B416" i="19"/>
  <c r="BH214" i="7"/>
  <c r="A214" i="7"/>
  <c r="BD214" i="7" s="1"/>
  <c r="J215" i="7"/>
  <c r="AN215" i="7"/>
  <c r="S215" i="7"/>
  <c r="F215" i="7"/>
  <c r="AI215" i="7"/>
  <c r="O215" i="7"/>
  <c r="AQ215" i="7"/>
  <c r="P215" i="7"/>
  <c r="AW215" i="7"/>
  <c r="K215" i="7"/>
  <c r="Z215" i="7"/>
  <c r="G215" i="7"/>
  <c r="AM215" i="7"/>
  <c r="AA215" i="7"/>
  <c r="U215" i="7"/>
  <c r="AF215" i="7"/>
  <c r="B215" i="7"/>
  <c r="BE215" i="7" s="1"/>
  <c r="X215" i="7"/>
  <c r="AJ215" i="7"/>
  <c r="L215" i="7"/>
  <c r="BJ215" i="7" s="1"/>
  <c r="AT215" i="7"/>
  <c r="AD215" i="7"/>
  <c r="AG215" i="7"/>
  <c r="V215" i="7"/>
  <c r="N215" i="7"/>
  <c r="T215" i="7"/>
  <c r="I215" i="7"/>
  <c r="Q215" i="7"/>
  <c r="AK215" i="7"/>
  <c r="AR215" i="7"/>
  <c r="AX215" i="7"/>
  <c r="C215" i="7"/>
  <c r="BF215" i="7" s="1"/>
  <c r="AO215" i="7"/>
  <c r="M215" i="7"/>
  <c r="AE215" i="7"/>
  <c r="AY215" i="7"/>
  <c r="AH215" i="7"/>
  <c r="AU215" i="7"/>
  <c r="AP215" i="7"/>
  <c r="H215" i="7"/>
  <c r="BI215" i="7" s="1"/>
  <c r="Y215" i="7"/>
  <c r="W215" i="7"/>
  <c r="AL215" i="7"/>
  <c r="R215" i="7"/>
  <c r="AC215" i="7"/>
  <c r="AB215" i="7"/>
  <c r="AS215" i="7"/>
  <c r="BK215" i="7" s="1"/>
  <c r="AV215" i="7"/>
  <c r="D215" i="7" l="1"/>
  <c r="BG215" i="7" s="1"/>
  <c r="C414" i="19"/>
  <c r="B415" i="19"/>
  <c r="A415" i="19"/>
  <c r="A457" i="13"/>
  <c r="B457" i="13"/>
  <c r="A215" i="7"/>
  <c r="BD215" i="7" s="1"/>
  <c r="BH215" i="7"/>
  <c r="AV216" i="7"/>
  <c r="X216" i="7"/>
  <c r="AQ216" i="7"/>
  <c r="AE216" i="7"/>
  <c r="AX216" i="7"/>
  <c r="T216" i="7"/>
  <c r="AD216" i="7"/>
  <c r="AK216" i="7"/>
  <c r="Z216" i="7"/>
  <c r="N216" i="7"/>
  <c r="AI216" i="7"/>
  <c r="J216" i="7"/>
  <c r="AG216" i="7"/>
  <c r="C216" i="7"/>
  <c r="BF216" i="7" s="1"/>
  <c r="AL216" i="7"/>
  <c r="AP216" i="7"/>
  <c r="P216" i="7"/>
  <c r="AU216" i="7"/>
  <c r="V216" i="7"/>
  <c r="L216" i="7"/>
  <c r="BJ216" i="7" s="1"/>
  <c r="I216" i="7"/>
  <c r="AS216" i="7"/>
  <c r="BK216" i="7" s="1"/>
  <c r="O216" i="7"/>
  <c r="AA216" i="7"/>
  <c r="AW216" i="7"/>
  <c r="AN216" i="7"/>
  <c r="R216" i="7"/>
  <c r="AH216" i="7"/>
  <c r="AB216" i="7"/>
  <c r="AY216" i="7"/>
  <c r="W216" i="7"/>
  <c r="Q216" i="7"/>
  <c r="B216" i="7"/>
  <c r="K216" i="7"/>
  <c r="AM216" i="7"/>
  <c r="G216" i="7"/>
  <c r="AR216" i="7"/>
  <c r="S216" i="7"/>
  <c r="AF216" i="7"/>
  <c r="AT216" i="7"/>
  <c r="AO216" i="7"/>
  <c r="H216" i="7"/>
  <c r="BI216" i="7" s="1"/>
  <c r="F216" i="7"/>
  <c r="M216" i="7"/>
  <c r="Y216" i="7"/>
  <c r="AC216" i="7"/>
  <c r="AJ216" i="7"/>
  <c r="U216" i="7"/>
  <c r="HH8" i="2"/>
  <c r="E217" i="7"/>
  <c r="C458" i="13"/>
  <c r="A216" i="7" l="1"/>
  <c r="BD216" i="7" s="1"/>
  <c r="BH216" i="7"/>
  <c r="HI8" i="2"/>
  <c r="E218" i="7"/>
  <c r="C459" i="13"/>
  <c r="D216" i="7"/>
  <c r="BG216" i="7" s="1"/>
  <c r="BE216" i="7"/>
  <c r="A458" i="13"/>
  <c r="B458" i="13"/>
  <c r="AL217" i="7"/>
  <c r="AO217" i="7"/>
  <c r="AQ217" i="7"/>
  <c r="AI217" i="7"/>
  <c r="AY217" i="7"/>
  <c r="AS217" i="7"/>
  <c r="BK217" i="7" s="1"/>
  <c r="AJ217" i="7"/>
  <c r="AT217" i="7"/>
  <c r="AN217" i="7"/>
  <c r="G217" i="7"/>
  <c r="W217" i="7"/>
  <c r="AC217" i="7"/>
  <c r="M217" i="7"/>
  <c r="AK217" i="7"/>
  <c r="U217" i="7"/>
  <c r="AE217" i="7"/>
  <c r="I217" i="7"/>
  <c r="J217" i="7"/>
  <c r="B217" i="7"/>
  <c r="BE217" i="7" s="1"/>
  <c r="AW217" i="7"/>
  <c r="Z217" i="7"/>
  <c r="AF217" i="7"/>
  <c r="Q217" i="7"/>
  <c r="C217" i="7"/>
  <c r="BF217" i="7" s="1"/>
  <c r="AH217" i="7"/>
  <c r="V217" i="7"/>
  <c r="X217" i="7"/>
  <c r="K217" i="7"/>
  <c r="L217" i="7"/>
  <c r="BJ217" i="7" s="1"/>
  <c r="AX217" i="7"/>
  <c r="AD217" i="7"/>
  <c r="R217" i="7"/>
  <c r="AR217" i="7"/>
  <c r="T217" i="7"/>
  <c r="S217" i="7"/>
  <c r="AV217" i="7"/>
  <c r="P217" i="7"/>
  <c r="H217" i="7"/>
  <c r="BI217" i="7" s="1"/>
  <c r="F217" i="7"/>
  <c r="Y217" i="7"/>
  <c r="AB217" i="7"/>
  <c r="AG217" i="7"/>
  <c r="N217" i="7"/>
  <c r="AP217" i="7"/>
  <c r="AM217" i="7"/>
  <c r="AA217" i="7"/>
  <c r="O217" i="7"/>
  <c r="AU217" i="7"/>
  <c r="A414" i="19"/>
  <c r="B414" i="19"/>
  <c r="C413" i="19"/>
  <c r="D217" i="7" l="1"/>
  <c r="BG217" i="7" s="1"/>
  <c r="AN218" i="7"/>
  <c r="B218" i="7"/>
  <c r="BE218" i="7" s="1"/>
  <c r="AJ218" i="7"/>
  <c r="AS218" i="7"/>
  <c r="BK218" i="7" s="1"/>
  <c r="AB218" i="7"/>
  <c r="L218" i="7"/>
  <c r="BJ218" i="7" s="1"/>
  <c r="U218" i="7"/>
  <c r="AO218" i="7"/>
  <c r="AQ218" i="7"/>
  <c r="AM218" i="7"/>
  <c r="AK218" i="7"/>
  <c r="AA218" i="7"/>
  <c r="AX218" i="7"/>
  <c r="AC218" i="7"/>
  <c r="O218" i="7"/>
  <c r="Q218" i="7"/>
  <c r="C218" i="7"/>
  <c r="BF218" i="7" s="1"/>
  <c r="AG218" i="7"/>
  <c r="I218" i="7"/>
  <c r="AT218" i="7"/>
  <c r="AW218" i="7"/>
  <c r="J218" i="7"/>
  <c r="N218" i="7"/>
  <c r="H218" i="7"/>
  <c r="BI218" i="7" s="1"/>
  <c r="AR218" i="7"/>
  <c r="AY218" i="7"/>
  <c r="AF218" i="7"/>
  <c r="AH218" i="7"/>
  <c r="T218" i="7"/>
  <c r="K218" i="7"/>
  <c r="V218" i="7"/>
  <c r="F218" i="7"/>
  <c r="P218" i="7"/>
  <c r="M218" i="7"/>
  <c r="AE218" i="7"/>
  <c r="AL218" i="7"/>
  <c r="AP218" i="7"/>
  <c r="G218" i="7"/>
  <c r="W218" i="7"/>
  <c r="AU218" i="7"/>
  <c r="X218" i="7"/>
  <c r="AV218" i="7"/>
  <c r="S218" i="7"/>
  <c r="R218" i="7"/>
  <c r="AI218" i="7"/>
  <c r="AD218" i="7"/>
  <c r="Z218" i="7"/>
  <c r="Y218" i="7"/>
  <c r="HJ8" i="2"/>
  <c r="E219" i="7"/>
  <c r="C460" i="13"/>
  <c r="A413" i="19"/>
  <c r="B413" i="19"/>
  <c r="C412" i="19"/>
  <c r="BH217" i="7"/>
  <c r="A217" i="7"/>
  <c r="BD217" i="7" s="1"/>
  <c r="B459" i="13"/>
  <c r="A459" i="13"/>
  <c r="D218" i="7" l="1"/>
  <c r="BG218" i="7" s="1"/>
  <c r="E220" i="7"/>
  <c r="HK8" i="2"/>
  <c r="C461" i="13"/>
  <c r="A460" i="13"/>
  <c r="B460" i="13"/>
  <c r="A412" i="19"/>
  <c r="C411" i="19"/>
  <c r="B412" i="19"/>
  <c r="F219" i="7"/>
  <c r="AS219" i="7"/>
  <c r="BK219" i="7" s="1"/>
  <c r="AG219" i="7"/>
  <c r="X219" i="7"/>
  <c r="Q219" i="7"/>
  <c r="AK219" i="7"/>
  <c r="V219" i="7"/>
  <c r="W219" i="7"/>
  <c r="O219" i="7"/>
  <c r="AN219" i="7"/>
  <c r="L219" i="7"/>
  <c r="BJ219" i="7" s="1"/>
  <c r="AB219" i="7"/>
  <c r="AC219" i="7"/>
  <c r="AH219" i="7"/>
  <c r="Y219" i="7"/>
  <c r="H219" i="7"/>
  <c r="BI219" i="7" s="1"/>
  <c r="AY219" i="7"/>
  <c r="I219" i="7"/>
  <c r="N219" i="7"/>
  <c r="AR219" i="7"/>
  <c r="AA219" i="7"/>
  <c r="AD219" i="7"/>
  <c r="AX219" i="7"/>
  <c r="AQ219" i="7"/>
  <c r="B219" i="7"/>
  <c r="BE219" i="7" s="1"/>
  <c r="AV219" i="7"/>
  <c r="T219" i="7"/>
  <c r="AJ219" i="7"/>
  <c r="P219" i="7"/>
  <c r="AP219" i="7"/>
  <c r="AM219" i="7"/>
  <c r="AW219" i="7"/>
  <c r="M219" i="7"/>
  <c r="Z219" i="7"/>
  <c r="AE219" i="7"/>
  <c r="K219" i="7"/>
  <c r="AU219" i="7"/>
  <c r="G219" i="7"/>
  <c r="AF219" i="7"/>
  <c r="AT219" i="7"/>
  <c r="S219" i="7"/>
  <c r="R219" i="7"/>
  <c r="C219" i="7"/>
  <c r="BF219" i="7" s="1"/>
  <c r="J219" i="7"/>
  <c r="U219" i="7"/>
  <c r="AO219" i="7"/>
  <c r="AI219" i="7"/>
  <c r="AL219" i="7"/>
  <c r="A218" i="7"/>
  <c r="BD218" i="7" s="1"/>
  <c r="BH218" i="7"/>
  <c r="D219" i="7" l="1"/>
  <c r="BG219" i="7" s="1"/>
  <c r="C410" i="19"/>
  <c r="A411" i="19"/>
  <c r="B411" i="19"/>
  <c r="B461" i="13"/>
  <c r="A461" i="13"/>
  <c r="E221" i="7"/>
  <c r="HL8" i="2"/>
  <c r="C462" i="13"/>
  <c r="A219" i="7"/>
  <c r="BD219" i="7" s="1"/>
  <c r="BH219" i="7"/>
  <c r="AD220" i="7"/>
  <c r="AJ220" i="7"/>
  <c r="Q220" i="7"/>
  <c r="P220" i="7"/>
  <c r="U220" i="7"/>
  <c r="AE220" i="7"/>
  <c r="AQ220" i="7"/>
  <c r="AH220" i="7"/>
  <c r="AO220" i="7"/>
  <c r="AL220" i="7"/>
  <c r="AX220" i="7"/>
  <c r="N220" i="7"/>
  <c r="AT220" i="7"/>
  <c r="AW220" i="7"/>
  <c r="AS220" i="7"/>
  <c r="BK220" i="7" s="1"/>
  <c r="AM220" i="7"/>
  <c r="M220" i="7"/>
  <c r="T220" i="7"/>
  <c r="Y220" i="7"/>
  <c r="F220" i="7"/>
  <c r="AK220" i="7"/>
  <c r="AG220" i="7"/>
  <c r="V220" i="7"/>
  <c r="AI220" i="7"/>
  <c r="W220" i="7"/>
  <c r="X220" i="7"/>
  <c r="AV220" i="7"/>
  <c r="K220" i="7"/>
  <c r="AF220" i="7"/>
  <c r="AC220" i="7"/>
  <c r="AU220" i="7"/>
  <c r="J220" i="7"/>
  <c r="S220" i="7"/>
  <c r="AA220" i="7"/>
  <c r="AB220" i="7"/>
  <c r="Z220" i="7"/>
  <c r="H220" i="7"/>
  <c r="BI220" i="7" s="1"/>
  <c r="AP220" i="7"/>
  <c r="G220" i="7"/>
  <c r="C220" i="7"/>
  <c r="BF220" i="7" s="1"/>
  <c r="L220" i="7"/>
  <c r="BJ220" i="7" s="1"/>
  <c r="I220" i="7"/>
  <c r="B220" i="7"/>
  <c r="BE220" i="7" s="1"/>
  <c r="O220" i="7"/>
  <c r="AN220" i="7"/>
  <c r="AR220" i="7"/>
  <c r="R220" i="7"/>
  <c r="AY220" i="7"/>
  <c r="D220" i="7" l="1"/>
  <c r="BG220" i="7" s="1"/>
  <c r="A462" i="13"/>
  <c r="B462" i="13"/>
  <c r="E222" i="7"/>
  <c r="HM8" i="2"/>
  <c r="C463" i="13"/>
  <c r="A220" i="7"/>
  <c r="BD220" i="7" s="1"/>
  <c r="BH220" i="7"/>
  <c r="W221" i="7"/>
  <c r="AV221" i="7"/>
  <c r="AC221" i="7"/>
  <c r="H221" i="7"/>
  <c r="BI221" i="7" s="1"/>
  <c r="AF221" i="7"/>
  <c r="AK221" i="7"/>
  <c r="AD221" i="7"/>
  <c r="I221" i="7"/>
  <c r="F221" i="7"/>
  <c r="AW221" i="7"/>
  <c r="M221" i="7"/>
  <c r="AR221" i="7"/>
  <c r="J221" i="7"/>
  <c r="AO221" i="7"/>
  <c r="AT221" i="7"/>
  <c r="Y221" i="7"/>
  <c r="B221" i="7"/>
  <c r="BE221" i="7" s="1"/>
  <c r="AE221" i="7"/>
  <c r="V221" i="7"/>
  <c r="AJ221" i="7"/>
  <c r="P221" i="7"/>
  <c r="AU221" i="7"/>
  <c r="T221" i="7"/>
  <c r="AS221" i="7"/>
  <c r="BK221" i="7" s="1"/>
  <c r="U221" i="7"/>
  <c r="AA221" i="7"/>
  <c r="X221" i="7"/>
  <c r="AX221" i="7"/>
  <c r="K221" i="7"/>
  <c r="L221" i="7"/>
  <c r="BJ221" i="7" s="1"/>
  <c r="N221" i="7"/>
  <c r="R221" i="7"/>
  <c r="Z221" i="7"/>
  <c r="AI221" i="7"/>
  <c r="AB221" i="7"/>
  <c r="Q221" i="7"/>
  <c r="AG221" i="7"/>
  <c r="G221" i="7"/>
  <c r="C221" i="7"/>
  <c r="BF221" i="7" s="1"/>
  <c r="S221" i="7"/>
  <c r="O221" i="7"/>
  <c r="AN221" i="7"/>
  <c r="AL221" i="7"/>
  <c r="AQ221" i="7"/>
  <c r="AH221" i="7"/>
  <c r="AY221" i="7"/>
  <c r="AP221" i="7"/>
  <c r="AM221" i="7"/>
  <c r="B410" i="19"/>
  <c r="C409" i="19"/>
  <c r="A410" i="19"/>
  <c r="D221" i="7" l="1"/>
  <c r="BG221" i="7" s="1"/>
  <c r="AK222" i="7"/>
  <c r="G222" i="7"/>
  <c r="O222" i="7"/>
  <c r="C222" i="7"/>
  <c r="BF222" i="7" s="1"/>
  <c r="AS222" i="7"/>
  <c r="BK222" i="7" s="1"/>
  <c r="H222" i="7"/>
  <c r="BI222" i="7" s="1"/>
  <c r="AQ222" i="7"/>
  <c r="AH222" i="7"/>
  <c r="AB222" i="7"/>
  <c r="W222" i="7"/>
  <c r="AA222" i="7"/>
  <c r="S222" i="7"/>
  <c r="U222" i="7"/>
  <c r="I222" i="7"/>
  <c r="R222" i="7"/>
  <c r="AM222" i="7"/>
  <c r="AP222" i="7"/>
  <c r="AR222" i="7"/>
  <c r="B222" i="7"/>
  <c r="BE222" i="7" s="1"/>
  <c r="AD222" i="7"/>
  <c r="X222" i="7"/>
  <c r="M222" i="7"/>
  <c r="AN222" i="7"/>
  <c r="F222" i="7"/>
  <c r="AF222" i="7"/>
  <c r="Q222" i="7"/>
  <c r="AL222" i="7"/>
  <c r="J222" i="7"/>
  <c r="AX222" i="7"/>
  <c r="T222" i="7"/>
  <c r="AT222" i="7"/>
  <c r="AC222" i="7"/>
  <c r="N222" i="7"/>
  <c r="AU222" i="7"/>
  <c r="L222" i="7"/>
  <c r="BJ222" i="7" s="1"/>
  <c r="AY222" i="7"/>
  <c r="AG222" i="7"/>
  <c r="AW222" i="7"/>
  <c r="AO222" i="7"/>
  <c r="K222" i="7"/>
  <c r="AJ222" i="7"/>
  <c r="V222" i="7"/>
  <c r="AV222" i="7"/>
  <c r="AI222" i="7"/>
  <c r="Y222" i="7"/>
  <c r="P222" i="7"/>
  <c r="AE222" i="7"/>
  <c r="Z222" i="7"/>
  <c r="C408" i="19"/>
  <c r="B409" i="19"/>
  <c r="A409" i="19"/>
  <c r="B463" i="13"/>
  <c r="A463" i="13"/>
  <c r="A221" i="7"/>
  <c r="BD221" i="7" s="1"/>
  <c r="BH221" i="7"/>
  <c r="HN8" i="2"/>
  <c r="E223" i="7"/>
  <c r="C464" i="13"/>
  <c r="D222" i="7" l="1"/>
  <c r="BG222" i="7" s="1"/>
  <c r="Q223" i="7"/>
  <c r="AN223" i="7"/>
  <c r="K223" i="7"/>
  <c r="AS223" i="7"/>
  <c r="BK223" i="7" s="1"/>
  <c r="AI223" i="7"/>
  <c r="AG223" i="7"/>
  <c r="AJ223" i="7"/>
  <c r="AD223" i="7"/>
  <c r="F223" i="7"/>
  <c r="N223" i="7"/>
  <c r="AK223" i="7"/>
  <c r="T223" i="7"/>
  <c r="X223" i="7"/>
  <c r="AB223" i="7"/>
  <c r="O223" i="7"/>
  <c r="P223" i="7"/>
  <c r="AQ223" i="7"/>
  <c r="AT223" i="7"/>
  <c r="AR223" i="7"/>
  <c r="M223" i="7"/>
  <c r="AV223" i="7"/>
  <c r="AH223" i="7"/>
  <c r="AY223" i="7"/>
  <c r="AE223" i="7"/>
  <c r="AC223" i="7"/>
  <c r="L223" i="7"/>
  <c r="BJ223" i="7" s="1"/>
  <c r="G223" i="7"/>
  <c r="R223" i="7"/>
  <c r="AM223" i="7"/>
  <c r="J223" i="7"/>
  <c r="Y223" i="7"/>
  <c r="AP223" i="7"/>
  <c r="I223" i="7"/>
  <c r="C223" i="7"/>
  <c r="BF223" i="7" s="1"/>
  <c r="Z223" i="7"/>
  <c r="H223" i="7"/>
  <c r="BI223" i="7" s="1"/>
  <c r="B223" i="7"/>
  <c r="BE223" i="7" s="1"/>
  <c r="W223" i="7"/>
  <c r="AW223" i="7"/>
  <c r="AO223" i="7"/>
  <c r="S223" i="7"/>
  <c r="V223" i="7"/>
  <c r="AX223" i="7"/>
  <c r="AU223" i="7"/>
  <c r="AF223" i="7"/>
  <c r="U223" i="7"/>
  <c r="AA223" i="7"/>
  <c r="AL223" i="7"/>
  <c r="BH222" i="7"/>
  <c r="A222" i="7"/>
  <c r="BD222" i="7" s="1"/>
  <c r="A408" i="19"/>
  <c r="C407" i="19"/>
  <c r="B408" i="19"/>
  <c r="E224" i="7"/>
  <c r="HO8" i="2"/>
  <c r="C465" i="13"/>
  <c r="A464" i="13"/>
  <c r="B464" i="13"/>
  <c r="D223" i="7" l="1"/>
  <c r="BG223" i="7" s="1"/>
  <c r="C406" i="19"/>
  <c r="B407" i="19"/>
  <c r="A407" i="19"/>
  <c r="B465" i="13"/>
  <c r="A465" i="13"/>
  <c r="E225" i="7"/>
  <c r="HP8" i="2"/>
  <c r="C466" i="13"/>
  <c r="AX224" i="7"/>
  <c r="AQ224" i="7"/>
  <c r="F224" i="7"/>
  <c r="AE224" i="7"/>
  <c r="AM224" i="7"/>
  <c r="B224" i="7"/>
  <c r="BE224" i="7" s="1"/>
  <c r="AG224" i="7"/>
  <c r="AW224" i="7"/>
  <c r="AJ224" i="7"/>
  <c r="M224" i="7"/>
  <c r="AP224" i="7"/>
  <c r="Q224" i="7"/>
  <c r="AD224" i="7"/>
  <c r="L224" i="7"/>
  <c r="BJ224" i="7" s="1"/>
  <c r="AB224" i="7"/>
  <c r="X224" i="7"/>
  <c r="T224" i="7"/>
  <c r="I224" i="7"/>
  <c r="AA224" i="7"/>
  <c r="J224" i="7"/>
  <c r="AO224" i="7"/>
  <c r="AI224" i="7"/>
  <c r="H224" i="7"/>
  <c r="BI224" i="7" s="1"/>
  <c r="G224" i="7"/>
  <c r="AU224" i="7"/>
  <c r="K224" i="7"/>
  <c r="AV224" i="7"/>
  <c r="O224" i="7"/>
  <c r="R224" i="7"/>
  <c r="AK224" i="7"/>
  <c r="AL224" i="7"/>
  <c r="AC224" i="7"/>
  <c r="AF224" i="7"/>
  <c r="Y224" i="7"/>
  <c r="AN224" i="7"/>
  <c r="N224" i="7"/>
  <c r="V224" i="7"/>
  <c r="AS224" i="7"/>
  <c r="BK224" i="7" s="1"/>
  <c r="Z224" i="7"/>
  <c r="AT224" i="7"/>
  <c r="P224" i="7"/>
  <c r="AY224" i="7"/>
  <c r="U224" i="7"/>
  <c r="S224" i="7"/>
  <c r="AR224" i="7"/>
  <c r="W224" i="7"/>
  <c r="C224" i="7"/>
  <c r="BF224" i="7" s="1"/>
  <c r="AH224" i="7"/>
  <c r="BH223" i="7"/>
  <c r="A223" i="7"/>
  <c r="BD223" i="7" s="1"/>
  <c r="D224" i="7" l="1"/>
  <c r="BG224" i="7" s="1"/>
  <c r="B466" i="13"/>
  <c r="A466" i="13"/>
  <c r="A224" i="7"/>
  <c r="BD224" i="7" s="1"/>
  <c r="BH224" i="7"/>
  <c r="E226" i="7"/>
  <c r="HQ8" i="2"/>
  <c r="C467" i="13"/>
  <c r="AH225" i="7"/>
  <c r="Q225" i="7"/>
  <c r="W225" i="7"/>
  <c r="AY225" i="7"/>
  <c r="AV225" i="7"/>
  <c r="AP225" i="7"/>
  <c r="AR225" i="7"/>
  <c r="X225" i="7"/>
  <c r="B225" i="7"/>
  <c r="BE225" i="7" s="1"/>
  <c r="F225" i="7"/>
  <c r="S225" i="7"/>
  <c r="L225" i="7"/>
  <c r="BJ225" i="7" s="1"/>
  <c r="R225" i="7"/>
  <c r="AJ225" i="7"/>
  <c r="AG225" i="7"/>
  <c r="AX225" i="7"/>
  <c r="V225" i="7"/>
  <c r="AE225" i="7"/>
  <c r="C225" i="7"/>
  <c r="BF225" i="7" s="1"/>
  <c r="AA225" i="7"/>
  <c r="AC225" i="7"/>
  <c r="AT225" i="7"/>
  <c r="M225" i="7"/>
  <c r="AS225" i="7"/>
  <c r="BK225" i="7" s="1"/>
  <c r="P225" i="7"/>
  <c r="Y225" i="7"/>
  <c r="AD225" i="7"/>
  <c r="I225" i="7"/>
  <c r="AQ225" i="7"/>
  <c r="AN225" i="7"/>
  <c r="T225" i="7"/>
  <c r="H225" i="7"/>
  <c r="BI225" i="7" s="1"/>
  <c r="AB225" i="7"/>
  <c r="AF225" i="7"/>
  <c r="AW225" i="7"/>
  <c r="G225" i="7"/>
  <c r="AI225" i="7"/>
  <c r="AO225" i="7"/>
  <c r="AK225" i="7"/>
  <c r="AL225" i="7"/>
  <c r="AM225" i="7"/>
  <c r="Z225" i="7"/>
  <c r="J225" i="7"/>
  <c r="U225" i="7"/>
  <c r="AU225" i="7"/>
  <c r="K225" i="7"/>
  <c r="N225" i="7"/>
  <c r="O225" i="7"/>
  <c r="D225" i="7"/>
  <c r="BG225" i="7" s="1"/>
  <c r="A406" i="19"/>
  <c r="B406" i="19"/>
  <c r="C405" i="19"/>
  <c r="A405" i="19" l="1"/>
  <c r="B405" i="19"/>
  <c r="C404" i="19"/>
  <c r="A467" i="13"/>
  <c r="B467" i="13"/>
  <c r="HR8" i="2"/>
  <c r="E227" i="7"/>
  <c r="C468" i="13"/>
  <c r="A225" i="7"/>
  <c r="BD225" i="7" s="1"/>
  <c r="BH225" i="7"/>
  <c r="L226" i="7"/>
  <c r="BJ226" i="7" s="1"/>
  <c r="AK226" i="7"/>
  <c r="J226" i="7"/>
  <c r="AI226" i="7"/>
  <c r="AD226" i="7"/>
  <c r="I226" i="7"/>
  <c r="AM226" i="7"/>
  <c r="AH226" i="7"/>
  <c r="B226" i="7"/>
  <c r="BE226" i="7" s="1"/>
  <c r="AG226" i="7"/>
  <c r="C226" i="7"/>
  <c r="BF226" i="7" s="1"/>
  <c r="AV226" i="7"/>
  <c r="AY226" i="7"/>
  <c r="R226" i="7"/>
  <c r="G226" i="7"/>
  <c r="AE226" i="7"/>
  <c r="AW226" i="7"/>
  <c r="AF226" i="7"/>
  <c r="X226" i="7"/>
  <c r="AP226" i="7"/>
  <c r="AA226" i="7"/>
  <c r="AL226" i="7"/>
  <c r="M226" i="7"/>
  <c r="AS226" i="7"/>
  <c r="BK226" i="7" s="1"/>
  <c r="AN226" i="7"/>
  <c r="V226" i="7"/>
  <c r="H226" i="7"/>
  <c r="BI226" i="7" s="1"/>
  <c r="AC226" i="7"/>
  <c r="P226" i="7"/>
  <c r="W226" i="7"/>
  <c r="AQ226" i="7"/>
  <c r="AR226" i="7"/>
  <c r="AU226" i="7"/>
  <c r="K226" i="7"/>
  <c r="S226" i="7"/>
  <c r="T226" i="7"/>
  <c r="AJ226" i="7"/>
  <c r="AO226" i="7"/>
  <c r="Y226" i="7"/>
  <c r="AX226" i="7"/>
  <c r="AB226" i="7"/>
  <c r="Q226" i="7"/>
  <c r="U226" i="7"/>
  <c r="N226" i="7"/>
  <c r="Z226" i="7"/>
  <c r="F226" i="7"/>
  <c r="AT226" i="7"/>
  <c r="O226" i="7"/>
  <c r="D226" i="7" l="1"/>
  <c r="BG226" i="7" s="1"/>
  <c r="A468" i="13"/>
  <c r="B468" i="13"/>
  <c r="AU227" i="7"/>
  <c r="AG227" i="7"/>
  <c r="AO227" i="7"/>
  <c r="AJ227" i="7"/>
  <c r="AM227" i="7"/>
  <c r="AA227" i="7"/>
  <c r="AF227" i="7"/>
  <c r="AX227" i="7"/>
  <c r="R227" i="7"/>
  <c r="O227" i="7"/>
  <c r="AC227" i="7"/>
  <c r="K227" i="7"/>
  <c r="AK227" i="7"/>
  <c r="AE227" i="7"/>
  <c r="Y227" i="7"/>
  <c r="G227" i="7"/>
  <c r="AD227" i="7"/>
  <c r="AS227" i="7"/>
  <c r="BK227" i="7" s="1"/>
  <c r="P227" i="7"/>
  <c r="F227" i="7"/>
  <c r="AW227" i="7"/>
  <c r="AT227" i="7"/>
  <c r="W227" i="7"/>
  <c r="I227" i="7"/>
  <c r="AL227" i="7"/>
  <c r="T227" i="7"/>
  <c r="AP227" i="7"/>
  <c r="AR227" i="7"/>
  <c r="N227" i="7"/>
  <c r="L227" i="7"/>
  <c r="BJ227" i="7" s="1"/>
  <c r="J227" i="7"/>
  <c r="AQ227" i="7"/>
  <c r="Z227" i="7"/>
  <c r="AI227" i="7"/>
  <c r="Q227" i="7"/>
  <c r="U227" i="7"/>
  <c r="M227" i="7"/>
  <c r="S227" i="7"/>
  <c r="AV227" i="7"/>
  <c r="H227" i="7"/>
  <c r="BI227" i="7" s="1"/>
  <c r="AB227" i="7"/>
  <c r="C227" i="7"/>
  <c r="BF227" i="7" s="1"/>
  <c r="AN227" i="7"/>
  <c r="X227" i="7"/>
  <c r="V227" i="7"/>
  <c r="B227" i="7"/>
  <c r="BE227" i="7" s="1"/>
  <c r="AY227" i="7"/>
  <c r="AH227" i="7"/>
  <c r="A404" i="19"/>
  <c r="C403" i="19"/>
  <c r="B404" i="19"/>
  <c r="E228" i="7"/>
  <c r="HS8" i="2"/>
  <c r="C469" i="13"/>
  <c r="A226" i="7"/>
  <c r="BD226" i="7" s="1"/>
  <c r="BH226" i="7"/>
  <c r="HT8" i="2" l="1"/>
  <c r="E229" i="7"/>
  <c r="C544" i="13"/>
  <c r="C540" i="13"/>
  <c r="C547" i="13"/>
  <c r="C750" i="13"/>
  <c r="C702" i="13"/>
  <c r="C567" i="13"/>
  <c r="C618" i="13"/>
  <c r="C599" i="13"/>
  <c r="C610" i="13"/>
  <c r="C546" i="13"/>
  <c r="C555" i="13"/>
  <c r="C665" i="13"/>
  <c r="C554" i="13"/>
  <c r="C545" i="13"/>
  <c r="C819" i="13"/>
  <c r="C564" i="13"/>
  <c r="C863" i="13"/>
  <c r="C816" i="13"/>
  <c r="C813" i="13"/>
  <c r="C811" i="13"/>
  <c r="C831" i="13"/>
  <c r="C528" i="13"/>
  <c r="C561" i="13"/>
  <c r="C524" i="13"/>
  <c r="C570" i="13"/>
  <c r="C723" i="13"/>
  <c r="C664" i="13"/>
  <c r="C597" i="13"/>
  <c r="C739" i="13"/>
  <c r="C604" i="13"/>
  <c r="C645" i="13"/>
  <c r="C727" i="13"/>
  <c r="C655" i="13"/>
  <c r="C814" i="13"/>
  <c r="C669" i="13"/>
  <c r="C767" i="13"/>
  <c r="C582" i="13"/>
  <c r="C758" i="13"/>
  <c r="C662" i="13"/>
  <c r="C866" i="13"/>
  <c r="C612" i="13"/>
  <c r="C840" i="13"/>
  <c r="C797" i="13"/>
  <c r="C858" i="13"/>
  <c r="C779" i="13"/>
  <c r="C799" i="13"/>
  <c r="C800" i="13"/>
  <c r="C821" i="13"/>
  <c r="C835" i="13"/>
  <c r="C515" i="13"/>
  <c r="C523" i="13"/>
  <c r="C652" i="13"/>
  <c r="C759" i="13"/>
  <c r="C679" i="13"/>
  <c r="C638" i="13"/>
  <c r="C587" i="13"/>
  <c r="C745" i="13"/>
  <c r="C769" i="13"/>
  <c r="C580" i="13"/>
  <c r="C696" i="13"/>
  <c r="C628" i="13"/>
  <c r="C623" i="13"/>
  <c r="C778" i="13"/>
  <c r="C870" i="13"/>
  <c r="C705" i="13"/>
  <c r="C790" i="13"/>
  <c r="C781" i="13"/>
  <c r="C874" i="13"/>
  <c r="C530" i="13"/>
  <c r="C584" i="13"/>
  <c r="C634" i="13"/>
  <c r="C520" i="13"/>
  <c r="C695" i="13"/>
  <c r="C590" i="13"/>
  <c r="C538" i="13"/>
  <c r="C583" i="13"/>
  <c r="C752" i="13"/>
  <c r="C670" i="13"/>
  <c r="C747" i="13"/>
  <c r="C651" i="13"/>
  <c r="C798" i="13"/>
  <c r="C740" i="13"/>
  <c r="C667" i="13"/>
  <c r="C803" i="13"/>
  <c r="C791" i="13"/>
  <c r="C828" i="13"/>
  <c r="C749" i="13"/>
  <c r="C825" i="13"/>
  <c r="C783" i="13"/>
  <c r="C714" i="13"/>
  <c r="C729" i="13"/>
  <c r="C860" i="13"/>
  <c r="C872" i="13"/>
  <c r="C549" i="13"/>
  <c r="C519" i="13"/>
  <c r="C563" i="13"/>
  <c r="C600" i="13"/>
  <c r="C579" i="13"/>
  <c r="C722" i="13"/>
  <c r="C690" i="13"/>
  <c r="C649" i="13"/>
  <c r="C640" i="13"/>
  <c r="C751" i="13"/>
  <c r="C646" i="13"/>
  <c r="C602" i="13"/>
  <c r="C648" i="13"/>
  <c r="C876" i="13"/>
  <c r="C829" i="13"/>
  <c r="C842" i="13"/>
  <c r="C719" i="13"/>
  <c r="C697" i="13"/>
  <c r="C793" i="13"/>
  <c r="C844" i="13"/>
  <c r="C516" i="13"/>
  <c r="C542" i="13"/>
  <c r="C533" i="13"/>
  <c r="C593" i="13"/>
  <c r="C755" i="13"/>
  <c r="C568" i="13"/>
  <c r="C565" i="13"/>
  <c r="C691" i="13"/>
  <c r="C573" i="13"/>
  <c r="C586" i="13"/>
  <c r="C574" i="13"/>
  <c r="C591" i="13"/>
  <c r="C689" i="13"/>
  <c r="C721" i="13"/>
  <c r="C731" i="13"/>
  <c r="C728" i="13"/>
  <c r="C851" i="13"/>
  <c r="C849" i="13"/>
  <c r="C823" i="13"/>
  <c r="C852" i="13"/>
  <c r="C796" i="13"/>
  <c r="C827" i="13"/>
  <c r="C839" i="13"/>
  <c r="C551" i="13"/>
  <c r="C517" i="13"/>
  <c r="C709" i="13"/>
  <c r="C535" i="13"/>
  <c r="C592" i="13"/>
  <c r="C656" i="13"/>
  <c r="C635" i="13"/>
  <c r="C598" i="13"/>
  <c r="C659" i="13"/>
  <c r="C660" i="13"/>
  <c r="C605" i="13"/>
  <c r="C685" i="13"/>
  <c r="C730" i="13"/>
  <c r="C726" i="13"/>
  <c r="C625" i="13"/>
  <c r="C859" i="13"/>
  <c r="C869" i="13"/>
  <c r="C812" i="13"/>
  <c r="C777" i="13"/>
  <c r="C562" i="13"/>
  <c r="C650" i="13"/>
  <c r="C693" i="13"/>
  <c r="C631" i="13"/>
  <c r="C572" i="13"/>
  <c r="C674" i="13"/>
  <c r="C588" i="13"/>
  <c r="C672" i="13"/>
  <c r="C756" i="13"/>
  <c r="C626" i="13"/>
  <c r="C746" i="13"/>
  <c r="C694" i="13"/>
  <c r="C566" i="13"/>
  <c r="C673" i="13"/>
  <c r="C785" i="13"/>
  <c r="C871" i="13"/>
  <c r="C867" i="13"/>
  <c r="C774" i="13"/>
  <c r="C848" i="13"/>
  <c r="C817" i="13"/>
  <c r="C837" i="13"/>
  <c r="C543" i="13"/>
  <c r="C531" i="13"/>
  <c r="C577" i="13"/>
  <c r="C764" i="13"/>
  <c r="C514" i="13"/>
  <c r="C711" i="13"/>
  <c r="C621" i="13"/>
  <c r="C688" i="13"/>
  <c r="C595" i="13"/>
  <c r="C537" i="13"/>
  <c r="C608" i="13"/>
  <c r="C641" i="13"/>
  <c r="C699" i="13"/>
  <c r="C614" i="13"/>
  <c r="C642" i="13"/>
  <c r="C760" i="13"/>
  <c r="C809" i="13"/>
  <c r="C807" i="13"/>
  <c r="C786" i="13"/>
  <c r="C833" i="13"/>
  <c r="C534" i="13"/>
  <c r="C569" i="13"/>
  <c r="C636" i="13"/>
  <c r="C707" i="13"/>
  <c r="C757" i="13"/>
  <c r="C617" i="13"/>
  <c r="C732" i="13"/>
  <c r="C633" i="13"/>
  <c r="C558" i="13"/>
  <c r="C738" i="13"/>
  <c r="C619" i="13"/>
  <c r="C560" i="13"/>
  <c r="C630" i="13"/>
  <c r="C596" i="13"/>
  <c r="C683" i="13"/>
  <c r="C657" i="13"/>
  <c r="C824" i="13"/>
  <c r="C770" i="13"/>
  <c r="C855" i="13"/>
  <c r="C773" i="13"/>
  <c r="C836" i="13"/>
  <c r="C846" i="13"/>
  <c r="C854" i="13"/>
  <c r="C780" i="13"/>
  <c r="C875" i="13"/>
  <c r="C826" i="13"/>
  <c r="C521" i="13"/>
  <c r="C541" i="13"/>
  <c r="C741" i="13"/>
  <c r="C620" i="13"/>
  <c r="C748" i="13"/>
  <c r="C677" i="13"/>
  <c r="C606" i="13"/>
  <c r="C708" i="13"/>
  <c r="C581" i="13"/>
  <c r="C615" i="13"/>
  <c r="C622" i="13"/>
  <c r="C678" i="13"/>
  <c r="C616" i="13"/>
  <c r="C637" i="13"/>
  <c r="C713" i="13"/>
  <c r="C744" i="13"/>
  <c r="C653" i="13"/>
  <c r="C857" i="13"/>
  <c r="C795" i="13"/>
  <c r="C820" i="13"/>
  <c r="C805" i="13"/>
  <c r="C856" i="13"/>
  <c r="C802" i="13"/>
  <c r="C681" i="13"/>
  <c r="C701" i="13"/>
  <c r="C471" i="13"/>
  <c r="C526" i="13"/>
  <c r="C539" i="13"/>
  <c r="C700" i="13"/>
  <c r="C627" i="13"/>
  <c r="C716" i="13"/>
  <c r="C643" i="13"/>
  <c r="C552" i="13"/>
  <c r="C754" i="13"/>
  <c r="C715" i="13"/>
  <c r="C704" i="13"/>
  <c r="C710" i="13"/>
  <c r="C548" i="13"/>
  <c r="C771" i="13"/>
  <c r="C676" i="13"/>
  <c r="C698" i="13"/>
  <c r="C632" i="13"/>
  <c r="C575" i="13"/>
  <c r="C789" i="13"/>
  <c r="C830" i="13"/>
  <c r="C873" i="13"/>
  <c r="C782" i="13"/>
  <c r="C801" i="13"/>
  <c r="C861" i="13"/>
  <c r="C768" i="13"/>
  <c r="C822" i="13"/>
  <c r="C810" i="13"/>
  <c r="C784" i="13"/>
  <c r="C578" i="13"/>
  <c r="C529" i="13"/>
  <c r="C658" i="13"/>
  <c r="C720" i="13"/>
  <c r="C706" i="13"/>
  <c r="C609" i="13"/>
  <c r="C556" i="13"/>
  <c r="C772" i="13"/>
  <c r="C703" i="13"/>
  <c r="C735" i="13"/>
  <c r="C753" i="13"/>
  <c r="C862" i="13"/>
  <c r="C603" i="13"/>
  <c r="C559" i="13"/>
  <c r="C787" i="13"/>
  <c r="C877" i="13"/>
  <c r="C639" i="13"/>
  <c r="C794" i="13"/>
  <c r="C788" i="13"/>
  <c r="C847" i="13"/>
  <c r="C845" i="13"/>
  <c r="C808" i="13"/>
  <c r="C717" i="13"/>
  <c r="C527" i="13"/>
  <c r="C594" i="13"/>
  <c r="C601" i="13"/>
  <c r="C470" i="13"/>
  <c r="C766" i="13"/>
  <c r="C613" i="13"/>
  <c r="C629" i="13"/>
  <c r="C736" i="13"/>
  <c r="C663" i="13"/>
  <c r="C624" i="13"/>
  <c r="C743" i="13"/>
  <c r="C654" i="13"/>
  <c r="C571" i="13"/>
  <c r="C589" i="13"/>
  <c r="C737" i="13"/>
  <c r="C742" i="13"/>
  <c r="C680" i="13"/>
  <c r="C763" i="13"/>
  <c r="C762" i="13"/>
  <c r="C576" i="13"/>
  <c r="C761" i="13"/>
  <c r="C853" i="13"/>
  <c r="C850" i="13"/>
  <c r="C865" i="13"/>
  <c r="C868" i="13"/>
  <c r="C806" i="13"/>
  <c r="C765" i="13"/>
  <c r="C525" i="13"/>
  <c r="C550" i="13"/>
  <c r="C532" i="13"/>
  <c r="C585" i="13"/>
  <c r="C684" i="13"/>
  <c r="C607" i="13"/>
  <c r="C734" i="13"/>
  <c r="C553" i="13"/>
  <c r="C647" i="13"/>
  <c r="C682" i="13"/>
  <c r="C557" i="13"/>
  <c r="C611" i="13"/>
  <c r="C687" i="13"/>
  <c r="C843" i="13"/>
  <c r="C818" i="13"/>
  <c r="C792" i="13"/>
  <c r="C815" i="13"/>
  <c r="C864" i="13"/>
  <c r="C775" i="13"/>
  <c r="C518" i="13"/>
  <c r="C686" i="13"/>
  <c r="C718" i="13"/>
  <c r="C661" i="13"/>
  <c r="C725" i="13"/>
  <c r="C644" i="13"/>
  <c r="C522" i="13"/>
  <c r="C675" i="13"/>
  <c r="C536" i="13"/>
  <c r="C724" i="13"/>
  <c r="C671" i="13"/>
  <c r="C666" i="13"/>
  <c r="C668" i="13"/>
  <c r="C692" i="13"/>
  <c r="C712" i="13"/>
  <c r="C776" i="13"/>
  <c r="C838" i="13"/>
  <c r="C733" i="13"/>
  <c r="C832" i="13"/>
  <c r="C834" i="13"/>
  <c r="C841" i="13"/>
  <c r="C804" i="13"/>
  <c r="D227" i="7"/>
  <c r="BG227" i="7" s="1"/>
  <c r="R228" i="7"/>
  <c r="AG228" i="7"/>
  <c r="AH228" i="7"/>
  <c r="AT228" i="7"/>
  <c r="L228" i="7"/>
  <c r="BJ228" i="7" s="1"/>
  <c r="AX228" i="7"/>
  <c r="M228" i="7"/>
  <c r="T228" i="7"/>
  <c r="X228" i="7"/>
  <c r="S228" i="7"/>
  <c r="AF228" i="7"/>
  <c r="AW228" i="7"/>
  <c r="AL228" i="7"/>
  <c r="AQ228" i="7"/>
  <c r="AI228" i="7"/>
  <c r="W228" i="7"/>
  <c r="AU228" i="7"/>
  <c r="F228" i="7"/>
  <c r="AJ228" i="7"/>
  <c r="AY228" i="7"/>
  <c r="I228" i="7"/>
  <c r="V228" i="7"/>
  <c r="AR228" i="7"/>
  <c r="Q228" i="7"/>
  <c r="AK228" i="7"/>
  <c r="AA228" i="7"/>
  <c r="C228" i="7"/>
  <c r="BF228" i="7" s="1"/>
  <c r="Z228" i="7"/>
  <c r="AC228" i="7"/>
  <c r="AS228" i="7"/>
  <c r="BK228" i="7" s="1"/>
  <c r="H228" i="7"/>
  <c r="BI228" i="7" s="1"/>
  <c r="P228" i="7"/>
  <c r="AE228" i="7"/>
  <c r="J228" i="7"/>
  <c r="O228" i="7"/>
  <c r="AD228" i="7"/>
  <c r="Y228" i="7"/>
  <c r="AN228" i="7"/>
  <c r="AM228" i="7"/>
  <c r="U228" i="7"/>
  <c r="B228" i="7"/>
  <c r="BE228" i="7" s="1"/>
  <c r="K228" i="7"/>
  <c r="N228" i="7"/>
  <c r="AV228" i="7"/>
  <c r="AB228" i="7"/>
  <c r="AO228" i="7"/>
  <c r="G228" i="7"/>
  <c r="AP228" i="7"/>
  <c r="A227" i="7"/>
  <c r="BD227" i="7" s="1"/>
  <c r="BH227" i="7"/>
  <c r="B469" i="13"/>
  <c r="A469" i="13"/>
  <c r="C402" i="19"/>
  <c r="A403" i="19"/>
  <c r="B403" i="19"/>
  <c r="D228" i="7" l="1"/>
  <c r="BG228" i="7" s="1"/>
  <c r="A834" i="13"/>
  <c r="B834" i="13"/>
  <c r="A776" i="13"/>
  <c r="B776" i="13"/>
  <c r="B666" i="13"/>
  <c r="A666" i="13"/>
  <c r="A675" i="13"/>
  <c r="B675" i="13"/>
  <c r="A661" i="13"/>
  <c r="B661" i="13"/>
  <c r="A775" i="13"/>
  <c r="B775" i="13"/>
  <c r="B818" i="13"/>
  <c r="A818" i="13"/>
  <c r="A557" i="13"/>
  <c r="B557" i="13"/>
  <c r="A734" i="13"/>
  <c r="B734" i="13"/>
  <c r="B525" i="13"/>
  <c r="A525" i="13"/>
  <c r="A865" i="13"/>
  <c r="B865" i="13"/>
  <c r="A576" i="13"/>
  <c r="B576" i="13"/>
  <c r="A742" i="13"/>
  <c r="B742" i="13"/>
  <c r="B654" i="13"/>
  <c r="A654" i="13"/>
  <c r="A736" i="13"/>
  <c r="B736" i="13"/>
  <c r="B470" i="13"/>
  <c r="A470" i="13"/>
  <c r="A594" i="13"/>
  <c r="B594" i="13"/>
  <c r="A845" i="13"/>
  <c r="B845" i="13"/>
  <c r="A639" i="13"/>
  <c r="B639" i="13"/>
  <c r="B603" i="13"/>
  <c r="A603" i="13"/>
  <c r="B703" i="13"/>
  <c r="A703" i="13"/>
  <c r="B706" i="13"/>
  <c r="A706" i="13"/>
  <c r="B784" i="13"/>
  <c r="A784" i="13"/>
  <c r="A861" i="13"/>
  <c r="B861" i="13"/>
  <c r="B830" i="13"/>
  <c r="A830" i="13"/>
  <c r="B698" i="13"/>
  <c r="A698" i="13"/>
  <c r="A710" i="13"/>
  <c r="B710" i="13"/>
  <c r="B552" i="13"/>
  <c r="A552" i="13"/>
  <c r="B700" i="13"/>
  <c r="A700" i="13"/>
  <c r="A471" i="13"/>
  <c r="B471" i="13"/>
  <c r="B681" i="13"/>
  <c r="A681" i="13"/>
  <c r="A820" i="13"/>
  <c r="B820" i="13"/>
  <c r="B744" i="13"/>
  <c r="A744" i="13"/>
  <c r="B678" i="13"/>
  <c r="A678" i="13"/>
  <c r="B708" i="13"/>
  <c r="A708" i="13"/>
  <c r="B620" i="13"/>
  <c r="A620" i="13"/>
  <c r="B541" i="13"/>
  <c r="A541" i="13"/>
  <c r="B875" i="13"/>
  <c r="A875" i="13"/>
  <c r="A836" i="13"/>
  <c r="B836" i="13"/>
  <c r="A824" i="13"/>
  <c r="B824" i="13"/>
  <c r="A630" i="13"/>
  <c r="B630" i="13"/>
  <c r="B558" i="13"/>
  <c r="A558" i="13"/>
  <c r="B757" i="13"/>
  <c r="A757" i="13"/>
  <c r="B833" i="13"/>
  <c r="A833" i="13"/>
  <c r="B760" i="13"/>
  <c r="A760" i="13"/>
  <c r="B641" i="13"/>
  <c r="A641" i="13"/>
  <c r="A688" i="13"/>
  <c r="B688" i="13"/>
  <c r="B764" i="13"/>
  <c r="A764" i="13"/>
  <c r="A817" i="13"/>
  <c r="B817" i="13"/>
  <c r="B871" i="13"/>
  <c r="A871" i="13"/>
  <c r="B694" i="13"/>
  <c r="A694" i="13"/>
  <c r="B672" i="13"/>
  <c r="A672" i="13"/>
  <c r="A631" i="13"/>
  <c r="B631" i="13"/>
  <c r="A777" i="13"/>
  <c r="B777" i="13"/>
  <c r="A625" i="13"/>
  <c r="B625" i="13"/>
  <c r="A605" i="13"/>
  <c r="B605" i="13"/>
  <c r="A635" i="13"/>
  <c r="B635" i="13"/>
  <c r="B709" i="13"/>
  <c r="A709" i="13"/>
  <c r="B852" i="13"/>
  <c r="A852" i="13"/>
  <c r="B728" i="13"/>
  <c r="A728" i="13"/>
  <c r="B591" i="13"/>
  <c r="A591" i="13"/>
  <c r="B691" i="13"/>
  <c r="A691" i="13"/>
  <c r="A593" i="13"/>
  <c r="B593" i="13"/>
  <c r="B516" i="13"/>
  <c r="A516" i="13"/>
  <c r="B719" i="13"/>
  <c r="A719" i="13"/>
  <c r="A648" i="13"/>
  <c r="B648" i="13"/>
  <c r="B640" i="13"/>
  <c r="A640" i="13"/>
  <c r="A579" i="13"/>
  <c r="B579" i="13"/>
  <c r="B872" i="13"/>
  <c r="A872" i="13"/>
  <c r="A783" i="13"/>
  <c r="B783" i="13"/>
  <c r="B791" i="13"/>
  <c r="A791" i="13"/>
  <c r="B798" i="13"/>
  <c r="A798" i="13"/>
  <c r="B752" i="13"/>
  <c r="A752" i="13"/>
  <c r="A695" i="13"/>
  <c r="B695" i="13"/>
  <c r="A781" i="13"/>
  <c r="B781" i="13"/>
  <c r="B778" i="13"/>
  <c r="A778" i="13"/>
  <c r="B580" i="13"/>
  <c r="A580" i="13"/>
  <c r="B638" i="13"/>
  <c r="A638" i="13"/>
  <c r="B652" i="13"/>
  <c r="A652" i="13"/>
  <c r="A515" i="13"/>
  <c r="B515" i="13"/>
  <c r="B799" i="13"/>
  <c r="A799" i="13"/>
  <c r="A840" i="13"/>
  <c r="B840" i="13"/>
  <c r="B758" i="13"/>
  <c r="A758" i="13"/>
  <c r="B814" i="13"/>
  <c r="A814" i="13"/>
  <c r="A604" i="13"/>
  <c r="B604" i="13"/>
  <c r="B723" i="13"/>
  <c r="A723" i="13"/>
  <c r="A561" i="13"/>
  <c r="B561" i="13"/>
  <c r="A831" i="13"/>
  <c r="B831" i="13"/>
  <c r="B863" i="13"/>
  <c r="A863" i="13"/>
  <c r="A554" i="13"/>
  <c r="B554" i="13"/>
  <c r="A610" i="13"/>
  <c r="B610" i="13"/>
  <c r="B702" i="13"/>
  <c r="A702" i="13"/>
  <c r="B832" i="13"/>
  <c r="A832" i="13"/>
  <c r="A712" i="13"/>
  <c r="B712" i="13"/>
  <c r="B671" i="13"/>
  <c r="A671" i="13"/>
  <c r="A522" i="13"/>
  <c r="B522" i="13"/>
  <c r="A718" i="13"/>
  <c r="B718" i="13"/>
  <c r="B864" i="13"/>
  <c r="A864" i="13"/>
  <c r="B843" i="13"/>
  <c r="A843" i="13"/>
  <c r="B682" i="13"/>
  <c r="A682" i="13"/>
  <c r="A607" i="13"/>
  <c r="B607" i="13"/>
  <c r="A532" i="13"/>
  <c r="B532" i="13"/>
  <c r="A765" i="13"/>
  <c r="B765" i="13"/>
  <c r="A850" i="13"/>
  <c r="B850" i="13"/>
  <c r="A762" i="13"/>
  <c r="B762" i="13"/>
  <c r="B737" i="13"/>
  <c r="A737" i="13"/>
  <c r="A743" i="13"/>
  <c r="B743" i="13"/>
  <c r="B629" i="13"/>
  <c r="A629" i="13"/>
  <c r="A527" i="13"/>
  <c r="B527" i="13"/>
  <c r="B847" i="13"/>
  <c r="A847" i="13"/>
  <c r="B877" i="13"/>
  <c r="A877" i="13"/>
  <c r="A862" i="13"/>
  <c r="B862" i="13"/>
  <c r="B772" i="13"/>
  <c r="A772" i="13"/>
  <c r="A720" i="13"/>
  <c r="B720" i="13"/>
  <c r="B810" i="13"/>
  <c r="A810" i="13"/>
  <c r="A801" i="13"/>
  <c r="B801" i="13"/>
  <c r="B789" i="13"/>
  <c r="A789" i="13"/>
  <c r="A676" i="13"/>
  <c r="B676" i="13"/>
  <c r="A704" i="13"/>
  <c r="B704" i="13"/>
  <c r="B643" i="13"/>
  <c r="A643" i="13"/>
  <c r="B802" i="13"/>
  <c r="A802" i="13"/>
  <c r="A795" i="13"/>
  <c r="B795" i="13"/>
  <c r="B713" i="13"/>
  <c r="A713" i="13"/>
  <c r="B622" i="13"/>
  <c r="A622" i="13"/>
  <c r="A606" i="13"/>
  <c r="B606" i="13"/>
  <c r="A741" i="13"/>
  <c r="B741" i="13"/>
  <c r="A521" i="13"/>
  <c r="B521" i="13"/>
  <c r="A780" i="13"/>
  <c r="B780" i="13"/>
  <c r="B773" i="13"/>
  <c r="A773" i="13"/>
  <c r="B657" i="13"/>
  <c r="A657" i="13"/>
  <c r="A560" i="13"/>
  <c r="B560" i="13"/>
  <c r="B633" i="13"/>
  <c r="A633" i="13"/>
  <c r="A707" i="13"/>
  <c r="B707" i="13"/>
  <c r="A534" i="13"/>
  <c r="B534" i="13"/>
  <c r="A786" i="13"/>
  <c r="B786" i="13"/>
  <c r="B642" i="13"/>
  <c r="A642" i="13"/>
  <c r="B608" i="13"/>
  <c r="A608" i="13"/>
  <c r="A621" i="13"/>
  <c r="B621" i="13"/>
  <c r="B531" i="13"/>
  <c r="A531" i="13"/>
  <c r="B848" i="13"/>
  <c r="A848" i="13"/>
  <c r="B785" i="13"/>
  <c r="A785" i="13"/>
  <c r="B746" i="13"/>
  <c r="A746" i="13"/>
  <c r="A588" i="13"/>
  <c r="B588" i="13"/>
  <c r="A562" i="13"/>
  <c r="B562" i="13"/>
  <c r="B812" i="13"/>
  <c r="A812" i="13"/>
  <c r="B726" i="13"/>
  <c r="A726" i="13"/>
  <c r="A660" i="13"/>
  <c r="B660" i="13"/>
  <c r="A656" i="13"/>
  <c r="B656" i="13"/>
  <c r="B517" i="13"/>
  <c r="A517" i="13"/>
  <c r="B839" i="13"/>
  <c r="A839" i="13"/>
  <c r="A823" i="13"/>
  <c r="B823" i="13"/>
  <c r="B731" i="13"/>
  <c r="A731" i="13"/>
  <c r="B574" i="13"/>
  <c r="A574" i="13"/>
  <c r="A565" i="13"/>
  <c r="B565" i="13"/>
  <c r="B533" i="13"/>
  <c r="A533" i="13"/>
  <c r="A844" i="13"/>
  <c r="B844" i="13"/>
  <c r="A842" i="13"/>
  <c r="B842" i="13"/>
  <c r="B602" i="13"/>
  <c r="A602" i="13"/>
  <c r="B649" i="13"/>
  <c r="A649" i="13"/>
  <c r="A600" i="13"/>
  <c r="B600" i="13"/>
  <c r="B860" i="13"/>
  <c r="A860" i="13"/>
  <c r="B825" i="13"/>
  <c r="A825" i="13"/>
  <c r="A803" i="13"/>
  <c r="B803" i="13"/>
  <c r="A651" i="13"/>
  <c r="B651" i="13"/>
  <c r="B583" i="13"/>
  <c r="A583" i="13"/>
  <c r="B520" i="13"/>
  <c r="A520" i="13"/>
  <c r="A530" i="13"/>
  <c r="B530" i="13"/>
  <c r="A790" i="13"/>
  <c r="B790" i="13"/>
  <c r="A623" i="13"/>
  <c r="B623" i="13"/>
  <c r="A769" i="13"/>
  <c r="B769" i="13"/>
  <c r="A679" i="13"/>
  <c r="B679" i="13"/>
  <c r="B523" i="13"/>
  <c r="A523" i="13"/>
  <c r="B835" i="13"/>
  <c r="A835" i="13"/>
  <c r="B779" i="13"/>
  <c r="A779" i="13"/>
  <c r="A612" i="13"/>
  <c r="B612" i="13"/>
  <c r="A582" i="13"/>
  <c r="B582" i="13"/>
  <c r="A655" i="13"/>
  <c r="B655" i="13"/>
  <c r="B739" i="13"/>
  <c r="A739" i="13"/>
  <c r="B570" i="13"/>
  <c r="A570" i="13"/>
  <c r="A528" i="13"/>
  <c r="B528" i="13"/>
  <c r="A811" i="13"/>
  <c r="B811" i="13"/>
  <c r="B564" i="13"/>
  <c r="A564" i="13"/>
  <c r="B665" i="13"/>
  <c r="A665" i="13"/>
  <c r="B599" i="13"/>
  <c r="A599" i="13"/>
  <c r="B750" i="13"/>
  <c r="A750" i="13"/>
  <c r="B544" i="13"/>
  <c r="A544" i="13"/>
  <c r="B402" i="19"/>
  <c r="C401" i="19"/>
  <c r="A402" i="19"/>
  <c r="B804" i="13"/>
  <c r="A804" i="13"/>
  <c r="A733" i="13"/>
  <c r="B733" i="13"/>
  <c r="A692" i="13"/>
  <c r="B692" i="13"/>
  <c r="B724" i="13"/>
  <c r="A724" i="13"/>
  <c r="A644" i="13"/>
  <c r="B644" i="13"/>
  <c r="B815" i="13"/>
  <c r="A815" i="13"/>
  <c r="A687" i="13"/>
  <c r="B687" i="13"/>
  <c r="A647" i="13"/>
  <c r="B647" i="13"/>
  <c r="A684" i="13"/>
  <c r="B684" i="13"/>
  <c r="A550" i="13"/>
  <c r="B550" i="13"/>
  <c r="A806" i="13"/>
  <c r="B806" i="13"/>
  <c r="A853" i="13"/>
  <c r="B853" i="13"/>
  <c r="A763" i="13"/>
  <c r="B763" i="13"/>
  <c r="B589" i="13"/>
  <c r="A589" i="13"/>
  <c r="B624" i="13"/>
  <c r="A624" i="13"/>
  <c r="B613" i="13"/>
  <c r="A613" i="13"/>
  <c r="B717" i="13"/>
  <c r="A717" i="13"/>
  <c r="B788" i="13"/>
  <c r="A788" i="13"/>
  <c r="A787" i="13"/>
  <c r="B787" i="13"/>
  <c r="B753" i="13"/>
  <c r="A753" i="13"/>
  <c r="B556" i="13"/>
  <c r="A556" i="13"/>
  <c r="B658" i="13"/>
  <c r="A658" i="13"/>
  <c r="B578" i="13"/>
  <c r="A578" i="13"/>
  <c r="B822" i="13"/>
  <c r="A822" i="13"/>
  <c r="B782" i="13"/>
  <c r="A782" i="13"/>
  <c r="A575" i="13"/>
  <c r="B575" i="13"/>
  <c r="B771" i="13"/>
  <c r="A771" i="13"/>
  <c r="B715" i="13"/>
  <c r="A715" i="13"/>
  <c r="A716" i="13"/>
  <c r="B716" i="13"/>
  <c r="B539" i="13"/>
  <c r="A539" i="13"/>
  <c r="B856" i="13"/>
  <c r="A856" i="13"/>
  <c r="B857" i="13"/>
  <c r="A857" i="13"/>
  <c r="A637" i="13"/>
  <c r="B637" i="13"/>
  <c r="B615" i="13"/>
  <c r="A615" i="13"/>
  <c r="A677" i="13"/>
  <c r="B677" i="13"/>
  <c r="A854" i="13"/>
  <c r="B854" i="13"/>
  <c r="B855" i="13"/>
  <c r="A855" i="13"/>
  <c r="A683" i="13"/>
  <c r="B683" i="13"/>
  <c r="B619" i="13"/>
  <c r="A619" i="13"/>
  <c r="A732" i="13"/>
  <c r="B732" i="13"/>
  <c r="B636" i="13"/>
  <c r="A636" i="13"/>
  <c r="A807" i="13"/>
  <c r="B807" i="13"/>
  <c r="B614" i="13"/>
  <c r="A614" i="13"/>
  <c r="B537" i="13"/>
  <c r="A537" i="13"/>
  <c r="A711" i="13"/>
  <c r="B711" i="13"/>
  <c r="A577" i="13"/>
  <c r="B577" i="13"/>
  <c r="B543" i="13"/>
  <c r="A543" i="13"/>
  <c r="B774" i="13"/>
  <c r="A774" i="13"/>
  <c r="B673" i="13"/>
  <c r="A673" i="13"/>
  <c r="A626" i="13"/>
  <c r="B626" i="13"/>
  <c r="A674" i="13"/>
  <c r="B674" i="13"/>
  <c r="A693" i="13"/>
  <c r="B693" i="13"/>
  <c r="B869" i="13"/>
  <c r="A869" i="13"/>
  <c r="A730" i="13"/>
  <c r="B730" i="13"/>
  <c r="B659" i="13"/>
  <c r="A659" i="13"/>
  <c r="B592" i="13"/>
  <c r="A592" i="13"/>
  <c r="B827" i="13"/>
  <c r="A827" i="13"/>
  <c r="A849" i="13"/>
  <c r="B849" i="13"/>
  <c r="A721" i="13"/>
  <c r="B721" i="13"/>
  <c r="A586" i="13"/>
  <c r="B586" i="13"/>
  <c r="A568" i="13"/>
  <c r="B568" i="13"/>
  <c r="B542" i="13"/>
  <c r="A542" i="13"/>
  <c r="A793" i="13"/>
  <c r="B793" i="13"/>
  <c r="A829" i="13"/>
  <c r="B829" i="13"/>
  <c r="B646" i="13"/>
  <c r="A646" i="13"/>
  <c r="B690" i="13"/>
  <c r="A690" i="13"/>
  <c r="B563" i="13"/>
  <c r="A563" i="13"/>
  <c r="B729" i="13"/>
  <c r="A729" i="13"/>
  <c r="B749" i="13"/>
  <c r="A749" i="13"/>
  <c r="B667" i="13"/>
  <c r="A667" i="13"/>
  <c r="A747" i="13"/>
  <c r="B747" i="13"/>
  <c r="A538" i="13"/>
  <c r="B538" i="13"/>
  <c r="B634" i="13"/>
  <c r="A634" i="13"/>
  <c r="A705" i="13"/>
  <c r="B705" i="13"/>
  <c r="A628" i="13"/>
  <c r="B628" i="13"/>
  <c r="B745" i="13"/>
  <c r="A745" i="13"/>
  <c r="A759" i="13"/>
  <c r="B759" i="13"/>
  <c r="A821" i="13"/>
  <c r="B821" i="13"/>
  <c r="A858" i="13"/>
  <c r="B858" i="13"/>
  <c r="A866" i="13"/>
  <c r="B866" i="13"/>
  <c r="B767" i="13"/>
  <c r="A767" i="13"/>
  <c r="B727" i="13"/>
  <c r="A727" i="13"/>
  <c r="A597" i="13"/>
  <c r="B597" i="13"/>
  <c r="B813" i="13"/>
  <c r="A813" i="13"/>
  <c r="B819" i="13"/>
  <c r="A819" i="13"/>
  <c r="A555" i="13"/>
  <c r="B555" i="13"/>
  <c r="B618" i="13"/>
  <c r="A618" i="13"/>
  <c r="B547" i="13"/>
  <c r="A547" i="13"/>
  <c r="AM229" i="7"/>
  <c r="AO229" i="7"/>
  <c r="V229" i="7"/>
  <c r="H229" i="7"/>
  <c r="BI229" i="7" s="1"/>
  <c r="AB229" i="7"/>
  <c r="AL229" i="7"/>
  <c r="AE229" i="7"/>
  <c r="AQ229" i="7"/>
  <c r="AU229" i="7"/>
  <c r="AP229" i="7"/>
  <c r="K229" i="7"/>
  <c r="AC229" i="7"/>
  <c r="AW229" i="7"/>
  <c r="P229" i="7"/>
  <c r="B229" i="7"/>
  <c r="M229" i="7"/>
  <c r="Y229" i="7"/>
  <c r="AD229" i="7"/>
  <c r="U229" i="7"/>
  <c r="AT229" i="7"/>
  <c r="AY229" i="7"/>
  <c r="AI229" i="7"/>
  <c r="G229" i="7"/>
  <c r="X229" i="7"/>
  <c r="AH229" i="7"/>
  <c r="AJ229" i="7"/>
  <c r="N229" i="7"/>
  <c r="Q229" i="7"/>
  <c r="J229" i="7"/>
  <c r="AA229" i="7"/>
  <c r="L229" i="7"/>
  <c r="BJ229" i="7" s="1"/>
  <c r="Z229" i="7"/>
  <c r="T229" i="7"/>
  <c r="F229" i="7"/>
  <c r="I229" i="7"/>
  <c r="AG229" i="7"/>
  <c r="AR229" i="7"/>
  <c r="AK229" i="7"/>
  <c r="C229" i="7"/>
  <c r="BF229" i="7" s="1"/>
  <c r="O229" i="7"/>
  <c r="AF229" i="7"/>
  <c r="R229" i="7"/>
  <c r="S229" i="7"/>
  <c r="AX229" i="7"/>
  <c r="W229" i="7"/>
  <c r="AV229" i="7"/>
  <c r="AN229" i="7"/>
  <c r="AS229" i="7"/>
  <c r="BK229" i="7" s="1"/>
  <c r="A228" i="7"/>
  <c r="BD228" i="7" s="1"/>
  <c r="BH228" i="7"/>
  <c r="B841" i="13"/>
  <c r="A841" i="13"/>
  <c r="A838" i="13"/>
  <c r="B838" i="13"/>
  <c r="A668" i="13"/>
  <c r="B668" i="13"/>
  <c r="A536" i="13"/>
  <c r="B536" i="13"/>
  <c r="B725" i="13"/>
  <c r="A725" i="13"/>
  <c r="A686" i="13"/>
  <c r="B686" i="13"/>
  <c r="A518" i="13"/>
  <c r="B518" i="13"/>
  <c r="A792" i="13"/>
  <c r="B792" i="13"/>
  <c r="A611" i="13"/>
  <c r="B611" i="13"/>
  <c r="B553" i="13"/>
  <c r="A553" i="13"/>
  <c r="B585" i="13"/>
  <c r="A585" i="13"/>
  <c r="B868" i="13"/>
  <c r="A868" i="13"/>
  <c r="B761" i="13"/>
  <c r="A761" i="13"/>
  <c r="A680" i="13"/>
  <c r="B680" i="13"/>
  <c r="A571" i="13"/>
  <c r="B571" i="13"/>
  <c r="B663" i="13"/>
  <c r="A663" i="13"/>
  <c r="B766" i="13"/>
  <c r="A766" i="13"/>
  <c r="A601" i="13"/>
  <c r="B601" i="13"/>
  <c r="A808" i="13"/>
  <c r="B808" i="13"/>
  <c r="B794" i="13"/>
  <c r="A794" i="13"/>
  <c r="B559" i="13"/>
  <c r="A559" i="13"/>
  <c r="B735" i="13"/>
  <c r="A735" i="13"/>
  <c r="B609" i="13"/>
  <c r="A609" i="13"/>
  <c r="A529" i="13"/>
  <c r="B529" i="13"/>
  <c r="B768" i="13"/>
  <c r="A768" i="13"/>
  <c r="B873" i="13"/>
  <c r="A873" i="13"/>
  <c r="B632" i="13"/>
  <c r="A632" i="13"/>
  <c r="A548" i="13"/>
  <c r="B548" i="13"/>
  <c r="A754" i="13"/>
  <c r="B754" i="13"/>
  <c r="B627" i="13"/>
  <c r="A627" i="13"/>
  <c r="A526" i="13"/>
  <c r="B526" i="13"/>
  <c r="B701" i="13"/>
  <c r="A701" i="13"/>
  <c r="A805" i="13"/>
  <c r="B805" i="13"/>
  <c r="A653" i="13"/>
  <c r="B653" i="13"/>
  <c r="A616" i="13"/>
  <c r="B616" i="13"/>
  <c r="B581" i="13"/>
  <c r="A581" i="13"/>
  <c r="A748" i="13"/>
  <c r="B748" i="13"/>
  <c r="B826" i="13"/>
  <c r="A826" i="13"/>
  <c r="A846" i="13"/>
  <c r="B846" i="13"/>
  <c r="B770" i="13"/>
  <c r="A770" i="13"/>
  <c r="B596" i="13"/>
  <c r="A596" i="13"/>
  <c r="B738" i="13"/>
  <c r="A738" i="13"/>
  <c r="B617" i="13"/>
  <c r="A617" i="13"/>
  <c r="B569" i="13"/>
  <c r="A569" i="13"/>
  <c r="B809" i="13"/>
  <c r="A809" i="13"/>
  <c r="B699" i="13"/>
  <c r="A699" i="13"/>
  <c r="B595" i="13"/>
  <c r="A595" i="13"/>
  <c r="B514" i="13"/>
  <c r="A514" i="13"/>
  <c r="A837" i="13"/>
  <c r="B837" i="13"/>
  <c r="B867" i="13"/>
  <c r="A867" i="13"/>
  <c r="B566" i="13"/>
  <c r="A566" i="13"/>
  <c r="B756" i="13"/>
  <c r="A756" i="13"/>
  <c r="B572" i="13"/>
  <c r="A572" i="13"/>
  <c r="A650" i="13"/>
  <c r="B650" i="13"/>
  <c r="A859" i="13"/>
  <c r="B859" i="13"/>
  <c r="B685" i="13"/>
  <c r="A685" i="13"/>
  <c r="B598" i="13"/>
  <c r="A598" i="13"/>
  <c r="B535" i="13"/>
  <c r="A535" i="13"/>
  <c r="A551" i="13"/>
  <c r="B551" i="13"/>
  <c r="A796" i="13"/>
  <c r="B796" i="13"/>
  <c r="A851" i="13"/>
  <c r="B851" i="13"/>
  <c r="B689" i="13"/>
  <c r="A689" i="13"/>
  <c r="A573" i="13"/>
  <c r="B573" i="13"/>
  <c r="A755" i="13"/>
  <c r="B755" i="13"/>
  <c r="A697" i="13"/>
  <c r="B697" i="13"/>
  <c r="B876" i="13"/>
  <c r="A876" i="13"/>
  <c r="B751" i="13"/>
  <c r="A751" i="13"/>
  <c r="A722" i="13"/>
  <c r="B722" i="13"/>
  <c r="B519" i="13"/>
  <c r="A519" i="13"/>
  <c r="B549" i="13"/>
  <c r="A549" i="13"/>
  <c r="B714" i="13"/>
  <c r="A714" i="13"/>
  <c r="B828" i="13"/>
  <c r="A828" i="13"/>
  <c r="A740" i="13"/>
  <c r="B740" i="13"/>
  <c r="A670" i="13"/>
  <c r="B670" i="13"/>
  <c r="B590" i="13"/>
  <c r="A590" i="13"/>
  <c r="A584" i="13"/>
  <c r="B584" i="13"/>
  <c r="B874" i="13"/>
  <c r="A874" i="13"/>
  <c r="A870" i="13"/>
  <c r="B870" i="13"/>
  <c r="B696" i="13"/>
  <c r="A696" i="13"/>
  <c r="B587" i="13"/>
  <c r="A587" i="13"/>
  <c r="B800" i="13"/>
  <c r="A800" i="13"/>
  <c r="B797" i="13"/>
  <c r="A797" i="13"/>
  <c r="B662" i="13"/>
  <c r="A662" i="13"/>
  <c r="A669" i="13"/>
  <c r="B669" i="13"/>
  <c r="B645" i="13"/>
  <c r="A645" i="13"/>
  <c r="B664" i="13"/>
  <c r="A664" i="13"/>
  <c r="A524" i="13"/>
  <c r="B524" i="13"/>
  <c r="A816" i="13"/>
  <c r="B816" i="13"/>
  <c r="A545" i="13"/>
  <c r="B545" i="13"/>
  <c r="A546" i="13"/>
  <c r="B546" i="13"/>
  <c r="B567" i="13"/>
  <c r="A567" i="13"/>
  <c r="A540" i="13"/>
  <c r="B540" i="13"/>
  <c r="E230" i="7"/>
  <c r="HU8" i="2"/>
  <c r="C472" i="13" s="1"/>
  <c r="A472" i="13" l="1"/>
  <c r="B472" i="13"/>
  <c r="A229" i="7"/>
  <c r="BD229" i="7" s="1"/>
  <c r="BH229" i="7"/>
  <c r="HV8" i="2"/>
  <c r="C473" i="13" s="1"/>
  <c r="E231" i="7"/>
  <c r="AO230" i="7"/>
  <c r="AX230" i="7"/>
  <c r="AQ230" i="7"/>
  <c r="C230" i="7"/>
  <c r="BF230" i="7" s="1"/>
  <c r="Z230" i="7"/>
  <c r="I230" i="7"/>
  <c r="AW230" i="7"/>
  <c r="M230" i="7"/>
  <c r="AS230" i="7"/>
  <c r="BK230" i="7" s="1"/>
  <c r="L230" i="7"/>
  <c r="BJ230" i="7" s="1"/>
  <c r="AB230" i="7"/>
  <c r="AH230" i="7"/>
  <c r="Q230" i="7"/>
  <c r="X230" i="7"/>
  <c r="S230" i="7"/>
  <c r="R230" i="7"/>
  <c r="AK230" i="7"/>
  <c r="Y230" i="7"/>
  <c r="W230" i="7"/>
  <c r="AR230" i="7"/>
  <c r="H230" i="7"/>
  <c r="BI230" i="7" s="1"/>
  <c r="AU230" i="7"/>
  <c r="AT230" i="7"/>
  <c r="P230" i="7"/>
  <c r="J230" i="7"/>
  <c r="AP230" i="7"/>
  <c r="G230" i="7"/>
  <c r="T230" i="7"/>
  <c r="AL230" i="7"/>
  <c r="F230" i="7"/>
  <c r="N230" i="7"/>
  <c r="AI230" i="7"/>
  <c r="AY230" i="7"/>
  <c r="AM230" i="7"/>
  <c r="B230" i="7"/>
  <c r="BE230" i="7" s="1"/>
  <c r="V230" i="7"/>
  <c r="AD230" i="7"/>
  <c r="AV230" i="7"/>
  <c r="O230" i="7"/>
  <c r="U230" i="7"/>
  <c r="AA230" i="7"/>
  <c r="AE230" i="7"/>
  <c r="AN230" i="7"/>
  <c r="AG230" i="7"/>
  <c r="K230" i="7"/>
  <c r="AJ230" i="7"/>
  <c r="AC230" i="7"/>
  <c r="AF230" i="7"/>
  <c r="D229" i="7"/>
  <c r="BG229" i="7" s="1"/>
  <c r="BE229" i="7"/>
  <c r="A401" i="19"/>
  <c r="B401" i="19"/>
  <c r="C400" i="19"/>
  <c r="A473" i="13" l="1"/>
  <c r="B473" i="13"/>
  <c r="D230" i="7"/>
  <c r="BG230" i="7" s="1"/>
  <c r="J231" i="7"/>
  <c r="AP231" i="7"/>
  <c r="L231" i="7"/>
  <c r="BJ231" i="7" s="1"/>
  <c r="AB231" i="7"/>
  <c r="AF231" i="7"/>
  <c r="AG231" i="7"/>
  <c r="R231" i="7"/>
  <c r="AK231" i="7"/>
  <c r="V231" i="7"/>
  <c r="T231" i="7"/>
  <c r="G231" i="7"/>
  <c r="AE231" i="7"/>
  <c r="AH231" i="7"/>
  <c r="O231" i="7"/>
  <c r="AJ231" i="7"/>
  <c r="B231" i="7"/>
  <c r="BE231" i="7" s="1"/>
  <c r="S231" i="7"/>
  <c r="X231" i="7"/>
  <c r="AI231" i="7"/>
  <c r="AR231" i="7"/>
  <c r="H231" i="7"/>
  <c r="BI231" i="7" s="1"/>
  <c r="U231" i="7"/>
  <c r="AD231" i="7"/>
  <c r="Z231" i="7"/>
  <c r="AX231" i="7"/>
  <c r="AM231" i="7"/>
  <c r="P231" i="7"/>
  <c r="AT231" i="7"/>
  <c r="AY231" i="7"/>
  <c r="N231" i="7"/>
  <c r="F231" i="7"/>
  <c r="AN231" i="7"/>
  <c r="AC231" i="7"/>
  <c r="AL231" i="7"/>
  <c r="AW231" i="7"/>
  <c r="AV231" i="7"/>
  <c r="AU231" i="7"/>
  <c r="AO231" i="7"/>
  <c r="Q231" i="7"/>
  <c r="W231" i="7"/>
  <c r="AQ231" i="7"/>
  <c r="Y231" i="7"/>
  <c r="K231" i="7"/>
  <c r="AA231" i="7"/>
  <c r="AS231" i="7"/>
  <c r="BK231" i="7" s="1"/>
  <c r="M231" i="7"/>
  <c r="I231" i="7"/>
  <c r="D231" i="7"/>
  <c r="BG231" i="7" s="1"/>
  <c r="C231" i="7"/>
  <c r="BF231" i="7" s="1"/>
  <c r="A400" i="19"/>
  <c r="B400" i="19"/>
  <c r="C399" i="19"/>
  <c r="E232" i="7"/>
  <c r="HW8" i="2"/>
  <c r="C474" i="13" s="1"/>
  <c r="BH230" i="7"/>
  <c r="A230" i="7"/>
  <c r="BD230" i="7" s="1"/>
  <c r="A474" i="13" l="1"/>
  <c r="B474" i="13"/>
  <c r="C398" i="19"/>
  <c r="A399" i="19"/>
  <c r="B399" i="19"/>
  <c r="A231" i="7"/>
  <c r="BD231" i="7" s="1"/>
  <c r="BH231" i="7"/>
  <c r="HX8" i="2"/>
  <c r="C475" i="13" s="1"/>
  <c r="E233" i="7"/>
  <c r="F232" i="7"/>
  <c r="I232" i="7"/>
  <c r="AE232" i="7"/>
  <c r="AV232" i="7"/>
  <c r="N232" i="7"/>
  <c r="AB232" i="7"/>
  <c r="AP232" i="7"/>
  <c r="L232" i="7"/>
  <c r="BJ232" i="7" s="1"/>
  <c r="AR232" i="7"/>
  <c r="AG232" i="7"/>
  <c r="T232" i="7"/>
  <c r="P232" i="7"/>
  <c r="AC232" i="7"/>
  <c r="AD232" i="7"/>
  <c r="J232" i="7"/>
  <c r="AT232" i="7"/>
  <c r="AW232" i="7"/>
  <c r="Q232" i="7"/>
  <c r="G232" i="7"/>
  <c r="C232" i="7"/>
  <c r="BF232" i="7" s="1"/>
  <c r="AA232" i="7"/>
  <c r="AN232" i="7"/>
  <c r="AH232" i="7"/>
  <c r="AF232" i="7"/>
  <c r="AJ232" i="7"/>
  <c r="H232" i="7"/>
  <c r="BI232" i="7" s="1"/>
  <c r="B232" i="7"/>
  <c r="BE232" i="7" s="1"/>
  <c r="AK232" i="7"/>
  <c r="O232" i="7"/>
  <c r="R232" i="7"/>
  <c r="V232" i="7"/>
  <c r="AM232" i="7"/>
  <c r="W232" i="7"/>
  <c r="AX232" i="7"/>
  <c r="AO232" i="7"/>
  <c r="AL232" i="7"/>
  <c r="AS232" i="7"/>
  <c r="BK232" i="7" s="1"/>
  <c r="K232" i="7"/>
  <c r="AY232" i="7"/>
  <c r="Y232" i="7"/>
  <c r="AU232" i="7"/>
  <c r="AI232" i="7"/>
  <c r="S232" i="7"/>
  <c r="AQ232" i="7"/>
  <c r="U232" i="7"/>
  <c r="M232" i="7"/>
  <c r="Z232" i="7"/>
  <c r="X232" i="7"/>
  <c r="A475" i="13" l="1"/>
  <c r="B475" i="13"/>
  <c r="D232" i="7"/>
  <c r="BG232" i="7" s="1"/>
  <c r="BH232" i="7"/>
  <c r="A232" i="7"/>
  <c r="BD232" i="7" s="1"/>
  <c r="AR233" i="7"/>
  <c r="M233" i="7"/>
  <c r="AA233" i="7"/>
  <c r="AO233" i="7"/>
  <c r="AF233" i="7"/>
  <c r="AN233" i="7"/>
  <c r="W233" i="7"/>
  <c r="AU233" i="7"/>
  <c r="AK233" i="7"/>
  <c r="AV233" i="7"/>
  <c r="T233" i="7"/>
  <c r="L233" i="7"/>
  <c r="BJ233" i="7" s="1"/>
  <c r="Y233" i="7"/>
  <c r="AL233" i="7"/>
  <c r="U233" i="7"/>
  <c r="AD233" i="7"/>
  <c r="AX233" i="7"/>
  <c r="AT233" i="7"/>
  <c r="AI233" i="7"/>
  <c r="AJ233" i="7"/>
  <c r="AM233" i="7"/>
  <c r="J233" i="7"/>
  <c r="AP233" i="7"/>
  <c r="Q233" i="7"/>
  <c r="AE233" i="7"/>
  <c r="AQ233" i="7"/>
  <c r="H233" i="7"/>
  <c r="BI233" i="7" s="1"/>
  <c r="AS233" i="7"/>
  <c r="BK233" i="7" s="1"/>
  <c r="B233" i="7"/>
  <c r="BE233" i="7" s="1"/>
  <c r="Z233" i="7"/>
  <c r="F233" i="7"/>
  <c r="AH233" i="7"/>
  <c r="AW233" i="7"/>
  <c r="AY233" i="7"/>
  <c r="P233" i="7"/>
  <c r="AB233" i="7"/>
  <c r="N233" i="7"/>
  <c r="AG233" i="7"/>
  <c r="S233" i="7"/>
  <c r="AC233" i="7"/>
  <c r="O233" i="7"/>
  <c r="R233" i="7"/>
  <c r="I233" i="7"/>
  <c r="V233" i="7"/>
  <c r="G233" i="7"/>
  <c r="K233" i="7"/>
  <c r="C233" i="7"/>
  <c r="BF233" i="7" s="1"/>
  <c r="X233" i="7"/>
  <c r="E234" i="7"/>
  <c r="HY8" i="2"/>
  <c r="C476" i="13" s="1"/>
  <c r="C397" i="19"/>
  <c r="A398" i="19"/>
  <c r="B398" i="19"/>
  <c r="A476" i="13" l="1"/>
  <c r="B476" i="13"/>
  <c r="D233" i="7"/>
  <c r="BG233" i="7" s="1"/>
  <c r="AC234" i="7"/>
  <c r="O234" i="7"/>
  <c r="AJ234" i="7"/>
  <c r="S234" i="7"/>
  <c r="Y234" i="7"/>
  <c r="W234" i="7"/>
  <c r="J234" i="7"/>
  <c r="I234" i="7"/>
  <c r="AF234" i="7"/>
  <c r="AU234" i="7"/>
  <c r="N234" i="7"/>
  <c r="M234" i="7"/>
  <c r="AK234" i="7"/>
  <c r="B234" i="7"/>
  <c r="BE234" i="7" s="1"/>
  <c r="C234" i="7"/>
  <c r="BF234" i="7" s="1"/>
  <c r="X234" i="7"/>
  <c r="AO234" i="7"/>
  <c r="P234" i="7"/>
  <c r="AQ234" i="7"/>
  <c r="T234" i="7"/>
  <c r="AA234" i="7"/>
  <c r="AP234" i="7"/>
  <c r="AT234" i="7"/>
  <c r="L234" i="7"/>
  <c r="BJ234" i="7" s="1"/>
  <c r="AG234" i="7"/>
  <c r="AY234" i="7"/>
  <c r="AL234" i="7"/>
  <c r="V234" i="7"/>
  <c r="AS234" i="7"/>
  <c r="BK234" i="7" s="1"/>
  <c r="AW234" i="7"/>
  <c r="AR234" i="7"/>
  <c r="K234" i="7"/>
  <c r="AH234" i="7"/>
  <c r="AD234" i="7"/>
  <c r="AM234" i="7"/>
  <c r="AN234" i="7"/>
  <c r="G234" i="7"/>
  <c r="Q234" i="7"/>
  <c r="AX234" i="7"/>
  <c r="H234" i="7"/>
  <c r="BI234" i="7" s="1"/>
  <c r="U234" i="7"/>
  <c r="AI234" i="7"/>
  <c r="Z234" i="7"/>
  <c r="R234" i="7"/>
  <c r="AV234" i="7"/>
  <c r="AB234" i="7"/>
  <c r="AE234" i="7"/>
  <c r="F234" i="7"/>
  <c r="HZ8" i="2"/>
  <c r="C477" i="13" s="1"/>
  <c r="E235" i="7"/>
  <c r="A397" i="19"/>
  <c r="B397" i="19"/>
  <c r="C396" i="19"/>
  <c r="A233" i="7"/>
  <c r="BD233" i="7" s="1"/>
  <c r="BH233" i="7"/>
  <c r="B477" i="13" l="1"/>
  <c r="A477" i="13"/>
  <c r="D234" i="7"/>
  <c r="BG234" i="7" s="1"/>
  <c r="BH234" i="7"/>
  <c r="A234" i="7"/>
  <c r="BD234" i="7" s="1"/>
  <c r="AM235" i="7"/>
  <c r="R235" i="7"/>
  <c r="AS235" i="7"/>
  <c r="BK235" i="7" s="1"/>
  <c r="S235" i="7"/>
  <c r="J235" i="7"/>
  <c r="C235" i="7"/>
  <c r="BF235" i="7" s="1"/>
  <c r="AD235" i="7"/>
  <c r="AU235" i="7"/>
  <c r="AC235" i="7"/>
  <c r="AE235" i="7"/>
  <c r="N235" i="7"/>
  <c r="O235" i="7"/>
  <c r="AF235" i="7"/>
  <c r="AK235" i="7"/>
  <c r="AB235" i="7"/>
  <c r="AN235" i="7"/>
  <c r="W235" i="7"/>
  <c r="AJ235" i="7"/>
  <c r="Q235" i="7"/>
  <c r="X235" i="7"/>
  <c r="AY235" i="7"/>
  <c r="AR235" i="7"/>
  <c r="AP235" i="7"/>
  <c r="U235" i="7"/>
  <c r="K235" i="7"/>
  <c r="AT235" i="7"/>
  <c r="L235" i="7"/>
  <c r="BJ235" i="7" s="1"/>
  <c r="AG235" i="7"/>
  <c r="AQ235" i="7"/>
  <c r="AW235" i="7"/>
  <c r="AV235" i="7"/>
  <c r="AI235" i="7"/>
  <c r="V235" i="7"/>
  <c r="H235" i="7"/>
  <c r="BI235" i="7" s="1"/>
  <c r="AL235" i="7"/>
  <c r="B235" i="7"/>
  <c r="BE235" i="7" s="1"/>
  <c r="AX235" i="7"/>
  <c r="AO235" i="7"/>
  <c r="AH235" i="7"/>
  <c r="M235" i="7"/>
  <c r="Y235" i="7"/>
  <c r="G235" i="7"/>
  <c r="P235" i="7"/>
  <c r="Z235" i="7"/>
  <c r="I235" i="7"/>
  <c r="AA235" i="7"/>
  <c r="T235" i="7"/>
  <c r="F235" i="7"/>
  <c r="A396" i="19"/>
  <c r="C395" i="19"/>
  <c r="B396" i="19"/>
  <c r="E236" i="7"/>
  <c r="IA8" i="2"/>
  <c r="C478" i="13" s="1"/>
  <c r="A478" i="13" l="1"/>
  <c r="B478" i="13"/>
  <c r="IB8" i="2"/>
  <c r="C479" i="13" s="1"/>
  <c r="E237" i="7"/>
  <c r="C394" i="19"/>
  <c r="B395" i="19"/>
  <c r="A395" i="19"/>
  <c r="AD236" i="7"/>
  <c r="AG236" i="7"/>
  <c r="AC236" i="7"/>
  <c r="H236" i="7"/>
  <c r="BI236" i="7" s="1"/>
  <c r="AL236" i="7"/>
  <c r="I236" i="7"/>
  <c r="C236" i="7"/>
  <c r="BF236" i="7" s="1"/>
  <c r="AB236" i="7"/>
  <c r="F236" i="7"/>
  <c r="N236" i="7"/>
  <c r="T236" i="7"/>
  <c r="Q236" i="7"/>
  <c r="S236" i="7"/>
  <c r="K236" i="7"/>
  <c r="AS236" i="7"/>
  <c r="BK236" i="7" s="1"/>
  <c r="J236" i="7"/>
  <c r="AQ236" i="7"/>
  <c r="P236" i="7"/>
  <c r="L236" i="7"/>
  <c r="BJ236" i="7" s="1"/>
  <c r="AE236" i="7"/>
  <c r="AF236" i="7"/>
  <c r="AN236" i="7"/>
  <c r="W236" i="7"/>
  <c r="AO236" i="7"/>
  <c r="X236" i="7"/>
  <c r="AY236" i="7"/>
  <c r="AR236" i="7"/>
  <c r="AT236" i="7"/>
  <c r="AW236" i="7"/>
  <c r="AU236" i="7"/>
  <c r="AI236" i="7"/>
  <c r="B236" i="7"/>
  <c r="BE236" i="7" s="1"/>
  <c r="AP236" i="7"/>
  <c r="AM236" i="7"/>
  <c r="AX236" i="7"/>
  <c r="V236" i="7"/>
  <c r="AH236" i="7"/>
  <c r="G236" i="7"/>
  <c r="U236" i="7"/>
  <c r="AA236" i="7"/>
  <c r="M236" i="7"/>
  <c r="AK236" i="7"/>
  <c r="Z236" i="7"/>
  <c r="AJ236" i="7"/>
  <c r="O236" i="7"/>
  <c r="AV236" i="7"/>
  <c r="Y236" i="7"/>
  <c r="R236" i="7"/>
  <c r="BH235" i="7"/>
  <c r="A235" i="7"/>
  <c r="BD235" i="7" s="1"/>
  <c r="D235" i="7"/>
  <c r="BG235" i="7" s="1"/>
  <c r="A479" i="13" l="1"/>
  <c r="B479" i="13"/>
  <c r="D236" i="7"/>
  <c r="BG236" i="7" s="1"/>
  <c r="A394" i="19"/>
  <c r="C393" i="19"/>
  <c r="B394" i="19"/>
  <c r="BH236" i="7"/>
  <c r="A236" i="7"/>
  <c r="BD236" i="7" s="1"/>
  <c r="AN237" i="7"/>
  <c r="Q237" i="7"/>
  <c r="Y237" i="7"/>
  <c r="G237" i="7"/>
  <c r="AD237" i="7"/>
  <c r="AX237" i="7"/>
  <c r="I237" i="7"/>
  <c r="AY237" i="7"/>
  <c r="O237" i="7"/>
  <c r="AB237" i="7"/>
  <c r="AM237" i="7"/>
  <c r="W237" i="7"/>
  <c r="N237" i="7"/>
  <c r="AH237" i="7"/>
  <c r="H237" i="7"/>
  <c r="BI237" i="7" s="1"/>
  <c r="AF237" i="7"/>
  <c r="M237" i="7"/>
  <c r="C237" i="7"/>
  <c r="BF237" i="7" s="1"/>
  <c r="AQ237" i="7"/>
  <c r="AU237" i="7"/>
  <c r="L237" i="7"/>
  <c r="BJ237" i="7" s="1"/>
  <c r="AV237" i="7"/>
  <c r="AA237" i="7"/>
  <c r="AS237" i="7"/>
  <c r="BK237" i="7" s="1"/>
  <c r="AC237" i="7"/>
  <c r="AE237" i="7"/>
  <c r="V237" i="7"/>
  <c r="B237" i="7"/>
  <c r="BE237" i="7" s="1"/>
  <c r="J237" i="7"/>
  <c r="AK237" i="7"/>
  <c r="T237" i="7"/>
  <c r="P237" i="7"/>
  <c r="AO237" i="7"/>
  <c r="S237" i="7"/>
  <c r="X237" i="7"/>
  <c r="AG237" i="7"/>
  <c r="R237" i="7"/>
  <c r="Z237" i="7"/>
  <c r="AP237" i="7"/>
  <c r="AR237" i="7"/>
  <c r="AT237" i="7"/>
  <c r="K237" i="7"/>
  <c r="AW237" i="7"/>
  <c r="AI237" i="7"/>
  <c r="U237" i="7"/>
  <c r="F237" i="7"/>
  <c r="AJ237" i="7"/>
  <c r="AL237" i="7"/>
  <c r="E238" i="7"/>
  <c r="IC8" i="2"/>
  <c r="C480" i="13" s="1"/>
  <c r="B480" i="13" l="1"/>
  <c r="A480" i="13"/>
  <c r="D237" i="7"/>
  <c r="BG237" i="7" s="1"/>
  <c r="ID8" i="2"/>
  <c r="C481" i="13" s="1"/>
  <c r="E239" i="7"/>
  <c r="M238" i="7"/>
  <c r="AE238" i="7"/>
  <c r="H238" i="7"/>
  <c r="BI238" i="7" s="1"/>
  <c r="O238" i="7"/>
  <c r="AR238" i="7"/>
  <c r="S238" i="7"/>
  <c r="AT238" i="7"/>
  <c r="AW238" i="7"/>
  <c r="W238" i="7"/>
  <c r="V238" i="7"/>
  <c r="G238" i="7"/>
  <c r="Z238" i="7"/>
  <c r="AS238" i="7"/>
  <c r="BK238" i="7" s="1"/>
  <c r="F238" i="7"/>
  <c r="L238" i="7"/>
  <c r="BJ238" i="7" s="1"/>
  <c r="AK238" i="7"/>
  <c r="AX238" i="7"/>
  <c r="K238" i="7"/>
  <c r="N238" i="7"/>
  <c r="T238" i="7"/>
  <c r="U238" i="7"/>
  <c r="X238" i="7"/>
  <c r="AN238" i="7"/>
  <c r="AQ238" i="7"/>
  <c r="AG238" i="7"/>
  <c r="AA238" i="7"/>
  <c r="I238" i="7"/>
  <c r="B238" i="7"/>
  <c r="BE238" i="7" s="1"/>
  <c r="AY238" i="7"/>
  <c r="C238" i="7"/>
  <c r="BF238" i="7" s="1"/>
  <c r="Y238" i="7"/>
  <c r="Q238" i="7"/>
  <c r="AJ238" i="7"/>
  <c r="P238" i="7"/>
  <c r="AP238" i="7"/>
  <c r="AC238" i="7"/>
  <c r="AV238" i="7"/>
  <c r="J238" i="7"/>
  <c r="AH238" i="7"/>
  <c r="AI238" i="7"/>
  <c r="AB238" i="7"/>
  <c r="AD238" i="7"/>
  <c r="AU238" i="7"/>
  <c r="AO238" i="7"/>
  <c r="R238" i="7"/>
  <c r="AF238" i="7"/>
  <c r="AL238" i="7"/>
  <c r="AM238" i="7"/>
  <c r="BH237" i="7"/>
  <c r="A237" i="7"/>
  <c r="BD237" i="7" s="1"/>
  <c r="C392" i="19"/>
  <c r="B393" i="19"/>
  <c r="A393" i="19"/>
  <c r="B481" i="13" l="1"/>
  <c r="A481" i="13"/>
  <c r="D238" i="7"/>
  <c r="BG238" i="7" s="1"/>
  <c r="BH238" i="7"/>
  <c r="A238" i="7"/>
  <c r="BD238" i="7" s="1"/>
  <c r="C391" i="19"/>
  <c r="B392" i="19"/>
  <c r="A392" i="19"/>
  <c r="J239" i="7"/>
  <c r="B239" i="7"/>
  <c r="AX239" i="7"/>
  <c r="AD239" i="7"/>
  <c r="T239" i="7"/>
  <c r="AU239" i="7"/>
  <c r="AQ239" i="7"/>
  <c r="AO239" i="7"/>
  <c r="G239" i="7"/>
  <c r="AI239" i="7"/>
  <c r="L239" i="7"/>
  <c r="BJ239" i="7" s="1"/>
  <c r="R239" i="7"/>
  <c r="S239" i="7"/>
  <c r="W239" i="7"/>
  <c r="AM239" i="7"/>
  <c r="AH239" i="7"/>
  <c r="AP239" i="7"/>
  <c r="AN239" i="7"/>
  <c r="AT239" i="7"/>
  <c r="Q239" i="7"/>
  <c r="H239" i="7"/>
  <c r="BI239" i="7" s="1"/>
  <c r="V239" i="7"/>
  <c r="Y239" i="7"/>
  <c r="Z239" i="7"/>
  <c r="AJ239" i="7"/>
  <c r="AR239" i="7"/>
  <c r="AL239" i="7"/>
  <c r="AW239" i="7"/>
  <c r="AS239" i="7"/>
  <c r="BK239" i="7" s="1"/>
  <c r="C239" i="7"/>
  <c r="BF239" i="7" s="1"/>
  <c r="P239" i="7"/>
  <c r="AF239" i="7"/>
  <c r="U239" i="7"/>
  <c r="I239" i="7"/>
  <c r="O239" i="7"/>
  <c r="M239" i="7"/>
  <c r="AY239" i="7"/>
  <c r="AV239" i="7"/>
  <c r="F239" i="7"/>
  <c r="AA239" i="7"/>
  <c r="X239" i="7"/>
  <c r="AG239" i="7"/>
  <c r="AK239" i="7"/>
  <c r="AE239" i="7"/>
  <c r="N239" i="7"/>
  <c r="AC239" i="7"/>
  <c r="AB239" i="7"/>
  <c r="K239" i="7"/>
  <c r="IE8" i="2"/>
  <c r="C482" i="13" s="1"/>
  <c r="E240" i="7"/>
  <c r="B482" i="13" l="1"/>
  <c r="A482" i="13"/>
  <c r="BH239" i="7"/>
  <c r="A239" i="7"/>
  <c r="BD239" i="7" s="1"/>
  <c r="AD240" i="7"/>
  <c r="AP240" i="7"/>
  <c r="Z240" i="7"/>
  <c r="K240" i="7"/>
  <c r="AF240" i="7"/>
  <c r="BC240" i="7"/>
  <c r="AQ240" i="7"/>
  <c r="I240" i="7"/>
  <c r="N240" i="7"/>
  <c r="W240" i="7"/>
  <c r="AL240" i="7"/>
  <c r="O240" i="7"/>
  <c r="AR240" i="7"/>
  <c r="AX240" i="7"/>
  <c r="M240" i="7"/>
  <c r="AK240" i="7"/>
  <c r="AU240" i="7"/>
  <c r="J240" i="7"/>
  <c r="BA240" i="7"/>
  <c r="AI240" i="7"/>
  <c r="AW240" i="7"/>
  <c r="AV240" i="7"/>
  <c r="G240" i="7"/>
  <c r="AZ240" i="7"/>
  <c r="BN240" i="7"/>
  <c r="L240" i="7"/>
  <c r="BJ240" i="7" s="1"/>
  <c r="R240" i="7"/>
  <c r="X240" i="7"/>
  <c r="AS240" i="7"/>
  <c r="BK240" i="7" s="1"/>
  <c r="B240" i="7"/>
  <c r="BE240" i="7" s="1"/>
  <c r="AH240" i="7"/>
  <c r="AG240" i="7"/>
  <c r="P240" i="7"/>
  <c r="AC240" i="7"/>
  <c r="AT240" i="7"/>
  <c r="AY240" i="7"/>
  <c r="Q240" i="7"/>
  <c r="U240" i="7"/>
  <c r="H240" i="7"/>
  <c r="BI240" i="7" s="1"/>
  <c r="BB240" i="7"/>
  <c r="F240" i="7"/>
  <c r="Y240" i="7"/>
  <c r="BP240" i="7"/>
  <c r="AO240" i="7"/>
  <c r="AB240" i="7"/>
  <c r="AN240" i="7"/>
  <c r="BO240" i="7"/>
  <c r="BL240" i="7"/>
  <c r="C240" i="7"/>
  <c r="BF240" i="7" s="1"/>
  <c r="BM240" i="7"/>
  <c r="AA240" i="7"/>
  <c r="S240" i="7"/>
  <c r="AJ240" i="7"/>
  <c r="T240" i="7"/>
  <c r="AM240" i="7"/>
  <c r="V240" i="7"/>
  <c r="AE240" i="7"/>
  <c r="D239" i="7"/>
  <c r="BG239" i="7" s="1"/>
  <c r="BE239" i="7"/>
  <c r="C390" i="19"/>
  <c r="A391" i="19"/>
  <c r="B391" i="19"/>
  <c r="IF8" i="2"/>
  <c r="C483" i="13" s="1"/>
  <c r="E241" i="7"/>
  <c r="A483" i="13" l="1"/>
  <c r="B483" i="13"/>
  <c r="D240" i="7"/>
  <c r="BG240" i="7" s="1"/>
  <c r="AP241" i="7"/>
  <c r="AH241" i="7"/>
  <c r="BN241" i="7"/>
  <c r="Y241" i="7"/>
  <c r="M241" i="7"/>
  <c r="AD241" i="7"/>
  <c r="AM241" i="7"/>
  <c r="BO241" i="7"/>
  <c r="I241" i="7"/>
  <c r="X241" i="7"/>
  <c r="O241" i="7"/>
  <c r="AR241" i="7"/>
  <c r="AC241" i="7"/>
  <c r="BB241" i="7"/>
  <c r="AS241" i="7"/>
  <c r="BK241" i="7" s="1"/>
  <c r="AI241" i="7"/>
  <c r="F241" i="7"/>
  <c r="H241" i="7"/>
  <c r="BI241" i="7" s="1"/>
  <c r="BM241" i="7"/>
  <c r="C241" i="7"/>
  <c r="BF241" i="7" s="1"/>
  <c r="AQ241" i="7"/>
  <c r="BA241" i="7"/>
  <c r="AG241" i="7"/>
  <c r="S241" i="7"/>
  <c r="AT241" i="7"/>
  <c r="P241" i="7"/>
  <c r="AA241" i="7"/>
  <c r="Z241" i="7"/>
  <c r="AY241" i="7"/>
  <c r="AL241" i="7"/>
  <c r="U241" i="7"/>
  <c r="BL241" i="7"/>
  <c r="AW241" i="7"/>
  <c r="G241" i="7"/>
  <c r="AZ241" i="7"/>
  <c r="BC241" i="7"/>
  <c r="AK241" i="7"/>
  <c r="J241" i="7"/>
  <c r="N241" i="7"/>
  <c r="AO241" i="7"/>
  <c r="AX241" i="7"/>
  <c r="AV241" i="7"/>
  <c r="R241" i="7"/>
  <c r="Q241" i="7"/>
  <c r="L241" i="7"/>
  <c r="BJ241" i="7" s="1"/>
  <c r="K241" i="7"/>
  <c r="AF241" i="7"/>
  <c r="AJ241" i="7"/>
  <c r="BP241" i="7"/>
  <c r="AE241" i="7"/>
  <c r="T241" i="7"/>
  <c r="AB241" i="7"/>
  <c r="B241" i="7"/>
  <c r="BE241" i="7" s="1"/>
  <c r="AN241" i="7"/>
  <c r="AU241" i="7"/>
  <c r="V241" i="7"/>
  <c r="W241" i="7"/>
  <c r="A390" i="19"/>
  <c r="C389" i="19"/>
  <c r="B390" i="19"/>
  <c r="A240" i="7"/>
  <c r="BD240" i="7" s="1"/>
  <c r="BH240" i="7"/>
  <c r="IG8" i="2"/>
  <c r="C484" i="13" s="1"/>
  <c r="E242" i="7"/>
  <c r="A484" i="13" l="1"/>
  <c r="B484" i="13"/>
  <c r="D241" i="7"/>
  <c r="BG241" i="7" s="1"/>
  <c r="B242" i="7"/>
  <c r="BE242" i="7" s="1"/>
  <c r="AV242" i="7"/>
  <c r="AS242" i="7"/>
  <c r="BK242" i="7" s="1"/>
  <c r="AQ242" i="7"/>
  <c r="BC242" i="7"/>
  <c r="M242" i="7"/>
  <c r="AF242" i="7"/>
  <c r="BN242" i="7"/>
  <c r="O242" i="7"/>
  <c r="AA242" i="7"/>
  <c r="V242" i="7"/>
  <c r="AU242" i="7"/>
  <c r="T242" i="7"/>
  <c r="AG242" i="7"/>
  <c r="H242" i="7"/>
  <c r="BI242" i="7" s="1"/>
  <c r="Y242" i="7"/>
  <c r="BB242" i="7"/>
  <c r="AR242" i="7"/>
  <c r="AW242" i="7"/>
  <c r="N242" i="7"/>
  <c r="K242" i="7"/>
  <c r="BA242" i="7"/>
  <c r="AY242" i="7"/>
  <c r="AO242" i="7"/>
  <c r="Z242" i="7"/>
  <c r="AL242" i="7"/>
  <c r="AT242" i="7"/>
  <c r="AH242" i="7"/>
  <c r="AI242" i="7"/>
  <c r="AJ242" i="7"/>
  <c r="L242" i="7"/>
  <c r="BJ242" i="7" s="1"/>
  <c r="AE242" i="7"/>
  <c r="Q242" i="7"/>
  <c r="G242" i="7"/>
  <c r="S242" i="7"/>
  <c r="BO242" i="7"/>
  <c r="AX242" i="7"/>
  <c r="AM242" i="7"/>
  <c r="AK242" i="7"/>
  <c r="X242" i="7"/>
  <c r="AP242" i="7"/>
  <c r="AC242" i="7"/>
  <c r="R242" i="7"/>
  <c r="AZ242" i="7"/>
  <c r="J242" i="7"/>
  <c r="BL242" i="7"/>
  <c r="BP242" i="7"/>
  <c r="U242" i="7"/>
  <c r="AN242" i="7"/>
  <c r="P242" i="7"/>
  <c r="AB242" i="7"/>
  <c r="W242" i="7"/>
  <c r="BM242" i="7"/>
  <c r="F242" i="7"/>
  <c r="C242" i="7"/>
  <c r="BF242" i="7" s="1"/>
  <c r="I242" i="7"/>
  <c r="AD242" i="7"/>
  <c r="IH8" i="2"/>
  <c r="C485" i="13" s="1"/>
  <c r="E243" i="7"/>
  <c r="A389" i="19"/>
  <c r="B389" i="19"/>
  <c r="C388" i="19"/>
  <c r="BH241" i="7"/>
  <c r="A241" i="7"/>
  <c r="BD241" i="7" s="1"/>
  <c r="A485" i="13" l="1"/>
  <c r="B485" i="13"/>
  <c r="D242" i="7"/>
  <c r="BG242" i="7" s="1"/>
  <c r="II8" i="2"/>
  <c r="C486" i="13" s="1"/>
  <c r="E244" i="7"/>
  <c r="BO243" i="7"/>
  <c r="T243" i="7"/>
  <c r="I243" i="7"/>
  <c r="AQ243" i="7"/>
  <c r="AL243" i="7"/>
  <c r="AJ243" i="7"/>
  <c r="K243" i="7"/>
  <c r="S243" i="7"/>
  <c r="U243" i="7"/>
  <c r="BP243" i="7"/>
  <c r="BA243" i="7"/>
  <c r="AG243" i="7"/>
  <c r="R243" i="7"/>
  <c r="BN243" i="7"/>
  <c r="AK243" i="7"/>
  <c r="J243" i="7"/>
  <c r="AC243" i="7"/>
  <c r="AU243" i="7"/>
  <c r="AW243" i="7"/>
  <c r="AM243" i="7"/>
  <c r="BB243" i="7"/>
  <c r="AA243" i="7"/>
  <c r="Y243" i="7"/>
  <c r="C243" i="7"/>
  <c r="BF243" i="7" s="1"/>
  <c r="AX243" i="7"/>
  <c r="AF243" i="7"/>
  <c r="AI243" i="7"/>
  <c r="BC243" i="7"/>
  <c r="G243" i="7"/>
  <c r="AT243" i="7"/>
  <c r="AH243" i="7"/>
  <c r="AN243" i="7"/>
  <c r="Q243" i="7"/>
  <c r="L243" i="7"/>
  <c r="BJ243" i="7" s="1"/>
  <c r="W243" i="7"/>
  <c r="BL243" i="7"/>
  <c r="AD243" i="7"/>
  <c r="AZ243" i="7"/>
  <c r="AP243" i="7"/>
  <c r="V243" i="7"/>
  <c r="AO243" i="7"/>
  <c r="AB243" i="7"/>
  <c r="B243" i="7"/>
  <c r="BE243" i="7" s="1"/>
  <c r="AV243" i="7"/>
  <c r="AS243" i="7"/>
  <c r="BK243" i="7" s="1"/>
  <c r="P243" i="7"/>
  <c r="Z243" i="7"/>
  <c r="AE243" i="7"/>
  <c r="N243" i="7"/>
  <c r="M243" i="7"/>
  <c r="AY243" i="7"/>
  <c r="H243" i="7"/>
  <c r="BI243" i="7" s="1"/>
  <c r="O243" i="7"/>
  <c r="AR243" i="7"/>
  <c r="X243" i="7"/>
  <c r="BM243" i="7"/>
  <c r="F243" i="7"/>
  <c r="C387" i="19"/>
  <c r="B388" i="19"/>
  <c r="A388" i="19"/>
  <c r="BH242" i="7"/>
  <c r="A242" i="7"/>
  <c r="BD242" i="7" s="1"/>
  <c r="A486" i="13" l="1"/>
  <c r="B486" i="13"/>
  <c r="D243" i="7"/>
  <c r="BG243" i="7" s="1"/>
  <c r="BH243" i="7"/>
  <c r="A243" i="7"/>
  <c r="BD243" i="7" s="1"/>
  <c r="N244" i="7"/>
  <c r="V244" i="7"/>
  <c r="X244" i="7"/>
  <c r="AC244" i="7"/>
  <c r="AH244" i="7"/>
  <c r="J244" i="7"/>
  <c r="S244" i="7"/>
  <c r="T244" i="7"/>
  <c r="H244" i="7"/>
  <c r="BI244" i="7" s="1"/>
  <c r="AT244" i="7"/>
  <c r="AB244" i="7"/>
  <c r="BA244" i="7"/>
  <c r="L244" i="7"/>
  <c r="BJ244" i="7" s="1"/>
  <c r="P244" i="7"/>
  <c r="AF244" i="7"/>
  <c r="AL244" i="7"/>
  <c r="AA244" i="7"/>
  <c r="B244" i="7"/>
  <c r="BE244" i="7" s="1"/>
  <c r="C244" i="7"/>
  <c r="BF244" i="7" s="1"/>
  <c r="AW244" i="7"/>
  <c r="AE244" i="7"/>
  <c r="Z244" i="7"/>
  <c r="AO244" i="7"/>
  <c r="AP244" i="7"/>
  <c r="AD244" i="7"/>
  <c r="AX244" i="7"/>
  <c r="R244" i="7"/>
  <c r="F244" i="7"/>
  <c r="AY244" i="7"/>
  <c r="AJ244" i="7"/>
  <c r="BN244" i="7"/>
  <c r="AR244" i="7"/>
  <c r="BL244" i="7"/>
  <c r="M244" i="7"/>
  <c r="AQ244" i="7"/>
  <c r="BP244" i="7"/>
  <c r="AS244" i="7"/>
  <c r="BK244" i="7" s="1"/>
  <c r="AV244" i="7"/>
  <c r="AU244" i="7"/>
  <c r="G244" i="7"/>
  <c r="BC244" i="7"/>
  <c r="AM244" i="7"/>
  <c r="AN244" i="7"/>
  <c r="AI244" i="7"/>
  <c r="I244" i="7"/>
  <c r="AG244" i="7"/>
  <c r="BM244" i="7"/>
  <c r="U244" i="7"/>
  <c r="AK244" i="7"/>
  <c r="AZ244" i="7"/>
  <c r="O244" i="7"/>
  <c r="W244" i="7"/>
  <c r="BB244" i="7"/>
  <c r="BO244" i="7"/>
  <c r="K244" i="7"/>
  <c r="Y244" i="7"/>
  <c r="Q244" i="7"/>
  <c r="C386" i="19"/>
  <c r="B387" i="19"/>
  <c r="A387" i="19"/>
  <c r="IJ8" i="2"/>
  <c r="C487" i="13" s="1"/>
  <c r="E245" i="7"/>
  <c r="A487" i="13" l="1"/>
  <c r="B487" i="13"/>
  <c r="IK8" i="2"/>
  <c r="C488" i="13" s="1"/>
  <c r="E246" i="7"/>
  <c r="A244" i="7"/>
  <c r="BD244" i="7" s="1"/>
  <c r="BH244" i="7"/>
  <c r="AM245" i="7"/>
  <c r="AV245" i="7"/>
  <c r="B245" i="7"/>
  <c r="BE245" i="7" s="1"/>
  <c r="AA245" i="7"/>
  <c r="U245" i="7"/>
  <c r="Y245" i="7"/>
  <c r="G245" i="7"/>
  <c r="AE245" i="7"/>
  <c r="AR245" i="7"/>
  <c r="V245" i="7"/>
  <c r="BO245" i="7"/>
  <c r="AB245" i="7"/>
  <c r="C245" i="7"/>
  <c r="BF245" i="7" s="1"/>
  <c r="AU245" i="7"/>
  <c r="N245" i="7"/>
  <c r="BC245" i="7"/>
  <c r="AP245" i="7"/>
  <c r="R245" i="7"/>
  <c r="P245" i="7"/>
  <c r="J245" i="7"/>
  <c r="BL245" i="7"/>
  <c r="W245" i="7"/>
  <c r="O245" i="7"/>
  <c r="S245" i="7"/>
  <c r="AZ245" i="7"/>
  <c r="AQ245" i="7"/>
  <c r="L245" i="7"/>
  <c r="BJ245" i="7" s="1"/>
  <c r="AH245" i="7"/>
  <c r="AW245" i="7"/>
  <c r="H245" i="7"/>
  <c r="BI245" i="7" s="1"/>
  <c r="AI245" i="7"/>
  <c r="F245" i="7"/>
  <c r="AF245" i="7"/>
  <c r="AT245" i="7"/>
  <c r="AG245" i="7"/>
  <c r="AK245" i="7"/>
  <c r="BA245" i="7"/>
  <c r="I245" i="7"/>
  <c r="AJ245" i="7"/>
  <c r="K245" i="7"/>
  <c r="Q245" i="7"/>
  <c r="Z245" i="7"/>
  <c r="AC245" i="7"/>
  <c r="AD245" i="7"/>
  <c r="X245" i="7"/>
  <c r="AO245" i="7"/>
  <c r="AX245" i="7"/>
  <c r="M245" i="7"/>
  <c r="BM245" i="7"/>
  <c r="AL245" i="7"/>
  <c r="BN245" i="7"/>
  <c r="T245" i="7"/>
  <c r="AS245" i="7"/>
  <c r="BK245" i="7" s="1"/>
  <c r="AN245" i="7"/>
  <c r="AY245" i="7"/>
  <c r="BP245" i="7"/>
  <c r="BB245" i="7"/>
  <c r="B386" i="19"/>
  <c r="A386" i="19"/>
  <c r="C385" i="19"/>
  <c r="D244" i="7"/>
  <c r="BG244" i="7" s="1"/>
  <c r="A488" i="13" l="1"/>
  <c r="B488" i="13"/>
  <c r="D245" i="7"/>
  <c r="BG245" i="7" s="1"/>
  <c r="BH245" i="7"/>
  <c r="A245" i="7"/>
  <c r="BD245" i="7" s="1"/>
  <c r="A385" i="19"/>
  <c r="B385" i="19"/>
  <c r="C384" i="19"/>
  <c r="AT246" i="7"/>
  <c r="V246" i="7"/>
  <c r="AA246" i="7"/>
  <c r="X246" i="7"/>
  <c r="Z246" i="7"/>
  <c r="AJ246" i="7"/>
  <c r="N246" i="7"/>
  <c r="Y246" i="7"/>
  <c r="BL246" i="7"/>
  <c r="AL246" i="7"/>
  <c r="U246" i="7"/>
  <c r="AO246" i="7"/>
  <c r="AY246" i="7"/>
  <c r="BM246" i="7"/>
  <c r="BC246" i="7"/>
  <c r="AS246" i="7"/>
  <c r="BK246" i="7" s="1"/>
  <c r="AE246" i="7"/>
  <c r="AW246" i="7"/>
  <c r="R246" i="7"/>
  <c r="AG246" i="7"/>
  <c r="AN246" i="7"/>
  <c r="AH246" i="7"/>
  <c r="T246" i="7"/>
  <c r="AP246" i="7"/>
  <c r="AR246" i="7"/>
  <c r="J246" i="7"/>
  <c r="AV246" i="7"/>
  <c r="P246" i="7"/>
  <c r="BA246" i="7"/>
  <c r="K246" i="7"/>
  <c r="C246" i="7"/>
  <c r="BF246" i="7" s="1"/>
  <c r="F246" i="7"/>
  <c r="AK246" i="7"/>
  <c r="AD246" i="7"/>
  <c r="L246" i="7"/>
  <c r="BJ246" i="7" s="1"/>
  <c r="W246" i="7"/>
  <c r="AB246" i="7"/>
  <c r="BB246" i="7"/>
  <c r="I246" i="7"/>
  <c r="S246" i="7"/>
  <c r="M246" i="7"/>
  <c r="G246" i="7"/>
  <c r="Q246" i="7"/>
  <c r="O246" i="7"/>
  <c r="AI246" i="7"/>
  <c r="AU246" i="7"/>
  <c r="B246" i="7"/>
  <c r="BE246" i="7" s="1"/>
  <c r="AF246" i="7"/>
  <c r="AX246" i="7"/>
  <c r="H246" i="7"/>
  <c r="BI246" i="7" s="1"/>
  <c r="AQ246" i="7"/>
  <c r="BO246" i="7"/>
  <c r="BP246" i="7"/>
  <c r="AZ246" i="7"/>
  <c r="AC246" i="7"/>
  <c r="AM246" i="7"/>
  <c r="BN246" i="7"/>
  <c r="IL8" i="2"/>
  <c r="C489" i="13" s="1"/>
  <c r="E247" i="7"/>
  <c r="D246" i="7" l="1"/>
  <c r="BG246" i="7" s="1"/>
  <c r="B489" i="13"/>
  <c r="A489" i="13"/>
  <c r="IM8" i="2"/>
  <c r="C490" i="13" s="1"/>
  <c r="E248" i="7"/>
  <c r="AT247" i="7"/>
  <c r="BA247" i="7"/>
  <c r="L247" i="7"/>
  <c r="BJ247" i="7" s="1"/>
  <c r="AF247" i="7"/>
  <c r="AC247" i="7"/>
  <c r="BB247" i="7"/>
  <c r="S247" i="7"/>
  <c r="AG247" i="7"/>
  <c r="C247" i="7"/>
  <c r="BF247" i="7" s="1"/>
  <c r="W247" i="7"/>
  <c r="AE247" i="7"/>
  <c r="I247" i="7"/>
  <c r="U247" i="7"/>
  <c r="BN247" i="7"/>
  <c r="AZ247" i="7"/>
  <c r="BO247" i="7"/>
  <c r="K247" i="7"/>
  <c r="AD247" i="7"/>
  <c r="AP247" i="7"/>
  <c r="R247" i="7"/>
  <c r="Y247" i="7"/>
  <c r="BP247" i="7"/>
  <c r="G247" i="7"/>
  <c r="AR247" i="7"/>
  <c r="AK247" i="7"/>
  <c r="M247" i="7"/>
  <c r="AW247" i="7"/>
  <c r="N247" i="7"/>
  <c r="O247" i="7"/>
  <c r="P247" i="7"/>
  <c r="AH247" i="7"/>
  <c r="AI247" i="7"/>
  <c r="AU247" i="7"/>
  <c r="AB247" i="7"/>
  <c r="AS247" i="7"/>
  <c r="BK247" i="7" s="1"/>
  <c r="AL247" i="7"/>
  <c r="AJ247" i="7"/>
  <c r="BL247" i="7"/>
  <c r="Z247" i="7"/>
  <c r="AA247" i="7"/>
  <c r="AV247" i="7"/>
  <c r="B247" i="7"/>
  <c r="BE247" i="7" s="1"/>
  <c r="AQ247" i="7"/>
  <c r="V247" i="7"/>
  <c r="BC247" i="7"/>
  <c r="AY247" i="7"/>
  <c r="AO247" i="7"/>
  <c r="T247" i="7"/>
  <c r="AN247" i="7"/>
  <c r="Q247" i="7"/>
  <c r="X247" i="7"/>
  <c r="H247" i="7"/>
  <c r="BI247" i="7" s="1"/>
  <c r="F247" i="7"/>
  <c r="J247" i="7"/>
  <c r="AM247" i="7"/>
  <c r="BM247" i="7"/>
  <c r="AX247" i="7"/>
  <c r="D247" i="7"/>
  <c r="BG247" i="7" s="1"/>
  <c r="A246" i="7"/>
  <c r="BD246" i="7" s="1"/>
  <c r="BH246" i="7"/>
  <c r="B384" i="19"/>
  <c r="C383" i="19"/>
  <c r="A384" i="19"/>
  <c r="B490" i="13" l="1"/>
  <c r="A490" i="13"/>
  <c r="C382" i="19"/>
  <c r="B383" i="19"/>
  <c r="A383" i="19"/>
  <c r="A247" i="7"/>
  <c r="BD247" i="7" s="1"/>
  <c r="BH247" i="7"/>
  <c r="BM248" i="7"/>
  <c r="N248" i="7"/>
  <c r="L248" i="7"/>
  <c r="BJ248" i="7" s="1"/>
  <c r="AM248" i="7"/>
  <c r="AK248" i="7"/>
  <c r="AV248" i="7"/>
  <c r="BN248" i="7"/>
  <c r="O248" i="7"/>
  <c r="AZ248" i="7"/>
  <c r="BP248" i="7"/>
  <c r="AY248" i="7"/>
  <c r="AD248" i="7"/>
  <c r="M248" i="7"/>
  <c r="AR248" i="7"/>
  <c r="AF248" i="7"/>
  <c r="AO248" i="7"/>
  <c r="AS248" i="7"/>
  <c r="BK248" i="7" s="1"/>
  <c r="F248" i="7"/>
  <c r="BC248" i="7"/>
  <c r="P248" i="7"/>
  <c r="AB248" i="7"/>
  <c r="AX248" i="7"/>
  <c r="AH248" i="7"/>
  <c r="AA248" i="7"/>
  <c r="V248" i="7"/>
  <c r="K248" i="7"/>
  <c r="H248" i="7"/>
  <c r="BI248" i="7" s="1"/>
  <c r="T248" i="7"/>
  <c r="AC248" i="7"/>
  <c r="AN248" i="7"/>
  <c r="BL248" i="7"/>
  <c r="AQ248" i="7"/>
  <c r="AJ248" i="7"/>
  <c r="I248" i="7"/>
  <c r="AE248" i="7"/>
  <c r="BA248" i="7"/>
  <c r="AG248" i="7"/>
  <c r="S248" i="7"/>
  <c r="AT248" i="7"/>
  <c r="C248" i="7"/>
  <c r="BF248" i="7" s="1"/>
  <c r="Z248" i="7"/>
  <c r="B248" i="7"/>
  <c r="BE248" i="7" s="1"/>
  <c r="G248" i="7"/>
  <c r="U248" i="7"/>
  <c r="Q248" i="7"/>
  <c r="W248" i="7"/>
  <c r="R248" i="7"/>
  <c r="AI248" i="7"/>
  <c r="J248" i="7"/>
  <c r="Y248" i="7"/>
  <c r="AP248" i="7"/>
  <c r="AU248" i="7"/>
  <c r="BB248" i="7"/>
  <c r="AW248" i="7"/>
  <c r="AL248" i="7"/>
  <c r="X248" i="7"/>
  <c r="BO248" i="7"/>
  <c r="D248" i="7"/>
  <c r="BG248" i="7" s="1"/>
  <c r="IN8" i="2"/>
  <c r="C491" i="13" s="1"/>
  <c r="E249" i="7"/>
  <c r="B491" i="13" l="1"/>
  <c r="A491" i="13"/>
  <c r="AX249" i="7"/>
  <c r="J249" i="7"/>
  <c r="AL249" i="7"/>
  <c r="AT249" i="7"/>
  <c r="T249" i="7"/>
  <c r="AY249" i="7"/>
  <c r="AO249" i="7"/>
  <c r="C249" i="7"/>
  <c r="BF249" i="7" s="1"/>
  <c r="AR249" i="7"/>
  <c r="AZ249" i="7"/>
  <c r="N249" i="7"/>
  <c r="BM249" i="7"/>
  <c r="F249" i="7"/>
  <c r="V249" i="7"/>
  <c r="AQ249" i="7"/>
  <c r="AN249" i="7"/>
  <c r="Y249" i="7"/>
  <c r="AM249" i="7"/>
  <c r="H249" i="7"/>
  <c r="BI249" i="7" s="1"/>
  <c r="X249" i="7"/>
  <c r="Q249" i="7"/>
  <c r="BP249" i="7"/>
  <c r="BB249" i="7"/>
  <c r="AE249" i="7"/>
  <c r="K249" i="7"/>
  <c r="AG249" i="7"/>
  <c r="G249" i="7"/>
  <c r="Z249" i="7"/>
  <c r="AH249" i="7"/>
  <c r="AC249" i="7"/>
  <c r="BO249" i="7"/>
  <c r="AS249" i="7"/>
  <c r="BK249" i="7" s="1"/>
  <c r="BC249" i="7"/>
  <c r="BN249" i="7"/>
  <c r="AV249" i="7"/>
  <c r="U249" i="7"/>
  <c r="BL249" i="7"/>
  <c r="AW249" i="7"/>
  <c r="AJ249" i="7"/>
  <c r="L249" i="7"/>
  <c r="BJ249" i="7" s="1"/>
  <c r="AK249" i="7"/>
  <c r="R249" i="7"/>
  <c r="O249" i="7"/>
  <c r="AU249" i="7"/>
  <c r="BA249" i="7"/>
  <c r="M249" i="7"/>
  <c r="S249" i="7"/>
  <c r="AF249" i="7"/>
  <c r="AP249" i="7"/>
  <c r="AI249" i="7"/>
  <c r="AA249" i="7"/>
  <c r="AB249" i="7"/>
  <c r="W249" i="7"/>
  <c r="AD249" i="7"/>
  <c r="B249" i="7"/>
  <c r="I249" i="7"/>
  <c r="P249" i="7"/>
  <c r="IO8" i="2"/>
  <c r="C492" i="13" s="1"/>
  <c r="E250" i="7"/>
  <c r="A248" i="7"/>
  <c r="BD248" i="7" s="1"/>
  <c r="BH248" i="7"/>
  <c r="C381" i="19"/>
  <c r="B382" i="19"/>
  <c r="A382" i="19"/>
  <c r="A492" i="13" l="1"/>
  <c r="B492" i="13"/>
  <c r="AN250" i="7"/>
  <c r="Z250" i="7"/>
  <c r="AL250" i="7"/>
  <c r="S250" i="7"/>
  <c r="BC250" i="7"/>
  <c r="AM250" i="7"/>
  <c r="F250" i="7"/>
  <c r="R250" i="7"/>
  <c r="AA250" i="7"/>
  <c r="AV250" i="7"/>
  <c r="AE250" i="7"/>
  <c r="BL250" i="7"/>
  <c r="T250" i="7"/>
  <c r="C250" i="7"/>
  <c r="BF250" i="7" s="1"/>
  <c r="BM250" i="7"/>
  <c r="I250" i="7"/>
  <c r="AD250" i="7"/>
  <c r="BN250" i="7"/>
  <c r="AI250" i="7"/>
  <c r="N250" i="7"/>
  <c r="M250" i="7"/>
  <c r="P250" i="7"/>
  <c r="AP250" i="7"/>
  <c r="BA250" i="7"/>
  <c r="B250" i="7"/>
  <c r="BE250" i="7" s="1"/>
  <c r="BO250" i="7"/>
  <c r="Q250" i="7"/>
  <c r="K250" i="7"/>
  <c r="AX250" i="7"/>
  <c r="AB250" i="7"/>
  <c r="AY250" i="7"/>
  <c r="H250" i="7"/>
  <c r="BI250" i="7" s="1"/>
  <c r="AO250" i="7"/>
  <c r="W250" i="7"/>
  <c r="AQ250" i="7"/>
  <c r="AG250" i="7"/>
  <c r="U250" i="7"/>
  <c r="AF250" i="7"/>
  <c r="J250" i="7"/>
  <c r="AZ250" i="7"/>
  <c r="X250" i="7"/>
  <c r="BB250" i="7"/>
  <c r="AC250" i="7"/>
  <c r="Y250" i="7"/>
  <c r="AU250" i="7"/>
  <c r="AK250" i="7"/>
  <c r="O250" i="7"/>
  <c r="G250" i="7"/>
  <c r="L250" i="7"/>
  <c r="BJ250" i="7" s="1"/>
  <c r="AS250" i="7"/>
  <c r="BK250" i="7" s="1"/>
  <c r="AT250" i="7"/>
  <c r="BP250" i="7"/>
  <c r="V250" i="7"/>
  <c r="AR250" i="7"/>
  <c r="AJ250" i="7"/>
  <c r="AW250" i="7"/>
  <c r="AH250" i="7"/>
  <c r="D249" i="7"/>
  <c r="BG249" i="7" s="1"/>
  <c r="BE249" i="7"/>
  <c r="A381" i="19"/>
  <c r="B381" i="19"/>
  <c r="C380" i="19"/>
  <c r="IP8" i="2"/>
  <c r="C493" i="13" s="1"/>
  <c r="E251" i="7"/>
  <c r="A249" i="7"/>
  <c r="BD249" i="7" s="1"/>
  <c r="BH249" i="7"/>
  <c r="B493" i="13" l="1"/>
  <c r="A493" i="13"/>
  <c r="D250" i="7"/>
  <c r="BG250" i="7" s="1"/>
  <c r="BH250" i="7"/>
  <c r="A250" i="7"/>
  <c r="BD250" i="7" s="1"/>
  <c r="AB251" i="7"/>
  <c r="AN251" i="7"/>
  <c r="AI251" i="7"/>
  <c r="L251" i="7"/>
  <c r="BJ251" i="7" s="1"/>
  <c r="BP251" i="7"/>
  <c r="BN251" i="7"/>
  <c r="AE251" i="7"/>
  <c r="AX251" i="7"/>
  <c r="AD251" i="7"/>
  <c r="BC251" i="7"/>
  <c r="S251" i="7"/>
  <c r="J251" i="7"/>
  <c r="AZ251" i="7"/>
  <c r="AA251" i="7"/>
  <c r="AT251" i="7"/>
  <c r="AV251" i="7"/>
  <c r="AG251" i="7"/>
  <c r="AK251" i="7"/>
  <c r="T251" i="7"/>
  <c r="G251" i="7"/>
  <c r="C251" i="7"/>
  <c r="BF251" i="7" s="1"/>
  <c r="O251" i="7"/>
  <c r="Q251" i="7"/>
  <c r="B251" i="7"/>
  <c r="N251" i="7"/>
  <c r="F251" i="7"/>
  <c r="AO251" i="7"/>
  <c r="AH251" i="7"/>
  <c r="AW251" i="7"/>
  <c r="U251" i="7"/>
  <c r="AR251" i="7"/>
  <c r="BA251" i="7"/>
  <c r="AQ251" i="7"/>
  <c r="AM251" i="7"/>
  <c r="H251" i="7"/>
  <c r="BI251" i="7" s="1"/>
  <c r="R251" i="7"/>
  <c r="BB251" i="7"/>
  <c r="Y251" i="7"/>
  <c r="X251" i="7"/>
  <c r="AJ251" i="7"/>
  <c r="BM251" i="7"/>
  <c r="I251" i="7"/>
  <c r="W251" i="7"/>
  <c r="BL251" i="7"/>
  <c r="AU251" i="7"/>
  <c r="M251" i="7"/>
  <c r="AF251" i="7"/>
  <c r="Z251" i="7"/>
  <c r="AS251" i="7"/>
  <c r="BK251" i="7" s="1"/>
  <c r="AP251" i="7"/>
  <c r="P251" i="7"/>
  <c r="AC251" i="7"/>
  <c r="AL251" i="7"/>
  <c r="BO251" i="7"/>
  <c r="K251" i="7"/>
  <c r="AY251" i="7"/>
  <c r="V251" i="7"/>
  <c r="E252" i="7"/>
  <c r="IQ8" i="2"/>
  <c r="C494" i="13" s="1"/>
  <c r="C379" i="19"/>
  <c r="B380" i="19"/>
  <c r="A380" i="19"/>
  <c r="A494" i="13" l="1"/>
  <c r="B494" i="13"/>
  <c r="AG252" i="7"/>
  <c r="AS252" i="7"/>
  <c r="BK252" i="7" s="1"/>
  <c r="AE252" i="7"/>
  <c r="AF252" i="7"/>
  <c r="Q252" i="7"/>
  <c r="AZ252" i="7"/>
  <c r="U252" i="7"/>
  <c r="AB252" i="7"/>
  <c r="BP252" i="7"/>
  <c r="F252" i="7"/>
  <c r="AH252" i="7"/>
  <c r="AY252" i="7"/>
  <c r="AU252" i="7"/>
  <c r="BA252" i="7"/>
  <c r="AO252" i="7"/>
  <c r="Z252" i="7"/>
  <c r="M252" i="7"/>
  <c r="BC252" i="7"/>
  <c r="BL252" i="7"/>
  <c r="N252" i="7"/>
  <c r="Y252" i="7"/>
  <c r="K252" i="7"/>
  <c r="AV252" i="7"/>
  <c r="AI252" i="7"/>
  <c r="B252" i="7"/>
  <c r="BE252" i="7" s="1"/>
  <c r="I252" i="7"/>
  <c r="BN252" i="7"/>
  <c r="L252" i="7"/>
  <c r="BJ252" i="7" s="1"/>
  <c r="AM252" i="7"/>
  <c r="V252" i="7"/>
  <c r="AK252" i="7"/>
  <c r="BM252" i="7"/>
  <c r="AN252" i="7"/>
  <c r="AA252" i="7"/>
  <c r="AX252" i="7"/>
  <c r="C252" i="7"/>
  <c r="BF252" i="7" s="1"/>
  <c r="AJ252" i="7"/>
  <c r="AT252" i="7"/>
  <c r="AR252" i="7"/>
  <c r="AD252" i="7"/>
  <c r="H252" i="7"/>
  <c r="BI252" i="7" s="1"/>
  <c r="O252" i="7"/>
  <c r="BB252" i="7"/>
  <c r="G252" i="7"/>
  <c r="S252" i="7"/>
  <c r="X252" i="7"/>
  <c r="AL252" i="7"/>
  <c r="P252" i="7"/>
  <c r="R252" i="7"/>
  <c r="AQ252" i="7"/>
  <c r="AP252" i="7"/>
  <c r="W252" i="7"/>
  <c r="AW252" i="7"/>
  <c r="AC252" i="7"/>
  <c r="T252" i="7"/>
  <c r="BO252" i="7"/>
  <c r="J252" i="7"/>
  <c r="BH251" i="7"/>
  <c r="A251" i="7"/>
  <c r="BD251" i="7" s="1"/>
  <c r="C378" i="19"/>
  <c r="B379" i="19"/>
  <c r="A379" i="19"/>
  <c r="D251" i="7"/>
  <c r="BG251" i="7" s="1"/>
  <c r="BE251" i="7"/>
  <c r="IR8" i="2"/>
  <c r="C495" i="13" s="1"/>
  <c r="E253" i="7"/>
  <c r="B495" i="13" l="1"/>
  <c r="A495" i="13"/>
  <c r="D252" i="7"/>
  <c r="BG252" i="7" s="1"/>
  <c r="AO253" i="7"/>
  <c r="AJ253" i="7"/>
  <c r="M253" i="7"/>
  <c r="N253" i="7"/>
  <c r="AW253" i="7"/>
  <c r="AN253" i="7"/>
  <c r="K253" i="7"/>
  <c r="AK253" i="7"/>
  <c r="Z253" i="7"/>
  <c r="AS253" i="7"/>
  <c r="BK253" i="7" s="1"/>
  <c r="AV253" i="7"/>
  <c r="G253" i="7"/>
  <c r="AA253" i="7"/>
  <c r="AB253" i="7"/>
  <c r="BC253" i="7"/>
  <c r="V253" i="7"/>
  <c r="AQ253" i="7"/>
  <c r="AL253" i="7"/>
  <c r="BB253" i="7"/>
  <c r="BL253" i="7"/>
  <c r="Q253" i="7"/>
  <c r="X253" i="7"/>
  <c r="I253" i="7"/>
  <c r="F253" i="7"/>
  <c r="AF253" i="7"/>
  <c r="BP253" i="7"/>
  <c r="BN253" i="7"/>
  <c r="W253" i="7"/>
  <c r="AG253" i="7"/>
  <c r="P253" i="7"/>
  <c r="AI253" i="7"/>
  <c r="AE253" i="7"/>
  <c r="AR253" i="7"/>
  <c r="AD253" i="7"/>
  <c r="L253" i="7"/>
  <c r="BJ253" i="7" s="1"/>
  <c r="AC253" i="7"/>
  <c r="B253" i="7"/>
  <c r="BE253" i="7" s="1"/>
  <c r="AM253" i="7"/>
  <c r="C253" i="7"/>
  <c r="BF253" i="7" s="1"/>
  <c r="AP253" i="7"/>
  <c r="AZ253" i="7"/>
  <c r="U253" i="7"/>
  <c r="T253" i="7"/>
  <c r="AX253" i="7"/>
  <c r="Y253" i="7"/>
  <c r="S253" i="7"/>
  <c r="AT253" i="7"/>
  <c r="BM253" i="7"/>
  <c r="AU253" i="7"/>
  <c r="AH253" i="7"/>
  <c r="AY253" i="7"/>
  <c r="O253" i="7"/>
  <c r="R253" i="7"/>
  <c r="J253" i="7"/>
  <c r="BA253" i="7"/>
  <c r="BO253" i="7"/>
  <c r="H253" i="7"/>
  <c r="BI253" i="7" s="1"/>
  <c r="IS8" i="2"/>
  <c r="C496" i="13" s="1"/>
  <c r="E254" i="7"/>
  <c r="BH252" i="7"/>
  <c r="A252" i="7"/>
  <c r="BD252" i="7" s="1"/>
  <c r="A378" i="19"/>
  <c r="C377" i="19"/>
  <c r="B378" i="19"/>
  <c r="B496" i="13" l="1"/>
  <c r="A496" i="13"/>
  <c r="D253" i="7"/>
  <c r="BG253" i="7" s="1"/>
  <c r="B377" i="19"/>
  <c r="A377" i="19"/>
  <c r="C376" i="19"/>
  <c r="BH253" i="7"/>
  <c r="A253" i="7"/>
  <c r="BD253" i="7" s="1"/>
  <c r="AX254" i="7"/>
  <c r="AT254" i="7"/>
  <c r="AH254" i="7"/>
  <c r="AP254" i="7"/>
  <c r="BN254" i="7"/>
  <c r="M254" i="7"/>
  <c r="P254" i="7"/>
  <c r="BC254" i="7"/>
  <c r="AF254" i="7"/>
  <c r="AM254" i="7"/>
  <c r="W254" i="7"/>
  <c r="G254" i="7"/>
  <c r="BP254" i="7"/>
  <c r="AL254" i="7"/>
  <c r="AZ254" i="7"/>
  <c r="AE254" i="7"/>
  <c r="BA254" i="7"/>
  <c r="T254" i="7"/>
  <c r="H254" i="7"/>
  <c r="BI254" i="7" s="1"/>
  <c r="AK254" i="7"/>
  <c r="I254" i="7"/>
  <c r="N254" i="7"/>
  <c r="AY254" i="7"/>
  <c r="AS254" i="7"/>
  <c r="BK254" i="7" s="1"/>
  <c r="AG254" i="7"/>
  <c r="Y254" i="7"/>
  <c r="BO254" i="7"/>
  <c r="AR254" i="7"/>
  <c r="AI254" i="7"/>
  <c r="BM254" i="7"/>
  <c r="BL254" i="7"/>
  <c r="Z254" i="7"/>
  <c r="AA254" i="7"/>
  <c r="AN254" i="7"/>
  <c r="B254" i="7"/>
  <c r="BE254" i="7" s="1"/>
  <c r="BB254" i="7"/>
  <c r="L254" i="7"/>
  <c r="BJ254" i="7" s="1"/>
  <c r="AU254" i="7"/>
  <c r="C254" i="7"/>
  <c r="BF254" i="7" s="1"/>
  <c r="Q254" i="7"/>
  <c r="AJ254" i="7"/>
  <c r="AQ254" i="7"/>
  <c r="AO254" i="7"/>
  <c r="AW254" i="7"/>
  <c r="K254" i="7"/>
  <c r="J254" i="7"/>
  <c r="AD254" i="7"/>
  <c r="V254" i="7"/>
  <c r="AB254" i="7"/>
  <c r="AV254" i="7"/>
  <c r="U254" i="7"/>
  <c r="X254" i="7"/>
  <c r="O254" i="7"/>
  <c r="R254" i="7"/>
  <c r="AC254" i="7"/>
  <c r="F254" i="7"/>
  <c r="S254" i="7"/>
  <c r="IT8" i="2"/>
  <c r="E255" i="7"/>
  <c r="IU8" i="2" l="1"/>
  <c r="C497" i="13"/>
  <c r="D254" i="7"/>
  <c r="BG254" i="7" s="1"/>
  <c r="E256" i="7"/>
  <c r="C375" i="19"/>
  <c r="B376" i="19"/>
  <c r="A376" i="19"/>
  <c r="BH254" i="7"/>
  <c r="A254" i="7"/>
  <c r="BD254" i="7" s="1"/>
  <c r="AX255" i="7"/>
  <c r="AH255" i="7"/>
  <c r="AW255" i="7"/>
  <c r="AD255" i="7"/>
  <c r="AE255" i="7"/>
  <c r="Z255" i="7"/>
  <c r="BB255" i="7"/>
  <c r="Y255" i="7"/>
  <c r="B255" i="7"/>
  <c r="BE255" i="7" s="1"/>
  <c r="P255" i="7"/>
  <c r="Q255" i="7"/>
  <c r="M255" i="7"/>
  <c r="AZ255" i="7"/>
  <c r="W255" i="7"/>
  <c r="AP255" i="7"/>
  <c r="G255" i="7"/>
  <c r="C255" i="7"/>
  <c r="BF255" i="7" s="1"/>
  <c r="T255" i="7"/>
  <c r="BA255" i="7"/>
  <c r="BC255" i="7"/>
  <c r="H255" i="7"/>
  <c r="BI255" i="7" s="1"/>
  <c r="AK255" i="7"/>
  <c r="AS255" i="7"/>
  <c r="BK255" i="7" s="1"/>
  <c r="S255" i="7"/>
  <c r="BN255" i="7"/>
  <c r="AC255" i="7"/>
  <c r="X255" i="7"/>
  <c r="AJ255" i="7"/>
  <c r="I255" i="7"/>
  <c r="AO255" i="7"/>
  <c r="AV255" i="7"/>
  <c r="R255" i="7"/>
  <c r="V255" i="7"/>
  <c r="K255" i="7"/>
  <c r="L255" i="7"/>
  <c r="BJ255" i="7" s="1"/>
  <c r="AA255" i="7"/>
  <c r="AM255" i="7"/>
  <c r="F255" i="7"/>
  <c r="BP255" i="7"/>
  <c r="BL255" i="7"/>
  <c r="U255" i="7"/>
  <c r="N255" i="7"/>
  <c r="AT255" i="7"/>
  <c r="AF255" i="7"/>
  <c r="BM255" i="7"/>
  <c r="AR255" i="7"/>
  <c r="AI255" i="7"/>
  <c r="AQ255" i="7"/>
  <c r="AB255" i="7"/>
  <c r="AU255" i="7"/>
  <c r="J255" i="7"/>
  <c r="AY255" i="7"/>
  <c r="BO255" i="7"/>
  <c r="AG255" i="7"/>
  <c r="AL255" i="7"/>
  <c r="O255" i="7"/>
  <c r="AN255" i="7"/>
  <c r="B497" i="13" l="1"/>
  <c r="A497" i="13"/>
  <c r="IV8" i="2"/>
  <c r="C498" i="13"/>
  <c r="D255" i="7"/>
  <c r="BG255" i="7" s="1"/>
  <c r="A375" i="19"/>
  <c r="C374" i="19"/>
  <c r="B375" i="19"/>
  <c r="BH255" i="7"/>
  <c r="A255" i="7"/>
  <c r="BD255" i="7" s="1"/>
  <c r="AW256" i="7"/>
  <c r="BO256" i="7"/>
  <c r="AF256" i="7"/>
  <c r="AP256" i="7"/>
  <c r="L256" i="7"/>
  <c r="BJ256" i="7" s="1"/>
  <c r="BM256" i="7"/>
  <c r="Z256" i="7"/>
  <c r="AM256" i="7"/>
  <c r="Y256" i="7"/>
  <c r="AV256" i="7"/>
  <c r="AL256" i="7"/>
  <c r="V256" i="7"/>
  <c r="N256" i="7"/>
  <c r="AR256" i="7"/>
  <c r="M256" i="7"/>
  <c r="AH256" i="7"/>
  <c r="P256" i="7"/>
  <c r="AY256" i="7"/>
  <c r="AA256" i="7"/>
  <c r="BA256" i="7"/>
  <c r="BP256" i="7"/>
  <c r="AG256" i="7"/>
  <c r="B256" i="7"/>
  <c r="BE256" i="7" s="1"/>
  <c r="BN256" i="7"/>
  <c r="AJ256" i="7"/>
  <c r="R256" i="7"/>
  <c r="BL256" i="7"/>
  <c r="I256" i="7"/>
  <c r="AQ256" i="7"/>
  <c r="Q256" i="7"/>
  <c r="AE256" i="7"/>
  <c r="K256" i="7"/>
  <c r="AB256" i="7"/>
  <c r="X256" i="7"/>
  <c r="AN256" i="7"/>
  <c r="AU256" i="7"/>
  <c r="G256" i="7"/>
  <c r="BB256" i="7"/>
  <c r="AK256" i="7"/>
  <c r="AS256" i="7"/>
  <c r="BK256" i="7" s="1"/>
  <c r="AZ256" i="7"/>
  <c r="AT256" i="7"/>
  <c r="F256" i="7"/>
  <c r="O256" i="7"/>
  <c r="AX256" i="7"/>
  <c r="H256" i="7"/>
  <c r="BI256" i="7" s="1"/>
  <c r="W256" i="7"/>
  <c r="C256" i="7"/>
  <c r="BF256" i="7" s="1"/>
  <c r="AI256" i="7"/>
  <c r="S256" i="7"/>
  <c r="AD256" i="7"/>
  <c r="T256" i="7"/>
  <c r="J256" i="7"/>
  <c r="AO256" i="7"/>
  <c r="U256" i="7"/>
  <c r="BC256" i="7"/>
  <c r="AC256" i="7"/>
  <c r="E257" i="7"/>
  <c r="A498" i="13" l="1"/>
  <c r="B498" i="13"/>
  <c r="IW8" i="2"/>
  <c r="E258" i="7"/>
  <c r="C499" i="13"/>
  <c r="D256" i="7"/>
  <c r="BG256" i="7" s="1"/>
  <c r="J257" i="7"/>
  <c r="Q257" i="7"/>
  <c r="I257" i="7"/>
  <c r="AB257" i="7"/>
  <c r="K257" i="7"/>
  <c r="AU257" i="7"/>
  <c r="AT257" i="7"/>
  <c r="U257" i="7"/>
  <c r="AM257" i="7"/>
  <c r="C257" i="7"/>
  <c r="BF257" i="7" s="1"/>
  <c r="AK257" i="7"/>
  <c r="BA257" i="7"/>
  <c r="AJ257" i="7"/>
  <c r="AC257" i="7"/>
  <c r="AQ257" i="7"/>
  <c r="N257" i="7"/>
  <c r="P257" i="7"/>
  <c r="BM257" i="7"/>
  <c r="BB257" i="7"/>
  <c r="W257" i="7"/>
  <c r="M257" i="7"/>
  <c r="AF257" i="7"/>
  <c r="R257" i="7"/>
  <c r="AA257" i="7"/>
  <c r="G257" i="7"/>
  <c r="V257" i="7"/>
  <c r="BC257" i="7"/>
  <c r="X257" i="7"/>
  <c r="BN257" i="7"/>
  <c r="AY257" i="7"/>
  <c r="AD257" i="7"/>
  <c r="AN257" i="7"/>
  <c r="AI257" i="7"/>
  <c r="AG257" i="7"/>
  <c r="S257" i="7"/>
  <c r="Y257" i="7"/>
  <c r="AL257" i="7"/>
  <c r="H257" i="7"/>
  <c r="BI257" i="7" s="1"/>
  <c r="B257" i="7"/>
  <c r="BE257" i="7" s="1"/>
  <c r="AV257" i="7"/>
  <c r="BO257" i="7"/>
  <c r="Z257" i="7"/>
  <c r="AP257" i="7"/>
  <c r="BP257" i="7"/>
  <c r="AR257" i="7"/>
  <c r="AS257" i="7"/>
  <c r="BK257" i="7" s="1"/>
  <c r="AE257" i="7"/>
  <c r="AH257" i="7"/>
  <c r="T257" i="7"/>
  <c r="AX257" i="7"/>
  <c r="F257" i="7"/>
  <c r="AO257" i="7"/>
  <c r="L257" i="7"/>
  <c r="BJ257" i="7" s="1"/>
  <c r="AZ257" i="7"/>
  <c r="BL257" i="7"/>
  <c r="O257" i="7"/>
  <c r="AW257" i="7"/>
  <c r="BH256" i="7"/>
  <c r="A256" i="7"/>
  <c r="BD256" i="7" s="1"/>
  <c r="C373" i="19"/>
  <c r="A374" i="19"/>
  <c r="B374" i="19"/>
  <c r="C258" i="7" l="1"/>
  <c r="BF258" i="7" s="1"/>
  <c r="B258" i="7"/>
  <c r="BE258" i="7" s="1"/>
  <c r="AM258" i="7"/>
  <c r="AK258" i="7"/>
  <c r="AO258" i="7"/>
  <c r="AT258" i="7"/>
  <c r="AX258" i="7"/>
  <c r="AJ258" i="7"/>
  <c r="R258" i="7"/>
  <c r="F258" i="7"/>
  <c r="AE258" i="7"/>
  <c r="Q258" i="7"/>
  <c r="AQ258" i="7"/>
  <c r="BM258" i="7"/>
  <c r="AU258" i="7"/>
  <c r="AZ258" i="7"/>
  <c r="I258" i="7"/>
  <c r="U258" i="7"/>
  <c r="BA258" i="7"/>
  <c r="AP258" i="7"/>
  <c r="AL258" i="7"/>
  <c r="Y258" i="7"/>
  <c r="V258" i="7"/>
  <c r="AV258" i="7"/>
  <c r="BL258" i="7"/>
  <c r="AI258" i="7"/>
  <c r="P258" i="7"/>
  <c r="AS258" i="7"/>
  <c r="BK258" i="7" s="1"/>
  <c r="AW258" i="7"/>
  <c r="AH258" i="7"/>
  <c r="BB258" i="7"/>
  <c r="AC258" i="7"/>
  <c r="AD258" i="7"/>
  <c r="AY258" i="7"/>
  <c r="AA258" i="7"/>
  <c r="S258" i="7"/>
  <c r="AN258" i="7"/>
  <c r="L258" i="7"/>
  <c r="BJ258" i="7" s="1"/>
  <c r="N258" i="7"/>
  <c r="J258" i="7"/>
  <c r="AG258" i="7"/>
  <c r="BC258" i="7"/>
  <c r="AB258" i="7"/>
  <c r="BP258" i="7"/>
  <c r="Z258" i="7"/>
  <c r="G258" i="7"/>
  <c r="W258" i="7"/>
  <c r="AR258" i="7"/>
  <c r="H258" i="7"/>
  <c r="BI258" i="7" s="1"/>
  <c r="O258" i="7"/>
  <c r="AF258" i="7"/>
  <c r="BO258" i="7"/>
  <c r="K258" i="7"/>
  <c r="T258" i="7"/>
  <c r="BN258" i="7"/>
  <c r="M258" i="7"/>
  <c r="X258" i="7"/>
  <c r="IX8" i="2"/>
  <c r="C500" i="13"/>
  <c r="A499" i="13"/>
  <c r="B499" i="13"/>
  <c r="D257" i="7"/>
  <c r="BG257" i="7" s="1"/>
  <c r="BH257" i="7"/>
  <c r="A257" i="7"/>
  <c r="BD257" i="7" s="1"/>
  <c r="C372" i="19"/>
  <c r="B373" i="19"/>
  <c r="A373" i="19"/>
  <c r="A500" i="13" l="1"/>
  <c r="B500" i="13"/>
  <c r="IY8" i="2"/>
  <c r="C501" i="13"/>
  <c r="A258" i="7"/>
  <c r="BD258" i="7" s="1"/>
  <c r="BH258" i="7"/>
  <c r="F261" i="7"/>
  <c r="D258" i="7"/>
  <c r="BG258" i="7" s="1"/>
  <c r="B372" i="19"/>
  <c r="A372" i="19"/>
  <c r="C371" i="19"/>
  <c r="B501" i="13" l="1"/>
  <c r="A501" i="13"/>
  <c r="IZ8" i="2"/>
  <c r="C502" i="13"/>
  <c r="C370" i="19"/>
  <c r="A371" i="19"/>
  <c r="B371" i="19"/>
  <c r="A502" i="13" l="1"/>
  <c r="B502" i="13"/>
  <c r="JA8" i="2"/>
  <c r="C503" i="13"/>
  <c r="A370" i="19"/>
  <c r="C369" i="19"/>
  <c r="B370" i="19"/>
  <c r="A503" i="13" l="1"/>
  <c r="B503" i="13"/>
  <c r="JB8" i="2"/>
  <c r="C504" i="13"/>
  <c r="C368" i="19"/>
  <c r="B369" i="19"/>
  <c r="A369" i="19"/>
  <c r="A504" i="13" l="1"/>
  <c r="B504" i="13"/>
  <c r="JC8" i="2"/>
  <c r="C505" i="13"/>
  <c r="C367" i="19"/>
  <c r="B368" i="19"/>
  <c r="A368" i="19"/>
  <c r="A505" i="13" l="1"/>
  <c r="B505" i="13"/>
  <c r="JD8" i="2"/>
  <c r="C506" i="13"/>
  <c r="C366" i="19"/>
  <c r="A367" i="19"/>
  <c r="B367" i="19"/>
  <c r="A506" i="13" l="1"/>
  <c r="B506" i="13"/>
  <c r="JE8" i="2"/>
  <c r="C507" i="13"/>
  <c r="B366" i="19"/>
  <c r="C365" i="19"/>
  <c r="A366" i="19"/>
  <c r="A507" i="13" l="1"/>
  <c r="B507" i="13"/>
  <c r="JF8" i="2"/>
  <c r="C508" i="13"/>
  <c r="C364" i="19"/>
  <c r="B365" i="19"/>
  <c r="A365" i="19"/>
  <c r="JG8" i="2" l="1"/>
  <c r="C509" i="13"/>
  <c r="B508" i="13"/>
  <c r="A508" i="13"/>
  <c r="B364" i="19"/>
  <c r="A364" i="19"/>
  <c r="C363" i="19"/>
  <c r="B509" i="13" l="1"/>
  <c r="A509" i="13"/>
  <c r="C510" i="13"/>
  <c r="JH8" i="2"/>
  <c r="B363" i="19"/>
  <c r="C362" i="19"/>
  <c r="A363" i="19"/>
  <c r="A510" i="13" l="1"/>
  <c r="B510" i="13"/>
  <c r="JI8" i="2"/>
  <c r="C511" i="13"/>
  <c r="C361" i="19"/>
  <c r="A362" i="19"/>
  <c r="B362" i="19"/>
  <c r="A511" i="13" l="1"/>
  <c r="B511" i="13"/>
  <c r="JJ8" i="2"/>
  <c r="C512" i="13"/>
  <c r="A361" i="19"/>
  <c r="C360" i="19"/>
  <c r="B361" i="19"/>
  <c r="JK8" i="2" l="1"/>
  <c r="C513" i="13"/>
  <c r="B512" i="13"/>
  <c r="A512" i="13"/>
  <c r="B360" i="19"/>
  <c r="A360" i="19"/>
  <c r="C359" i="19"/>
  <c r="B513" i="13" l="1"/>
  <c r="A513" i="13"/>
  <c r="Z3" i="20"/>
  <c r="C33" i="20" s="1"/>
  <c r="AI3" i="20"/>
  <c r="C42" i="20" s="1"/>
  <c r="L3" i="20"/>
  <c r="C19" i="20" s="1"/>
  <c r="E3" i="20"/>
  <c r="C12" i="20" s="1"/>
  <c r="AV3" i="20"/>
  <c r="C55" i="20" s="1"/>
  <c r="AE3" i="20"/>
  <c r="C38" i="20" s="1"/>
  <c r="AM3" i="20"/>
  <c r="C46" i="20" s="1"/>
  <c r="AJ3" i="20"/>
  <c r="C43" i="20" s="1"/>
  <c r="O3" i="20"/>
  <c r="C22" i="20" s="1"/>
  <c r="P3" i="20"/>
  <c r="C23" i="20" s="1"/>
  <c r="AA3" i="20"/>
  <c r="C34" i="20" s="1"/>
  <c r="AL3" i="20"/>
  <c r="N3" i="20"/>
  <c r="C21" i="20" s="1"/>
  <c r="U3" i="20"/>
  <c r="C28" i="20" s="1"/>
  <c r="AG3" i="20"/>
  <c r="C40" i="20" s="1"/>
  <c r="Y3" i="20"/>
  <c r="C32" i="20" s="1"/>
  <c r="AR3" i="20"/>
  <c r="C51" i="20" s="1"/>
  <c r="AQ3" i="20"/>
  <c r="C50" i="20" s="1"/>
  <c r="M3" i="20"/>
  <c r="C20" i="20" s="1"/>
  <c r="AT3" i="20"/>
  <c r="C53" i="20" s="1"/>
  <c r="D3" i="20"/>
  <c r="C11" i="20" s="1"/>
  <c r="D11" i="20" s="1"/>
  <c r="AO3" i="20"/>
  <c r="C48" i="20" s="1"/>
  <c r="AS3" i="20"/>
  <c r="C52" i="20" s="1"/>
  <c r="H3" i="20"/>
  <c r="C15" i="20" s="1"/>
  <c r="E15" i="20" s="1"/>
  <c r="AC3" i="20"/>
  <c r="C36" i="20" s="1"/>
  <c r="I3" i="20"/>
  <c r="C16" i="20" s="1"/>
  <c r="T3" i="20"/>
  <c r="C27" i="20" s="1"/>
  <c r="AD3" i="20"/>
  <c r="S3" i="20"/>
  <c r="C26" i="20" s="1"/>
  <c r="AH3" i="20"/>
  <c r="C41" i="20" s="1"/>
  <c r="AB3" i="20"/>
  <c r="C35" i="20" s="1"/>
  <c r="AF3" i="20"/>
  <c r="C39" i="20" s="1"/>
  <c r="AW3" i="20"/>
  <c r="C56" i="20" s="1"/>
  <c r="C3" i="20"/>
  <c r="C10" i="20" s="1"/>
  <c r="D10" i="20" s="1"/>
  <c r="V3" i="20"/>
  <c r="C29" i="20" s="1"/>
  <c r="R3" i="20"/>
  <c r="C25" i="20" s="1"/>
  <c r="AP3" i="20"/>
  <c r="C49" i="20" s="1"/>
  <c r="AK3" i="20"/>
  <c r="J3" i="20"/>
  <c r="C17" i="20" s="1"/>
  <c r="AN3" i="20"/>
  <c r="C47" i="20" s="1"/>
  <c r="Q3" i="20"/>
  <c r="C24" i="20" s="1"/>
  <c r="X3" i="20"/>
  <c r="C31" i="20" s="1"/>
  <c r="F3" i="20"/>
  <c r="C13" i="20" s="1"/>
  <c r="G3" i="20"/>
  <c r="C14" i="20" s="1"/>
  <c r="W3" i="20"/>
  <c r="K3" i="20"/>
  <c r="C18" i="20" s="1"/>
  <c r="AU3" i="20"/>
  <c r="V6" i="7"/>
  <c r="N6" i="7"/>
  <c r="F6" i="7"/>
  <c r="X6" i="7"/>
  <c r="AC6" i="7"/>
  <c r="AQ6" i="7"/>
  <c r="AH6" i="7"/>
  <c r="AY6" i="7"/>
  <c r="Z6" i="7"/>
  <c r="AF6" i="7"/>
  <c r="J6" i="7"/>
  <c r="AM6" i="7"/>
  <c r="O6" i="7"/>
  <c r="AJ6" i="7"/>
  <c r="AO6" i="7"/>
  <c r="T6" i="7"/>
  <c r="U6" i="7"/>
  <c r="AB6" i="7"/>
  <c r="P6" i="7"/>
  <c r="AV6" i="7"/>
  <c r="W6" i="7"/>
  <c r="L6" i="7"/>
  <c r="BJ6" i="7" s="1"/>
  <c r="AX6" i="7"/>
  <c r="AR6" i="7"/>
  <c r="AE6" i="7"/>
  <c r="AI6" i="7"/>
  <c r="AL6" i="7"/>
  <c r="AA6" i="7"/>
  <c r="AG6" i="7"/>
  <c r="AW6" i="7"/>
  <c r="AK6" i="7"/>
  <c r="AD6" i="7"/>
  <c r="R6" i="7"/>
  <c r="G6" i="7"/>
  <c r="AS6" i="7"/>
  <c r="BK6" i="7" s="1"/>
  <c r="K6" i="7"/>
  <c r="M6" i="7"/>
  <c r="I6" i="7"/>
  <c r="AU6" i="7"/>
  <c r="Q6" i="7"/>
  <c r="AT6" i="7"/>
  <c r="AN6" i="7"/>
  <c r="AP6" i="7"/>
  <c r="H6" i="7"/>
  <c r="BI6" i="7" s="1"/>
  <c r="Y6" i="7"/>
  <c r="S6" i="7"/>
  <c r="B359" i="19"/>
  <c r="A359" i="19"/>
  <c r="C358" i="19"/>
  <c r="E17" i="20" l="1"/>
  <c r="F17" i="20" s="1"/>
  <c r="J17" i="20" s="1"/>
  <c r="I17" i="20" s="1"/>
  <c r="E18" i="20"/>
  <c r="F18" i="20" s="1"/>
  <c r="J18" i="20" s="1"/>
  <c r="I18" i="20" s="1"/>
  <c r="A6" i="7"/>
  <c r="BD6" i="7" s="1"/>
  <c r="BH6" i="7"/>
  <c r="E21" i="20"/>
  <c r="F21" i="20" s="1"/>
  <c r="J21" i="20" s="1"/>
  <c r="I21" i="20" s="1"/>
  <c r="E19" i="20"/>
  <c r="F19" i="20" s="1"/>
  <c r="J19" i="20" s="1"/>
  <c r="I19" i="20" s="1"/>
  <c r="C357" i="19"/>
  <c r="A358" i="19"/>
  <c r="B358" i="19"/>
  <c r="C356" i="19" l="1"/>
  <c r="B357" i="19"/>
  <c r="A357" i="19"/>
  <c r="B356" i="19" l="1"/>
  <c r="A356" i="19"/>
  <c r="C355" i="19"/>
  <c r="C354" i="19" l="1"/>
  <c r="A355" i="19"/>
  <c r="B355" i="19"/>
  <c r="A354" i="19" l="1"/>
  <c r="C353" i="19"/>
  <c r="B354" i="19"/>
  <c r="C352" i="19" l="1"/>
  <c r="B353" i="19"/>
  <c r="A353" i="19"/>
  <c r="C351" i="19" l="1"/>
  <c r="B352" i="19"/>
  <c r="A352" i="19"/>
  <c r="C350" i="19" l="1"/>
  <c r="A351" i="19"/>
  <c r="B351" i="19"/>
  <c r="B350" i="19" l="1"/>
  <c r="C349" i="19"/>
  <c r="A350" i="19"/>
  <c r="C348" i="19" l="1"/>
  <c r="B349" i="19"/>
  <c r="A349" i="19"/>
  <c r="B348" i="19" l="1"/>
  <c r="A348" i="19"/>
  <c r="C347" i="19"/>
  <c r="B347" i="19" l="1"/>
  <c r="C346" i="19"/>
  <c r="A347" i="19"/>
  <c r="C345" i="19" l="1"/>
  <c r="A346" i="19"/>
  <c r="B346" i="19"/>
  <c r="A345" i="19" l="1"/>
  <c r="C344" i="19"/>
  <c r="B345" i="19"/>
  <c r="B344" i="19" l="1"/>
  <c r="A344" i="19"/>
  <c r="C343" i="19"/>
  <c r="B343" i="19" l="1"/>
  <c r="A343" i="19"/>
  <c r="C342" i="19"/>
  <c r="C341" i="19" l="1"/>
  <c r="A342" i="19"/>
  <c r="B342" i="19"/>
  <c r="C340" i="19" l="1"/>
  <c r="B341" i="19"/>
  <c r="A341" i="19"/>
  <c r="B340" i="19" l="1"/>
  <c r="A340" i="19"/>
  <c r="C339" i="19"/>
  <c r="C338" i="19" l="1"/>
  <c r="A339" i="19"/>
  <c r="B339" i="19"/>
  <c r="A338" i="19" l="1"/>
  <c r="C337" i="19"/>
  <c r="B338" i="19"/>
  <c r="C336" i="19" l="1"/>
  <c r="B337" i="19"/>
  <c r="A337" i="19"/>
  <c r="C335" i="19" l="1"/>
  <c r="B336" i="19"/>
  <c r="A336" i="19"/>
  <c r="C334" i="19" l="1"/>
  <c r="A335" i="19"/>
  <c r="B335" i="19"/>
  <c r="B334" i="19" l="1"/>
  <c r="C333" i="19"/>
  <c r="A334" i="19"/>
  <c r="C332" i="19" l="1"/>
  <c r="B333" i="19"/>
  <c r="A333" i="19"/>
  <c r="B332" i="19" l="1"/>
  <c r="A332" i="19"/>
  <c r="C331" i="19"/>
  <c r="B331" i="19" l="1"/>
  <c r="C330" i="19"/>
  <c r="A331" i="19"/>
  <c r="C329" i="19" l="1"/>
  <c r="A330" i="19"/>
  <c r="B330" i="19"/>
  <c r="A329" i="19" l="1"/>
  <c r="C328" i="19"/>
  <c r="B329" i="19"/>
  <c r="B328" i="19" l="1"/>
  <c r="A328" i="19"/>
  <c r="C327" i="19"/>
  <c r="B327" i="19" l="1"/>
  <c r="A327" i="19"/>
  <c r="C326" i="19"/>
  <c r="C325" i="19" l="1"/>
  <c r="A326" i="19"/>
  <c r="B326" i="19"/>
  <c r="C324" i="19" l="1"/>
  <c r="B325" i="19"/>
  <c r="A325" i="19"/>
  <c r="B324" i="19" l="1"/>
  <c r="A324" i="19"/>
  <c r="C323" i="19"/>
  <c r="C322" i="19" l="1"/>
  <c r="A323" i="19"/>
  <c r="B323" i="19"/>
  <c r="A322" i="19" l="1"/>
  <c r="C321" i="19"/>
  <c r="B322" i="19"/>
  <c r="C320" i="19" l="1"/>
  <c r="B321" i="19"/>
  <c r="A321" i="19"/>
  <c r="C319" i="19" l="1"/>
  <c r="B320" i="19"/>
  <c r="A320" i="19"/>
  <c r="C318" i="19" l="1"/>
  <c r="A319" i="19"/>
  <c r="B319" i="19"/>
  <c r="B318" i="19" l="1"/>
  <c r="C317" i="19"/>
  <c r="A318" i="19"/>
  <c r="C316" i="19" l="1"/>
  <c r="B317" i="19"/>
  <c r="A317" i="19"/>
  <c r="B316" i="19" l="1"/>
  <c r="A316" i="19"/>
  <c r="C315" i="19"/>
  <c r="B315" i="19" l="1"/>
  <c r="C314" i="19"/>
  <c r="A315" i="19"/>
  <c r="C313" i="19" l="1"/>
  <c r="A314" i="19"/>
  <c r="B314" i="19"/>
  <c r="A313" i="19" l="1"/>
  <c r="C312" i="19"/>
  <c r="B313" i="19"/>
  <c r="B312" i="19" l="1"/>
  <c r="A312" i="19"/>
  <c r="C311" i="19"/>
  <c r="B311" i="19" l="1"/>
  <c r="A311" i="19"/>
  <c r="C310" i="19"/>
  <c r="C309" i="19" l="1"/>
  <c r="A310" i="19"/>
  <c r="B310" i="19"/>
  <c r="C308" i="19" l="1"/>
  <c r="B309" i="19"/>
  <c r="A309" i="19"/>
  <c r="B308" i="19" l="1"/>
  <c r="A308" i="19"/>
  <c r="C307" i="19"/>
  <c r="C306" i="19" l="1"/>
  <c r="A307" i="19"/>
  <c r="B307" i="19"/>
  <c r="A306" i="19" l="1"/>
  <c r="C305" i="19"/>
  <c r="B306" i="19"/>
  <c r="C304" i="19" l="1"/>
  <c r="B305" i="19"/>
  <c r="A305" i="19"/>
  <c r="C303" i="19" l="1"/>
  <c r="B304" i="19"/>
  <c r="A304" i="19"/>
  <c r="C302" i="19" l="1"/>
  <c r="A303" i="19"/>
  <c r="B303" i="19"/>
  <c r="B302" i="19" l="1"/>
  <c r="C301" i="19"/>
  <c r="A302" i="19"/>
  <c r="C300" i="19" l="1"/>
  <c r="B301" i="19"/>
  <c r="A301" i="19"/>
  <c r="B300" i="19" l="1"/>
  <c r="A300" i="19"/>
  <c r="C299" i="19"/>
  <c r="B299" i="19" l="1"/>
  <c r="C298" i="19"/>
  <c r="A299" i="19"/>
  <c r="C297" i="19" l="1"/>
  <c r="A298" i="19"/>
  <c r="B298" i="19"/>
  <c r="A297" i="19" l="1"/>
  <c r="C296" i="19"/>
  <c r="B297" i="19"/>
  <c r="B296" i="19" l="1"/>
  <c r="A296" i="19"/>
  <c r="C295" i="19"/>
  <c r="B295" i="19" l="1"/>
  <c r="A295" i="19"/>
  <c r="C294" i="19"/>
  <c r="C293" i="19" l="1"/>
  <c r="A294" i="19"/>
  <c r="B294" i="19"/>
  <c r="C292" i="19" l="1"/>
  <c r="B293" i="19"/>
  <c r="A293" i="19"/>
  <c r="B292" i="19" l="1"/>
  <c r="A292" i="19"/>
  <c r="C291" i="19"/>
  <c r="C290" i="19" l="1"/>
  <c r="A291" i="19"/>
  <c r="B291" i="19"/>
  <c r="A290" i="19" l="1"/>
  <c r="C289" i="19"/>
  <c r="B290" i="19"/>
  <c r="C288" i="19" l="1"/>
  <c r="B289" i="19"/>
  <c r="A289" i="19"/>
  <c r="C287" i="19" l="1"/>
  <c r="B288" i="19"/>
  <c r="A288" i="19"/>
  <c r="C286" i="19" l="1"/>
  <c r="A287" i="19"/>
  <c r="B287" i="19"/>
  <c r="B286" i="19" l="1"/>
  <c r="C285" i="19"/>
  <c r="A286" i="19"/>
  <c r="C284" i="19" l="1"/>
  <c r="B285" i="19"/>
  <c r="A285" i="19"/>
  <c r="B284" i="19" l="1"/>
  <c r="A284" i="19"/>
  <c r="C283" i="19"/>
  <c r="B283" i="19" l="1"/>
  <c r="C282" i="19"/>
  <c r="A283" i="19"/>
  <c r="C281" i="19" l="1"/>
  <c r="A282" i="19"/>
  <c r="B282" i="19"/>
  <c r="A281" i="19" l="1"/>
  <c r="C280" i="19"/>
  <c r="B281" i="19"/>
  <c r="B280" i="19" l="1"/>
  <c r="A280" i="19"/>
  <c r="C279" i="19"/>
  <c r="B279" i="19" l="1"/>
  <c r="A279" i="19"/>
  <c r="C278" i="19"/>
  <c r="C277" i="19" l="1"/>
  <c r="A278" i="19"/>
  <c r="B278" i="19"/>
  <c r="C276" i="19" l="1"/>
  <c r="B277" i="19"/>
  <c r="A277" i="19"/>
  <c r="B276" i="19" l="1"/>
  <c r="A276" i="19"/>
  <c r="C275" i="19"/>
  <c r="C274" i="19" l="1"/>
  <c r="A275" i="19"/>
  <c r="B275" i="19"/>
  <c r="A274" i="19" l="1"/>
  <c r="C273" i="19"/>
  <c r="B274" i="19"/>
  <c r="C272" i="19" l="1"/>
  <c r="B273" i="19"/>
  <c r="A273" i="19"/>
  <c r="C271" i="19" l="1"/>
  <c r="B272" i="19"/>
  <c r="A272" i="19"/>
  <c r="C270" i="19" l="1"/>
  <c r="A271" i="19"/>
  <c r="B271" i="19"/>
  <c r="B270" i="19" l="1"/>
  <c r="C269" i="19"/>
  <c r="A270" i="19"/>
  <c r="C268" i="19" l="1"/>
  <c r="B269" i="19"/>
  <c r="A269" i="19"/>
  <c r="B268" i="19" l="1"/>
  <c r="A268" i="19"/>
  <c r="C267" i="19"/>
  <c r="B267" i="19" l="1"/>
  <c r="C266" i="19"/>
  <c r="A267" i="19"/>
  <c r="B266" i="19" l="1"/>
  <c r="C265" i="19"/>
  <c r="A266" i="19"/>
  <c r="B265" i="19" l="1"/>
  <c r="C264" i="19"/>
  <c r="A265" i="19"/>
  <c r="B264" i="19" l="1"/>
  <c r="C263" i="19"/>
  <c r="A264" i="19"/>
  <c r="C262" i="19" l="1"/>
  <c r="A263" i="19"/>
  <c r="B263" i="19"/>
  <c r="B262" i="19" l="1"/>
  <c r="C261" i="19"/>
  <c r="A262" i="19"/>
  <c r="C260" i="19" l="1"/>
  <c r="A261" i="19"/>
  <c r="B261" i="19"/>
  <c r="B260" i="19" l="1"/>
  <c r="C259" i="19"/>
  <c r="A260" i="19"/>
  <c r="C258" i="19" l="1"/>
  <c r="A259" i="19"/>
  <c r="B259" i="19"/>
  <c r="B258" i="19" l="1"/>
  <c r="C257" i="19"/>
  <c r="A258" i="19"/>
  <c r="C256" i="19" l="1"/>
  <c r="A257" i="19"/>
  <c r="B257" i="19"/>
  <c r="A256" i="19" l="1"/>
  <c r="B256" i="19"/>
  <c r="C255" i="19"/>
  <c r="C254" i="19" l="1"/>
  <c r="A255" i="19"/>
  <c r="B255" i="19"/>
  <c r="B254" i="19" l="1"/>
  <c r="C253" i="19"/>
  <c r="A254" i="19"/>
  <c r="C252" i="19" l="1"/>
  <c r="A253" i="19"/>
  <c r="B253" i="19"/>
  <c r="B252" i="19" l="1"/>
  <c r="C251" i="19"/>
  <c r="A252" i="19"/>
  <c r="C250" i="19" l="1"/>
  <c r="A251" i="19"/>
  <c r="B251" i="19"/>
  <c r="B250" i="19" l="1"/>
  <c r="A250" i="19"/>
  <c r="C249" i="19"/>
  <c r="B249" i="19" l="1"/>
  <c r="C248" i="19"/>
  <c r="A249" i="19"/>
  <c r="A248" i="19" l="1"/>
  <c r="C247" i="19"/>
  <c r="B248" i="19"/>
  <c r="B247" i="19" l="1"/>
  <c r="A247" i="19"/>
  <c r="C246" i="19"/>
  <c r="B246" i="19" l="1"/>
  <c r="C245" i="19"/>
  <c r="A246" i="19"/>
  <c r="C244" i="19" l="1"/>
  <c r="A245" i="19"/>
  <c r="B245" i="19"/>
  <c r="B244" i="19" l="1"/>
  <c r="C243" i="19"/>
  <c r="A244" i="19"/>
  <c r="A243" i="19" l="1"/>
  <c r="B243" i="19"/>
  <c r="C242" i="19"/>
  <c r="B242" i="19" l="1"/>
  <c r="A242" i="19"/>
  <c r="C241" i="19"/>
  <c r="B241" i="19" l="1"/>
  <c r="A241" i="19"/>
  <c r="C240" i="19"/>
  <c r="B240" i="19" l="1"/>
  <c r="A240" i="19"/>
  <c r="C239" i="19"/>
  <c r="B239" i="19" l="1"/>
  <c r="C238" i="19"/>
  <c r="A239" i="19"/>
  <c r="B238" i="19" l="1"/>
  <c r="C237" i="19"/>
  <c r="A238" i="19"/>
  <c r="C236" i="19" l="1"/>
  <c r="A237" i="19"/>
  <c r="B237" i="19"/>
  <c r="B236" i="19" l="1"/>
  <c r="C235" i="19"/>
  <c r="A236" i="19"/>
  <c r="B235" i="19" l="1"/>
  <c r="C234" i="19"/>
  <c r="A235" i="19"/>
  <c r="B234" i="19" l="1"/>
  <c r="A234" i="19"/>
  <c r="C233" i="19"/>
  <c r="C232" i="19" l="1"/>
  <c r="B233" i="19"/>
  <c r="A233" i="19"/>
  <c r="A232" i="19" l="1"/>
  <c r="C231" i="19"/>
  <c r="B232" i="19"/>
  <c r="A231" i="19" l="1"/>
  <c r="B231" i="19"/>
  <c r="C230" i="19"/>
  <c r="B230" i="19" l="1"/>
  <c r="C229" i="19"/>
  <c r="A230" i="19"/>
  <c r="C228" i="19" l="1"/>
  <c r="A229" i="19"/>
  <c r="B229" i="19"/>
  <c r="B228" i="19" l="1"/>
  <c r="C227" i="19"/>
  <c r="A228" i="19"/>
  <c r="A227" i="19" l="1"/>
  <c r="B227" i="19"/>
  <c r="C226" i="19"/>
  <c r="B226" i="19" l="1"/>
  <c r="A226" i="19"/>
  <c r="C225" i="19"/>
  <c r="B225" i="19" l="1"/>
  <c r="A225" i="19"/>
  <c r="C224" i="19"/>
  <c r="B224" i="19" l="1"/>
  <c r="A224" i="19"/>
  <c r="C223" i="19"/>
  <c r="B223" i="19" l="1"/>
  <c r="C222" i="19"/>
  <c r="A223" i="19"/>
  <c r="B222" i="19" l="1"/>
  <c r="C221" i="19"/>
  <c r="A222" i="19"/>
  <c r="C220" i="19" l="1"/>
  <c r="B221" i="19"/>
  <c r="A221" i="19"/>
  <c r="B220" i="19" l="1"/>
  <c r="C219" i="19"/>
  <c r="A220" i="19"/>
  <c r="C218" i="19" l="1"/>
  <c r="A219" i="19"/>
  <c r="B219" i="19"/>
  <c r="B218" i="19" l="1"/>
  <c r="A218" i="19"/>
  <c r="C217" i="19"/>
  <c r="C216" i="19" l="1"/>
  <c r="B217" i="19"/>
  <c r="A217" i="19"/>
  <c r="A216" i="19" l="1"/>
  <c r="C215" i="19"/>
  <c r="B216" i="19"/>
  <c r="C214" i="19" l="1"/>
  <c r="A215" i="19"/>
  <c r="B215" i="19"/>
  <c r="B214" i="19" l="1"/>
  <c r="C213" i="19"/>
  <c r="A214" i="19"/>
  <c r="C212" i="19" l="1"/>
  <c r="B213" i="19"/>
  <c r="A213" i="19"/>
  <c r="B212" i="19" l="1"/>
  <c r="C211" i="19"/>
  <c r="A212" i="19"/>
  <c r="A211" i="19" l="1"/>
  <c r="B211" i="19"/>
  <c r="C210" i="19"/>
  <c r="B210" i="19" l="1"/>
  <c r="C209" i="19"/>
  <c r="A210" i="19"/>
  <c r="B209" i="19" l="1"/>
  <c r="C208" i="19"/>
  <c r="A209" i="19"/>
  <c r="B208" i="19" l="1"/>
  <c r="C207" i="19"/>
  <c r="A208" i="19"/>
  <c r="B207" i="19" l="1"/>
  <c r="C206" i="19"/>
  <c r="A207" i="19"/>
  <c r="B206" i="19" l="1"/>
  <c r="C205" i="19"/>
  <c r="A206" i="19"/>
  <c r="C204" i="19" l="1"/>
  <c r="B205" i="19"/>
  <c r="A205" i="19"/>
  <c r="B204" i="19" l="1"/>
  <c r="C203" i="19"/>
  <c r="A204" i="19"/>
  <c r="C202" i="19" l="1"/>
  <c r="A203" i="19"/>
  <c r="B203" i="19"/>
  <c r="B202" i="19" l="1"/>
  <c r="A202" i="19"/>
  <c r="C201" i="19"/>
  <c r="C200" i="19" l="1"/>
  <c r="B201" i="19"/>
  <c r="A201" i="19"/>
  <c r="A200" i="19" l="1"/>
  <c r="C199" i="19"/>
  <c r="B200" i="19"/>
  <c r="C198" i="19" l="1"/>
  <c r="A199" i="19"/>
  <c r="B199" i="19"/>
  <c r="B198" i="19" l="1"/>
  <c r="C197" i="19"/>
  <c r="A198" i="19"/>
  <c r="C196" i="19" l="1"/>
  <c r="B197" i="19"/>
  <c r="A197" i="19"/>
  <c r="B196" i="19" l="1"/>
  <c r="C195" i="19"/>
  <c r="A196" i="19"/>
  <c r="A195" i="19" l="1"/>
  <c r="B195" i="19"/>
  <c r="C194" i="19"/>
  <c r="B194" i="19" l="1"/>
  <c r="C193" i="19"/>
  <c r="A194" i="19"/>
  <c r="B193" i="19" l="1"/>
  <c r="C192" i="19"/>
  <c r="A193" i="19"/>
  <c r="B192" i="19" l="1"/>
  <c r="C191" i="19"/>
  <c r="A192" i="19"/>
  <c r="B191" i="19" l="1"/>
  <c r="C190" i="19"/>
  <c r="A191" i="19"/>
  <c r="B190" i="19" l="1"/>
  <c r="C189" i="19"/>
  <c r="A190" i="19"/>
  <c r="C188" i="19" l="1"/>
  <c r="B189" i="19"/>
  <c r="A189" i="19"/>
  <c r="B188" i="19" l="1"/>
  <c r="C187" i="19"/>
  <c r="A188" i="19"/>
  <c r="C186" i="19" l="1"/>
  <c r="A187" i="19"/>
  <c r="B187" i="19"/>
  <c r="B186" i="19" l="1"/>
  <c r="A186" i="19"/>
  <c r="C185" i="19"/>
  <c r="C184" i="19" l="1"/>
  <c r="B185" i="19"/>
  <c r="A185" i="19"/>
  <c r="A184" i="19" l="1"/>
  <c r="C183" i="19"/>
  <c r="B184" i="19"/>
  <c r="C182" i="19" l="1"/>
  <c r="A183" i="19"/>
  <c r="B183" i="19"/>
  <c r="B182" i="19" l="1"/>
  <c r="C181" i="19"/>
  <c r="A182" i="19"/>
  <c r="C180" i="19" l="1"/>
  <c r="B181" i="19"/>
  <c r="A181" i="19"/>
  <c r="B180" i="19" l="1"/>
  <c r="C179" i="19"/>
  <c r="A180" i="19"/>
  <c r="A179" i="19" l="1"/>
  <c r="B179" i="19"/>
  <c r="C178" i="19"/>
  <c r="B178" i="19" l="1"/>
  <c r="C177" i="19"/>
  <c r="A178" i="19"/>
  <c r="B177" i="19" l="1"/>
  <c r="C176" i="19"/>
  <c r="A177" i="19"/>
  <c r="B176" i="19" l="1"/>
  <c r="C175" i="19"/>
  <c r="A176" i="19"/>
  <c r="B175" i="19" l="1"/>
  <c r="C174" i="19"/>
  <c r="A175" i="19"/>
  <c r="B174" i="19" l="1"/>
  <c r="C173" i="19"/>
  <c r="A174" i="19"/>
  <c r="C172" i="19" l="1"/>
  <c r="B173" i="19"/>
  <c r="A173" i="19"/>
  <c r="B172" i="19" l="1"/>
  <c r="C171" i="19"/>
  <c r="A172" i="19"/>
  <c r="C170" i="19" l="1"/>
  <c r="A171" i="19"/>
  <c r="B171" i="19"/>
  <c r="B170" i="19" l="1"/>
  <c r="A170" i="19"/>
  <c r="C169" i="19"/>
  <c r="C168" i="19" l="1"/>
  <c r="B169" i="19"/>
  <c r="A169" i="19"/>
  <c r="A168" i="19" l="1"/>
  <c r="C167" i="19"/>
  <c r="B168" i="19"/>
  <c r="C166" i="19" l="1"/>
  <c r="A167" i="19"/>
  <c r="B167" i="19"/>
  <c r="B166" i="19" l="1"/>
  <c r="C165" i="19"/>
  <c r="A166" i="19"/>
  <c r="C164" i="19" l="1"/>
  <c r="B165" i="19"/>
  <c r="A165" i="19"/>
  <c r="B164" i="19" l="1"/>
  <c r="C163" i="19"/>
  <c r="A164" i="19"/>
  <c r="A163" i="19" l="1"/>
  <c r="B163" i="19"/>
  <c r="C162" i="19"/>
  <c r="B162" i="19" l="1"/>
  <c r="C161" i="19"/>
  <c r="A162" i="19"/>
  <c r="B161" i="19" l="1"/>
  <c r="C160" i="19"/>
  <c r="A161" i="19"/>
  <c r="B160" i="19" l="1"/>
  <c r="C159" i="19"/>
  <c r="A160" i="19"/>
  <c r="B159" i="19" l="1"/>
  <c r="C158" i="19"/>
  <c r="A159" i="19"/>
  <c r="A158" i="19" l="1"/>
  <c r="B158" i="19"/>
  <c r="C157" i="19"/>
  <c r="A157" i="19" l="1"/>
  <c r="B157" i="19"/>
  <c r="C156" i="19"/>
  <c r="B156" i="19" l="1"/>
  <c r="C155" i="19"/>
  <c r="A156" i="19"/>
  <c r="B155" i="19" l="1"/>
  <c r="C154" i="19"/>
  <c r="A155" i="19"/>
  <c r="A154" i="19" l="1"/>
  <c r="B154" i="19"/>
  <c r="C153" i="19"/>
  <c r="A153" i="19" l="1"/>
  <c r="B153" i="19"/>
  <c r="C152" i="19"/>
  <c r="B152" i="19" l="1"/>
  <c r="C151" i="19"/>
  <c r="A152" i="19"/>
  <c r="B151" i="19" l="1"/>
  <c r="C150" i="19"/>
  <c r="A151" i="19"/>
  <c r="A150" i="19" l="1"/>
  <c r="B150" i="19"/>
  <c r="C149" i="19"/>
  <c r="A149" i="19" l="1"/>
  <c r="B149" i="19"/>
  <c r="C148" i="19"/>
  <c r="B148" i="19" l="1"/>
  <c r="C147" i="19"/>
  <c r="A148" i="19"/>
  <c r="B147" i="19" l="1"/>
  <c r="C146" i="19"/>
  <c r="A147" i="19"/>
  <c r="A146" i="19" l="1"/>
  <c r="B146" i="19"/>
  <c r="C145" i="19"/>
  <c r="A145" i="19" l="1"/>
  <c r="B145" i="19"/>
  <c r="C144" i="19"/>
  <c r="B144" i="19" l="1"/>
  <c r="C143" i="19"/>
  <c r="A144" i="19"/>
  <c r="B143" i="19" l="1"/>
  <c r="C142" i="19"/>
  <c r="A143" i="19"/>
  <c r="A142" i="19" l="1"/>
  <c r="B142" i="19"/>
  <c r="C141" i="19"/>
  <c r="A141" i="19" l="1"/>
  <c r="B141" i="19"/>
  <c r="C140" i="19"/>
  <c r="B140" i="19" l="1"/>
  <c r="C139" i="19"/>
  <c r="A140" i="19"/>
  <c r="B139" i="19" l="1"/>
  <c r="C138" i="19"/>
  <c r="A139" i="19"/>
  <c r="A138" i="19" l="1"/>
  <c r="B138" i="19"/>
  <c r="C137" i="19"/>
  <c r="A137" i="19" l="1"/>
  <c r="B137" i="19"/>
  <c r="C136" i="19"/>
  <c r="B136" i="19" l="1"/>
  <c r="C135" i="19"/>
  <c r="A136" i="19"/>
  <c r="B135" i="19" l="1"/>
  <c r="C134" i="19"/>
  <c r="A135" i="19"/>
  <c r="A134" i="19" l="1"/>
  <c r="B134" i="19"/>
  <c r="C133" i="19"/>
  <c r="A133" i="19" l="1"/>
  <c r="B133" i="19"/>
  <c r="C132" i="19"/>
  <c r="B132" i="19" l="1"/>
  <c r="C131" i="19"/>
  <c r="A132" i="19"/>
  <c r="B131" i="19" l="1"/>
  <c r="C130" i="19"/>
  <c r="A131" i="19"/>
  <c r="A130" i="19" l="1"/>
  <c r="B130" i="19"/>
  <c r="C129" i="19"/>
  <c r="A129" i="19" l="1"/>
  <c r="B129" i="19"/>
  <c r="C128" i="19"/>
  <c r="B128" i="19" l="1"/>
  <c r="C127" i="19"/>
  <c r="A128" i="19"/>
  <c r="B127" i="19" l="1"/>
  <c r="C126" i="19"/>
  <c r="A127" i="19"/>
  <c r="A126" i="19" l="1"/>
  <c r="B126" i="19"/>
  <c r="C125" i="19"/>
  <c r="A125" i="19" l="1"/>
  <c r="B125" i="19"/>
  <c r="C124" i="19"/>
  <c r="B124" i="19" l="1"/>
  <c r="C123" i="19"/>
  <c r="A124" i="19"/>
  <c r="B123" i="19" l="1"/>
  <c r="C122" i="19"/>
  <c r="A123" i="19"/>
  <c r="A122" i="19" l="1"/>
  <c r="B122" i="19"/>
  <c r="C121" i="19"/>
  <c r="C120" i="19" l="1"/>
  <c r="A121" i="19"/>
  <c r="B121" i="19"/>
  <c r="C119" i="19" l="1"/>
  <c r="A120" i="19"/>
  <c r="B120" i="19"/>
  <c r="C118" i="19" l="1"/>
  <c r="A119" i="19"/>
  <c r="B119" i="19"/>
  <c r="B118" i="19" l="1"/>
  <c r="C117" i="19"/>
  <c r="A118" i="19"/>
  <c r="C116" i="19" l="1"/>
  <c r="A117" i="19"/>
  <c r="B117" i="19"/>
  <c r="A116" i="19" l="1"/>
  <c r="C115" i="19"/>
  <c r="B116" i="19"/>
  <c r="C114" i="19" l="1"/>
  <c r="A115" i="19"/>
  <c r="B115" i="19"/>
  <c r="B114" i="19" l="1"/>
  <c r="C113" i="19"/>
  <c r="A114" i="19"/>
  <c r="B113" i="19" l="1"/>
  <c r="C112" i="19"/>
  <c r="A113" i="19"/>
  <c r="A112" i="19" l="1"/>
  <c r="C111" i="19"/>
  <c r="B112" i="19"/>
  <c r="B111" i="19" l="1"/>
  <c r="A111" i="19"/>
  <c r="C110" i="19"/>
  <c r="B110" i="19" l="1"/>
  <c r="A110" i="19"/>
  <c r="C109" i="19"/>
  <c r="B109" i="19" l="1"/>
  <c r="C108" i="19"/>
  <c r="A109" i="19"/>
  <c r="C107" i="19" l="1"/>
  <c r="B108" i="19"/>
  <c r="A108" i="19"/>
  <c r="B107" i="19" l="1"/>
  <c r="C106" i="19"/>
  <c r="A107" i="19"/>
  <c r="B106" i="19" l="1"/>
  <c r="C105" i="19"/>
  <c r="A106" i="19"/>
  <c r="B105" i="19" l="1"/>
  <c r="C104" i="19"/>
  <c r="A105" i="19"/>
  <c r="B104" i="19" l="1"/>
  <c r="A104" i="19"/>
  <c r="C103" i="19"/>
  <c r="B103" i="19" l="1"/>
  <c r="C102" i="19"/>
  <c r="A103" i="19"/>
  <c r="B102" i="19" l="1"/>
  <c r="C101" i="19"/>
  <c r="A102" i="19"/>
  <c r="B101" i="19" l="1"/>
  <c r="A101" i="19"/>
  <c r="C100" i="19"/>
  <c r="C99" i="19" l="1"/>
  <c r="A100" i="19"/>
  <c r="B100" i="19"/>
  <c r="B99" i="19" l="1"/>
  <c r="A99" i="19"/>
  <c r="C98" i="19"/>
  <c r="C97" i="19" l="1"/>
  <c r="A98" i="19"/>
  <c r="B98" i="19"/>
  <c r="B97" i="19" l="1"/>
  <c r="A97" i="19"/>
  <c r="C96" i="19"/>
  <c r="C95" i="19" l="1"/>
  <c r="A96" i="19"/>
  <c r="B96" i="19"/>
  <c r="A95" i="19" l="1"/>
  <c r="C94" i="19"/>
  <c r="B95" i="19"/>
  <c r="B94" i="19" l="1"/>
  <c r="C93" i="19"/>
  <c r="A94" i="19"/>
  <c r="B93" i="19" l="1"/>
  <c r="C92" i="19"/>
  <c r="A93" i="19"/>
  <c r="C91" i="19" l="1"/>
  <c r="B92" i="19"/>
  <c r="A92" i="19"/>
  <c r="B91" i="19" l="1"/>
  <c r="C90" i="19"/>
  <c r="A91" i="19"/>
  <c r="B90" i="19" l="1"/>
  <c r="C89" i="19"/>
  <c r="A90" i="19"/>
  <c r="B89" i="19" l="1"/>
  <c r="C88" i="19"/>
  <c r="A89" i="19"/>
  <c r="B88" i="19" l="1"/>
  <c r="A88" i="19"/>
  <c r="C87" i="19"/>
  <c r="B87" i="19" l="1"/>
  <c r="C86" i="19"/>
  <c r="A87" i="19"/>
  <c r="B86" i="19" l="1"/>
  <c r="C85" i="19"/>
  <c r="A86" i="19"/>
  <c r="B85" i="19" l="1"/>
  <c r="A85" i="19"/>
  <c r="C84" i="19"/>
  <c r="C83" i="19" l="1"/>
  <c r="A84" i="19"/>
  <c r="B84" i="19"/>
  <c r="B83" i="19" l="1"/>
  <c r="A83" i="19"/>
  <c r="C82" i="19"/>
  <c r="C81" i="19" l="1"/>
  <c r="A82" i="19"/>
  <c r="B82" i="19"/>
  <c r="B81" i="19" l="1"/>
  <c r="A81" i="19"/>
  <c r="C80" i="19"/>
  <c r="C79" i="19" l="1"/>
  <c r="A80" i="19"/>
  <c r="B80" i="19"/>
  <c r="A79" i="19" l="1"/>
  <c r="C78" i="19"/>
  <c r="B79" i="19"/>
  <c r="A78" i="19" l="1"/>
  <c r="C77" i="19"/>
  <c r="B78" i="19"/>
  <c r="B77" i="19" l="1"/>
  <c r="C76" i="19"/>
  <c r="A77" i="19"/>
  <c r="C75" i="19" l="1"/>
  <c r="B76" i="19"/>
  <c r="A76" i="19"/>
  <c r="B75" i="19" l="1"/>
  <c r="C74" i="19"/>
  <c r="A75" i="19"/>
  <c r="C73" i="19" l="1"/>
  <c r="B74" i="19"/>
  <c r="A74" i="19"/>
  <c r="B73" i="19" l="1"/>
  <c r="C72" i="19"/>
  <c r="A73" i="19"/>
  <c r="B72" i="19" l="1"/>
  <c r="A72" i="19"/>
  <c r="C71" i="19"/>
  <c r="A71" i="19" l="1"/>
  <c r="C70" i="19"/>
  <c r="B71" i="19"/>
  <c r="B70" i="19" l="1"/>
  <c r="C69" i="19"/>
  <c r="A70" i="19"/>
  <c r="B69" i="19" l="1"/>
  <c r="A69" i="19"/>
  <c r="C68" i="19"/>
  <c r="C67" i="19" l="1"/>
  <c r="A68" i="19"/>
  <c r="B68" i="19"/>
  <c r="B67" i="19" l="1"/>
  <c r="A67" i="19"/>
  <c r="C66" i="19"/>
  <c r="B66" i="19" l="1"/>
  <c r="C65" i="19"/>
  <c r="A66" i="19"/>
  <c r="B65" i="19" l="1"/>
  <c r="A65" i="19"/>
  <c r="C64" i="19"/>
  <c r="B64" i="19" l="1"/>
  <c r="A64" i="19"/>
  <c r="C63" i="19"/>
  <c r="A63" i="19" l="1"/>
  <c r="C62" i="19"/>
  <c r="B63" i="19"/>
  <c r="B62" i="19" l="1"/>
  <c r="C61" i="19"/>
  <c r="A62" i="19"/>
  <c r="B61" i="19" l="1"/>
  <c r="C60" i="19"/>
  <c r="A61" i="19"/>
  <c r="C59" i="19" l="1"/>
  <c r="B60" i="19"/>
  <c r="A60" i="19"/>
  <c r="A59" i="19" l="1"/>
  <c r="C58" i="19"/>
  <c r="B59" i="19"/>
  <c r="B58" i="19" l="1"/>
  <c r="C57" i="19"/>
  <c r="A58" i="19"/>
  <c r="B57" i="19" l="1"/>
  <c r="A57" i="19"/>
  <c r="C56" i="19"/>
  <c r="B56" i="19" l="1"/>
  <c r="A56" i="19"/>
  <c r="C55" i="19"/>
  <c r="B55" i="19" l="1"/>
  <c r="C54" i="19"/>
  <c r="A55" i="19"/>
  <c r="B54" i="19" l="1"/>
  <c r="C53" i="19"/>
  <c r="A54" i="19"/>
  <c r="B53" i="19" l="1"/>
  <c r="A53" i="19"/>
  <c r="C52" i="19"/>
  <c r="B52" i="19" l="1"/>
  <c r="A52" i="19"/>
  <c r="C51" i="19"/>
  <c r="B51" i="19" l="1"/>
  <c r="A51" i="19"/>
  <c r="C50" i="19"/>
  <c r="A50" i="19" l="1"/>
  <c r="B50" i="19"/>
  <c r="C49" i="19"/>
  <c r="B49" i="19" l="1"/>
  <c r="A49" i="19"/>
  <c r="C48" i="19"/>
  <c r="C47" i="19" l="1"/>
  <c r="A48" i="19"/>
  <c r="B48" i="19"/>
  <c r="A47" i="19" l="1"/>
  <c r="C46" i="19"/>
  <c r="B47" i="19"/>
  <c r="A46" i="19" l="1"/>
  <c r="C45" i="19"/>
  <c r="B46" i="19"/>
  <c r="B45" i="19" l="1"/>
  <c r="C44" i="19"/>
  <c r="A45" i="19"/>
  <c r="C43" i="19" l="1"/>
  <c r="B44" i="19"/>
  <c r="A44" i="19"/>
  <c r="B43" i="19" l="1"/>
  <c r="C42" i="19"/>
  <c r="A43" i="19"/>
  <c r="C41" i="19" l="1"/>
  <c r="B42" i="19"/>
  <c r="A42" i="19"/>
  <c r="B41" i="19" l="1"/>
  <c r="C40" i="19"/>
  <c r="A41" i="19"/>
  <c r="B40" i="19" l="1"/>
  <c r="A40" i="19"/>
  <c r="C39" i="19"/>
  <c r="A39" i="19" l="1"/>
  <c r="C38" i="19"/>
  <c r="B39" i="19"/>
  <c r="B38" i="19" l="1"/>
  <c r="C37" i="19"/>
  <c r="A38" i="19"/>
  <c r="B37" i="19" l="1"/>
  <c r="A37" i="19"/>
  <c r="C36" i="19"/>
  <c r="C35" i="19" l="1"/>
  <c r="A36" i="19"/>
  <c r="B36" i="19"/>
  <c r="B35" i="19" l="1"/>
  <c r="A35" i="19"/>
  <c r="C34" i="19"/>
  <c r="B34" i="19" l="1"/>
  <c r="C33" i="19"/>
  <c r="A34" i="19"/>
  <c r="B33" i="19" l="1"/>
  <c r="A33" i="19"/>
  <c r="C32" i="19"/>
  <c r="B32" i="19" l="1"/>
  <c r="A32" i="19"/>
  <c r="C31" i="19"/>
  <c r="A31" i="19" l="1"/>
  <c r="C30" i="19"/>
  <c r="B31" i="19"/>
  <c r="B30" i="19" l="1"/>
  <c r="C29" i="19"/>
  <c r="A30" i="19"/>
  <c r="B29" i="19" l="1"/>
  <c r="C28" i="19"/>
  <c r="A29" i="19"/>
  <c r="C27" i="19" l="1"/>
  <c r="B28" i="19"/>
  <c r="A28" i="19"/>
  <c r="A27" i="19" l="1"/>
  <c r="C26" i="19"/>
  <c r="B27" i="19"/>
  <c r="C25" i="19" l="1"/>
  <c r="B26" i="19"/>
  <c r="A26" i="19"/>
  <c r="B25" i="19" l="1"/>
  <c r="A25" i="19"/>
  <c r="C24" i="19"/>
  <c r="B24" i="19" l="1"/>
  <c r="A24" i="19"/>
  <c r="C23" i="19"/>
  <c r="B23" i="19" l="1"/>
  <c r="C22" i="19"/>
  <c r="A23" i="19"/>
  <c r="B22" i="19" l="1"/>
  <c r="C21" i="19"/>
  <c r="A22" i="19"/>
  <c r="B21" i="19" l="1"/>
  <c r="A21" i="19"/>
  <c r="C20" i="19"/>
  <c r="B20" i="19" l="1"/>
  <c r="A20" i="19"/>
  <c r="C19" i="19"/>
  <c r="B19" i="19" l="1"/>
  <c r="A19" i="19"/>
  <c r="C18" i="19"/>
  <c r="A18" i="19" l="1"/>
  <c r="B18" i="19"/>
  <c r="C17" i="19"/>
  <c r="B17" i="19" l="1"/>
  <c r="A17" i="19"/>
  <c r="C16" i="19"/>
  <c r="C15" i="19" l="1"/>
  <c r="A16" i="19"/>
  <c r="B16" i="19"/>
  <c r="A15" i="19" l="1"/>
  <c r="C14" i="19"/>
  <c r="B15" i="19"/>
  <c r="B14" i="19" l="1"/>
  <c r="C13" i="19"/>
  <c r="A14" i="19"/>
  <c r="B13" i="19" l="1"/>
  <c r="A13" i="19"/>
  <c r="C12" i="19"/>
  <c r="C11" i="19" l="1"/>
  <c r="B12" i="19"/>
  <c r="A12" i="19"/>
  <c r="B11" i="19" l="1"/>
  <c r="C10" i="19"/>
  <c r="A11" i="19"/>
  <c r="C9" i="19" l="1"/>
  <c r="B10" i="19"/>
  <c r="A10" i="19"/>
  <c r="B9" i="19" l="1"/>
  <c r="C8" i="19"/>
  <c r="A9" i="19"/>
  <c r="B8" i="19" l="1"/>
  <c r="A8" i="19"/>
  <c r="C7" i="19"/>
  <c r="B7" i="19" l="1"/>
  <c r="C6" i="19"/>
  <c r="A7" i="19"/>
  <c r="B6" i="19" l="1"/>
  <c r="A6" i="19"/>
  <c r="C5" i="19"/>
  <c r="B5" i="19" l="1"/>
  <c r="A5" i="19"/>
  <c r="C4" i="19"/>
  <c r="C3" i="19" l="1"/>
  <c r="A4" i="19"/>
  <c r="B4" i="19"/>
  <c r="B3" i="19" l="1"/>
  <c r="A3" i="19"/>
  <c r="C2" i="19"/>
  <c r="BB3" i="20" l="1"/>
  <c r="C62" i="20" s="1"/>
  <c r="AY3" i="20"/>
  <c r="C59" i="20" s="1"/>
  <c r="BA3" i="20"/>
  <c r="C61" i="20" s="1"/>
  <c r="BD3" i="20"/>
  <c r="C64" i="20" s="1"/>
  <c r="A2" i="19"/>
  <c r="BC3" i="20"/>
  <c r="C63" i="20" s="1"/>
  <c r="AZ3" i="20"/>
  <c r="C60" i="20" s="1"/>
  <c r="B2" i="19"/>
</calcChain>
</file>

<file path=xl/comments1.xml><?xml version="1.0" encoding="utf-8"?>
<comments xmlns="http://schemas.openxmlformats.org/spreadsheetml/2006/main">
  <authors>
    <author>Niels Morten Sloth</author>
  </authors>
  <commentList>
    <comment ref="U45" authorId="0">
      <text>
        <r>
          <rPr>
            <b/>
            <sz val="8"/>
            <color indexed="81"/>
            <rFont val="Tahoma"/>
            <family val="2"/>
          </rPr>
          <t>Niels Morten Sloth:</t>
        </r>
        <r>
          <rPr>
            <sz val="8"/>
            <color indexed="81"/>
            <rFont val="Tahoma"/>
            <family val="2"/>
          </rPr>
          <t xml:space="preserve">
Ny valinnorm: 67% af lysin, hvor den gamle norm var 70%: Ca. 3 kr.
Tilladelse af op til 15% rapskage (Danraps eller Scanola): 4 kr. v. 7% iblanding
</t>
        </r>
      </text>
    </comment>
    <comment ref="U47" authorId="0">
      <text>
        <r>
          <rPr>
            <b/>
            <sz val="8"/>
            <color indexed="81"/>
            <rFont val="Tahoma"/>
            <family val="2"/>
          </rPr>
          <t>Niels Morten Sloth:</t>
        </r>
        <r>
          <rPr>
            <sz val="8"/>
            <color indexed="81"/>
            <rFont val="Tahoma"/>
            <family val="2"/>
          </rPr>
          <t xml:space="preserve">
Pas på med pris-sammenligning med sidste uge. Mineralfoderblandingen er genoptimeret mht. ny valinnorm og tilladelse af op til 15% rapskage. Jeg ved ikke, om dette endnu er sket hos prisleverandøren</t>
        </r>
      </text>
    </comment>
    <comment ref="AJ52" authorId="0">
      <text>
        <r>
          <rPr>
            <b/>
            <sz val="8"/>
            <color indexed="81"/>
            <rFont val="Tahoma"/>
            <family val="2"/>
          </rPr>
          <t>Niels Morten Sloth: Reoptimeret 11.8 pga hvedeklidsandel</t>
        </r>
        <r>
          <rPr>
            <sz val="8"/>
            <color indexed="81"/>
            <rFont val="Tahoma"/>
            <family val="2"/>
          </rPr>
          <t xml:space="preserve">
R</t>
        </r>
      </text>
    </comment>
    <comment ref="U54" authorId="0">
      <text>
        <r>
          <rPr>
            <b/>
            <sz val="8"/>
            <color indexed="81"/>
            <rFont val="Tahoma"/>
            <family val="2"/>
          </rPr>
          <t>Niels Morten Sloth:</t>
        </r>
        <r>
          <rPr>
            <sz val="8"/>
            <color indexed="81"/>
            <rFont val="Tahoma"/>
            <family val="2"/>
          </rPr>
          <t xml:space="preserve">
Op til 5% rapskage er tilbudt optimeringen, betydning: Ca. 0,40 kr. pr. 100 FEso</t>
        </r>
      </text>
    </comment>
    <comment ref="DO64" authorId="0">
      <text>
        <r>
          <rPr>
            <b/>
            <sz val="8"/>
            <color indexed="81"/>
            <rFont val="Tahoma"/>
            <family val="2"/>
          </rPr>
          <t>Niels Morten Sloth: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Følgende skal IKKE bringes i LandbrugsAvisen:</t>
        </r>
        <r>
          <rPr>
            <sz val="8"/>
            <color indexed="81"/>
            <rFont val="Tahoma"/>
            <family val="2"/>
          </rPr>
          <t xml:space="preserve">
Efter indsamling af aktuelle priser på færdigfoderblandinger fra forskellige foderstofvirksomheder er det sammen med Finn Udesen besluttet, at tillægget til optimeringerne, baseret på de ugentligt indsamlede priser </t>
        </r>
        <r>
          <rPr>
            <b/>
            <sz val="8"/>
            <color indexed="81"/>
            <rFont val="Tahoma"/>
            <family val="2"/>
          </rPr>
          <t>hæves fra 5 til 8 kr</t>
        </r>
        <r>
          <rPr>
            <sz val="8"/>
            <color indexed="81"/>
            <rFont val="Tahoma"/>
            <family val="2"/>
          </rPr>
          <t xml:space="preserve">. pr. 100 FEsv
</t>
        </r>
      </text>
    </comment>
  </commentList>
</comments>
</file>

<file path=xl/sharedStrings.xml><?xml version="1.0" encoding="utf-8"?>
<sst xmlns="http://schemas.openxmlformats.org/spreadsheetml/2006/main" count="1472" uniqueCount="840">
  <si>
    <t>EUR</t>
  </si>
  <si>
    <t>DKK/EUR</t>
  </si>
  <si>
    <t>kr. pr. 100 kg</t>
  </si>
  <si>
    <t>Solsikkeskrå</t>
  </si>
  <si>
    <t>Fiskemel, askefattig</t>
  </si>
  <si>
    <t>Fabriksfremst.</t>
  </si>
  <si>
    <t>kr. pr. 100 FEsv</t>
  </si>
  <si>
    <t>Rapsskrå *</t>
  </si>
  <si>
    <t>Prisudvikling for fodermidler</t>
  </si>
  <si>
    <t>I Landbrugs-Avisen, den:</t>
  </si>
  <si>
    <t>*  Rapsskrå (gælder for priserne fra og med 11.11.2005)</t>
  </si>
  <si>
    <t>Sl. svinefoder (30-100 kg):</t>
  </si>
  <si>
    <t>Smågrisefoder (9-30 kg):</t>
  </si>
  <si>
    <t>*) Pris er regnet som uændret fra sidste uge</t>
  </si>
  <si>
    <t>*) I denne uge ikke indgået ("lageret er brugt op")</t>
  </si>
  <si>
    <t>Vegetabilsk fedt/planteolie</t>
  </si>
  <si>
    <t>Kvægfoder A6 DANKO ALFA</t>
  </si>
  <si>
    <t>Kvægfoder A6 DANKO B-NOVA</t>
  </si>
  <si>
    <t>Kvægfoder A6 DANKO C-9</t>
  </si>
  <si>
    <t>1,35</t>
  </si>
  <si>
    <t>2,30</t>
  </si>
  <si>
    <t>3,45</t>
  </si>
  <si>
    <t>22,15</t>
  </si>
  <si>
    <t>3,25</t>
  </si>
  <si>
    <t>Lysin           (basis hele læs)</t>
  </si>
  <si>
    <t>Methionin     (basis hele læs)</t>
  </si>
  <si>
    <t>Treonin        (basis hele læs)</t>
  </si>
  <si>
    <t>Tryptofan  (basis 3 t. poster)</t>
  </si>
  <si>
    <t>The Nordic Exchange</t>
  </si>
  <si>
    <t>korn/mineralbl. (hj.blander)</t>
  </si>
  <si>
    <t xml:space="preserve"> </t>
  </si>
  <si>
    <t>Nye kornanalyser for 2007 12.10.07</t>
  </si>
  <si>
    <t>Herfra er der stortset kun afskallet sojaskrå i landet. Dvs. sojaskrå erstattes af afskallet sojaskrå</t>
  </si>
  <si>
    <t>Fra 24.10.07 er der stortset kun afskallet sojaskrå i landet. Dvs. sojaskrå erstattes af afskallet sojaskrå</t>
  </si>
  <si>
    <t>MCP-&gt;600kr.</t>
  </si>
  <si>
    <t>200%fytase</t>
  </si>
  <si>
    <t>Rapsskråpris ift. sojaskrå, min.</t>
  </si>
  <si>
    <t>Rapsskråpris ift. sojaskrå, max.</t>
  </si>
  <si>
    <t>Rapsskråpris ift. sojaskrå, gns.</t>
  </si>
  <si>
    <t>Sols.skråpris ift. sojaskrå, min.</t>
  </si>
  <si>
    <t>Sols.skråpris ift. sojaskrå, max.</t>
  </si>
  <si>
    <t>Sols.skråpris ift. sojaskrå, gns.</t>
  </si>
  <si>
    <t>Majs og Milo tilbydes herfra</t>
  </si>
  <si>
    <t>MCP-&gt;660kr.</t>
  </si>
  <si>
    <t>Sojaproteinkoncentrat (AK 530)</t>
  </si>
  <si>
    <t>MCP-&gt;1200kr.</t>
  </si>
  <si>
    <t>Sm.gr. fabrik efter nye as.normer og max råp fra 170 til 180 (+6%). Før: 220,40, Efter: 224,03</t>
  </si>
  <si>
    <t>Sl.sv.Fabrik: Nye as.normer, Før: kr. 188,55, Efter: kr. 188,79</t>
  </si>
  <si>
    <t>Steget</t>
  </si>
  <si>
    <t>Faldet</t>
  </si>
  <si>
    <t>Eksempel på farvemarkering v. prisændring:</t>
  </si>
  <si>
    <t>Sojaskrå, Afskallet, sigtet (47+2) franco leveret</t>
  </si>
  <si>
    <t>Byg (franco leveret)</t>
  </si>
  <si>
    <t>Hvede (franco leveret)</t>
  </si>
  <si>
    <t>Havre (franco leveret)</t>
  </si>
  <si>
    <t>Majs  (franco leveret)</t>
  </si>
  <si>
    <r>
      <t>Milokorn</t>
    </r>
    <r>
      <rPr>
        <sz val="8"/>
        <rFont val="Arial"/>
        <family val="2"/>
      </rPr>
      <t xml:space="preserve"> (Sorghum) (franco leveret)</t>
    </r>
  </si>
  <si>
    <t>L-Threonin</t>
  </si>
  <si>
    <t>L-Tryptofan</t>
  </si>
  <si>
    <t>DL-Methionin</t>
  </si>
  <si>
    <t>L-Lysin</t>
  </si>
  <si>
    <t>Uændret</t>
  </si>
  <si>
    <t>Foderblanding til drægtige søer</t>
  </si>
  <si>
    <t>Foderblanding til diegivende søer</t>
  </si>
  <si>
    <t>kr. pr. 100 FEso</t>
  </si>
  <si>
    <t>Sammenvejn. sofoder, 60% drægt.&amp;40% diegiv, kr./100 FEsv</t>
  </si>
  <si>
    <t>*)</t>
  </si>
  <si>
    <t>Sojaskråpris ift. hvedepris, min</t>
  </si>
  <si>
    <t>Sojaskråpris ift. hvedepris, max.</t>
  </si>
  <si>
    <t>Sojaskråpris ift. hvedepris, gns.</t>
  </si>
  <si>
    <t>Fra optim. fabriksfremstillet</t>
  </si>
  <si>
    <t xml:space="preserve"> -   </t>
  </si>
  <si>
    <r>
      <t xml:space="preserve">L-Valin </t>
    </r>
    <r>
      <rPr>
        <sz val="6"/>
        <rFont val="Arial"/>
        <family val="2"/>
      </rPr>
      <t>(registrering  pr. 14.5.2009)</t>
    </r>
  </si>
  <si>
    <t>Dato</t>
  </si>
  <si>
    <t>Monocalciumfosfat</t>
  </si>
  <si>
    <t>Tryptofanpris, min.</t>
  </si>
  <si>
    <t>Tryptofanpris, max.</t>
  </si>
  <si>
    <t>Tryptofanpris, gns.</t>
  </si>
  <si>
    <t>L-Isoleucin</t>
  </si>
  <si>
    <t>Isoleucin (produkt under registrering, basis ????)</t>
  </si>
  <si>
    <t>Valin (registrering  pr. 14.5.2009)</t>
  </si>
  <si>
    <t>http://www.nasdaqomxnordic.com/</t>
  </si>
  <si>
    <t>Række nr.</t>
  </si>
  <si>
    <t>Forskydning</t>
  </si>
  <si>
    <t xml:space="preserve">År </t>
  </si>
  <si>
    <t>Måned</t>
  </si>
  <si>
    <t>Uge</t>
  </si>
  <si>
    <t>Hovedtotal</t>
  </si>
  <si>
    <t>Middel af Byg (franco leveret)</t>
  </si>
  <si>
    <t>Middel af Hvede (franco leveret)</t>
  </si>
  <si>
    <t>Byg check</t>
  </si>
  <si>
    <t>Middel af Fabriksfremst.2</t>
  </si>
  <si>
    <t>Middel af Sojaskrå, Afskallet, sigtet (47+2) franco leveret</t>
  </si>
  <si>
    <t>Middel af Landmix 45100 (30-100 KG) nyt navn: 48100 f20</t>
  </si>
  <si>
    <t>Landmix 45100</t>
  </si>
  <si>
    <t>Soyaskrå (47+2)</t>
  </si>
  <si>
    <t>&gt;0</t>
  </si>
  <si>
    <t>År 2010</t>
  </si>
  <si>
    <t>Byg</t>
  </si>
  <si>
    <t>Hvede</t>
  </si>
  <si>
    <t>Slagtesvinfoder fabriksblanding</t>
  </si>
  <si>
    <t>Test</t>
  </si>
  <si>
    <t>Ja</t>
  </si>
  <si>
    <t>Filtreret</t>
  </si>
  <si>
    <t>Tryptofanpris, gns. sidste 3 mdr.</t>
  </si>
  <si>
    <t>Ny valinnorm til smågrise (67 mod tidligere 70% af lysin). Det betyder ca. 2,5 kr. pr. 100 FEsv. Tilbud af op til 15% rapskage (Scanola eller Danraps. Det betyder ca. 6,5 kr./100 FEsv ved samme niveau af standardiseret fordøjeligt råprotein (145 gram/FEsv)</t>
  </si>
  <si>
    <r>
      <t>Rapskage</t>
    </r>
    <r>
      <rPr>
        <sz val="7"/>
        <rFont val="Arial"/>
        <family val="2"/>
      </rPr>
      <t xml:space="preserve"> (Danraps: 12% fedt, 29% råprotein)</t>
    </r>
  </si>
  <si>
    <r>
      <t>Sojaskrå, Afskallet,</t>
    </r>
    <r>
      <rPr>
        <sz val="7"/>
        <rFont val="Arial"/>
        <family val="2"/>
      </rPr>
      <t xml:space="preserve"> sigtet (47+2) franco leveret</t>
    </r>
  </si>
  <si>
    <t>Det bemærkes, at der fra denne uge indhentes priser  fra yderligere to foderstofforretninger</t>
  </si>
  <si>
    <t>Milokorn (Sorghum) (franco leveret)</t>
  </si>
  <si>
    <t>Rapskage (Danraps: 12% fedt, 29% råprotein)</t>
  </si>
  <si>
    <t xml:space="preserve">Landmix 25100 (9-30 KG) nyt navn: 28100 f20 </t>
  </si>
  <si>
    <t>Landmix 45100 (30-100 KG) nyt navn: 48100 f20</t>
  </si>
  <si>
    <t>L-Valin (registrering  pr. 14.5.2009)</t>
  </si>
  <si>
    <t>Bemærk:                                                                                                        Ændret kornpris for hjemmeblandere pr. 10.11.2006: Hidtil har kornprisen for hjemmeblandere været sat lig med kornprisen leveret af foderstofforretningen (12 tons). Nu er prisen for korn til hjemmeblandere fratrukket 15 kr./hkg, svarende til, at de fleste hjemmeblandere alternativt er kornsælgere. Forskellen på 15 kr. er bl.a. baseret på beregninger fra LRØ og Landscentrets produktionsøkonomigruppe for svin .</t>
  </si>
  <si>
    <t>År</t>
  </si>
  <si>
    <t>Havre</t>
  </si>
  <si>
    <t>Majs</t>
  </si>
  <si>
    <t>x1</t>
  </si>
  <si>
    <t>x2</t>
  </si>
  <si>
    <t>x3</t>
  </si>
  <si>
    <t>x4</t>
  </si>
  <si>
    <t>x5</t>
  </si>
  <si>
    <t>Middel af Byg</t>
  </si>
  <si>
    <t xml:space="preserve">Milokorn </t>
  </si>
  <si>
    <t>Middel af Hvede</t>
  </si>
  <si>
    <t>Sojaskrå, Afsk</t>
  </si>
  <si>
    <t>Sojaproteinkon</t>
  </si>
  <si>
    <t>Rapskage (Danr</t>
  </si>
  <si>
    <t>Fiskemel, aske</t>
  </si>
  <si>
    <t>Vegetabilsk fe</t>
  </si>
  <si>
    <t>Kartoffelprot.</t>
  </si>
  <si>
    <t xml:space="preserve">Landmix 25100 </t>
  </si>
  <si>
    <t xml:space="preserve">Landmix 45100 </t>
  </si>
  <si>
    <t>Monocalciumfos</t>
  </si>
  <si>
    <t>Kvægfoder A6 D</t>
  </si>
  <si>
    <t xml:space="preserve">Lysin         </t>
  </si>
  <si>
    <t xml:space="preserve">Methionin     </t>
  </si>
  <si>
    <t xml:space="preserve">Treonin       </t>
  </si>
  <si>
    <t>Tryptofan  (ba</t>
  </si>
  <si>
    <t>Valin (registr</t>
  </si>
  <si>
    <t>Isoleucin (pro</t>
  </si>
  <si>
    <t>L-Valin (regis</t>
  </si>
  <si>
    <t xml:space="preserve">Smågrisefoder </t>
  </si>
  <si>
    <t>korn/mineralbl</t>
  </si>
  <si>
    <t>Sl. svinefoder</t>
  </si>
  <si>
    <t xml:space="preserve">Foderblanding </t>
  </si>
  <si>
    <t xml:space="preserve">Middel af Landmix 45100 </t>
  </si>
  <si>
    <t>Middel af Sojaskrå, Afsk</t>
  </si>
  <si>
    <t>Basis 7 kg, beregnet</t>
  </si>
  <si>
    <t>Basis 30 kg, beregnet</t>
  </si>
  <si>
    <t>Regulering - 7-9 kg</t>
  </si>
  <si>
    <t>Regulering - 25-30 kg</t>
  </si>
  <si>
    <t>Regulering - 30-35 kg</t>
  </si>
  <si>
    <t>Notering - slagtesvin</t>
  </si>
  <si>
    <t>2000 uge 1</t>
  </si>
  <si>
    <t>2000 uge 2</t>
  </si>
  <si>
    <t>2000 uge 3</t>
  </si>
  <si>
    <t>2000 uge 4</t>
  </si>
  <si>
    <t>2000 uge 5</t>
  </si>
  <si>
    <t>2000 uge 6</t>
  </si>
  <si>
    <t>2000 uge 7</t>
  </si>
  <si>
    <t>2000 uge 8</t>
  </si>
  <si>
    <t>2000 uge 9</t>
  </si>
  <si>
    <t>2000 uge 10</t>
  </si>
  <si>
    <t>2000 uge 11</t>
  </si>
  <si>
    <t>2000 uge 12</t>
  </si>
  <si>
    <t>2000 uge 13</t>
  </si>
  <si>
    <t>2000 uge 14</t>
  </si>
  <si>
    <t>2000 uge 15</t>
  </si>
  <si>
    <t>2000 uge 16</t>
  </si>
  <si>
    <t>2000 uge 17</t>
  </si>
  <si>
    <t>2000 uge 18</t>
  </si>
  <si>
    <t>2000 uge 19</t>
  </si>
  <si>
    <t>2000 uge 20</t>
  </si>
  <si>
    <t>2000 uge 21</t>
  </si>
  <si>
    <t>2000 uge 22</t>
  </si>
  <si>
    <t>2000 uge 23</t>
  </si>
  <si>
    <t>2000 uge 24</t>
  </si>
  <si>
    <t>2000 uge 25</t>
  </si>
  <si>
    <t>2000 uge 26</t>
  </si>
  <si>
    <t>2000 uge 27</t>
  </si>
  <si>
    <t>2000 uge 28</t>
  </si>
  <si>
    <t>2000 uge 29</t>
  </si>
  <si>
    <t>2000 uge 30</t>
  </si>
  <si>
    <t>2000 uge 31</t>
  </si>
  <si>
    <t>2000 uge 32</t>
  </si>
  <si>
    <t>2000 uge 33</t>
  </si>
  <si>
    <t>2000 uge 34</t>
  </si>
  <si>
    <t>2000 uge 35</t>
  </si>
  <si>
    <t>2000 uge 36</t>
  </si>
  <si>
    <t>2000 uge 37</t>
  </si>
  <si>
    <t>2000 uge 38</t>
  </si>
  <si>
    <t>2000 uge 39</t>
  </si>
  <si>
    <t>2000 uge 40</t>
  </si>
  <si>
    <t>2000 uge 41</t>
  </si>
  <si>
    <t>2000 uge 42</t>
  </si>
  <si>
    <t>2000 uge 43</t>
  </si>
  <si>
    <t>2000 uge 44</t>
  </si>
  <si>
    <t>2000 uge 45</t>
  </si>
  <si>
    <t>2000 uge 46</t>
  </si>
  <si>
    <t>2000 uge 47</t>
  </si>
  <si>
    <t>2000 uge 48</t>
  </si>
  <si>
    <t>2000 uge 49</t>
  </si>
  <si>
    <t>2000 uge 50</t>
  </si>
  <si>
    <t>2000 uge 51</t>
  </si>
  <si>
    <t>2000 uge 52</t>
  </si>
  <si>
    <t>2001 uge 1</t>
  </si>
  <si>
    <t>2001 uge 2</t>
  </si>
  <si>
    <t>2001 uge 3</t>
  </si>
  <si>
    <t>2001 uge 4</t>
  </si>
  <si>
    <t>2001 uge 5</t>
  </si>
  <si>
    <t>2001 uge 6</t>
  </si>
  <si>
    <t>2001 uge 7</t>
  </si>
  <si>
    <t>2001 uge 8</t>
  </si>
  <si>
    <t>2001 uge 9</t>
  </si>
  <si>
    <t>2001 uge 10</t>
  </si>
  <si>
    <t>2001 uge 11</t>
  </si>
  <si>
    <t>2001 uge 12</t>
  </si>
  <si>
    <t>2001 uge 13</t>
  </si>
  <si>
    <t>2001 uge 14</t>
  </si>
  <si>
    <t>2001 uge 15</t>
  </si>
  <si>
    <t>2001 uge 16</t>
  </si>
  <si>
    <t>2001 uge 17</t>
  </si>
  <si>
    <t>2001 uge 18</t>
  </si>
  <si>
    <t>2001 uge 19</t>
  </si>
  <si>
    <t>2001 uge 20</t>
  </si>
  <si>
    <t>2001 uge 21</t>
  </si>
  <si>
    <t>2001 uge 22</t>
  </si>
  <si>
    <t>2001 uge 23</t>
  </si>
  <si>
    <t>2001 uge 24</t>
  </si>
  <si>
    <t>2001 uge 25</t>
  </si>
  <si>
    <t>2001 uge 26</t>
  </si>
  <si>
    <t>2001 uge 27</t>
  </si>
  <si>
    <t>2001 uge 28</t>
  </si>
  <si>
    <t>2001 uge 29</t>
  </si>
  <si>
    <t>2001 uge 30</t>
  </si>
  <si>
    <t>2001 uge 31</t>
  </si>
  <si>
    <t>2001 uge 32</t>
  </si>
  <si>
    <t>2001 uge 33</t>
  </si>
  <si>
    <t>2001 uge 34</t>
  </si>
  <si>
    <t>2001 uge 35</t>
  </si>
  <si>
    <t>2001 uge 36</t>
  </si>
  <si>
    <t>2001 uge 37</t>
  </si>
  <si>
    <t>2001 uge 38</t>
  </si>
  <si>
    <t>2001 uge 39</t>
  </si>
  <si>
    <t>2001 uge 40</t>
  </si>
  <si>
    <t>2001 uge 41</t>
  </si>
  <si>
    <t>2001 uge 42</t>
  </si>
  <si>
    <t>2001 uge 43</t>
  </si>
  <si>
    <t>2001 uge 44</t>
  </si>
  <si>
    <t>2001 uge 45</t>
  </si>
  <si>
    <t>2001 uge 46</t>
  </si>
  <si>
    <t>2001 uge 47</t>
  </si>
  <si>
    <t>2001 uge 48</t>
  </si>
  <si>
    <t>2001 uge 49</t>
  </si>
  <si>
    <t>2001 uge 50</t>
  </si>
  <si>
    <t>2001 uge 51</t>
  </si>
  <si>
    <t>2001 uge 52</t>
  </si>
  <si>
    <t>2002 uge 1</t>
  </si>
  <si>
    <t>2002 uge 2</t>
  </si>
  <si>
    <t>2002 uge 3</t>
  </si>
  <si>
    <t>2002 uge 4</t>
  </si>
  <si>
    <t>2002 uge 5</t>
  </si>
  <si>
    <t>2002 uge 6</t>
  </si>
  <si>
    <t>2002 uge 7</t>
  </si>
  <si>
    <t>2002 uge 8</t>
  </si>
  <si>
    <t>2002 uge 9</t>
  </si>
  <si>
    <t>2002 uge 10</t>
  </si>
  <si>
    <t>2002 uge 11</t>
  </si>
  <si>
    <t>2002 uge 12</t>
  </si>
  <si>
    <t>2002 uge 13</t>
  </si>
  <si>
    <t>2002 uge 14</t>
  </si>
  <si>
    <t>2002 uge 15</t>
  </si>
  <si>
    <t>2002 uge 16</t>
  </si>
  <si>
    <t>2002 uge 17</t>
  </si>
  <si>
    <t>2002 uge 18</t>
  </si>
  <si>
    <t>2002 uge 19</t>
  </si>
  <si>
    <t>2002 uge 20</t>
  </si>
  <si>
    <t>2002 uge 21</t>
  </si>
  <si>
    <t>2002 uge 22</t>
  </si>
  <si>
    <t>2002 uge 23</t>
  </si>
  <si>
    <t>2002 uge 24</t>
  </si>
  <si>
    <t>2002 uge 25</t>
  </si>
  <si>
    <t>2002 uge 26</t>
  </si>
  <si>
    <t>2002 uge 27</t>
  </si>
  <si>
    <t>2002 uge 28</t>
  </si>
  <si>
    <t>2002 uge 29</t>
  </si>
  <si>
    <t>2002 uge 30</t>
  </si>
  <si>
    <t>2002 uge 31</t>
  </si>
  <si>
    <t>2002 uge 32</t>
  </si>
  <si>
    <t>2002 uge 33</t>
  </si>
  <si>
    <t>2002 uge 34</t>
  </si>
  <si>
    <t>2002 uge 35</t>
  </si>
  <si>
    <t>2002 uge 36</t>
  </si>
  <si>
    <t>2002 uge 37</t>
  </si>
  <si>
    <t>2002 uge 38</t>
  </si>
  <si>
    <t>2002 uge 39</t>
  </si>
  <si>
    <t>2002 uge 40</t>
  </si>
  <si>
    <t>2002 uge 41</t>
  </si>
  <si>
    <t>2002 uge 42</t>
  </si>
  <si>
    <t>2002 uge 43</t>
  </si>
  <si>
    <t>2002 uge 44</t>
  </si>
  <si>
    <t>2002 uge 45</t>
  </si>
  <si>
    <t>2002 uge 46</t>
  </si>
  <si>
    <t>2002 uge 47</t>
  </si>
  <si>
    <t>2002 uge 48</t>
  </si>
  <si>
    <t>2002 uge 49</t>
  </si>
  <si>
    <t>2002 uge 50</t>
  </si>
  <si>
    <t>2002 uge 51</t>
  </si>
  <si>
    <t>2002 uge 52</t>
  </si>
  <si>
    <t>2003 uge 1</t>
  </si>
  <si>
    <t>2003 uge 2</t>
  </si>
  <si>
    <t>2003 uge 3</t>
  </si>
  <si>
    <t>2003 uge 4</t>
  </si>
  <si>
    <t>2003 uge 5</t>
  </si>
  <si>
    <t>2003 uge 6</t>
  </si>
  <si>
    <t>2003 uge 7</t>
  </si>
  <si>
    <t>2003 uge 8</t>
  </si>
  <si>
    <t>2003 uge 9</t>
  </si>
  <si>
    <t>2003 uge 10</t>
  </si>
  <si>
    <t>2003 uge 11</t>
  </si>
  <si>
    <t>2003 uge 12</t>
  </si>
  <si>
    <t>2003 uge 13</t>
  </si>
  <si>
    <t>2003 uge 14</t>
  </si>
  <si>
    <t>2003 uge 15</t>
  </si>
  <si>
    <t>2003 uge 16</t>
  </si>
  <si>
    <t>2003 uge 17</t>
  </si>
  <si>
    <t>2003 uge 18</t>
  </si>
  <si>
    <t>2003 uge 19</t>
  </si>
  <si>
    <t>2003 uge 20</t>
  </si>
  <si>
    <t>2003 uge 21</t>
  </si>
  <si>
    <t>2003 uge 22</t>
  </si>
  <si>
    <t>2003 uge 23</t>
  </si>
  <si>
    <t>2003 uge 24</t>
  </si>
  <si>
    <t>2003 uge 25</t>
  </si>
  <si>
    <t>2003 uge 26</t>
  </si>
  <si>
    <t>2003 uge 27</t>
  </si>
  <si>
    <t>2003 uge 28</t>
  </si>
  <si>
    <t>2003 uge 29</t>
  </si>
  <si>
    <t>2003 uge 30</t>
  </si>
  <si>
    <t>2003 uge 31</t>
  </si>
  <si>
    <t>2003 uge 32</t>
  </si>
  <si>
    <t>2003 uge 33</t>
  </si>
  <si>
    <t>2003 uge 34</t>
  </si>
  <si>
    <t>2003 uge 35</t>
  </si>
  <si>
    <t>2003 uge 36</t>
  </si>
  <si>
    <t>2003 uge 37</t>
  </si>
  <si>
    <t>2003 uge 38</t>
  </si>
  <si>
    <t>2003 uge 39</t>
  </si>
  <si>
    <t>2003 uge 40</t>
  </si>
  <si>
    <t>2003 uge 41</t>
  </si>
  <si>
    <t>2003 uge 42</t>
  </si>
  <si>
    <t>2003 uge 43</t>
  </si>
  <si>
    <t>2003 uge 44</t>
  </si>
  <si>
    <t>2003 uge 45</t>
  </si>
  <si>
    <t>2003 uge 46</t>
  </si>
  <si>
    <t>2003 uge 47</t>
  </si>
  <si>
    <t>2003 uge 48</t>
  </si>
  <si>
    <t>2003 uge 49</t>
  </si>
  <si>
    <t>2003 uge 50</t>
  </si>
  <si>
    <t>2003 uge 51</t>
  </si>
  <si>
    <t>2003 uge 52</t>
  </si>
  <si>
    <t>2004 uge 1</t>
  </si>
  <si>
    <t>2004 uge 2</t>
  </si>
  <si>
    <t>2004 uge 3</t>
  </si>
  <si>
    <t>2004 uge 4</t>
  </si>
  <si>
    <t>2004 uge 5</t>
  </si>
  <si>
    <t>2004 uge 6</t>
  </si>
  <si>
    <t>2004 uge 7</t>
  </si>
  <si>
    <t>2004 uge 8</t>
  </si>
  <si>
    <t>2004 uge 9</t>
  </si>
  <si>
    <t>2004 uge 10</t>
  </si>
  <si>
    <t>2004 uge 11</t>
  </si>
  <si>
    <t>2004 uge 12</t>
  </si>
  <si>
    <t>2004 uge 13</t>
  </si>
  <si>
    <t>2004 uge 14</t>
  </si>
  <si>
    <t>2004 uge 15</t>
  </si>
  <si>
    <t>2004 uge 16</t>
  </si>
  <si>
    <t>2004 uge 17</t>
  </si>
  <si>
    <t>2004 uge 18</t>
  </si>
  <si>
    <t>2004 uge 19</t>
  </si>
  <si>
    <t>2004 uge 20</t>
  </si>
  <si>
    <t>2004 uge 21</t>
  </si>
  <si>
    <t>2004 uge 22</t>
  </si>
  <si>
    <t>2004 uge 23</t>
  </si>
  <si>
    <t>2004 uge 24</t>
  </si>
  <si>
    <t>2004 uge 25</t>
  </si>
  <si>
    <t>2004 uge 26</t>
  </si>
  <si>
    <t>2004 uge 27</t>
  </si>
  <si>
    <t>2004 uge 28</t>
  </si>
  <si>
    <t>2004 uge 29</t>
  </si>
  <si>
    <t>2004 uge 30</t>
  </si>
  <si>
    <t>2004 uge 31</t>
  </si>
  <si>
    <t>2004 uge 32</t>
  </si>
  <si>
    <t>2004 uge 33</t>
  </si>
  <si>
    <t>2004 uge 34</t>
  </si>
  <si>
    <t>2004 uge 35</t>
  </si>
  <si>
    <t>2004 uge 36</t>
  </si>
  <si>
    <t>2004 uge 37</t>
  </si>
  <si>
    <t>2004 uge 38</t>
  </si>
  <si>
    <t>2004 uge 39</t>
  </si>
  <si>
    <t>2004 uge 40</t>
  </si>
  <si>
    <t>2004 uge 41</t>
  </si>
  <si>
    <t>2004 uge 42</t>
  </si>
  <si>
    <t>2004 uge 43</t>
  </si>
  <si>
    <t>2004 uge 44</t>
  </si>
  <si>
    <t>2004 uge 45</t>
  </si>
  <si>
    <t>2004 uge 46</t>
  </si>
  <si>
    <t>2004 uge 47</t>
  </si>
  <si>
    <t>2004 uge 48</t>
  </si>
  <si>
    <t>2004 uge 49</t>
  </si>
  <si>
    <t>2004 uge 50</t>
  </si>
  <si>
    <t>2004 uge 51</t>
  </si>
  <si>
    <t>2004 uge 52</t>
  </si>
  <si>
    <t>2004 uge 53</t>
  </si>
  <si>
    <t>2005 uge 1</t>
  </si>
  <si>
    <t>2005 uge 2</t>
  </si>
  <si>
    <t>2005 uge 3</t>
  </si>
  <si>
    <t>2005 uge 4</t>
  </si>
  <si>
    <t>2005 uge 5</t>
  </si>
  <si>
    <t>2005 uge 6</t>
  </si>
  <si>
    <t>2005 uge 7</t>
  </si>
  <si>
    <t>2005 uge 8</t>
  </si>
  <si>
    <t>2005 uge 9</t>
  </si>
  <si>
    <t>2005 uge 10</t>
  </si>
  <si>
    <t>2005 uge 11</t>
  </si>
  <si>
    <t>2005 uge 12</t>
  </si>
  <si>
    <t>2005 uge 13</t>
  </si>
  <si>
    <t>2005 uge 14</t>
  </si>
  <si>
    <t>2005 uge 15</t>
  </si>
  <si>
    <t>2005 uge 16</t>
  </si>
  <si>
    <t>2005 uge 17</t>
  </si>
  <si>
    <t>2005 uge 18</t>
  </si>
  <si>
    <t>2005 uge 19</t>
  </si>
  <si>
    <t>2005 uge 20</t>
  </si>
  <si>
    <t>2005 uge 21</t>
  </si>
  <si>
    <t>2005 uge 22</t>
  </si>
  <si>
    <t>2005 uge 23</t>
  </si>
  <si>
    <t>2005 uge 24</t>
  </si>
  <si>
    <t>2005 uge 25</t>
  </si>
  <si>
    <t>2005 uge 26</t>
  </si>
  <si>
    <t>2005 uge 27</t>
  </si>
  <si>
    <t>2005 uge 28</t>
  </si>
  <si>
    <t>2005 uge 29</t>
  </si>
  <si>
    <t>2005 uge 30</t>
  </si>
  <si>
    <t>2005 uge 31</t>
  </si>
  <si>
    <t>2005 uge 32</t>
  </si>
  <si>
    <t>2005 uge 33</t>
  </si>
  <si>
    <t>2005 uge 34</t>
  </si>
  <si>
    <t>2005 uge 35</t>
  </si>
  <si>
    <t>2005 uge 36</t>
  </si>
  <si>
    <t>2005 uge 37</t>
  </si>
  <si>
    <t>2005 uge 38</t>
  </si>
  <si>
    <t>2005 uge 39</t>
  </si>
  <si>
    <t>2005 uge 40</t>
  </si>
  <si>
    <t>2005 uge 41</t>
  </si>
  <si>
    <t>2005 uge 42</t>
  </si>
  <si>
    <t>2005 uge 43</t>
  </si>
  <si>
    <t>2005 uge 44</t>
  </si>
  <si>
    <t>2005 uge 45</t>
  </si>
  <si>
    <t>2005 uge 46</t>
  </si>
  <si>
    <t>2005 uge 47</t>
  </si>
  <si>
    <t>2005 uge 48</t>
  </si>
  <si>
    <t>2005 uge 49</t>
  </si>
  <si>
    <t>2005 uge 50</t>
  </si>
  <si>
    <t>2005 uge 51</t>
  </si>
  <si>
    <t>2005 uge 52</t>
  </si>
  <si>
    <t>2006 uge 1</t>
  </si>
  <si>
    <t>2006 uge 2</t>
  </si>
  <si>
    <t>2006 uge 3</t>
  </si>
  <si>
    <t>2006 uge 4</t>
  </si>
  <si>
    <t>2006 uge 5</t>
  </si>
  <si>
    <t>2006 uge 6</t>
  </si>
  <si>
    <t>2006 uge 7</t>
  </si>
  <si>
    <t>2006 uge 8</t>
  </si>
  <si>
    <t>2006 uge 9</t>
  </si>
  <si>
    <t>2006 uge 10</t>
  </si>
  <si>
    <t>2006 uge 11</t>
  </si>
  <si>
    <t>2006 uge 12</t>
  </si>
  <si>
    <t>2006 uge 13</t>
  </si>
  <si>
    <t>2006 uge 14</t>
  </si>
  <si>
    <t>2006 uge 15</t>
  </si>
  <si>
    <t>2006 uge 16</t>
  </si>
  <si>
    <t>2006 uge 17</t>
  </si>
  <si>
    <t>2006 uge 18</t>
  </si>
  <si>
    <t>2006 uge 19</t>
  </si>
  <si>
    <t>2006 uge 20</t>
  </si>
  <si>
    <t>2006 uge 21</t>
  </si>
  <si>
    <t>2006 uge 22</t>
  </si>
  <si>
    <t>2006 uge 23</t>
  </si>
  <si>
    <t>2006 uge 24</t>
  </si>
  <si>
    <t>2006 uge 25</t>
  </si>
  <si>
    <t>2006 uge 26</t>
  </si>
  <si>
    <t>2006 uge 27</t>
  </si>
  <si>
    <t>2006 uge 28</t>
  </si>
  <si>
    <t>2006 uge 29</t>
  </si>
  <si>
    <t>2006 uge 30</t>
  </si>
  <si>
    <t>2006 uge 31</t>
  </si>
  <si>
    <t>2006 uge 32</t>
  </si>
  <si>
    <t>2006 uge 33</t>
  </si>
  <si>
    <t>2006 uge 34</t>
  </si>
  <si>
    <t>2006 uge 35</t>
  </si>
  <si>
    <t>2006 uge 36</t>
  </si>
  <si>
    <t>2006 uge 37</t>
  </si>
  <si>
    <t>2006 uge 38</t>
  </si>
  <si>
    <t>2006 uge 39</t>
  </si>
  <si>
    <t>2006 uge 40</t>
  </si>
  <si>
    <t>2006 uge 41</t>
  </si>
  <si>
    <t>2006 uge 42</t>
  </si>
  <si>
    <t>2006 uge 43</t>
  </si>
  <si>
    <t>2006 uge 44</t>
  </si>
  <si>
    <t>2006 uge 45</t>
  </si>
  <si>
    <t>2006 uge 46</t>
  </si>
  <si>
    <t>2006 uge 47</t>
  </si>
  <si>
    <t>2006 uge 48</t>
  </si>
  <si>
    <t>2006 uge 49</t>
  </si>
  <si>
    <t>2006 uge 50</t>
  </si>
  <si>
    <t>2006 uge 51</t>
  </si>
  <si>
    <t>2006 uge 52</t>
  </si>
  <si>
    <t>2007 uge 1</t>
  </si>
  <si>
    <t>2007 uge 2</t>
  </si>
  <si>
    <t>2007 uge 3</t>
  </si>
  <si>
    <t>2007 uge 4</t>
  </si>
  <si>
    <t>2007 uge 5</t>
  </si>
  <si>
    <t>2007 uge 6</t>
  </si>
  <si>
    <t>2007 uge 7</t>
  </si>
  <si>
    <t>2007 uge 8</t>
  </si>
  <si>
    <t>2007 uge 9</t>
  </si>
  <si>
    <t>2007 uge 10</t>
  </si>
  <si>
    <t>2007 uge 11</t>
  </si>
  <si>
    <t>2007 uge 12</t>
  </si>
  <si>
    <t>2007 uge 13</t>
  </si>
  <si>
    <t>2007 uge 14</t>
  </si>
  <si>
    <t>2007 uge 15</t>
  </si>
  <si>
    <t>2007 uge 16</t>
  </si>
  <si>
    <t>2007 uge 17</t>
  </si>
  <si>
    <t>2007 uge 18</t>
  </si>
  <si>
    <t>2007 uge 19</t>
  </si>
  <si>
    <t>2007 uge 20</t>
  </si>
  <si>
    <t>2007 uge 21</t>
  </si>
  <si>
    <t>2007 uge 22</t>
  </si>
  <si>
    <t>2007 uge 23</t>
  </si>
  <si>
    <t>2007 uge 24</t>
  </si>
  <si>
    <t>2007 uge 25</t>
  </si>
  <si>
    <t>2007 uge 26</t>
  </si>
  <si>
    <t>2007 uge 27</t>
  </si>
  <si>
    <t>2007 uge 28</t>
  </si>
  <si>
    <t>2007 uge 29</t>
  </si>
  <si>
    <t>2007 uge 30</t>
  </si>
  <si>
    <t>2007 uge 31</t>
  </si>
  <si>
    <t>2007 uge 32</t>
  </si>
  <si>
    <t>2007 uge 33</t>
  </si>
  <si>
    <t>2007 uge 34</t>
  </si>
  <si>
    <t>2007 uge 35</t>
  </si>
  <si>
    <t>2007 uge 36</t>
  </si>
  <si>
    <t>2007 uge 37</t>
  </si>
  <si>
    <t>2007 uge 38</t>
  </si>
  <si>
    <t>2007 uge 39</t>
  </si>
  <si>
    <t>2007 uge 40</t>
  </si>
  <si>
    <t>2007 uge 41</t>
  </si>
  <si>
    <t>2007 uge 42</t>
  </si>
  <si>
    <t>2007 uge 43</t>
  </si>
  <si>
    <t>2007 uge 44</t>
  </si>
  <si>
    <t>2007 uge 45</t>
  </si>
  <si>
    <t>2007 uge 46</t>
  </si>
  <si>
    <t>2007 uge 47</t>
  </si>
  <si>
    <t>2007 uge 48</t>
  </si>
  <si>
    <t>2007 uge 49</t>
  </si>
  <si>
    <t>2007 uge 50</t>
  </si>
  <si>
    <t>2007 uge 51</t>
  </si>
  <si>
    <t>2007 uge 52</t>
  </si>
  <si>
    <t>2008 uge 1</t>
  </si>
  <si>
    <t>2008 uge 2</t>
  </si>
  <si>
    <t>2008 uge 3</t>
  </si>
  <si>
    <t>2008 uge 4</t>
  </si>
  <si>
    <t>2008 uge 5</t>
  </si>
  <si>
    <t>2008 uge 6</t>
  </si>
  <si>
    <t>2008 uge 7</t>
  </si>
  <si>
    <t>2008 uge 8</t>
  </si>
  <si>
    <t>2008 uge 9</t>
  </si>
  <si>
    <t>2008 uge 10</t>
  </si>
  <si>
    <t>2008 uge 11</t>
  </si>
  <si>
    <t>2008 uge 12</t>
  </si>
  <si>
    <t>2008 uge 13</t>
  </si>
  <si>
    <t>2008 uge 14</t>
  </si>
  <si>
    <t>2008 uge 15</t>
  </si>
  <si>
    <t>2008 uge 16</t>
  </si>
  <si>
    <t>2008 uge 17</t>
  </si>
  <si>
    <t>2008 uge 18</t>
  </si>
  <si>
    <t>2008 uge 19</t>
  </si>
  <si>
    <t>2008 uge 20</t>
  </si>
  <si>
    <t>2008 uge 21</t>
  </si>
  <si>
    <t>2008 uge 22</t>
  </si>
  <si>
    <t>2008 uge 23</t>
  </si>
  <si>
    <t>2008 uge 24</t>
  </si>
  <si>
    <t>2008 uge 25</t>
  </si>
  <si>
    <t>2008 uge 26</t>
  </si>
  <si>
    <t>2008 uge 27</t>
  </si>
  <si>
    <t>2008 uge 28</t>
  </si>
  <si>
    <t>2008 uge 29</t>
  </si>
  <si>
    <t>2008 uge 30</t>
  </si>
  <si>
    <t>2008 uge 31</t>
  </si>
  <si>
    <t>2008 uge 32</t>
  </si>
  <si>
    <t>2008 uge 33</t>
  </si>
  <si>
    <t>2008 uge 34</t>
  </si>
  <si>
    <t>2008 uge 35</t>
  </si>
  <si>
    <t>2008 uge 36</t>
  </si>
  <si>
    <t>2008 uge 37</t>
  </si>
  <si>
    <t>2008 uge 38</t>
  </si>
  <si>
    <t>2008 uge 39</t>
  </si>
  <si>
    <t>2008 uge 40</t>
  </si>
  <si>
    <t>2008 uge 41</t>
  </si>
  <si>
    <t>2008 uge 42</t>
  </si>
  <si>
    <t>2008 uge 43</t>
  </si>
  <si>
    <t>2008 uge 44</t>
  </si>
  <si>
    <t>2008 uge 45</t>
  </si>
  <si>
    <t>2008 uge 46</t>
  </si>
  <si>
    <t>2008 uge 47</t>
  </si>
  <si>
    <t>2008 uge 48</t>
  </si>
  <si>
    <t>2008 uge 49</t>
  </si>
  <si>
    <t>2008 uge 50</t>
  </si>
  <si>
    <t>2008 uge 51</t>
  </si>
  <si>
    <t>2008 uge 52</t>
  </si>
  <si>
    <t>2009 uge 1</t>
  </si>
  <si>
    <t>2009 uge 2</t>
  </si>
  <si>
    <t>2009 uge 3</t>
  </si>
  <si>
    <t>2009 uge 4</t>
  </si>
  <si>
    <t>2009 uge 5</t>
  </si>
  <si>
    <t>2009 uge 6</t>
  </si>
  <si>
    <t>2009 uge 7</t>
  </si>
  <si>
    <t>2009 uge 8</t>
  </si>
  <si>
    <t>2009 uge 9</t>
  </si>
  <si>
    <t>2009 uge 10</t>
  </si>
  <si>
    <t>2009 uge 11</t>
  </si>
  <si>
    <t>2009 uge 12</t>
  </si>
  <si>
    <t>2009 uge 13</t>
  </si>
  <si>
    <t>2009 uge 14</t>
  </si>
  <si>
    <t>2009 uge 15</t>
  </si>
  <si>
    <t>2009 uge 16</t>
  </si>
  <si>
    <t>2009 uge 17</t>
  </si>
  <si>
    <t>2009 uge 18</t>
  </si>
  <si>
    <t>2009 uge 19</t>
  </si>
  <si>
    <t>2009 uge 20</t>
  </si>
  <si>
    <t>2009 uge 21</t>
  </si>
  <si>
    <t>2009 uge 22</t>
  </si>
  <si>
    <t>2009 uge 23</t>
  </si>
  <si>
    <t>2009 uge 24</t>
  </si>
  <si>
    <t>2009 uge 25</t>
  </si>
  <si>
    <t>2009 uge 26</t>
  </si>
  <si>
    <t>2009 uge 27</t>
  </si>
  <si>
    <t>2009 uge 28</t>
  </si>
  <si>
    <t>2009 uge 29</t>
  </si>
  <si>
    <t>2009 uge 30</t>
  </si>
  <si>
    <t>2009 uge 31</t>
  </si>
  <si>
    <t>2009 uge 32</t>
  </si>
  <si>
    <t>2009 uge 33</t>
  </si>
  <si>
    <t>2009 uge 34</t>
  </si>
  <si>
    <t>2009 uge 35</t>
  </si>
  <si>
    <t>2009 uge 36</t>
  </si>
  <si>
    <t>2009 uge 37</t>
  </si>
  <si>
    <t>2009 uge 38</t>
  </si>
  <si>
    <t>2009 uge 39</t>
  </si>
  <si>
    <t>2009 uge 40</t>
  </si>
  <si>
    <t>2009 uge 41</t>
  </si>
  <si>
    <t>2009 uge 42</t>
  </si>
  <si>
    <t>2009 uge 43</t>
  </si>
  <si>
    <t>2009 uge 44</t>
  </si>
  <si>
    <t>2009 uge 45</t>
  </si>
  <si>
    <t>2009 uge 46</t>
  </si>
  <si>
    <t>2009 uge 47</t>
  </si>
  <si>
    <t>2009 uge 48</t>
  </si>
  <si>
    <t>2009 uge 49</t>
  </si>
  <si>
    <t>2009 uge 50</t>
  </si>
  <si>
    <t>2009 uge 51</t>
  </si>
  <si>
    <t>2009 uge 52</t>
  </si>
  <si>
    <t>2009 uge 53</t>
  </si>
  <si>
    <t>2010 uge 1</t>
  </si>
  <si>
    <t>2010 uge 2</t>
  </si>
  <si>
    <t>2010 uge 3</t>
  </si>
  <si>
    <t>2010 uge 4</t>
  </si>
  <si>
    <t>2010 uge 5</t>
  </si>
  <si>
    <t>2010 uge 6</t>
  </si>
  <si>
    <t>2010 uge 7</t>
  </si>
  <si>
    <t>2010 uge 8</t>
  </si>
  <si>
    <t>2010 uge 9</t>
  </si>
  <si>
    <t>2010 uge 10</t>
  </si>
  <si>
    <t>2010 uge 11</t>
  </si>
  <si>
    <t>2010 uge 12</t>
  </si>
  <si>
    <t>2010 uge 13</t>
  </si>
  <si>
    <t>2010 uge 14</t>
  </si>
  <si>
    <t>2010 uge 15</t>
  </si>
  <si>
    <t>2010 uge 16</t>
  </si>
  <si>
    <t>2010 uge 17</t>
  </si>
  <si>
    <t>2010 uge 18</t>
  </si>
  <si>
    <t>2010 uge 19</t>
  </si>
  <si>
    <t>2010 uge 20</t>
  </si>
  <si>
    <t>2010 uge 21</t>
  </si>
  <si>
    <t>2010 uge 22</t>
  </si>
  <si>
    <t>2010 uge 23</t>
  </si>
  <si>
    <t>2010 uge 24</t>
  </si>
  <si>
    <t>2010 uge 25</t>
  </si>
  <si>
    <t>2010 uge 26</t>
  </si>
  <si>
    <t>2010 uge 27</t>
  </si>
  <si>
    <t>2010 uge 28</t>
  </si>
  <si>
    <t>2010 uge 29</t>
  </si>
  <si>
    <t>2010 uge 30</t>
  </si>
  <si>
    <t>2010 uge 31</t>
  </si>
  <si>
    <t>2010 uge 32</t>
  </si>
  <si>
    <t>2010 uge 33</t>
  </si>
  <si>
    <t>2010 uge 34</t>
  </si>
  <si>
    <t>2010 uge 35</t>
  </si>
  <si>
    <t>2010 uge 36</t>
  </si>
  <si>
    <t>2010 uge 37</t>
  </si>
  <si>
    <t>2010 uge 38</t>
  </si>
  <si>
    <t>2010 uge 39</t>
  </si>
  <si>
    <t>2010 uge 40</t>
  </si>
  <si>
    <t>2010 uge 41</t>
  </si>
  <si>
    <t>2010 uge 42</t>
  </si>
  <si>
    <t>2010 uge 43</t>
  </si>
  <si>
    <t>2010 uge 44</t>
  </si>
  <si>
    <t>2010 uge 45</t>
  </si>
  <si>
    <t>2010 uge 46</t>
  </si>
  <si>
    <t>2010 uge 47</t>
  </si>
  <si>
    <t>2010 uge 48</t>
  </si>
  <si>
    <t>2010 uge 49</t>
  </si>
  <si>
    <t>2010 uge 50</t>
  </si>
  <si>
    <t>2010 uge 51</t>
  </si>
  <si>
    <t>2010 uge 52</t>
  </si>
  <si>
    <t>2011 uge 1</t>
  </si>
  <si>
    <t>2011 uge 2</t>
  </si>
  <si>
    <t>2011 uge 3</t>
  </si>
  <si>
    <t>2011 uge 4</t>
  </si>
  <si>
    <t>2011 uge 5</t>
  </si>
  <si>
    <t>2011 uge 6</t>
  </si>
  <si>
    <t>2011 uge 7</t>
  </si>
  <si>
    <t>2011 uge 8</t>
  </si>
  <si>
    <t>2011 uge 9</t>
  </si>
  <si>
    <t>2011 uge 10</t>
  </si>
  <si>
    <t>2011 uge 11</t>
  </si>
  <si>
    <t>2011 uge 12</t>
  </si>
  <si>
    <t>2011 uge 13</t>
  </si>
  <si>
    <t>2011 uge 14</t>
  </si>
  <si>
    <t>2011 uge 15</t>
  </si>
  <si>
    <t>2011 uge 16</t>
  </si>
  <si>
    <t>2011 uge 17</t>
  </si>
  <si>
    <t>2011 uge 18</t>
  </si>
  <si>
    <t>2011 uge 19</t>
  </si>
  <si>
    <t>2011 uge 20</t>
  </si>
  <si>
    <t>2011 uge 21</t>
  </si>
  <si>
    <t>2011 uge 22</t>
  </si>
  <si>
    <t>2011 uge 23</t>
  </si>
  <si>
    <t>2011 uge 24</t>
  </si>
  <si>
    <t>2011 uge 25</t>
  </si>
  <si>
    <t>2011 uge 26</t>
  </si>
  <si>
    <t>2011 uge 27</t>
  </si>
  <si>
    <t>2011 uge 28</t>
  </si>
  <si>
    <t>2011 uge 29</t>
  </si>
  <si>
    <t>2011 uge 30</t>
  </si>
  <si>
    <t>2011 uge 31</t>
  </si>
  <si>
    <t>2011 uge 32</t>
  </si>
  <si>
    <t>2011 uge 33</t>
  </si>
  <si>
    <t>2011 uge 34</t>
  </si>
  <si>
    <t>2011 uge 35</t>
  </si>
  <si>
    <t>2011 uge 36</t>
  </si>
  <si>
    <t>2011 uge 37</t>
  </si>
  <si>
    <t>2011 uge 38</t>
  </si>
  <si>
    <t>2011 uge 39</t>
  </si>
  <si>
    <t>2011 uge 40</t>
  </si>
  <si>
    <t>2011 uge 41</t>
  </si>
  <si>
    <t>2011 uge 42</t>
  </si>
  <si>
    <t>2011 uge 43</t>
  </si>
  <si>
    <t>2011 uge 44</t>
  </si>
  <si>
    <t>2011 uge 45</t>
  </si>
  <si>
    <t>2011 uge 46</t>
  </si>
  <si>
    <t>2011 uge 47</t>
  </si>
  <si>
    <t>2011 uge 48</t>
  </si>
  <si>
    <t>2011 uge 49</t>
  </si>
  <si>
    <t>2011 uge 50</t>
  </si>
  <si>
    <t>2011 uge 51</t>
  </si>
  <si>
    <t>2011 uge 52</t>
  </si>
  <si>
    <t>Fra dato</t>
  </si>
  <si>
    <t>Til dato</t>
  </si>
  <si>
    <t>Gennemsnit</t>
  </si>
  <si>
    <t>Fodermiddel</t>
  </si>
  <si>
    <t>Gns. Pris</t>
  </si>
  <si>
    <t>Sojaproteinkoncentrat (HP 200)</t>
  </si>
  <si>
    <t>Palmeoliemix</t>
  </si>
  <si>
    <t>Kartoffelprot.konc., alm</t>
  </si>
  <si>
    <t>Kartoffelprot.konc., Protastar</t>
  </si>
  <si>
    <t>Noteringer</t>
  </si>
  <si>
    <t xml:space="preserve">           </t>
  </si>
  <si>
    <t>Tillæg til optimeringerne, der er baseret på de indsamlede råvarepriser før præsentation som priser på fabriksfremstillede færdigfoderblandinger, kr. pr. 100 FExx</t>
  </si>
  <si>
    <t>Læs kommentar i celle DO64</t>
  </si>
  <si>
    <t>Rug (franco leveret)</t>
  </si>
  <si>
    <r>
      <t>Foderrug</t>
    </r>
    <r>
      <rPr>
        <sz val="8"/>
        <rFont val="Arial"/>
        <family val="2"/>
      </rPr>
      <t xml:space="preserve"> (franco leveret)</t>
    </r>
  </si>
  <si>
    <t>(tom)</t>
  </si>
  <si>
    <t>Gennemsnit:</t>
  </si>
  <si>
    <t>Året 2006</t>
  </si>
  <si>
    <t>Året 2013 til nu</t>
  </si>
  <si>
    <t xml:space="preserve">Ift. (afskall. sojaskrå - 30kr.) </t>
  </si>
  <si>
    <t>1. Sep '12 - juni '13</t>
  </si>
  <si>
    <t>2. Sep '11 - aug '12</t>
  </si>
  <si>
    <t>1.</t>
  </si>
  <si>
    <t>2.</t>
  </si>
  <si>
    <t>3.</t>
  </si>
  <si>
    <t>Dato:</t>
  </si>
  <si>
    <t>3. Sep '08 - aug '13</t>
  </si>
  <si>
    <t>1. Dec '12 - dec. '13</t>
  </si>
  <si>
    <t>Året 2013</t>
  </si>
  <si>
    <t>Året 2014 indtil nu</t>
  </si>
  <si>
    <t xml:space="preserve">Ift. (afskall. sojaskrå) </t>
  </si>
  <si>
    <t>Vær opmærksom på, at priserne i dette regneark er dagspriser, hvor kontraktpriser på fx sojaskrå oftest er 20 - 30 kr. lavere pr. hkg</t>
  </si>
  <si>
    <t>Ændres til Lacto 3 Plus</t>
  </si>
  <si>
    <t>Ændres til Ceos B Classic</t>
  </si>
  <si>
    <t>Ændres til Ceos 3 Plus</t>
  </si>
  <si>
    <t>Kvægfoder A6 DANKO ALFA *)</t>
  </si>
  <si>
    <t>Kvægfoder A6 DANKO B-NOVA  *)</t>
  </si>
  <si>
    <t>Kvægfoder A6 DANKO C-9  *)</t>
  </si>
  <si>
    <t>fra:</t>
  </si>
  <si>
    <t>til:</t>
  </si>
  <si>
    <t>Lacto 3 Plus</t>
  </si>
  <si>
    <t>Ceos B Classic</t>
  </si>
  <si>
    <t>Ceos 3 Plus</t>
  </si>
  <si>
    <t xml:space="preserve">Kvægfoder A6 DANKO B-NOVA </t>
  </si>
  <si>
    <t xml:space="preserve">Kvægfoder A6 DANKO C-9 </t>
  </si>
  <si>
    <t>*) Priserne for kvægfoderet hører fra 29.3.2014 til andre blandingsnavne:</t>
  </si>
  <si>
    <t>Mineralfoderblanding (9-30 KG)</t>
  </si>
  <si>
    <t>Mineralfoderblanding (30-100 KG)</t>
  </si>
  <si>
    <t xml:space="preserve">  </t>
  </si>
  <si>
    <t>4. Juni '13 - okt '14</t>
  </si>
  <si>
    <t>1. Ift. byg</t>
  </si>
  <si>
    <t>2. Ift. byg</t>
  </si>
  <si>
    <t>3. Ift. byg</t>
  </si>
  <si>
    <t>4. Ift. byg</t>
  </si>
  <si>
    <t>Længere kontrakt</t>
  </si>
  <si>
    <t>Hjemme-blander</t>
  </si>
  <si>
    <t>% af pris på sojaskrå</t>
  </si>
  <si>
    <t>Hver 4. uge herfra</t>
  </si>
  <si>
    <t>Ved given pris på sojaskrå: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</si>
</sst>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0.0000"/>
    <numFmt numFmtId="168" formatCode="_ * #,##0_ ;_ * \-#,##0_ ;_ * &quot;-&quot;??_ ;_ @_ "/>
  </numFmts>
  <fonts count="3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2"/>
      <name val="Arial"/>
      <family val="2"/>
    </font>
    <font>
      <b/>
      <sz val="8.5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sz val="1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9"/>
      <color rgb="FF00FFFF"/>
      <name val="Arial"/>
      <family val="2"/>
    </font>
    <font>
      <b/>
      <sz val="8"/>
      <color rgb="FF00FFFF"/>
      <name val="Arial"/>
      <family val="2"/>
    </font>
    <font>
      <b/>
      <sz val="9"/>
      <color rgb="FFFF0000"/>
      <name val="Arial"/>
      <family val="2"/>
    </font>
    <font>
      <sz val="1"/>
      <color theme="0"/>
      <name val="Arial"/>
      <family val="2"/>
    </font>
    <font>
      <b/>
      <sz val="9"/>
      <color theme="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gray125">
        <bgColor indexed="22"/>
      </patternFill>
    </fill>
    <fill>
      <patternFill patternType="gray125">
        <fgColor indexed="8"/>
        <bgColor indexed="9"/>
      </patternFill>
    </fill>
    <fill>
      <patternFill patternType="gray125"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27"/>
      </patternFill>
    </fill>
    <fill>
      <patternFill patternType="solid">
        <fgColor theme="4" tint="0.59999389629810485"/>
        <bgColor indexed="8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6337778862885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9" fontId="1" fillId="0" borderId="0" applyFont="0" applyFill="0" applyBorder="0" applyAlignment="0" applyProtection="0"/>
  </cellStyleXfs>
  <cellXfs count="208">
    <xf numFmtId="0" fontId="0" fillId="0" borderId="0" xfId="0"/>
    <xf numFmtId="0" fontId="0" fillId="0" borderId="1" xfId="0" applyBorder="1"/>
    <xf numFmtId="0" fontId="4" fillId="0" borderId="0" xfId="0" applyFont="1"/>
    <xf numFmtId="0" fontId="7" fillId="0" borderId="0" xfId="0" applyFont="1"/>
    <xf numFmtId="0" fontId="0" fillId="0" borderId="0" xfId="0" applyAlignment="1"/>
    <xf numFmtId="0" fontId="6" fillId="0" borderId="2" xfId="0" applyFont="1" applyBorder="1" applyAlignment="1">
      <alignment wrapText="1"/>
    </xf>
    <xf numFmtId="0" fontId="5" fillId="0" borderId="3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5" xfId="0" applyFont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0" borderId="7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7" xfId="0" applyFont="1" applyBorder="1" applyAlignment="1">
      <alignment wrapText="1"/>
    </xf>
    <xf numFmtId="0" fontId="5" fillId="0" borderId="0" xfId="0" applyFont="1" applyAlignment="1">
      <alignment wrapText="1"/>
    </xf>
    <xf numFmtId="0" fontId="5" fillId="0" borderId="8" xfId="0" applyFont="1" applyBorder="1" applyAlignment="1">
      <alignment wrapText="1"/>
    </xf>
    <xf numFmtId="0" fontId="3" fillId="0" borderId="0" xfId="4" applyAlignment="1" applyProtection="1"/>
    <xf numFmtId="0" fontId="7" fillId="0" borderId="0" xfId="0" quotePrefix="1" applyFont="1" applyAlignment="1">
      <alignment horizontal="left"/>
    </xf>
    <xf numFmtId="0" fontId="5" fillId="0" borderId="9" xfId="0" applyFont="1" applyBorder="1" applyAlignment="1">
      <alignment wrapText="1"/>
    </xf>
    <xf numFmtId="0" fontId="5" fillId="0" borderId="10" xfId="0" applyFont="1" applyBorder="1" applyAlignment="1">
      <alignment wrapText="1"/>
    </xf>
    <xf numFmtId="0" fontId="5" fillId="0" borderId="11" xfId="0" applyFont="1" applyBorder="1" applyAlignment="1">
      <alignment wrapText="1"/>
    </xf>
    <xf numFmtId="0" fontId="5" fillId="0" borderId="12" xfId="0" applyFont="1" applyBorder="1" applyAlignment="1">
      <alignment wrapText="1"/>
    </xf>
    <xf numFmtId="0" fontId="5" fillId="0" borderId="13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6" fillId="0" borderId="14" xfId="0" applyFont="1" applyBorder="1" applyAlignment="1">
      <alignment wrapText="1"/>
    </xf>
    <xf numFmtId="0" fontId="5" fillId="0" borderId="14" xfId="0" applyFont="1" applyBorder="1" applyAlignment="1">
      <alignment wrapText="1"/>
    </xf>
    <xf numFmtId="0" fontId="5" fillId="0" borderId="15" xfId="0" applyFont="1" applyBorder="1" applyAlignment="1">
      <alignment wrapText="1"/>
    </xf>
    <xf numFmtId="0" fontId="9" fillId="0" borderId="0" xfId="0" applyFont="1"/>
    <xf numFmtId="0" fontId="3" fillId="0" borderId="0" xfId="4" applyFill="1" applyBorder="1" applyAlignment="1" applyProtection="1">
      <alignment horizontal="center"/>
    </xf>
    <xf numFmtId="0" fontId="5" fillId="0" borderId="16" xfId="0" applyFont="1" applyBorder="1" applyAlignment="1">
      <alignment wrapText="1"/>
    </xf>
    <xf numFmtId="166" fontId="5" fillId="0" borderId="8" xfId="1" applyNumberFormat="1" applyFont="1" applyBorder="1" applyAlignment="1">
      <alignment wrapText="1"/>
    </xf>
    <xf numFmtId="0" fontId="10" fillId="0" borderId="0" xfId="0" applyFont="1"/>
    <xf numFmtId="0" fontId="2" fillId="0" borderId="0" xfId="0" applyFont="1"/>
    <xf numFmtId="9" fontId="0" fillId="0" borderId="0" xfId="9" applyFont="1"/>
    <xf numFmtId="9" fontId="0" fillId="0" borderId="0" xfId="0" applyNumberFormat="1"/>
    <xf numFmtId="164" fontId="5" fillId="0" borderId="17" xfId="1" applyFont="1" applyBorder="1" applyAlignment="1" applyProtection="1">
      <alignment wrapText="1"/>
      <protection locked="0"/>
    </xf>
    <xf numFmtId="164" fontId="6" fillId="0" borderId="8" xfId="1" applyFont="1" applyBorder="1" applyAlignment="1" applyProtection="1">
      <alignment wrapText="1"/>
      <protection locked="0"/>
    </xf>
    <xf numFmtId="0" fontId="0" fillId="0" borderId="9" xfId="0" applyBorder="1" applyAlignment="1" applyProtection="1">
      <alignment horizontal="right"/>
      <protection locked="0"/>
    </xf>
    <xf numFmtId="9" fontId="0" fillId="0" borderId="0" xfId="9" applyFont="1" applyProtection="1">
      <protection locked="0"/>
    </xf>
    <xf numFmtId="166" fontId="5" fillId="0" borderId="18" xfId="1" applyNumberFormat="1" applyFont="1" applyBorder="1" applyAlignment="1" applyProtection="1">
      <alignment wrapText="1"/>
      <protection locked="0"/>
    </xf>
    <xf numFmtId="166" fontId="6" fillId="0" borderId="18" xfId="1" applyNumberFormat="1" applyFont="1" applyBorder="1" applyAlignment="1" applyProtection="1">
      <alignment wrapText="1"/>
      <protection locked="0"/>
    </xf>
    <xf numFmtId="0" fontId="6" fillId="2" borderId="19" xfId="0" applyFont="1" applyFill="1" applyBorder="1" applyAlignment="1" applyProtection="1">
      <alignment wrapText="1"/>
      <protection locked="0"/>
    </xf>
    <xf numFmtId="0" fontId="6" fillId="2" borderId="6" xfId="0" applyFont="1" applyFill="1" applyBorder="1" applyAlignment="1" applyProtection="1">
      <alignment wrapText="1"/>
      <protection locked="0"/>
    </xf>
    <xf numFmtId="0" fontId="5" fillId="0" borderId="20" xfId="0" applyFont="1" applyBorder="1" applyAlignment="1">
      <alignment wrapText="1"/>
    </xf>
    <xf numFmtId="167" fontId="0" fillId="0" borderId="1" xfId="0" applyNumberFormat="1" applyBorder="1" applyAlignment="1">
      <alignment horizontal="center"/>
    </xf>
    <xf numFmtId="0" fontId="9" fillId="0" borderId="0" xfId="0" applyFont="1" applyAlignment="1">
      <alignment horizontal="center"/>
    </xf>
    <xf numFmtId="164" fontId="6" fillId="0" borderId="21" xfId="1" applyFont="1" applyBorder="1" applyAlignment="1">
      <alignment wrapText="1"/>
    </xf>
    <xf numFmtId="164" fontId="5" fillId="0" borderId="21" xfId="1" applyFont="1" applyBorder="1" applyAlignment="1">
      <alignment wrapText="1"/>
    </xf>
    <xf numFmtId="164" fontId="5" fillId="0" borderId="22" xfId="1" applyFont="1" applyBorder="1" applyAlignment="1" applyProtection="1">
      <alignment wrapText="1"/>
      <protection locked="0"/>
    </xf>
    <xf numFmtId="0" fontId="5" fillId="0" borderId="0" xfId="0" applyFont="1" applyBorder="1" applyAlignment="1">
      <alignment wrapText="1"/>
    </xf>
    <xf numFmtId="164" fontId="5" fillId="0" borderId="0" xfId="1" applyFont="1" applyBorder="1" applyAlignment="1">
      <alignment wrapText="1"/>
    </xf>
    <xf numFmtId="164" fontId="5" fillId="0" borderId="0" xfId="1" applyFont="1" applyBorder="1" applyAlignment="1" applyProtection="1">
      <alignment wrapText="1"/>
      <protection locked="0"/>
    </xf>
    <xf numFmtId="0" fontId="14" fillId="0" borderId="23" xfId="0" applyFont="1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/>
    <xf numFmtId="0" fontId="0" fillId="0" borderId="26" xfId="0" applyBorder="1" applyProtection="1">
      <protection locked="0"/>
    </xf>
    <xf numFmtId="0" fontId="10" fillId="0" borderId="0" xfId="0" applyFont="1" applyBorder="1" applyAlignment="1" applyProtection="1">
      <alignment horizontal="right"/>
      <protection locked="0"/>
    </xf>
    <xf numFmtId="0" fontId="0" fillId="0" borderId="8" xfId="0" applyBorder="1"/>
    <xf numFmtId="2" fontId="0" fillId="0" borderId="27" xfId="0" applyNumberFormat="1" applyBorder="1" applyProtection="1">
      <protection locked="0"/>
    </xf>
    <xf numFmtId="164" fontId="6" fillId="0" borderId="28" xfId="1" applyFont="1" applyBorder="1" applyAlignment="1" applyProtection="1">
      <alignment horizontal="right" wrapText="1"/>
      <protection locked="0"/>
    </xf>
    <xf numFmtId="0" fontId="0" fillId="0" borderId="17" xfId="0" applyBorder="1"/>
    <xf numFmtId="168" fontId="10" fillId="0" borderId="0" xfId="0" applyNumberFormat="1" applyFont="1" applyProtection="1">
      <protection locked="0"/>
    </xf>
    <xf numFmtId="9" fontId="10" fillId="0" borderId="0" xfId="0" applyNumberFormat="1" applyFont="1"/>
    <xf numFmtId="0" fontId="15" fillId="0" borderId="7" xfId="0" applyFont="1" applyBorder="1" applyAlignment="1">
      <alignment wrapText="1"/>
    </xf>
    <xf numFmtId="0" fontId="0" fillId="0" borderId="0" xfId="0" applyAlignment="1">
      <alignment wrapText="1"/>
    </xf>
    <xf numFmtId="14" fontId="0" fillId="0" borderId="0" xfId="0" applyNumberFormat="1"/>
    <xf numFmtId="166" fontId="0" fillId="0" borderId="0" xfId="1" applyNumberFormat="1" applyFont="1"/>
    <xf numFmtId="166" fontId="10" fillId="0" borderId="0" xfId="1" applyNumberFormat="1" applyFont="1"/>
    <xf numFmtId="0" fontId="0" fillId="0" borderId="29" xfId="0" applyBorder="1"/>
    <xf numFmtId="0" fontId="0" fillId="0" borderId="30" xfId="0" applyBorder="1"/>
    <xf numFmtId="0" fontId="0" fillId="0" borderId="29" xfId="0" pivotButton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29" xfId="0" applyNumberFormat="1" applyBorder="1"/>
    <xf numFmtId="0" fontId="0" fillId="0" borderId="32" xfId="0" applyNumberFormat="1" applyBorder="1"/>
    <xf numFmtId="0" fontId="0" fillId="0" borderId="33" xfId="0" applyNumberFormat="1" applyBorder="1"/>
    <xf numFmtId="0" fontId="0" fillId="0" borderId="35" xfId="0" applyNumberFormat="1" applyBorder="1"/>
    <xf numFmtId="0" fontId="0" fillId="0" borderId="34" xfId="0" applyNumberFormat="1" applyBorder="1"/>
    <xf numFmtId="0" fontId="0" fillId="0" borderId="36" xfId="0" applyNumberFormat="1" applyBorder="1"/>
    <xf numFmtId="165" fontId="0" fillId="0" borderId="0" xfId="0" applyNumberFormat="1"/>
    <xf numFmtId="1" fontId="0" fillId="0" borderId="0" xfId="0" applyNumberFormat="1"/>
    <xf numFmtId="165" fontId="0" fillId="0" borderId="34" xfId="0" applyNumberFormat="1" applyBorder="1"/>
    <xf numFmtId="165" fontId="0" fillId="0" borderId="36" xfId="0" applyNumberFormat="1" applyBorder="1"/>
    <xf numFmtId="1" fontId="0" fillId="0" borderId="34" xfId="0" applyNumberFormat="1" applyBorder="1"/>
    <xf numFmtId="1" fontId="0" fillId="0" borderId="36" xfId="0" applyNumberFormat="1" applyBorder="1"/>
    <xf numFmtId="165" fontId="0" fillId="0" borderId="32" xfId="0" applyNumberFormat="1" applyBorder="1"/>
    <xf numFmtId="165" fontId="0" fillId="0" borderId="35" xfId="0" applyNumberFormat="1" applyBorder="1"/>
    <xf numFmtId="1" fontId="0" fillId="0" borderId="32" xfId="0" applyNumberFormat="1" applyBorder="1"/>
    <xf numFmtId="1" fontId="0" fillId="0" borderId="35" xfId="0" applyNumberFormat="1" applyBorder="1"/>
    <xf numFmtId="0" fontId="0" fillId="0" borderId="0" xfId="0" applyFill="1"/>
    <xf numFmtId="0" fontId="0" fillId="0" borderId="0" xfId="0" applyAlignment="1">
      <alignment vertical="center" wrapText="1"/>
    </xf>
    <xf numFmtId="1" fontId="0" fillId="0" borderId="29" xfId="0" applyNumberFormat="1" applyBorder="1"/>
    <xf numFmtId="1" fontId="0" fillId="0" borderId="33" xfId="0" applyNumberFormat="1" applyBorder="1"/>
    <xf numFmtId="165" fontId="0" fillId="0" borderId="29" xfId="0" applyNumberFormat="1" applyBorder="1"/>
    <xf numFmtId="165" fontId="0" fillId="0" borderId="33" xfId="0" applyNumberFormat="1" applyBorder="1"/>
    <xf numFmtId="166" fontId="0" fillId="0" borderId="0" xfId="0" applyNumberFormat="1"/>
    <xf numFmtId="164" fontId="6" fillId="0" borderId="37" xfId="1" applyFont="1" applyBorder="1" applyAlignment="1">
      <alignment wrapText="1"/>
    </xf>
    <xf numFmtId="164" fontId="5" fillId="0" borderId="37" xfId="1" applyFont="1" applyBorder="1" applyAlignment="1">
      <alignment wrapText="1"/>
    </xf>
    <xf numFmtId="164" fontId="5" fillId="0" borderId="37" xfId="1" applyFont="1" applyBorder="1" applyAlignment="1" applyProtection="1">
      <alignment wrapText="1"/>
      <protection locked="0"/>
    </xf>
    <xf numFmtId="0" fontId="2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1" fontId="2" fillId="0" borderId="0" xfId="0" applyNumberFormat="1" applyFont="1"/>
    <xf numFmtId="1" fontId="0" fillId="0" borderId="31" xfId="0" applyNumberFormat="1" applyBorder="1"/>
    <xf numFmtId="1" fontId="0" fillId="0" borderId="37" xfId="0" applyNumberFormat="1" applyBorder="1"/>
    <xf numFmtId="1" fontId="0" fillId="0" borderId="29" xfId="0" pivotButton="1" applyNumberFormat="1" applyBorder="1"/>
    <xf numFmtId="1" fontId="0" fillId="0" borderId="38" xfId="0" applyNumberFormat="1" applyBorder="1"/>
    <xf numFmtId="1" fontId="0" fillId="0" borderId="30" xfId="0" applyNumberFormat="1" applyBorder="1"/>
    <xf numFmtId="1" fontId="0" fillId="0" borderId="39" xfId="0" applyNumberFormat="1" applyBorder="1"/>
    <xf numFmtId="0" fontId="17" fillId="0" borderId="0" xfId="0" applyFont="1"/>
    <xf numFmtId="2" fontId="2" fillId="0" borderId="0" xfId="0" applyNumberFormat="1" applyFont="1"/>
    <xf numFmtId="0" fontId="22" fillId="0" borderId="0" xfId="0" applyFont="1"/>
    <xf numFmtId="0" fontId="23" fillId="0" borderId="40" xfId="0" applyFont="1" applyBorder="1" applyAlignment="1">
      <alignment wrapText="1"/>
    </xf>
    <xf numFmtId="0" fontId="23" fillId="0" borderId="41" xfId="0" applyFont="1" applyBorder="1" applyAlignment="1">
      <alignment wrapText="1"/>
    </xf>
    <xf numFmtId="0" fontId="23" fillId="0" borderId="0" xfId="0" applyFont="1" applyBorder="1" applyAlignment="1">
      <alignment wrapText="1"/>
    </xf>
    <xf numFmtId="164" fontId="0" fillId="0" borderId="0" xfId="0" applyNumberFormat="1"/>
    <xf numFmtId="14" fontId="7" fillId="5" borderId="0" xfId="0" applyNumberFormat="1" applyFont="1" applyFill="1"/>
    <xf numFmtId="0" fontId="7" fillId="0" borderId="0" xfId="7"/>
    <xf numFmtId="0" fontId="10" fillId="0" borderId="0" xfId="0" applyFont="1" applyAlignment="1">
      <alignment horizontal="right"/>
    </xf>
    <xf numFmtId="0" fontId="0" fillId="0" borderId="42" xfId="0" applyBorder="1"/>
    <xf numFmtId="0" fontId="0" fillId="0" borderId="43" xfId="0" applyBorder="1"/>
    <xf numFmtId="164" fontId="0" fillId="0" borderId="44" xfId="0" applyNumberFormat="1" applyBorder="1"/>
    <xf numFmtId="0" fontId="0" fillId="0" borderId="45" xfId="0" applyBorder="1"/>
    <xf numFmtId="0" fontId="0" fillId="0" borderId="0" xfId="0" applyBorder="1"/>
    <xf numFmtId="164" fontId="0" fillId="0" borderId="46" xfId="0" applyNumberFormat="1" applyBorder="1"/>
    <xf numFmtId="0" fontId="7" fillId="0" borderId="45" xfId="0" applyFont="1" applyBorder="1"/>
    <xf numFmtId="0" fontId="7" fillId="0" borderId="0" xfId="0" applyFont="1" applyBorder="1"/>
    <xf numFmtId="0" fontId="0" fillId="0" borderId="47" xfId="0" applyBorder="1"/>
    <xf numFmtId="0" fontId="0" fillId="0" borderId="9" xfId="0" applyBorder="1"/>
    <xf numFmtId="164" fontId="0" fillId="0" borderId="48" xfId="0" applyNumberFormat="1" applyBorder="1"/>
    <xf numFmtId="0" fontId="9" fillId="0" borderId="0" xfId="0" applyFont="1" applyAlignment="1">
      <alignment wrapText="1"/>
    </xf>
    <xf numFmtId="0" fontId="5" fillId="3" borderId="49" xfId="0" applyFont="1" applyFill="1" applyBorder="1" applyAlignment="1">
      <alignment wrapText="1"/>
    </xf>
    <xf numFmtId="0" fontId="5" fillId="3" borderId="50" xfId="0" applyFont="1" applyFill="1" applyBorder="1" applyAlignment="1">
      <alignment wrapText="1"/>
    </xf>
    <xf numFmtId="0" fontId="5" fillId="3" borderId="51" xfId="0" applyFont="1" applyFill="1" applyBorder="1" applyAlignment="1">
      <alignment wrapText="1"/>
    </xf>
    <xf numFmtId="0" fontId="5" fillId="3" borderId="3" xfId="0" applyFont="1" applyFill="1" applyBorder="1" applyAlignment="1">
      <alignment wrapText="1"/>
    </xf>
    <xf numFmtId="0" fontId="6" fillId="4" borderId="20" xfId="0" applyFont="1" applyFill="1" applyBorder="1" applyAlignment="1">
      <alignment wrapText="1"/>
    </xf>
    <xf numFmtId="0" fontId="6" fillId="4" borderId="52" xfId="0" applyFont="1" applyFill="1" applyBorder="1" applyAlignment="1">
      <alignment wrapText="1"/>
    </xf>
    <xf numFmtId="0" fontId="7" fillId="0" borderId="0" xfId="0" quotePrefix="1" applyFont="1"/>
    <xf numFmtId="164" fontId="6" fillId="0" borderId="13" xfId="1" applyFont="1" applyBorder="1" applyAlignment="1">
      <alignment wrapText="1"/>
    </xf>
    <xf numFmtId="164" fontId="5" fillId="0" borderId="6" xfId="1" applyFont="1" applyBorder="1" applyAlignment="1">
      <alignment wrapText="1"/>
    </xf>
    <xf numFmtId="166" fontId="6" fillId="0" borderId="0" xfId="1" applyNumberFormat="1" applyFont="1" applyBorder="1" applyAlignment="1">
      <alignment wrapText="1"/>
    </xf>
    <xf numFmtId="0" fontId="10" fillId="6" borderId="0" xfId="0" applyFont="1" applyFill="1"/>
    <xf numFmtId="0" fontId="0" fillId="6" borderId="0" xfId="0" applyFill="1"/>
    <xf numFmtId="166" fontId="18" fillId="7" borderId="0" xfId="1" applyNumberFormat="1" applyFont="1" applyFill="1"/>
    <xf numFmtId="0" fontId="5" fillId="8" borderId="19" xfId="0" applyFont="1" applyFill="1" applyBorder="1" applyAlignment="1">
      <alignment vertical="top" wrapText="1"/>
    </xf>
    <xf numFmtId="0" fontId="6" fillId="9" borderId="53" xfId="0" applyFont="1" applyFill="1" applyBorder="1" applyAlignment="1">
      <alignment vertical="top" wrapText="1"/>
    </xf>
    <xf numFmtId="0" fontId="8" fillId="8" borderId="54" xfId="0" applyFont="1" applyFill="1" applyBorder="1" applyAlignment="1" applyProtection="1">
      <alignment vertical="top" wrapText="1"/>
      <protection locked="0"/>
    </xf>
    <xf numFmtId="0" fontId="24" fillId="8" borderId="8" xfId="0" applyFont="1" applyFill="1" applyBorder="1" applyAlignment="1" applyProtection="1">
      <alignment vertical="top" wrapText="1"/>
      <protection locked="0"/>
    </xf>
    <xf numFmtId="0" fontId="25" fillId="8" borderId="8" xfId="0" applyFont="1" applyFill="1" applyBorder="1" applyAlignment="1" applyProtection="1">
      <alignment vertical="top" wrapText="1"/>
      <protection locked="0"/>
    </xf>
    <xf numFmtId="0" fontId="0" fillId="10" borderId="0" xfId="0" applyFill="1"/>
    <xf numFmtId="0" fontId="5" fillId="8" borderId="14" xfId="0" applyFont="1" applyFill="1" applyBorder="1" applyAlignment="1">
      <alignment vertical="top" wrapText="1"/>
    </xf>
    <xf numFmtId="14" fontId="8" fillId="9" borderId="4" xfId="0" applyNumberFormat="1" applyFont="1" applyFill="1" applyBorder="1" applyAlignment="1">
      <alignment horizontal="right" vertical="top" wrapText="1"/>
    </xf>
    <xf numFmtId="14" fontId="8" fillId="9" borderId="17" xfId="0" applyNumberFormat="1" applyFont="1" applyFill="1" applyBorder="1" applyAlignment="1" applyProtection="1">
      <alignment horizontal="right" vertical="top" wrapText="1"/>
      <protection locked="0"/>
    </xf>
    <xf numFmtId="166" fontId="0" fillId="0" borderId="44" xfId="0" applyNumberFormat="1" applyBorder="1"/>
    <xf numFmtId="166" fontId="0" fillId="0" borderId="46" xfId="0" applyNumberFormat="1" applyBorder="1"/>
    <xf numFmtId="0" fontId="0" fillId="0" borderId="38" xfId="0" applyBorder="1"/>
    <xf numFmtId="0" fontId="0" fillId="0" borderId="31" xfId="0" applyNumberFormat="1" applyBorder="1"/>
    <xf numFmtId="0" fontId="0" fillId="0" borderId="0" xfId="0" applyNumberFormat="1"/>
    <xf numFmtId="0" fontId="0" fillId="0" borderId="39" xfId="0" applyNumberFormat="1" applyBorder="1"/>
    <xf numFmtId="165" fontId="0" fillId="0" borderId="31" xfId="0" applyNumberFormat="1" applyBorder="1"/>
    <xf numFmtId="165" fontId="0" fillId="0" borderId="39" xfId="0" applyNumberFormat="1" applyBorder="1"/>
    <xf numFmtId="0" fontId="20" fillId="0" borderId="0" xfId="0" applyFont="1" applyAlignment="1"/>
    <xf numFmtId="0" fontId="7" fillId="0" borderId="0" xfId="0" applyFont="1" applyFill="1"/>
    <xf numFmtId="166" fontId="8" fillId="0" borderId="0" xfId="2" applyNumberFormat="1" applyFont="1"/>
    <xf numFmtId="166" fontId="2" fillId="0" borderId="0" xfId="2" applyNumberFormat="1" applyFont="1"/>
    <xf numFmtId="0" fontId="2" fillId="0" borderId="28" xfId="0" applyFont="1" applyBorder="1" applyAlignment="1">
      <alignment wrapText="1"/>
    </xf>
    <xf numFmtId="0" fontId="2" fillId="0" borderId="28" xfId="0" applyFont="1" applyBorder="1"/>
    <xf numFmtId="0" fontId="0" fillId="0" borderId="28" xfId="0" applyBorder="1" applyAlignment="1">
      <alignment wrapText="1"/>
    </xf>
    <xf numFmtId="9" fontId="2" fillId="0" borderId="0" xfId="9" applyFont="1"/>
    <xf numFmtId="0" fontId="11" fillId="0" borderId="0" xfId="0" applyFont="1" applyAlignment="1">
      <alignment vertical="top" wrapText="1"/>
    </xf>
    <xf numFmtId="0" fontId="11" fillId="0" borderId="28" xfId="0" applyFont="1" applyBorder="1"/>
    <xf numFmtId="9" fontId="8" fillId="11" borderId="0" xfId="9" applyFont="1" applyFill="1"/>
    <xf numFmtId="166" fontId="8" fillId="11" borderId="0" xfId="2" applyNumberFormat="1" applyFont="1" applyFill="1"/>
    <xf numFmtId="0" fontId="10" fillId="11" borderId="0" xfId="0" applyFont="1" applyFill="1"/>
    <xf numFmtId="0" fontId="8" fillId="11" borderId="0" xfId="0" applyFont="1" applyFill="1" applyAlignment="1">
      <alignment wrapText="1"/>
    </xf>
    <xf numFmtId="0" fontId="0" fillId="7" borderId="0" xfId="0" applyFill="1" applyBorder="1" applyAlignment="1" applyProtection="1">
      <alignment horizontal="right"/>
      <protection locked="0"/>
    </xf>
    <xf numFmtId="0" fontId="21" fillId="0" borderId="0" xfId="0" applyFont="1" applyAlignment="1">
      <alignment wrapText="1"/>
    </xf>
    <xf numFmtId="0" fontId="27" fillId="0" borderId="0" xfId="0" applyFont="1" applyBorder="1" applyAlignment="1">
      <alignment wrapText="1"/>
    </xf>
    <xf numFmtId="0" fontId="21" fillId="0" borderId="8" xfId="0" applyFont="1" applyBorder="1" applyAlignment="1">
      <alignment wrapText="1"/>
    </xf>
    <xf numFmtId="164" fontId="21" fillId="0" borderId="8" xfId="1" applyFont="1" applyBorder="1" applyAlignment="1" applyProtection="1">
      <alignment wrapText="1"/>
      <protection locked="0"/>
    </xf>
    <xf numFmtId="2" fontId="21" fillId="0" borderId="8" xfId="1" applyNumberFormat="1" applyFont="1" applyBorder="1" applyAlignment="1" applyProtection="1">
      <alignment wrapText="1"/>
      <protection locked="0"/>
    </xf>
    <xf numFmtId="0" fontId="8" fillId="0" borderId="0" xfId="0" applyFont="1" applyAlignment="1">
      <alignment vertical="top" wrapText="1"/>
    </xf>
    <xf numFmtId="0" fontId="1" fillId="0" borderId="0" xfId="0" applyFont="1" applyFill="1"/>
    <xf numFmtId="9" fontId="8" fillId="0" borderId="0" xfId="9" applyFont="1"/>
    <xf numFmtId="0" fontId="1" fillId="0" borderId="42" xfId="0" applyFont="1" applyBorder="1"/>
    <xf numFmtId="0" fontId="10" fillId="0" borderId="0" xfId="0" applyFont="1" applyAlignment="1">
      <alignment horizontal="left"/>
    </xf>
    <xf numFmtId="166" fontId="7" fillId="0" borderId="0" xfId="7" applyNumberFormat="1"/>
    <xf numFmtId="0" fontId="1" fillId="0" borderId="0" xfId="0" applyFont="1" applyAlignment="1"/>
    <xf numFmtId="0" fontId="1" fillId="0" borderId="0" xfId="0" applyFont="1"/>
    <xf numFmtId="166" fontId="6" fillId="0" borderId="13" xfId="1" applyNumberFormat="1" applyFont="1" applyBorder="1" applyAlignment="1">
      <alignment wrapText="1"/>
    </xf>
    <xf numFmtId="164" fontId="6" fillId="13" borderId="0" xfId="1" applyFont="1" applyFill="1" applyBorder="1" applyAlignment="1" applyProtection="1">
      <alignment horizontal="right" wrapText="1"/>
      <protection locked="0"/>
    </xf>
    <xf numFmtId="164" fontId="5" fillId="0" borderId="37" xfId="1" applyNumberFormat="1" applyFont="1" applyBorder="1" applyAlignment="1">
      <alignment wrapText="1"/>
    </xf>
    <xf numFmtId="166" fontId="5" fillId="12" borderId="18" xfId="1" applyNumberFormat="1" applyFont="1" applyFill="1" applyBorder="1" applyAlignment="1" applyProtection="1">
      <alignment wrapText="1"/>
      <protection locked="0"/>
    </xf>
    <xf numFmtId="166" fontId="0" fillId="6" borderId="0" xfId="0" applyNumberFormat="1" applyFill="1"/>
    <xf numFmtId="0" fontId="0" fillId="0" borderId="0" xfId="0" applyAlignment="1">
      <alignment horizontal="center" wrapText="1"/>
    </xf>
    <xf numFmtId="0" fontId="28" fillId="9" borderId="55" xfId="0" applyFont="1" applyFill="1" applyBorder="1" applyAlignment="1">
      <alignment vertical="top" wrapText="1"/>
    </xf>
    <xf numFmtId="0" fontId="28" fillId="9" borderId="40" xfId="0" applyFont="1" applyFill="1" applyBorder="1" applyAlignment="1">
      <alignment vertical="top" wrapText="1"/>
    </xf>
    <xf numFmtId="14" fontId="6" fillId="8" borderId="56" xfId="0" applyNumberFormat="1" applyFont="1" applyFill="1" applyBorder="1" applyAlignment="1">
      <alignment horizontal="left" vertical="top" wrapText="1"/>
    </xf>
    <xf numFmtId="0" fontId="0" fillId="8" borderId="57" xfId="0" applyFill="1" applyBorder="1" applyAlignment="1">
      <alignment horizontal="left" vertical="top" wrapText="1"/>
    </xf>
    <xf numFmtId="0" fontId="2" fillId="12" borderId="9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center" wrapText="1"/>
    </xf>
    <xf numFmtId="164" fontId="0" fillId="0" borderId="0" xfId="0" applyNumberFormat="1" applyAlignment="1">
      <alignment horizontal="center" wrapText="1"/>
    </xf>
  </cellXfs>
  <cellStyles count="10">
    <cellStyle name="Komma" xfId="1" builtinId="3"/>
    <cellStyle name="Komma 2" xfId="2"/>
    <cellStyle name="Komma 3" xfId="3"/>
    <cellStyle name="Link" xfId="4" builtinId="8"/>
    <cellStyle name="Link 2" xfId="5"/>
    <cellStyle name="Normal" xfId="0" builtinId="0"/>
    <cellStyle name="Normal 2" xfId="6"/>
    <cellStyle name="Normal 2 3" xfId="7"/>
    <cellStyle name="Normal 3" xfId="8"/>
    <cellStyle name="Procent" xfId="9" builtinId="5"/>
  </cellStyles>
  <dxfs count="34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26"/>
        </patternFill>
      </fill>
    </dxf>
    <dxf>
      <fill>
        <patternFill>
          <bgColor indexed="45"/>
        </patternFill>
      </fill>
    </dxf>
    <dxf>
      <fill>
        <patternFill>
          <bgColor indexed="26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numFmt numFmtId="1" formatCode="0"/>
    </dxf>
    <dxf>
      <numFmt numFmtId="165" formatCode="0.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Måned!$A$1</c:f>
          <c:strCache>
            <c:ptCount val="1"/>
            <c:pt idx="0">
              <c:v>Byg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Måned!$J$4</c:f>
              <c:strCache>
                <c:ptCount val="1"/>
                <c:pt idx="0">
                  <c:v>2011</c:v>
                </c:pt>
              </c:strCache>
            </c:strRef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yVal>
            <c:numRef>
              <c:f>Måned!$J$5:$J$16</c:f>
              <c:numCache>
                <c:formatCode>0.0</c:formatCode>
                <c:ptCount val="12"/>
                <c:pt idx="0">
                  <c:v>161.25</c:v>
                </c:pt>
                <c:pt idx="1">
                  <c:v>161</c:v>
                </c:pt>
                <c:pt idx="2">
                  <c:v>153.25</c:v>
                </c:pt>
                <c:pt idx="3">
                  <c:v>154.6</c:v>
                </c:pt>
                <c:pt idx="4">
                  <c:v>160.25</c:v>
                </c:pt>
                <c:pt idx="5">
                  <c:v>165.5</c:v>
                </c:pt>
                <c:pt idx="6">
                  <c:v>156</c:v>
                </c:pt>
                <c:pt idx="7">
                  <c:v>148.5</c:v>
                </c:pt>
                <c:pt idx="8">
                  <c:v>148.19999999999999</c:v>
                </c:pt>
                <c:pt idx="9">
                  <c:v>145.5</c:v>
                </c:pt>
                <c:pt idx="10">
                  <c:v>147.5</c:v>
                </c:pt>
                <c:pt idx="11">
                  <c:v>145.6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Måned!$K$4</c:f>
              <c:strCache>
                <c:ptCount val="1"/>
                <c:pt idx="0">
                  <c:v>2012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yVal>
            <c:numRef>
              <c:f>Måned!$K$5:$K$16</c:f>
              <c:numCache>
                <c:formatCode>0.0</c:formatCode>
                <c:ptCount val="12"/>
                <c:pt idx="0">
                  <c:v>147.625</c:v>
                </c:pt>
                <c:pt idx="1">
                  <c:v>159.95249999999999</c:v>
                </c:pt>
                <c:pt idx="2">
                  <c:v>161.53000000000003</c:v>
                </c:pt>
                <c:pt idx="3">
                  <c:v>167.89249999999998</c:v>
                </c:pt>
                <c:pt idx="4">
                  <c:v>168.25</c:v>
                </c:pt>
                <c:pt idx="5">
                  <c:v>169.22200000000001</c:v>
                </c:pt>
                <c:pt idx="6">
                  <c:v>178.85499999999999</c:v>
                </c:pt>
                <c:pt idx="7">
                  <c:v>174.64600000000002</c:v>
                </c:pt>
                <c:pt idx="8">
                  <c:v>178.5</c:v>
                </c:pt>
                <c:pt idx="9">
                  <c:v>178.125</c:v>
                </c:pt>
                <c:pt idx="10">
                  <c:v>181.08199999999999</c:v>
                </c:pt>
                <c:pt idx="11">
                  <c:v>188.535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Måned!$L$4</c:f>
              <c:strCache>
                <c:ptCount val="1"/>
                <c:pt idx="0">
                  <c:v>2013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yVal>
            <c:numRef>
              <c:f>Måned!$L$5:$L$16</c:f>
              <c:numCache>
                <c:formatCode>0.0</c:formatCode>
                <c:ptCount val="12"/>
                <c:pt idx="0">
                  <c:v>187.79</c:v>
                </c:pt>
                <c:pt idx="1">
                  <c:v>180.96250000000001</c:v>
                </c:pt>
                <c:pt idx="2">
                  <c:v>172.6</c:v>
                </c:pt>
                <c:pt idx="3">
                  <c:v>172.75</c:v>
                </c:pt>
                <c:pt idx="4">
                  <c:v>173.5</c:v>
                </c:pt>
                <c:pt idx="5">
                  <c:v>163.25</c:v>
                </c:pt>
                <c:pt idx="6">
                  <c:v>146.1</c:v>
                </c:pt>
                <c:pt idx="7">
                  <c:v>136.52000000000001</c:v>
                </c:pt>
                <c:pt idx="8">
                  <c:v>134.66666666666666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Måned!$M$4</c:f>
              <c:strCache>
                <c:ptCount val="1"/>
                <c:pt idx="0">
                  <c:v>2014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yVal>
            <c:numRef>
              <c:f>Måned!$M$5:$M$16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Måned!$N$4</c:f>
              <c:strCache>
                <c:ptCount val="1"/>
                <c:pt idx="0">
                  <c:v>År 2010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yVal>
            <c:numRef>
              <c:f>Måned!$N$5:$N$16</c:f>
              <c:numCache>
                <c:formatCode>0.0</c:formatCode>
                <c:ptCount val="12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683072"/>
        <c:axId val="241693440"/>
      </c:scatterChart>
      <c:valAx>
        <c:axId val="24168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a-DK"/>
                  <a:t>Måned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41693440"/>
        <c:crosses val="autoZero"/>
        <c:crossBetween val="midCat"/>
      </c:valAx>
      <c:valAx>
        <c:axId val="24169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a-DK"/>
                  <a:t>kr. pr. 100 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416830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691437802907913"/>
          <c:y val="0.4642857142857143"/>
          <c:w val="9.8546042003231027E-2"/>
          <c:h val="0.157738095238095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44426494345717E-2"/>
          <c:y val="0.04"/>
          <c:w val="0.69305331179321483"/>
          <c:h val="0.79714285714285715"/>
        </c:manualLayout>
      </c:layout>
      <c:lineChart>
        <c:grouping val="standard"/>
        <c:varyColors val="0"/>
        <c:ser>
          <c:idx val="0"/>
          <c:order val="0"/>
          <c:tx>
            <c:v>Byg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Transponeret!$BR$6:$BR$285</c:f>
              <c:numCache>
                <c:formatCode>General</c:formatCode>
                <c:ptCount val="28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2010</c:v>
                </c:pt>
                <c:pt idx="25">
                  <c:v>2010</c:v>
                </c:pt>
                <c:pt idx="26">
                  <c:v>2010</c:v>
                </c:pt>
                <c:pt idx="27">
                  <c:v>2010</c:v>
                </c:pt>
                <c:pt idx="28">
                  <c:v>2010</c:v>
                </c:pt>
                <c:pt idx="29">
                  <c:v>2010</c:v>
                </c:pt>
                <c:pt idx="30">
                  <c:v>2010</c:v>
                </c:pt>
                <c:pt idx="31">
                  <c:v>2010</c:v>
                </c:pt>
                <c:pt idx="32">
                  <c:v>2010</c:v>
                </c:pt>
                <c:pt idx="33">
                  <c:v>2010</c:v>
                </c:pt>
              </c:numCache>
            </c:numRef>
          </c:cat>
          <c:val>
            <c:numRef>
              <c:f>Transponeret!$BU$6:$BU$285</c:f>
              <c:numCache>
                <c:formatCode>General</c:formatCode>
                <c:ptCount val="280"/>
                <c:pt idx="0">
                  <c:v>80</c:v>
                </c:pt>
                <c:pt idx="1">
                  <c:v>80</c:v>
                </c:pt>
                <c:pt idx="2">
                  <c:v>82</c:v>
                </c:pt>
                <c:pt idx="3">
                  <c:v>82</c:v>
                </c:pt>
                <c:pt idx="4">
                  <c:v>82</c:v>
                </c:pt>
                <c:pt idx="5">
                  <c:v>82</c:v>
                </c:pt>
                <c:pt idx="6">
                  <c:v>82</c:v>
                </c:pt>
                <c:pt idx="7">
                  <c:v>82</c:v>
                </c:pt>
                <c:pt idx="8">
                  <c:v>82</c:v>
                </c:pt>
                <c:pt idx="9">
                  <c:v>79</c:v>
                </c:pt>
                <c:pt idx="10">
                  <c:v>79</c:v>
                </c:pt>
                <c:pt idx="11">
                  <c:v>80</c:v>
                </c:pt>
                <c:pt idx="12">
                  <c:v>80</c:v>
                </c:pt>
                <c:pt idx="13">
                  <c:v>81</c:v>
                </c:pt>
                <c:pt idx="14">
                  <c:v>81</c:v>
                </c:pt>
                <c:pt idx="15">
                  <c:v>81</c:v>
                </c:pt>
                <c:pt idx="16">
                  <c:v>81</c:v>
                </c:pt>
                <c:pt idx="17">
                  <c:v>86</c:v>
                </c:pt>
                <c:pt idx="18">
                  <c:v>86</c:v>
                </c:pt>
                <c:pt idx="19">
                  <c:v>88</c:v>
                </c:pt>
                <c:pt idx="20">
                  <c:v>88</c:v>
                </c:pt>
                <c:pt idx="21">
                  <c:v>88</c:v>
                </c:pt>
                <c:pt idx="22">
                  <c:v>88</c:v>
                </c:pt>
                <c:pt idx="23">
                  <c:v>87</c:v>
                </c:pt>
                <c:pt idx="24">
                  <c:v>87</c:v>
                </c:pt>
                <c:pt idx="25">
                  <c:v>87</c:v>
                </c:pt>
                <c:pt idx="26">
                  <c:v>87</c:v>
                </c:pt>
                <c:pt idx="27">
                  <c:v>87</c:v>
                </c:pt>
                <c:pt idx="28">
                  <c:v>95</c:v>
                </c:pt>
                <c:pt idx="29">
                  <c:v>107</c:v>
                </c:pt>
                <c:pt idx="30">
                  <c:v>118.5</c:v>
                </c:pt>
                <c:pt idx="31">
                  <c:v>132</c:v>
                </c:pt>
                <c:pt idx="32">
                  <c:v>144</c:v>
                </c:pt>
                <c:pt idx="33">
                  <c:v>141</c:v>
                </c:pt>
              </c:numCache>
            </c:numRef>
          </c:val>
          <c:smooth val="0"/>
        </c:ser>
        <c:ser>
          <c:idx val="1"/>
          <c:order val="1"/>
          <c:tx>
            <c:v>Hvede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Transponeret!$BR$6:$BR$285</c:f>
              <c:numCache>
                <c:formatCode>General</c:formatCode>
                <c:ptCount val="28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2010</c:v>
                </c:pt>
                <c:pt idx="25">
                  <c:v>2010</c:v>
                </c:pt>
                <c:pt idx="26">
                  <c:v>2010</c:v>
                </c:pt>
                <c:pt idx="27">
                  <c:v>2010</c:v>
                </c:pt>
                <c:pt idx="28">
                  <c:v>2010</c:v>
                </c:pt>
                <c:pt idx="29">
                  <c:v>2010</c:v>
                </c:pt>
                <c:pt idx="30">
                  <c:v>2010</c:v>
                </c:pt>
                <c:pt idx="31">
                  <c:v>2010</c:v>
                </c:pt>
                <c:pt idx="32">
                  <c:v>2010</c:v>
                </c:pt>
                <c:pt idx="33">
                  <c:v>2010</c:v>
                </c:pt>
              </c:numCache>
            </c:numRef>
          </c:cat>
          <c:val>
            <c:numRef>
              <c:f>Transponeret!$BV$6:$BV$285</c:f>
              <c:numCache>
                <c:formatCode>General</c:formatCode>
                <c:ptCount val="280"/>
                <c:pt idx="0">
                  <c:v>87.5</c:v>
                </c:pt>
                <c:pt idx="1">
                  <c:v>87.5</c:v>
                </c:pt>
                <c:pt idx="2">
                  <c:v>89</c:v>
                </c:pt>
                <c:pt idx="3">
                  <c:v>89</c:v>
                </c:pt>
                <c:pt idx="4">
                  <c:v>87</c:v>
                </c:pt>
                <c:pt idx="5">
                  <c:v>86</c:v>
                </c:pt>
                <c:pt idx="6">
                  <c:v>86</c:v>
                </c:pt>
                <c:pt idx="7">
                  <c:v>85</c:v>
                </c:pt>
                <c:pt idx="8">
                  <c:v>85</c:v>
                </c:pt>
                <c:pt idx="9">
                  <c:v>85</c:v>
                </c:pt>
                <c:pt idx="10">
                  <c:v>84</c:v>
                </c:pt>
                <c:pt idx="11">
                  <c:v>84</c:v>
                </c:pt>
                <c:pt idx="12">
                  <c:v>84</c:v>
                </c:pt>
                <c:pt idx="13">
                  <c:v>83</c:v>
                </c:pt>
                <c:pt idx="14">
                  <c:v>83</c:v>
                </c:pt>
                <c:pt idx="15">
                  <c:v>83</c:v>
                </c:pt>
                <c:pt idx="16">
                  <c:v>83</c:v>
                </c:pt>
                <c:pt idx="17">
                  <c:v>90</c:v>
                </c:pt>
                <c:pt idx="18">
                  <c:v>90</c:v>
                </c:pt>
                <c:pt idx="19">
                  <c:v>92</c:v>
                </c:pt>
                <c:pt idx="20">
                  <c:v>94</c:v>
                </c:pt>
                <c:pt idx="21">
                  <c:v>94</c:v>
                </c:pt>
                <c:pt idx="22">
                  <c:v>94</c:v>
                </c:pt>
                <c:pt idx="23">
                  <c:v>94</c:v>
                </c:pt>
                <c:pt idx="24">
                  <c:v>94</c:v>
                </c:pt>
                <c:pt idx="25">
                  <c:v>94</c:v>
                </c:pt>
                <c:pt idx="26">
                  <c:v>94</c:v>
                </c:pt>
                <c:pt idx="27">
                  <c:v>94</c:v>
                </c:pt>
                <c:pt idx="28">
                  <c:v>99</c:v>
                </c:pt>
                <c:pt idx="29">
                  <c:v>111</c:v>
                </c:pt>
                <c:pt idx="30">
                  <c:v>120.5</c:v>
                </c:pt>
                <c:pt idx="31">
                  <c:v>132</c:v>
                </c:pt>
                <c:pt idx="32">
                  <c:v>136</c:v>
                </c:pt>
                <c:pt idx="33">
                  <c:v>133</c:v>
                </c:pt>
              </c:numCache>
            </c:numRef>
          </c:val>
          <c:smooth val="0"/>
        </c:ser>
        <c:ser>
          <c:idx val="2"/>
          <c:order val="2"/>
          <c:tx>
            <c:v>Soyaskrå</c:v>
          </c:tx>
          <c:spPr>
            <a:ln w="38100">
              <a:solidFill>
                <a:srgbClr val="969696"/>
              </a:solidFill>
              <a:prstDash val="solid"/>
            </a:ln>
          </c:spPr>
          <c:marker>
            <c:symbol val="none"/>
          </c:marker>
          <c:cat>
            <c:numRef>
              <c:f>Transponeret!$BR$6:$BR$285</c:f>
              <c:numCache>
                <c:formatCode>General</c:formatCode>
                <c:ptCount val="28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2010</c:v>
                </c:pt>
                <c:pt idx="25">
                  <c:v>2010</c:v>
                </c:pt>
                <c:pt idx="26">
                  <c:v>2010</c:v>
                </c:pt>
                <c:pt idx="27">
                  <c:v>2010</c:v>
                </c:pt>
                <c:pt idx="28">
                  <c:v>2010</c:v>
                </c:pt>
                <c:pt idx="29">
                  <c:v>2010</c:v>
                </c:pt>
                <c:pt idx="30">
                  <c:v>2010</c:v>
                </c:pt>
                <c:pt idx="31">
                  <c:v>2010</c:v>
                </c:pt>
                <c:pt idx="32">
                  <c:v>2010</c:v>
                </c:pt>
                <c:pt idx="33">
                  <c:v>2010</c:v>
                </c:pt>
              </c:numCache>
            </c:numRef>
          </c:cat>
          <c:val>
            <c:numRef>
              <c:f>Transponeret!$BW$6:$BW$285</c:f>
              <c:numCache>
                <c:formatCode>General</c:formatCode>
                <c:ptCount val="280"/>
                <c:pt idx="0">
                  <c:v>249</c:v>
                </c:pt>
                <c:pt idx="1">
                  <c:v>249</c:v>
                </c:pt>
                <c:pt idx="2">
                  <c:v>248</c:v>
                </c:pt>
                <c:pt idx="3">
                  <c:v>241</c:v>
                </c:pt>
                <c:pt idx="4">
                  <c:v>243.1</c:v>
                </c:pt>
                <c:pt idx="5">
                  <c:v>239.37</c:v>
                </c:pt>
                <c:pt idx="6">
                  <c:v>241</c:v>
                </c:pt>
                <c:pt idx="7">
                  <c:v>245</c:v>
                </c:pt>
                <c:pt idx="8">
                  <c:v>248</c:v>
                </c:pt>
                <c:pt idx="9">
                  <c:v>248</c:v>
                </c:pt>
                <c:pt idx="10">
                  <c:v>241.54</c:v>
                </c:pt>
                <c:pt idx="11">
                  <c:v>230.5</c:v>
                </c:pt>
                <c:pt idx="12">
                  <c:v>242.75</c:v>
                </c:pt>
                <c:pt idx="13">
                  <c:v>256.46000000000004</c:v>
                </c:pt>
                <c:pt idx="14">
                  <c:v>256.46000000000004</c:v>
                </c:pt>
                <c:pt idx="15">
                  <c:v>256.46000000000004</c:v>
                </c:pt>
                <c:pt idx="16">
                  <c:v>256.46000000000004</c:v>
                </c:pt>
                <c:pt idx="17">
                  <c:v>271.37</c:v>
                </c:pt>
                <c:pt idx="18">
                  <c:v>256.25</c:v>
                </c:pt>
                <c:pt idx="19">
                  <c:v>250</c:v>
                </c:pt>
                <c:pt idx="20">
                  <c:v>250</c:v>
                </c:pt>
                <c:pt idx="21">
                  <c:v>245</c:v>
                </c:pt>
                <c:pt idx="22">
                  <c:v>247</c:v>
                </c:pt>
                <c:pt idx="23">
                  <c:v>243</c:v>
                </c:pt>
                <c:pt idx="24">
                  <c:v>244</c:v>
                </c:pt>
                <c:pt idx="25">
                  <c:v>241.5</c:v>
                </c:pt>
                <c:pt idx="26">
                  <c:v>242.51</c:v>
                </c:pt>
                <c:pt idx="27">
                  <c:v>238.56</c:v>
                </c:pt>
                <c:pt idx="28">
                  <c:v>244.89</c:v>
                </c:pt>
                <c:pt idx="29">
                  <c:v>263.75</c:v>
                </c:pt>
                <c:pt idx="30">
                  <c:v>258</c:v>
                </c:pt>
                <c:pt idx="31">
                  <c:v>261.75</c:v>
                </c:pt>
                <c:pt idx="32">
                  <c:v>258</c:v>
                </c:pt>
                <c:pt idx="33">
                  <c:v>259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Transponeret!$BX$5</c:f>
              <c:strCache>
                <c:ptCount val="1"/>
                <c:pt idx="0">
                  <c:v>Fabriksfremst.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Transponeret!$BR$6:$BR$285</c:f>
              <c:numCache>
                <c:formatCode>General</c:formatCode>
                <c:ptCount val="28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2010</c:v>
                </c:pt>
                <c:pt idx="25">
                  <c:v>2010</c:v>
                </c:pt>
                <c:pt idx="26">
                  <c:v>2010</c:v>
                </c:pt>
                <c:pt idx="27">
                  <c:v>2010</c:v>
                </c:pt>
                <c:pt idx="28">
                  <c:v>2010</c:v>
                </c:pt>
                <c:pt idx="29">
                  <c:v>2010</c:v>
                </c:pt>
                <c:pt idx="30">
                  <c:v>2010</c:v>
                </c:pt>
                <c:pt idx="31">
                  <c:v>2010</c:v>
                </c:pt>
                <c:pt idx="32">
                  <c:v>2010</c:v>
                </c:pt>
                <c:pt idx="33">
                  <c:v>2010</c:v>
                </c:pt>
              </c:numCache>
            </c:numRef>
          </c:cat>
          <c:val>
            <c:numRef>
              <c:f>Transponeret!$BX$6:$BX$285</c:f>
              <c:numCache>
                <c:formatCode>General</c:formatCode>
                <c:ptCount val="280"/>
                <c:pt idx="0">
                  <c:v>119.4</c:v>
                </c:pt>
                <c:pt idx="1">
                  <c:v>119.5</c:v>
                </c:pt>
                <c:pt idx="2">
                  <c:v>122.4</c:v>
                </c:pt>
                <c:pt idx="3">
                  <c:v>121.5</c:v>
                </c:pt>
                <c:pt idx="4">
                  <c:v>120.9</c:v>
                </c:pt>
                <c:pt idx="5">
                  <c:v>120.7</c:v>
                </c:pt>
                <c:pt idx="6">
                  <c:v>121.3</c:v>
                </c:pt>
                <c:pt idx="7">
                  <c:v>121.6</c:v>
                </c:pt>
                <c:pt idx="8">
                  <c:v>122.2</c:v>
                </c:pt>
                <c:pt idx="9">
                  <c:v>121.7</c:v>
                </c:pt>
                <c:pt idx="10">
                  <c:v>119.9</c:v>
                </c:pt>
                <c:pt idx="11">
                  <c:v>118</c:v>
                </c:pt>
                <c:pt idx="12">
                  <c:v>120.3</c:v>
                </c:pt>
                <c:pt idx="13">
                  <c:v>120.3</c:v>
                </c:pt>
                <c:pt idx="14">
                  <c:v>122.3</c:v>
                </c:pt>
                <c:pt idx="15">
                  <c:v>122.9</c:v>
                </c:pt>
                <c:pt idx="16">
                  <c:v>123.1</c:v>
                </c:pt>
                <c:pt idx="17">
                  <c:v>128.30000000000001</c:v>
                </c:pt>
                <c:pt idx="18">
                  <c:v>127</c:v>
                </c:pt>
                <c:pt idx="19">
                  <c:v>127.9</c:v>
                </c:pt>
                <c:pt idx="20">
                  <c:v>128.19999999999999</c:v>
                </c:pt>
                <c:pt idx="21">
                  <c:v>127.3</c:v>
                </c:pt>
                <c:pt idx="22">
                  <c:v>127.8</c:v>
                </c:pt>
                <c:pt idx="23">
                  <c:v>126.9</c:v>
                </c:pt>
                <c:pt idx="24">
                  <c:v>127.1</c:v>
                </c:pt>
                <c:pt idx="25">
                  <c:v>126.6</c:v>
                </c:pt>
                <c:pt idx="26">
                  <c:v>126.82</c:v>
                </c:pt>
                <c:pt idx="27">
                  <c:v>126.1</c:v>
                </c:pt>
                <c:pt idx="28">
                  <c:v>131.34</c:v>
                </c:pt>
                <c:pt idx="29">
                  <c:v>143.37</c:v>
                </c:pt>
                <c:pt idx="30">
                  <c:v>149.41999999999999</c:v>
                </c:pt>
                <c:pt idx="31">
                  <c:v>157.75</c:v>
                </c:pt>
                <c:pt idx="32">
                  <c:v>161.6</c:v>
                </c:pt>
                <c:pt idx="33">
                  <c:v>158.1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69408"/>
        <c:axId val="252770944"/>
      </c:lineChart>
      <c:catAx>
        <c:axId val="25276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2770944"/>
        <c:crosses val="autoZero"/>
        <c:auto val="1"/>
        <c:lblAlgn val="ctr"/>
        <c:lblOffset val="100"/>
        <c:tickLblSkip val="15"/>
        <c:tickMarkSkip val="1"/>
        <c:noMultiLvlLbl val="0"/>
      </c:catAx>
      <c:valAx>
        <c:axId val="25277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27694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52988691437806"/>
          <c:y val="0.43142857142857144"/>
          <c:w val="9.6930533117932094E-2"/>
          <c:h val="0.131428571428571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[12001nms_FoderPriser.xlsx]Måned2!Pivottabel1</c:name>
    <c:fmtId val="0"/>
  </c:pivotSource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Hvede, kr/100 kg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ln w="12700">
            <a:solidFill>
              <a:srgbClr val="000080"/>
            </a:solidFill>
            <a:prstDash val="solid"/>
          </a:ln>
        </c:spPr>
        <c:marker>
          <c:symbol val="diamond"/>
          <c:size val="5"/>
          <c:spPr>
            <a:solidFill>
              <a:srgbClr val="000080"/>
            </a:solidFill>
            <a:ln>
              <a:solidFill>
                <a:srgbClr val="000080"/>
              </a:solidFill>
              <a:prstDash val="solid"/>
            </a:ln>
          </c:spPr>
        </c:marker>
      </c:pivotFmt>
      <c:pivotFmt>
        <c:idx val="1"/>
        <c:spPr>
          <a:ln w="12700">
            <a:solidFill>
              <a:srgbClr val="FF00FF"/>
            </a:solidFill>
            <a:prstDash val="solid"/>
          </a:ln>
        </c:spPr>
        <c:marker>
          <c:symbol val="square"/>
          <c:size val="5"/>
          <c:spPr>
            <a:solidFill>
              <a:srgbClr val="FF00FF"/>
            </a:solidFill>
            <a:ln>
              <a:solidFill>
                <a:srgbClr val="FF00FF"/>
              </a:solidFill>
              <a:prstDash val="solid"/>
            </a:ln>
          </c:spPr>
        </c:marker>
      </c:pivotFmt>
      <c:pivotFmt>
        <c:idx val="2"/>
        <c:spPr>
          <a:ln w="12700">
            <a:solidFill>
              <a:srgbClr val="FFFF00"/>
            </a:solidFill>
            <a:prstDash val="solid"/>
          </a:ln>
        </c:spPr>
        <c:marker>
          <c:symbol val="triangle"/>
          <c:size val="5"/>
          <c:spPr>
            <a:solidFill>
              <a:srgbClr val="FFFF00"/>
            </a:solidFill>
            <a:ln>
              <a:solidFill>
                <a:srgbClr val="FFFF00"/>
              </a:solidFill>
              <a:prstDash val="solid"/>
            </a:ln>
          </c:spPr>
        </c:marker>
      </c:pivotFmt>
      <c:pivotFmt>
        <c:idx val="3"/>
        <c:spPr>
          <a:ln w="12700">
            <a:solidFill>
              <a:srgbClr val="00FFFF"/>
            </a:solidFill>
            <a:prstDash val="solid"/>
          </a:ln>
        </c:spPr>
        <c:marker>
          <c:symbol val="x"/>
          <c:size val="5"/>
          <c:spPr>
            <a:noFill/>
            <a:ln>
              <a:solidFill>
                <a:srgbClr val="00FFFF"/>
              </a:solidFill>
              <a:prstDash val="solid"/>
            </a:ln>
          </c:spPr>
        </c:marker>
      </c:pivotFmt>
      <c:pivotFmt>
        <c:idx val="4"/>
        <c:spPr>
          <a:ln w="12700">
            <a:solidFill>
              <a:srgbClr val="800080"/>
            </a:solidFill>
            <a:prstDash val="solid"/>
          </a:ln>
        </c:spPr>
        <c:marker>
          <c:symbol val="star"/>
          <c:size val="5"/>
          <c:spPr>
            <a:noFill/>
            <a:ln>
              <a:solidFill>
                <a:srgbClr val="800080"/>
              </a:solidFill>
              <a:prstDash val="solid"/>
            </a:ln>
          </c:spPr>
        </c:marker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Måned2!$B$3:$B$4</c:f>
              <c:strCache>
                <c:ptCount val="1"/>
                <c:pt idx="0">
                  <c:v>2006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Måned2!$B$5:$B$19</c:f>
              <c:numCache>
                <c:formatCode>0</c:formatCode>
                <c:ptCount val="14"/>
                <c:pt idx="0">
                  <c:v>90.875</c:v>
                </c:pt>
                <c:pt idx="1">
                  <c:v>90.5</c:v>
                </c:pt>
                <c:pt idx="2">
                  <c:v>90.5</c:v>
                </c:pt>
                <c:pt idx="3">
                  <c:v>89.75</c:v>
                </c:pt>
                <c:pt idx="4">
                  <c:v>92.4375</c:v>
                </c:pt>
                <c:pt idx="5">
                  <c:v>94</c:v>
                </c:pt>
                <c:pt idx="6">
                  <c:v>94</c:v>
                </c:pt>
                <c:pt idx="7">
                  <c:v>98.666666666666671</c:v>
                </c:pt>
                <c:pt idx="8">
                  <c:v>100.3</c:v>
                </c:pt>
                <c:pt idx="9">
                  <c:v>103.1875</c:v>
                </c:pt>
                <c:pt idx="10">
                  <c:v>111.25</c:v>
                </c:pt>
                <c:pt idx="11">
                  <c:v>111.875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Måned2!$C$3:$C$4</c:f>
              <c:strCache>
                <c:ptCount val="1"/>
                <c:pt idx="0">
                  <c:v>2007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Måned2!$C$5:$C$19</c:f>
              <c:numCache>
                <c:formatCode>0</c:formatCode>
                <c:ptCount val="14"/>
                <c:pt idx="0">
                  <c:v>112.5</c:v>
                </c:pt>
                <c:pt idx="1">
                  <c:v>113</c:v>
                </c:pt>
                <c:pt idx="2">
                  <c:v>113</c:v>
                </c:pt>
                <c:pt idx="3">
                  <c:v>113</c:v>
                </c:pt>
                <c:pt idx="4">
                  <c:v>114.5</c:v>
                </c:pt>
                <c:pt idx="5">
                  <c:v>121.6</c:v>
                </c:pt>
                <c:pt idx="6">
                  <c:v>135.875</c:v>
                </c:pt>
                <c:pt idx="7">
                  <c:v>159.35</c:v>
                </c:pt>
                <c:pt idx="8">
                  <c:v>192</c:v>
                </c:pt>
                <c:pt idx="9">
                  <c:v>196</c:v>
                </c:pt>
                <c:pt idx="10">
                  <c:v>182</c:v>
                </c:pt>
                <c:pt idx="11">
                  <c:v>185.33333333333334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Måned2!$D$3:$D$4</c:f>
              <c:strCache>
                <c:ptCount val="1"/>
                <c:pt idx="0">
                  <c:v>2008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Måned2!$D$5:$D$19</c:f>
              <c:numCache>
                <c:formatCode>0</c:formatCode>
                <c:ptCount val="14"/>
                <c:pt idx="0">
                  <c:v>197</c:v>
                </c:pt>
                <c:pt idx="1">
                  <c:v>203.6</c:v>
                </c:pt>
                <c:pt idx="2">
                  <c:v>207</c:v>
                </c:pt>
                <c:pt idx="3">
                  <c:v>202</c:v>
                </c:pt>
                <c:pt idx="4">
                  <c:v>186</c:v>
                </c:pt>
                <c:pt idx="5">
                  <c:v>178.25</c:v>
                </c:pt>
                <c:pt idx="6">
                  <c:v>177</c:v>
                </c:pt>
                <c:pt idx="7">
                  <c:v>144.125</c:v>
                </c:pt>
                <c:pt idx="8">
                  <c:v>131.25</c:v>
                </c:pt>
                <c:pt idx="9">
                  <c:v>116.6</c:v>
                </c:pt>
                <c:pt idx="10">
                  <c:v>111</c:v>
                </c:pt>
                <c:pt idx="11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Måned2!$E$3:$E$4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Måned2!$E$5:$E$19</c:f>
              <c:numCache>
                <c:formatCode>0</c:formatCode>
                <c:ptCount val="14"/>
                <c:pt idx="0">
                  <c:v>100.4</c:v>
                </c:pt>
                <c:pt idx="1">
                  <c:v>103</c:v>
                </c:pt>
                <c:pt idx="2">
                  <c:v>99.75</c:v>
                </c:pt>
                <c:pt idx="3">
                  <c:v>94.5</c:v>
                </c:pt>
                <c:pt idx="4">
                  <c:v>94.8</c:v>
                </c:pt>
                <c:pt idx="5">
                  <c:v>103.25</c:v>
                </c:pt>
                <c:pt idx="6">
                  <c:v>90</c:v>
                </c:pt>
                <c:pt idx="7">
                  <c:v>85.5</c:v>
                </c:pt>
                <c:pt idx="8">
                  <c:v>81</c:v>
                </c:pt>
                <c:pt idx="9">
                  <c:v>82.3</c:v>
                </c:pt>
                <c:pt idx="10">
                  <c:v>84.75</c:v>
                </c:pt>
                <c:pt idx="11">
                  <c:v>87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Måned2!$F$3:$F$4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Måned2!$F$5:$F$19</c:f>
              <c:numCache>
                <c:formatCode>0</c:formatCode>
                <c:ptCount val="14"/>
                <c:pt idx="0">
                  <c:v>88</c:v>
                </c:pt>
                <c:pt idx="1">
                  <c:v>85.5</c:v>
                </c:pt>
                <c:pt idx="2">
                  <c:v>84.25</c:v>
                </c:pt>
                <c:pt idx="3">
                  <c:v>84.4</c:v>
                </c:pt>
                <c:pt idx="4">
                  <c:v>92.5</c:v>
                </c:pt>
                <c:pt idx="5">
                  <c:v>94</c:v>
                </c:pt>
                <c:pt idx="6">
                  <c:v>103.7</c:v>
                </c:pt>
                <c:pt idx="7">
                  <c:v>132.5</c:v>
                </c:pt>
                <c:pt idx="8">
                  <c:v>130.5</c:v>
                </c:pt>
                <c:pt idx="9">
                  <c:v>136</c:v>
                </c:pt>
                <c:pt idx="10">
                  <c:v>138.5</c:v>
                </c:pt>
                <c:pt idx="11">
                  <c:v>149.4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Måned2!$G$3:$G$4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Måned2!$G$5:$G$19</c:f>
              <c:numCache>
                <c:formatCode>0</c:formatCode>
                <c:ptCount val="14"/>
                <c:pt idx="0">
                  <c:v>165.25</c:v>
                </c:pt>
                <c:pt idx="1">
                  <c:v>170.5</c:v>
                </c:pt>
                <c:pt idx="2">
                  <c:v>162.5</c:v>
                </c:pt>
                <c:pt idx="3">
                  <c:v>164.6</c:v>
                </c:pt>
                <c:pt idx="4">
                  <c:v>173.25</c:v>
                </c:pt>
                <c:pt idx="5">
                  <c:v>179.25</c:v>
                </c:pt>
                <c:pt idx="6">
                  <c:v>166</c:v>
                </c:pt>
                <c:pt idx="7">
                  <c:v>149.75</c:v>
                </c:pt>
                <c:pt idx="8">
                  <c:v>145.6</c:v>
                </c:pt>
                <c:pt idx="9">
                  <c:v>138</c:v>
                </c:pt>
                <c:pt idx="10">
                  <c:v>139</c:v>
                </c:pt>
                <c:pt idx="11">
                  <c:v>137.4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Måned2!$H$3:$H$4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Måned2!$H$5:$H$19</c:f>
              <c:numCache>
                <c:formatCode>0</c:formatCode>
                <c:ptCount val="14"/>
                <c:pt idx="0">
                  <c:v>143.75</c:v>
                </c:pt>
                <c:pt idx="1">
                  <c:v>153.10250000000002</c:v>
                </c:pt>
                <c:pt idx="2">
                  <c:v>156.49</c:v>
                </c:pt>
                <c:pt idx="3">
                  <c:v>167.57499999999999</c:v>
                </c:pt>
                <c:pt idx="4">
                  <c:v>173</c:v>
                </c:pt>
                <c:pt idx="5">
                  <c:v>177.13000000000002</c:v>
                </c:pt>
                <c:pt idx="6">
                  <c:v>197.98500000000001</c:v>
                </c:pt>
                <c:pt idx="7">
                  <c:v>194.88800000000001</c:v>
                </c:pt>
                <c:pt idx="8">
                  <c:v>190.8</c:v>
                </c:pt>
                <c:pt idx="9">
                  <c:v>191.375</c:v>
                </c:pt>
                <c:pt idx="10">
                  <c:v>195.90600000000001</c:v>
                </c:pt>
                <c:pt idx="11">
                  <c:v>206.41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Måned2!$I$3:$I$4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Måned2!$I$5:$I$19</c:f>
              <c:numCache>
                <c:formatCode>0</c:formatCode>
                <c:ptCount val="14"/>
                <c:pt idx="0">
                  <c:v>201.75</c:v>
                </c:pt>
                <c:pt idx="1">
                  <c:v>193.125</c:v>
                </c:pt>
                <c:pt idx="2">
                  <c:v>188</c:v>
                </c:pt>
                <c:pt idx="3">
                  <c:v>189</c:v>
                </c:pt>
                <c:pt idx="4">
                  <c:v>187.2</c:v>
                </c:pt>
                <c:pt idx="5">
                  <c:v>169.5</c:v>
                </c:pt>
                <c:pt idx="6">
                  <c:v>150.70000000000002</c:v>
                </c:pt>
                <c:pt idx="7">
                  <c:v>140.84</c:v>
                </c:pt>
                <c:pt idx="8">
                  <c:v>144.25</c:v>
                </c:pt>
                <c:pt idx="9">
                  <c:v>146.5</c:v>
                </c:pt>
                <c:pt idx="10">
                  <c:v>146.33333333333334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Måned2!$J$3:$J$4</c:f>
              <c:strCache>
                <c:ptCount val="1"/>
                <c:pt idx="0">
                  <c:v>(tom)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Måned2!$J$5:$J$19</c:f>
              <c:numCache>
                <c:formatCode>0</c:formatCode>
                <c:ptCount val="14"/>
              </c:numCache>
            </c:numRef>
          </c:val>
          <c:smooth val="0"/>
        </c:ser>
        <c:ser>
          <c:idx val="9"/>
          <c:order val="9"/>
          <c:tx>
            <c:strRef>
              <c:f>Måned2!$K$3:$K$4</c:f>
              <c:strCache>
                <c:ptCount val="1"/>
                <c:pt idx="0">
                  <c:v>Gennemsnit: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Måned2!$K$5:$K$19</c:f>
              <c:numCache>
                <c:formatCode>0</c:formatCode>
                <c:ptCount val="14"/>
              </c:numCache>
            </c:numRef>
          </c:val>
          <c:smooth val="0"/>
        </c:ser>
        <c:ser>
          <c:idx val="10"/>
          <c:order val="10"/>
          <c:tx>
            <c:strRef>
              <c:f>Måned2!$L$3:$L$4</c:f>
              <c:strCache>
                <c:ptCount val="1"/>
                <c:pt idx="0">
                  <c:v>1. Sep '12 - juni '13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Måned2!$L$5:$L$19</c:f>
              <c:numCache>
                <c:formatCode>0</c:formatCode>
                <c:ptCount val="14"/>
                <c:pt idx="12">
                  <c:v>183.27634615384616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Måned2!$M$3:$M$4</c:f>
              <c:strCache>
                <c:ptCount val="1"/>
                <c:pt idx="0">
                  <c:v>2. Sep '11 - aug '12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Måned2!$M$5:$M$19</c:f>
              <c:numCache>
                <c:formatCode>0</c:formatCode>
                <c:ptCount val="14"/>
                <c:pt idx="12">
                  <c:v>160.5130188679245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Måned2!$N$3:$N$4</c:f>
              <c:strCache>
                <c:ptCount val="1"/>
                <c:pt idx="0">
                  <c:v>1.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Måned2!$N$5:$N$19</c:f>
              <c:numCache>
                <c:formatCode>0</c:formatCode>
                <c:ptCount val="14"/>
              </c:numCache>
            </c:numRef>
          </c:val>
          <c:smooth val="0"/>
        </c:ser>
        <c:ser>
          <c:idx val="13"/>
          <c:order val="13"/>
          <c:tx>
            <c:strRef>
              <c:f>Måned2!$O$3:$O$4</c:f>
              <c:strCache>
                <c:ptCount val="1"/>
                <c:pt idx="0">
                  <c:v>2.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Måned2!$O$5:$O$19</c:f>
              <c:numCache>
                <c:formatCode>0</c:formatCode>
                <c:ptCount val="14"/>
              </c:numCache>
            </c:numRef>
          </c:val>
          <c:smooth val="0"/>
        </c:ser>
        <c:ser>
          <c:idx val="14"/>
          <c:order val="14"/>
          <c:tx>
            <c:strRef>
              <c:f>Måned2!$P$3:$P$4</c:f>
              <c:strCache>
                <c:ptCount val="1"/>
                <c:pt idx="0">
                  <c:v>3.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Måned2!$P$5:$P$19</c:f>
              <c:numCache>
                <c:formatCode>0</c:formatCode>
                <c:ptCount val="14"/>
              </c:numCache>
            </c:numRef>
          </c:val>
          <c:smooth val="0"/>
        </c:ser>
        <c:ser>
          <c:idx val="15"/>
          <c:order val="15"/>
          <c:tx>
            <c:strRef>
              <c:f>Måned2!$Q$3:$Q$4</c:f>
              <c:strCache>
                <c:ptCount val="1"/>
                <c:pt idx="0">
                  <c:v>Året 2006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Måned2!$Q$5:$Q$19</c:f>
              <c:numCache>
                <c:formatCode>0</c:formatCode>
                <c:ptCount val="14"/>
                <c:pt idx="12">
                  <c:v>97.308510638297875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Måned2!$R$3:$R$4</c:f>
              <c:strCache>
                <c:ptCount val="1"/>
                <c:pt idx="0">
                  <c:v>Året 2013 til nu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Måned2!$R$5:$R$19</c:f>
              <c:numCache>
                <c:formatCode>0</c:formatCode>
                <c:ptCount val="14"/>
                <c:pt idx="12">
                  <c:v>169.53260869565219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Måned2!$S$3:$S$4</c:f>
              <c:strCache>
                <c:ptCount val="1"/>
                <c:pt idx="0">
                  <c:v>3. Sep '08 - aug '13</c:v>
                </c:pt>
              </c:strCache>
            </c:strRef>
          </c:tx>
          <c:cat>
            <c:strRef>
              <c:f>Måned2!$A$5:$A$19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Måned2!$S$5:$S$19</c:f>
              <c:numCache>
                <c:formatCode>0</c:formatCode>
                <c:ptCount val="14"/>
                <c:pt idx="12">
                  <c:v>138.98681992337163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71200"/>
        <c:axId val="253172736"/>
      </c:lineChart>
      <c:catAx>
        <c:axId val="2531712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3172736"/>
        <c:crosses val="autoZero"/>
        <c:auto val="0"/>
        <c:lblAlgn val="ctr"/>
        <c:lblOffset val="100"/>
        <c:tickMarkSkip val="1"/>
        <c:noMultiLvlLbl val="0"/>
      </c:catAx>
      <c:valAx>
        <c:axId val="25317273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31712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</c:dTable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 alignWithMargins="0"/>
    <c:pageMargins b="1" l="0.75" r="0.75" t="1" header="0" footer="0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[12001nms_FoderPriser.xlsx]Måned2!Pivottabel4</c:name>
    <c:fmtId val="0"/>
  </c:pivotSource>
  <c:chart>
    <c:title>
      <c:tx>
        <c:rich>
          <a:bodyPr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Landmix 45100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Måned2!$B$70:$B$71</c:f>
              <c:strCache>
                <c:ptCount val="1"/>
                <c:pt idx="0">
                  <c:v>2005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Måned2!$B$72:$B$86</c:f>
              <c:numCache>
                <c:formatCode>0</c:formatCode>
                <c:ptCount val="14"/>
                <c:pt idx="11">
                  <c:v>374.5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Måned2!$C$70:$C$71</c:f>
              <c:strCache>
                <c:ptCount val="1"/>
                <c:pt idx="0">
                  <c:v>2006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Måned2!$C$72:$C$86</c:f>
              <c:numCache>
                <c:formatCode>0</c:formatCode>
                <c:ptCount val="14"/>
                <c:pt idx="0">
                  <c:v>382.0575</c:v>
                </c:pt>
                <c:pt idx="1">
                  <c:v>384.36500000000001</c:v>
                </c:pt>
                <c:pt idx="2">
                  <c:v>382</c:v>
                </c:pt>
                <c:pt idx="3">
                  <c:v>382</c:v>
                </c:pt>
                <c:pt idx="4">
                  <c:v>383.5</c:v>
                </c:pt>
                <c:pt idx="5">
                  <c:v>384</c:v>
                </c:pt>
                <c:pt idx="6">
                  <c:v>384</c:v>
                </c:pt>
                <c:pt idx="7">
                  <c:v>379.66666666666669</c:v>
                </c:pt>
                <c:pt idx="8">
                  <c:v>377.6</c:v>
                </c:pt>
                <c:pt idx="9">
                  <c:v>372.5</c:v>
                </c:pt>
                <c:pt idx="10">
                  <c:v>370</c:v>
                </c:pt>
                <c:pt idx="11">
                  <c:v>376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Måned2!$D$70:$D$71</c:f>
              <c:strCache>
                <c:ptCount val="1"/>
                <c:pt idx="0">
                  <c:v>2007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Måned2!$D$72:$D$86</c:f>
              <c:numCache>
                <c:formatCode>0</c:formatCode>
                <c:ptCount val="14"/>
                <c:pt idx="0">
                  <c:v>378</c:v>
                </c:pt>
                <c:pt idx="1">
                  <c:v>379.5</c:v>
                </c:pt>
                <c:pt idx="2">
                  <c:v>379.2</c:v>
                </c:pt>
                <c:pt idx="3">
                  <c:v>378</c:v>
                </c:pt>
                <c:pt idx="4">
                  <c:v>377</c:v>
                </c:pt>
                <c:pt idx="5">
                  <c:v>377.8</c:v>
                </c:pt>
                <c:pt idx="6">
                  <c:v>377</c:v>
                </c:pt>
                <c:pt idx="7">
                  <c:v>390.6</c:v>
                </c:pt>
                <c:pt idx="8">
                  <c:v>400</c:v>
                </c:pt>
                <c:pt idx="9">
                  <c:v>400.75</c:v>
                </c:pt>
                <c:pt idx="10">
                  <c:v>407</c:v>
                </c:pt>
                <c:pt idx="11">
                  <c:v>410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Måned2!$E$70:$E$71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Måned2!$E$72:$E$86</c:f>
              <c:numCache>
                <c:formatCode>0</c:formatCode>
                <c:ptCount val="14"/>
                <c:pt idx="0">
                  <c:v>422</c:v>
                </c:pt>
                <c:pt idx="1">
                  <c:v>458</c:v>
                </c:pt>
                <c:pt idx="2">
                  <c:v>512</c:v>
                </c:pt>
                <c:pt idx="3">
                  <c:v>535.25</c:v>
                </c:pt>
                <c:pt idx="4">
                  <c:v>569.4</c:v>
                </c:pt>
                <c:pt idx="5">
                  <c:v>555.25</c:v>
                </c:pt>
                <c:pt idx="6">
                  <c:v>558.5</c:v>
                </c:pt>
                <c:pt idx="7">
                  <c:v>573</c:v>
                </c:pt>
                <c:pt idx="8">
                  <c:v>573</c:v>
                </c:pt>
                <c:pt idx="9">
                  <c:v>581</c:v>
                </c:pt>
                <c:pt idx="10">
                  <c:v>614.5</c:v>
                </c:pt>
                <c:pt idx="11">
                  <c:v>666.25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Måned2!$F$70:$F$71</c:f>
              <c:strCache>
                <c:ptCount val="1"/>
                <c:pt idx="0">
                  <c:v>2009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Måned2!$F$72:$F$86</c:f>
              <c:numCache>
                <c:formatCode>0</c:formatCode>
                <c:ptCount val="14"/>
                <c:pt idx="0">
                  <c:v>632.4</c:v>
                </c:pt>
                <c:pt idx="1">
                  <c:v>593</c:v>
                </c:pt>
                <c:pt idx="2">
                  <c:v>559.25</c:v>
                </c:pt>
                <c:pt idx="3">
                  <c:v>533</c:v>
                </c:pt>
                <c:pt idx="4">
                  <c:v>512.4</c:v>
                </c:pt>
                <c:pt idx="5">
                  <c:v>490.75</c:v>
                </c:pt>
                <c:pt idx="6">
                  <c:v>486.4</c:v>
                </c:pt>
                <c:pt idx="7">
                  <c:v>489</c:v>
                </c:pt>
                <c:pt idx="8">
                  <c:v>492.75</c:v>
                </c:pt>
                <c:pt idx="9">
                  <c:v>503.6</c:v>
                </c:pt>
                <c:pt idx="10">
                  <c:v>501</c:v>
                </c:pt>
                <c:pt idx="11">
                  <c:v>511.5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Måned2!$G$70:$G$71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Måned2!$G$72:$G$86</c:f>
              <c:numCache>
                <c:formatCode>0</c:formatCode>
                <c:ptCount val="14"/>
                <c:pt idx="0">
                  <c:v>464</c:v>
                </c:pt>
                <c:pt idx="1">
                  <c:v>474</c:v>
                </c:pt>
                <c:pt idx="2">
                  <c:v>475.5</c:v>
                </c:pt>
                <c:pt idx="3">
                  <c:v>487</c:v>
                </c:pt>
                <c:pt idx="4">
                  <c:v>513</c:v>
                </c:pt>
                <c:pt idx="5">
                  <c:v>500.25</c:v>
                </c:pt>
                <c:pt idx="6">
                  <c:v>481</c:v>
                </c:pt>
                <c:pt idx="7">
                  <c:v>484.5</c:v>
                </c:pt>
                <c:pt idx="8">
                  <c:v>491</c:v>
                </c:pt>
                <c:pt idx="9">
                  <c:v>486</c:v>
                </c:pt>
                <c:pt idx="10">
                  <c:v>480.5</c:v>
                </c:pt>
                <c:pt idx="11">
                  <c:v>478.8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Måned2!$H$70:$H$71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Måned2!$H$72:$H$86</c:f>
              <c:numCache>
                <c:formatCode>0</c:formatCode>
                <c:ptCount val="14"/>
                <c:pt idx="0">
                  <c:v>486</c:v>
                </c:pt>
                <c:pt idx="1">
                  <c:v>520</c:v>
                </c:pt>
                <c:pt idx="2">
                  <c:v>554</c:v>
                </c:pt>
                <c:pt idx="3">
                  <c:v>563.4</c:v>
                </c:pt>
                <c:pt idx="4">
                  <c:v>568.25</c:v>
                </c:pt>
                <c:pt idx="5">
                  <c:v>568.25</c:v>
                </c:pt>
                <c:pt idx="6">
                  <c:v>563.20000000000005</c:v>
                </c:pt>
                <c:pt idx="7">
                  <c:v>568.25</c:v>
                </c:pt>
                <c:pt idx="8">
                  <c:v>564.79999999999995</c:v>
                </c:pt>
                <c:pt idx="9">
                  <c:v>565</c:v>
                </c:pt>
                <c:pt idx="10">
                  <c:v>566.75</c:v>
                </c:pt>
                <c:pt idx="11">
                  <c:v>566.20000000000005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Måned2!$I$70:$I$71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Måned2!$I$72:$I$86</c:f>
              <c:numCache>
                <c:formatCode>0</c:formatCode>
                <c:ptCount val="14"/>
                <c:pt idx="0">
                  <c:v>567.5</c:v>
                </c:pt>
                <c:pt idx="1">
                  <c:v>555.25</c:v>
                </c:pt>
                <c:pt idx="2">
                  <c:v>549.6</c:v>
                </c:pt>
                <c:pt idx="3">
                  <c:v>533.5</c:v>
                </c:pt>
                <c:pt idx="4">
                  <c:v>506</c:v>
                </c:pt>
                <c:pt idx="5">
                  <c:v>495</c:v>
                </c:pt>
                <c:pt idx="6">
                  <c:v>529.75</c:v>
                </c:pt>
                <c:pt idx="7">
                  <c:v>538.4</c:v>
                </c:pt>
                <c:pt idx="8">
                  <c:v>540</c:v>
                </c:pt>
                <c:pt idx="9">
                  <c:v>544.5</c:v>
                </c:pt>
                <c:pt idx="10">
                  <c:v>544.20000000000005</c:v>
                </c:pt>
                <c:pt idx="11">
                  <c:v>540.5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Måned2!$J$70:$J$71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Måned2!$J$72:$J$86</c:f>
              <c:numCache>
                <c:formatCode>0</c:formatCode>
                <c:ptCount val="14"/>
                <c:pt idx="0">
                  <c:v>540</c:v>
                </c:pt>
                <c:pt idx="1">
                  <c:v>540.25</c:v>
                </c:pt>
                <c:pt idx="2">
                  <c:v>526.6</c:v>
                </c:pt>
                <c:pt idx="3">
                  <c:v>520.25</c:v>
                </c:pt>
                <c:pt idx="4">
                  <c:v>510.2</c:v>
                </c:pt>
                <c:pt idx="5">
                  <c:v>503</c:v>
                </c:pt>
                <c:pt idx="6">
                  <c:v>503</c:v>
                </c:pt>
                <c:pt idx="7">
                  <c:v>496.8</c:v>
                </c:pt>
                <c:pt idx="8">
                  <c:v>481.75</c:v>
                </c:pt>
                <c:pt idx="9">
                  <c:v>474.25</c:v>
                </c:pt>
                <c:pt idx="10">
                  <c:v>479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Måned2!$K$70:$K$71</c:f>
              <c:strCache>
                <c:ptCount val="1"/>
                <c:pt idx="0">
                  <c:v>(tom)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Måned2!$K$72:$K$86</c:f>
              <c:numCache>
                <c:formatCode>0</c:formatCode>
                <c:ptCount val="14"/>
              </c:numCache>
            </c:numRef>
          </c:val>
          <c:smooth val="0"/>
        </c:ser>
        <c:ser>
          <c:idx val="10"/>
          <c:order val="10"/>
          <c:tx>
            <c:strRef>
              <c:f>Måned2!$L$70:$L$71</c:f>
              <c:strCache>
                <c:ptCount val="1"/>
                <c:pt idx="0">
                  <c:v>Gennemsnit: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Måned2!$L$72:$L$86</c:f>
              <c:numCache>
                <c:formatCode>0</c:formatCode>
                <c:ptCount val="14"/>
              </c:numCache>
            </c:numRef>
          </c:val>
          <c:smooth val="0"/>
        </c:ser>
        <c:ser>
          <c:idx val="11"/>
          <c:order val="11"/>
          <c:tx>
            <c:strRef>
              <c:f>Måned2!$M$70:$M$71</c:f>
              <c:strCache>
                <c:ptCount val="1"/>
                <c:pt idx="0">
                  <c:v>1. Sep '12 - juni '13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Måned2!$M$72:$M$86</c:f>
              <c:numCache>
                <c:formatCode>0</c:formatCode>
                <c:ptCount val="14"/>
                <c:pt idx="12">
                  <c:v>525.28846153846155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Måned2!$N$70:$N$71</c:f>
              <c:strCache>
                <c:ptCount val="1"/>
                <c:pt idx="0">
                  <c:v>2. Sep '11 - aug '12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Måned2!$N$72:$N$86</c:f>
              <c:numCache>
                <c:formatCode>0</c:formatCode>
                <c:ptCount val="14"/>
                <c:pt idx="12">
                  <c:v>544.62264150943395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Måned2!$O$70:$O$71</c:f>
              <c:strCache>
                <c:ptCount val="1"/>
                <c:pt idx="0">
                  <c:v>1.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Måned2!$O$72:$O$86</c:f>
              <c:numCache>
                <c:formatCode>0</c:formatCode>
                <c:ptCount val="14"/>
              </c:numCache>
            </c:numRef>
          </c:val>
          <c:smooth val="0"/>
        </c:ser>
        <c:ser>
          <c:idx val="14"/>
          <c:order val="14"/>
          <c:tx>
            <c:strRef>
              <c:f>Måned2!$P$70:$P$71</c:f>
              <c:strCache>
                <c:ptCount val="1"/>
                <c:pt idx="0">
                  <c:v>2.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Måned2!$P$72:$P$86</c:f>
              <c:numCache>
                <c:formatCode>0</c:formatCode>
                <c:ptCount val="14"/>
              </c:numCache>
            </c:numRef>
          </c:val>
          <c:smooth val="0"/>
        </c:ser>
        <c:ser>
          <c:idx val="15"/>
          <c:order val="15"/>
          <c:tx>
            <c:strRef>
              <c:f>Måned2!$Q$70:$Q$71</c:f>
              <c:strCache>
                <c:ptCount val="1"/>
                <c:pt idx="0">
                  <c:v>3.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Måned2!$Q$72:$Q$86</c:f>
              <c:numCache>
                <c:formatCode>0</c:formatCode>
                <c:ptCount val="14"/>
              </c:numCache>
            </c:numRef>
          </c:val>
          <c:smooth val="0"/>
        </c:ser>
        <c:ser>
          <c:idx val="16"/>
          <c:order val="16"/>
          <c:tx>
            <c:strRef>
              <c:f>Måned2!$R$70:$R$71</c:f>
              <c:strCache>
                <c:ptCount val="1"/>
                <c:pt idx="0">
                  <c:v>Året 2006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Måned2!$R$72:$R$86</c:f>
              <c:numCache>
                <c:formatCode>0</c:formatCode>
                <c:ptCount val="14"/>
                <c:pt idx="12">
                  <c:v>379.63170212765965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Måned2!$S$70:$S$71</c:f>
              <c:strCache>
                <c:ptCount val="1"/>
                <c:pt idx="0">
                  <c:v>Året 2013 til nu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Måned2!$S$72:$S$86</c:f>
              <c:numCache>
                <c:formatCode>0</c:formatCode>
                <c:ptCount val="14"/>
                <c:pt idx="12">
                  <c:v>507.71739130434781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Måned2!$T$70:$T$71</c:f>
              <c:strCache>
                <c:ptCount val="1"/>
                <c:pt idx="0">
                  <c:v>3. Sep '08 - aug '13</c:v>
                </c:pt>
              </c:strCache>
            </c:strRef>
          </c:tx>
          <c:cat>
            <c:strRef>
              <c:f>Måned2!$A$72:$A$86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Måned2!$T$72:$T$86</c:f>
              <c:numCache>
                <c:formatCode>0</c:formatCode>
                <c:ptCount val="14"/>
                <c:pt idx="12">
                  <c:v>529.52490421455934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770752"/>
        <c:axId val="253788928"/>
      </c:lineChart>
      <c:catAx>
        <c:axId val="2537707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3788928"/>
        <c:crosses val="autoZero"/>
        <c:auto val="0"/>
        <c:lblAlgn val="ctr"/>
        <c:lblOffset val="100"/>
        <c:tickMarkSkip val="1"/>
        <c:noMultiLvlLbl val="0"/>
      </c:catAx>
      <c:valAx>
        <c:axId val="25378892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37707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</c:dTable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 alignWithMargins="0"/>
    <c:pageMargins b="1" l="0.75" r="0.75" t="1" header="0" footer="0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[12001nms_FoderPriser.xlsx]Måned2!Pivottabel5</c:name>
    <c:fmtId val="0"/>
  </c:pivotSource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Slagtesvinfoder fabriksfremstillet, kr/100 FEsv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ln w="12700">
            <a:solidFill>
              <a:srgbClr val="000080"/>
            </a:solidFill>
            <a:prstDash val="solid"/>
          </a:ln>
        </c:spPr>
        <c:marker>
          <c:symbol val="diamond"/>
          <c:size val="5"/>
          <c:spPr>
            <a:solidFill>
              <a:srgbClr val="000080"/>
            </a:solidFill>
            <a:ln>
              <a:solidFill>
                <a:srgbClr val="000080"/>
              </a:solidFill>
              <a:prstDash val="solid"/>
            </a:ln>
          </c:spPr>
        </c:marker>
      </c:pivotFmt>
      <c:pivotFmt>
        <c:idx val="1"/>
        <c:spPr>
          <a:ln w="12700">
            <a:solidFill>
              <a:srgbClr val="FF00FF"/>
            </a:solidFill>
            <a:prstDash val="solid"/>
          </a:ln>
        </c:spPr>
        <c:marker>
          <c:symbol val="square"/>
          <c:size val="5"/>
          <c:spPr>
            <a:solidFill>
              <a:srgbClr val="FF00FF"/>
            </a:solidFill>
            <a:ln>
              <a:solidFill>
                <a:srgbClr val="FF00FF"/>
              </a:solidFill>
              <a:prstDash val="solid"/>
            </a:ln>
          </c:spPr>
        </c:marker>
      </c:pivotFmt>
      <c:pivotFmt>
        <c:idx val="2"/>
        <c:spPr>
          <a:ln w="12700">
            <a:solidFill>
              <a:srgbClr val="FFFF00"/>
            </a:solidFill>
            <a:prstDash val="solid"/>
          </a:ln>
        </c:spPr>
        <c:marker>
          <c:symbol val="triangle"/>
          <c:size val="5"/>
          <c:spPr>
            <a:solidFill>
              <a:srgbClr val="FFFF00"/>
            </a:solidFill>
            <a:ln>
              <a:solidFill>
                <a:srgbClr val="FFFF00"/>
              </a:solidFill>
              <a:prstDash val="solid"/>
            </a:ln>
          </c:spPr>
        </c:marker>
      </c:pivotFmt>
      <c:pivotFmt>
        <c:idx val="3"/>
        <c:spPr>
          <a:ln w="12700">
            <a:solidFill>
              <a:srgbClr val="00FFFF"/>
            </a:solidFill>
            <a:prstDash val="solid"/>
          </a:ln>
        </c:spPr>
        <c:marker>
          <c:symbol val="x"/>
          <c:size val="5"/>
          <c:spPr>
            <a:noFill/>
            <a:ln>
              <a:solidFill>
                <a:srgbClr val="00FFFF"/>
              </a:solidFill>
              <a:prstDash val="solid"/>
            </a:ln>
          </c:spPr>
        </c:marker>
      </c:pivotFmt>
      <c:pivotFmt>
        <c:idx val="4"/>
        <c:spPr>
          <a:ln w="12700">
            <a:solidFill>
              <a:srgbClr val="800080"/>
            </a:solidFill>
            <a:prstDash val="solid"/>
          </a:ln>
        </c:spPr>
        <c:marker>
          <c:symbol val="star"/>
          <c:size val="5"/>
          <c:spPr>
            <a:noFill/>
            <a:ln>
              <a:solidFill>
                <a:srgbClr val="800080"/>
              </a:solidFill>
              <a:prstDash val="solid"/>
            </a:ln>
          </c:spPr>
        </c:marker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Måned2!$B$89:$B$90</c:f>
              <c:strCache>
                <c:ptCount val="1"/>
                <c:pt idx="0">
                  <c:v>2006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Måned2!$B$91:$B$105</c:f>
              <c:numCache>
                <c:formatCode>0</c:formatCode>
                <c:ptCount val="14"/>
                <c:pt idx="0">
                  <c:v>107.3875</c:v>
                </c:pt>
                <c:pt idx="1">
                  <c:v>106.27500000000001</c:v>
                </c:pt>
                <c:pt idx="2">
                  <c:v>105.32000000000001</c:v>
                </c:pt>
                <c:pt idx="3">
                  <c:v>104.07499999999999</c:v>
                </c:pt>
                <c:pt idx="4">
                  <c:v>105.1</c:v>
                </c:pt>
                <c:pt idx="5">
                  <c:v>105.85999999999999</c:v>
                </c:pt>
                <c:pt idx="6">
                  <c:v>105.4</c:v>
                </c:pt>
                <c:pt idx="7">
                  <c:v>110.2</c:v>
                </c:pt>
                <c:pt idx="8">
                  <c:v>112.71999999999998</c:v>
                </c:pt>
                <c:pt idx="9">
                  <c:v>114.65</c:v>
                </c:pt>
                <c:pt idx="10">
                  <c:v>122.22499999999999</c:v>
                </c:pt>
                <c:pt idx="11">
                  <c:v>122.94999999999999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Måned2!$C$89:$C$90</c:f>
              <c:strCache>
                <c:ptCount val="1"/>
                <c:pt idx="0">
                  <c:v>2007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Måned2!$C$91:$C$105</c:f>
              <c:numCache>
                <c:formatCode>0</c:formatCode>
                <c:ptCount val="14"/>
                <c:pt idx="0">
                  <c:v>125.5</c:v>
                </c:pt>
                <c:pt idx="1">
                  <c:v>127.425</c:v>
                </c:pt>
                <c:pt idx="2">
                  <c:v>128.6</c:v>
                </c:pt>
                <c:pt idx="3">
                  <c:v>127.39999999999999</c:v>
                </c:pt>
                <c:pt idx="4">
                  <c:v>128.35</c:v>
                </c:pt>
                <c:pt idx="5">
                  <c:v>134.08000000000001</c:v>
                </c:pt>
                <c:pt idx="6">
                  <c:v>142.9</c:v>
                </c:pt>
                <c:pt idx="7">
                  <c:v>160.72</c:v>
                </c:pt>
                <c:pt idx="8">
                  <c:v>187.05</c:v>
                </c:pt>
                <c:pt idx="9">
                  <c:v>194.72499999999999</c:v>
                </c:pt>
                <c:pt idx="10">
                  <c:v>189.76</c:v>
                </c:pt>
                <c:pt idx="11">
                  <c:v>193.97499999999999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Måned2!$D$89:$D$90</c:f>
              <c:strCache>
                <c:ptCount val="1"/>
                <c:pt idx="0">
                  <c:v>2008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Måned2!$D$91:$D$105</c:f>
              <c:numCache>
                <c:formatCode>0</c:formatCode>
                <c:ptCount val="14"/>
                <c:pt idx="0">
                  <c:v>201.86666666666665</c:v>
                </c:pt>
                <c:pt idx="1">
                  <c:v>206.82</c:v>
                </c:pt>
                <c:pt idx="2">
                  <c:v>207.10000000000002</c:v>
                </c:pt>
                <c:pt idx="3">
                  <c:v>199.95</c:v>
                </c:pt>
                <c:pt idx="4">
                  <c:v>193.1</c:v>
                </c:pt>
                <c:pt idx="5">
                  <c:v>189.32499999999999</c:v>
                </c:pt>
                <c:pt idx="6">
                  <c:v>192.5</c:v>
                </c:pt>
                <c:pt idx="7">
                  <c:v>163.30000000000001</c:v>
                </c:pt>
                <c:pt idx="8">
                  <c:v>152.64999999999998</c:v>
                </c:pt>
                <c:pt idx="9">
                  <c:v>140.9</c:v>
                </c:pt>
                <c:pt idx="10">
                  <c:v>138.9</c:v>
                </c:pt>
                <c:pt idx="11">
                  <c:v>121.3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Måned2!$E$89:$E$90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Måned2!$E$91:$E$105</c:f>
              <c:numCache>
                <c:formatCode>0</c:formatCode>
                <c:ptCount val="14"/>
                <c:pt idx="0">
                  <c:v>125.05999999999999</c:v>
                </c:pt>
                <c:pt idx="1">
                  <c:v>142.07499999999999</c:v>
                </c:pt>
                <c:pt idx="2">
                  <c:v>132.55000000000001</c:v>
                </c:pt>
                <c:pt idx="3">
                  <c:v>127.45</c:v>
                </c:pt>
                <c:pt idx="4">
                  <c:v>130.06</c:v>
                </c:pt>
                <c:pt idx="5">
                  <c:v>137.02500000000001</c:v>
                </c:pt>
                <c:pt idx="6">
                  <c:v>125.47999999999999</c:v>
                </c:pt>
                <c:pt idx="7">
                  <c:v>121.5</c:v>
                </c:pt>
                <c:pt idx="8">
                  <c:v>116.79999999999998</c:v>
                </c:pt>
                <c:pt idx="9">
                  <c:v>118.92</c:v>
                </c:pt>
                <c:pt idx="10">
                  <c:v>121</c:v>
                </c:pt>
                <c:pt idx="11">
                  <c:v>123.97499999999999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Måned2!$F$89:$F$90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Måned2!$F$91:$F$105</c:f>
              <c:numCache>
                <c:formatCode>0</c:formatCode>
                <c:ptCount val="14"/>
                <c:pt idx="0">
                  <c:v>125.74000000000001</c:v>
                </c:pt>
                <c:pt idx="1">
                  <c:v>126.45</c:v>
                </c:pt>
                <c:pt idx="2">
                  <c:v>124.97500000000001</c:v>
                </c:pt>
                <c:pt idx="3">
                  <c:v>128.38000000000002</c:v>
                </c:pt>
                <c:pt idx="4">
                  <c:v>132.6</c:v>
                </c:pt>
                <c:pt idx="5">
                  <c:v>132.10000000000002</c:v>
                </c:pt>
                <c:pt idx="6">
                  <c:v>140.4</c:v>
                </c:pt>
                <c:pt idx="7">
                  <c:v>162.92500000000001</c:v>
                </c:pt>
                <c:pt idx="8">
                  <c:v>161.30000000000001</c:v>
                </c:pt>
                <c:pt idx="9">
                  <c:v>163.62000000000003</c:v>
                </c:pt>
                <c:pt idx="10">
                  <c:v>164.17500000000001</c:v>
                </c:pt>
                <c:pt idx="11">
                  <c:v>173.04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Måned2!$G$89:$G$90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Måned2!$G$91:$G$105</c:f>
              <c:numCache>
                <c:formatCode>0</c:formatCode>
                <c:ptCount val="14"/>
                <c:pt idx="0">
                  <c:v>188.05</c:v>
                </c:pt>
                <c:pt idx="1">
                  <c:v>189.07499999999999</c:v>
                </c:pt>
                <c:pt idx="2">
                  <c:v>179.72500000000002</c:v>
                </c:pt>
                <c:pt idx="3">
                  <c:v>178.48</c:v>
                </c:pt>
                <c:pt idx="4">
                  <c:v>182.10000000000002</c:v>
                </c:pt>
                <c:pt idx="5">
                  <c:v>186.67500000000001</c:v>
                </c:pt>
                <c:pt idx="6">
                  <c:v>180.8</c:v>
                </c:pt>
                <c:pt idx="7">
                  <c:v>168.375</c:v>
                </c:pt>
                <c:pt idx="8">
                  <c:v>167.90000000000003</c:v>
                </c:pt>
                <c:pt idx="9">
                  <c:v>163.17500000000001</c:v>
                </c:pt>
                <c:pt idx="10">
                  <c:v>162.69999999999999</c:v>
                </c:pt>
                <c:pt idx="11">
                  <c:v>160.06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Måned2!$H$89:$H$90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Måned2!$H$91:$H$105</c:f>
              <c:numCache>
                <c:formatCode>0</c:formatCode>
                <c:ptCount val="14"/>
                <c:pt idx="0">
                  <c:v>166.4</c:v>
                </c:pt>
                <c:pt idx="1">
                  <c:v>175.75</c:v>
                </c:pt>
                <c:pt idx="2">
                  <c:v>183.71999999999997</c:v>
                </c:pt>
                <c:pt idx="3">
                  <c:v>195.15</c:v>
                </c:pt>
                <c:pt idx="4">
                  <c:v>202.27500000000003</c:v>
                </c:pt>
                <c:pt idx="5">
                  <c:v>205.38000000000002</c:v>
                </c:pt>
                <c:pt idx="6">
                  <c:v>222.25</c:v>
                </c:pt>
                <c:pt idx="7">
                  <c:v>218.14000000000001</c:v>
                </c:pt>
                <c:pt idx="8">
                  <c:v>221.47499999999999</c:v>
                </c:pt>
                <c:pt idx="9">
                  <c:v>217.22500000000002</c:v>
                </c:pt>
                <c:pt idx="10">
                  <c:v>218.34</c:v>
                </c:pt>
                <c:pt idx="11">
                  <c:v>221.6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Måned2!$I$89:$I$90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Måned2!$I$91:$I$105</c:f>
              <c:numCache>
                <c:formatCode>0</c:formatCode>
                <c:ptCount val="14"/>
                <c:pt idx="0">
                  <c:v>216.57499999999999</c:v>
                </c:pt>
                <c:pt idx="1">
                  <c:v>211.95</c:v>
                </c:pt>
                <c:pt idx="2">
                  <c:v>207.28000000000003</c:v>
                </c:pt>
                <c:pt idx="3">
                  <c:v>208.62500000000003</c:v>
                </c:pt>
                <c:pt idx="4">
                  <c:v>208.16</c:v>
                </c:pt>
                <c:pt idx="5">
                  <c:v>197.375</c:v>
                </c:pt>
                <c:pt idx="6">
                  <c:v>182.5</c:v>
                </c:pt>
                <c:pt idx="7">
                  <c:v>176.3</c:v>
                </c:pt>
                <c:pt idx="8">
                  <c:v>177.95</c:v>
                </c:pt>
                <c:pt idx="9">
                  <c:v>177.47499999999999</c:v>
                </c:pt>
                <c:pt idx="10">
                  <c:v>177.10000000000002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Måned2!$J$89:$J$90</c:f>
              <c:strCache>
                <c:ptCount val="1"/>
                <c:pt idx="0">
                  <c:v>(tom)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Måned2!$J$91:$J$105</c:f>
              <c:numCache>
                <c:formatCode>0</c:formatCode>
                <c:ptCount val="14"/>
              </c:numCache>
            </c:numRef>
          </c:val>
          <c:smooth val="0"/>
        </c:ser>
        <c:ser>
          <c:idx val="9"/>
          <c:order val="9"/>
          <c:tx>
            <c:strRef>
              <c:f>Måned2!$K$89:$K$90</c:f>
              <c:strCache>
                <c:ptCount val="1"/>
                <c:pt idx="0">
                  <c:v>Gennemsnit: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Måned2!$K$91:$K$105</c:f>
              <c:numCache>
                <c:formatCode>0</c:formatCode>
                <c:ptCount val="14"/>
              </c:numCache>
            </c:numRef>
          </c:val>
          <c:smooth val="0"/>
        </c:ser>
        <c:ser>
          <c:idx val="10"/>
          <c:order val="10"/>
          <c:tx>
            <c:strRef>
              <c:f>Måned2!$L$89:$L$90</c:f>
              <c:strCache>
                <c:ptCount val="1"/>
                <c:pt idx="0">
                  <c:v>1. Sep '12 - juni '13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Måned2!$L$91:$L$105</c:f>
              <c:numCache>
                <c:formatCode>0</c:formatCode>
                <c:ptCount val="14"/>
                <c:pt idx="12">
                  <c:v>209.08125000000004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Måned2!$M$89:$M$90</c:f>
              <c:strCache>
                <c:ptCount val="1"/>
                <c:pt idx="0">
                  <c:v>2. Sep '11 - aug '12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Måned2!$M$91:$M$105</c:f>
              <c:numCache>
                <c:formatCode>0</c:formatCode>
                <c:ptCount val="14"/>
                <c:pt idx="12">
                  <c:v>185.41132075471694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Måned2!$N$89:$N$90</c:f>
              <c:strCache>
                <c:ptCount val="1"/>
                <c:pt idx="0">
                  <c:v>1.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Måned2!$N$91:$N$105</c:f>
              <c:numCache>
                <c:formatCode>0</c:formatCode>
                <c:ptCount val="14"/>
              </c:numCache>
            </c:numRef>
          </c:val>
          <c:smooth val="0"/>
        </c:ser>
        <c:ser>
          <c:idx val="13"/>
          <c:order val="13"/>
          <c:tx>
            <c:strRef>
              <c:f>Måned2!$O$89:$O$90</c:f>
              <c:strCache>
                <c:ptCount val="1"/>
                <c:pt idx="0">
                  <c:v>2.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Måned2!$O$91:$O$105</c:f>
              <c:numCache>
                <c:formatCode>0</c:formatCode>
                <c:ptCount val="14"/>
              </c:numCache>
            </c:numRef>
          </c:val>
          <c:smooth val="0"/>
        </c:ser>
        <c:ser>
          <c:idx val="14"/>
          <c:order val="14"/>
          <c:tx>
            <c:strRef>
              <c:f>Måned2!$P$89:$P$90</c:f>
              <c:strCache>
                <c:ptCount val="1"/>
                <c:pt idx="0">
                  <c:v>3.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Måned2!$P$91:$P$105</c:f>
              <c:numCache>
                <c:formatCode>0</c:formatCode>
                <c:ptCount val="14"/>
              </c:numCache>
            </c:numRef>
          </c:val>
          <c:smooth val="0"/>
        </c:ser>
        <c:ser>
          <c:idx val="15"/>
          <c:order val="15"/>
          <c:tx>
            <c:strRef>
              <c:f>Måned2!$Q$89:$Q$90</c:f>
              <c:strCache>
                <c:ptCount val="1"/>
                <c:pt idx="0">
                  <c:v>Året 2006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Måned2!$Q$91:$Q$105</c:f>
              <c:numCache>
                <c:formatCode>0</c:formatCode>
                <c:ptCount val="14"/>
                <c:pt idx="12">
                  <c:v>110.34361702127661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Måned2!$R$89:$R$90</c:f>
              <c:strCache>
                <c:ptCount val="1"/>
                <c:pt idx="0">
                  <c:v>Året 2013 til nu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Måned2!$R$91:$R$105</c:f>
              <c:numCache>
                <c:formatCode>0</c:formatCode>
                <c:ptCount val="14"/>
                <c:pt idx="12">
                  <c:v>196.57142857142858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Måned2!$S$89:$S$90</c:f>
              <c:strCache>
                <c:ptCount val="1"/>
                <c:pt idx="0">
                  <c:v>3. Sep '08 - aug '13</c:v>
                </c:pt>
              </c:strCache>
            </c:strRef>
          </c:tx>
          <c:cat>
            <c:strRef>
              <c:f>Måned2!$A$91:$A$105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Måned2!$S$91:$S$105</c:f>
              <c:numCache>
                <c:formatCode>0</c:formatCode>
                <c:ptCount val="14"/>
                <c:pt idx="12">
                  <c:v>165.96147859922169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06048"/>
        <c:axId val="253107584"/>
      </c:lineChart>
      <c:catAx>
        <c:axId val="2531060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3107584"/>
        <c:crosses val="autoZero"/>
        <c:auto val="0"/>
        <c:lblAlgn val="ctr"/>
        <c:lblOffset val="100"/>
        <c:tickMarkSkip val="1"/>
        <c:noMultiLvlLbl val="0"/>
      </c:catAx>
      <c:valAx>
        <c:axId val="2531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31060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</c:dTable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 alignWithMargins="0"/>
    <c:pageMargins b="1" l="0.75" r="0.75" t="1" header="0" footer="0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[12001nms_FoderPriser.xlsx]Måned2!Pivottabel3</c:name>
    <c:fmtId val="0"/>
  </c:pivotSource>
  <c:chart>
    <c:title>
      <c:tx>
        <c:rich>
          <a:bodyPr/>
          <a:lstStyle/>
          <a:p>
            <a:pPr>
              <a:defRPr sz="15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Soyaskrå 47+2, kr/100 kg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ln w="12700">
            <a:solidFill>
              <a:srgbClr val="000080"/>
            </a:solidFill>
            <a:prstDash val="solid"/>
          </a:ln>
        </c:spPr>
        <c:marker>
          <c:symbol val="diamond"/>
          <c:size val="5"/>
          <c:spPr>
            <a:solidFill>
              <a:srgbClr val="000080"/>
            </a:solidFill>
            <a:ln>
              <a:solidFill>
                <a:srgbClr val="000080"/>
              </a:solidFill>
              <a:prstDash val="solid"/>
            </a:ln>
          </c:spPr>
        </c:marker>
      </c:pivotFmt>
      <c:pivotFmt>
        <c:idx val="1"/>
        <c:spPr>
          <a:ln w="12700">
            <a:solidFill>
              <a:srgbClr val="FF00FF"/>
            </a:solidFill>
            <a:prstDash val="solid"/>
          </a:ln>
        </c:spPr>
        <c:marker>
          <c:symbol val="square"/>
          <c:size val="5"/>
          <c:spPr>
            <a:solidFill>
              <a:srgbClr val="FF00FF"/>
            </a:solidFill>
            <a:ln>
              <a:solidFill>
                <a:srgbClr val="FF00FF"/>
              </a:solidFill>
              <a:prstDash val="solid"/>
            </a:ln>
          </c:spPr>
        </c:marker>
      </c:pivotFmt>
      <c:pivotFmt>
        <c:idx val="2"/>
        <c:spPr>
          <a:ln w="12700">
            <a:solidFill>
              <a:srgbClr val="FFFF00"/>
            </a:solidFill>
            <a:prstDash val="solid"/>
          </a:ln>
        </c:spPr>
        <c:marker>
          <c:symbol val="triangle"/>
          <c:size val="5"/>
          <c:spPr>
            <a:solidFill>
              <a:srgbClr val="FFFF00"/>
            </a:solidFill>
            <a:ln>
              <a:solidFill>
                <a:srgbClr val="FFFF00"/>
              </a:solidFill>
              <a:prstDash val="solid"/>
            </a:ln>
          </c:spPr>
        </c:marker>
      </c:pivotFmt>
      <c:pivotFmt>
        <c:idx val="3"/>
        <c:spPr>
          <a:ln w="12700">
            <a:solidFill>
              <a:srgbClr val="00FFFF"/>
            </a:solidFill>
            <a:prstDash val="solid"/>
          </a:ln>
        </c:spPr>
        <c:marker>
          <c:symbol val="x"/>
          <c:size val="5"/>
          <c:spPr>
            <a:noFill/>
            <a:ln>
              <a:solidFill>
                <a:srgbClr val="00FFFF"/>
              </a:solidFill>
              <a:prstDash val="solid"/>
            </a:ln>
          </c:spPr>
        </c:marker>
      </c:pivotFmt>
      <c:pivotFmt>
        <c:idx val="4"/>
        <c:spPr>
          <a:ln w="12700">
            <a:solidFill>
              <a:srgbClr val="800080"/>
            </a:solidFill>
            <a:prstDash val="solid"/>
          </a:ln>
        </c:spPr>
        <c:marker>
          <c:symbol val="star"/>
          <c:size val="5"/>
          <c:spPr>
            <a:noFill/>
            <a:ln>
              <a:solidFill>
                <a:srgbClr val="800080"/>
              </a:solidFill>
              <a:prstDash val="solid"/>
            </a:ln>
          </c:spPr>
        </c:marker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Måned2!$B$47:$B$48</c:f>
              <c:strCache>
                <c:ptCount val="1"/>
                <c:pt idx="0">
                  <c:v>2006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Måned2!$B$49:$B$63</c:f>
              <c:numCache>
                <c:formatCode>0</c:formatCode>
                <c:ptCount val="14"/>
                <c:pt idx="0">
                  <c:v>153.94999999999999</c:v>
                </c:pt>
                <c:pt idx="1">
                  <c:v>154.1</c:v>
                </c:pt>
                <c:pt idx="2">
                  <c:v>149</c:v>
                </c:pt>
                <c:pt idx="3">
                  <c:v>148.57499999999999</c:v>
                </c:pt>
                <c:pt idx="4">
                  <c:v>148.04999999999998</c:v>
                </c:pt>
                <c:pt idx="5">
                  <c:v>147.14000000000001</c:v>
                </c:pt>
                <c:pt idx="6">
                  <c:v>145.1</c:v>
                </c:pt>
                <c:pt idx="7">
                  <c:v>146.53333333333333</c:v>
                </c:pt>
                <c:pt idx="8">
                  <c:v>150.38</c:v>
                </c:pt>
                <c:pt idx="9">
                  <c:v>159.19999999999999</c:v>
                </c:pt>
                <c:pt idx="10">
                  <c:v>167.95</c:v>
                </c:pt>
                <c:pt idx="11">
                  <c:v>157.69999999999999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Måned2!$C$47:$C$48</c:f>
              <c:strCache>
                <c:ptCount val="1"/>
                <c:pt idx="0">
                  <c:v>2007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Måned2!$C$49:$C$63</c:f>
              <c:numCache>
                <c:formatCode>0</c:formatCode>
                <c:ptCount val="14"/>
                <c:pt idx="0">
                  <c:v>170.2</c:v>
                </c:pt>
                <c:pt idx="1">
                  <c:v>172.07499999999999</c:v>
                </c:pt>
                <c:pt idx="2">
                  <c:v>174</c:v>
                </c:pt>
                <c:pt idx="3">
                  <c:v>165.77499999999998</c:v>
                </c:pt>
                <c:pt idx="4">
                  <c:v>166.7</c:v>
                </c:pt>
                <c:pt idx="5">
                  <c:v>171.5</c:v>
                </c:pt>
                <c:pt idx="6">
                  <c:v>176.7</c:v>
                </c:pt>
                <c:pt idx="7">
                  <c:v>185</c:v>
                </c:pt>
                <c:pt idx="8">
                  <c:v>202.82499999999999</c:v>
                </c:pt>
                <c:pt idx="9">
                  <c:v>230.17500000000001</c:v>
                </c:pt>
                <c:pt idx="10">
                  <c:v>242.4</c:v>
                </c:pt>
                <c:pt idx="11">
                  <c:v>252.9666666666667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Måned2!$D$47:$D$48</c:f>
              <c:strCache>
                <c:ptCount val="1"/>
                <c:pt idx="0">
                  <c:v>2008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Måned2!$D$49:$D$63</c:f>
              <c:numCache>
                <c:formatCode>0</c:formatCode>
                <c:ptCount val="14"/>
                <c:pt idx="0">
                  <c:v>258.66666666666669</c:v>
                </c:pt>
                <c:pt idx="1">
                  <c:v>265.52</c:v>
                </c:pt>
                <c:pt idx="2">
                  <c:v>254.29999999999998</c:v>
                </c:pt>
                <c:pt idx="3">
                  <c:v>287.07500000000005</c:v>
                </c:pt>
                <c:pt idx="4">
                  <c:v>307.86</c:v>
                </c:pt>
                <c:pt idx="5">
                  <c:v>288.82499999999999</c:v>
                </c:pt>
                <c:pt idx="6">
                  <c:v>301.64999999999998</c:v>
                </c:pt>
                <c:pt idx="7">
                  <c:v>257.05</c:v>
                </c:pt>
                <c:pt idx="8">
                  <c:v>249.25</c:v>
                </c:pt>
                <c:pt idx="9">
                  <c:v>225.48000000000002</c:v>
                </c:pt>
                <c:pt idx="10">
                  <c:v>235.5</c:v>
                </c:pt>
                <c:pt idx="11">
                  <c:v>206.05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Måned2!$E$47:$E$48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Måned2!$E$49:$E$63</c:f>
              <c:numCache>
                <c:formatCode>0</c:formatCode>
                <c:ptCount val="14"/>
                <c:pt idx="0">
                  <c:v>230.51</c:v>
                </c:pt>
                <c:pt idx="1">
                  <c:v>263.85000000000002</c:v>
                </c:pt>
                <c:pt idx="2">
                  <c:v>243.35</c:v>
                </c:pt>
                <c:pt idx="3">
                  <c:v>251.42500000000001</c:v>
                </c:pt>
                <c:pt idx="4">
                  <c:v>266.14999999999998</c:v>
                </c:pt>
                <c:pt idx="5">
                  <c:v>274.3125</c:v>
                </c:pt>
                <c:pt idx="6">
                  <c:v>260.10000000000002</c:v>
                </c:pt>
                <c:pt idx="7">
                  <c:v>255.6875</c:v>
                </c:pt>
                <c:pt idx="8">
                  <c:v>254.25</c:v>
                </c:pt>
                <c:pt idx="9">
                  <c:v>244.7</c:v>
                </c:pt>
                <c:pt idx="10">
                  <c:v>245.25</c:v>
                </c:pt>
                <c:pt idx="11">
                  <c:v>247.875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Måned2!$F$47:$F$48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Måned2!$F$49:$F$63</c:f>
              <c:numCache>
                <c:formatCode>0</c:formatCode>
                <c:ptCount val="14"/>
                <c:pt idx="0">
                  <c:v>246.01999999999998</c:v>
                </c:pt>
                <c:pt idx="1">
                  <c:v>243.3425</c:v>
                </c:pt>
                <c:pt idx="2">
                  <c:v>240.69749999999999</c:v>
                </c:pt>
                <c:pt idx="3">
                  <c:v>259.44200000000001</c:v>
                </c:pt>
                <c:pt idx="4">
                  <c:v>250.3125</c:v>
                </c:pt>
                <c:pt idx="5">
                  <c:v>243.875</c:v>
                </c:pt>
                <c:pt idx="6">
                  <c:v>249.542</c:v>
                </c:pt>
                <c:pt idx="7">
                  <c:v>258.1875</c:v>
                </c:pt>
                <c:pt idx="8">
                  <c:v>259.75</c:v>
                </c:pt>
                <c:pt idx="9">
                  <c:v>254.06599999999997</c:v>
                </c:pt>
                <c:pt idx="10">
                  <c:v>255.99</c:v>
                </c:pt>
                <c:pt idx="11">
                  <c:v>270.57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Måned2!$G$47:$G$48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Måned2!$G$49:$G$63</c:f>
              <c:numCache>
                <c:formatCode>0</c:formatCode>
                <c:ptCount val="14"/>
                <c:pt idx="0">
                  <c:v>287.85000000000002</c:v>
                </c:pt>
                <c:pt idx="1">
                  <c:v>278.80500000000001</c:v>
                </c:pt>
                <c:pt idx="2">
                  <c:v>261.0625</c:v>
                </c:pt>
                <c:pt idx="3">
                  <c:v>239.5</c:v>
                </c:pt>
                <c:pt idx="4">
                  <c:v>235.375</c:v>
                </c:pt>
                <c:pt idx="5">
                  <c:v>236.875</c:v>
                </c:pt>
                <c:pt idx="6">
                  <c:v>239.15</c:v>
                </c:pt>
                <c:pt idx="7">
                  <c:v>236.6875</c:v>
                </c:pt>
                <c:pt idx="8">
                  <c:v>243.3</c:v>
                </c:pt>
                <c:pt idx="9">
                  <c:v>236.29500000000002</c:v>
                </c:pt>
                <c:pt idx="10">
                  <c:v>227.6875</c:v>
                </c:pt>
                <c:pt idx="11">
                  <c:v>219.4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Måned2!$H$47:$H$48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Måned2!$H$49:$H$63</c:f>
              <c:numCache>
                <c:formatCode>0</c:formatCode>
                <c:ptCount val="14"/>
                <c:pt idx="0">
                  <c:v>234.75</c:v>
                </c:pt>
                <c:pt idx="1">
                  <c:v>244.67250000000001</c:v>
                </c:pt>
                <c:pt idx="2">
                  <c:v>261.55</c:v>
                </c:pt>
                <c:pt idx="3">
                  <c:v>289.625</c:v>
                </c:pt>
                <c:pt idx="4">
                  <c:v>313.6875</c:v>
                </c:pt>
                <c:pt idx="5">
                  <c:v>325.96199999999999</c:v>
                </c:pt>
                <c:pt idx="6">
                  <c:v>378.78</c:v>
                </c:pt>
                <c:pt idx="7">
                  <c:v>407.15</c:v>
                </c:pt>
                <c:pt idx="8">
                  <c:v>399.375</c:v>
                </c:pt>
                <c:pt idx="9">
                  <c:v>369.8125</c:v>
                </c:pt>
                <c:pt idx="10">
                  <c:v>357.38600000000002</c:v>
                </c:pt>
                <c:pt idx="11">
                  <c:v>350.255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Måned2!$I$47:$I$48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Måned2!$I$49:$I$63</c:f>
              <c:numCache>
                <c:formatCode>0</c:formatCode>
                <c:ptCount val="14"/>
                <c:pt idx="0">
                  <c:v>325.5</c:v>
                </c:pt>
                <c:pt idx="1">
                  <c:v>317.25</c:v>
                </c:pt>
                <c:pt idx="2">
                  <c:v>322.35000000000002</c:v>
                </c:pt>
                <c:pt idx="3">
                  <c:v>329</c:v>
                </c:pt>
                <c:pt idx="4">
                  <c:v>351.2</c:v>
                </c:pt>
                <c:pt idx="5">
                  <c:v>349.5</c:v>
                </c:pt>
                <c:pt idx="6">
                  <c:v>355.5</c:v>
                </c:pt>
                <c:pt idx="7">
                  <c:v>345.6</c:v>
                </c:pt>
                <c:pt idx="8">
                  <c:v>346.90499999999997</c:v>
                </c:pt>
                <c:pt idx="9">
                  <c:v>335.25</c:v>
                </c:pt>
                <c:pt idx="10">
                  <c:v>334.62333333333333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Måned2!$J$47:$J$48</c:f>
              <c:strCache>
                <c:ptCount val="1"/>
                <c:pt idx="0">
                  <c:v>(tom)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Måned2!$J$49:$J$63</c:f>
              <c:numCache>
                <c:formatCode>0</c:formatCode>
                <c:ptCount val="14"/>
              </c:numCache>
            </c:numRef>
          </c:val>
          <c:smooth val="0"/>
        </c:ser>
        <c:ser>
          <c:idx val="9"/>
          <c:order val="9"/>
          <c:tx>
            <c:strRef>
              <c:f>Måned2!$K$47:$K$48</c:f>
              <c:strCache>
                <c:ptCount val="1"/>
                <c:pt idx="0">
                  <c:v>Gennemsnit: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Måned2!$K$49:$K$63</c:f>
              <c:numCache>
                <c:formatCode>0</c:formatCode>
                <c:ptCount val="14"/>
              </c:numCache>
            </c:numRef>
          </c:val>
          <c:smooth val="0"/>
        </c:ser>
        <c:ser>
          <c:idx val="10"/>
          <c:order val="10"/>
          <c:tx>
            <c:strRef>
              <c:f>Måned2!$L$47:$L$48</c:f>
              <c:strCache>
                <c:ptCount val="1"/>
                <c:pt idx="0">
                  <c:v>1. Sep '12 - juni '13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Måned2!$L$49:$L$63</c:f>
              <c:numCache>
                <c:formatCode>0</c:formatCode>
                <c:ptCount val="14"/>
                <c:pt idx="12">
                  <c:v>347.45096153846157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Måned2!$M$47:$M$48</c:f>
              <c:strCache>
                <c:ptCount val="1"/>
                <c:pt idx="0">
                  <c:v>2. Sep '11 - aug '12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Måned2!$M$49:$M$63</c:f>
              <c:numCache>
                <c:formatCode>0</c:formatCode>
                <c:ptCount val="14"/>
                <c:pt idx="12">
                  <c:v>282.8075471698113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Måned2!$N$47:$N$48</c:f>
              <c:strCache>
                <c:ptCount val="1"/>
                <c:pt idx="0">
                  <c:v>1.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Måned2!$N$49:$N$63</c:f>
              <c:numCache>
                <c:formatCode>0</c:formatCode>
                <c:ptCount val="14"/>
              </c:numCache>
            </c:numRef>
          </c:val>
          <c:smooth val="0"/>
        </c:ser>
        <c:ser>
          <c:idx val="13"/>
          <c:order val="13"/>
          <c:tx>
            <c:strRef>
              <c:f>Måned2!$O$47:$O$48</c:f>
              <c:strCache>
                <c:ptCount val="1"/>
                <c:pt idx="0">
                  <c:v>2.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Måned2!$O$49:$O$63</c:f>
              <c:numCache>
                <c:formatCode>0</c:formatCode>
                <c:ptCount val="14"/>
              </c:numCache>
            </c:numRef>
          </c:val>
          <c:smooth val="0"/>
        </c:ser>
        <c:ser>
          <c:idx val="14"/>
          <c:order val="14"/>
          <c:tx>
            <c:strRef>
              <c:f>Måned2!$P$47:$P$48</c:f>
              <c:strCache>
                <c:ptCount val="1"/>
                <c:pt idx="0">
                  <c:v>3.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Måned2!$P$49:$P$63</c:f>
              <c:numCache>
                <c:formatCode>0</c:formatCode>
                <c:ptCount val="14"/>
              </c:numCache>
            </c:numRef>
          </c:val>
          <c:smooth val="0"/>
        </c:ser>
        <c:ser>
          <c:idx val="15"/>
          <c:order val="15"/>
          <c:tx>
            <c:strRef>
              <c:f>Måned2!$Q$47:$Q$48</c:f>
              <c:strCache>
                <c:ptCount val="1"/>
                <c:pt idx="0">
                  <c:v>Året 2006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Måned2!$Q$49:$Q$63</c:f>
              <c:numCache>
                <c:formatCode>0</c:formatCode>
                <c:ptCount val="14"/>
                <c:pt idx="12">
                  <c:v>152.6680851063829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Måned2!$R$47:$R$48</c:f>
              <c:strCache>
                <c:ptCount val="1"/>
                <c:pt idx="0">
                  <c:v>Året 2013 til nu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Måned2!$R$49:$R$63</c:f>
              <c:numCache>
                <c:formatCode>0</c:formatCode>
                <c:ptCount val="14"/>
                <c:pt idx="12">
                  <c:v>337.72260869565218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Måned2!$S$47:$S$48</c:f>
              <c:strCache>
                <c:ptCount val="1"/>
                <c:pt idx="0">
                  <c:v>3. Sep '08 - aug '13</c:v>
                </c:pt>
              </c:strCache>
            </c:strRef>
          </c:tx>
          <c:cat>
            <c:strRef>
              <c:f>Måned2!$A$49:$A$63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Måned2!$S$49:$S$63</c:f>
              <c:numCache>
                <c:formatCode>0</c:formatCode>
                <c:ptCount val="14"/>
                <c:pt idx="12">
                  <c:v>276.03386973180073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50304"/>
        <c:axId val="254456192"/>
      </c:lineChart>
      <c:catAx>
        <c:axId val="2544503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4456192"/>
        <c:crosses val="autoZero"/>
        <c:auto val="0"/>
        <c:lblAlgn val="ctr"/>
        <c:lblOffset val="100"/>
        <c:tickMarkSkip val="1"/>
        <c:noMultiLvlLbl val="0"/>
      </c:catAx>
      <c:valAx>
        <c:axId val="25445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44503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</c:dTable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 alignWithMargins="0"/>
    <c:pageMargins b="1" l="0.75" r="0.75" t="1" header="0" footer="0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[12001nms_FoderPriser.xlsx]Måned2!Pivottabel2</c:name>
    <c:fmtId val="0"/>
  </c:pivotSource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a-DK"/>
              <a:t>Byg månedspriser, kr/100 kg</a:t>
            </a:r>
          </a:p>
        </c:rich>
      </c:tx>
      <c:overlay val="0"/>
      <c:spPr>
        <a:noFill/>
        <a:ln w="25400">
          <a:noFill/>
        </a:ln>
      </c:spPr>
    </c:title>
    <c:autoTitleDeleted val="0"/>
    <c:pivotFmts>
      <c:pivotFmt>
        <c:idx val="0"/>
        <c:spPr>
          <a:ln w="12700">
            <a:solidFill>
              <a:srgbClr val="000080"/>
            </a:solidFill>
            <a:prstDash val="solid"/>
          </a:ln>
        </c:spPr>
        <c:marker>
          <c:symbol val="diamond"/>
          <c:size val="5"/>
          <c:spPr>
            <a:solidFill>
              <a:srgbClr val="000080"/>
            </a:solidFill>
            <a:ln>
              <a:solidFill>
                <a:srgbClr val="000080"/>
              </a:solidFill>
              <a:prstDash val="solid"/>
            </a:ln>
          </c:spPr>
        </c:marker>
      </c:pivotFmt>
      <c:pivotFmt>
        <c:idx val="1"/>
        <c:spPr>
          <a:ln w="12700">
            <a:solidFill>
              <a:srgbClr val="FF00FF"/>
            </a:solidFill>
            <a:prstDash val="solid"/>
          </a:ln>
        </c:spPr>
        <c:marker>
          <c:symbol val="square"/>
          <c:size val="5"/>
          <c:spPr>
            <a:solidFill>
              <a:srgbClr val="FF00FF"/>
            </a:solidFill>
            <a:ln>
              <a:solidFill>
                <a:srgbClr val="FF00FF"/>
              </a:solidFill>
              <a:prstDash val="solid"/>
            </a:ln>
          </c:spPr>
        </c:marker>
      </c:pivotFmt>
      <c:pivotFmt>
        <c:idx val="2"/>
        <c:spPr>
          <a:ln w="12700">
            <a:solidFill>
              <a:srgbClr val="FFFF00"/>
            </a:solidFill>
            <a:prstDash val="solid"/>
          </a:ln>
        </c:spPr>
        <c:marker>
          <c:symbol val="triangle"/>
          <c:size val="5"/>
          <c:spPr>
            <a:solidFill>
              <a:srgbClr val="FFFF00"/>
            </a:solidFill>
            <a:ln>
              <a:solidFill>
                <a:srgbClr val="FFFF00"/>
              </a:solidFill>
              <a:prstDash val="solid"/>
            </a:ln>
          </c:spPr>
        </c:marker>
      </c:pivotFmt>
      <c:pivotFmt>
        <c:idx val="3"/>
        <c:spPr>
          <a:ln w="12700">
            <a:solidFill>
              <a:srgbClr val="00FFFF"/>
            </a:solidFill>
            <a:prstDash val="solid"/>
          </a:ln>
        </c:spPr>
        <c:marker>
          <c:symbol val="x"/>
          <c:size val="5"/>
          <c:spPr>
            <a:noFill/>
            <a:ln>
              <a:solidFill>
                <a:srgbClr val="00FFFF"/>
              </a:solidFill>
              <a:prstDash val="solid"/>
            </a:ln>
          </c:spPr>
        </c:marker>
      </c:pivotFmt>
      <c:pivotFmt>
        <c:idx val="4"/>
        <c:spPr>
          <a:ln w="12700">
            <a:solidFill>
              <a:srgbClr val="800080"/>
            </a:solidFill>
            <a:prstDash val="solid"/>
          </a:ln>
        </c:spPr>
        <c:marker>
          <c:symbol val="star"/>
          <c:size val="5"/>
          <c:spPr>
            <a:noFill/>
            <a:ln>
              <a:solidFill>
                <a:srgbClr val="800080"/>
              </a:solidFill>
              <a:prstDash val="solid"/>
            </a:ln>
          </c:spPr>
        </c:marker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Måned2!$B$27:$B$28</c:f>
              <c:strCache>
                <c:ptCount val="1"/>
                <c:pt idx="0">
                  <c:v>2006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Måned2!$B$29:$B$43</c:f>
              <c:numCache>
                <c:formatCode>0</c:formatCode>
                <c:ptCount val="14"/>
                <c:pt idx="0">
                  <c:v>91.875</c:v>
                </c:pt>
                <c:pt idx="1">
                  <c:v>91.5</c:v>
                </c:pt>
                <c:pt idx="2">
                  <c:v>91.5</c:v>
                </c:pt>
                <c:pt idx="3">
                  <c:v>88.75</c:v>
                </c:pt>
                <c:pt idx="4">
                  <c:v>88</c:v>
                </c:pt>
                <c:pt idx="5">
                  <c:v>91</c:v>
                </c:pt>
                <c:pt idx="6">
                  <c:v>91</c:v>
                </c:pt>
                <c:pt idx="7">
                  <c:v>94.333333333333329</c:v>
                </c:pt>
                <c:pt idx="8">
                  <c:v>97.3</c:v>
                </c:pt>
                <c:pt idx="9">
                  <c:v>98.6875</c:v>
                </c:pt>
                <c:pt idx="10">
                  <c:v>107.5</c:v>
                </c:pt>
                <c:pt idx="11">
                  <c:v>112.875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Måned2!$C$27:$C$28</c:f>
              <c:strCache>
                <c:ptCount val="1"/>
                <c:pt idx="0">
                  <c:v>2007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Måned2!$C$29:$C$43</c:f>
              <c:numCache>
                <c:formatCode>0</c:formatCode>
                <c:ptCount val="14"/>
                <c:pt idx="0">
                  <c:v>115.25</c:v>
                </c:pt>
                <c:pt idx="1">
                  <c:v>120</c:v>
                </c:pt>
                <c:pt idx="2">
                  <c:v>124.05</c:v>
                </c:pt>
                <c:pt idx="3">
                  <c:v>124.75</c:v>
                </c:pt>
                <c:pt idx="4">
                  <c:v>124.875</c:v>
                </c:pt>
                <c:pt idx="5">
                  <c:v>130.19999999999999</c:v>
                </c:pt>
                <c:pt idx="6">
                  <c:v>135.875</c:v>
                </c:pt>
                <c:pt idx="7">
                  <c:v>157.35</c:v>
                </c:pt>
                <c:pt idx="8">
                  <c:v>192</c:v>
                </c:pt>
                <c:pt idx="9">
                  <c:v>196</c:v>
                </c:pt>
                <c:pt idx="10">
                  <c:v>196</c:v>
                </c:pt>
                <c:pt idx="11">
                  <c:v>200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Måned2!$D$27:$D$28</c:f>
              <c:strCache>
                <c:ptCount val="1"/>
                <c:pt idx="0">
                  <c:v>2008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Måned2!$D$29:$D$43</c:f>
              <c:numCache>
                <c:formatCode>0</c:formatCode>
                <c:ptCount val="14"/>
                <c:pt idx="0">
                  <c:v>207</c:v>
                </c:pt>
                <c:pt idx="1">
                  <c:v>203</c:v>
                </c:pt>
                <c:pt idx="2">
                  <c:v>197</c:v>
                </c:pt>
                <c:pt idx="3">
                  <c:v>194.25</c:v>
                </c:pt>
                <c:pt idx="4">
                  <c:v>180.4</c:v>
                </c:pt>
                <c:pt idx="5">
                  <c:v>170</c:v>
                </c:pt>
                <c:pt idx="6">
                  <c:v>172</c:v>
                </c:pt>
                <c:pt idx="7">
                  <c:v>143.125</c:v>
                </c:pt>
                <c:pt idx="8">
                  <c:v>132</c:v>
                </c:pt>
                <c:pt idx="9">
                  <c:v>117.8</c:v>
                </c:pt>
                <c:pt idx="10">
                  <c:v>113</c:v>
                </c:pt>
                <c:pt idx="11">
                  <c:v>99.75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Måned2!$E$27:$E$28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Måned2!$E$29:$E$43</c:f>
              <c:numCache>
                <c:formatCode>0</c:formatCode>
                <c:ptCount val="14"/>
                <c:pt idx="0">
                  <c:v>98.2</c:v>
                </c:pt>
                <c:pt idx="1">
                  <c:v>99</c:v>
                </c:pt>
                <c:pt idx="2">
                  <c:v>92.75</c:v>
                </c:pt>
                <c:pt idx="3">
                  <c:v>86.625</c:v>
                </c:pt>
                <c:pt idx="4">
                  <c:v>87.4</c:v>
                </c:pt>
                <c:pt idx="5">
                  <c:v>95.75</c:v>
                </c:pt>
                <c:pt idx="6">
                  <c:v>86.6</c:v>
                </c:pt>
                <c:pt idx="7">
                  <c:v>81</c:v>
                </c:pt>
                <c:pt idx="8">
                  <c:v>78</c:v>
                </c:pt>
                <c:pt idx="9">
                  <c:v>78.7</c:v>
                </c:pt>
                <c:pt idx="10">
                  <c:v>79.5</c:v>
                </c:pt>
                <c:pt idx="11">
                  <c:v>80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Måned2!$F$27:$F$28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Måned2!$F$29:$F$43</c:f>
              <c:numCache>
                <c:formatCode>0</c:formatCode>
                <c:ptCount val="14"/>
                <c:pt idx="0">
                  <c:v>81.2</c:v>
                </c:pt>
                <c:pt idx="1">
                  <c:v>82</c:v>
                </c:pt>
                <c:pt idx="2">
                  <c:v>79.5</c:v>
                </c:pt>
                <c:pt idx="3">
                  <c:v>82</c:v>
                </c:pt>
                <c:pt idx="4">
                  <c:v>87.5</c:v>
                </c:pt>
                <c:pt idx="5">
                  <c:v>87.25</c:v>
                </c:pt>
                <c:pt idx="6">
                  <c:v>98.9</c:v>
                </c:pt>
                <c:pt idx="7">
                  <c:v>137.5</c:v>
                </c:pt>
                <c:pt idx="8">
                  <c:v>131</c:v>
                </c:pt>
                <c:pt idx="9">
                  <c:v>137.4</c:v>
                </c:pt>
                <c:pt idx="10">
                  <c:v>134.75</c:v>
                </c:pt>
                <c:pt idx="11">
                  <c:v>141.6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Måned2!$G$27:$G$28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Måned2!$G$29:$G$43</c:f>
              <c:numCache>
                <c:formatCode>0</c:formatCode>
                <c:ptCount val="14"/>
                <c:pt idx="0">
                  <c:v>161.25</c:v>
                </c:pt>
                <c:pt idx="1">
                  <c:v>161</c:v>
                </c:pt>
                <c:pt idx="2">
                  <c:v>153.25</c:v>
                </c:pt>
                <c:pt idx="3">
                  <c:v>154.6</c:v>
                </c:pt>
                <c:pt idx="4">
                  <c:v>160.25</c:v>
                </c:pt>
                <c:pt idx="5">
                  <c:v>165.5</c:v>
                </c:pt>
                <c:pt idx="6">
                  <c:v>156</c:v>
                </c:pt>
                <c:pt idx="7">
                  <c:v>148.5</c:v>
                </c:pt>
                <c:pt idx="8">
                  <c:v>148.19999999999999</c:v>
                </c:pt>
                <c:pt idx="9">
                  <c:v>145.5</c:v>
                </c:pt>
                <c:pt idx="10">
                  <c:v>147.5</c:v>
                </c:pt>
                <c:pt idx="11">
                  <c:v>145.6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Måned2!$H$27:$H$28</c:f>
              <c:strCache>
                <c:ptCount val="1"/>
                <c:pt idx="0">
                  <c:v>2012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Måned2!$H$29:$H$43</c:f>
              <c:numCache>
                <c:formatCode>0</c:formatCode>
                <c:ptCount val="14"/>
                <c:pt idx="0">
                  <c:v>147.625</c:v>
                </c:pt>
                <c:pt idx="1">
                  <c:v>159.95249999999999</c:v>
                </c:pt>
                <c:pt idx="2">
                  <c:v>161.53000000000003</c:v>
                </c:pt>
                <c:pt idx="3">
                  <c:v>167.89249999999998</c:v>
                </c:pt>
                <c:pt idx="4">
                  <c:v>168.25</c:v>
                </c:pt>
                <c:pt idx="5">
                  <c:v>169.22200000000001</c:v>
                </c:pt>
                <c:pt idx="6">
                  <c:v>178.85499999999999</c:v>
                </c:pt>
                <c:pt idx="7">
                  <c:v>174.64600000000002</c:v>
                </c:pt>
                <c:pt idx="8">
                  <c:v>178.5</c:v>
                </c:pt>
                <c:pt idx="9">
                  <c:v>178.125</c:v>
                </c:pt>
                <c:pt idx="10">
                  <c:v>181.08199999999999</c:v>
                </c:pt>
                <c:pt idx="11">
                  <c:v>188.535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Måned2!$I$27:$I$28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Måned2!$I$29:$I$43</c:f>
              <c:numCache>
                <c:formatCode>0</c:formatCode>
                <c:ptCount val="14"/>
                <c:pt idx="0">
                  <c:v>187.79</c:v>
                </c:pt>
                <c:pt idx="1">
                  <c:v>180.96250000000001</c:v>
                </c:pt>
                <c:pt idx="2">
                  <c:v>172.6</c:v>
                </c:pt>
                <c:pt idx="3">
                  <c:v>172.75</c:v>
                </c:pt>
                <c:pt idx="4">
                  <c:v>173.5</c:v>
                </c:pt>
                <c:pt idx="5">
                  <c:v>163.25</c:v>
                </c:pt>
                <c:pt idx="6">
                  <c:v>146.1</c:v>
                </c:pt>
                <c:pt idx="7">
                  <c:v>136.52000000000001</c:v>
                </c:pt>
                <c:pt idx="8">
                  <c:v>134.75</c:v>
                </c:pt>
                <c:pt idx="9">
                  <c:v>134.75</c:v>
                </c:pt>
                <c:pt idx="10">
                  <c:v>135.33333333333334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Måned2!$J$27:$J$28</c:f>
              <c:strCache>
                <c:ptCount val="1"/>
                <c:pt idx="0">
                  <c:v>(tom)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Måned2!$J$29:$J$43</c:f>
              <c:numCache>
                <c:formatCode>0</c:formatCode>
                <c:ptCount val="14"/>
              </c:numCache>
            </c:numRef>
          </c:val>
          <c:smooth val="0"/>
        </c:ser>
        <c:ser>
          <c:idx val="9"/>
          <c:order val="9"/>
          <c:tx>
            <c:strRef>
              <c:f>Måned2!$K$27:$K$28</c:f>
              <c:strCache>
                <c:ptCount val="1"/>
                <c:pt idx="0">
                  <c:v>Gennemsnit: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Måned2!$K$29:$K$43</c:f>
              <c:numCache>
                <c:formatCode>0</c:formatCode>
                <c:ptCount val="14"/>
              </c:numCache>
            </c:numRef>
          </c:val>
          <c:smooth val="0"/>
        </c:ser>
        <c:ser>
          <c:idx val="10"/>
          <c:order val="10"/>
          <c:tx>
            <c:strRef>
              <c:f>Måned2!$L$27:$L$28</c:f>
              <c:strCache>
                <c:ptCount val="1"/>
                <c:pt idx="0">
                  <c:v>1. Sep '12 - juni '13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Måned2!$L$29:$L$43</c:f>
              <c:numCache>
                <c:formatCode>0</c:formatCode>
                <c:ptCount val="14"/>
                <c:pt idx="12">
                  <c:v>171.20307692307691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Måned2!$M$27:$M$28</c:f>
              <c:strCache>
                <c:ptCount val="1"/>
                <c:pt idx="0">
                  <c:v>2. Sep '11 - aug '12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Måned2!$M$29:$M$43</c:f>
              <c:numCache>
                <c:formatCode>0</c:formatCode>
                <c:ptCount val="14"/>
                <c:pt idx="12">
                  <c:v>159.59037735849054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Måned2!$N$27:$N$28</c:f>
              <c:strCache>
                <c:ptCount val="1"/>
                <c:pt idx="0">
                  <c:v>1.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Måned2!$N$29:$N$43</c:f>
              <c:numCache>
                <c:formatCode>0</c:formatCode>
                <c:ptCount val="14"/>
              </c:numCache>
            </c:numRef>
          </c:val>
          <c:smooth val="0"/>
        </c:ser>
        <c:ser>
          <c:idx val="13"/>
          <c:order val="13"/>
          <c:tx>
            <c:strRef>
              <c:f>Måned2!$O$27:$O$28</c:f>
              <c:strCache>
                <c:ptCount val="1"/>
                <c:pt idx="0">
                  <c:v>2.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Måned2!$O$29:$O$43</c:f>
              <c:numCache>
                <c:formatCode>0</c:formatCode>
                <c:ptCount val="14"/>
              </c:numCache>
            </c:numRef>
          </c:val>
          <c:smooth val="0"/>
        </c:ser>
        <c:ser>
          <c:idx val="14"/>
          <c:order val="14"/>
          <c:tx>
            <c:strRef>
              <c:f>Måned2!$P$27:$P$28</c:f>
              <c:strCache>
                <c:ptCount val="1"/>
                <c:pt idx="0">
                  <c:v>3.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Måned2!$P$29:$P$43</c:f>
              <c:numCache>
                <c:formatCode>0</c:formatCode>
                <c:ptCount val="14"/>
              </c:numCache>
            </c:numRef>
          </c:val>
          <c:smooth val="0"/>
        </c:ser>
        <c:ser>
          <c:idx val="15"/>
          <c:order val="15"/>
          <c:tx>
            <c:strRef>
              <c:f>Måned2!$Q$27:$Q$28</c:f>
              <c:strCache>
                <c:ptCount val="1"/>
                <c:pt idx="0">
                  <c:v>Året 2006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Måned2!$Q$29:$Q$43</c:f>
              <c:numCache>
                <c:formatCode>0</c:formatCode>
                <c:ptCount val="14"/>
                <c:pt idx="12">
                  <c:v>95.526595744680847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Måned2!$R$27:$R$28</c:f>
              <c:strCache>
                <c:ptCount val="1"/>
                <c:pt idx="0">
                  <c:v>Året 2013 til nu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Måned2!$R$29:$R$43</c:f>
              <c:numCache>
                <c:formatCode>0</c:formatCode>
                <c:ptCount val="14"/>
                <c:pt idx="12">
                  <c:v>158.70673913043478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Måned2!$S$27:$S$28</c:f>
              <c:strCache>
                <c:ptCount val="1"/>
                <c:pt idx="0">
                  <c:v>3. Sep '08 - aug '13</c:v>
                </c:pt>
              </c:strCache>
            </c:strRef>
          </c:tx>
          <c:cat>
            <c:strRef>
              <c:f>Måned2!$A$29:$A$43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(tom)</c:v>
                </c:pt>
                <c:pt idx="13">
                  <c:v>Ift. (afskall. sojaskrå - 30kr.) </c:v>
                </c:pt>
              </c:strCache>
            </c:strRef>
          </c:cat>
          <c:val>
            <c:numRef>
              <c:f>Måned2!$S$29:$S$43</c:f>
              <c:numCache>
                <c:formatCode>0</c:formatCode>
                <c:ptCount val="14"/>
                <c:pt idx="12">
                  <c:v>133.59904214559387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33600"/>
        <c:axId val="254243584"/>
      </c:lineChart>
      <c:catAx>
        <c:axId val="2542336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4243584"/>
        <c:crosses val="autoZero"/>
        <c:auto val="0"/>
        <c:lblAlgn val="ctr"/>
        <c:lblOffset val="100"/>
        <c:tickMarkSkip val="1"/>
        <c:noMultiLvlLbl val="0"/>
      </c:catAx>
      <c:valAx>
        <c:axId val="25424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254233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</c:dTable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 alignWithMargins="0"/>
    <c:pageMargins b="1" l="0.75" r="0.75" t="1" header="0" footer="0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323850</xdr:colOff>
      <xdr:row>5</xdr:row>
      <xdr:rowOff>152400</xdr:rowOff>
    </xdr:from>
    <xdr:to>
      <xdr:col>34</xdr:col>
      <xdr:colOff>123825</xdr:colOff>
      <xdr:row>25</xdr:row>
      <xdr:rowOff>114300</xdr:rowOff>
    </xdr:to>
    <xdr:graphicFrame macro="">
      <xdr:nvGraphicFramePr>
        <xdr:cNvPr id="774661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133350</xdr:colOff>
          <xdr:row>0</xdr:row>
          <xdr:rowOff>57150</xdr:rowOff>
        </xdr:from>
        <xdr:to>
          <xdr:col>16</xdr:col>
          <xdr:colOff>514350</xdr:colOff>
          <xdr:row>2</xdr:row>
          <xdr:rowOff>28575</xdr:rowOff>
        </xdr:to>
        <xdr:sp macro="" textlink="">
          <xdr:nvSpPr>
            <xdr:cNvPr id="129029" name="Button 5" hidden="1">
              <a:extLst>
                <a:ext uri="{63B3BB69-23CF-44E3-9099-C40C66FF867C}">
                  <a14:compatExt spid="_x0000_s129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a-DK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Knap 5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82</xdr:col>
      <xdr:colOff>247650</xdr:colOff>
      <xdr:row>5</xdr:row>
      <xdr:rowOff>66675</xdr:rowOff>
    </xdr:from>
    <xdr:to>
      <xdr:col>92</xdr:col>
      <xdr:colOff>47625</xdr:colOff>
      <xdr:row>26</xdr:row>
      <xdr:rowOff>0</xdr:rowOff>
    </xdr:to>
    <xdr:graphicFrame macro="">
      <xdr:nvGraphicFramePr>
        <xdr:cNvPr id="779166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219075</xdr:colOff>
          <xdr:row>8</xdr:row>
          <xdr:rowOff>47625</xdr:rowOff>
        </xdr:from>
        <xdr:to>
          <xdr:col>66</xdr:col>
          <xdr:colOff>85725</xdr:colOff>
          <xdr:row>10</xdr:row>
          <xdr:rowOff>28575</xdr:rowOff>
        </xdr:to>
        <xdr:sp macro="" textlink="">
          <xdr:nvSpPr>
            <xdr:cNvPr id="131073" name="Button 1" hidden="1">
              <a:extLst>
                <a:ext uri="{63B3BB69-23CF-44E3-9099-C40C66FF867C}">
                  <a14:compatExt spid="_x0000_s13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a-DK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Sorter filter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104775</xdr:rowOff>
    </xdr:from>
    <xdr:to>
      <xdr:col>9</xdr:col>
      <xdr:colOff>457200</xdr:colOff>
      <xdr:row>39</xdr:row>
      <xdr:rowOff>38100</xdr:rowOff>
    </xdr:to>
    <xdr:graphicFrame macro="">
      <xdr:nvGraphicFramePr>
        <xdr:cNvPr id="74009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82</xdr:row>
      <xdr:rowOff>114300</xdr:rowOff>
    </xdr:from>
    <xdr:to>
      <xdr:col>9</xdr:col>
      <xdr:colOff>514350</xdr:colOff>
      <xdr:row>114</xdr:row>
      <xdr:rowOff>104775</xdr:rowOff>
    </xdr:to>
    <xdr:graphicFrame macro="">
      <xdr:nvGraphicFramePr>
        <xdr:cNvPr id="74009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twoCellAnchor>
  <xdr:twoCellAnchor>
    <xdr:from>
      <xdr:col>10</xdr:col>
      <xdr:colOff>180975</xdr:colOff>
      <xdr:row>42</xdr:row>
      <xdr:rowOff>133350</xdr:rowOff>
    </xdr:from>
    <xdr:to>
      <xdr:col>20</xdr:col>
      <xdr:colOff>76200</xdr:colOff>
      <xdr:row>79</xdr:row>
      <xdr:rowOff>114300</xdr:rowOff>
    </xdr:to>
    <xdr:graphicFrame macro="">
      <xdr:nvGraphicFramePr>
        <xdr:cNvPr id="74009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19050</xdr:colOff>
      <xdr:row>4</xdr:row>
      <xdr:rowOff>76200</xdr:rowOff>
    </xdr:from>
    <xdr:to>
      <xdr:col>20</xdr:col>
      <xdr:colOff>123825</xdr:colOff>
      <xdr:row>39</xdr:row>
      <xdr:rowOff>19050</xdr:rowOff>
    </xdr:to>
    <xdr:graphicFrame macro="">
      <xdr:nvGraphicFramePr>
        <xdr:cNvPr id="740098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42</xdr:row>
      <xdr:rowOff>133350</xdr:rowOff>
    </xdr:from>
    <xdr:to>
      <xdr:col>9</xdr:col>
      <xdr:colOff>476250</xdr:colOff>
      <xdr:row>80</xdr:row>
      <xdr:rowOff>9525</xdr:rowOff>
    </xdr:to>
    <xdr:graphicFrame macro="">
      <xdr:nvGraphicFramePr>
        <xdr:cNvPr id="740098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</xdr:row>
          <xdr:rowOff>76200</xdr:rowOff>
        </xdr:from>
        <xdr:to>
          <xdr:col>7</xdr:col>
          <xdr:colOff>142875</xdr:colOff>
          <xdr:row>3</xdr:row>
          <xdr:rowOff>19050</xdr:rowOff>
        </xdr:to>
        <xdr:sp macro="" textlink="">
          <xdr:nvSpPr>
            <xdr:cNvPr id="1517571" name="Button 3" hidden="1">
              <a:extLst>
                <a:ext uri="{63B3BB69-23CF-44E3-9099-C40C66FF867C}">
                  <a14:compatExt spid="_x0000_s1517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a-DK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Opdater grafer</a:t>
              </a:r>
            </a:p>
          </xdr:txBody>
        </xdr:sp>
        <xdr:clientData fPrintsWithSheet="0"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ren Jørgensen" refreshedDate="41536.503165277776" createdVersion="1" refreshedVersion="4" recordCount="253" upgradeOnRefresh="1">
  <cacheSource type="worksheet">
    <worksheetSource ref="B5:AY258" sheet="Transponeret"/>
  </cacheSource>
  <cacheFields count="50">
    <cacheField name="År " numFmtId="0">
      <sharedItems containsSemiMixedTypes="0" containsString="0" containsNumber="1" containsInteger="1" minValue="1900" maxValue="2014" count="11">
        <n v="1900"/>
        <n v="2010"/>
        <n v="2011"/>
        <n v="2012"/>
        <n v="2013"/>
        <n v="2014"/>
        <n v="2009" u="1"/>
        <n v="2005" u="1"/>
        <n v="2006" u="1"/>
        <n v="2007" u="1"/>
        <n v="2008" u="1"/>
      </sharedItems>
    </cacheField>
    <cacheField name="Måned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Uge" numFmtId="0">
      <sharedItems containsSemiMixedTypes="0" containsString="0" containsNumber="1" containsInteger="1" minValue="0" maxValue="53"/>
    </cacheField>
    <cacheField name="I Landbrugs-Avisen, den:" numFmtId="0">
      <sharedItems containsSemiMixedTypes="0" containsNonDate="0" containsDate="1" containsString="0" minDate="1899-12-30T00:00:00" maxDate="2014-01-18T00:00:00"/>
    </cacheField>
    <cacheField name="Byg check" numFmtId="0">
      <sharedItems containsMixedTypes="1" containsNumber="1" minValue="79" maxValue="191.15"/>
    </cacheField>
    <cacheField name="Byg (franco leveret)" numFmtId="0">
      <sharedItems containsMixedTypes="1" containsNumber="1" minValue="79" maxValue="191.15"/>
    </cacheField>
    <cacheField name="Hvede (franco leveret)" numFmtId="0">
      <sharedItems containsMixedTypes="1" containsNumber="1" minValue="83" maxValue="215"/>
    </cacheField>
    <cacheField name="Havre (franco leveret)" numFmtId="0">
      <sharedItems containsMixedTypes="1" containsNumber="1" minValue="76.5" maxValue="194"/>
    </cacheField>
    <cacheField name="Majs  (franco leveret)" numFmtId="0">
      <sharedItems containsMixedTypes="1" containsNumber="1" minValue="159.5" maxValue="300"/>
    </cacheField>
    <cacheField name="Foderrug (franco leveret)" numFmtId="0">
      <sharedItems containsMixedTypes="1" containsNumber="1" minValue="120" maxValue="182.94"/>
    </cacheField>
    <cacheField name="Sojaskrå, Afskallet, sigtet (47+2) franco leveret" numFmtId="0">
      <sharedItems containsMixedTypes="1" containsNumber="1" minValue="216" maxValue="428"/>
    </cacheField>
    <cacheField name="Sojaproteinkoncentrat (HP 200)" numFmtId="0">
      <sharedItems containsMixedTypes="1" containsNumber="1" minValue="287" maxValue="750.5"/>
    </cacheField>
    <cacheField name="Rapsskrå *" numFmtId="0">
      <sharedItems containsMixedTypes="1" containsNumber="1" minValue="137" maxValue="271.75"/>
    </cacheField>
    <cacheField name="Rapskage (Danraps: 12% fedt, 29% råprotein)" numFmtId="0">
      <sharedItems containsMixedTypes="1" containsNumber="1" minValue="160" maxValue="280"/>
    </cacheField>
    <cacheField name="Solsikkeskrå" numFmtId="0">
      <sharedItems containsMixedTypes="1" containsNumber="1" minValue="134" maxValue="270"/>
    </cacheField>
    <cacheField name="Fiskemel, askefattig" numFmtId="0">
      <sharedItems containsMixedTypes="1" containsNumber="1" minValue="830" maxValue="1330.75"/>
    </cacheField>
    <cacheField name="Palmeoliemix" numFmtId="0">
      <sharedItems containsMixedTypes="1" containsNumber="1" minValue="425" maxValue="762"/>
    </cacheField>
    <cacheField name="Kartoffelprot.konc., alm" numFmtId="0">
      <sharedItems containsMixedTypes="1" containsNumber="1" minValue="108.6" maxValue="560"/>
    </cacheField>
    <cacheField name="Kartoffelprot.konc., Protastar" numFmtId="0">
      <sharedItems containsMixedTypes="1" containsNumber="1" containsInteger="1" minValue="735" maxValue="1350"/>
    </cacheField>
    <cacheField name="Landmix 25100 (9-30 KG) nyt navn: 28100 f20 " numFmtId="0">
      <sharedItems containsMixedTypes="1" containsNumber="1" minValue="545" maxValue="1045"/>
    </cacheField>
    <cacheField name="Landmix 45100 (30-100 KG) nyt navn: 48100 f20" numFmtId="0">
      <sharedItems containsMixedTypes="1" containsNumber="1" containsInteger="1" minValue="464" maxValue="575"/>
    </cacheField>
    <cacheField name="Monocalciumfosfat" numFmtId="0">
      <sharedItems containsMixedTypes="1" containsNumber="1" minValue="217.5" maxValue="607.79999999999995"/>
    </cacheField>
    <cacheField name="Kvægfoder A6 DANKO ALFA" numFmtId="0">
      <sharedItems containsMixedTypes="1" containsNumber="1" minValue="160" maxValue="269"/>
    </cacheField>
    <cacheField name="Kvægfoder A6 DANKO B-NOVA" numFmtId="0">
      <sharedItems containsMixedTypes="1" containsNumber="1" minValue="161" maxValue="299.5"/>
    </cacheField>
    <cacheField name="Kvægfoder A6 DANKO C-9" numFmtId="0">
      <sharedItems containsMixedTypes="1" containsNumber="1" minValue="188.75" maxValue="323.5"/>
    </cacheField>
    <cacheField name="tom22" numFmtId="0">
      <sharedItems/>
    </cacheField>
    <cacheField name="Lysin           (basis hele læs)" numFmtId="0">
      <sharedItems containsMixedTypes="1" containsNumber="1" minValue="1.383432389778718" maxValue="2.15"/>
    </cacheField>
    <cacheField name="Methionin     (basis hele læs)" numFmtId="0">
      <sharedItems containsMixedTypes="1" containsNumber="1" minValue="2.8474530741076531" maxValue="4.1538108073924569"/>
    </cacheField>
    <cacheField name="Treonin        (basis hele læs)" numFmtId="0">
      <sharedItems containsMixedTypes="1" containsNumber="1" minValue="1.6990698767670662" maxValue="2.5357565975360927"/>
    </cacheField>
    <cacheField name="Tryptofan  (basis 3 t. poster)" numFmtId="0">
      <sharedItems containsMixedTypes="1" containsNumber="1" minValue="8.75" maxValue="24"/>
    </cacheField>
    <cacheField name="Valin (registrering  pr. 14.5.2009)" numFmtId="0">
      <sharedItems containsMixedTypes="1" containsNumber="1" minValue="9.9499999999999993" maxValue="12.25"/>
    </cacheField>
    <cacheField name="Isoleucin (produkt under registrering, basis ????)" numFmtId="0">
      <sharedItems containsMixedTypes="1" containsNumber="1" containsInteger="1" minValue="2" maxValue="2"/>
    </cacheField>
    <cacheField name="Milokorn (Sorghum) (franco leveret)" numFmtId="0">
      <sharedItems/>
    </cacheField>
    <cacheField name="L-Lysin" numFmtId="0">
      <sharedItems containsMixedTypes="1" containsNumber="1" containsInteger="1" minValue="1090" maxValue="1700"/>
    </cacheField>
    <cacheField name="DL-Methionin" numFmtId="0">
      <sharedItems containsMixedTypes="1" containsNumber="1" containsInteger="1" minValue="2250" maxValue="3280"/>
    </cacheField>
    <cacheField name="L-Threonin" numFmtId="0">
      <sharedItems containsMixedTypes="1" containsNumber="1" containsInteger="1" minValue="1340" maxValue="2000"/>
    </cacheField>
    <cacheField name="L-Tryptofan" numFmtId="0">
      <sharedItems containsMixedTypes="1" containsNumber="1" containsInteger="1" minValue="6910" maxValue="18940"/>
    </cacheField>
    <cacheField name="L-Valin (registrering  pr. 14.5.2009)" numFmtId="0">
      <sharedItems containsMixedTypes="1" containsNumber="1" containsInteger="1" minValue="7850" maxValue="9670"/>
    </cacheField>
    <cacheField name="L-Isoleucin" numFmtId="0">
      <sharedItems containsMixedTypes="1" containsNumber="1" containsInteger="1" minValue="1580" maxValue="1580"/>
    </cacheField>
    <cacheField name="tom36" numFmtId="0">
      <sharedItems/>
    </cacheField>
    <cacheField name="tom37" numFmtId="0">
      <sharedItems/>
    </cacheField>
    <cacheField name="Smågrisefoder (9-30 kg):" numFmtId="0">
      <sharedItems containsMixedTypes="1" containsNumber="1" minValue="158.5" maxValue="250.31795358913001"/>
    </cacheField>
    <cacheField name="Fabriksfremst." numFmtId="0">
      <sharedItems containsMixedTypes="1" containsNumber="1" minValue="163.5" maxValue="258.3"/>
    </cacheField>
    <cacheField name="korn/mineralbl. (hj.blander)" numFmtId="0">
      <sharedItems containsMixedTypes="1" containsNumber="1" minValue="141.9" maxValue="260.5163234878878"/>
    </cacheField>
    <cacheField name="Sl. svinefoder (30-100 kg):" numFmtId="0">
      <sharedItems containsMixedTypes="1" containsNumber="1" minValue="118" maxValue="226.34051641108519"/>
    </cacheField>
    <cacheField name="Fabriksfremst.2" numFmtId="0">
      <sharedItems containsMixedTypes="1" containsNumber="1" minValue="123" maxValue="234.3"/>
    </cacheField>
    <cacheField name="korn/mineralbl. (hj.blander)2" numFmtId="0">
      <sharedItems containsMixedTypes="1" containsNumber="1" minValue="106.6" maxValue="233.52957041713864"/>
    </cacheField>
    <cacheField name="Foderblanding til drægtige søer" numFmtId="0">
      <sharedItems containsMixedTypes="1" containsNumber="1" minValue="90.9" maxValue="194.66815714153546"/>
    </cacheField>
    <cacheField name="Fabriksfremst.3" numFmtId="0">
      <sharedItems containsMixedTypes="1" containsNumber="1" minValue="95.9" maxValue="202.7"/>
    </cacheField>
    <cacheField name="tom46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iels Morten Sloth" refreshedDate="41591.537340856485" createdVersion="1" refreshedVersion="4" recordCount="1382" upgradeOnRefresh="1">
  <cacheSource type="worksheet">
    <worksheetSource ref="A4:AX1393" sheet="PriserUgerLodret"/>
  </cacheSource>
  <cacheFields count="50">
    <cacheField name="År" numFmtId="0">
      <sharedItems containsBlank="1" containsMixedTypes="1" containsNumber="1" containsInteger="1" minValue="0" maxValue="2013" count="20">
        <m/>
        <s v="Gennemsnit:"/>
        <s v="1. Sep '12 - juni '13"/>
        <s v="2. Sep '11 - aug '12"/>
        <s v="3. Sep '08 - aug '13"/>
        <s v="1."/>
        <s v="2."/>
        <s v="3."/>
        <s v="Året 2006"/>
        <s v="Året 2013 til nu"/>
        <n v="2005"/>
        <n v="2006"/>
        <n v="2007"/>
        <n v="2008"/>
        <n v="2009"/>
        <n v="2010"/>
        <n v="2011"/>
        <n v="2012"/>
        <n v="2013"/>
        <n v="0"/>
      </sharedItems>
    </cacheField>
    <cacheField name="Måned" numFmtId="0">
      <sharedItems containsBlank="1" containsMixedTypes="1" containsNumber="1" containsInteger="1" minValue="0" maxValue="12" count="15">
        <m/>
        <s v="Ift. (afskall. sojaskrå - 30kr.) "/>
        <n v="3"/>
        <n v="4"/>
        <n v="5"/>
        <n v="6"/>
        <n v="7"/>
        <n v="8"/>
        <n v="9"/>
        <n v="11"/>
        <n v="12"/>
        <n v="1"/>
        <n v="2"/>
        <n v="10"/>
        <n v="0"/>
      </sharedItems>
    </cacheField>
    <cacheField name="Dato" numFmtId="0">
      <sharedItems containsDate="1" containsBlank="1" containsMixedTypes="1" minDate="2005-03-15T00:00:00" maxDate="2013-11-16T00:00:00"/>
    </cacheField>
    <cacheField name="Byg" numFmtId="0">
      <sharedItems containsBlank="1" containsMixedTypes="1" containsNumber="1" minValue="77" maxValue="207"/>
    </cacheField>
    <cacheField name="Hvede" numFmtId="0">
      <sharedItems containsBlank="1" containsMixedTypes="1" containsNumber="1" minValue="79.5" maxValue="215"/>
    </cacheField>
    <cacheField name="Havre" numFmtId="0">
      <sharedItems containsBlank="1" containsMixedTypes="1" containsNumber="1" minValue="0" maxValue="194"/>
    </cacheField>
    <cacheField name="Majs" numFmtId="0">
      <sharedItems containsBlank="1" containsMixedTypes="1" containsNumber="1" minValue="0" maxValue="300"/>
    </cacheField>
    <cacheField name="Rug (fran" numFmtId="0">
      <sharedItems containsBlank="1" containsMixedTypes="1" containsNumber="1" minValue="120" maxValue="182.94"/>
    </cacheField>
    <cacheField name="Sojaskrå, Afsk" numFmtId="0">
      <sharedItems containsBlank="1" containsMixedTypes="1" containsNumber="1" minValue="143.69999999999999" maxValue="428"/>
    </cacheField>
    <cacheField name="Sojaproteinkon" numFmtId="0">
      <sharedItems containsBlank="1" containsMixedTypes="1" containsNumber="1" minValue="2.2081999339692073" maxValue="750.5"/>
    </cacheField>
    <cacheField name="Rapsskrå *" numFmtId="0">
      <sharedItems containsBlank="1" containsMixedTypes="1" containsNumber="1" minValue="0" maxValue="271.75"/>
    </cacheField>
    <cacheField name="Rapskage (Danr" numFmtId="0">
      <sharedItems containsBlank="1" containsMixedTypes="1" containsNumber="1" minValue="0.79503496905942461" maxValue="280"/>
    </cacheField>
    <cacheField name="Solsikkeskrå" numFmtId="0">
      <sharedItems containsBlank="1" containsMixedTypes="1" containsNumber="1" minValue="0" maxValue="270"/>
    </cacheField>
    <cacheField name="Fiskemel, aske" numFmtId="0">
      <sharedItems containsBlank="1" containsMixedTypes="1" containsNumber="1" minValue="517.25" maxValue="1330.75"/>
    </cacheField>
    <cacheField name="Vegetabilsk fe" numFmtId="0">
      <sharedItems containsBlank="1" containsMixedTypes="1" containsNumber="1" minValue="297" maxValue="762"/>
    </cacheField>
    <cacheField name="Kartoffelprot." numFmtId="0">
      <sharedItems containsBlank="1" containsMixedTypes="1" containsNumber="1" minValue="1.6305154444758603" maxValue="560"/>
    </cacheField>
    <cacheField name="Kartoffelprot.2" numFmtId="0">
      <sharedItems containsBlank="1" containsMixedTypes="1" containsNumber="1" minValue="594" maxValue="1200"/>
    </cacheField>
    <cacheField name="Landmix 25100 " numFmtId="0">
      <sharedItems containsBlank="1" containsMixedTypes="1" containsNumber="1" minValue="545" maxValue="1221.4000000000001"/>
    </cacheField>
    <cacheField name="Landmix 45100 " numFmtId="0">
      <sharedItems containsBlank="1" containsMixedTypes="1" containsNumber="1" minValue="364" maxValue="685"/>
    </cacheField>
    <cacheField name="Monocalciumfos" numFmtId="0">
      <sharedItems containsBlank="1" containsMixedTypes="1" containsNumber="1" minValue="217.5" maxValue="607.79999999999995"/>
    </cacheField>
    <cacheField name="Kvægfoder A6 D" numFmtId="0">
      <sharedItems containsBlank="1" containsMixedTypes="1" containsNumber="1" minValue="0" maxValue="269"/>
    </cacheField>
    <cacheField name="Kvægfoder A6 D2" numFmtId="0">
      <sharedItems containsBlank="1" containsMixedTypes="1" containsNumber="1" minValue="0" maxValue="299.5"/>
    </cacheField>
    <cacheField name="Kvægfoder A6 D3" numFmtId="0">
      <sharedItems containsBlank="1" containsMixedTypes="1" containsNumber="1" minValue="0" maxValue="323.5"/>
    </cacheField>
    <cacheField name="x1" numFmtId="0">
      <sharedItems containsBlank="1" containsMixedTypes="1" containsNumber="1" containsInteger="1" minValue="0" maxValue="0"/>
    </cacheField>
    <cacheField name="Lysin         " numFmtId="0">
      <sharedItems containsBlank="1" containsMixedTypes="1" containsNumber="1" minValue="1.19" maxValue="2.15"/>
    </cacheField>
    <cacheField name="Methionin     " numFmtId="0">
      <sharedItems containsBlank="1" containsMixedTypes="1" containsNumber="1" minValue="2.2000000000000002" maxValue="5.09"/>
    </cacheField>
    <cacheField name="Treonin       " numFmtId="0">
      <sharedItems containsBlank="1" containsMixedTypes="1" containsNumber="1" minValue="1.45" maxValue="6.13"/>
    </cacheField>
    <cacheField name="Tryptofan  (ba" numFmtId="0">
      <sharedItems containsBlank="1" containsMixedTypes="1" containsNumber="1" minValue="8.75" maxValue="35"/>
    </cacheField>
    <cacheField name="Valin (registr" numFmtId="0">
      <sharedItems containsBlank="1" containsMixedTypes="1" containsNumber="1" minValue="0" maxValue="12.25"/>
    </cacheField>
    <cacheField name="Isoleucin (pro" numFmtId="0">
      <sharedItems containsBlank="1" containsMixedTypes="1" containsNumber="1" minValue="0" maxValue="2"/>
    </cacheField>
    <cacheField name="Milokorn (Sorg" numFmtId="0">
      <sharedItems containsBlank="1" containsMixedTypes="1" containsNumber="1" containsInteger="1" minValue="0" maxValue="192"/>
    </cacheField>
    <cacheField name="L-Lysin" numFmtId="0">
      <sharedItems containsBlank="1" containsMixedTypes="1" containsNumber="1" minValue="4.3943795074345218" maxValue="1700"/>
    </cacheField>
    <cacheField name="DL-Methionin" numFmtId="0">
      <sharedItems containsBlank="1" containsMixedTypes="1" containsNumber="1" minValue="7.7031885603167041" maxValue="4030"/>
    </cacheField>
    <cacheField name="L-Threonin" numFmtId="0">
      <sharedItems containsBlank="1" containsMixedTypes="1" containsNumber="1" minValue="4.959578856819193" maxValue="4570"/>
    </cacheField>
    <cacheField name="L-Tryptofan" numFmtId="0">
      <sharedItems containsBlank="1" containsMixedTypes="1" containsNumber="1" minValue="6910" maxValue="27650"/>
    </cacheField>
    <cacheField name="L-Valin (regis" numFmtId="0">
      <sharedItems containsBlank="1" containsMixedTypes="1" containsNumber="1" minValue="7850" maxValue="9670"/>
    </cacheField>
    <cacheField name="L-Isoleucin" numFmtId="0">
      <sharedItems containsBlank="1" containsMixedTypes="1" containsNumber="1" minValue="20900" maxValue="25000"/>
    </cacheField>
    <cacheField name="x3" numFmtId="0">
      <sharedItems containsBlank="1"/>
    </cacheField>
    <cacheField name="x4" numFmtId="0">
      <sharedItems containsBlank="1"/>
    </cacheField>
    <cacheField name="Smågrisefoder " numFmtId="0">
      <sharedItems containsBlank="1" containsMixedTypes="1" containsNumber="1" minValue="148.5" maxValue="250.31795358913001"/>
    </cacheField>
    <cacheField name="Fabriksfremst." numFmtId="0">
      <sharedItems containsBlank="1" containsMixedTypes="1" containsNumber="1" minValue="127.75" maxValue="258.3"/>
    </cacheField>
    <cacheField name="korn/mineralbl" numFmtId="0">
      <sharedItems containsBlank="1" containsMixedTypes="1" containsNumber="1" minValue="136" maxValue="260.5163234878878"/>
    </cacheField>
    <cacheField name="Sl. svinefoder" numFmtId="0">
      <sharedItems containsBlank="1" containsMixedTypes="1" containsNumber="1" minValue="108.7" maxValue="226.34051641108519"/>
    </cacheField>
    <cacheField name="Fabriksfremst.2" numFmtId="0">
      <sharedItems containsBlank="1" containsMixedTypes="1" containsNumber="1" minValue="97.75" maxValue="234.3"/>
    </cacheField>
    <cacheField name="korn/mineralbl2" numFmtId="0">
      <sharedItems containsBlank="1" containsMixedTypes="1" containsNumber="1" minValue="101.9" maxValue="233.52957041713864"/>
    </cacheField>
    <cacheField name="Foderblanding " numFmtId="0">
      <sharedItems containsBlank="1" containsMixedTypes="1" containsNumber="1" minValue="83.6" maxValue="194.66815714153546"/>
    </cacheField>
    <cacheField name="Fabriksfremst.3" numFmtId="0">
      <sharedItems containsBlank="1" containsMixedTypes="1" containsNumber="1" minValue="8" maxValue="202.7"/>
    </cacheField>
    <cacheField name="x5" numFmtId="0">
      <sharedItems containsBlank="1"/>
    </cacheField>
    <cacheField name="Foderblanding 2" numFmtId="0">
      <sharedItems containsBlank="1" containsMixedTypes="1" containsNumber="1" minValue="104" maxValue="212.88157673449064"/>
    </cacheField>
    <cacheField name="Fabriksfremst.4" numFmtId="0">
      <sharedItems containsBlank="1" containsMixedTypes="1" containsNumber="1" minValue="109" maxValue="220.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3"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1"/>
    <x v="0"/>
    <n v="1"/>
    <d v="2010-01-01T00:00:00"/>
    <n v="80"/>
    <n v="80"/>
    <n v="87.5"/>
    <n v="80"/>
    <s v="FALSK"/>
    <s v="FALSK"/>
    <n v="249"/>
    <n v="554.5"/>
    <n v="143.5"/>
    <s v="FALSK"/>
    <n v="140"/>
    <n v="875"/>
    <n v="425"/>
    <s v="FALSK"/>
    <n v="735"/>
    <n v="930"/>
    <n v="464"/>
    <n v="374"/>
    <n v="160"/>
    <n v="161"/>
    <n v="188.75"/>
    <s v="FALSK"/>
    <n v="1.5293394927615558"/>
    <n v="3.8904250254460631"/>
    <n v="1.9720430301399008"/>
    <n v="21.5"/>
    <n v="9.9499999999999993"/>
    <s v="FALSK"/>
    <s v="FALSK"/>
    <n v="1210"/>
    <n v="3070"/>
    <n v="1560"/>
    <n v="16980"/>
    <n v="7860"/>
    <s v="FALSK"/>
    <s v="FALSK"/>
    <s v="FALSK"/>
    <n v="158.69999999999999"/>
    <n v="163.69999999999999"/>
    <n v="170.2"/>
    <n v="119.4"/>
    <n v="124.4"/>
    <n v="112.8"/>
    <n v="90.9"/>
    <n v="95.9"/>
    <s v="FALSK"/>
  </r>
  <r>
    <x v="1"/>
    <x v="0"/>
    <n v="2"/>
    <d v="2010-01-08T00:00:00"/>
    <n v="80"/>
    <n v="80"/>
    <n v="87.5"/>
    <n v="80"/>
    <s v="FALSK"/>
    <s v="FALSK"/>
    <n v="249"/>
    <n v="554.5"/>
    <n v="143.5"/>
    <s v="FALSK"/>
    <n v="140"/>
    <n v="875"/>
    <n v="425"/>
    <s v="FALSK"/>
    <n v="735"/>
    <n v="930"/>
    <n v="464"/>
    <n v="374"/>
    <n v="160"/>
    <n v="161"/>
    <n v="188.75"/>
    <s v="FALSK"/>
    <n v="1.5293394927615558"/>
    <n v="3.8904250254460631"/>
    <n v="1.9720430301399008"/>
    <n v="21.5"/>
    <n v="9.9499999999999993"/>
    <s v="FALSK"/>
    <s v="FALSK"/>
    <n v="1210"/>
    <n v="3070"/>
    <n v="1560"/>
    <n v="16980"/>
    <n v="7860"/>
    <s v="FALSK"/>
    <s v="FALSK"/>
    <s v="FALSK"/>
    <n v="158.85"/>
    <n v="163.9"/>
    <n v="168.6"/>
    <n v="119.5"/>
    <n v="124.5"/>
    <n v="111.5"/>
    <n v="90.9"/>
    <n v="95.9"/>
    <s v="FALSK"/>
  </r>
  <r>
    <x v="1"/>
    <x v="0"/>
    <n v="3"/>
    <d v="2010-01-15T00:00:00"/>
    <n v="82"/>
    <n v="82"/>
    <n v="89"/>
    <n v="90"/>
    <s v="FALSK"/>
    <s v="FALSK"/>
    <n v="248"/>
    <n v="554.5"/>
    <n v="150"/>
    <s v="FALSK"/>
    <n v="152"/>
    <n v="900"/>
    <n v="470"/>
    <s v="FALSK"/>
    <n v="735"/>
    <n v="930"/>
    <n v="464"/>
    <n v="374"/>
    <n v="161.5"/>
    <n v="165.5"/>
    <n v="196"/>
    <s v="FALSK"/>
    <n v="1.5293394927615558"/>
    <n v="3.8904250254460631"/>
    <n v="1.9720430301399008"/>
    <n v="21.5"/>
    <n v="9.9499999999999993"/>
    <s v="FALSK"/>
    <s v="FALSK"/>
    <n v="1210"/>
    <n v="3070"/>
    <n v="1560"/>
    <n v="16980"/>
    <n v="7860"/>
    <s v="FALSK"/>
    <s v="FALSK"/>
    <s v="FALSK"/>
    <n v="161.1"/>
    <n v="166.1"/>
    <n v="171.5"/>
    <n v="122.4"/>
    <n v="127.4"/>
    <n v="112.6"/>
    <n v="93.9"/>
    <n v="98.9"/>
    <s v="FALSK"/>
  </r>
  <r>
    <x v="1"/>
    <x v="0"/>
    <n v="4"/>
    <d v="2010-01-22T00:00:00"/>
    <n v="82"/>
    <n v="82"/>
    <n v="89"/>
    <n v="90"/>
    <s v="FALSK"/>
    <s v="FALSK"/>
    <n v="241"/>
    <n v="554.5"/>
    <n v="152.5"/>
    <s v="FALSK"/>
    <n v="152.25"/>
    <n v="900"/>
    <n v="463.5"/>
    <s v="FALSK"/>
    <n v="735"/>
    <n v="930"/>
    <n v="464"/>
    <n v="374"/>
    <n v="170.25"/>
    <n v="176"/>
    <n v="206"/>
    <s v="FALSK"/>
    <n v="1.5293394927615558"/>
    <n v="3.8904250254460631"/>
    <n v="1.9720430301399008"/>
    <n v="21.5"/>
    <n v="9.9499999999999993"/>
    <s v="FALSK"/>
    <s v="FALSK"/>
    <n v="1210"/>
    <n v="3070"/>
    <n v="1560"/>
    <n v="16980"/>
    <n v="7860"/>
    <s v="FALSK"/>
    <s v="FALSK"/>
    <s v="FALSK"/>
    <n v="159.69999999999999"/>
    <n v="164.7"/>
    <n v="170.1"/>
    <n v="121.5"/>
    <n v="126.5"/>
    <n v="111.3"/>
    <n v="93.9"/>
    <n v="98.9"/>
    <s v="FALSK"/>
  </r>
  <r>
    <x v="1"/>
    <x v="0"/>
    <n v="5"/>
    <d v="2010-01-29T00:00:00"/>
    <n v="82"/>
    <n v="82"/>
    <n v="87"/>
    <n v="90"/>
    <s v="FALSK"/>
    <s v="FALSK"/>
    <n v="243.1"/>
    <n v="549.5"/>
    <n v="159"/>
    <s v="FALSK"/>
    <n v="152"/>
    <n v="900"/>
    <n v="470"/>
    <s v="FALSK"/>
    <n v="735"/>
    <n v="930"/>
    <n v="464"/>
    <n v="374"/>
    <n v="171"/>
    <n v="176"/>
    <n v="205"/>
    <s v="FALSK"/>
    <n v="1.5293394927615558"/>
    <n v="3.8904250254460631"/>
    <n v="1.9720430301399008"/>
    <n v="21.5"/>
    <n v="9.9499999999999993"/>
    <s v="FALSK"/>
    <s v="FALSK"/>
    <n v="1210"/>
    <n v="3070"/>
    <n v="1560"/>
    <n v="16980"/>
    <n v="7860"/>
    <s v=" "/>
    <s v="FALSK"/>
    <s v="FALSK"/>
    <n v="159.4"/>
    <n v="164.4"/>
    <n v="169.6"/>
    <n v="120.9"/>
    <n v="125.9"/>
    <n v="110.6"/>
    <n v="93.5"/>
    <n v="98.5"/>
    <s v="FALSK"/>
  </r>
  <r>
    <x v="1"/>
    <x v="1"/>
    <n v="6"/>
    <d v="2010-02-05T00:00:00"/>
    <n v="82"/>
    <n v="82"/>
    <n v="86"/>
    <n v="90"/>
    <s v="FALSK"/>
    <s v="FALSK"/>
    <n v="239.37"/>
    <n v="549.5"/>
    <n v="159"/>
    <s v="FALSK"/>
    <n v="152"/>
    <n v="932"/>
    <n v="470"/>
    <s v="FALSK"/>
    <n v="735"/>
    <n v="959"/>
    <n v="474"/>
    <n v="374"/>
    <n v="167"/>
    <n v="170.25"/>
    <n v="198.5"/>
    <s v="FALSK"/>
    <n v="1.9521300790555633"/>
    <n v="4.05"/>
    <n v="2.4015895817934423"/>
    <n v="22"/>
    <n v="9.9499999999999993"/>
    <s v="FALSK"/>
    <s v="FALSK"/>
    <n v="1540"/>
    <n v="3200"/>
    <n v="1900"/>
    <n v="17360"/>
    <n v="7850"/>
    <s v=" "/>
    <s v="FALSK"/>
    <s v="FALSK"/>
    <n v="159.82"/>
    <n v="164.8"/>
    <n v="170.6"/>
    <n v="120.7"/>
    <n v="125.7"/>
    <n v="109.6"/>
    <n v="93.2"/>
    <n v="98.2"/>
    <s v="FALSK"/>
  </r>
  <r>
    <x v="1"/>
    <x v="1"/>
    <n v="7"/>
    <d v="2010-02-12T00:00:00"/>
    <n v="82"/>
    <n v="82"/>
    <n v="86"/>
    <n v="90"/>
    <s v="FALSK"/>
    <s v="FALSK"/>
    <n v="241"/>
    <n v="549.5"/>
    <n v="159.75"/>
    <s v="FALSK"/>
    <n v="161.75"/>
    <n v="932"/>
    <n v="470"/>
    <s v="FALSK"/>
    <n v="1000"/>
    <n v="959"/>
    <n v="474"/>
    <n v="374"/>
    <n v="170.75"/>
    <n v="175.25"/>
    <n v="209"/>
    <s v="FALSK"/>
    <n v="1.9521300790555633"/>
    <n v="4.05"/>
    <n v="2.4015895817934423"/>
    <n v="22"/>
    <n v="9.9499999999999993"/>
    <s v="FALSK"/>
    <s v="FALSK"/>
    <n v="1540"/>
    <n v="3200"/>
    <n v="1900"/>
    <n v="17360"/>
    <n v="7850"/>
    <s v=" "/>
    <s v="FALSK"/>
    <s v="FALSK"/>
    <n v="168"/>
    <n v="173"/>
    <n v="171.5"/>
    <n v="121.3"/>
    <n v="126.3"/>
    <n v="109.9"/>
    <n v="94.4"/>
    <n v="99.4"/>
    <s v="FALSK"/>
  </r>
  <r>
    <x v="1"/>
    <x v="1"/>
    <n v="8"/>
    <d v="2010-02-19T00:00:00"/>
    <n v="82"/>
    <n v="82"/>
    <n v="85"/>
    <n v="90"/>
    <s v="FALSK"/>
    <s v="FALSK"/>
    <n v="245"/>
    <n v="549.5"/>
    <n v="162.75"/>
    <s v="FALSK"/>
    <n v="161.75"/>
    <n v="932"/>
    <n v="480"/>
    <s v="FALSK"/>
    <n v="1000"/>
    <n v="959"/>
    <n v="474"/>
    <n v="374"/>
    <n v="167.5"/>
    <n v="169"/>
    <n v="199"/>
    <s v="FALSK"/>
    <n v="1.9521300790555633"/>
    <n v="3.95"/>
    <n v="2.4015895817934423"/>
    <n v="22"/>
    <n v="9.9499999999999993"/>
    <s v="FALSK"/>
    <s v="FALSK"/>
    <n v="1540"/>
    <n v="3120"/>
    <n v="1900"/>
    <n v="17360"/>
    <n v="7850"/>
    <s v=" "/>
    <s v="FALSK"/>
    <s v="FALSK"/>
    <n v="168.6"/>
    <n v="173.6"/>
    <n v="171.9"/>
    <n v="121.6"/>
    <n v="126.6"/>
    <n v="110.2"/>
    <n v="94"/>
    <n v="99"/>
    <s v="FALSK"/>
  </r>
  <r>
    <x v="1"/>
    <x v="1"/>
    <n v="9"/>
    <d v="2010-02-26T00:00:00"/>
    <n v="82"/>
    <n v="82"/>
    <n v="85"/>
    <n v="90"/>
    <s v="FALSK"/>
    <s v="FALSK"/>
    <n v="248"/>
    <n v="549.5"/>
    <n v="162.75"/>
    <s v="FALSK"/>
    <n v="161.75"/>
    <n v="932"/>
    <n v="490"/>
    <s v="FALSK"/>
    <n v="1000"/>
    <n v="959"/>
    <n v="474"/>
    <n v="374"/>
    <n v="167.25"/>
    <n v="168.5"/>
    <n v="199.25"/>
    <s v="FALSK"/>
    <n v="1.9521300790555633"/>
    <n v="3.95"/>
    <n v="2.5357565975360927"/>
    <n v="22"/>
    <n v="9.9499999999999993"/>
    <s v="FALSK"/>
    <s v="FALSK"/>
    <n v="1540"/>
    <n v="3120"/>
    <n v="2000"/>
    <n v="17360"/>
    <n v="7850"/>
    <s v=" "/>
    <s v="FALSK"/>
    <s v="FALSK"/>
    <n v="169.5"/>
    <n v="174.5"/>
    <n v="172.6"/>
    <n v="122.2"/>
    <n v="127.2"/>
    <n v="110.8"/>
    <n v="94"/>
    <n v="99"/>
    <s v="FALSK"/>
  </r>
  <r>
    <x v="1"/>
    <x v="2"/>
    <n v="10"/>
    <d v="2010-03-05T00:00:00"/>
    <n v="79"/>
    <n v="79"/>
    <n v="85"/>
    <n v="76.5"/>
    <s v="FALSK"/>
    <s v="FALSK"/>
    <n v="248"/>
    <n v="549.5"/>
    <n v="162.75"/>
    <s v="FALSK"/>
    <n v="161.75"/>
    <n v="932"/>
    <n v="490"/>
    <s v="FALSK"/>
    <n v="1000"/>
    <n v="959"/>
    <n v="474"/>
    <n v="374"/>
    <n v="167"/>
    <n v="167.75"/>
    <n v="199"/>
    <s v="FALSK"/>
    <n v="1.9521300790555633"/>
    <n v="3.85"/>
    <n v="2.5357565975360927"/>
    <n v="22"/>
    <n v="9.9499999999999993"/>
    <s v="FALSK"/>
    <s v="FALSK"/>
    <n v="1540"/>
    <n v="3040"/>
    <n v="2000"/>
    <n v="17360"/>
    <n v="7850"/>
    <s v=" "/>
    <s v="FALSK"/>
    <s v="FALSK"/>
    <n v="168.9"/>
    <n v="173.9"/>
    <n v="172.4"/>
    <n v="121.7"/>
    <n v="126.7"/>
    <n v="110.2"/>
    <n v="92.5"/>
    <n v="97.5"/>
    <s v="FALSK"/>
  </r>
  <r>
    <x v="1"/>
    <x v="2"/>
    <n v="11"/>
    <d v="2010-03-12T00:00:00"/>
    <n v="79"/>
    <n v="79"/>
    <n v="84"/>
    <n v="76.5"/>
    <s v="FALSK"/>
    <s v="FALSK"/>
    <n v="241.54"/>
    <n v="549.5"/>
    <n v="162.75"/>
    <s v="FALSK"/>
    <n v="161.75"/>
    <n v="959"/>
    <n v="490"/>
    <s v="FALSK"/>
    <n v="1000"/>
    <n v="960"/>
    <n v="476"/>
    <n v="374"/>
    <n v="165.25"/>
    <n v="165"/>
    <n v="194.75"/>
    <s v="FALSK"/>
    <n v="1.9521300790555633"/>
    <n v="3.85"/>
    <n v="2.5357565975360927"/>
    <n v="22"/>
    <n v="9.9499999999999993"/>
    <s v="FALSK"/>
    <s v="FALSK"/>
    <n v="1540"/>
    <n v="3040"/>
    <n v="2000"/>
    <n v="17360"/>
    <n v="7850"/>
    <s v=" "/>
    <s v="FALSK"/>
    <s v="FALSK"/>
    <n v="167.4"/>
    <n v="172.4"/>
    <n v="172.1"/>
    <n v="119.9"/>
    <n v="124.9"/>
    <n v="108.5"/>
    <n v="92.3"/>
    <n v="97.3"/>
    <s v="FALSK"/>
  </r>
  <r>
    <x v="1"/>
    <x v="2"/>
    <n v="12"/>
    <d v="2010-03-19T00:00:00"/>
    <n v="80"/>
    <n v="80"/>
    <n v="84"/>
    <n v="82"/>
    <s v="FALSK"/>
    <s v="FALSK"/>
    <n v="230.5"/>
    <n v="549.5"/>
    <n v="162.75"/>
    <s v="FALSK"/>
    <n v="161.75"/>
    <n v="979"/>
    <n v="490"/>
    <s v="FALSK"/>
    <n v="1000"/>
    <n v="960"/>
    <n v="476"/>
    <n v="374"/>
    <n v="164.25"/>
    <n v="163.5"/>
    <n v="193"/>
    <s v="FALSK"/>
    <n v="1.9521300790555633"/>
    <n v="3.85"/>
    <n v="2.5357565975360927"/>
    <n v="22"/>
    <n v="9.9499999999999993"/>
    <s v="FALSK"/>
    <s v="FALSK"/>
    <n v="1540"/>
    <n v="3040"/>
    <n v="2000"/>
    <n v="17360"/>
    <n v="7850"/>
    <s v=" "/>
    <s v="FALSK"/>
    <s v="FALSK"/>
    <n v="165.6"/>
    <n v="170.6"/>
    <n v="171.2"/>
    <n v="118"/>
    <n v="123"/>
    <n v="106.6"/>
    <n v="92.7"/>
    <n v="97.7"/>
    <s v="FALSK"/>
  </r>
  <r>
    <x v="1"/>
    <x v="2"/>
    <n v="13"/>
    <d v="2010-03-26T00:00:00"/>
    <n v="80"/>
    <n v="80"/>
    <n v="84"/>
    <n v="82"/>
    <s v="FALSK"/>
    <s v="FALSK"/>
    <n v="242.75"/>
    <n v="549.5"/>
    <n v="162.75"/>
    <s v="FALSK"/>
    <n v="161.75"/>
    <n v="984"/>
    <n v="490"/>
    <s v="FALSK"/>
    <n v="1000"/>
    <n v="960"/>
    <n v="476"/>
    <n v="374"/>
    <n v="164"/>
    <n v="163.5"/>
    <n v="193.5"/>
    <s v="FALSK"/>
    <n v="1.9521300790555633"/>
    <n v="3.85"/>
    <n v="2.5357565975360927"/>
    <n v="22"/>
    <n v="9.9499999999999993"/>
    <s v="FALSK"/>
    <s v="FALSK"/>
    <n v="1540"/>
    <n v="3040"/>
    <n v="2000"/>
    <n v="17360"/>
    <n v="7850"/>
    <s v=" "/>
    <s v="FALSK"/>
    <s v="FALSK"/>
    <n v="167.7"/>
    <n v="172.7"/>
    <n v="173.3"/>
    <n v="120.3"/>
    <n v="125.3"/>
    <n v="108.9"/>
    <n v="92.7"/>
    <n v="97.7"/>
    <s v="FALSK"/>
  </r>
  <r>
    <x v="1"/>
    <x v="3"/>
    <n v="14"/>
    <d v="2010-04-02T00:00:00"/>
    <n v="81"/>
    <n v="81"/>
    <n v="83"/>
    <n v="82"/>
    <s v="FALSK"/>
    <s v="FALSK"/>
    <n v="256.46000000000004"/>
    <n v="549.5"/>
    <n v="162.75"/>
    <s v="FALSK"/>
    <n v="161.75"/>
    <n v="995"/>
    <n v="500"/>
    <s v="FALSK"/>
    <n v="1000"/>
    <n v="960"/>
    <n v="476"/>
    <n v="374"/>
    <n v="164"/>
    <n v="163.75"/>
    <n v="194"/>
    <s v="FALSK"/>
    <n v="1.9521300790555633"/>
    <n v="3.85"/>
    <n v="2.5357565975360927"/>
    <n v="22"/>
    <n v="9.9499999999999993"/>
    <s v="FALSK"/>
    <s v="FALSK"/>
    <n v="1540"/>
    <n v="3040"/>
    <n v="2000"/>
    <n v="17360"/>
    <n v="7850"/>
    <s v=" "/>
    <s v="FALSK"/>
    <s v="FALSK"/>
    <n v="167.7"/>
    <n v="172.7"/>
    <n v="173.3"/>
    <n v="120.3"/>
    <n v="125.3"/>
    <n v="108.9"/>
    <n v="92.7"/>
    <n v="97.7"/>
    <s v="FALSK"/>
  </r>
  <r>
    <x v="1"/>
    <x v="3"/>
    <n v="15"/>
    <d v="2010-04-09T00:00:00"/>
    <n v="81"/>
    <n v="81"/>
    <n v="83"/>
    <n v="82"/>
    <s v="FALSK"/>
    <s v="FALSK"/>
    <n v="256.46000000000004"/>
    <n v="549.5"/>
    <n v="149.5"/>
    <s v="FALSK"/>
    <n v="157.75"/>
    <n v="995"/>
    <n v="500"/>
    <s v="FALSK"/>
    <n v="1000"/>
    <n v="1021"/>
    <n v="529"/>
    <n v="374"/>
    <n v="164"/>
    <n v="163.75"/>
    <n v="194"/>
    <s v="FALSK"/>
    <n v="1.85"/>
    <n v="3.72"/>
    <n v="2.5357565975360927"/>
    <n v="21.25"/>
    <n v="9.9499999999999993"/>
    <s v="FALSK"/>
    <s v="FALSK"/>
    <n v="1460"/>
    <n v="2940"/>
    <n v="2000"/>
    <n v="16770"/>
    <n v="7850"/>
    <s v=" "/>
    <s v="FALSK"/>
    <s v="FALSK"/>
    <n v="169.7"/>
    <n v="174.7"/>
    <n v="177.7"/>
    <n v="122.3"/>
    <n v="127.3"/>
    <n v="112.6"/>
    <n v="92.1"/>
    <n v="97.1"/>
    <s v="FALSK"/>
  </r>
  <r>
    <x v="1"/>
    <x v="3"/>
    <n v="16"/>
    <d v="2010-04-16T00:00:00"/>
    <n v="81"/>
    <n v="81"/>
    <n v="83"/>
    <n v="82"/>
    <s v="FALSK"/>
    <s v="FALSK"/>
    <n v="256.46000000000004"/>
    <n v="549.5"/>
    <n v="149.75"/>
    <s v="FALSK"/>
    <n v="161.75"/>
    <n v="995"/>
    <n v="510"/>
    <s v="FALSK"/>
    <n v="1000"/>
    <n v="960"/>
    <n v="476"/>
    <n v="374"/>
    <n v="164"/>
    <n v="163.75"/>
    <n v="194"/>
    <s v="FALSK"/>
    <n v="1.85"/>
    <n v="3.72"/>
    <n v="2.5357565975360927"/>
    <n v="21.25"/>
    <n v="9.9499999999999993"/>
    <s v="FALSK"/>
    <s v="FALSK"/>
    <n v="1460"/>
    <n v="2940"/>
    <n v="2000"/>
    <n v="16770"/>
    <n v="7850"/>
    <s v=" "/>
    <s v="FALSK"/>
    <s v="FALSK"/>
    <n v="170.3"/>
    <n v="175.3"/>
    <n v="176.5"/>
    <n v="122.9"/>
    <n v="127.9"/>
    <n v="112.6"/>
    <n v="92.3"/>
    <n v="97.3"/>
    <s v="FALSK"/>
  </r>
  <r>
    <x v="1"/>
    <x v="3"/>
    <n v="17"/>
    <d v="2010-04-23T00:00:00"/>
    <n v="81"/>
    <n v="81"/>
    <n v="83"/>
    <n v="82"/>
    <s v="FALSK"/>
    <s v="FALSK"/>
    <n v="256.46000000000004"/>
    <n v="549.5"/>
    <n v="151.5"/>
    <n v="169"/>
    <n v="164"/>
    <n v="995"/>
    <n v="506.5"/>
    <s v="FALSK"/>
    <n v="1000"/>
    <n v="962"/>
    <n v="477"/>
    <n v="396"/>
    <n v="166.25"/>
    <n v="166.25"/>
    <n v="197"/>
    <s v="FALSK"/>
    <n v="1.85"/>
    <n v="3.72"/>
    <n v="2.5357565975360927"/>
    <n v="21.25"/>
    <n v="9.9499999999999993"/>
    <s v="FALSK"/>
    <s v="FALSK"/>
    <n v="1460"/>
    <n v="2940"/>
    <n v="2000"/>
    <n v="16770"/>
    <n v="7850"/>
    <s v=" "/>
    <s v="FALSK"/>
    <s v="FALSK"/>
    <n v="158.5"/>
    <n v="163.5"/>
    <n v="162.6"/>
    <n v="123.1"/>
    <n v="128.1"/>
    <n v="111"/>
    <n v="92.5"/>
    <n v="97.5"/>
    <s v="FALSK"/>
  </r>
  <r>
    <x v="1"/>
    <x v="3"/>
    <n v="18"/>
    <d v="2010-04-30T00:00:00"/>
    <n v="86"/>
    <n v="86"/>
    <n v="90"/>
    <n v="88"/>
    <s v="FALSK"/>
    <s v="FALSK"/>
    <n v="271.37"/>
    <n v="561"/>
    <n v="151.75"/>
    <n v="163"/>
    <n v="161.75"/>
    <n v="1100"/>
    <n v="513.25"/>
    <s v="FALSK"/>
    <s v="FALSK"/>
    <n v="962"/>
    <n v="477"/>
    <n v="396"/>
    <n v="170.25"/>
    <n v="171"/>
    <n v="204"/>
    <s v="FALSK"/>
    <n v="1.85"/>
    <n v="3.72"/>
    <n v="2.5357565975360927"/>
    <n v="21.25"/>
    <n v="9.9499999999999993"/>
    <s v="FALSK"/>
    <s v="FALSK"/>
    <n v="1460"/>
    <n v="2940"/>
    <n v="2000"/>
    <n v="16770"/>
    <n v="7850"/>
    <s v=" "/>
    <s v="FALSK"/>
    <s v="FALSK"/>
    <n v="163.69999999999999"/>
    <n v="168.7"/>
    <n v="169.2"/>
    <n v="128.30000000000001"/>
    <n v="133.30000000000001"/>
    <n v="118.5"/>
    <n v="97.5"/>
    <n v="102.5"/>
    <s v="FALSK"/>
  </r>
  <r>
    <x v="1"/>
    <x v="4"/>
    <n v="19"/>
    <d v="2010-05-07T00:00:00"/>
    <n v="86"/>
    <n v="86"/>
    <n v="90"/>
    <n v="88"/>
    <s v="FALSK"/>
    <s v="FALSK"/>
    <n v="256.25"/>
    <n v="561"/>
    <n v="151.5"/>
    <n v="164"/>
    <n v="161.75"/>
    <n v="1100"/>
    <n v="518"/>
    <s v="FALSK"/>
    <s v="FALSK"/>
    <n v="962"/>
    <n v="477"/>
    <n v="396"/>
    <n v="170.25"/>
    <n v="171"/>
    <n v="204"/>
    <s v="FALSK"/>
    <n v="1.85"/>
    <n v="3.72"/>
    <n v="2.5357565975360927"/>
    <n v="21.25"/>
    <n v="9.9499999999999993"/>
    <s v="FALSK"/>
    <s v="FALSK"/>
    <n v="1460"/>
    <n v="2940"/>
    <n v="2000"/>
    <n v="16770"/>
    <n v="7850"/>
    <s v=" "/>
    <s v="FALSK"/>
    <s v="FALSK"/>
    <n v="161.6"/>
    <n v="166.6"/>
    <n v="179.4"/>
    <n v="127"/>
    <n v="132"/>
    <n v="115.7"/>
    <n v="97.4"/>
    <n v="102.4"/>
    <s v="FALSK"/>
  </r>
  <r>
    <x v="1"/>
    <x v="4"/>
    <n v="20"/>
    <d v="2010-05-14T00:00:00"/>
    <n v="88"/>
    <n v="88"/>
    <n v="92"/>
    <n v="88"/>
    <s v="FALSK"/>
    <s v="FALSK"/>
    <n v="250"/>
    <n v="561"/>
    <n v="166.75"/>
    <n v="171"/>
    <n v="161.75"/>
    <n v="1100"/>
    <n v="518"/>
    <s v="FALSK"/>
    <s v="FALSK"/>
    <n v="1025"/>
    <n v="508"/>
    <n v="429"/>
    <s v="FALSK"/>
    <s v="FALSK"/>
    <s v="FALSK"/>
    <s v="FALSK"/>
    <n v="1.85"/>
    <n v="3.72"/>
    <n v="2.5357565975360927"/>
    <n v="21.25"/>
    <n v="9.9499999999999993"/>
    <s v="FALSK"/>
    <s v="FALSK"/>
    <n v="1460"/>
    <n v="2940"/>
    <n v="2000"/>
    <n v="16770"/>
    <n v="7850"/>
    <s v=" "/>
    <s v="FALSK"/>
    <s v="FALSK"/>
    <n v="162.30000000000001"/>
    <n v="167.3"/>
    <n v="181.7"/>
    <n v="127.9"/>
    <n v="132.9"/>
    <n v="116.7"/>
    <n v="99.6"/>
    <n v="104.6"/>
    <s v="FALSK"/>
  </r>
  <r>
    <x v="1"/>
    <x v="4"/>
    <n v="21"/>
    <d v="2010-05-21T00:00:00"/>
    <n v="88"/>
    <n v="88"/>
    <n v="94"/>
    <n v="88"/>
    <s v="FALSK"/>
    <s v="FALSK"/>
    <n v="250"/>
    <n v="584"/>
    <n v="166.75"/>
    <n v="171"/>
    <n v="161.75"/>
    <n v="1100"/>
    <n v="518"/>
    <s v="FALSK"/>
    <s v="FALSK"/>
    <n v="1025"/>
    <n v="508"/>
    <n v="429"/>
    <n v="167.75"/>
    <n v="194.75"/>
    <n v="214.5"/>
    <s v="FALSK"/>
    <n v="1.85"/>
    <n v="3.72"/>
    <n v="2.5357565975360927"/>
    <n v="21.25"/>
    <n v="9.9499999999999993"/>
    <s v="FALSK"/>
    <s v="FALSK"/>
    <n v="1460"/>
    <n v="2940"/>
    <n v="2000"/>
    <n v="16770"/>
    <n v="7850"/>
    <s v=" "/>
    <s v="FALSK"/>
    <s v="FALSK"/>
    <n v="161.5"/>
    <n v="166.5"/>
    <n v="169.3"/>
    <n v="128.19999999999999"/>
    <n v="133.19999999999999"/>
    <n v="117.3"/>
    <n v="100.5"/>
    <n v="105.5"/>
    <s v="FALSK"/>
  </r>
  <r>
    <x v="1"/>
    <x v="4"/>
    <n v="22"/>
    <d v="2010-05-28T00:00:00"/>
    <n v="88"/>
    <n v="88"/>
    <n v="94"/>
    <n v="91"/>
    <s v="FALSK"/>
    <s v="FALSK"/>
    <n v="245"/>
    <n v="584"/>
    <n v="169.75"/>
    <n v="173"/>
    <n v="181.75"/>
    <n v="1100"/>
    <n v="530"/>
    <s v="FALSK"/>
    <s v="FALSK"/>
    <n v="1039"/>
    <n v="559"/>
    <n v="429"/>
    <n v="168"/>
    <n v="192.75"/>
    <n v="214"/>
    <s v="FALSK"/>
    <n v="1.85"/>
    <n v="3.72"/>
    <n v="2.5357565975360927"/>
    <n v="21.25"/>
    <n v="9.9499999999999993"/>
    <s v="FALSK"/>
    <s v="FALSK"/>
    <n v="1460"/>
    <n v="2940"/>
    <n v="2000"/>
    <n v="16770"/>
    <n v="7850"/>
    <s v=" "/>
    <s v="FALSK"/>
    <s v="FALSK"/>
    <n v="161.4"/>
    <n v="166.4"/>
    <n v="169.3"/>
    <n v="127.3"/>
    <n v="132.30000000000001"/>
    <n v="117.7"/>
    <n v="102.1"/>
    <n v="107.1"/>
    <s v="FALSK"/>
  </r>
  <r>
    <x v="1"/>
    <x v="5"/>
    <n v="23"/>
    <d v="2010-06-04T00:00:00"/>
    <n v="88"/>
    <n v="88"/>
    <n v="94"/>
    <n v="91"/>
    <s v="FALSK"/>
    <s v="FALSK"/>
    <n v="247"/>
    <n v="584"/>
    <n v="169.75"/>
    <n v="173"/>
    <n v="181.75"/>
    <n v="1160"/>
    <n v="540.75"/>
    <s v="FALSK"/>
    <s v="FALSK"/>
    <n v="1025"/>
    <n v="508"/>
    <n v="429"/>
    <n v="167.5"/>
    <n v="189.25"/>
    <n v="210"/>
    <s v="FALSK"/>
    <n v="1.91"/>
    <n v="3.9"/>
    <n v="2.11"/>
    <n v="20.5"/>
    <n v="9.9499999999999993"/>
    <s v="FALSK"/>
    <s v="FALSK"/>
    <n v="1510"/>
    <n v="3080"/>
    <n v="1670"/>
    <n v="16180"/>
    <n v="7850"/>
    <s v=" "/>
    <s v="FALSK"/>
    <s v="FALSK"/>
    <n v="162.30000000000001"/>
    <n v="167.3"/>
    <n v="169.5"/>
    <n v="127.8"/>
    <n v="132.80000000000001"/>
    <n v="116.7"/>
    <n v="102.1"/>
    <n v="107.1"/>
    <s v="FALSK"/>
  </r>
  <r>
    <x v="1"/>
    <x v="5"/>
    <n v="24"/>
    <d v="2010-06-11T00:00:00"/>
    <n v="87"/>
    <n v="87"/>
    <n v="94"/>
    <n v="91"/>
    <s v="FALSK"/>
    <s v="FALSK"/>
    <n v="243"/>
    <n v="584"/>
    <n v="169.75"/>
    <n v="172"/>
    <n v="181.75"/>
    <n v="1160"/>
    <n v="540.75"/>
    <s v="FALSK"/>
    <s v="FALSK"/>
    <n v="1025"/>
    <n v="508"/>
    <n v="429"/>
    <n v="165"/>
    <n v="186.5"/>
    <n v="207"/>
    <s v="FALSK"/>
    <n v="1.91"/>
    <n v="3.9"/>
    <n v="2.11"/>
    <n v="20.5"/>
    <n v="9.9499999999999993"/>
    <s v="FALSK"/>
    <s v="FALSK"/>
    <n v="1510"/>
    <n v="3080"/>
    <n v="1670"/>
    <n v="16180"/>
    <n v="7850"/>
    <s v=" "/>
    <s v="FALSK"/>
    <s v="FALSK"/>
    <n v="161.19999999999999"/>
    <n v="166.2"/>
    <n v="168.6"/>
    <n v="126.9"/>
    <n v="131.9"/>
    <n v="115.8"/>
    <n v="101.6"/>
    <n v="106.6"/>
    <s v="FALSK"/>
  </r>
  <r>
    <x v="1"/>
    <x v="5"/>
    <n v="25"/>
    <d v="2010-06-18T00:00:00"/>
    <n v="87"/>
    <n v="87"/>
    <n v="94"/>
    <n v="91"/>
    <s v="FALSK"/>
    <s v="FALSK"/>
    <n v="244"/>
    <n v="584"/>
    <n v="169.75"/>
    <n v="172"/>
    <n v="181.75"/>
    <n v="1164"/>
    <n v="540.75"/>
    <s v="FALSK"/>
    <s v="FALSK"/>
    <n v="1025"/>
    <n v="508"/>
    <n v="429"/>
    <n v="165"/>
    <n v="186.5"/>
    <n v="207"/>
    <s v="FALSK"/>
    <n v="1.91"/>
    <n v="3.9"/>
    <n v="2.11"/>
    <n v="20.5"/>
    <n v="9.9499999999999993"/>
    <s v="FALSK"/>
    <s v="FALSK"/>
    <n v="1510"/>
    <n v="3080"/>
    <n v="1670"/>
    <n v="16180"/>
    <n v="7850"/>
    <s v=" "/>
    <s v="FALSK"/>
    <s v="FALSK"/>
    <n v="161.4"/>
    <n v="166.4"/>
    <n v="168.8"/>
    <n v="127.1"/>
    <n v="132.1"/>
    <n v="116"/>
    <n v="101.6"/>
    <n v="106.6"/>
    <s v="FALSK"/>
  </r>
  <r>
    <x v="1"/>
    <x v="5"/>
    <n v="26"/>
    <d v="2010-06-25T00:00:00"/>
    <n v="87"/>
    <n v="87"/>
    <n v="94"/>
    <n v="91"/>
    <s v="FALSK"/>
    <s v="FALSK"/>
    <n v="241.5"/>
    <n v="594"/>
    <n v="169.75"/>
    <n v="176"/>
    <n v="181.75"/>
    <n v="1164"/>
    <n v="550"/>
    <s v="FALSK"/>
    <s v="FALSK"/>
    <n v="995"/>
    <n v="477"/>
    <n v="429"/>
    <n v="164"/>
    <n v="186.5"/>
    <n v="208.25"/>
    <s v="FALSK"/>
    <n v="1.91"/>
    <n v="3.9"/>
    <n v="2.11"/>
    <n v="20.5"/>
    <n v="9.9499999999999993"/>
    <s v="FALSK"/>
    <s v="FALSK"/>
    <n v="1510"/>
    <n v="3080"/>
    <n v="1670"/>
    <n v="16180"/>
    <n v="7850"/>
    <s v=" "/>
    <s v="FALSK"/>
    <s v="FALSK"/>
    <n v="162"/>
    <n v="167"/>
    <n v="168.2"/>
    <n v="126.6"/>
    <n v="131.6"/>
    <n v="114.7"/>
    <n v="101.6"/>
    <n v="106.6"/>
    <s v="FALSK"/>
  </r>
  <r>
    <x v="1"/>
    <x v="6"/>
    <n v="27"/>
    <d v="2010-07-02T00:00:00"/>
    <n v="87"/>
    <n v="87"/>
    <n v="94"/>
    <n v="92"/>
    <s v="FALSK"/>
    <s v="FALSK"/>
    <n v="242.51"/>
    <n v="594"/>
    <n v="169.75"/>
    <n v="176"/>
    <n v="181.75"/>
    <n v="1144.5"/>
    <n v="550"/>
    <s v="FALSK"/>
    <s v="FALSK"/>
    <n v="995"/>
    <n v="477"/>
    <n v="429"/>
    <n v="163.75"/>
    <n v="186.25"/>
    <n v="208"/>
    <s v="FALSK"/>
    <n v="1.91"/>
    <n v="3.9"/>
    <n v="2.11"/>
    <n v="20.5"/>
    <n v="9.9499999999999993"/>
    <s v="FALSK"/>
    <s v="FALSK"/>
    <n v="1510"/>
    <n v="3080"/>
    <n v="1670"/>
    <n v="16180"/>
    <n v="7850"/>
    <s v=" "/>
    <s v="FALSK"/>
    <s v="FALSK"/>
    <n v="162.21"/>
    <n v="167.2"/>
    <n v="168.4"/>
    <n v="126.82"/>
    <n v="131.80000000000001"/>
    <n v="114.9"/>
    <n v="101.56"/>
    <n v="106.6"/>
    <s v="FALSK"/>
  </r>
  <r>
    <x v="1"/>
    <x v="6"/>
    <n v="28"/>
    <d v="2010-07-09T00:00:00"/>
    <n v="87"/>
    <n v="87"/>
    <n v="94"/>
    <n v="93"/>
    <s v="FALSK"/>
    <s v="FALSK"/>
    <n v="238.56"/>
    <n v="594"/>
    <n v="169.75"/>
    <n v="176"/>
    <n v="181.75"/>
    <n v="1100"/>
    <n v="550"/>
    <s v="FALSK"/>
    <s v="FALSK"/>
    <n v="1000"/>
    <n v="482"/>
    <n v="429"/>
    <n v="160.75"/>
    <n v="187"/>
    <n v="208"/>
    <s v="FALSK"/>
    <n v="1.86"/>
    <n v="4.1538108073924569"/>
    <n v="2.11"/>
    <n v="20.45"/>
    <n v="9.9499999999999993"/>
    <s v="FALSK"/>
    <s v="FALSK"/>
    <n v="1470"/>
    <n v="3280"/>
    <n v="1670"/>
    <n v="16140"/>
    <n v="7850"/>
    <s v=" "/>
    <s v="FALSK"/>
    <s v="FALSK"/>
    <n v="161.56"/>
    <n v="166.6"/>
    <n v="167.7"/>
    <n v="126.1"/>
    <n v="131.1"/>
    <n v="114.1"/>
    <n v="101.56"/>
    <n v="106.6"/>
    <s v="FALSK"/>
  </r>
  <r>
    <x v="1"/>
    <x v="6"/>
    <n v="29"/>
    <d v="2010-07-16T00:00:00"/>
    <n v="95"/>
    <n v="95"/>
    <n v="99"/>
    <n v="103"/>
    <s v="FALSK"/>
    <s v="FALSK"/>
    <n v="244.89"/>
    <n v="594"/>
    <n v="169.75"/>
    <n v="176"/>
    <n v="176.75"/>
    <n v="1100"/>
    <n v="545"/>
    <s v="FALSK"/>
    <s v="FALSK"/>
    <n v="1000"/>
    <n v="482"/>
    <n v="429"/>
    <n v="168.5"/>
    <n v="188.5"/>
    <n v="208.25"/>
    <s v="FALSK"/>
    <n v="1.86"/>
    <n v="4.1538108073924569"/>
    <n v="2.11"/>
    <n v="20.45"/>
    <n v="9.9499999999999993"/>
    <s v="FALSK"/>
    <s v="FALSK"/>
    <n v="1470"/>
    <n v="3280"/>
    <n v="1670"/>
    <n v="16140"/>
    <n v="7850"/>
    <s v=" "/>
    <s v="FALSK"/>
    <s v="FALSK"/>
    <n v="165.37"/>
    <n v="170.4"/>
    <n v="141.9"/>
    <n v="131.34"/>
    <n v="136.30000000000001"/>
    <n v="119.64"/>
    <n v="106.74"/>
    <n v="111.7"/>
    <s v="FALSK"/>
  </r>
  <r>
    <x v="1"/>
    <x v="6"/>
    <n v="30"/>
    <d v="2010-07-23T00:00:00"/>
    <n v="107"/>
    <n v="107"/>
    <n v="111"/>
    <n v="103"/>
    <s v="FALSK"/>
    <s v="FALSK"/>
    <n v="263.75"/>
    <n v="594"/>
    <n v="181.75"/>
    <n v="184"/>
    <n v="176.75"/>
    <n v="1100"/>
    <n v="545"/>
    <s v="FALSK"/>
    <s v="FALSK"/>
    <n v="1000"/>
    <n v="482"/>
    <n v="429"/>
    <n v="172.75"/>
    <n v="192.25"/>
    <n v="208.5"/>
    <s v="FALSK"/>
    <n v="1.86"/>
    <n v="4.1538108073924569"/>
    <n v="2.11"/>
    <n v="20.45"/>
    <n v="9.9499999999999993"/>
    <s v="FALSK"/>
    <s v="FALSK"/>
    <n v="1470"/>
    <n v="3280"/>
    <n v="1670"/>
    <n v="16140"/>
    <n v="7850"/>
    <s v=" "/>
    <s v="FALSK"/>
    <s v="FALSK"/>
    <n v="175.51"/>
    <n v="180.5"/>
    <n v="182.3"/>
    <n v="143.37"/>
    <n v="148.4"/>
    <n v="131.91999999999999"/>
    <n v="117.13"/>
    <n v="122.1"/>
    <s v="FALSK"/>
  </r>
  <r>
    <x v="1"/>
    <x v="6"/>
    <n v="31"/>
    <d v="2010-07-30T00:00:00"/>
    <n v="118.5"/>
    <n v="118.5"/>
    <n v="120.5"/>
    <n v="109.5"/>
    <s v="FALSK"/>
    <s v="FALSK"/>
    <n v="258"/>
    <n v="594"/>
    <n v="181.75"/>
    <n v="185"/>
    <n v="176.75"/>
    <n v="1094.5"/>
    <n v="567"/>
    <s v="FALSK"/>
    <s v="FALSK"/>
    <n v="1000"/>
    <n v="482"/>
    <n v="429"/>
    <n v="172"/>
    <n v="194.5"/>
    <n v="208.75"/>
    <s v="FALSK"/>
    <n v="1.86"/>
    <n v="4.1538108073924569"/>
    <n v="2.11"/>
    <n v="20.45"/>
    <n v="9.9499999999999993"/>
    <s v="FALSK"/>
    <s v="FALSK"/>
    <n v="1470"/>
    <n v="3280"/>
    <n v="1670"/>
    <n v="16140"/>
    <n v="7850"/>
    <s v=" "/>
    <s v="FALSK"/>
    <s v="FALSK"/>
    <n v="180.42"/>
    <n v="185.4"/>
    <n v="187.5"/>
    <n v="149.41999999999999"/>
    <n v="154.4"/>
    <n v="138.19999999999999"/>
    <n v="127.75"/>
    <n v="132.80000000000001"/>
    <s v="FALSK"/>
  </r>
  <r>
    <x v="1"/>
    <x v="7"/>
    <n v="32"/>
    <d v="2010-08-06T00:00:00"/>
    <n v="132"/>
    <n v="132"/>
    <n v="132"/>
    <n v="118"/>
    <s v="FALSK"/>
    <s v="FALSK"/>
    <n v="261.75"/>
    <n v="594"/>
    <n v="181.75"/>
    <n v="185"/>
    <n v="176.75"/>
    <n v="1094.5"/>
    <n v="567"/>
    <s v="FALSK"/>
    <s v="FALSK"/>
    <n v="1000"/>
    <n v="482"/>
    <n v="429"/>
    <n v="177.25"/>
    <n v="195"/>
    <n v="209.75"/>
    <s v="FALSK"/>
    <n v="1.86"/>
    <n v="4.1538108073924569"/>
    <n v="2.11"/>
    <n v="20.45"/>
    <n v="9.9499999999999993"/>
    <s v="FALSK"/>
    <s v="FALSK"/>
    <n v="1470"/>
    <n v="3280"/>
    <n v="1670"/>
    <n v="16140"/>
    <n v="7850"/>
    <s v=" "/>
    <s v="FALSK"/>
    <s v="FALSK"/>
    <n v="186.97"/>
    <n v="192"/>
    <n v="194.8"/>
    <n v="157.75"/>
    <n v="162.80000000000001"/>
    <n v="147.6"/>
    <n v="136.1"/>
    <n v="141.1"/>
    <s v="FALSK"/>
  </r>
  <r>
    <x v="1"/>
    <x v="7"/>
    <n v="33"/>
    <d v="2010-08-13T00:00:00"/>
    <n v="144"/>
    <n v="144"/>
    <n v="136"/>
    <n v="122"/>
    <s v="FALSK"/>
    <s v="FALSK"/>
    <n v="258"/>
    <n v="614"/>
    <n v="181.75"/>
    <n v="187"/>
    <n v="176.75"/>
    <n v="1009"/>
    <n v="582"/>
    <s v="FALSK"/>
    <s v="FALSK"/>
    <n v="1000"/>
    <n v="482"/>
    <n v="429"/>
    <n v="188.25"/>
    <n v="203.75"/>
    <n v="216"/>
    <s v="FALSK"/>
    <n v="1.82"/>
    <n v="4.1538108073924569"/>
    <n v="2"/>
    <n v="20.2"/>
    <n v="9.9499999999999993"/>
    <s v="FALSK"/>
    <s v="FALSK"/>
    <n v="1440"/>
    <n v="3280"/>
    <n v="1580"/>
    <n v="15940"/>
    <n v="7850"/>
    <s v=" "/>
    <s v="FALSK"/>
    <s v="FALSK"/>
    <n v="190.7"/>
    <n v="195.7"/>
    <n v="198.4"/>
    <n v="161.6"/>
    <n v="166.6"/>
    <n v="151.30000000000001"/>
    <n v="142.30000000000001"/>
    <n v="147.30000000000001"/>
    <s v="FALSK"/>
  </r>
  <r>
    <x v="1"/>
    <x v="7"/>
    <n v="34"/>
    <d v="2010-08-20T00:00:00"/>
    <n v="141"/>
    <n v="141"/>
    <n v="133"/>
    <n v="119"/>
    <n v="170"/>
    <s v="FALSK"/>
    <n v="259"/>
    <n v="580"/>
    <n v="168"/>
    <n v="175"/>
    <n v="176.75"/>
    <n v="1045"/>
    <n v="570"/>
    <s v="FALSK"/>
    <s v="FALSK"/>
    <n v="1000"/>
    <n v="482"/>
    <n v="429"/>
    <n v="183.75"/>
    <n v="200.25"/>
    <n v="216.25"/>
    <s v="FALSK"/>
    <n v="1.82"/>
    <n v="4.1538108073924569"/>
    <n v="2"/>
    <n v="20.2"/>
    <n v="9.9499999999999993"/>
    <s v="FALSK"/>
    <s v="FALSK"/>
    <n v="1440"/>
    <n v="3280"/>
    <n v="1580"/>
    <n v="15940"/>
    <n v="7850"/>
    <s v=" "/>
    <s v="FALSK"/>
    <s v="FALSK"/>
    <n v="186.8"/>
    <n v="191.8"/>
    <n v="196"/>
    <n v="158.1"/>
    <n v="163.1"/>
    <n v="151"/>
    <n v="139.30000000000001"/>
    <n v="144.30000000000001"/>
    <s v="FALSK"/>
  </r>
  <r>
    <x v="1"/>
    <x v="7"/>
    <n v="35"/>
    <d v="2010-08-27T00:00:00"/>
    <n v="133"/>
    <n v="133"/>
    <n v="129"/>
    <n v="117"/>
    <n v="169"/>
    <s v="FALSK"/>
    <n v="254"/>
    <n v="572"/>
    <n v="160.5"/>
    <n v="175"/>
    <n v="180"/>
    <n v="1050"/>
    <n v="570"/>
    <s v="FALSK"/>
    <s v="FALSK"/>
    <n v="1035"/>
    <n v="492"/>
    <n v="429"/>
    <n v="181.75"/>
    <n v="199"/>
    <n v="215.75"/>
    <s v="FALSK"/>
    <n v="1.82"/>
    <n v="4.1538108073924569"/>
    <n v="2"/>
    <n v="20.2"/>
    <n v="9.9499999999999993"/>
    <s v="FALSK"/>
    <s v="FALSK"/>
    <n v="1440"/>
    <n v="3280"/>
    <n v="1580"/>
    <n v="15940"/>
    <n v="7850"/>
    <s v=" "/>
    <s v="FALSK"/>
    <s v="FALSK"/>
    <n v="183.1"/>
    <n v="188.1"/>
    <n v="192"/>
    <n v="154.19999999999999"/>
    <n v="159.19999999999999"/>
    <n v="145"/>
    <n v="134.4"/>
    <n v="139.4"/>
    <s v="FALSK"/>
  </r>
  <r>
    <x v="1"/>
    <x v="8"/>
    <n v="36"/>
    <d v="2010-09-03T00:00:00"/>
    <n v="130"/>
    <n v="130"/>
    <n v="127"/>
    <n v="116"/>
    <n v="169"/>
    <s v="FALSK"/>
    <n v="254"/>
    <n v="572"/>
    <n v="160.5"/>
    <n v="180"/>
    <n v="180"/>
    <n v="1050"/>
    <n v="575"/>
    <s v="FALSK"/>
    <s v="FALSK"/>
    <n v="1035"/>
    <n v="492"/>
    <n v="429"/>
    <n v="180.25"/>
    <n v="197.75"/>
    <n v="216"/>
    <s v="FALSK"/>
    <n v="1.82"/>
    <n v="4.1538108073924569"/>
    <n v="2"/>
    <n v="20.2"/>
    <n v="9.9499999999999993"/>
    <s v="FALSK"/>
    <s v="FALSK"/>
    <n v="1440"/>
    <n v="3280"/>
    <n v="1580"/>
    <n v="15940"/>
    <n v="7850"/>
    <s v=" "/>
    <s v="FALSK"/>
    <s v="FALSK"/>
    <n v="182.8"/>
    <n v="187.8"/>
    <n v="191.1"/>
    <n v="153.4"/>
    <n v="158.4"/>
    <n v="143.30000000000001"/>
    <n v="132.4"/>
    <n v="137.4"/>
    <s v="FALSK"/>
  </r>
  <r>
    <x v="1"/>
    <x v="8"/>
    <n v="37"/>
    <d v="2010-09-10T00:00:00"/>
    <n v="134"/>
    <n v="134"/>
    <n v="127"/>
    <n v="116"/>
    <n v="169"/>
    <s v="FALSK"/>
    <n v="255"/>
    <n v="287"/>
    <n v="165"/>
    <n v="184"/>
    <n v="179"/>
    <n v="1052"/>
    <n v="575"/>
    <n v="503"/>
    <n v="975"/>
    <n v="1035"/>
    <n v="492"/>
    <n v="429"/>
    <n v="181.75"/>
    <n v="198.75"/>
    <n v="216.25"/>
    <s v="FALSK"/>
    <n v="1.82"/>
    <n v="4.1538108073924569"/>
    <n v="2"/>
    <n v="20.2"/>
    <n v="9.9499999999999993"/>
    <s v="FALSK"/>
    <s v="FALSK"/>
    <n v="1440"/>
    <n v="3280"/>
    <n v="1580"/>
    <n v="15940"/>
    <n v="7850"/>
    <s v=" "/>
    <s v="FALSK"/>
    <s v="FALSK"/>
    <n v="184.24"/>
    <n v="189.2"/>
    <n v="191.8"/>
    <n v="154.82"/>
    <n v="159.80000000000001"/>
    <n v="144.19999999999999"/>
    <n v="134.61000000000001"/>
    <n v="139.6"/>
    <s v="FALSK"/>
  </r>
  <r>
    <x v="1"/>
    <x v="8"/>
    <n v="38"/>
    <d v="2010-09-17T00:00:00"/>
    <n v="130"/>
    <n v="130"/>
    <n v="135"/>
    <n v="126"/>
    <n v="169"/>
    <s v="FALSK"/>
    <n v="266"/>
    <n v="587"/>
    <n v="176.75"/>
    <n v="184"/>
    <n v="180"/>
    <n v="1052"/>
    <n v="575"/>
    <n v="503"/>
    <n v="975"/>
    <n v="1006"/>
    <n v="490"/>
    <n v="429"/>
    <n v="183.5"/>
    <n v="200.5"/>
    <n v="217.75"/>
    <s v="FALSK"/>
    <n v="1.82"/>
    <n v="4.1538108073924569"/>
    <n v="2"/>
    <n v="20.2"/>
    <n v="9.9499999999999993"/>
    <s v="FALSK"/>
    <s v="FALSK"/>
    <n v="1440"/>
    <n v="3280"/>
    <n v="1580"/>
    <n v="15940"/>
    <n v="7850"/>
    <s v=" "/>
    <s v="FALSK"/>
    <s v="FALSK"/>
    <n v="188.2"/>
    <n v="193.2"/>
    <n v="196.8"/>
    <n v="159.1"/>
    <n v="164.1"/>
    <n v="149.5"/>
    <n v="136.69999999999999"/>
    <n v="141.69999999999999"/>
    <s v="FALSK"/>
  </r>
  <r>
    <x v="1"/>
    <x v="8"/>
    <n v="39"/>
    <d v="2010-09-24T00:00:00"/>
    <n v="130"/>
    <n v="130"/>
    <n v="133"/>
    <n v="125"/>
    <n v="169"/>
    <s v="FALSK"/>
    <n v="264"/>
    <n v="525"/>
    <n v="180"/>
    <n v="184"/>
    <n v="180"/>
    <n v="1052"/>
    <n v="575"/>
    <n v="503"/>
    <n v="975"/>
    <n v="1006"/>
    <n v="490"/>
    <n v="429"/>
    <n v="183.5"/>
    <n v="200.5"/>
    <n v="217.75"/>
    <s v="FALSK"/>
    <n v="1.82"/>
    <n v="4.1538108073924569"/>
    <n v="2"/>
    <n v="20.2"/>
    <n v="9.9499999999999993"/>
    <s v="FALSK"/>
    <s v="FALSK"/>
    <n v="1440"/>
    <n v="3280"/>
    <n v="1580"/>
    <n v="15940"/>
    <n v="7850"/>
    <s v=" "/>
    <s v="FALSK"/>
    <s v="FALSK"/>
    <n v="186.2"/>
    <n v="191.2"/>
    <n v="192.8"/>
    <n v="157.9"/>
    <n v="162.9"/>
    <n v="148.4"/>
    <n v="135.9"/>
    <n v="140.9"/>
    <s v="FALSK"/>
  </r>
  <r>
    <x v="1"/>
    <x v="9"/>
    <n v="40"/>
    <d v="2010-10-01T00:00:00"/>
    <n v="145"/>
    <n v="145"/>
    <n v="141"/>
    <n v="130"/>
    <s v="FALSK"/>
    <s v="FALSK"/>
    <n v="263.33000000000004"/>
    <n v="630"/>
    <n v="193.75"/>
    <n v="193"/>
    <n v="201.75"/>
    <n v="1052"/>
    <n v="575"/>
    <n v="503"/>
    <n v="975"/>
    <n v="996"/>
    <n v="480"/>
    <n v="429"/>
    <n v="189.25"/>
    <n v="207.75"/>
    <n v="225.75"/>
    <s v="FALSK"/>
    <n v="1.82"/>
    <n v="4.1538108073924569"/>
    <n v="2"/>
    <n v="20.2"/>
    <n v="9.9499999999999993"/>
    <s v="FALSK"/>
    <s v="FALSK"/>
    <n v="1440"/>
    <n v="3280"/>
    <n v="1580"/>
    <n v="15940"/>
    <n v="7850"/>
    <s v=" "/>
    <s v="FALSK"/>
    <s v="FALSK"/>
    <n v="194.1"/>
    <n v="199.1"/>
    <n v="202.8"/>
    <n v="165.5"/>
    <n v="170.5"/>
    <n v="155.4"/>
    <n v="145.80000000000001"/>
    <n v="150.80000000000001"/>
    <s v="FALSK"/>
  </r>
  <r>
    <x v="1"/>
    <x v="9"/>
    <n v="41"/>
    <d v="2010-10-08T00:00:00"/>
    <n v="147"/>
    <n v="147"/>
    <n v="134"/>
    <n v="123"/>
    <s v="FALSK"/>
    <s v="FALSK"/>
    <n v="255"/>
    <n v="630"/>
    <n v="190.75"/>
    <n v="189"/>
    <n v="201.75"/>
    <n v="1052"/>
    <n v="575"/>
    <n v="503"/>
    <n v="975"/>
    <n v="996"/>
    <n v="480"/>
    <n v="429"/>
    <n v="186"/>
    <n v="204.75"/>
    <n v="223"/>
    <s v="FALSK"/>
    <n v="1.82"/>
    <n v="4.1538108073924569"/>
    <n v="2"/>
    <n v="20.2"/>
    <n v="9.9499999999999993"/>
    <s v="FALSK"/>
    <s v="FALSK"/>
    <n v="1440"/>
    <n v="3280"/>
    <n v="1580"/>
    <n v="15940"/>
    <n v="7850"/>
    <s v=" "/>
    <s v="FALSK"/>
    <s v="FALSK"/>
    <n v="195.8"/>
    <n v="200.8"/>
    <n v="197.2"/>
    <n v="159.30000000000001"/>
    <n v="164.3"/>
    <n v="149.69999999999999"/>
    <n v="141.1"/>
    <n v="146.1"/>
    <s v="FALSK"/>
  </r>
  <r>
    <x v="1"/>
    <x v="9"/>
    <n v="42"/>
    <d v="2010-10-15T00:00:00"/>
    <n v="131"/>
    <n v="131"/>
    <n v="135"/>
    <n v="130"/>
    <s v="FALSK"/>
    <s v="FALSK"/>
    <n v="244.5"/>
    <n v="630"/>
    <n v="193.75"/>
    <n v="193"/>
    <n v="201.75"/>
    <n v="1048"/>
    <n v="575"/>
    <n v="503"/>
    <n v="975"/>
    <n v="999"/>
    <n v="490"/>
    <n v="429"/>
    <n v="192.5"/>
    <n v="211.25"/>
    <n v="228.75"/>
    <s v="FALSK"/>
    <n v="1.82"/>
    <n v="4.1538108073924569"/>
    <n v="2"/>
    <n v="20.2"/>
    <n v="9.9499999999999993"/>
    <s v="FALSK"/>
    <s v="FALSK"/>
    <n v="1440"/>
    <n v="3280"/>
    <n v="1580"/>
    <n v="15940"/>
    <n v="7850"/>
    <s v=" "/>
    <s v="FALSK"/>
    <s v="FALSK"/>
    <n v="192.3"/>
    <n v="197.3"/>
    <n v="194.5"/>
    <n v="154.9"/>
    <n v="159.9"/>
    <n v="145.19999999999999"/>
    <n v="135.30000000000001"/>
    <n v="140.30000000000001"/>
    <s v="FALSK"/>
  </r>
  <r>
    <x v="1"/>
    <x v="9"/>
    <n v="43"/>
    <d v="2010-10-22T00:00:00"/>
    <n v="131"/>
    <n v="131"/>
    <n v="135"/>
    <n v="130"/>
    <s v="FALSK"/>
    <s v="FALSK"/>
    <n v="257.5"/>
    <n v="565"/>
    <s v="FALSK"/>
    <n v="193"/>
    <n v="196"/>
    <n v="1048"/>
    <n v="575"/>
    <n v="503"/>
    <n v="1100"/>
    <n v="999"/>
    <n v="490"/>
    <n v="429"/>
    <n v="189.5"/>
    <n v="208.5"/>
    <n v="225.75"/>
    <s v="FALSK"/>
    <n v="1.78"/>
    <n v="4.05"/>
    <n v="2"/>
    <n v="17.399999999999999"/>
    <n v="9.9499999999999993"/>
    <s v="FALSK"/>
    <s v="FALSK"/>
    <n v="1400"/>
    <n v="3200"/>
    <n v="1580"/>
    <n v="13730"/>
    <n v="7850"/>
    <s v=" "/>
    <s v="FALSK"/>
    <s v="FALSK"/>
    <n v="187.8"/>
    <n v="192.8"/>
    <n v="191.8"/>
    <n v="157.19999999999999"/>
    <n v="162.19999999999999"/>
    <n v="147.69999999999999"/>
    <n v="135.6"/>
    <n v="140.6"/>
    <s v="FALSK"/>
  </r>
  <r>
    <x v="1"/>
    <x v="9"/>
    <n v="44"/>
    <d v="2010-10-29T00:00:00"/>
    <n v="133"/>
    <n v="133"/>
    <n v="135"/>
    <n v="127"/>
    <n v="200"/>
    <s v="FALSK"/>
    <n v="250"/>
    <n v="545"/>
    <n v="171.75"/>
    <n v="188"/>
    <n v="175"/>
    <n v="1030"/>
    <n v="575"/>
    <n v="503"/>
    <n v="1050"/>
    <n v="989"/>
    <n v="490"/>
    <n v="429"/>
    <n v="188.75"/>
    <n v="208.75"/>
    <n v="227"/>
    <s v="FALSK"/>
    <n v="1.78"/>
    <n v="4.05"/>
    <n v="2"/>
    <n v="17.399999999999999"/>
    <n v="9.9499999999999993"/>
    <s v="FALSK"/>
    <s v="FALSK"/>
    <n v="1400"/>
    <n v="3200"/>
    <n v="1580"/>
    <n v="13730"/>
    <n v="7850"/>
    <s v=" "/>
    <s v="FALSK"/>
    <s v="FALSK"/>
    <n v="179.4"/>
    <n v="184.4"/>
    <n v="188.1"/>
    <n v="156.19999999999999"/>
    <n v="161.19999999999999"/>
    <n v="145.1"/>
    <n v="135.1"/>
    <n v="140.1"/>
    <s v="FALSK"/>
  </r>
  <r>
    <x v="1"/>
    <x v="10"/>
    <n v="45"/>
    <d v="2010-11-05T00:00:00"/>
    <n v="131"/>
    <n v="131"/>
    <n v="133"/>
    <n v="122"/>
    <n v="200"/>
    <s v="FALSK"/>
    <n v="250"/>
    <n v="550"/>
    <n v="171.75"/>
    <n v="188"/>
    <n v="175"/>
    <n v="1030"/>
    <n v="575"/>
    <n v="503"/>
    <n v="1050"/>
    <n v="1007"/>
    <n v="488"/>
    <n v="429"/>
    <n v="189.5"/>
    <n v="209.25"/>
    <n v="222.75"/>
    <s v="FALSK"/>
    <n v="1.78"/>
    <n v="4.05"/>
    <n v="2"/>
    <n v="17.399999999999999"/>
    <n v="9.9499999999999993"/>
    <s v="FALSK"/>
    <s v="FALSK"/>
    <n v="1400"/>
    <n v="3200"/>
    <n v="1580"/>
    <n v="13730"/>
    <n v="7850"/>
    <s v=" "/>
    <s v="FALSK"/>
    <s v="FALSK"/>
    <n v="178.2"/>
    <n v="183.2"/>
    <n v="187.7"/>
    <n v="154.80000000000001"/>
    <n v="159.80000000000001"/>
    <n v="143.5"/>
    <n v="133.5"/>
    <n v="138.5"/>
    <s v="FALSK"/>
  </r>
  <r>
    <x v="1"/>
    <x v="10"/>
    <n v="46"/>
    <d v="2010-11-12T00:00:00"/>
    <n v="138"/>
    <n v="138"/>
    <n v="142"/>
    <n v="130"/>
    <s v="FALSK"/>
    <s v="FALSK"/>
    <n v="257.08000000000004"/>
    <n v="630"/>
    <n v="186.75"/>
    <n v="190"/>
    <n v="201.75"/>
    <n v="1046.5"/>
    <n v="595"/>
    <n v="520"/>
    <n v="1050"/>
    <n v="997"/>
    <n v="478"/>
    <n v="429"/>
    <n v="190.75"/>
    <n v="212.25"/>
    <n v="227"/>
    <s v="FALSK"/>
    <n v="1.78"/>
    <n v="4.05"/>
    <n v="2"/>
    <n v="17.399999999999999"/>
    <n v="9.9499999999999993"/>
    <n v="2"/>
    <s v="FALSK"/>
    <n v="1400"/>
    <n v="3200"/>
    <n v="1580"/>
    <n v="13730"/>
    <n v="7850"/>
    <n v="1580"/>
    <s v="FALSK"/>
    <s v="FALSK"/>
    <n v="185"/>
    <n v="190"/>
    <n v="195.6"/>
    <n v="161.69999999999999"/>
    <n v="166.7"/>
    <n v="150.80000000000001"/>
    <n v="140.9"/>
    <n v="145.9"/>
    <s v="FALSK"/>
  </r>
  <r>
    <x v="1"/>
    <x v="10"/>
    <n v="47"/>
    <d v="2010-11-19T00:00:00"/>
    <n v="140"/>
    <n v="140"/>
    <n v="144"/>
    <n v="132"/>
    <s v="FALSK"/>
    <s v="FALSK"/>
    <n v="264.88"/>
    <n v="630"/>
    <n v="189.75"/>
    <n v="192"/>
    <n v="201.75"/>
    <n v="1046.5"/>
    <n v="595"/>
    <n v="520"/>
    <n v="1050"/>
    <n v="997"/>
    <n v="478"/>
    <n v="429"/>
    <n v="194.25"/>
    <n v="216.5"/>
    <n v="233.75"/>
    <s v="FALSK"/>
    <n v="1.78"/>
    <n v="4.05"/>
    <n v="2"/>
    <n v="17.399999999999999"/>
    <n v="9.9499999999999993"/>
    <s v="FALSK"/>
    <s v="FALSK"/>
    <n v="1400"/>
    <n v="3200"/>
    <n v="1580"/>
    <n v="13730"/>
    <n v="7850"/>
    <s v=" "/>
    <s v="FALSK"/>
    <s v="FALSK"/>
    <n v="187.5"/>
    <n v="192.5"/>
    <n v="198.3"/>
    <n v="164.1"/>
    <n v="169.1"/>
    <n v="153.6"/>
    <n v="142.5"/>
    <n v="147.5"/>
    <s v="FALSK"/>
  </r>
  <r>
    <x v="1"/>
    <x v="10"/>
    <n v="48"/>
    <d v="2010-11-26T00:00:00"/>
    <n v="130"/>
    <n v="130"/>
    <n v="135"/>
    <n v="129"/>
    <n v="200"/>
    <s v="FALSK"/>
    <n v="252"/>
    <n v="575"/>
    <n v="179.75"/>
    <n v="190"/>
    <n v="198"/>
    <n v="1030"/>
    <n v="652"/>
    <n v="520"/>
    <n v="1050"/>
    <n v="997"/>
    <n v="478"/>
    <n v="429"/>
    <n v="190.25"/>
    <n v="212.25"/>
    <n v="229.25"/>
    <s v="FALSK"/>
    <n v="1.78"/>
    <n v="4.05"/>
    <n v="2"/>
    <n v="17.399999999999999"/>
    <n v="9.9499999999999993"/>
    <s v="FALSK"/>
    <s v="FALSK"/>
    <n v="1400"/>
    <n v="3200"/>
    <n v="1580"/>
    <n v="13730"/>
    <n v="7850"/>
    <s v=" "/>
    <s v="FALSK"/>
    <s v="FALSK"/>
    <n v="182.2"/>
    <n v="187.2"/>
    <n v="185.4"/>
    <n v="156.1"/>
    <n v="161.1"/>
    <n v="144.5"/>
    <n v="134.80000000000001"/>
    <n v="139.80000000000001"/>
    <s v="FALSK"/>
  </r>
  <r>
    <x v="1"/>
    <x v="11"/>
    <n v="49"/>
    <d v="2010-12-03T00:00:00"/>
    <n v="129"/>
    <n v="129"/>
    <n v="135"/>
    <n v="131"/>
    <n v="220"/>
    <s v="FALSK"/>
    <n v="269.35000000000002"/>
    <n v="550"/>
    <n v="179.75"/>
    <n v="192"/>
    <n v="199"/>
    <n v="1029"/>
    <n v="652"/>
    <n v="520"/>
    <n v="1050"/>
    <n v="997"/>
    <n v="478"/>
    <n v="429"/>
    <n v="192.25"/>
    <n v="215.25"/>
    <n v="231.5"/>
    <s v="FALSK"/>
    <n v="1.88"/>
    <n v="4.05"/>
    <n v="2.5"/>
    <n v="16.5"/>
    <n v="12"/>
    <s v="FALSK"/>
    <s v="FALSK"/>
    <n v="1480"/>
    <n v="3200"/>
    <n v="1970"/>
    <n v="13020"/>
    <n v="9470"/>
    <s v=" "/>
    <s v="FALSK"/>
    <s v="FALSK"/>
    <n v="196.9"/>
    <n v="201.9"/>
    <n v="195.1"/>
    <n v="159"/>
    <n v="164"/>
    <n v="147.4"/>
    <n v="134.4"/>
    <n v="139.4"/>
    <s v="FALSK"/>
  </r>
  <r>
    <x v="1"/>
    <x v="11"/>
    <n v="50"/>
    <d v="2010-12-10T00:00:00"/>
    <n v="142"/>
    <n v="142"/>
    <n v="148"/>
    <n v="137"/>
    <n v="200"/>
    <s v="FALSK"/>
    <n v="274"/>
    <n v="608"/>
    <n v="179.75"/>
    <n v="192"/>
    <n v="201.75"/>
    <n v="1029"/>
    <n v="550"/>
    <n v="503"/>
    <n v="1200"/>
    <n v="996"/>
    <n v="479"/>
    <n v="429"/>
    <n v="196.5"/>
    <n v="220"/>
    <n v="235"/>
    <s v="FALSK"/>
    <n v="1.88"/>
    <n v="4.05"/>
    <n v="2.5"/>
    <n v="16.5"/>
    <n v="12"/>
    <s v="FALSK"/>
    <s v="FALSK"/>
    <n v="1480"/>
    <n v="3200"/>
    <n v="1970"/>
    <n v="13020"/>
    <n v="9470"/>
    <s v=" "/>
    <s v="FALSK"/>
    <s v="FALSK"/>
    <n v="189.9"/>
    <n v="194.9"/>
    <n v="192.4"/>
    <n v="167.4"/>
    <n v="172.4"/>
    <n v="157.4"/>
    <n v="144.4"/>
    <n v="149.4"/>
    <s v="FALSK"/>
  </r>
  <r>
    <x v="1"/>
    <x v="11"/>
    <n v="51"/>
    <d v="2010-12-17T00:00:00"/>
    <n v="145"/>
    <n v="145"/>
    <n v="153"/>
    <n v="140"/>
    <n v="205"/>
    <s v="FALSK"/>
    <n v="271.5"/>
    <n v="575"/>
    <n v="181.75"/>
    <n v="194"/>
    <n v="193"/>
    <n v="1007"/>
    <n v="550"/>
    <n v="503"/>
    <n v="1200"/>
    <n v="996"/>
    <n v="479"/>
    <n v="429"/>
    <n v="198.25"/>
    <n v="220.5"/>
    <n v="232.75"/>
    <s v="FALSK"/>
    <n v="1.88"/>
    <n v="4.05"/>
    <n v="2.5"/>
    <n v="16.5"/>
    <n v="12"/>
    <s v="FALSK"/>
    <s v="FALSK"/>
    <n v="1480"/>
    <n v="3200"/>
    <n v="1970"/>
    <n v="13020"/>
    <n v="9470"/>
    <s v=" "/>
    <s v="FALSK"/>
    <s v="FALSK"/>
    <n v="192.2"/>
    <n v="197.2"/>
    <n v="194.9"/>
    <n v="170.2"/>
    <n v="175.2"/>
    <n v="169.7"/>
    <n v="147.6"/>
    <n v="152.6"/>
    <s v="FALSK"/>
  </r>
  <r>
    <x v="1"/>
    <x v="11"/>
    <n v="52"/>
    <d v="2010-12-24T00:00:00"/>
    <n v="146"/>
    <n v="146"/>
    <n v="155"/>
    <n v="143"/>
    <n v="205"/>
    <s v="FALSK"/>
    <n v="269"/>
    <n v="600"/>
    <n v="185"/>
    <n v="197"/>
    <n v="190"/>
    <n v="1007"/>
    <n v="550"/>
    <n v="503"/>
    <n v="1200"/>
    <n v="996"/>
    <n v="479"/>
    <n v="429"/>
    <n v="201"/>
    <n v="224.25"/>
    <n v="236.5"/>
    <s v="FALSK"/>
    <n v="1.88"/>
    <n v="4.05"/>
    <n v="2.5"/>
    <n v="16.5"/>
    <n v="12"/>
    <s v="FALSK"/>
    <s v="FALSK"/>
    <n v="1480"/>
    <n v="3200"/>
    <n v="1970"/>
    <n v="13020"/>
    <n v="9470"/>
    <s v=" "/>
    <s v="FALSK"/>
    <s v="FALSK"/>
    <n v="192.9"/>
    <n v="197.9"/>
    <n v="195.8"/>
    <n v="171.5"/>
    <n v="176.5"/>
    <n v="161.5"/>
    <n v="148.5"/>
    <n v="153.5"/>
    <s v="FALSK"/>
  </r>
  <r>
    <x v="1"/>
    <x v="11"/>
    <n v="53"/>
    <d v="2010-12-31T00:00:00"/>
    <n v="146"/>
    <n v="146"/>
    <n v="156"/>
    <n v="146"/>
    <n v="205"/>
    <s v="FALSK"/>
    <n v="269"/>
    <n v="600"/>
    <n v="185"/>
    <n v="197"/>
    <n v="190"/>
    <n v="1007"/>
    <n v="550"/>
    <n v="503"/>
    <n v="1200"/>
    <n v="996"/>
    <n v="479"/>
    <n v="429"/>
    <n v="202.5"/>
    <n v="225.5"/>
    <n v="237"/>
    <s v="FALSK"/>
    <n v="2.0192135869268886"/>
    <n v="4.05"/>
    <n v="2.5357565975360927"/>
    <n v="17.25"/>
    <n v="12"/>
    <s v="FALSK"/>
    <s v="FALSK"/>
    <n v="1590"/>
    <n v="3200"/>
    <n v="2000"/>
    <n v="13610"/>
    <n v="9470"/>
    <s v=" "/>
    <s v="FALSK"/>
    <s v="FALSK"/>
    <n v="193.7"/>
    <n v="198.7"/>
    <n v="196.3"/>
    <n v="172.1"/>
    <n v="177.1"/>
    <n v="162.1"/>
    <n v="148.5"/>
    <n v="153.5"/>
    <s v="FALSK"/>
  </r>
  <r>
    <x v="2"/>
    <x v="0"/>
    <n v="1"/>
    <d v="2011-01-07T00:00:00"/>
    <n v="166"/>
    <n v="166"/>
    <n v="158"/>
    <n v="146"/>
    <s v="FALSK"/>
    <s v="FALSK"/>
    <n v="295"/>
    <n v="638"/>
    <n v="194.75"/>
    <n v="202"/>
    <n v="198.75"/>
    <n v="1027"/>
    <n v="762"/>
    <n v="503"/>
    <n v="1200"/>
    <n v="1017"/>
    <n v="486"/>
    <n v="429"/>
    <n v="202.5"/>
    <n v="225.5"/>
    <n v="237"/>
    <s v="FALSK"/>
    <n v="1.95"/>
    <n v="4.05"/>
    <n v="2.4500000000000002"/>
    <n v="17.25"/>
    <n v="12"/>
    <s v="FALSK"/>
    <s v="FALSK"/>
    <n v="1540"/>
    <n v="3200"/>
    <n v="1930"/>
    <n v="13610"/>
    <n v="9470"/>
    <s v=" "/>
    <s v="FALSK"/>
    <s v="FALSK"/>
    <n v="208.6"/>
    <n v="213.6"/>
    <n v="209.4"/>
    <n v="181.4"/>
    <n v="186.4"/>
    <n v="171.3"/>
    <n v="158"/>
    <n v="163"/>
    <s v="FALSK"/>
  </r>
  <r>
    <x v="2"/>
    <x v="0"/>
    <n v="2"/>
    <d v="2011-01-14T00:00:00"/>
    <n v="155"/>
    <n v="155"/>
    <n v="159"/>
    <n v="147"/>
    <s v="FALSK"/>
    <s v="FALSK"/>
    <n v="286"/>
    <n v="555"/>
    <n v="200.75"/>
    <n v="206"/>
    <n v="195"/>
    <n v="1020"/>
    <n v="652"/>
    <n v="503"/>
    <n v="1200"/>
    <n v="990.25"/>
    <n v="486"/>
    <n v="429"/>
    <n v="205"/>
    <n v="208.25"/>
    <n v="238.5"/>
    <s v="FALSK"/>
    <n v="1.95"/>
    <n v="4.05"/>
    <n v="2.4500000000000002"/>
    <n v="17.25"/>
    <n v="12"/>
    <s v="FALSK"/>
    <s v="FALSK"/>
    <n v="1540"/>
    <n v="3200"/>
    <n v="1930"/>
    <n v="13610"/>
    <n v="9470"/>
    <s v=" "/>
    <s v="FALSK"/>
    <s v="FALSK"/>
    <n v="214.5"/>
    <n v="219.5"/>
    <n v="212.4"/>
    <n v="178.8"/>
    <n v="183.8"/>
    <n v="169"/>
    <n v="154.4"/>
    <n v="159.4"/>
    <s v="FALSK"/>
  </r>
  <r>
    <x v="2"/>
    <x v="0"/>
    <n v="3"/>
    <d v="2011-01-21T00:00:00"/>
    <n v="162"/>
    <n v="162"/>
    <n v="172"/>
    <n v="172"/>
    <s v="FALSK"/>
    <s v="FALSK"/>
    <n v="289.39999999999998"/>
    <n v="638"/>
    <n v="215.75"/>
    <n v="213"/>
    <n v="201.75"/>
    <n v="1020"/>
    <n v="652"/>
    <n v="503"/>
    <n v="1200"/>
    <n v="990.25"/>
    <n v="486"/>
    <n v="429"/>
    <n v="215"/>
    <n v="241.25"/>
    <n v="250.75"/>
    <s v="FALSK"/>
    <n v="2.0192135869268886"/>
    <n v="4.05"/>
    <n v="2.5357565975360927"/>
    <n v="17.25"/>
    <n v="12"/>
    <s v="FALSK"/>
    <s v="FALSK"/>
    <n v="1590"/>
    <n v="3200"/>
    <n v="2000"/>
    <n v="13610"/>
    <n v="9470"/>
    <s v=" "/>
    <s v="FALSK"/>
    <s v="FALSK"/>
    <n v="224.6"/>
    <n v="229.6"/>
    <n v="223.2"/>
    <n v="187.4"/>
    <n v="192.4"/>
    <n v="177.9"/>
    <n v="161.9"/>
    <n v="166.9"/>
    <s v="FALSK"/>
  </r>
  <r>
    <x v="2"/>
    <x v="0"/>
    <n v="4"/>
    <d v="2011-01-28T00:00:00"/>
    <n v="162"/>
    <n v="162"/>
    <n v="172"/>
    <n v="157"/>
    <n v="217"/>
    <s v="FALSK"/>
    <n v="281"/>
    <n v="638"/>
    <n v="210.75"/>
    <n v="205"/>
    <n v="201.75"/>
    <n v="1010"/>
    <n v="550"/>
    <n v="503"/>
    <n v="1200"/>
    <n v="990.25"/>
    <n v="486"/>
    <n v="429"/>
    <n v="219"/>
    <n v="239.5"/>
    <n v="248.5"/>
    <s v="FALSK"/>
    <n v="1.8850465711842381"/>
    <n v="4.05"/>
    <n v="2.5357565975360927"/>
    <n v="17.25"/>
    <n v="12"/>
    <s v="FALSK"/>
    <s v="FALSK"/>
    <n v="1490"/>
    <n v="3200"/>
    <n v="2000"/>
    <n v="13610"/>
    <n v="9470"/>
    <s v=" "/>
    <s v="FALSK"/>
    <s v="FALSK"/>
    <n v="218.8"/>
    <n v="223.8"/>
    <n v="215.7"/>
    <n v="184.6"/>
    <n v="189.6"/>
    <n v="175.6"/>
    <n v="161.80000000000001"/>
    <n v="166.8"/>
    <s v="FALSK"/>
  </r>
  <r>
    <x v="2"/>
    <x v="1"/>
    <n v="5"/>
    <d v="2011-02-04T00:00:00"/>
    <n v="160"/>
    <n v="160"/>
    <n v="170"/>
    <n v="154"/>
    <n v="217"/>
    <s v="FALSK"/>
    <n v="272"/>
    <n v="595"/>
    <n v="200"/>
    <n v="205"/>
    <n v="187"/>
    <n v="1134.5"/>
    <n v="652"/>
    <n v="503"/>
    <n v="1200"/>
    <n v="990.25"/>
    <n v="486"/>
    <n v="429"/>
    <n v="218.25"/>
    <n v="238.5"/>
    <n v="246"/>
    <s v="FALSK"/>
    <n v="1.8850465711842381"/>
    <n v="4.05"/>
    <n v="2.5357565975360927"/>
    <n v="17.25"/>
    <n v="12"/>
    <s v="FALSK"/>
    <s v="FALSK"/>
    <n v="1490"/>
    <n v="3200"/>
    <n v="2000"/>
    <n v="13610"/>
    <n v="9470"/>
    <s v=" "/>
    <s v="FALSK"/>
    <s v="FALSK"/>
    <n v="218"/>
    <n v="223"/>
    <n v="215.2"/>
    <n v="182.8"/>
    <n v="187.8"/>
    <n v="173.5"/>
    <n v="159.5"/>
    <n v="164.5"/>
    <s v="FALSK"/>
  </r>
  <r>
    <x v="2"/>
    <x v="1"/>
    <n v="6"/>
    <d v="2011-02-11T00:00:00"/>
    <n v="160"/>
    <n v="160"/>
    <n v="170"/>
    <n v="154"/>
    <s v="FALSK"/>
    <s v="FALSK"/>
    <n v="282.83"/>
    <n v="585"/>
    <n v="195"/>
    <n v="202"/>
    <n v="188.5"/>
    <n v="1144.5"/>
    <n v="652"/>
    <n v="503"/>
    <n v="1200"/>
    <n v="990.25"/>
    <n v="486"/>
    <n v="429"/>
    <n v="222.25"/>
    <n v="238.5"/>
    <n v="246"/>
    <s v="FALSK"/>
    <n v="1.8850465711842381"/>
    <n v="3.95"/>
    <n v="2.35"/>
    <n v="17.05"/>
    <n v="12"/>
    <s v="FALSK"/>
    <s v="FALSK"/>
    <n v="1490"/>
    <n v="3120"/>
    <n v="1850"/>
    <n v="13460"/>
    <n v="9470"/>
    <s v=" "/>
    <s v="FALSK"/>
    <s v="FALSK"/>
    <n v="219.1"/>
    <n v="224.1"/>
    <n v="218.4"/>
    <n v="183.6"/>
    <n v="188.6"/>
    <n v="174.3"/>
    <n v="159.5"/>
    <n v="164.5"/>
    <s v="FALSK"/>
  </r>
  <r>
    <x v="2"/>
    <x v="1"/>
    <n v="7"/>
    <d v="2011-02-18T00:00:00"/>
    <n v="162"/>
    <n v="162"/>
    <n v="170"/>
    <n v="157"/>
    <n v="217"/>
    <s v="FALSK"/>
    <n v="283.92"/>
    <n v="638"/>
    <n v="157.75"/>
    <n v="215"/>
    <n v="201.75"/>
    <n v="1117"/>
    <n v="652"/>
    <n v="503"/>
    <n v="1100"/>
    <n v="1045"/>
    <n v="554"/>
    <n v="429"/>
    <n v="216"/>
    <n v="235"/>
    <n v="242.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208.3"/>
    <n v="213.3"/>
    <n v="220.6"/>
    <n v="184.1"/>
    <n v="189.1"/>
    <n v="178.2"/>
    <n v="158.80000000000001"/>
    <n v="163.80000000000001"/>
    <s v="FALSK"/>
  </r>
  <r>
    <x v="2"/>
    <x v="1"/>
    <n v="8"/>
    <d v="2011-02-25T00:00:00"/>
    <n v="162"/>
    <n v="162"/>
    <n v="172"/>
    <n v="169"/>
    <s v="FALSK"/>
    <s v="FALSK"/>
    <n v="276.47000000000003"/>
    <n v="638"/>
    <n v="196.75"/>
    <n v="213"/>
    <n v="198.75"/>
    <n v="1147.5"/>
    <n v="652"/>
    <n v="503"/>
    <n v="1100"/>
    <n v="1045"/>
    <n v="554"/>
    <n v="456.5"/>
    <n v="217"/>
    <n v="229.5"/>
    <n v="239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222.1"/>
    <n v="227.1"/>
    <n v="222.7"/>
    <n v="185.8"/>
    <n v="190.8"/>
    <n v="178"/>
    <n v="161.9"/>
    <n v="166.9"/>
    <s v="FALSK"/>
  </r>
  <r>
    <x v="2"/>
    <x v="2"/>
    <n v="9"/>
    <d v="2011-03-04T00:00:00"/>
    <n v="155"/>
    <n v="155"/>
    <n v="164"/>
    <n v="149"/>
    <n v="217"/>
    <s v="FALSK"/>
    <n v="264.85000000000002"/>
    <n v="555"/>
    <n v="154"/>
    <n v="181"/>
    <n v="180"/>
    <n v="1050"/>
    <n v="595"/>
    <n v="503"/>
    <n v="1100"/>
    <n v="1045"/>
    <n v="554"/>
    <n v="456.5"/>
    <n v="206.75"/>
    <n v="224"/>
    <n v="234.2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198.37926251914769"/>
    <n v="203.4"/>
    <n v="188.70547748217228"/>
    <n v="176.83905073045568"/>
    <n v="181.8"/>
    <n v="166.9"/>
    <n v="153.03889019199238"/>
    <n v="158"/>
    <s v="FALSK"/>
  </r>
  <r>
    <x v="2"/>
    <x v="2"/>
    <n v="10"/>
    <d v="2011-03-11T00:00:00"/>
    <n v="155"/>
    <n v="155"/>
    <n v="164"/>
    <n v="149"/>
    <n v="217"/>
    <s v="FALSK"/>
    <n v="268"/>
    <n v="580"/>
    <n v="152.5"/>
    <n v="184.5"/>
    <n v="179"/>
    <n v="1117.5"/>
    <n v="595"/>
    <n v="503"/>
    <n v="1100"/>
    <n v="1045"/>
    <n v="554"/>
    <n v="506"/>
    <n v="208"/>
    <n v="223"/>
    <n v="230.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200.1551"/>
    <n v="205.2"/>
    <n v="206.2627"/>
    <n v="178.45169999999999"/>
    <n v="183.5"/>
    <n v="167.7"/>
    <n v="158.47579999999999"/>
    <n v="163.5"/>
    <s v="FALSK"/>
  </r>
  <r>
    <x v="2"/>
    <x v="2"/>
    <n v="11"/>
    <d v="2011-03-18T00:00:00"/>
    <n v="150"/>
    <n v="150"/>
    <n v="162"/>
    <n v="149"/>
    <n v="217"/>
    <s v="FALSK"/>
    <n v="258.39999999999998"/>
    <n v="555"/>
    <n v="155.5"/>
    <n v="179"/>
    <n v="181.5"/>
    <n v="1132.5"/>
    <n v="595"/>
    <n v="503"/>
    <n v="1100"/>
    <n v="1045"/>
    <n v="554"/>
    <n v="506"/>
    <n v="203.25"/>
    <n v="218.25"/>
    <n v="225.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195.5"/>
    <n v="200.5"/>
    <n v="199.1"/>
    <n v="171.9"/>
    <n v="176.9"/>
    <n v="164"/>
    <n v="148.6"/>
    <n v="153.6"/>
    <s v="FALSK"/>
  </r>
  <r>
    <x v="2"/>
    <x v="2"/>
    <n v="12"/>
    <d v="2011-03-25T00:00:00"/>
    <n v="153"/>
    <n v="153"/>
    <n v="160"/>
    <n v="156"/>
    <n v="215"/>
    <s v="FALSK"/>
    <n v="253"/>
    <n v="638"/>
    <n v="154"/>
    <n v="189"/>
    <n v="192.75"/>
    <n v="1102.25"/>
    <n v="595"/>
    <n v="503"/>
    <n v="1100"/>
    <n v="1045"/>
    <n v="554"/>
    <n v="506"/>
    <n v="202.75"/>
    <n v="217.75"/>
    <n v="225.2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195"/>
    <n v="200"/>
    <n v="199"/>
    <n v="171.7"/>
    <n v="176.7"/>
    <n v="164.4"/>
    <n v="150.11000000000001"/>
    <n v="155.1"/>
    <s v="FALSK"/>
  </r>
  <r>
    <x v="2"/>
    <x v="3"/>
    <n v="13"/>
    <d v="2011-04-01T00:00:00"/>
    <n v="152"/>
    <n v="152"/>
    <n v="162"/>
    <n v="159"/>
    <n v="215"/>
    <s v="FALSK"/>
    <n v="253"/>
    <n v="620"/>
    <n v="154"/>
    <n v="195"/>
    <n v="192.75"/>
    <n v="1118.5"/>
    <n v="595"/>
    <n v="503"/>
    <n v="1100"/>
    <n v="937"/>
    <n v="555"/>
    <n v="506"/>
    <n v="203.25"/>
    <n v="215.5"/>
    <n v="222.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196.2191"/>
    <n v="201.2"/>
    <n v="197.1849"/>
    <n v="173.42420000000001"/>
    <n v="178.4"/>
    <n v="165.6952"/>
    <n v="151.22450000000001"/>
    <n v="156.19999999999999"/>
    <s v="FALSK"/>
  </r>
  <r>
    <x v="2"/>
    <x v="3"/>
    <n v="14"/>
    <d v="2011-04-08T00:00:00"/>
    <n v="155"/>
    <n v="155"/>
    <n v="163"/>
    <n v="159"/>
    <n v="215"/>
    <s v="FALSK"/>
    <n v="241.25"/>
    <n v="620"/>
    <n v="166"/>
    <n v="197"/>
    <n v="181.75"/>
    <n v="1075.25"/>
    <n v="595"/>
    <n v="503"/>
    <n v="1100"/>
    <n v="937"/>
    <n v="555"/>
    <n v="506"/>
    <n v="205"/>
    <n v="217"/>
    <n v="223.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194.8"/>
    <n v="199.8"/>
    <n v="196.4"/>
    <n v="173.5"/>
    <n v="178.5"/>
    <n v="166"/>
    <n v="152.80000000000001"/>
    <n v="157.80000000000001"/>
    <s v="FALSK"/>
  </r>
  <r>
    <x v="2"/>
    <x v="3"/>
    <n v="15"/>
    <d v="2011-04-15T00:00:00"/>
    <n v="153"/>
    <n v="153"/>
    <n v="158"/>
    <n v="145"/>
    <s v="FALSK"/>
    <s v="FALSK"/>
    <n v="243"/>
    <n v="530"/>
    <n v="172"/>
    <n v="182"/>
    <n v="170"/>
    <n v="1050"/>
    <n v="635"/>
    <n v="503"/>
    <n v="1100"/>
    <n v="947"/>
    <n v="569"/>
    <n v="517"/>
    <n v="204.75"/>
    <n v="215.25"/>
    <n v="220.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203.9"/>
    <n v="208.9"/>
    <n v="208.1"/>
    <n v="169.6"/>
    <n v="174.6"/>
    <n v="161.80000000000001"/>
    <n v="150.1"/>
    <n v="155.1"/>
    <s v="FALSK"/>
  </r>
  <r>
    <x v="2"/>
    <x v="3"/>
    <n v="16"/>
    <d v="2011-04-22T00:00:00"/>
    <n v="156"/>
    <n v="156"/>
    <n v="168"/>
    <n v="158"/>
    <n v="215"/>
    <s v="FALSK"/>
    <n v="225.75"/>
    <n v="610"/>
    <n v="164"/>
    <n v="200"/>
    <n v="181.75"/>
    <n v="1090.5"/>
    <n v="595"/>
    <n v="503"/>
    <n v="1100"/>
    <n v="947"/>
    <n v="569"/>
    <n v="517"/>
    <n v="204.75"/>
    <n v="215.25"/>
    <n v="220.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207.3"/>
    <n v="212.3"/>
    <n v="210.3"/>
    <n v="173.8"/>
    <n v="178.8"/>
    <n v="167.6"/>
    <n v="155.6"/>
    <n v="160.6"/>
    <s v="FALSK"/>
  </r>
  <r>
    <x v="2"/>
    <x v="3"/>
    <n v="17"/>
    <d v="2011-04-29T00:00:00"/>
    <n v="157"/>
    <n v="157"/>
    <n v="172"/>
    <n v="178"/>
    <s v="FALSK"/>
    <s v="FALSK"/>
    <n v="234.5"/>
    <n v="610"/>
    <n v="176.75"/>
    <n v="206"/>
    <n v="175.75"/>
    <n v="1090.5"/>
    <n v="665.5"/>
    <n v="503"/>
    <n v="1150"/>
    <n v="947"/>
    <n v="569"/>
    <n v="517"/>
    <n v="209"/>
    <n v="219.25"/>
    <n v="222.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213"/>
    <n v="218"/>
    <n v="217"/>
    <n v="177.6"/>
    <n v="182.6"/>
    <n v="171.7"/>
    <n v="155.19999999999999"/>
    <n v="160.19999999999999"/>
    <s v="FALSK"/>
  </r>
  <r>
    <x v="2"/>
    <x v="4"/>
    <n v="18"/>
    <d v="2011-05-06T00:00:00"/>
    <n v="159"/>
    <n v="159"/>
    <n v="173"/>
    <n v="158"/>
    <n v="218"/>
    <s v="FALSK"/>
    <n v="234.5"/>
    <n v="610"/>
    <n v="167"/>
    <n v="197"/>
    <n v="175.75"/>
    <n v="987"/>
    <n v="595"/>
    <n v="503"/>
    <n v="950"/>
    <n v="947"/>
    <n v="569"/>
    <n v="517"/>
    <n v="207"/>
    <n v="217.5"/>
    <n v="221.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198.2"/>
    <n v="203.2"/>
    <n v="201.9"/>
    <n v="176.9"/>
    <n v="181.9"/>
    <n v="171.1"/>
    <n v="156.30000000000001"/>
    <n v="161.30000000000001"/>
    <s v="FALSK"/>
  </r>
  <r>
    <x v="2"/>
    <x v="4"/>
    <n v="19"/>
    <d v="2011-05-13T00:00:00"/>
    <n v="158"/>
    <n v="158"/>
    <n v="172"/>
    <n v="159"/>
    <n v="218"/>
    <s v="FALSK"/>
    <n v="229"/>
    <n v="605"/>
    <n v="159"/>
    <n v="200"/>
    <n v="175.75"/>
    <n v="972"/>
    <n v="595"/>
    <n v="503"/>
    <n v="950"/>
    <n v="921"/>
    <n v="568"/>
    <n v="517"/>
    <n v="198"/>
    <n v="211.25"/>
    <n v="220.5"/>
    <s v="FALSK"/>
    <n v="1.8850465711842381"/>
    <n v="3.95"/>
    <n v="2.5357565975360927"/>
    <n v="17.05"/>
    <n v="12"/>
    <s v="FALSK"/>
    <s v="FALSK"/>
    <n v="1490"/>
    <n v="3120"/>
    <n v="2000"/>
    <n v="13460"/>
    <n v="9470"/>
    <s v=" "/>
    <s v="FALSK"/>
    <s v="FALSK"/>
    <n v="196.9"/>
    <n v="201.9"/>
    <n v="199.5"/>
    <n v="175.29400000000001"/>
    <n v="180.3"/>
    <n v="168.4"/>
    <n v="154.9"/>
    <n v="159.9"/>
    <s v="FALSK"/>
  </r>
  <r>
    <x v="2"/>
    <x v="4"/>
    <n v="20"/>
    <d v="2011-05-20T00:00:00"/>
    <n v="162"/>
    <n v="162"/>
    <n v="174"/>
    <n v="152"/>
    <n v="218"/>
    <s v="FALSK"/>
    <n v="239"/>
    <n v="525"/>
    <n v="166"/>
    <n v="182"/>
    <n v="168.5"/>
    <n v="915"/>
    <n v="595"/>
    <n v="503"/>
    <n v="950"/>
    <n v="921"/>
    <n v="568"/>
    <n v="517"/>
    <n v="202"/>
    <n v="216.25"/>
    <n v="226"/>
    <s v="FALSK"/>
    <n v="1.8850465711842381"/>
    <n v="3.95"/>
    <n v="2.3199999999999998"/>
    <n v="14.75"/>
    <n v="12"/>
    <s v="FALSK"/>
    <s v="FALSK"/>
    <n v="1490"/>
    <n v="3120"/>
    <n v="1830"/>
    <n v="11640"/>
    <n v="9470"/>
    <s v=" "/>
    <s v="FALSK"/>
    <s v="FALSK"/>
    <n v="198.5676"/>
    <n v="203.6"/>
    <n v="200.45679999999999"/>
    <n v="178.0778"/>
    <n v="183.1"/>
    <n v="169.3929"/>
    <n v="159.20359999999999"/>
    <n v="164.2"/>
    <s v="FALSK"/>
  </r>
  <r>
    <x v="2"/>
    <x v="4"/>
    <n v="21"/>
    <d v="2011-05-27T00:00:00"/>
    <n v="162"/>
    <n v="162"/>
    <n v="174"/>
    <n v="152"/>
    <n v="218"/>
    <s v="FALSK"/>
    <n v="239"/>
    <n v="525"/>
    <n v="166"/>
    <n v="182"/>
    <n v="168.5"/>
    <n v="904"/>
    <n v="595"/>
    <n v="503"/>
    <n v="950"/>
    <n v="921"/>
    <n v="568"/>
    <n v="517"/>
    <n v="209.25"/>
    <n v="223.75"/>
    <n v="231"/>
    <s v="FALSK"/>
    <n v="1.8850465711842381"/>
    <n v="3.95"/>
    <n v="2.3199999999999998"/>
    <n v="14.75"/>
    <n v="12"/>
    <s v="FALSK"/>
    <s v="FALSK"/>
    <n v="1490"/>
    <n v="3120"/>
    <n v="1830"/>
    <n v="11640"/>
    <n v="9470"/>
    <s v=" "/>
    <s v="FALSK"/>
    <s v="FALSK"/>
    <n v="198.5676"/>
    <n v="203.6"/>
    <n v="200.45679999999999"/>
    <n v="178.0778"/>
    <n v="183.1"/>
    <n v="169.3929"/>
    <n v="159.20359999999999"/>
    <n v="164.2"/>
    <s v="FALSK"/>
  </r>
  <r>
    <x v="2"/>
    <x v="5"/>
    <n v="22"/>
    <d v="2011-06-03T00:00:00"/>
    <n v="166"/>
    <n v="166"/>
    <n v="182"/>
    <n v="160"/>
    <n v="220"/>
    <s v="FALSK"/>
    <n v="240.5"/>
    <n v="605"/>
    <n v="177"/>
    <n v="205"/>
    <n v="175.75"/>
    <n v="904"/>
    <n v="595"/>
    <n v="503"/>
    <n v="950"/>
    <n v="921"/>
    <n v="568"/>
    <n v="517"/>
    <n v="216"/>
    <n v="227.25"/>
    <n v="238.25"/>
    <s v="FALSK"/>
    <n v="1.8850465711842381"/>
    <n v="3.9"/>
    <n v="2.15"/>
    <n v="14.1"/>
    <n v="12.25"/>
    <s v="FALSK"/>
    <s v="FALSK"/>
    <n v="1490"/>
    <n v="3080"/>
    <n v="1700"/>
    <n v="11130"/>
    <n v="9670"/>
    <s v=" "/>
    <s v="FALSK"/>
    <s v="FALSK"/>
    <n v="203.36840000000001"/>
    <n v="208.4"/>
    <n v="205.96440000000001"/>
    <n v="183.03829999999999"/>
    <n v="188"/>
    <n v="174.3912"/>
    <n v="162.21119999999999"/>
    <n v="167.2"/>
    <s v="FALSK"/>
  </r>
  <r>
    <x v="2"/>
    <x v="5"/>
    <n v="23"/>
    <d v="2011-06-10T00:00:00"/>
    <n v="166"/>
    <n v="166"/>
    <n v="182"/>
    <n v="160"/>
    <n v="220"/>
    <s v="FALSK"/>
    <n v="232.5"/>
    <n v="605"/>
    <n v="175"/>
    <n v="205"/>
    <n v="175.75"/>
    <n v="897"/>
    <n v="595"/>
    <n v="503"/>
    <n v="950"/>
    <n v="921"/>
    <n v="568"/>
    <n v="517"/>
    <n v="212"/>
    <n v="228"/>
    <n v="233.25"/>
    <s v="FALSK"/>
    <n v="1.8850465711842381"/>
    <n v="3.9"/>
    <n v="2.15"/>
    <n v="14.1"/>
    <n v="12.25"/>
    <s v="FALSK"/>
    <s v="FALSK"/>
    <n v="1490"/>
    <n v="3080"/>
    <n v="1700"/>
    <n v="11130"/>
    <n v="9670"/>
    <s v=" "/>
    <s v="FALSK"/>
    <s v="FALSK"/>
    <n v="201.9649"/>
    <n v="207"/>
    <n v="204.54599999999999"/>
    <n v="181.56880000000001"/>
    <n v="186.6"/>
    <n v="172.83840000000001"/>
    <n v="162.18629999999999"/>
    <n v="167.2"/>
    <s v="FALSK"/>
  </r>
  <r>
    <x v="2"/>
    <x v="5"/>
    <n v="24"/>
    <d v="2011-06-17T00:00:00"/>
    <n v="164"/>
    <n v="164"/>
    <n v="179"/>
    <n v="156"/>
    <n v="218"/>
    <s v="FALSK"/>
    <n v="239"/>
    <n v="605"/>
    <n v="175.8"/>
    <n v="198"/>
    <n v="170.5"/>
    <n v="870"/>
    <n v="595"/>
    <n v="503"/>
    <n v="950"/>
    <n v="921"/>
    <n v="568"/>
    <n v="517"/>
    <n v="206.75"/>
    <n v="223.75"/>
    <n v="231"/>
    <s v="FALSK"/>
    <n v="1.8850465711842381"/>
    <n v="3.85"/>
    <n v="2.12"/>
    <n v="13.75"/>
    <n v="12"/>
    <s v="FALSK"/>
    <s v="FALSK"/>
    <n v="1490"/>
    <n v="3040"/>
    <n v="1670"/>
    <n v="10850"/>
    <n v="9470"/>
    <s v=" "/>
    <s v="FALSK"/>
    <s v="FALSK"/>
    <n v="201.21850000000001"/>
    <n v="206.2"/>
    <n v="203.75299999999999"/>
    <n v="181.4357"/>
    <n v="186.4"/>
    <n v="172.87350000000001"/>
    <n v="160.7218"/>
    <n v="165.7"/>
    <s v="FALSK"/>
  </r>
  <r>
    <x v="2"/>
    <x v="5"/>
    <n v="25"/>
    <d v="2011-06-24T00:00:00"/>
    <n v="166"/>
    <n v="166"/>
    <n v="174"/>
    <n v="159"/>
    <n v="218"/>
    <s v="FALSK"/>
    <n v="235.5"/>
    <n v="600"/>
    <n v="172.79"/>
    <n v="199"/>
    <n v="175.75"/>
    <n v="894"/>
    <n v="595"/>
    <n v="503"/>
    <n v="950"/>
    <n v="917"/>
    <n v="569"/>
    <n v="517"/>
    <n v="204"/>
    <n v="221.25"/>
    <n v="229.25"/>
    <s v="FALSK"/>
    <n v="1.8850465711842381"/>
    <n v="3.85"/>
    <n v="2.12"/>
    <n v="13.75"/>
    <n v="12"/>
    <s v="FALSK"/>
    <s v="FALSK"/>
    <n v="1490"/>
    <n v="3040"/>
    <n v="1670"/>
    <n v="10850"/>
    <n v="9470"/>
    <s v=" "/>
    <s v="FALSK"/>
    <s v="FALSK"/>
    <n v="199.3167"/>
    <n v="204.3"/>
    <n v="202.20169999999999"/>
    <n v="180.70419999999999"/>
    <n v="185.7"/>
    <n v="172.3254"/>
    <n v="165.43690000000001"/>
    <n v="170.4"/>
    <s v="FALSK"/>
  </r>
  <r>
    <x v="2"/>
    <x v="6"/>
    <n v="26"/>
    <d v="2011-07-01T00:00:00"/>
    <n v="154"/>
    <n v="154"/>
    <n v="162"/>
    <n v="159"/>
    <n v="220"/>
    <s v="FALSK"/>
    <n v="229.5"/>
    <n v="600"/>
    <n v="169"/>
    <n v="194"/>
    <n v="173.75"/>
    <n v="894"/>
    <n v="595"/>
    <n v="503"/>
    <n v="950"/>
    <n v="917"/>
    <n v="569"/>
    <n v="517"/>
    <n v="198"/>
    <n v="217.25"/>
    <n v="228.25"/>
    <s v="FALSK"/>
    <n v="1.8850465711842381"/>
    <n v="3.85"/>
    <n v="2.12"/>
    <n v="13.75"/>
    <n v="12"/>
    <s v="FALSK"/>
    <s v="FALSK"/>
    <n v="1490"/>
    <n v="3040"/>
    <n v="1670"/>
    <n v="10850"/>
    <n v="9470"/>
    <s v=" "/>
    <s v="FALSK"/>
    <s v="FALSK"/>
    <n v="191.06290000000001"/>
    <n v="196.1"/>
    <n v="193.7722"/>
    <n v="172.85"/>
    <n v="177.9"/>
    <n v="162.4659"/>
    <n v="155.2647"/>
    <n v="160.30000000000001"/>
    <s v="FALSK"/>
  </r>
  <r>
    <x v="2"/>
    <x v="6"/>
    <n v="27"/>
    <d v="2011-07-08T00:00:00"/>
    <n v="153"/>
    <n v="153"/>
    <n v="162"/>
    <n v="153"/>
    <s v="FALSK"/>
    <s v="FALSK"/>
    <n v="229"/>
    <n v="525"/>
    <n v="175"/>
    <n v="190"/>
    <n v="167"/>
    <n v="870"/>
    <n v="610.75"/>
    <n v="503"/>
    <n v="950"/>
    <n v="917"/>
    <n v="569"/>
    <n v="517"/>
    <n v="194.25"/>
    <n v="215"/>
    <n v="227.75"/>
    <s v="FALSK"/>
    <n v="1.8850465711842381"/>
    <n v="3.85"/>
    <n v="2.12"/>
    <n v="13.75"/>
    <n v="12"/>
    <s v="FALSK"/>
    <s v="FALSK"/>
    <n v="1490"/>
    <n v="3040"/>
    <n v="1670"/>
    <n v="10850"/>
    <n v="9470"/>
    <s v=" "/>
    <s v="FALSK"/>
    <s v="FALSK"/>
    <n v="201.29"/>
    <n v="206.3"/>
    <n v="189.74"/>
    <n v="170.66"/>
    <n v="175.7"/>
    <n v="163.15"/>
    <n v="152.66"/>
    <n v="157.69999999999999"/>
    <s v="FALSK"/>
  </r>
  <r>
    <x v="2"/>
    <x v="6"/>
    <n v="28"/>
    <d v="2011-07-15T00:00:00"/>
    <n v="160"/>
    <n v="160"/>
    <n v="170"/>
    <n v="175"/>
    <s v="FALSK"/>
    <s v="FALSK"/>
    <n v="256.75"/>
    <n v="600"/>
    <n v="177.75"/>
    <n v="203"/>
    <n v="167.75"/>
    <n v="930.25"/>
    <n v="610.25"/>
    <n v="503"/>
    <n v="1150"/>
    <n v="917"/>
    <n v="569"/>
    <n v="517"/>
    <n v="197.25"/>
    <n v="217.25"/>
    <n v="229"/>
    <s v="FALSK"/>
    <n v="1.95"/>
    <n v="3.85"/>
    <n v="2.12"/>
    <n v="13.75"/>
    <n v="12"/>
    <s v="FALSK"/>
    <s v="FALSK"/>
    <n v="1540"/>
    <n v="3040"/>
    <n v="1670"/>
    <n v="10850"/>
    <n v="9470"/>
    <s v=" "/>
    <s v="FALSK"/>
    <s v="FALSK"/>
    <n v="213.6728"/>
    <n v="218.7"/>
    <n v="211.62950000000001"/>
    <n v="181.78270000000001"/>
    <n v="186.8"/>
    <n v="172.66470000000001"/>
    <n v="161.7722"/>
    <n v="166.8"/>
    <s v="FALSK"/>
  </r>
  <r>
    <x v="2"/>
    <x v="6"/>
    <n v="29"/>
    <d v="2011-07-22T00:00:00"/>
    <n v="159"/>
    <n v="159"/>
    <n v="169"/>
    <n v="157"/>
    <s v="FALSK"/>
    <s v="FALSK"/>
    <n v="245.5"/>
    <n v="505"/>
    <n v="168"/>
    <n v="194"/>
    <n v="165"/>
    <n v="880"/>
    <n v="610.25"/>
    <n v="503"/>
    <n v="870"/>
    <n v="917"/>
    <n v="569"/>
    <n v="517"/>
    <n v="199"/>
    <n v="218.5"/>
    <n v="231"/>
    <s v="FALSK"/>
    <n v="1.95"/>
    <n v="3.85"/>
    <n v="2.12"/>
    <n v="13.75"/>
    <n v="12"/>
    <s v="FALSK"/>
    <s v="FALSK"/>
    <n v="1540"/>
    <n v="3040"/>
    <n v="1670"/>
    <n v="10850"/>
    <n v="9470"/>
    <s v=" "/>
    <s v="FALSK"/>
    <s v="FALSK"/>
    <n v="206.62559999999999"/>
    <n v="211.6"/>
    <n v="207.50049999999999"/>
    <n v="178.55690000000001"/>
    <n v="183.6"/>
    <n v="169.96520000000001"/>
    <n v="159.89429999999999"/>
    <n v="164.9"/>
    <s v="FALSK"/>
  </r>
  <r>
    <x v="2"/>
    <x v="6"/>
    <n v="30"/>
    <d v="2011-07-29T00:00:00"/>
    <n v="154"/>
    <n v="154"/>
    <n v="167"/>
    <n v="157"/>
    <s v="FALSK"/>
    <s v="FALSK"/>
    <n v="235"/>
    <n v="565"/>
    <n v="175"/>
    <n v="194"/>
    <n v="163"/>
    <n v="880"/>
    <n v="615.5"/>
    <n v="503"/>
    <n v="910"/>
    <n v="909"/>
    <n v="540"/>
    <n v="607.79999999999995"/>
    <n v="199"/>
    <n v="218.5"/>
    <n v="231"/>
    <s v="FALSK"/>
    <n v="1.8850465711842381"/>
    <n v="3.85"/>
    <n v="2.12"/>
    <n v="13.75"/>
    <n v="12"/>
    <s v="FALSK"/>
    <s v="FALSK"/>
    <n v="1490"/>
    <n v="3040"/>
    <n v="1670"/>
    <n v="10850"/>
    <n v="9470"/>
    <s v=" "/>
    <s v="FALSK"/>
    <s v="FALSK"/>
    <n v="204.74180000000001"/>
    <n v="209.7"/>
    <n v="203.8673"/>
    <n v="175.0308"/>
    <n v="180"/>
    <n v="166.14840000000001"/>
    <n v="158.06309999999999"/>
    <n v="163.1"/>
    <s v="FALSK"/>
  </r>
  <r>
    <x v="2"/>
    <x v="7"/>
    <n v="31"/>
    <d v="2011-08-05T00:00:00"/>
    <n v="150"/>
    <n v="150"/>
    <n v="172"/>
    <n v="159"/>
    <n v="220"/>
    <s v="FALSK"/>
    <n v="233"/>
    <n v="595"/>
    <n v="164.5"/>
    <n v="194"/>
    <n v="167.75"/>
    <n v="902"/>
    <n v="615.5"/>
    <n v="503"/>
    <n v="1025"/>
    <n v="917"/>
    <n v="569"/>
    <n v="517"/>
    <n v="195.25"/>
    <n v="212.5"/>
    <n v="224.25"/>
    <s v="FALSK"/>
    <n v="1.8850465711842381"/>
    <n v="3.85"/>
    <n v="2.12"/>
    <n v="13.75"/>
    <n v="12"/>
    <s v="FALSK"/>
    <s v="FALSK"/>
    <n v="1490"/>
    <n v="3040"/>
    <n v="1670"/>
    <n v="10850"/>
    <n v="9470"/>
    <s v=" "/>
    <s v="FALSK"/>
    <s v="FALSK"/>
    <n v="195.20529999999999"/>
    <n v="200.2"/>
    <n v="198.30770000000001"/>
    <n v="173"/>
    <n v="178"/>
    <n v="163.6491"/>
    <n v="151.83510000000001"/>
    <n v="156.80000000000001"/>
    <s v="FALSK"/>
  </r>
  <r>
    <x v="2"/>
    <x v="7"/>
    <n v="32"/>
    <d v="2011-08-12T00:00:00"/>
    <n v="150"/>
    <n v="150"/>
    <n v="143"/>
    <n v="150"/>
    <n v="220"/>
    <s v="FALSK"/>
    <n v="242"/>
    <n v="542"/>
    <n v="152"/>
    <n v="177"/>
    <n v="157"/>
    <n v="880"/>
    <n v="623.5"/>
    <n v="503"/>
    <n v="1025"/>
    <n v="917"/>
    <n v="568"/>
    <n v="517"/>
    <n v="193.5"/>
    <n v="210.5"/>
    <n v="222.5"/>
    <s v="FALSK"/>
    <n v="1.8850465711842381"/>
    <n v="3.622509425051561"/>
    <n v="1.95"/>
    <n v="11.5"/>
    <n v="12"/>
    <s v="FALSK"/>
    <s v="FALSK"/>
    <n v="1490"/>
    <n v="2860"/>
    <n v="1540"/>
    <n v="9080"/>
    <n v="9470"/>
    <s v=" "/>
    <s v="FALSK"/>
    <s v="FALSK"/>
    <n v="184.81460000000001"/>
    <n v="189.8"/>
    <n v="186.15289999999999"/>
    <n v="161.67230000000001"/>
    <n v="166.7"/>
    <n v="153.19829999999999"/>
    <n v="144.0737"/>
    <n v="149.1"/>
    <s v="FALSK"/>
  </r>
  <r>
    <x v="2"/>
    <x v="7"/>
    <n v="33"/>
    <d v="2011-08-19T00:00:00"/>
    <n v="149"/>
    <n v="149"/>
    <n v="141"/>
    <n v="144"/>
    <n v="220"/>
    <s v="FALSK"/>
    <n v="236.75"/>
    <n v="542"/>
    <n v="150"/>
    <n v="177"/>
    <n v="157"/>
    <n v="880"/>
    <n v="595"/>
    <n v="503"/>
    <n v="1025"/>
    <n v="917"/>
    <n v="568"/>
    <n v="517"/>
    <n v="192.75"/>
    <n v="210.25"/>
    <n v="222.75"/>
    <s v="FALSK"/>
    <n v="1.8850465711842381"/>
    <n v="3.622509425051561"/>
    <n v="1.87"/>
    <n v="11.25"/>
    <n v="12"/>
    <s v="FALSK"/>
    <s v="FALSK"/>
    <n v="1490"/>
    <n v="2860"/>
    <n v="1480"/>
    <n v="8880"/>
    <n v="9470"/>
    <s v=" "/>
    <s v="FALSK"/>
    <s v="FALSK"/>
    <n v="181.91929999999999"/>
    <n v="186.9"/>
    <n v="183.39490000000001"/>
    <n v="159.58680000000001"/>
    <n v="164.6"/>
    <n v="151.11879999999999"/>
    <n v="142.72710000000001"/>
    <n v="147.69999999999999"/>
    <s v="FALSK"/>
  </r>
  <r>
    <x v="2"/>
    <x v="7"/>
    <n v="34"/>
    <d v="2011-08-26T00:00:00"/>
    <n v="145"/>
    <n v="145"/>
    <n v="143"/>
    <n v="145"/>
    <n v="220"/>
    <s v="FALSK"/>
    <n v="235"/>
    <n v="545"/>
    <n v="146"/>
    <n v="175"/>
    <n v="148.75"/>
    <n v="860"/>
    <n v="595"/>
    <n v="503"/>
    <n v="1025"/>
    <n v="917"/>
    <n v="568"/>
    <n v="517"/>
    <n v="192.25"/>
    <n v="209.25"/>
    <n v="221.25"/>
    <s v="FALSK"/>
    <n v="1.8850465711842381"/>
    <n v="3.622509425051561"/>
    <n v="1.87"/>
    <n v="11.15"/>
    <n v="12"/>
    <s v="FALSK"/>
    <s v="FALSK"/>
    <n v="1490"/>
    <n v="2860"/>
    <n v="1480"/>
    <n v="8800"/>
    <n v="9470"/>
    <s v=" "/>
    <s v="FALSK"/>
    <s v="FALSK"/>
    <n v="181.5959"/>
    <n v="186.6"/>
    <n v="183.79069999999999"/>
    <n v="159.16220000000001"/>
    <n v="164.2"/>
    <n v="151.08269999999999"/>
    <n v="141.54179999999999"/>
    <n v="146.5"/>
    <s v="FALSK"/>
  </r>
  <r>
    <x v="2"/>
    <x v="8"/>
    <n v="35"/>
    <d v="2011-09-02T00:00:00"/>
    <n v="145"/>
    <n v="145"/>
    <n v="148"/>
    <n v="157"/>
    <s v="FALSK"/>
    <s v="FALSK"/>
    <n v="242.5"/>
    <n v="560"/>
    <n v="168.25"/>
    <n v="186"/>
    <n v="148.75"/>
    <n v="877"/>
    <n v="621"/>
    <n v="503"/>
    <n v="1025"/>
    <n v="917"/>
    <n v="568"/>
    <n v="517"/>
    <n v="196.75"/>
    <n v="209.75"/>
    <n v="222"/>
    <s v="FALSK"/>
    <n v="1.8850465711842381"/>
    <n v="3.622509425051561"/>
    <n v="1.87"/>
    <n v="11.15"/>
    <n v="12"/>
    <s v="FALSK"/>
    <s v="FALSK"/>
    <n v="1490"/>
    <n v="2860"/>
    <n v="1480"/>
    <n v="8800"/>
    <n v="9470"/>
    <s v=" "/>
    <s v="FALSK"/>
    <s v="FALSK"/>
    <n v="197.32499999999999"/>
    <n v="202.3"/>
    <n v="195.98140000000001"/>
    <n v="164.43350000000001"/>
    <n v="169.4"/>
    <n v="155.23750000000001"/>
    <n v="145.6986"/>
    <n v="150.69999999999999"/>
    <s v="FALSK"/>
  </r>
  <r>
    <x v="2"/>
    <x v="8"/>
    <n v="36"/>
    <d v="2011-09-09T00:00:00"/>
    <n v="148"/>
    <n v="148"/>
    <n v="146"/>
    <n v="145"/>
    <n v="220"/>
    <s v="FALSK"/>
    <n v="246"/>
    <n v="535"/>
    <n v="161"/>
    <n v="176"/>
    <n v="148.75"/>
    <n v="860"/>
    <n v="590"/>
    <n v="503"/>
    <n v="1025"/>
    <n v="910"/>
    <n v="564"/>
    <n v="517"/>
    <n v="196.5"/>
    <n v="214"/>
    <n v="225.25"/>
    <s v="FALSK"/>
    <n v="1.8850465711842381"/>
    <n v="3.622509425051561"/>
    <n v="1.87"/>
    <n v="11.15"/>
    <n v="12"/>
    <s v="FALSK"/>
    <s v="FALSK"/>
    <n v="1490"/>
    <n v="2860"/>
    <n v="1480"/>
    <n v="8800"/>
    <n v="9470"/>
    <s v=" "/>
    <s v="FALSK"/>
    <s v="FALSK"/>
    <n v="185.14670000000001"/>
    <n v="190.1"/>
    <n v="187.21600000000001"/>
    <n v="163.15360000000001"/>
    <n v="168.2"/>
    <n v="155.18799999999999"/>
    <n v="145.13040000000001"/>
    <n v="150.1"/>
    <s v="FALSK"/>
  </r>
  <r>
    <x v="2"/>
    <x v="8"/>
    <n v="37"/>
    <d v="2011-09-16T00:00:00"/>
    <n v="148"/>
    <n v="148"/>
    <n v="148"/>
    <n v="145"/>
    <n v="220"/>
    <s v="FALSK"/>
    <n v="246"/>
    <n v="513"/>
    <n v="161"/>
    <n v="176"/>
    <n v="151.75"/>
    <n v="845"/>
    <n v="590"/>
    <n v="503"/>
    <n v="1025"/>
    <n v="910"/>
    <n v="564"/>
    <n v="517"/>
    <n v="197.25"/>
    <n v="215.75"/>
    <n v="227.5"/>
    <s v="FALSK"/>
    <n v="1.8850465711842381"/>
    <n v="3.622509425051561"/>
    <n v="1.87"/>
    <n v="11.15"/>
    <n v="12"/>
    <s v="FALSK"/>
    <s v="FALSK"/>
    <n v="1490"/>
    <n v="2860"/>
    <n v="1480"/>
    <n v="8800"/>
    <n v="9470"/>
    <s v=" "/>
    <s v="FALSK"/>
    <s v="FALSK"/>
    <n v="185.92660000000001"/>
    <n v="190.9"/>
    <n v="188.27250000000001"/>
    <n v="164.05719999999999"/>
    <n v="169.1"/>
    <n v="156.13380000000001"/>
    <n v="145.92449999999999"/>
    <n v="150.9"/>
    <s v="FALSK"/>
  </r>
  <r>
    <x v="2"/>
    <x v="8"/>
    <n v="38"/>
    <d v="2011-09-23T00:00:00"/>
    <n v="152"/>
    <n v="152"/>
    <n v="144"/>
    <n v="150"/>
    <n v="220"/>
    <s v="FALSK"/>
    <n v="244.75"/>
    <n v="565"/>
    <n v="157"/>
    <n v="178"/>
    <n v="154.75"/>
    <n v="865"/>
    <n v="575"/>
    <n v="503"/>
    <n v="1025"/>
    <n v="910"/>
    <n v="564"/>
    <n v="517"/>
    <n v="196.5"/>
    <n v="215"/>
    <n v="226.75"/>
    <s v="FALSK"/>
    <n v="1.8850465711842381"/>
    <n v="3.622509425051561"/>
    <n v="1.87"/>
    <n v="11.15"/>
    <n v="12"/>
    <s v="FALSK"/>
    <s v="FALSK"/>
    <n v="1490"/>
    <n v="2860"/>
    <n v="1480"/>
    <n v="8800"/>
    <n v="9470"/>
    <s v=" "/>
    <s v="FALSK"/>
    <s v="FALSK"/>
    <n v="184.3974"/>
    <n v="189.4"/>
    <n v="185.92850000000001"/>
    <n v="162.68389999999999"/>
    <n v="167.7"/>
    <n v="154.4751"/>
    <n v="145.69370000000001"/>
    <n v="150.69999999999999"/>
    <s v="FALSK"/>
  </r>
  <r>
    <x v="2"/>
    <x v="8"/>
    <n v="39"/>
    <d v="2011-09-30T00:00:00"/>
    <n v="148"/>
    <n v="148"/>
    <n v="142"/>
    <n v="148"/>
    <n v="217"/>
    <s v="FALSK"/>
    <n v="237.25"/>
    <n v="565"/>
    <n v="155"/>
    <n v="178"/>
    <n v="141"/>
    <n v="865"/>
    <n v="575"/>
    <n v="503"/>
    <n v="1025"/>
    <n v="910"/>
    <n v="564"/>
    <n v="517"/>
    <n v="193.25"/>
    <n v="212.25"/>
    <n v="223.5"/>
    <s v="FALSK"/>
    <n v="1.8850465711842381"/>
    <n v="3.622509425051561"/>
    <n v="1.87"/>
    <n v="11.15"/>
    <n v="12"/>
    <s v="FALSK"/>
    <s v="FALSK"/>
    <n v="1490"/>
    <n v="2860"/>
    <n v="1480"/>
    <n v="8800"/>
    <n v="9470"/>
    <s v=" "/>
    <s v="FALSK"/>
    <s v="FALSK"/>
    <n v="181.59700000000001"/>
    <n v="186.6"/>
    <n v="183.1944"/>
    <n v="160.08340000000001"/>
    <n v="165.1"/>
    <n v="151.4769"/>
    <n v="143.15610000000001"/>
    <n v="148.19999999999999"/>
    <s v="FALSK"/>
  </r>
  <r>
    <x v="2"/>
    <x v="9"/>
    <n v="40"/>
    <d v="2011-10-07T00:00:00"/>
    <n v="145"/>
    <n v="145"/>
    <n v="138"/>
    <n v="148"/>
    <n v="217"/>
    <s v="FALSK"/>
    <n v="237.25"/>
    <n v="565"/>
    <n v="159"/>
    <n v="178"/>
    <n v="156.75"/>
    <n v="865"/>
    <n v="575"/>
    <n v="503"/>
    <n v="1025"/>
    <n v="910"/>
    <n v="564"/>
    <n v="517"/>
    <n v="191.5"/>
    <n v="210.25"/>
    <n v="221.75"/>
    <s v="FALSK"/>
    <n v="1.8850465711842381"/>
    <n v="3.56"/>
    <n v="2.02"/>
    <n v="9.9"/>
    <n v="12"/>
    <s v="FALSK"/>
    <s v="FALSK"/>
    <n v="1490"/>
    <n v="2810"/>
    <n v="1590"/>
    <n v="7810"/>
    <n v="9470"/>
    <s v=" "/>
    <s v="FALSK"/>
    <s v="FALSK"/>
    <n v="179.42859999999999"/>
    <n v="184.4"/>
    <n v="180.8186"/>
    <n v="157.9367"/>
    <n v="162.9"/>
    <n v="148.83510000000001"/>
    <n v="140.68799999999999"/>
    <n v="145.69999999999999"/>
    <s v="FALSK"/>
  </r>
  <r>
    <x v="2"/>
    <x v="9"/>
    <n v="41"/>
    <d v="2011-10-14T00:00:00"/>
    <n v="145"/>
    <n v="145"/>
    <n v="138"/>
    <n v="153"/>
    <s v="FALSK"/>
    <s v="FALSK"/>
    <n v="237.25"/>
    <n v="565"/>
    <n v="170.75"/>
    <n v="196.5"/>
    <n v="166.75"/>
    <n v="865"/>
    <n v="642.5"/>
    <n v="503"/>
    <n v="1025"/>
    <n v="910"/>
    <n v="564"/>
    <n v="517"/>
    <n v="191.75"/>
    <n v="207"/>
    <n v="218.75"/>
    <s v="FALSK"/>
    <n v="1.8850465711842381"/>
    <n v="3.56"/>
    <n v="2.02"/>
    <n v="9.9"/>
    <n v="12"/>
    <s v="FALSK"/>
    <s v="FALSK"/>
    <n v="1490"/>
    <n v="2810"/>
    <n v="1590"/>
    <n v="7810"/>
    <n v="9470"/>
    <s v=" "/>
    <s v="FALSK"/>
    <s v="FALSK"/>
    <n v="195.04640000000001"/>
    <n v="200"/>
    <n v="191.11320000000001"/>
    <n v="158.29910000000001"/>
    <n v="163.30000000000001"/>
    <n v="133.4487"/>
    <n v="142.10300000000001"/>
    <n v="147.1"/>
    <s v="FALSK"/>
  </r>
  <r>
    <x v="2"/>
    <x v="9"/>
    <n v="42"/>
    <d v="2011-10-21T00:00:00"/>
    <n v="145"/>
    <n v="145"/>
    <n v="138"/>
    <n v="145"/>
    <n v="217"/>
    <s v="FALSK"/>
    <n v="230"/>
    <n v="508"/>
    <n v="156"/>
    <n v="178"/>
    <n v="145"/>
    <n v="850"/>
    <n v="575"/>
    <n v="503"/>
    <n v="1025"/>
    <n v="910"/>
    <n v="566"/>
    <n v="517"/>
    <n v="193"/>
    <n v="207.25"/>
    <n v="219.5"/>
    <s v="FALSK"/>
    <n v="1.8850465711842381"/>
    <n v="3.56"/>
    <n v="2.02"/>
    <n v="9.9"/>
    <n v="12"/>
    <s v="FALSK"/>
    <s v="FALSK"/>
    <n v="1490"/>
    <n v="2810"/>
    <n v="1590"/>
    <n v="7810"/>
    <n v="9470"/>
    <s v=" "/>
    <s v="FALSK"/>
    <s v="FALSK"/>
    <n v="178.1566"/>
    <n v="183.2"/>
    <n v="179.5351"/>
    <n v="157.35290000000001"/>
    <n v="162.4"/>
    <n v="147.50020000000001"/>
    <n v="140.4547"/>
    <n v="145.5"/>
    <s v="FALSK"/>
  </r>
  <r>
    <x v="2"/>
    <x v="9"/>
    <n v="43"/>
    <d v="2011-10-28T00:00:00"/>
    <n v="147"/>
    <n v="147"/>
    <n v="138"/>
    <n v="156"/>
    <s v="FALSK"/>
    <s v="FALSK"/>
    <n v="240.68"/>
    <n v="565"/>
    <n v="168.75"/>
    <n v="180"/>
    <n v="156.5"/>
    <n v="867"/>
    <n v="614.5"/>
    <n v="503"/>
    <n v="1025"/>
    <n v="910"/>
    <n v="566"/>
    <n v="517"/>
    <n v="194.5"/>
    <n v="208"/>
    <n v="219.5"/>
    <s v="FALSK"/>
    <n v="1.8850465711842381"/>
    <n v="3.56"/>
    <n v="2.02"/>
    <n v="9.9"/>
    <n v="12"/>
    <s v="FALSK"/>
    <s v="FALSK"/>
    <n v="1490"/>
    <n v="2810"/>
    <n v="1590"/>
    <n v="7810"/>
    <n v="9470"/>
    <s v=" "/>
    <s v="FALSK"/>
    <s v="FALSK"/>
    <n v="194.23"/>
    <n v="199.2"/>
    <n v="191.7"/>
    <n v="159.1"/>
    <n v="164.1"/>
    <n v="150"/>
    <n v="140.6"/>
    <n v="145.6"/>
    <s v="FALSK"/>
  </r>
  <r>
    <x v="2"/>
    <x v="10"/>
    <n v="44"/>
    <d v="2011-11-04T00:00:00"/>
    <n v="147"/>
    <n v="147"/>
    <n v="136"/>
    <n v="147"/>
    <n v="217"/>
    <s v="FALSK"/>
    <n v="234.25"/>
    <n v="565"/>
    <n v="168.75"/>
    <n v="178"/>
    <n v="145"/>
    <n v="867"/>
    <n v="575"/>
    <n v="503"/>
    <n v="975"/>
    <n v="910"/>
    <n v="566"/>
    <n v="517"/>
    <n v="194.5"/>
    <n v="207.75"/>
    <n v="219"/>
    <s v="FALSK"/>
    <n v="1.8850465711842381"/>
    <n v="3.56"/>
    <n v="2.02"/>
    <n v="9.9"/>
    <n v="12"/>
    <s v="FALSK"/>
    <s v="FALSK"/>
    <n v="1490"/>
    <n v="2810"/>
    <n v="1590"/>
    <n v="7810"/>
    <n v="9470"/>
    <s v=" "/>
    <s v="FALSK"/>
    <s v="FALSK"/>
    <n v="178.47020000000001"/>
    <n v="183.5"/>
    <n v="179.40649999999999"/>
    <n v="156.98679999999999"/>
    <n v="162"/>
    <n v="147.51230000000001"/>
    <n v="141.4461"/>
    <n v="146.4"/>
    <s v="FALSK"/>
  </r>
  <r>
    <x v="2"/>
    <x v="10"/>
    <n v="45"/>
    <d v="2011-11-11T00:00:00"/>
    <n v="147"/>
    <n v="147"/>
    <n v="140"/>
    <n v="145"/>
    <n v="190"/>
    <s v="FALSK"/>
    <n v="225.5"/>
    <n v="525"/>
    <n v="151"/>
    <n v="172"/>
    <n v="145"/>
    <n v="865"/>
    <n v="590"/>
    <n v="503"/>
    <n v="975"/>
    <n v="905"/>
    <n v="567"/>
    <n v="517"/>
    <n v="192"/>
    <n v="204.5"/>
    <n v="215"/>
    <s v="FALSK"/>
    <n v="1.8850465711842381"/>
    <n v="3.56"/>
    <n v="2.02"/>
    <n v="9.9"/>
    <n v="12"/>
    <s v="FALSK"/>
    <s v="FALSK"/>
    <n v="1490"/>
    <n v="2810"/>
    <n v="1590"/>
    <n v="7810"/>
    <n v="9470"/>
    <s v=" "/>
    <s v="FALSK"/>
    <s v="FALSK"/>
    <n v="178.7329"/>
    <n v="183.7"/>
    <n v="180.15219999999999"/>
    <n v="157.334"/>
    <n v="162.30000000000001"/>
    <n v="148.2295"/>
    <n v="141.41309999999999"/>
    <n v="146.4"/>
    <s v="FALSK"/>
  </r>
  <r>
    <x v="2"/>
    <x v="10"/>
    <n v="46"/>
    <d v="2011-11-18T00:00:00"/>
    <n v="147"/>
    <n v="147"/>
    <n v="140"/>
    <n v="145"/>
    <n v="200"/>
    <s v="FALSK"/>
    <n v="225"/>
    <n v="525"/>
    <n v="148"/>
    <n v="175"/>
    <n v="156"/>
    <n v="865"/>
    <n v="627.5"/>
    <n v="503"/>
    <n v="975"/>
    <n v="905"/>
    <n v="567"/>
    <n v="517"/>
    <n v="191.75"/>
    <n v="204.25"/>
    <n v="214.5"/>
    <s v="FALSK"/>
    <n v="1.8850465711842381"/>
    <n v="3.56"/>
    <n v="2.0499999999999998"/>
    <n v="9.75"/>
    <n v="12"/>
    <s v="FALSK"/>
    <s v="FALSK"/>
    <n v="1490"/>
    <n v="2810"/>
    <n v="1620"/>
    <n v="7690"/>
    <n v="9470"/>
    <s v=" "/>
    <s v="FALSK"/>
    <s v="FALSK"/>
    <n v="192.26"/>
    <n v="197.3"/>
    <n v="189.7"/>
    <n v="158.15"/>
    <n v="163.19999999999999"/>
    <n v="149.1"/>
    <n v="141"/>
    <n v="146"/>
    <s v="FALSK"/>
  </r>
  <r>
    <x v="2"/>
    <x v="10"/>
    <n v="47"/>
    <d v="2011-11-25T00:00:00"/>
    <n v="149"/>
    <n v="149"/>
    <n v="140"/>
    <n v="145"/>
    <n v="190"/>
    <s v="FALSK"/>
    <n v="226"/>
    <n v="525"/>
    <n v="148"/>
    <n v="172"/>
    <n v="145"/>
    <n v="860"/>
    <n v="585"/>
    <n v="503"/>
    <n v="975"/>
    <n v="905"/>
    <n v="567"/>
    <n v="517"/>
    <n v="190.25"/>
    <n v="203"/>
    <n v="213"/>
    <s v="FALSK"/>
    <n v="1.8850465711842381"/>
    <n v="3.56"/>
    <n v="2.0499999999999998"/>
    <n v="9.75"/>
    <n v="12"/>
    <s v="FALSK"/>
    <s v="FALSK"/>
    <n v="1490"/>
    <n v="2810"/>
    <n v="1620"/>
    <n v="7690"/>
    <n v="9470"/>
    <s v=" "/>
    <s v="FALSK"/>
    <s v="FALSK"/>
    <n v="180.55699999999999"/>
    <n v="185.6"/>
    <n v="179.69759999999999"/>
    <n v="158.33359999999999"/>
    <n v="163.30000000000001"/>
    <n v="149.5513"/>
    <n v="142.553"/>
    <n v="147.6"/>
    <s v="FALSK"/>
  </r>
  <r>
    <x v="2"/>
    <x v="11"/>
    <n v="48"/>
    <d v="2011-12-02T00:00:00"/>
    <n v="147"/>
    <n v="147"/>
    <n v="140"/>
    <n v="145"/>
    <n v="160"/>
    <s v="FALSK"/>
    <n v="223"/>
    <n v="515"/>
    <n v="138"/>
    <n v="164"/>
    <n v="145"/>
    <n v="860"/>
    <n v="585"/>
    <n v="503"/>
    <n v="975"/>
    <n v="905"/>
    <n v="567"/>
    <n v="517"/>
    <n v="187.75"/>
    <n v="200.75"/>
    <n v="212.5"/>
    <s v="FALSK"/>
    <n v="1.8850465711842381"/>
    <n v="3.56"/>
    <n v="2.0499999999999998"/>
    <n v="9.75"/>
    <n v="12"/>
    <s v="FALSK"/>
    <s v="FALSK"/>
    <n v="1490"/>
    <n v="2810"/>
    <n v="1620"/>
    <n v="7690"/>
    <n v="9470"/>
    <s v=" "/>
    <s v="FALSK"/>
    <s v="FALSK"/>
    <n v="178.50720000000001"/>
    <n v="183.5"/>
    <n v="178.7199"/>
    <n v="157.01830000000001"/>
    <n v="162"/>
    <n v="148.62889999999999"/>
    <n v="140.57740000000001"/>
    <n v="145.6"/>
    <s v="FALSK"/>
  </r>
  <r>
    <x v="2"/>
    <x v="11"/>
    <n v="49"/>
    <d v="2011-12-09T00:00:00"/>
    <n v="146"/>
    <n v="146"/>
    <n v="135"/>
    <n v="145"/>
    <n v="160"/>
    <s v="FALSK"/>
    <n v="218"/>
    <n v="515"/>
    <n v="137"/>
    <n v="160"/>
    <n v="145"/>
    <n v="840"/>
    <n v="595"/>
    <n v="503"/>
    <n v="975"/>
    <n v="909"/>
    <n v="566"/>
    <n v="517"/>
    <n v="186.75"/>
    <n v="199.5"/>
    <n v="210.25"/>
    <s v="FALSK"/>
    <n v="1.8850465711842381"/>
    <n v="3.56"/>
    <n v="2.0499999999999998"/>
    <n v="9.75"/>
    <n v="12"/>
    <s v="FALSK"/>
    <s v="FALSK"/>
    <n v="1490"/>
    <n v="2810"/>
    <n v="1620"/>
    <n v="7690"/>
    <n v="9470"/>
    <s v=" "/>
    <s v="FALSK"/>
    <s v="FALSK"/>
    <n v="175.67240000000001"/>
    <n v="180.7"/>
    <n v="175.52"/>
    <n v="153.56"/>
    <n v="158.6"/>
    <n v="144.77549999999999"/>
    <n v="137.93209999999999"/>
    <n v="142.9"/>
    <s v="FALSK"/>
  </r>
  <r>
    <x v="2"/>
    <x v="11"/>
    <n v="50"/>
    <d v="2011-12-16T00:00:00"/>
    <n v="144"/>
    <n v="144"/>
    <n v="137"/>
    <n v="145"/>
    <n v="160"/>
    <s v="FALSK"/>
    <n v="216"/>
    <n v="512"/>
    <n v="140"/>
    <n v="164"/>
    <n v="140"/>
    <n v="840"/>
    <n v="595"/>
    <n v="503"/>
    <n v="975"/>
    <n v="909"/>
    <n v="566"/>
    <n v="517"/>
    <n v="186.25"/>
    <n v="198.75"/>
    <n v="209"/>
    <s v="FALSK"/>
    <n v="1.8850465711842381"/>
    <n v="3.56"/>
    <n v="2.0499999999999998"/>
    <n v="9.75"/>
    <n v="12"/>
    <s v="FALSK"/>
    <s v="FALSK"/>
    <n v="1490"/>
    <n v="2810"/>
    <n v="1620"/>
    <n v="7690"/>
    <n v="9470"/>
    <s v=" "/>
    <s v="FALSK"/>
    <s v="FALSK"/>
    <n v="175.9246"/>
    <n v="180.9"/>
    <n v="176.1217"/>
    <n v="154.02000000000001"/>
    <n v="159"/>
    <n v="145.14439999999999"/>
    <n v="138.36969999999999"/>
    <n v="143.4"/>
    <s v="FALSK"/>
  </r>
  <r>
    <x v="2"/>
    <x v="11"/>
    <n v="51"/>
    <d v="2011-12-23T00:00:00"/>
    <n v="144"/>
    <n v="144"/>
    <n v="137"/>
    <n v="145"/>
    <n v="190"/>
    <s v="FALSK"/>
    <n v="219"/>
    <n v="572"/>
    <n v="144"/>
    <n v="162"/>
    <n v="140"/>
    <n v="867"/>
    <n v="595"/>
    <n v="503"/>
    <n v="975"/>
    <n v="909"/>
    <n v="566"/>
    <n v="517"/>
    <n v="187"/>
    <n v="199.75"/>
    <n v="210.5"/>
    <s v="FALSK"/>
    <n v="1.8850465711842381"/>
    <n v="3.56"/>
    <n v="2.0499999999999998"/>
    <n v="9.75"/>
    <n v="12"/>
    <s v="FALSK"/>
    <s v="FALSK"/>
    <n v="1490"/>
    <n v="2810"/>
    <n v="1620"/>
    <n v="7690"/>
    <n v="9470"/>
    <s v=" "/>
    <s v="FALSK"/>
    <s v="FALSK"/>
    <n v="176.8597"/>
    <n v="181.9"/>
    <n v="176.58529999999999"/>
    <n v="154.67500000000001"/>
    <n v="159.69999999999999"/>
    <n v="145.67580000000001"/>
    <n v="138.5805"/>
    <n v="143.6"/>
    <s v="FALSK"/>
  </r>
  <r>
    <x v="2"/>
    <x v="11"/>
    <n v="52"/>
    <d v="2011-12-30T00:00:00"/>
    <n v="147"/>
    <n v="147"/>
    <n v="138"/>
    <n v="145"/>
    <n v="190"/>
    <s v="FALSK"/>
    <n v="221"/>
    <n v="572"/>
    <n v="156"/>
    <n v="162"/>
    <n v="139"/>
    <n v="862"/>
    <n v="590"/>
    <n v="503"/>
    <n v="975"/>
    <n v="909"/>
    <n v="566"/>
    <n v="517"/>
    <n v="190.5"/>
    <n v="201"/>
    <n v="214.75"/>
    <s v="FALSK"/>
    <n v="1.8850465711842381"/>
    <n v="3.56"/>
    <n v="2.0499999999999998"/>
    <n v="9.75"/>
    <n v="12"/>
    <s v="FALSK"/>
    <s v="FALSK"/>
    <n v="1490"/>
    <n v="2810"/>
    <n v="1620"/>
    <n v="7690"/>
    <n v="9470"/>
    <s v=" "/>
    <s v="FALSK"/>
    <s v="FALSK"/>
    <n v="177.90440000000001"/>
    <n v="182.9"/>
    <n v="177.571"/>
    <n v="156.04470000000001"/>
    <n v="161"/>
    <n v="147.1463"/>
    <n v="140.71279999999999"/>
    <n v="145.69999999999999"/>
    <s v="FALSK"/>
  </r>
  <r>
    <x v="3"/>
    <x v="0"/>
    <n v="1"/>
    <d v="2012-01-06T00:00:00"/>
    <n v="144"/>
    <n v="144"/>
    <n v="140"/>
    <n v="146"/>
    <n v="160"/>
    <s v="FALSK"/>
    <n v="228"/>
    <n v="525"/>
    <n v="149"/>
    <n v="165"/>
    <n v="139"/>
    <n v="840"/>
    <n v="580"/>
    <n v="503"/>
    <n v="975"/>
    <n v="903"/>
    <n v="565"/>
    <n v="517"/>
    <n v="191.5"/>
    <n v="202.75"/>
    <n v="216"/>
    <s v="FALSK"/>
    <n v="1.8850465711842381"/>
    <n v="3.55"/>
    <n v="1.93"/>
    <n v="9.25"/>
    <n v="12"/>
    <s v="FALSK"/>
    <s v="FALSK"/>
    <n v="1490"/>
    <n v="2800"/>
    <n v="1520"/>
    <n v="7300"/>
    <n v="9470"/>
    <s v=" "/>
    <s v="FALSK"/>
    <s v="FALSK"/>
    <n v="178.59219999999999"/>
    <n v="183.6"/>
    <n v="179.17160000000001"/>
    <n v="157.65100000000001"/>
    <n v="162.69999999999999"/>
    <n v="148.97069999999999"/>
    <n v="140.30539999999999"/>
    <n v="145.30000000000001"/>
    <s v="FALSK"/>
  </r>
  <r>
    <x v="3"/>
    <x v="0"/>
    <n v="2"/>
    <d v="2012-01-13T00:00:00"/>
    <n v="144"/>
    <n v="144"/>
    <n v="140"/>
    <n v="146"/>
    <n v="160"/>
    <s v="FALSK"/>
    <n v="233"/>
    <n v="525"/>
    <n v="149"/>
    <n v="170"/>
    <n v="139"/>
    <n v="840"/>
    <n v="580"/>
    <n v="503"/>
    <n v="975"/>
    <n v="903"/>
    <n v="565"/>
    <n v="517"/>
    <n v="193.5"/>
    <n v="203.5"/>
    <n v="218"/>
    <s v="FALSK"/>
    <n v="1.8850465711842381"/>
    <n v="3.55"/>
    <n v="1.93"/>
    <n v="9.25"/>
    <n v="12"/>
    <s v="FALSK"/>
    <s v="FALSK"/>
    <n v="1490"/>
    <n v="2800"/>
    <n v="1520"/>
    <n v="7300"/>
    <n v="9470"/>
    <s v=" "/>
    <s v="FALSK"/>
    <s v="FALSK"/>
    <n v="179.68870000000001"/>
    <n v="184.7"/>
    <n v="180.22499999999999"/>
    <n v="158.44649999999999"/>
    <n v="163.4"/>
    <n v="149.79759999999999"/>
    <n v="140.55950000000001"/>
    <n v="145.6"/>
    <s v="FALSK"/>
  </r>
  <r>
    <x v="3"/>
    <x v="0"/>
    <n v="3"/>
    <d v="2012-01-20T00:00:00"/>
    <n v="149"/>
    <n v="149"/>
    <n v="145"/>
    <n v="147"/>
    <n v="170"/>
    <s v="FALSK"/>
    <n v="238"/>
    <n v="540"/>
    <n v="153"/>
    <n v="171"/>
    <n v="139"/>
    <n v="840"/>
    <n v="580"/>
    <n v="503"/>
    <n v="975"/>
    <n v="919"/>
    <n v="575"/>
    <n v="517"/>
    <n v="193.5"/>
    <n v="203.25"/>
    <n v="219.5"/>
    <s v="FALSK"/>
    <n v="1.8850465711842381"/>
    <n v="3.55"/>
    <n v="1.93"/>
    <n v="9.25"/>
    <n v="12"/>
    <s v="FALSK"/>
    <s v="FALSK"/>
    <n v="1490"/>
    <n v="2800"/>
    <n v="1520"/>
    <n v="7300"/>
    <n v="9470"/>
    <s v=" "/>
    <s v="FALSK"/>
    <s v="FALSK"/>
    <n v="183.4512"/>
    <n v="188.5"/>
    <n v="184.63140000000001"/>
    <n v="162.8724"/>
    <n v="167.9"/>
    <n v="154.64590000000001"/>
    <n v="144.86259999999999"/>
    <n v="149.9"/>
    <s v="FALSK"/>
  </r>
  <r>
    <x v="3"/>
    <x v="0"/>
    <n v="4"/>
    <d v="2012-01-27T00:00:00"/>
    <n v="153.5"/>
    <n v="153.5"/>
    <n v="150"/>
    <n v="148"/>
    <n v="204"/>
    <s v="FALSK"/>
    <n v="240"/>
    <n v="542"/>
    <n v="155"/>
    <n v="171"/>
    <n v="139"/>
    <n v="857"/>
    <n v="580"/>
    <n v="503"/>
    <n v="975"/>
    <n v="903"/>
    <n v="565"/>
    <n v="517"/>
    <n v="196.25"/>
    <n v="205"/>
    <n v="220.5"/>
    <s v="FALSK"/>
    <n v="1.8850465711842381"/>
    <n v="3.55"/>
    <n v="1.93"/>
    <n v="9.25"/>
    <n v="12"/>
    <s v="FALSK"/>
    <s v="FALSK"/>
    <n v="1490"/>
    <n v="2800"/>
    <n v="1520"/>
    <n v="7300"/>
    <n v="9470"/>
    <s v=" "/>
    <s v="FALSK"/>
    <s v="FALSK"/>
    <n v="186.6645"/>
    <n v="191.7"/>
    <n v="187.3279"/>
    <n v="166.6344"/>
    <n v="171.6"/>
    <n v="158.1653"/>
    <n v="148.76169999999999"/>
    <n v="153.80000000000001"/>
    <s v="FALSK"/>
  </r>
  <r>
    <x v="3"/>
    <x v="1"/>
    <n v="5"/>
    <d v="2012-02-03T00:00:00"/>
    <n v="152"/>
    <n v="152"/>
    <n v="142"/>
    <n v="150"/>
    <n v="204"/>
    <s v="FALSK"/>
    <n v="237.69"/>
    <n v="542"/>
    <n v="157"/>
    <n v="171"/>
    <n v="139"/>
    <n v="872"/>
    <n v="580"/>
    <n v="503"/>
    <n v="975"/>
    <n v="903"/>
    <n v="565"/>
    <n v="517"/>
    <n v="197.25"/>
    <n v="206"/>
    <n v="220.25"/>
    <s v="FALSK"/>
    <n v="1.8850465711842381"/>
    <n v="3.55"/>
    <n v="1.93"/>
    <n v="9.25"/>
    <n v="12"/>
    <s v="FALSK"/>
    <s v="FALSK"/>
    <n v="1490"/>
    <n v="2800"/>
    <n v="1520"/>
    <n v="7300"/>
    <n v="9470"/>
    <s v=" "/>
    <s v="FALSK"/>
    <s v="FALSK"/>
    <n v="182.97040000000001"/>
    <n v="188"/>
    <n v="182.79470000000001"/>
    <n v="161.99690000000001"/>
    <n v="167"/>
    <n v="153.24029999999999"/>
    <n v="145.17509999999999"/>
    <n v="150.19999999999999"/>
    <s v="FALSK"/>
  </r>
  <r>
    <x v="3"/>
    <x v="1"/>
    <n v="6"/>
    <d v="2012-02-10T00:00:00"/>
    <n v="161.81"/>
    <n v="161.81"/>
    <n v="157.33000000000001"/>
    <n v="158"/>
    <n v="208"/>
    <s v="FALSK"/>
    <n v="245"/>
    <n v="547"/>
    <n v="165"/>
    <n v="178"/>
    <n v="134"/>
    <n v="852"/>
    <n v="565"/>
    <n v="503"/>
    <n v="975"/>
    <n v="892"/>
    <n v="552"/>
    <n v="517"/>
    <n v="199.25"/>
    <n v="207"/>
    <n v="221.25"/>
    <s v="FALSK"/>
    <n v="1.8850465711842381"/>
    <n v="3.55"/>
    <n v="1.93"/>
    <n v="9.25"/>
    <n v="12"/>
    <s v="FALSK"/>
    <s v="FALSK"/>
    <n v="1490"/>
    <n v="2800"/>
    <n v="1520"/>
    <n v="7300"/>
    <n v="9470"/>
    <s v=" "/>
    <s v="FALSK"/>
    <s v="FALSK"/>
    <n v="192.17590000000001"/>
    <n v="197.2"/>
    <n v="192.4631"/>
    <n v="172.97790000000001"/>
    <n v="178"/>
    <n v="164.3484"/>
    <n v="155.8449"/>
    <n v="160.80000000000001"/>
    <s v="FALSK"/>
  </r>
  <r>
    <x v="3"/>
    <x v="1"/>
    <n v="7"/>
    <d v="2012-02-17T00:00:00"/>
    <n v="164"/>
    <n v="164"/>
    <n v="158.08000000000001"/>
    <n v="152"/>
    <n v="205"/>
    <s v="FALSK"/>
    <n v="246"/>
    <n v="545"/>
    <n v="165"/>
    <n v="185"/>
    <n v="137"/>
    <n v="830"/>
    <n v="656.5"/>
    <n v="503"/>
    <n v="975"/>
    <n v="892"/>
    <n v="552"/>
    <n v="517"/>
    <n v="200"/>
    <n v="209"/>
    <n v="223.25"/>
    <s v="FALSK"/>
    <n v="1.8850465711842381"/>
    <n v="3.33"/>
    <n v="1.93"/>
    <n v="8.75"/>
    <n v="12"/>
    <s v="FALSK"/>
    <s v="FALSK"/>
    <n v="1490"/>
    <n v="2630"/>
    <n v="1520"/>
    <n v="6910"/>
    <n v="9470"/>
    <s v=" "/>
    <s v="FALSK"/>
    <s v="FALSK"/>
    <n v="207.81479999999999"/>
    <n v="212.8"/>
    <n v="190.89529999999999"/>
    <n v="174.5633"/>
    <n v="179.6"/>
    <n v="151.24619999999999"/>
    <n v="157.5746"/>
    <n v="162.6"/>
    <s v="FALSK"/>
  </r>
  <r>
    <x v="3"/>
    <x v="1"/>
    <n v="8"/>
    <d v="2012-02-24T00:00:00"/>
    <n v="162"/>
    <n v="162"/>
    <n v="155"/>
    <n v="154"/>
    <n v="208"/>
    <s v="FALSK"/>
    <n v="250"/>
    <n v="547"/>
    <n v="167"/>
    <n v="185"/>
    <n v="144.5"/>
    <n v="830"/>
    <n v="673"/>
    <n v="503"/>
    <n v="975"/>
    <n v="892"/>
    <n v="552"/>
    <n v="517"/>
    <n v="199.75"/>
    <n v="210"/>
    <n v="224.5"/>
    <s v="FALSK"/>
    <n v="1.8850465711842381"/>
    <n v="3.33"/>
    <n v="1.93"/>
    <n v="8.75"/>
    <n v="12"/>
    <s v="FALSK"/>
    <s v="FALSK"/>
    <n v="1490"/>
    <n v="2630"/>
    <n v="1520"/>
    <n v="6910"/>
    <n v="9470"/>
    <s v=" "/>
    <s v="FALSK"/>
    <s v="FALSK"/>
    <n v="196.0258"/>
    <n v="201"/>
    <n v="185.73179999999999"/>
    <n v="173.37110000000001"/>
    <n v="178.4"/>
    <n v="151.96080000000001"/>
    <n v="155.72929999999999"/>
    <n v="160.69999999999999"/>
    <s v="FALSK"/>
  </r>
  <r>
    <x v="3"/>
    <x v="2"/>
    <n v="9"/>
    <d v="2012-03-02T00:00:00"/>
    <n v="162"/>
    <n v="162"/>
    <n v="155"/>
    <n v="154"/>
    <n v="208"/>
    <s v="FALSK"/>
    <n v="243.75"/>
    <n v="547"/>
    <n v="168.5"/>
    <n v="185"/>
    <n v="137"/>
    <n v="830"/>
    <n v="673"/>
    <n v="503"/>
    <n v="975"/>
    <n v="892"/>
    <n v="552"/>
    <n v="517"/>
    <n v="200.25"/>
    <n v="211"/>
    <n v="226.25"/>
    <s v="FALSK"/>
    <n v="1.8850465711842381"/>
    <n v="3.33"/>
    <n v="1.93"/>
    <n v="8.75"/>
    <n v="12"/>
    <s v="FALSK"/>
    <s v="FALSK"/>
    <n v="1490"/>
    <n v="2630"/>
    <n v="1520"/>
    <n v="6910"/>
    <n v="9470"/>
    <s v=" "/>
    <s v="FALSK"/>
    <s v="FALSK"/>
    <n v="194.92930000000001"/>
    <n v="199.9"/>
    <n v="184.62559999999999"/>
    <n v="172.3665"/>
    <n v="177.4"/>
    <n v="150.8442"/>
    <n v="155.84649999999999"/>
    <n v="160.80000000000001"/>
    <s v="FALSK"/>
  </r>
  <r>
    <x v="3"/>
    <x v="2"/>
    <n v="10"/>
    <d v="2012-03-09T00:00:00"/>
    <n v="162"/>
    <n v="162"/>
    <n v="154"/>
    <n v="158"/>
    <n v="207"/>
    <s v="FALSK"/>
    <n v="253"/>
    <n v="547"/>
    <n v="173"/>
    <n v="192"/>
    <n v="137"/>
    <n v="862"/>
    <n v="690.5"/>
    <n v="503"/>
    <n v="975"/>
    <n v="892"/>
    <n v="552"/>
    <n v="517"/>
    <n v="201.25"/>
    <n v="212.25"/>
    <n v="228.5"/>
    <s v="FALSK"/>
    <n v="1.8850465711842381"/>
    <n v="3.33"/>
    <n v="1.93"/>
    <n v="8.75"/>
    <n v="12"/>
    <s v="FALSK"/>
    <s v="FALSK"/>
    <n v="1490"/>
    <n v="2630"/>
    <n v="1520"/>
    <n v="6910"/>
    <n v="9470"/>
    <s v=" "/>
    <s v="FALSK"/>
    <s v="FALSK"/>
    <n v="197.05779999999999"/>
    <n v="205.1"/>
    <n v="186.7413"/>
    <n v="173.62780000000001"/>
    <n v="181.6"/>
    <n v="152.49680000000001"/>
    <n v="156.15969999999999"/>
    <n v="164.2"/>
    <s v="FALSK"/>
  </r>
  <r>
    <x v="3"/>
    <x v="2"/>
    <n v="11"/>
    <d v="2012-03-16T00:00:00"/>
    <n v="160.58000000000001"/>
    <n v="160.58000000000001"/>
    <n v="153.87"/>
    <n v="154"/>
    <n v="207"/>
    <s v="FALSK"/>
    <n v="256.75"/>
    <n v="547"/>
    <n v="174"/>
    <n v="190"/>
    <n v="138"/>
    <n v="862"/>
    <n v="688"/>
    <n v="503"/>
    <n v="975"/>
    <n v="893"/>
    <n v="548"/>
    <n v="517"/>
    <n v="202.5"/>
    <n v="215.25"/>
    <n v="233.25"/>
    <s v="FALSK"/>
    <n v="1.8850465711842381"/>
    <n v="3.33"/>
    <n v="1.93"/>
    <n v="8.75"/>
    <n v="12"/>
    <s v="FALSK"/>
    <s v="FALSK"/>
    <n v="1490"/>
    <n v="2630"/>
    <n v="1520"/>
    <n v="6910"/>
    <n v="9470"/>
    <s v=" "/>
    <s v="FALSK"/>
    <s v="FALSK"/>
    <n v="197.2456"/>
    <n v="205.2"/>
    <n v="187.36689999999999"/>
    <n v="173.93020000000001"/>
    <n v="181.9"/>
    <n v="153.0591"/>
    <n v="155.52549999999999"/>
    <n v="163.5"/>
    <s v="FALSK"/>
  </r>
  <r>
    <x v="3"/>
    <x v="2"/>
    <n v="12"/>
    <d v="2012-03-23T00:00:00"/>
    <n v="161"/>
    <n v="161"/>
    <n v="159"/>
    <n v="176"/>
    <s v="FALSK"/>
    <s v="FALSK"/>
    <n v="284.25"/>
    <n v="547"/>
    <n v="186.75"/>
    <n v="200"/>
    <n v="157.75"/>
    <n v="887"/>
    <n v="705.5"/>
    <s v="FALSK"/>
    <n v="975"/>
    <n v="893"/>
    <n v="548"/>
    <n v="517"/>
    <n v="206"/>
    <n v="219.25"/>
    <n v="237.75"/>
    <s v="FALSK"/>
    <n v="1.8850465711842381"/>
    <n v="3.33"/>
    <n v="1.93"/>
    <n v="8.75"/>
    <n v="12"/>
    <s v="FALSK"/>
    <s v="FALSK"/>
    <n v="1490"/>
    <n v="2630"/>
    <n v="1520"/>
    <n v="6910"/>
    <n v="9470"/>
    <s v=" "/>
    <s v="FALSK"/>
    <s v="FALSK"/>
    <n v="205.68629999999999"/>
    <n v="213.7"/>
    <n v="192.72890000000001"/>
    <n v="181.5361"/>
    <n v="189.5"/>
    <n v="157.97219999999999"/>
    <n v="159.21879999999999"/>
    <n v="167.2"/>
    <s v="FALSK"/>
  </r>
  <r>
    <x v="3"/>
    <x v="2"/>
    <n v="13"/>
    <d v="2012-03-30T00:00:00"/>
    <n v="162.07"/>
    <n v="162.07"/>
    <n v="160.58000000000001"/>
    <n v="162"/>
    <n v="209"/>
    <s v="FALSK"/>
    <n v="270"/>
    <n v="547"/>
    <n v="187"/>
    <n v="204"/>
    <n v="153"/>
    <n v="897"/>
    <n v="692"/>
    <n v="503"/>
    <n v="975"/>
    <n v="893"/>
    <n v="548"/>
    <n v="517"/>
    <n v="206"/>
    <n v="219.75"/>
    <n v="238"/>
    <s v="FALSK"/>
    <n v="1.8850465711842381"/>
    <n v="3.33"/>
    <n v="1.93"/>
    <n v="8.75"/>
    <n v="12"/>
    <s v="FALSK"/>
    <s v="FALSK"/>
    <n v="1490"/>
    <n v="2630"/>
    <n v="1520"/>
    <n v="6910"/>
    <n v="9470"/>
    <s v=" "/>
    <s v="FALSK"/>
    <s v="FALSK"/>
    <n v="203.1763"/>
    <n v="211.2"/>
    <n v="189.88839999999999"/>
    <n v="180.1653"/>
    <n v="188.2"/>
    <n v="155.4263"/>
    <n v="160.3151"/>
    <n v="168.3"/>
    <s v="FALSK"/>
  </r>
  <r>
    <x v="3"/>
    <x v="3"/>
    <n v="14"/>
    <d v="2012-04-06T00:00:00"/>
    <n v="166.54"/>
    <n v="166.54"/>
    <n v="164.3"/>
    <n v="162"/>
    <n v="210"/>
    <s v="FALSK"/>
    <n v="271"/>
    <n v="547"/>
    <n v="196"/>
    <n v="207"/>
    <n v="148"/>
    <n v="910"/>
    <n v="692"/>
    <n v="503"/>
    <n v="975"/>
    <n v="896"/>
    <n v="550"/>
    <n v="517"/>
    <n v="206.75"/>
    <n v="224"/>
    <n v="243"/>
    <s v="FALSK"/>
    <n v="1.8850465711842381"/>
    <n v="3.33"/>
    <n v="1.93"/>
    <n v="8.75"/>
    <n v="12"/>
    <s v="FALSK"/>
    <s v="FALSK"/>
    <n v="1490"/>
    <n v="2630"/>
    <n v="1520"/>
    <n v="6910"/>
    <n v="9470"/>
    <s v=" "/>
    <s v="FALSK"/>
    <s v="FALSK"/>
    <n v="206.3426"/>
    <n v="214.3"/>
    <n v="190.1885"/>
    <n v="183.13679999999999"/>
    <n v="191.1"/>
    <n v="155.65880000000001"/>
    <n v="164.31819999999999"/>
    <n v="172.3"/>
    <s v="FALSK"/>
  </r>
  <r>
    <x v="3"/>
    <x v="3"/>
    <n v="15"/>
    <d v="2012-04-13T00:00:00"/>
    <n v="169"/>
    <n v="169"/>
    <n v="167"/>
    <n v="174"/>
    <s v="FALSK"/>
    <s v="FALSK"/>
    <n v="306"/>
    <n v="547"/>
    <n v="201.75"/>
    <n v="221"/>
    <n v="181.75"/>
    <n v="947"/>
    <n v="723.5"/>
    <s v="FALSK"/>
    <n v="975"/>
    <n v="896"/>
    <n v="550"/>
    <n v="517"/>
    <n v="213.75"/>
    <n v="232"/>
    <n v="253.5"/>
    <s v="FALSK"/>
    <n v="2.15"/>
    <n v="3.33"/>
    <n v="1.93"/>
    <n v="8.75"/>
    <n v="12"/>
    <s v="FALSK"/>
    <s v="FALSK"/>
    <n v="1700"/>
    <n v="2630"/>
    <n v="1520"/>
    <n v="6910"/>
    <n v="9470"/>
    <s v=" "/>
    <s v="FALSK"/>
    <s v="FALSK"/>
    <n v="211.80109999999999"/>
    <n v="219.8"/>
    <n v="200.41919999999999"/>
    <n v="188.23070000000001"/>
    <n v="196.2"/>
    <n v="178.96789999999999"/>
    <n v="166.6052"/>
    <n v="174.6"/>
    <s v="FALSK"/>
  </r>
  <r>
    <x v="3"/>
    <x v="3"/>
    <n v="16"/>
    <d v="2012-04-20T00:00:00"/>
    <n v="168"/>
    <n v="168"/>
    <n v="169"/>
    <n v="162"/>
    <n v="215"/>
    <s v="FALSK"/>
    <n v="289"/>
    <n v="547"/>
    <n v="208"/>
    <n v="230"/>
    <n v="170"/>
    <n v="947"/>
    <n v="734.5"/>
    <n v="503"/>
    <n v="896"/>
    <n v="550"/>
    <n v="517"/>
    <n v="217.5"/>
    <n v="235.75"/>
    <n v="256.75"/>
    <n v="256.75"/>
    <s v="FALSK"/>
    <n v="2.15"/>
    <n v="3.33"/>
    <n v="1.93"/>
    <n v="8.75"/>
    <n v="12"/>
    <s v="FALSK"/>
    <s v="FALSK"/>
    <n v="1700"/>
    <n v="2630"/>
    <n v="1520"/>
    <n v="6910"/>
    <n v="9470"/>
    <s v=" "/>
    <s v="FALSK"/>
    <s v="FALSK"/>
    <n v="210.9564"/>
    <n v="219"/>
    <n v="200.41919999999999"/>
    <n v="188.23070000000001"/>
    <n v="196.2"/>
    <n v="178.96789999999999"/>
    <n v="166.6052"/>
    <n v="174.6"/>
    <s v="FALSK"/>
  </r>
  <r>
    <x v="3"/>
    <x v="3"/>
    <n v="17"/>
    <d v="2012-04-27T00:00:00"/>
    <n v="168.03"/>
    <n v="168.03"/>
    <n v="170"/>
    <n v="162"/>
    <n v="215"/>
    <s v="FALSK"/>
    <n v="292.5"/>
    <n v="547"/>
    <n v="208"/>
    <n v="232"/>
    <n v="173"/>
    <n v="910"/>
    <n v="734.5"/>
    <n v="503"/>
    <n v="896"/>
    <n v="550"/>
    <n v="517"/>
    <n v="221.5"/>
    <n v="239.5"/>
    <n v="259.5"/>
    <n v="259.5"/>
    <s v="FALSK"/>
    <n v="1.8850465711842381"/>
    <n v="3.33"/>
    <n v="1.93"/>
    <n v="8.75"/>
    <n v="12"/>
    <s v="FALSK"/>
    <s v="FALSK"/>
    <n v="1490"/>
    <n v="2630"/>
    <n v="1520"/>
    <n v="6910"/>
    <n v="9470"/>
    <s v=" "/>
    <s v="FALSK"/>
    <s v="FALSK"/>
    <n v="211.3322"/>
    <n v="219.3"/>
    <n v="201.56659999999999"/>
    <n v="189.10210000000001"/>
    <n v="197.1"/>
    <n v="180.14789999999999"/>
    <n v="166.92089999999999"/>
    <n v="174.9"/>
    <s v="FALSK"/>
  </r>
  <r>
    <x v="3"/>
    <x v="4"/>
    <n v="18"/>
    <d v="2012-05-04T00:00:00"/>
    <n v="170"/>
    <n v="170"/>
    <n v="173"/>
    <n v="162"/>
    <n v="215"/>
    <s v="FALSK"/>
    <n v="303.75"/>
    <n v="579.5"/>
    <n v="209"/>
    <n v="232"/>
    <n v="178"/>
    <n v="965"/>
    <n v="734.5"/>
    <n v="503"/>
    <n v="896"/>
    <n v="550"/>
    <n v="517"/>
    <n v="229"/>
    <n v="251.25"/>
    <n v="267"/>
    <n v="267"/>
    <s v="FALSK"/>
    <n v="2.15"/>
    <n v="3.33"/>
    <n v="1.93"/>
    <n v="8.75"/>
    <n v="12"/>
    <s v="FALSK"/>
    <s v="FALSK"/>
    <n v="1700"/>
    <n v="2630"/>
    <n v="1520"/>
    <n v="6910"/>
    <n v="9470"/>
    <s v=" "/>
    <s v="FALSK"/>
    <s v="FALSK"/>
    <n v="216.50649999999999"/>
    <n v="224.5"/>
    <n v="205.30770000000001"/>
    <n v="193.42150000000001"/>
    <n v="201.4"/>
    <n v="184.17660000000001"/>
    <n v="169.1232"/>
    <n v="177.1"/>
    <s v="FALSK"/>
  </r>
  <r>
    <x v="3"/>
    <x v="4"/>
    <n v="19"/>
    <d v="2012-05-11T00:00:00"/>
    <n v="170"/>
    <n v="170"/>
    <n v="173"/>
    <n v="162"/>
    <n v="215"/>
    <s v="FALSK"/>
    <n v="317"/>
    <n v="579.5"/>
    <n v="236.75"/>
    <n v="233"/>
    <n v="183"/>
    <n v="1000"/>
    <n v="727.5"/>
    <n v="503"/>
    <n v="896"/>
    <n v="550"/>
    <n v="517"/>
    <n v="230.75"/>
    <n v="252.75"/>
    <n v="269.75"/>
    <n v="269.75"/>
    <s v="FALSK"/>
    <n v="2.15"/>
    <n v="3.33"/>
    <n v="1.93"/>
    <n v="8.75"/>
    <n v="12"/>
    <s v="FALSK"/>
    <s v="FALSK"/>
    <n v="1700"/>
    <n v="2630"/>
    <n v="1520"/>
    <n v="6910"/>
    <n v="9470"/>
    <s v=" "/>
    <s v="FALSK"/>
    <s v="FALSK"/>
    <n v="218.47319999999999"/>
    <n v="226.5"/>
    <n v="207.47880000000001"/>
    <n v="195.19540000000001"/>
    <n v="203.2"/>
    <n v="186.5438"/>
    <n v="169.1283"/>
    <n v="177.1"/>
    <s v="FALSK"/>
  </r>
  <r>
    <x v="3"/>
    <x v="4"/>
    <n v="20"/>
    <d v="2012-05-18T00:00:00"/>
    <n v="168"/>
    <n v="168"/>
    <n v="173"/>
    <n v="160"/>
    <n v="215"/>
    <s v="FALSK"/>
    <n v="319"/>
    <n v="579.5"/>
    <n v="226.75"/>
    <n v="238"/>
    <n v="183"/>
    <n v="1000"/>
    <n v="745.5"/>
    <n v="503"/>
    <n v="917"/>
    <n v="545"/>
    <n v="495"/>
    <n v="230.75"/>
    <n v="251"/>
    <n v="267"/>
    <n v="267"/>
    <s v="FALSK"/>
    <n v="2.15"/>
    <n v="3.33"/>
    <n v="1.93"/>
    <n v="8.75"/>
    <n v="12"/>
    <s v="FALSK"/>
    <s v="FALSK"/>
    <n v="1700"/>
    <n v="2630"/>
    <n v="1520"/>
    <n v="6910"/>
    <n v="9470"/>
    <s v=" "/>
    <s v="FALSK"/>
    <s v="FALSK"/>
    <n v="219.2362"/>
    <n v="227.2"/>
    <n v="207.9247"/>
    <n v="194.78030000000001"/>
    <n v="202.8"/>
    <n v="185.9315"/>
    <n v="167.70679999999999"/>
    <n v="175.7"/>
    <s v="FALSK"/>
  </r>
  <r>
    <x v="3"/>
    <x v="4"/>
    <n v="21"/>
    <d v="2012-05-25T00:00:00"/>
    <n v="165"/>
    <n v="165"/>
    <n v="173"/>
    <n v="155"/>
    <n v="215"/>
    <s v="FALSK"/>
    <n v="315"/>
    <n v="640.25"/>
    <n v="221.75"/>
    <n v="238"/>
    <n v="183"/>
    <n v="1000"/>
    <n v="745.5"/>
    <n v="503"/>
    <n v="917"/>
    <n v="545"/>
    <n v="495"/>
    <n v="231"/>
    <n v="250.5"/>
    <n v="266.75"/>
    <n v="266.75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16.5205"/>
    <n v="224.5"/>
    <n v="207.21109999999999"/>
    <n v="193.71459999999999"/>
    <n v="201.7"/>
    <n v="184.65090000000001"/>
    <n v="166.93610000000001"/>
    <n v="174.9"/>
    <s v="FALSK"/>
  </r>
  <r>
    <x v="3"/>
    <x v="5"/>
    <n v="22"/>
    <d v="2012-06-01T00:00:00"/>
    <n v="169.52"/>
    <n v="169.52"/>
    <n v="176.23"/>
    <n v="155"/>
    <n v="215"/>
    <s v="FALSK"/>
    <n v="317"/>
    <n v="640.25"/>
    <n v="221.75"/>
    <n v="238"/>
    <n v="183"/>
    <n v="1047"/>
    <n v="728"/>
    <n v="503"/>
    <n v="917"/>
    <n v="545"/>
    <n v="495"/>
    <n v="231.25"/>
    <n v="250.75"/>
    <n v="265.5"/>
    <n v="265.5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21.80350000000001"/>
    <n v="229.8"/>
    <n v="208.9665"/>
    <n v="195.75880000000001"/>
    <n v="203.8"/>
    <n v="187.6343"/>
    <n v="169.55260000000001"/>
    <n v="177.6"/>
    <s v="FALSK"/>
  </r>
  <r>
    <x v="3"/>
    <x v="5"/>
    <n v="23"/>
    <d v="2012-06-08T00:00:00"/>
    <n v="169.52"/>
    <n v="169.52"/>
    <n v="176.23"/>
    <n v="155"/>
    <n v="215"/>
    <s v="FALSK"/>
    <n v="322"/>
    <n v="640.25"/>
    <n v="210"/>
    <n v="238"/>
    <n v="183"/>
    <n v="1047"/>
    <n v="728"/>
    <n v="528"/>
    <n v="917"/>
    <n v="545"/>
    <n v="495"/>
    <n v="231.5"/>
    <n v="250.25"/>
    <n v="269"/>
    <n v="269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21.149"/>
    <n v="229.1"/>
    <n v="210.0068"/>
    <n v="196.6498"/>
    <n v="204.6"/>
    <n v="188.52760000000001"/>
    <n v="169.55330000000001"/>
    <n v="177.6"/>
    <s v="FALSK"/>
  </r>
  <r>
    <x v="3"/>
    <x v="5"/>
    <n v="24"/>
    <d v="2012-06-15T00:00:00"/>
    <n v="169.52"/>
    <n v="169.52"/>
    <n v="177"/>
    <n v="148"/>
    <n v="215"/>
    <s v="FALSK"/>
    <n v="313.75"/>
    <n v="640.25"/>
    <n v="210"/>
    <n v="238"/>
    <n v="183"/>
    <n v="1080"/>
    <n v="710.5"/>
    <n v="528"/>
    <n v="975"/>
    <n v="546"/>
    <n v="495"/>
    <n v="230"/>
    <n v="248.5"/>
    <n v="266.25"/>
    <n v="266.25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19.0847"/>
    <n v="227.1"/>
    <n v="208.62629999999999"/>
    <n v="195.85499999999999"/>
    <n v="203.9"/>
    <n v="187.47640000000001"/>
    <n v="169.86779999999999"/>
    <n v="177.9"/>
    <s v="FALSK"/>
  </r>
  <r>
    <x v="3"/>
    <x v="5"/>
    <n v="25"/>
    <d v="2012-06-22T00:00:00"/>
    <n v="169.52"/>
    <n v="169.52"/>
    <n v="177.72"/>
    <n v="173"/>
    <s v="FALSK"/>
    <s v="FALSK"/>
    <n v="331.25"/>
    <n v="640.25"/>
    <n v="221.75"/>
    <n v="238"/>
    <n v="196.75"/>
    <n v="1122"/>
    <n v="710.5"/>
    <n v="528"/>
    <n v="975"/>
    <n v="546"/>
    <n v="495"/>
    <n v="229.5"/>
    <n v="247.5"/>
    <n v="265.75"/>
    <n v="265.75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32.1927"/>
    <n v="240.2"/>
    <n v="222.5736"/>
    <n v="198.59020000000001"/>
    <n v="206.6"/>
    <n v="190.9983"/>
    <n v="170.7578"/>
    <n v="178.8"/>
    <s v="FALSK"/>
  </r>
  <r>
    <x v="3"/>
    <x v="5"/>
    <n v="26"/>
    <d v="2012-06-29T00:00:00"/>
    <n v="168.03"/>
    <n v="168.03"/>
    <n v="178.47"/>
    <n v="177"/>
    <s v="FALSK"/>
    <s v="FALSK"/>
    <n v="345.81"/>
    <n v="650.25"/>
    <n v="221.75"/>
    <n v="238"/>
    <n v="198.75"/>
    <n v="1122"/>
    <n v="675.5"/>
    <n v="528"/>
    <n v="975"/>
    <n v="546"/>
    <n v="495"/>
    <n v="233.25"/>
    <n v="252"/>
    <n v="270"/>
    <n v="270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33.62010000000001"/>
    <n v="241.6"/>
    <n v="224.4649"/>
    <n v="200.02520000000001"/>
    <n v="208"/>
    <n v="193.7252"/>
    <n v="170.4623"/>
    <n v="178.5"/>
    <s v="FALSK"/>
  </r>
  <r>
    <x v="3"/>
    <x v="6"/>
    <n v="27"/>
    <d v="2012-07-06T00:00:00"/>
    <n v="170.27"/>
    <n v="170.27"/>
    <n v="182.94"/>
    <n v="184.5"/>
    <s v="FALSK"/>
    <s v="FALSK"/>
    <n v="348.79"/>
    <n v="650.25"/>
    <n v="221.75"/>
    <n v="238"/>
    <n v="198.75"/>
    <n v="1122"/>
    <n v="698.5"/>
    <n v="528"/>
    <n v="975"/>
    <n v="546"/>
    <n v="495"/>
    <n v="239.5"/>
    <n v="258"/>
    <n v="275.75"/>
    <n v="275.75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37.11199999999999"/>
    <n v="245.1"/>
    <n v="228.03890000000001"/>
    <n v="203.24860000000001"/>
    <n v="211.2"/>
    <n v="197.12989999999999"/>
    <n v="173.25890000000001"/>
    <n v="181.3"/>
    <s v="FALSK"/>
  </r>
  <r>
    <x v="3"/>
    <x v="6"/>
    <n v="28"/>
    <d v="2012-07-13T00:00:00"/>
    <n v="175"/>
    <n v="175"/>
    <n v="192"/>
    <n v="150"/>
    <n v="218"/>
    <s v="FALSK"/>
    <n v="353"/>
    <n v="679.5"/>
    <n v="221"/>
    <n v="245"/>
    <n v="192"/>
    <n v="1080"/>
    <n v="699.5"/>
    <n v="528"/>
    <n v="975"/>
    <n v="975"/>
    <n v="546"/>
    <n v="495"/>
    <n v="247.5"/>
    <n v="268"/>
    <n v="287.75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33.99267987648321"/>
    <n v="242"/>
    <n v="237.90518878223824"/>
    <n v="209.0925365140703"/>
    <n v="217.1"/>
    <n v="205.12126358397924"/>
    <n v="176.85010323526234"/>
    <n v="184.9"/>
    <s v="FALSK"/>
  </r>
  <r>
    <x v="3"/>
    <x v="6"/>
    <n v="29"/>
    <d v="2012-07-20T00:00:00"/>
    <n v="179"/>
    <n v="179"/>
    <n v="202"/>
    <n v="194"/>
    <n v="218"/>
    <s v="FALSK"/>
    <n v="385.33"/>
    <n v="679.5"/>
    <n v="256.75"/>
    <n v="261.25"/>
    <n v="235"/>
    <n v="1122"/>
    <n v="714.5"/>
    <s v="FALSK"/>
    <n v="975"/>
    <n v="979"/>
    <n v="539"/>
    <n v="495"/>
    <n v="253.25"/>
    <n v="275.25"/>
    <n v="297.5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42.51740938672131"/>
    <n v="250.5"/>
    <n v="249.32019570260118"/>
    <n v="218.44348119023081"/>
    <n v="226.4"/>
    <n v="216.99973478753276"/>
    <n v="180.9478723282337"/>
    <n v="188.9"/>
    <s v="FALSK"/>
  </r>
  <r>
    <x v="3"/>
    <x v="6"/>
    <n v="30"/>
    <d v="2012-07-27T00:00:00"/>
    <n v="191.15"/>
    <n v="191.15"/>
    <n v="215"/>
    <n v="165"/>
    <n v="220"/>
    <s v="FALSK"/>
    <n v="428"/>
    <n v="679.5"/>
    <n v="239"/>
    <n v="257"/>
    <n v="245"/>
    <n v="1080"/>
    <n v="703"/>
    <n v="545"/>
    <s v="FALSK"/>
    <n v="979"/>
    <n v="539"/>
    <n v="495"/>
    <n v="264"/>
    <n v="290"/>
    <n v="318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50.31795358913001"/>
    <n v="258.3"/>
    <n v="260.5163234878878"/>
    <n v="226.34051641108519"/>
    <n v="234.3"/>
    <n v="233.52957041713864"/>
    <n v="194.66815714153546"/>
    <n v="202.7"/>
    <s v="FALSK"/>
  </r>
  <r>
    <x v="3"/>
    <x v="7"/>
    <n v="31"/>
    <d v="2012-08-03T00:00:00"/>
    <n v="178"/>
    <n v="178"/>
    <n v="214.26"/>
    <n v="170"/>
    <n v="200"/>
    <s v="FALSK"/>
    <n v="411"/>
    <n v="679.5"/>
    <n v="257"/>
    <n v="262"/>
    <n v="245.75"/>
    <n v="1080"/>
    <n v="703"/>
    <n v="528"/>
    <n v="975"/>
    <n v="979"/>
    <n v="539"/>
    <n v="495"/>
    <n v="262.5"/>
    <n v="297"/>
    <n v="319.75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38.35661249090663"/>
    <n v="246.4"/>
    <n v="256.83986275418903"/>
    <n v="213.92929336875926"/>
    <n v="221.9"/>
    <n v="221.86612783481502"/>
    <n v="186.81401246703098"/>
    <n v="194.8"/>
    <s v="FALSK"/>
  </r>
  <r>
    <x v="3"/>
    <x v="7"/>
    <n v="32"/>
    <d v="2012-08-10T00:00:00"/>
    <n v="177.72"/>
    <n v="177.72"/>
    <n v="214.26"/>
    <n v="180"/>
    <n v="200"/>
    <s v="FALSK"/>
    <n v="411"/>
    <n v="679.5"/>
    <n v="257"/>
    <n v="262"/>
    <n v="245.75"/>
    <n v="1080"/>
    <n v="679"/>
    <n v="528"/>
    <n v="975"/>
    <n v="979"/>
    <n v="539"/>
    <n v="495"/>
    <n v="261.25"/>
    <n v="296.75"/>
    <n v="320.5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37.81651271437659"/>
    <n v="245.8"/>
    <n v="256.17791389011586"/>
    <n v="213.76676700249618"/>
    <n v="221.8"/>
    <n v="221.20848480498293"/>
    <n v="180.26270805551772"/>
    <n v="188.3"/>
    <s v="FALSK"/>
  </r>
  <r>
    <x v="3"/>
    <x v="7"/>
    <n v="33"/>
    <d v="2012-08-17T00:00:00"/>
    <n v="176.23"/>
    <n v="176.23"/>
    <n v="179.96"/>
    <n v="170"/>
    <n v="190"/>
    <s v="FALSK"/>
    <n v="400"/>
    <n v="679.5"/>
    <n v="257"/>
    <n v="264"/>
    <n v="250"/>
    <n v="1080"/>
    <n v="687"/>
    <n v="528"/>
    <n v="975"/>
    <n v="947"/>
    <n v="538"/>
    <n v="495"/>
    <n v="262.5"/>
    <n v="295.75"/>
    <n v="318"/>
    <s v="FALSK"/>
    <n v="1.8871092307175719"/>
    <n v="3.33"/>
    <n v="1.93"/>
    <n v="8.75"/>
    <n v="12"/>
    <s v="FALSK"/>
    <s v="FALSK"/>
    <n v="1490"/>
    <n v="2630"/>
    <n v="1520"/>
    <n v="6910"/>
    <n v="9470"/>
    <s v=" "/>
    <s v="FALSK"/>
    <s v="FALSK"/>
    <n v="233.4779079781319"/>
    <n v="241.5"/>
    <n v="236.74893138506147"/>
    <n v="206.75014922129444"/>
    <n v="214.8"/>
    <n v="206.92893862765959"/>
    <n v="175.30753122216279"/>
    <n v="183.3"/>
    <s v="FALSK"/>
  </r>
  <r>
    <x v="3"/>
    <x v="7"/>
    <n v="34"/>
    <d v="2012-08-24T00:00:00"/>
    <n v="165.05"/>
    <n v="165.05"/>
    <n v="179.96"/>
    <n v="170"/>
    <n v="190"/>
    <s v="FALSK"/>
    <n v="405"/>
    <n v="719.75"/>
    <n v="249.75"/>
    <n v="260.25"/>
    <n v="248.75"/>
    <n v="1080"/>
    <n v="679.5"/>
    <n v="528"/>
    <n v="975"/>
    <n v="947"/>
    <n v="538"/>
    <n v="495"/>
    <n v="262"/>
    <n v="293.75"/>
    <n v="315.5"/>
    <s v="FALSK"/>
    <n v="1.8535307746549814"/>
    <n v="3.3041200765588798"/>
    <n v="1.93"/>
    <n v="8.75"/>
    <n v="12"/>
    <s v="FALSK"/>
    <s v="FALSK"/>
    <n v="1460"/>
    <n v="2610"/>
    <n v="1520"/>
    <n v="6910"/>
    <n v="9470"/>
    <s v=" "/>
    <s v="FALSK"/>
    <s v="FALSK"/>
    <n v="230.63038336231153"/>
    <n v="238.6"/>
    <n v="235.92447647412405"/>
    <n v="204.72643138104965"/>
    <n v="212.7"/>
    <n v="205.70458019544594"/>
    <n v="168.96038662589262"/>
    <n v="177"/>
    <s v="FALSK"/>
  </r>
  <r>
    <x v="3"/>
    <x v="7"/>
    <n v="35"/>
    <d v="2012-08-31T00:00:00"/>
    <n v="176.23"/>
    <n v="176.23"/>
    <n v="186"/>
    <n v="172"/>
    <n v="200"/>
    <s v="FALSK"/>
    <n v="408.75"/>
    <n v="719.75"/>
    <n v="246"/>
    <n v="264"/>
    <n v="245"/>
    <n v="1130"/>
    <n v="696.5"/>
    <n v="528"/>
    <n v="975"/>
    <n v="947"/>
    <n v="538"/>
    <n v="495"/>
    <n v="264.75"/>
    <n v="296.25"/>
    <n v="319"/>
    <s v="FALSK"/>
    <n v="1.8535307746549814"/>
    <n v="3.3041200765588798"/>
    <n v="1.93"/>
    <n v="8.75"/>
    <n v="12"/>
    <s v="FALSK"/>
    <s v="FALSK"/>
    <n v="1460"/>
    <n v="2610"/>
    <n v="1520"/>
    <n v="6910"/>
    <n v="9470"/>
    <s v=" "/>
    <s v="FALSK"/>
    <s v="FALSK"/>
    <n v="238.05782254822645"/>
    <n v="246.1"/>
    <n v="241.13310847809916"/>
    <n v="211.46891631564344"/>
    <n v="219.5"/>
    <n v="211.79929232627228"/>
    <n v="177.87970115494679"/>
    <n v="185.9"/>
    <s v="FALSK"/>
  </r>
  <r>
    <x v="3"/>
    <x v="8"/>
    <n v="36"/>
    <d v="2012-09-07T00:00:00"/>
    <n v="178"/>
    <n v="178"/>
    <n v="188.16"/>
    <n v="175"/>
    <n v="205"/>
    <s v="FALSK"/>
    <n v="411"/>
    <n v="719.75"/>
    <n v="247"/>
    <n v="262"/>
    <n v="249"/>
    <n v="1130"/>
    <n v="689.5"/>
    <n v="528"/>
    <n v="975"/>
    <n v="976"/>
    <n v="540"/>
    <n v="495"/>
    <n v="267.5"/>
    <n v="299.5"/>
    <n v="323.5"/>
    <s v="FALSK"/>
    <n v="1.8535307746549814"/>
    <n v="3.3041200765588798"/>
    <n v="1.93"/>
    <n v="8.75"/>
    <n v="12"/>
    <s v="FALSK"/>
    <s v="FALSK"/>
    <n v="1460"/>
    <n v="2610"/>
    <n v="1520"/>
    <n v="6910"/>
    <n v="9470"/>
    <s v=" "/>
    <s v="FALSK"/>
    <s v="FALSK"/>
    <n v="239.3911253251367"/>
    <n v="247.4"/>
    <n v="243.33542660396378"/>
    <n v="214.16033551499859"/>
    <n v="222.2"/>
    <n v="213.67853734108004"/>
    <n v="179.51700107763091"/>
    <n v="187.5"/>
    <s v="FALSK"/>
  </r>
  <r>
    <x v="3"/>
    <x v="8"/>
    <n v="37"/>
    <d v="2012-09-14T00:00:00"/>
    <n v="179"/>
    <n v="179"/>
    <n v="190.4"/>
    <n v="175"/>
    <n v="205"/>
    <s v="FALSK"/>
    <n v="412"/>
    <n v="719.75"/>
    <n v="248"/>
    <n v="262"/>
    <n v="258"/>
    <n v="1130"/>
    <n v="691"/>
    <n v="528"/>
    <n v="975"/>
    <n v="976"/>
    <n v="540"/>
    <n v="495"/>
    <n v="266.25"/>
    <n v="296.75"/>
    <n v="320.25"/>
    <s v="FALSK"/>
    <n v="2.0550015110305231"/>
    <n v="3.2571102380712533"/>
    <n v="1.93"/>
    <n v="8.75"/>
    <n v="12"/>
    <s v="FALSK"/>
    <s v="FALSK"/>
    <n v="1620"/>
    <n v="2570"/>
    <n v="1520"/>
    <n v="6910"/>
    <n v="9470"/>
    <s v=" "/>
    <s v="FALSK"/>
    <s v="FALSK"/>
    <n v="240.44995095498558"/>
    <n v="248.4"/>
    <n v="244.71031825581773"/>
    <n v="215.10372614065696"/>
    <n v="223.1"/>
    <n v="215.19695798714486"/>
    <n v="180.94256038465716"/>
    <n v="188.9"/>
    <s v="FALSK"/>
  </r>
  <r>
    <x v="3"/>
    <x v="8"/>
    <n v="38"/>
    <d v="2012-09-21T00:00:00"/>
    <n v="179"/>
    <n v="179"/>
    <n v="192.64"/>
    <n v="175"/>
    <n v="205"/>
    <s v="FALSK"/>
    <n v="395"/>
    <n v="719.75"/>
    <n v="243"/>
    <n v="262"/>
    <n v="258"/>
    <n v="1130"/>
    <n v="667.75"/>
    <n v="528"/>
    <n v="975"/>
    <n v="976"/>
    <n v="540"/>
    <n v="495"/>
    <n v="264.75"/>
    <n v="293.75"/>
    <n v="315.75"/>
    <s v="FALSK"/>
    <n v="2"/>
    <n v="3.25"/>
    <n v="2.2027467177059199"/>
    <n v="24"/>
    <n v="12"/>
    <s v="FALSK"/>
    <s v="FALSK"/>
    <n v="1580"/>
    <n v="2560"/>
    <n v="1740"/>
    <n v="18940"/>
    <n v="9470"/>
    <s v=" "/>
    <s v="FALSK"/>
    <s v="FALSK"/>
    <n v="244.6236658375492"/>
    <n v="252.6"/>
    <n v="244.71256351255397"/>
    <n v="213.20737690387764"/>
    <n v="221.2"/>
    <n v="213.62470787938238"/>
    <n v="181.7966165732461"/>
    <n v="189.8"/>
    <s v="FALSK"/>
  </r>
  <r>
    <x v="3"/>
    <x v="8"/>
    <n v="39"/>
    <d v="2012-09-28T00:00:00"/>
    <n v="178"/>
    <n v="178"/>
    <n v="192"/>
    <n v="174"/>
    <n v="205"/>
    <s v="FALSK"/>
    <n v="379.5"/>
    <n v="719.75"/>
    <n v="246.5"/>
    <n v="260"/>
    <n v="258"/>
    <n v="1130"/>
    <n v="652"/>
    <n v="528"/>
    <n v="975"/>
    <n v="976"/>
    <n v="540"/>
    <n v="495"/>
    <n v="263.5"/>
    <n v="291.25"/>
    <n v="313.25"/>
    <s v="FALSK"/>
    <n v="2"/>
    <n v="3.25"/>
    <n v="2.2027467177059199"/>
    <n v="24"/>
    <n v="12"/>
    <s v="FALSK"/>
    <s v="FALSK"/>
    <n v="1580"/>
    <n v="2560"/>
    <n v="1740"/>
    <n v="18940"/>
    <n v="9470"/>
    <s v=" "/>
    <s v="FALSK"/>
    <s v="FALSK"/>
    <n v="241.69452660666815"/>
    <n v="249.7"/>
    <n v="241.78614371337693"/>
    <n v="211.44900901540285"/>
    <n v="219.4"/>
    <n v="210.26450522152675"/>
    <n v="180.27379238919636"/>
    <n v="188.3"/>
    <s v="FALSK"/>
  </r>
  <r>
    <x v="3"/>
    <x v="9"/>
    <n v="40"/>
    <d v="2012-10-05T00:00:00"/>
    <n v="184.5"/>
    <n v="184.5"/>
    <n v="195.5"/>
    <n v="180"/>
    <s v="FALSK"/>
    <s v="FALSK"/>
    <n v="386"/>
    <n v="719.75"/>
    <n v="253.75"/>
    <n v="256"/>
    <n v="270"/>
    <n v="1204.75"/>
    <n v="616.5"/>
    <s v="FALSK"/>
    <n v="975"/>
    <n v="976"/>
    <n v="540"/>
    <n v="495"/>
    <n v="262"/>
    <n v="288"/>
    <n v="310.5"/>
    <s v="FALSK"/>
    <n v="2"/>
    <n v="3.25"/>
    <n v="2.2999999999999998"/>
    <n v="24"/>
    <n v="12"/>
    <s v="FALSK"/>
    <s v="FALSK"/>
    <n v="1580"/>
    <n v="2560"/>
    <n v="1820"/>
    <n v="18940"/>
    <n v="9470"/>
    <s v=" "/>
    <s v="FALSK"/>
    <s v="FALSK"/>
    <n v="243.54335463069401"/>
    <n v="251.5"/>
    <n v="243.638580343082"/>
    <n v="213.76081984831362"/>
    <n v="221.8"/>
    <n v="214.34684759952506"/>
    <n v="185.27288787249861"/>
    <n v="193.3"/>
    <s v="FALSK"/>
  </r>
  <r>
    <x v="3"/>
    <x v="9"/>
    <n v="41"/>
    <d v="2012-10-12T00:00:00"/>
    <n v="177"/>
    <n v="177"/>
    <n v="190"/>
    <n v="173"/>
    <n v="203"/>
    <s v="FALSK"/>
    <n v="364.5"/>
    <n v="720.5"/>
    <n v="233"/>
    <n v="249"/>
    <n v="247"/>
    <n v="1130"/>
    <n v="615"/>
    <n v="528"/>
    <n v="975"/>
    <n v="976"/>
    <n v="540"/>
    <n v="495"/>
    <n v="260.5"/>
    <n v="285.75"/>
    <n v="307"/>
    <s v="FALSK"/>
    <n v="2"/>
    <n v="3.25"/>
    <n v="2.2027467177059199"/>
    <n v="24"/>
    <n v="12"/>
    <s v="FALSK"/>
    <s v="FALSK"/>
    <n v="1580"/>
    <n v="2560"/>
    <n v="1740"/>
    <n v="18940"/>
    <n v="9470"/>
    <s v=" "/>
    <s v="FALSK"/>
    <s v="FALSK"/>
    <n v="236.83019291590986"/>
    <n v="244.8"/>
    <n v="236.73678233788993"/>
    <n v="207.98510343974192"/>
    <n v="216"/>
    <n v="206.31958482621948"/>
    <n v="179.71898388476134"/>
    <n v="187.7"/>
    <s v="FALSK"/>
  </r>
  <r>
    <x v="3"/>
    <x v="9"/>
    <n v="42"/>
    <d v="2012-10-19T00:00:00"/>
    <n v="176"/>
    <n v="176"/>
    <n v="190"/>
    <n v="174"/>
    <n v="203"/>
    <s v="FALSK"/>
    <n v="364.75"/>
    <n v="720.5"/>
    <n v="233"/>
    <n v="249"/>
    <n v="237"/>
    <n v="1130"/>
    <n v="595"/>
    <n v="528"/>
    <n v="975"/>
    <n v="984"/>
    <n v="549"/>
    <n v="495"/>
    <n v="258"/>
    <n v="283.25"/>
    <n v="303"/>
    <s v="FALSK"/>
    <n v="2"/>
    <n v="3.25"/>
    <n v="2.2999999999999998"/>
    <n v="24"/>
    <n v="12"/>
    <s v="FALSK"/>
    <s v="FALSK"/>
    <n v="1580"/>
    <n v="2560"/>
    <n v="1820"/>
    <n v="18940"/>
    <n v="9470"/>
    <s v=" "/>
    <s v="FALSK"/>
    <s v="FALSK"/>
    <n v="236.4051887392805"/>
    <n v="244.4"/>
    <n v="236.42908084794448"/>
    <n v="207.78325917633495"/>
    <n v="215.8"/>
    <n v="206.36215328230784"/>
    <n v="178.33997540732469"/>
    <n v="186.3"/>
    <s v="FALSK"/>
  </r>
  <r>
    <x v="3"/>
    <x v="9"/>
    <n v="43"/>
    <d v="2012-10-26T00:00:00"/>
    <n v="175"/>
    <n v="175"/>
    <n v="190"/>
    <n v="175"/>
    <s v="FALSK"/>
    <s v="FALSK"/>
    <n v="364"/>
    <n v="720.5"/>
    <n v="241.75"/>
    <n v="240"/>
    <n v="260.75"/>
    <n v="1150"/>
    <n v="594"/>
    <s v="FALSK"/>
    <n v="975"/>
    <n v="984"/>
    <n v="549"/>
    <n v="495"/>
    <n v="255.75"/>
    <n v="281"/>
    <n v="300"/>
    <s v="FALSK"/>
    <n v="2"/>
    <n v="3.25"/>
    <n v="2.2027467177059199"/>
    <n v="24"/>
    <n v="12"/>
    <s v="FALSK"/>
    <s v="FALSK"/>
    <n v="1580"/>
    <n v="2560"/>
    <n v="1740"/>
    <n v="18940"/>
    <n v="9470"/>
    <s v=" "/>
    <s v="FALSK"/>
    <s v="FALSK"/>
    <n v="236.06717859239916"/>
    <n v="244.1"/>
    <n v="236.229080847944"/>
    <n v="207.28325917633501"/>
    <n v="215.3"/>
    <n v="206.062153282308"/>
    <n v="178.03997540732499"/>
    <n v="186"/>
    <s v="FALSK"/>
  </r>
  <r>
    <x v="3"/>
    <x v="10"/>
    <n v="44"/>
    <d v="2012-11-02T00:00:00"/>
    <n v="176.98"/>
    <n v="176.98"/>
    <n v="190"/>
    <n v="174"/>
    <n v="203"/>
    <s v="FALSK"/>
    <n v="367.68"/>
    <n v="720.5"/>
    <n v="231.5"/>
    <n v="240"/>
    <n v="237"/>
    <n v="1125"/>
    <n v="595"/>
    <n v="543"/>
    <n v="975"/>
    <n v="984"/>
    <n v="549"/>
    <n v="495"/>
    <n v="256.75"/>
    <n v="281.5"/>
    <n v="301"/>
    <s v="FALSK"/>
    <n v="2"/>
    <n v="3.25"/>
    <n v="2.2027467177059199"/>
    <n v="24"/>
    <n v="12"/>
    <s v="FALSK"/>
    <s v="FALSK"/>
    <n v="1580"/>
    <n v="2560"/>
    <n v="1740"/>
    <n v="18940"/>
    <n v="9470"/>
    <s v=" "/>
    <s v="FALSK"/>
    <s v="FALSK"/>
    <n v="236.09890157571766"/>
    <n v="244.1"/>
    <n v="236.99811458256448"/>
    <n v="208.17870670544033"/>
    <n v="216.2"/>
    <n v="206.58732219954115"/>
    <n v="179.68616894877869"/>
    <n v="187.7"/>
    <s v="FALSK"/>
  </r>
  <r>
    <x v="3"/>
    <x v="10"/>
    <n v="45"/>
    <d v="2012-11-09T00:00:00"/>
    <n v="176.98"/>
    <n v="176.98"/>
    <n v="190"/>
    <n v="174"/>
    <n v="203"/>
    <s v="FALSK"/>
    <n v="367.75"/>
    <n v="730.5"/>
    <n v="234.5"/>
    <n v="240"/>
    <n v="237"/>
    <n v="1125"/>
    <n v="595"/>
    <n v="543"/>
    <n v="975"/>
    <n v="984"/>
    <n v="549"/>
    <n v="495"/>
    <n v="256.75"/>
    <n v="281.5"/>
    <n v="301"/>
    <s v="FALSK"/>
    <n v="2"/>
    <n v="3.25"/>
    <n v="2.2027467177059199"/>
    <n v="24"/>
    <n v="12"/>
    <s v="FALSK"/>
    <s v="FALSK"/>
    <n v="1580"/>
    <n v="2560"/>
    <n v="1740"/>
    <n v="18940"/>
    <n v="9470"/>
    <s v=" "/>
    <s v="FALSK"/>
    <s v="FALSK"/>
    <n v="236.10696831019249"/>
    <n v="244.1"/>
    <n v="236.93474092222743"/>
    <n v="208.27426869253819"/>
    <n v="216.3"/>
    <n v="206.59842643380773"/>
    <n v="179.64177372048698"/>
    <n v="187.6"/>
    <s v="FALSK"/>
  </r>
  <r>
    <x v="3"/>
    <x v="10"/>
    <n v="46"/>
    <d v="2012-11-16T00:00:00"/>
    <n v="181.45"/>
    <n v="181.45"/>
    <n v="196.36"/>
    <n v="175"/>
    <n v="300"/>
    <s v="FALSK"/>
    <n v="365.5"/>
    <n v="730.5"/>
    <n v="239"/>
    <n v="248"/>
    <n v="237"/>
    <n v="1155"/>
    <n v="539.25"/>
    <n v="543"/>
    <n v="975"/>
    <n v="972"/>
    <n v="541"/>
    <n v="495"/>
    <n v="264.75"/>
    <n v="284.5"/>
    <n v="301.5"/>
    <s v="FALSK"/>
    <n v="2"/>
    <n v="3.25"/>
    <n v="2.2027467177059199"/>
    <n v="24"/>
    <n v="12"/>
    <s v="FALSK"/>
    <s v="FALSK"/>
    <n v="1580"/>
    <n v="2560"/>
    <n v="1740"/>
    <n v="18940"/>
    <n v="9470"/>
    <s v=" "/>
    <s v="FALSK"/>
    <s v="FALSK"/>
    <n v="237.87822296700392"/>
    <n v="245.9"/>
    <n v="238.76910346498818"/>
    <n v="212.05688975272378"/>
    <n v="220.1"/>
    <n v="210.47054866051414"/>
    <n v="182.68841897584255"/>
    <n v="190.7"/>
    <s v="FALSK"/>
  </r>
  <r>
    <x v="3"/>
    <x v="10"/>
    <n v="47"/>
    <d v="2012-11-23T00:00:00"/>
    <n v="185"/>
    <n v="185"/>
    <n v="199.35"/>
    <n v="174"/>
    <n v="212"/>
    <s v="FALSK"/>
    <n v="341.49"/>
    <n v="715.5"/>
    <n v="237"/>
    <n v="238"/>
    <n v="237"/>
    <n v="1290.5"/>
    <n v="591.25"/>
    <n v="543"/>
    <n v="975"/>
    <n v="972"/>
    <n v="541"/>
    <n v="495"/>
    <n v="263.5"/>
    <n v="283"/>
    <n v="299.25"/>
    <s v="FALSK"/>
    <n v="2"/>
    <n v="3.25"/>
    <n v="2.2027467177059199"/>
    <n v="24"/>
    <n v="12"/>
    <s v="FALSK"/>
    <s v="FALSK"/>
    <n v="1580"/>
    <n v="2560"/>
    <n v="1740"/>
    <n v="18940"/>
    <n v="9470"/>
    <s v=" "/>
    <s v="FALSK"/>
    <s v="FALSK"/>
    <n v="237.56699443250619"/>
    <n v="245.6"/>
    <n v="237.97111662141128"/>
    <n v="211.09828757141833"/>
    <n v="219.1"/>
    <n v="208.5173314261437"/>
    <n v="186.48102767440838"/>
    <n v="194.5"/>
    <s v="FALSK"/>
  </r>
  <r>
    <x v="3"/>
    <x v="10"/>
    <n v="48"/>
    <d v="2012-11-30T00:00:00"/>
    <n v="185"/>
    <n v="185"/>
    <n v="203.82"/>
    <n v="171.76"/>
    <n v="212"/>
    <n v="175.49"/>
    <n v="344.51"/>
    <n v="715.5"/>
    <n v="240"/>
    <n v="248"/>
    <n v="237"/>
    <n v="1290.5"/>
    <n v="591.25"/>
    <n v="543"/>
    <n v="975"/>
    <n v="972"/>
    <n v="541"/>
    <n v="495"/>
    <n v="265"/>
    <n v="285"/>
    <n v="300.75"/>
    <s v="FALSK"/>
    <n v="2"/>
    <n v="3.25"/>
    <n v="2.2027467177059199"/>
    <n v="23.6"/>
    <n v="12"/>
    <s v="FALSK"/>
    <s v="FALSK"/>
    <n v="1580"/>
    <n v="2560"/>
    <n v="1740"/>
    <n v="18630"/>
    <n v="9470"/>
    <s v=" "/>
    <s v="FALSK"/>
    <s v="FALSK"/>
    <n v="232.44922331437837"/>
    <n v="240.4"/>
    <n v="243.10587182556927"/>
    <n v="211.99370679469735"/>
    <n v="220"/>
    <n v="213.61298136974099"/>
    <n v="185.67881770029453"/>
    <n v="193.7"/>
    <s v="FALSK"/>
  </r>
  <r>
    <x v="3"/>
    <x v="11"/>
    <n v="49"/>
    <d v="2012-12-07T00:00:00"/>
    <n v="186.67"/>
    <n v="186.67"/>
    <n v="203.82"/>
    <n v="171.76"/>
    <n v="212"/>
    <n v="175.49"/>
    <n v="344.51"/>
    <n v="715.5"/>
    <n v="240"/>
    <n v="248"/>
    <n v="237"/>
    <n v="1297"/>
    <n v="584.25"/>
    <n v="543"/>
    <n v="975"/>
    <n v="972"/>
    <n v="541"/>
    <n v="495"/>
    <n v="267"/>
    <n v="288"/>
    <n v="301.75"/>
    <s v="FALSK"/>
    <n v="2"/>
    <n v="3.25"/>
    <n v="2.2027467177059199"/>
    <n v="23.572076155938351"/>
    <n v="12"/>
    <s v="FALSK"/>
    <s v="FALSK"/>
    <n v="1580"/>
    <n v="2560"/>
    <n v="1740"/>
    <n v="18600"/>
    <n v="9470"/>
    <s v=" "/>
    <s v="FALSK"/>
    <s v="FALSK"/>
    <n v="241.53398058261024"/>
    <n v="249.5"/>
    <n v="243.65193246547466"/>
    <n v="212.22136048850939"/>
    <n v="220.2"/>
    <n v="213.58634031789632"/>
    <n v="186.03877465661154"/>
    <n v="194"/>
    <s v="FALSK"/>
  </r>
  <r>
    <x v="3"/>
    <x v="11"/>
    <n v="50"/>
    <d v="2012-12-14T00:00:00"/>
    <n v="186.67"/>
    <n v="186.67"/>
    <n v="203.82"/>
    <n v="171.76"/>
    <n v="212"/>
    <n v="175.49"/>
    <n v="344.51"/>
    <n v="706"/>
    <n v="245"/>
    <n v="257"/>
    <n v="237"/>
    <n v="1297"/>
    <n v="549"/>
    <n v="543"/>
    <n v="975"/>
    <n v="972"/>
    <n v="541"/>
    <n v="495"/>
    <n v="269"/>
    <n v="292"/>
    <n v="307.5"/>
    <s v="FALSK"/>
    <n v="2"/>
    <n v="3.25"/>
    <n v="2.2027467177059199"/>
    <n v="23.572076155938351"/>
    <n v="12"/>
    <s v="FALSK"/>
    <s v="FALSK"/>
    <n v="1580"/>
    <n v="2560"/>
    <n v="1740"/>
    <n v="18600"/>
    <n v="9470"/>
    <s v=" "/>
    <s v="FALSK"/>
    <s v="FALSK"/>
    <n v="240.35837137714449"/>
    <n v="248.4"/>
    <n v="242.84742084188088"/>
    <n v="212.0055138692432"/>
    <n v="220"/>
    <n v="213.61923248861305"/>
    <n v="186.43123361071713"/>
    <n v="194.4"/>
    <s v="FALSK"/>
  </r>
  <r>
    <x v="3"/>
    <x v="11"/>
    <n v="51"/>
    <d v="2012-12-21T00:00:00"/>
    <n v="190.4"/>
    <n v="190.4"/>
    <n v="209"/>
    <n v="173.25"/>
    <n v="212"/>
    <n v="182.94"/>
    <n v="356"/>
    <n v="715.5"/>
    <n v="245"/>
    <n v="262"/>
    <n v="238"/>
    <n v="1297"/>
    <n v="528"/>
    <n v="543"/>
    <n v="975"/>
    <n v="971"/>
    <n v="540"/>
    <n v="495"/>
    <n v="268"/>
    <n v="290.75"/>
    <n v="306.25"/>
    <s v="FALSK"/>
    <n v="1.96098183405527"/>
    <n v="3.1698062523085189"/>
    <n v="2.0012759813303784"/>
    <n v="24"/>
    <n v="12"/>
    <s v="FALSK"/>
    <s v="FALSK"/>
    <n v="1550"/>
    <n v="2500"/>
    <n v="1580"/>
    <n v="18940"/>
    <n v="9470"/>
    <s v=" "/>
    <s v="FALSK"/>
    <s v="FALSK"/>
    <n v="242.61973370297659"/>
    <n v="250.6"/>
    <n v="244.32321963272159"/>
    <n v="215.05403950514835"/>
    <n v="223.1"/>
    <n v="215.68448533381087"/>
    <n v="190.84261508545566"/>
    <n v="198.8"/>
    <s v="FALSK"/>
  </r>
  <r>
    <x v="3"/>
    <x v="11"/>
    <n v="52"/>
    <d v="2012-12-28T00:00:00"/>
    <n v="190.4"/>
    <n v="190.4"/>
    <n v="209"/>
    <n v="173.25"/>
    <n v="212"/>
    <n v="182.94"/>
    <n v="356"/>
    <n v="715.5"/>
    <n v="245"/>
    <n v="262"/>
    <n v="238"/>
    <n v="1297"/>
    <n v="528"/>
    <n v="543"/>
    <n v="975"/>
    <n v="971"/>
    <n v="540"/>
    <n v="495"/>
    <n v="268"/>
    <n v="290.75"/>
    <n v="306.25"/>
    <s v="FALSK"/>
    <n v="1.96098183405527"/>
    <n v="3.1698062523085189"/>
    <n v="2.0012759813303784"/>
    <n v="24"/>
    <n v="12"/>
    <s v="FALSK"/>
    <s v="FALSK"/>
    <n v="1550"/>
    <n v="2500"/>
    <n v="1580"/>
    <n v="18940"/>
    <n v="9470"/>
    <s v=" "/>
    <s v="FALSK"/>
    <s v="FALSK"/>
    <n v="242.61973370297659"/>
    <n v="250.6"/>
    <n v="244.32321963272159"/>
    <n v="215.05403950514835"/>
    <n v="223.1"/>
    <n v="215.68448533381087"/>
    <n v="190.84261508545566"/>
    <n v="198.8"/>
    <s v="FALSK"/>
  </r>
  <r>
    <x v="4"/>
    <x v="0"/>
    <n v="2"/>
    <d v="2013-01-04T00:00:00"/>
    <n v="188.91"/>
    <n v="188.91"/>
    <n v="204"/>
    <n v="173.25"/>
    <s v="FALSK"/>
    <n v="182.94"/>
    <n v="341.5"/>
    <n v="695.25"/>
    <n v="259.75"/>
    <n v="266"/>
    <n v="246.75"/>
    <n v="1272"/>
    <n v="533.25"/>
    <s v="FALSK"/>
    <n v="975"/>
    <n v="962"/>
    <n v="540"/>
    <n v="495"/>
    <n v="264.75"/>
    <n v="288.5"/>
    <n v="303.75"/>
    <s v="FALSK"/>
    <n v="1.96098183405527"/>
    <n v="3.1698062523085189"/>
    <n v="2.0012759813303784"/>
    <n v="24"/>
    <n v="12"/>
    <s v="FALSK"/>
    <s v="FALSK"/>
    <n v="1550"/>
    <n v="2500"/>
    <n v="1580"/>
    <n v="18940"/>
    <n v="9470"/>
    <s v=" "/>
    <s v="FALSK"/>
    <s v="FALSK"/>
    <n v="240.14782995301633"/>
    <n v="248.1"/>
    <n v="241.56981421438837"/>
    <n v="213.25875297948735"/>
    <n v="221.3"/>
    <n v="213.00421928546484"/>
    <n v="189.53578022277352"/>
    <n v="197.5"/>
    <s v="FALSK"/>
  </r>
  <r>
    <x v="4"/>
    <x v="0"/>
    <n v="3"/>
    <d v="2013-01-11T00:00:00"/>
    <n v="188.91"/>
    <n v="188.91"/>
    <n v="204"/>
    <n v="173.25"/>
    <n v="206"/>
    <n v="179.22"/>
    <n v="325"/>
    <n v="695.25"/>
    <n v="251.75"/>
    <n v="257"/>
    <n v="238"/>
    <n v="1272"/>
    <n v="533.25"/>
    <n v="543"/>
    <n v="975"/>
    <n v="962"/>
    <n v="540"/>
    <n v="495"/>
    <n v="259.5"/>
    <n v="282"/>
    <n v="296.5"/>
    <s v="FALSK"/>
    <n v="1.96098183405527"/>
    <n v="3.1698062523085189"/>
    <n v="2.0012759813303784"/>
    <n v="24"/>
    <n v="12"/>
    <s v="FALSK"/>
    <s v="FALSK"/>
    <n v="1550"/>
    <n v="2500"/>
    <n v="1580"/>
    <n v="18940"/>
    <n v="9470"/>
    <s v=" "/>
    <s v="FALSK"/>
    <s v="FALSK"/>
    <n v="234.67052888049088"/>
    <n v="242.7"/>
    <n v="238.13117123001908"/>
    <n v="208.98093763205253"/>
    <n v="217"/>
    <n v="210.69919197763693"/>
    <n v="187.1243714528681"/>
    <n v="195.1"/>
    <s v="FALSK"/>
  </r>
  <r>
    <x v="4"/>
    <x v="0"/>
    <n v="4"/>
    <d v="2013-01-18T00:00:00"/>
    <n v="186.67"/>
    <n v="186.67"/>
    <n v="200"/>
    <n v="173.25"/>
    <n v="206"/>
    <n v="179.22"/>
    <n v="319"/>
    <n v="685.25"/>
    <n v="225"/>
    <n v="252"/>
    <n v="230"/>
    <n v="1247"/>
    <n v="515.25"/>
    <n v="543"/>
    <n v="975"/>
    <n v="962"/>
    <n v="540"/>
    <n v="495"/>
    <n v="256"/>
    <n v="273.25"/>
    <n v="287.5"/>
    <s v="FALSK"/>
    <n v="1.9475504516302342"/>
    <n v="3.1698062523085189"/>
    <n v="1.96098183405527"/>
    <n v="24"/>
    <n v="12"/>
    <s v="FALSK"/>
    <s v="FALSK"/>
    <n v="1540"/>
    <n v="2500"/>
    <n v="1550"/>
    <n v="18940"/>
    <n v="9470"/>
    <s v=" "/>
    <s v="FALSK"/>
    <s v="FALSK"/>
    <n v="232.28361399376323"/>
    <n v="240.3"/>
    <n v="236.28335821387461"/>
    <n v="206.33554667268103"/>
    <n v="214.3"/>
    <n v="209.09422628503944"/>
    <n v="185.67497390489291"/>
    <n v="193.7"/>
    <s v="FALSK"/>
  </r>
  <r>
    <x v="4"/>
    <x v="0"/>
    <n v="5"/>
    <d v="2013-01-25T00:00:00"/>
    <n v="186.67"/>
    <n v="186.67"/>
    <n v="199"/>
    <n v="171.76"/>
    <n v="205"/>
    <n v="176.98"/>
    <n v="316.5"/>
    <n v="685.25"/>
    <n v="229.5"/>
    <n v="252"/>
    <n v="232"/>
    <n v="1247"/>
    <n v="510.25"/>
    <n v="543"/>
    <n v="975"/>
    <n v="962"/>
    <n v="540"/>
    <n v="495"/>
    <n v="256"/>
    <n v="274.75"/>
    <n v="289.5"/>
    <s v="FALSK"/>
    <n v="1.9475504516302342"/>
    <n v="3.1698062523085189"/>
    <n v="1.96098183405527"/>
    <n v="24"/>
    <n v="12"/>
    <s v="FALSK"/>
    <s v="FALSK"/>
    <n v="1540"/>
    <n v="2500"/>
    <n v="1550"/>
    <n v="18940"/>
    <n v="9470"/>
    <s v=" "/>
    <s v="FALSK"/>
    <s v="FALSK"/>
    <n v="231.35431429414484"/>
    <n v="239.4"/>
    <n v="233.5702474315996"/>
    <n v="205.65344595814565"/>
    <n v="213.7"/>
    <n v="206.2819765002061"/>
    <n v="184.4076726713746"/>
    <n v="192.4"/>
    <s v="FALSK"/>
  </r>
  <r>
    <x v="4"/>
    <x v="1"/>
    <n v="6"/>
    <d v="2013-02-01T00:00:00"/>
    <n v="186.67"/>
    <n v="186.67"/>
    <n v="197.5"/>
    <n v="170"/>
    <n v="205"/>
    <n v="176.98"/>
    <n v="315.5"/>
    <n v="685.25"/>
    <n v="231.5"/>
    <n v="252"/>
    <n v="230"/>
    <n v="1247"/>
    <n v="544"/>
    <n v="543"/>
    <n v="975"/>
    <n v="962"/>
    <n v="540"/>
    <n v="495"/>
    <n v="256"/>
    <n v="275.25"/>
    <n v="289.25"/>
    <s v="FALSK"/>
    <n v="1.9475504516302342"/>
    <n v="3.1698062523085189"/>
    <n v="1.96098183405527"/>
    <n v="24"/>
    <n v="12"/>
    <s v="FALSK"/>
    <s v="FALSK"/>
    <n v="1540"/>
    <n v="2500"/>
    <n v="1550"/>
    <n v="18940"/>
    <n v="9470"/>
    <s v=" "/>
    <s v="FALSK"/>
    <s v="FALSK"/>
    <n v="232.35096851857446"/>
    <n v="240.4"/>
    <n v="233.61638843157243"/>
    <n v="206.09608321539358"/>
    <n v="214.1"/>
    <n v="205.0055255542573"/>
    <n v="184.26707346313586"/>
    <n v="192.3"/>
    <s v="FALSK"/>
  </r>
  <r>
    <x v="4"/>
    <x v="1"/>
    <n v="7"/>
    <d v="2013-02-08T00:00:00"/>
    <n v="183.69"/>
    <n v="183.69"/>
    <n v="195"/>
    <n v="167.5"/>
    <n v="200"/>
    <n v="176.98"/>
    <n v="317.75"/>
    <n v="685.25"/>
    <n v="234"/>
    <n v="252"/>
    <n v="227"/>
    <n v="1247"/>
    <n v="520.25"/>
    <n v="543"/>
    <n v="975"/>
    <n v="962"/>
    <n v="540"/>
    <n v="495"/>
    <n v="256.25"/>
    <n v="275.75"/>
    <n v="289.5"/>
    <s v="FALSK"/>
    <n v="1.9475504516302342"/>
    <n v="3.1698062523085189"/>
    <n v="1.96098183405527"/>
    <n v="24"/>
    <n v="12"/>
    <s v="FALSK"/>
    <s v="FALSK"/>
    <n v="1540"/>
    <n v="2500"/>
    <n v="1550"/>
    <n v="18940"/>
    <n v="9470"/>
    <s v=" "/>
    <s v="FALSK"/>
    <s v="FALSK"/>
    <n v="229.84977883490211"/>
    <n v="237.8"/>
    <n v="231.97163717011904"/>
    <n v="203.73868863802764"/>
    <n v="211.7"/>
    <n v="203.48751972569193"/>
    <n v="183.00710919688001"/>
    <n v="191"/>
    <s v="FALSK"/>
  </r>
  <r>
    <x v="4"/>
    <x v="1"/>
    <n v="8"/>
    <d v="2013-02-15T00:00:00"/>
    <n v="178"/>
    <n v="178"/>
    <n v="191"/>
    <n v="160"/>
    <n v="200"/>
    <n v="176.98"/>
    <n v="317.75"/>
    <n v="685.25"/>
    <n v="234"/>
    <n v="252"/>
    <n v="227"/>
    <n v="1247"/>
    <n v="544"/>
    <n v="543"/>
    <n v="975"/>
    <n v="962"/>
    <n v="540"/>
    <n v="495"/>
    <n v="256"/>
    <n v="276.5"/>
    <n v="291"/>
    <s v="FALSK"/>
    <n v="1.9475504516302342"/>
    <n v="3.1698062523085189"/>
    <n v="1.96098183405527"/>
    <n v="24"/>
    <n v="12"/>
    <s v="FALSK"/>
    <s v="FALSK"/>
    <n v="1540"/>
    <n v="2500"/>
    <n v="1550"/>
    <n v="18940"/>
    <n v="9470"/>
    <s v=" "/>
    <s v="FALSK"/>
    <s v="FALSK"/>
    <n v="228.65848039743082"/>
    <n v="236.7"/>
    <n v="230.24167260433941"/>
    <n v="202.83907788837274"/>
    <n v="210.8"/>
    <n v="200.22103464235821"/>
    <n v="180.96096246618487"/>
    <n v="189"/>
    <s v="FALSK"/>
  </r>
  <r>
    <x v="4"/>
    <x v="1"/>
    <n v="9"/>
    <d v="2013-02-22T00:00:00"/>
    <n v="175.49"/>
    <n v="175.49"/>
    <n v="189"/>
    <n v="168"/>
    <s v="FALSK"/>
    <n v="176.98"/>
    <n v="318"/>
    <n v="675.25"/>
    <n v="250"/>
    <n v="255"/>
    <n v="242.25"/>
    <n v="1272"/>
    <n v="550"/>
    <s v="FALSK"/>
    <n v="975"/>
    <n v="952"/>
    <n v="541"/>
    <n v="495"/>
    <n v="255.25"/>
    <n v="276.5"/>
    <n v="292"/>
    <s v="FALSK"/>
    <n v="1.8535307746549814"/>
    <n v="3.156374869883483"/>
    <n v="1.8333837010174272"/>
    <n v="24"/>
    <n v="12"/>
    <s v="FALSK"/>
    <s v="FALSK"/>
    <n v="1460"/>
    <n v="2490"/>
    <n v="1450"/>
    <n v="18940"/>
    <n v="9470"/>
    <s v=" "/>
    <s v="FALSK"/>
    <s v="FALSK"/>
    <n v="227.47862760595095"/>
    <n v="235.5"/>
    <n v="228.76813621344348"/>
    <n v="203.18026415355919"/>
    <n v="211.2"/>
    <n v="198.72424395833119"/>
    <n v="180.79013772131262"/>
    <n v="188.8"/>
    <s v="FALSK"/>
  </r>
  <r>
    <x v="4"/>
    <x v="2"/>
    <n v="10"/>
    <d v="2013-03-01T00:00:00"/>
    <n v="179"/>
    <n v="179"/>
    <n v="189"/>
    <n v="168"/>
    <n v="189"/>
    <s v="FALSK"/>
    <n v="322.75"/>
    <n v="675.25"/>
    <n v="238.5"/>
    <n v="255"/>
    <n v="232.5"/>
    <n v="1330.75"/>
    <n v="544"/>
    <n v="534"/>
    <n v="975"/>
    <n v="952"/>
    <n v="541"/>
    <n v="495"/>
    <n v="256.5"/>
    <n v="279.25"/>
    <n v="295.75"/>
    <s v="FALSK"/>
    <n v="2"/>
    <n v="3.25"/>
    <n v="2.2999999999999998"/>
    <n v="24"/>
    <n v="12"/>
    <s v="FALSK"/>
    <s v="FALSK"/>
    <n v="1580"/>
    <n v="2560"/>
    <n v="1820"/>
    <n v="18940"/>
    <n v="9470"/>
    <s v=" "/>
    <s v="FALSK"/>
    <s v="FALSK"/>
    <n v="227.7441590731103"/>
    <n v="235.7"/>
    <n v="229.49467302012124"/>
    <n v="199.55124548796081"/>
    <n v="207.6"/>
    <n v="200.26417754771509"/>
    <n v="179.52781502464887"/>
    <n v="187.5"/>
    <s v="FALSK"/>
  </r>
  <r>
    <x v="4"/>
    <x v="2"/>
    <n v="11"/>
    <d v="2013-03-08T00:00:00"/>
    <n v="172"/>
    <n v="172"/>
    <n v="189"/>
    <n v="166"/>
    <n v="191"/>
    <s v="FALSK"/>
    <n v="323"/>
    <n v="675.25"/>
    <n v="238.75"/>
    <n v="260"/>
    <n v="233"/>
    <n v="1232"/>
    <n v="544"/>
    <n v="543"/>
    <n v="975"/>
    <n v="887"/>
    <n v="523"/>
    <n v="495"/>
    <n v="255"/>
    <n v="278"/>
    <n v="294"/>
    <s v="FALSK"/>
    <s v="FALSK"/>
    <s v="FALSK"/>
    <s v="FALSK"/>
    <s v="FALSK"/>
    <s v="FALSK"/>
    <s v="FALSK"/>
    <s v="FALSK"/>
    <n v="1460"/>
    <n v="2490"/>
    <n v="1450"/>
    <n v="18940"/>
    <n v="9470"/>
    <s v=" "/>
    <s v="FALSK"/>
    <s v="FALSK"/>
    <n v="227.04906769721438"/>
    <n v="235"/>
    <n v="226.86246129906499"/>
    <n v="199.75554143512201"/>
    <n v="207.8"/>
    <n v="198.55660600576556"/>
    <n v="177.39329834243506"/>
    <n v="185.4"/>
    <s v="FALSK"/>
  </r>
  <r>
    <x v="4"/>
    <x v="2"/>
    <n v="12"/>
    <d v="2013-03-15T00:00:00"/>
    <n v="172"/>
    <n v="172"/>
    <n v="189"/>
    <n v="162"/>
    <n v="189"/>
    <s v="FALSK"/>
    <n v="324"/>
    <n v="660.25"/>
    <n v="244"/>
    <n v="262"/>
    <n v="235"/>
    <n v="1190.5"/>
    <n v="551"/>
    <n v="543"/>
    <n v="975"/>
    <n v="887"/>
    <n v="523"/>
    <n v="495"/>
    <n v="253.5"/>
    <n v="277.25"/>
    <n v="293.25"/>
    <s v="FALSK"/>
    <n v="1.645344347066922"/>
    <n v="3.0757865753332663"/>
    <n v="1.8199523185923911"/>
    <n v="19.47550451630234"/>
    <n v="12"/>
    <s v="FALSK"/>
    <s v="FALSK"/>
    <n v="1300"/>
    <n v="2430"/>
    <n v="1440"/>
    <n v="15370"/>
    <n v="9470"/>
    <s v=" "/>
    <s v="FALSK"/>
    <s v="FALSK"/>
    <n v="224.55556373251318"/>
    <n v="232.6"/>
    <n v="227.19729840826358"/>
    <n v="199.02048024915155"/>
    <n v="207"/>
    <n v="198.68305476825475"/>
    <n v="176.85683998394586"/>
    <n v="184.9"/>
    <s v="FALSK"/>
  </r>
  <r>
    <x v="4"/>
    <x v="2"/>
    <n v="13"/>
    <d v="2013-03-22T00:00:00"/>
    <n v="170"/>
    <n v="170"/>
    <n v="187"/>
    <n v="165"/>
    <n v="193"/>
    <s v="FALSK"/>
    <n v="324"/>
    <n v="660.25"/>
    <n v="241"/>
    <n v="265"/>
    <n v="235"/>
    <n v="1197"/>
    <n v="545"/>
    <n v="543"/>
    <n v="975"/>
    <n v="887"/>
    <n v="523"/>
    <n v="495"/>
    <n v="252"/>
    <n v="276"/>
    <n v="290.5"/>
    <s v="FALSK"/>
    <n v="1.645344347066922"/>
    <n v="3.0757865753332663"/>
    <n v="1.8199523185923911"/>
    <n v="19.47550451630234"/>
    <n v="12"/>
    <s v="FALSK"/>
    <s v="FALSK"/>
    <n v="1300"/>
    <n v="2430"/>
    <n v="1440"/>
    <n v="15370"/>
    <n v="9470"/>
    <s v=" "/>
    <s v="FALSK"/>
    <s v="FALSK"/>
    <n v="225.08800286516029"/>
    <n v="233.1"/>
    <n v="225.81874763820076"/>
    <n v="199.83001765539962"/>
    <n v="207.8"/>
    <n v="197.26023225025031"/>
    <n v="177.18487361650097"/>
    <n v="185.2"/>
    <s v="FALSK"/>
  </r>
  <r>
    <x v="4"/>
    <x v="2"/>
    <n v="14"/>
    <d v="2013-03-29T00:00:00"/>
    <n v="170"/>
    <n v="170"/>
    <n v="186"/>
    <n v="170"/>
    <n v="194"/>
    <s v="FALSK"/>
    <n v="318"/>
    <n v="655.25"/>
    <n v="237"/>
    <n v="265"/>
    <n v="235"/>
    <n v="1169.5"/>
    <n v="545"/>
    <n v="543"/>
    <n v="975"/>
    <n v="890"/>
    <n v="523"/>
    <n v="495"/>
    <n v="253.75"/>
    <n v="277.25"/>
    <n v="290.75"/>
    <s v="FALSK"/>
    <n v="1.645344347066922"/>
    <n v="3.0757865753332663"/>
    <n v="1.8199523185923911"/>
    <n v="19.47550451630234"/>
    <n v="12"/>
    <s v="FALSK"/>
    <s v="FALSK"/>
    <n v="1300"/>
    <n v="2430"/>
    <n v="1440"/>
    <n v="15370"/>
    <n v="9470"/>
    <s v=" "/>
    <s v="FALSK"/>
    <s v="FALSK"/>
    <n v="223.95856153572532"/>
    <n v="232"/>
    <n v="224.32289861396225"/>
    <n v="198.21285003836687"/>
    <n v="206.2"/>
    <n v="195.55804337529938"/>
    <n v="176.01689200239724"/>
    <n v="184"/>
    <s v="FALSK"/>
  </r>
  <r>
    <x v="4"/>
    <x v="3"/>
    <n v="15"/>
    <d v="2013-04-05T00:00:00"/>
    <n v="170"/>
    <n v="170"/>
    <n v="187"/>
    <n v="170"/>
    <n v="196.5"/>
    <s v="FALSK"/>
    <n v="328"/>
    <n v="655.25"/>
    <n v="249.75"/>
    <n v="269"/>
    <n v="236.75"/>
    <n v="1169.5"/>
    <n v="545"/>
    <s v="FALSK"/>
    <n v="975"/>
    <n v="890"/>
    <n v="523"/>
    <n v="495"/>
    <n v="256"/>
    <n v="279.25"/>
    <n v="292.5"/>
    <s v="FALSK"/>
    <n v="1.645344347066922"/>
    <n v="3.0757865753332663"/>
    <n v="1.8199523185923911"/>
    <n v="19.47550451630234"/>
    <n v="12"/>
    <s v="FALSK"/>
    <s v="FALSK"/>
    <n v="1300"/>
    <n v="2430"/>
    <n v="1440"/>
    <n v="15370"/>
    <n v="9470"/>
    <s v=" "/>
    <s v="FALSK"/>
    <s v="FALSK"/>
    <n v="225.57779681795066"/>
    <n v="233.6"/>
    <n v="226.64163155517278"/>
    <n v="201.51131848719362"/>
    <n v="209.5"/>
    <n v="198.00000504755198"/>
    <n v="177.81307554235732"/>
    <n v="185.8"/>
    <s v="FALSK"/>
  </r>
  <r>
    <x v="4"/>
    <x v="3"/>
    <n v="16"/>
    <d v="2013-04-12T00:00:00"/>
    <n v="172"/>
    <n v="172"/>
    <n v="189"/>
    <n v="170"/>
    <n v="195"/>
    <s v="FALSK"/>
    <n v="323"/>
    <n v="655.25"/>
    <n v="245"/>
    <n v="265"/>
    <n v="236.75"/>
    <n v="1190.5"/>
    <n v="550.25"/>
    <n v="543"/>
    <n v="975"/>
    <n v="890"/>
    <n v="523"/>
    <n v="495"/>
    <n v="253.5"/>
    <n v="278"/>
    <n v="290"/>
    <s v="FALSK"/>
    <n v="1.645344347066922"/>
    <n v="3.0757865753332663"/>
    <n v="1.8199523185923911"/>
    <n v="19.47550451630234"/>
    <n v="12"/>
    <s v="FALSK"/>
    <s v="FALSK"/>
    <n v="1300"/>
    <n v="2430"/>
    <n v="1440"/>
    <n v="15370"/>
    <n v="9470"/>
    <s v=" "/>
    <s v="FALSK"/>
    <s v="FALSK"/>
    <n v="225.77848728967231"/>
    <n v="233.8"/>
    <n v="227.11058241363369"/>
    <n v="199.62692608809178"/>
    <n v="207.6"/>
    <n v="198.4989048197917"/>
    <n v="177.52753458714744"/>
    <n v="185.5"/>
    <s v="FALSK"/>
  </r>
  <r>
    <x v="4"/>
    <x v="3"/>
    <n v="17"/>
    <d v="2013-04-19T00:00:00"/>
    <n v="172"/>
    <n v="172"/>
    <n v="189"/>
    <n v="165"/>
    <n v="195"/>
    <s v="FALSK"/>
    <n v="317"/>
    <n v="660.25"/>
    <n v="247"/>
    <n v="266"/>
    <n v="230.75"/>
    <n v="1190.5"/>
    <n v="542.25"/>
    <n v="543"/>
    <n v="975"/>
    <n v="890"/>
    <n v="523"/>
    <n v="495"/>
    <n v="253.5"/>
    <n v="278"/>
    <n v="290.25"/>
    <s v="FALSK"/>
    <n v="1.645344347066922"/>
    <n v="3.0757865753332663"/>
    <n v="1.8199523185923911"/>
    <n v="19.47550451630234"/>
    <n v="12"/>
    <s v="FALSK"/>
    <s v="FALSK"/>
    <n v="1300"/>
    <n v="2430"/>
    <n v="1440"/>
    <n v="15370"/>
    <n v="9470"/>
    <s v=" "/>
    <s v="FALSK"/>
    <s v="FALSK"/>
    <n v="224.04706649718727"/>
    <n v="232"/>
    <n v="225.86056469756718"/>
    <n v="198.82394915039416"/>
    <n v="206.8"/>
    <n v="197.44694581991391"/>
    <n v="177.37264427304203"/>
    <n v="185.4"/>
    <s v="FALSK"/>
  </r>
  <r>
    <x v="4"/>
    <x v="3"/>
    <n v="18"/>
    <d v="2013-04-26T00:00:00"/>
    <n v="177"/>
    <n v="177"/>
    <n v="191"/>
    <n v="165"/>
    <n v="189"/>
    <s v="FALSK"/>
    <n v="348"/>
    <n v="660.25"/>
    <n v="247"/>
    <n v="266"/>
    <n v="219"/>
    <n v="1190.5"/>
    <n v="542.25"/>
    <n v="543"/>
    <n v="1350"/>
    <n v="870"/>
    <n v="512"/>
    <n v="495"/>
    <n v="256.5"/>
    <n v="284.25"/>
    <n v="297.25"/>
    <s v="FALSK"/>
    <n v="2"/>
    <n v="3.25"/>
    <n v="2.2999999999999998"/>
    <n v="24"/>
    <n v="12"/>
    <s v="FALSK"/>
    <s v="FALSK"/>
    <n v="1580"/>
    <n v="2560"/>
    <n v="1820"/>
    <n v="18940"/>
    <n v="9470"/>
    <s v=" "/>
    <s v="FALSK"/>
    <s v="FALSK"/>
    <n v="231.63393658684009"/>
    <n v="239.6"/>
    <n v="232.18475707492999"/>
    <n v="202.64585702279578"/>
    <n v="210.6"/>
    <n v="204.84811388641012"/>
    <n v="178.91483501573089"/>
    <n v="186.9"/>
    <s v="FALSK"/>
  </r>
  <r>
    <x v="4"/>
    <x v="4"/>
    <n v="19"/>
    <d v="2013-05-03T00:00:00"/>
    <n v="177"/>
    <n v="177"/>
    <n v="190"/>
    <n v="165"/>
    <n v="187"/>
    <s v="FALSK"/>
    <n v="350"/>
    <n v="660.25"/>
    <n v="261.75"/>
    <n v="267"/>
    <n v="233"/>
    <n v="1205.75"/>
    <n v="540.25"/>
    <n v="543"/>
    <n v="1350"/>
    <n v="877"/>
    <n v="512"/>
    <n v="495"/>
    <n v="257.75"/>
    <n v="285.5"/>
    <n v="299.75"/>
    <s v="FALSK"/>
    <n v="2"/>
    <n v="3.25"/>
    <n v="2.2999999999999998"/>
    <n v="24"/>
    <n v="12"/>
    <s v="FALSK"/>
    <s v="FALSK"/>
    <n v="1580"/>
    <n v="2560"/>
    <n v="1820"/>
    <n v="18940"/>
    <n v="9470"/>
    <s v=" "/>
    <s v="FALSK"/>
    <s v="FALSK"/>
    <n v="231.26995036564983"/>
    <n v="239.3"/>
    <n v="231.95137335917073"/>
    <n v="202.0665010351033"/>
    <n v="210.1"/>
    <n v="204.66938702385099"/>
    <n v="178.51601174458145"/>
    <n v="186.5"/>
    <s v="FALSK"/>
  </r>
  <r>
    <x v="4"/>
    <x v="4"/>
    <n v="20"/>
    <d v="2013-05-10T00:00:00"/>
    <n v="174"/>
    <n v="174"/>
    <n v="190"/>
    <n v="165"/>
    <n v="189"/>
    <s v="FALSK"/>
    <n v="350"/>
    <n v="720.25"/>
    <n v="261.75"/>
    <n v="267"/>
    <n v="233"/>
    <n v="1200"/>
    <n v="540.25"/>
    <n v="543"/>
    <n v="1350"/>
    <n v="877"/>
    <n v="512"/>
    <n v="495"/>
    <n v="260"/>
    <n v="288.5"/>
    <n v="304"/>
    <s v="FALSK"/>
    <n v="1.5244619052415971"/>
    <n v="3.0556395016957123"/>
    <n v="1.799805244954837"/>
    <n v="13.162754776535376"/>
    <n v="12"/>
    <s v="FALSK"/>
    <s v="FALSK"/>
    <n v="1200"/>
    <n v="2410"/>
    <n v="1420"/>
    <n v="10390"/>
    <n v="9470"/>
    <s v=" "/>
    <s v="FALSK"/>
    <s v="FALSK"/>
    <n v="226.36076634847012"/>
    <n v="234.4"/>
    <n v="231.68351543773221"/>
    <n v="202.01096491370544"/>
    <n v="210"/>
    <n v="198.76288408824485"/>
    <n v="178.74057645906947"/>
    <n v="186.7"/>
    <s v="FALSK"/>
  </r>
  <r>
    <x v="4"/>
    <x v="4"/>
    <n v="21"/>
    <d v="2013-05-17T00:00:00"/>
    <n v="174"/>
    <n v="174"/>
    <n v="190"/>
    <n v="156"/>
    <n v="187"/>
    <s v="FALSK"/>
    <n v="351.5"/>
    <n v="720.25"/>
    <n v="255"/>
    <n v="272"/>
    <n v="236"/>
    <n v="1205.75"/>
    <n v="547.25"/>
    <n v="543"/>
    <n v="1350"/>
    <n v="877"/>
    <n v="512"/>
    <n v="495"/>
    <n v="259.25"/>
    <n v="288"/>
    <n v="303.25"/>
    <s v="FALSK"/>
    <n v="2"/>
    <n v="3.25"/>
    <n v="2.2999999999999998"/>
    <n v="24"/>
    <n v="12"/>
    <s v="FALSK"/>
    <s v="FALSK"/>
    <n v="1580"/>
    <n v="2560"/>
    <n v="1820"/>
    <n v="18940"/>
    <n v="9470"/>
    <s v=" "/>
    <s v="FALSK"/>
    <s v="FALSK"/>
    <n v="232.12364653640859"/>
    <n v="240.1"/>
    <n v="232.0960934686114"/>
    <n v="204.47380039265511"/>
    <n v="212.5"/>
    <n v="198.99806229773722"/>
    <n v="178.08236669532002"/>
    <n v="186.1"/>
    <s v="FALSK"/>
  </r>
  <r>
    <x v="4"/>
    <x v="4"/>
    <n v="22"/>
    <d v="2013-05-24T00:00:00"/>
    <n v="173.5"/>
    <n v="173.5"/>
    <n v="183"/>
    <n v="146"/>
    <n v="180"/>
    <n v="168"/>
    <n v="356"/>
    <n v="720.25"/>
    <n v="249"/>
    <n v="277"/>
    <n v="229"/>
    <n v="1157"/>
    <n v="559.25"/>
    <n v="543"/>
    <n v="1350"/>
    <n v="877"/>
    <n v="512"/>
    <n v="495"/>
    <n v="259"/>
    <n v="290.5"/>
    <n v="308.25"/>
    <s v="FALSK"/>
    <n v="1.4774520667539708"/>
    <n v="2.9549041335079416"/>
    <n v="1.7125012591921023"/>
    <n v="10.745105940028877"/>
    <n v="12"/>
    <s v="FALSK"/>
    <s v="FALSK"/>
    <n v="1170"/>
    <n v="2330"/>
    <n v="1350"/>
    <n v="8480"/>
    <n v="9470"/>
    <s v=" "/>
    <s v="FALSK"/>
    <s v="FALSK"/>
    <n v="223.1115243290638"/>
    <n v="231.1"/>
    <n v="229.33182695604188"/>
    <n v="196.69256548354002"/>
    <n v="204.7"/>
    <n v="195.50782002227621"/>
    <n v="170.58637573929204"/>
    <n v="178.6"/>
    <s v="FALSK"/>
  </r>
  <r>
    <x v="4"/>
    <x v="4"/>
    <n v="23"/>
    <d v="2013-05-31T00:00:00"/>
    <n v="169"/>
    <n v="169"/>
    <n v="183"/>
    <n v="147"/>
    <n v="181"/>
    <n v="164"/>
    <n v="348.5"/>
    <n v="750.5"/>
    <n v="249"/>
    <n v="279"/>
    <n v="229"/>
    <n v="1157"/>
    <n v="539.25"/>
    <n v="543"/>
    <n v="1350"/>
    <n v="858"/>
    <n v="503"/>
    <n v="495"/>
    <n v="258.5"/>
    <n v="289.25"/>
    <n v="307"/>
    <s v="FALSK"/>
    <n v="1.4774520667539708"/>
    <n v="2.9549041335079416"/>
    <n v="1.7125012591921023"/>
    <n v="10.745105940028877"/>
    <n v="12"/>
    <s v="FALSK"/>
    <s v="FALSK"/>
    <n v="1170"/>
    <n v="2330"/>
    <n v="1350"/>
    <n v="8480"/>
    <n v="9470"/>
    <s v=" "/>
    <s v="FALSK"/>
    <s v="FALSK"/>
    <n v="220.84418586684595"/>
    <n v="228.8"/>
    <n v="226.2986227023427"/>
    <n v="195.5299739251017"/>
    <n v="203.5"/>
    <n v="192.50363784578207"/>
    <n v="170.56115594666781"/>
    <n v="178.6"/>
    <s v="FALSK"/>
  </r>
  <r>
    <x v="4"/>
    <x v="5"/>
    <n v="24"/>
    <d v="2013-06-07T00:00:00"/>
    <n v="169"/>
    <n v="169"/>
    <n v="177"/>
    <n v="146.5"/>
    <n v="175.5"/>
    <n v="159"/>
    <n v="351"/>
    <n v="697.75"/>
    <n v="249"/>
    <n v="279"/>
    <n v="231"/>
    <n v="1157"/>
    <n v="555.25"/>
    <n v="543"/>
    <n v="1350"/>
    <n v="858"/>
    <n v="503"/>
    <n v="495"/>
    <n v="259"/>
    <n v="290.5"/>
    <n v="310"/>
    <s v="FALSK"/>
    <n v="1.383432389778718"/>
    <n v="2.9011786038077969"/>
    <n v="1.6990698767670662"/>
    <n v="10.510056747590745"/>
    <n v="12"/>
    <s v="FALSK"/>
    <s v="FALSK"/>
    <n v="1090"/>
    <n v="2290"/>
    <n v="1340"/>
    <n v="8290"/>
    <n v="9470"/>
    <s v=" "/>
    <s v="FALSK"/>
    <s v="FALSK"/>
    <n v="218.15552255200805"/>
    <n v="226.2"/>
    <n v="223.94063026306725"/>
    <n v="192.58237843534431"/>
    <n v="200.6"/>
    <n v="189.63071110961101"/>
    <n v="166.93225061284096"/>
    <n v="174.9"/>
    <s v="FALSK"/>
  </r>
  <r>
    <x v="4"/>
    <x v="5"/>
    <n v="25"/>
    <d v="2013-06-14T00:00:00"/>
    <n v="165"/>
    <n v="165"/>
    <n v="174"/>
    <n v="145.5"/>
    <n v="174.5"/>
    <n v="159"/>
    <n v="349"/>
    <n v="697.75"/>
    <n v="252"/>
    <n v="280"/>
    <n v="233"/>
    <n v="1157"/>
    <n v="569"/>
    <n v="543"/>
    <n v="1350"/>
    <n v="864"/>
    <n v="503"/>
    <n v="495"/>
    <n v="258.5"/>
    <n v="289.75"/>
    <n v="309.75"/>
    <s v="FALSK"/>
    <n v="1.383432389778718"/>
    <n v="2.9011786038077969"/>
    <n v="1.6990698767670662"/>
    <n v="10.510056747590745"/>
    <n v="12"/>
    <s v="FALSK"/>
    <s v="FALSK"/>
    <n v="1090"/>
    <n v="2290"/>
    <n v="1340"/>
    <n v="8290"/>
    <n v="9470"/>
    <s v=" "/>
    <s v="FALSK"/>
    <s v="FALSK"/>
    <n v="216.6932357728308"/>
    <n v="224.7"/>
    <n v="222.27394682291225"/>
    <n v="191.10554523891571"/>
    <n v="199.1"/>
    <n v="187.3421653463713"/>
    <n v="166.63453871404448"/>
    <n v="174.6"/>
    <s v="FALSK"/>
  </r>
  <r>
    <x v="4"/>
    <x v="5"/>
    <n v="26"/>
    <d v="2013-06-21T00:00:00"/>
    <n v="162"/>
    <n v="162"/>
    <n v="165"/>
    <n v="139.5"/>
    <n v="172"/>
    <n v="152"/>
    <n v="349"/>
    <n v="697.75"/>
    <n v="256"/>
    <n v="280"/>
    <n v="233"/>
    <n v="1157"/>
    <n v="558.25"/>
    <n v="543"/>
    <n v="1350"/>
    <n v="864"/>
    <n v="503"/>
    <n v="495"/>
    <n v="254.75"/>
    <n v="287"/>
    <n v="309.5"/>
    <s v="FALSK"/>
    <n v="1.3968637722037542"/>
    <n v="2.8474530741076531"/>
    <n v="1.7125012591921023"/>
    <n v="12.222558006782849"/>
    <n v="12"/>
    <s v="FALSK"/>
    <s v="FALSK"/>
    <n v="1100"/>
    <n v="2250"/>
    <n v="1350"/>
    <n v="9650"/>
    <n v="9470"/>
    <s v=" "/>
    <s v="FALSK"/>
    <s v="FALSK"/>
    <n v="214.9521230575919"/>
    <n v="223"/>
    <n v="216.93611634879312"/>
    <n v="187.88147671276309"/>
    <n v="195.9"/>
    <n v="181.845412979782"/>
    <n v="163.33122922650003"/>
    <n v="171.3"/>
    <s v="FALSK"/>
  </r>
  <r>
    <x v="4"/>
    <x v="5"/>
    <n v="27"/>
    <d v="2013-06-28T00:00:00"/>
    <n v="157"/>
    <n v="157"/>
    <n v="162"/>
    <n v="137.5"/>
    <n v="166"/>
    <n v="152"/>
    <n v="349"/>
    <n v="697.75"/>
    <n v="256"/>
    <n v="280"/>
    <n v="233"/>
    <n v="1167"/>
    <n v="566.25"/>
    <n v="543"/>
    <n v="1350"/>
    <n v="864"/>
    <n v="503"/>
    <n v="495"/>
    <n v="258.25"/>
    <n v="288.5"/>
    <n v="309.5"/>
    <s v="FALSK"/>
    <n v="1.3968637722037542"/>
    <n v="2.8474530741076531"/>
    <n v="1.7125012591921023"/>
    <n v="12.222558006782849"/>
    <n v="12"/>
    <s v="FALSK"/>
    <s v="FALSK"/>
    <n v="1100"/>
    <n v="2250"/>
    <n v="1350"/>
    <n v="9650"/>
    <n v="9470"/>
    <s v=" "/>
    <s v="FALSK"/>
    <s v="FALSK"/>
    <n v="214.00336235863648"/>
    <n v="222"/>
    <n v="215.05433369988026"/>
    <n v="185.87073212627203"/>
    <n v="193.9"/>
    <n v="179.54382363317066"/>
    <n v="161.38021644206202"/>
    <n v="169.4"/>
    <s v="FALSK"/>
  </r>
  <r>
    <x v="4"/>
    <x v="6"/>
    <n v="28"/>
    <d v="2013-07-05T00:00:00"/>
    <n v="150"/>
    <n v="150"/>
    <n v="154"/>
    <n v="136"/>
    <n v="159.5"/>
    <n v="142"/>
    <n v="357"/>
    <n v="697.75"/>
    <n v="271.75"/>
    <n v="280"/>
    <n v="263"/>
    <n v="1167"/>
    <n v="566.25"/>
    <s v="FALSK"/>
    <n v="1350"/>
    <n v="864"/>
    <n v="503"/>
    <n v="495"/>
    <n v="257"/>
    <n v="286.25"/>
    <n v="319"/>
    <s v="FALSK"/>
    <n v="1.3968637722037542"/>
    <n v="2.8474530741076531"/>
    <n v="1.9005406131426077"/>
    <n v="12.491185655283571"/>
    <n v="12"/>
    <s v="FALSK"/>
    <s v="FALSK"/>
    <n v="1100"/>
    <n v="2250"/>
    <n v="1500"/>
    <n v="9860"/>
    <n v="9470"/>
    <s v=" "/>
    <s v="FALSK"/>
    <s v="FALSK"/>
    <n v="198.00027788632445"/>
    <n v="206"/>
    <n v="197.57878902568399"/>
    <n v="174.47769469267456"/>
    <n v="182.5"/>
    <n v="169.57024871361395"/>
    <n v="140.45195004076467"/>
    <n v="148.5"/>
    <s v="FALSK"/>
  </r>
  <r>
    <x v="4"/>
    <x v="6"/>
    <n v="29"/>
    <d v="2013-07-12T00:00:00"/>
    <n v="147.4"/>
    <n v="147.4"/>
    <n v="151.80000000000001"/>
    <n v="136.1"/>
    <n v="161.9"/>
    <n v="138.6"/>
    <n v="356"/>
    <n v="702.75"/>
    <n v="253"/>
    <n v="261.39999999999998"/>
    <n v="258.39999999999998"/>
    <n v="1165.5"/>
    <n v="561.85"/>
    <n v="108.6"/>
    <n v="1350"/>
    <n v="864"/>
    <n v="503"/>
    <n v="495"/>
    <n v="251.45"/>
    <n v="277.39999999999998"/>
    <n v="307.7"/>
    <s v="FALSK"/>
    <n v="1.4074910177630033"/>
    <n v="2.8479624592861223"/>
    <n v="1.9104324905140861"/>
    <n v="12.592948524226857"/>
    <n v="12"/>
    <s v="FALSK"/>
    <s v="FALSK"/>
    <n v="1110"/>
    <n v="2250"/>
    <n v="1510"/>
    <n v="9940"/>
    <n v="9470"/>
    <s v=" "/>
    <s v="FALSK"/>
    <s v="FALSK"/>
    <s v="FALSK"/>
    <s v=" "/>
    <s v="FALSK"/>
    <s v="FALSK"/>
    <s v=" "/>
    <s v="FALSK"/>
    <s v="FALSK"/>
    <s v=" "/>
    <s v="FALSK"/>
  </r>
  <r>
    <x v="4"/>
    <x v="6"/>
    <n v="30"/>
    <d v="2013-07-19T00:00:00"/>
    <n v="144.80000000000001"/>
    <n v="144.80000000000001"/>
    <n v="149.60000000000002"/>
    <n v="136.19999999999999"/>
    <n v="164.3"/>
    <n v="135.19999999999999"/>
    <n v="355"/>
    <n v="707.75"/>
    <n v="234.25"/>
    <n v="242.79999999999998"/>
    <n v="253.79999999999998"/>
    <n v="1164"/>
    <n v="557.45000000000005"/>
    <n v="217.2"/>
    <n v="1350"/>
    <n v="864"/>
    <n v="503"/>
    <n v="495"/>
    <n v="245.89999999999998"/>
    <n v="268.54999999999995"/>
    <n v="296.39999999999998"/>
    <s v="FALSK"/>
    <n v="1.4181182633222524"/>
    <n v="2.8484718444645916"/>
    <n v="1.9203243678855646"/>
    <n v="12.694711393170143"/>
    <n v="12"/>
    <s v="FALSK"/>
    <s v="FALSK"/>
    <n v="1120"/>
    <n v="2250"/>
    <n v="1520"/>
    <n v="10020"/>
    <n v="9470"/>
    <s v=" "/>
    <s v="FALSK"/>
    <s v="FALSK"/>
    <s v="FALSK"/>
    <s v=" "/>
    <s v="FALSK"/>
    <s v="FALSK"/>
    <s v=" "/>
    <s v="FALSK"/>
    <s v="FALSK"/>
    <s v=" "/>
    <s v="FALSK"/>
  </r>
  <r>
    <x v="4"/>
    <x v="6"/>
    <n v="31"/>
    <d v="2013-07-26T00:00:00"/>
    <n v="142.20000000000002"/>
    <n v="142.20000000000002"/>
    <n v="147.40000000000003"/>
    <n v="136.29999999999998"/>
    <n v="166.70000000000002"/>
    <n v="131.79999999999998"/>
    <n v="354"/>
    <n v="712.75"/>
    <n v="215.5"/>
    <n v="224.2"/>
    <n v="249.2"/>
    <n v="1162.5"/>
    <n v="553.05000000000007"/>
    <n v="325.79999999999995"/>
    <n v="1350"/>
    <n v="864"/>
    <n v="503"/>
    <n v="495"/>
    <n v="240.34999999999997"/>
    <n v="259.69999999999993"/>
    <n v="285.09999999999997"/>
    <s v="FALSK"/>
    <n v="1.4287455088815015"/>
    <n v="2.8489812296430608"/>
    <n v="1.9302162452570431"/>
    <n v="12.79647426211343"/>
    <n v="12"/>
    <s v="FALSK"/>
    <s v="FALSK"/>
    <n v="1130"/>
    <n v="2250"/>
    <n v="1520"/>
    <n v="10100"/>
    <n v="9470"/>
    <s v=" "/>
    <s v="FALSK"/>
    <s v="FALSK"/>
    <s v="FALSK"/>
    <s v=" "/>
    <s v="FALSK"/>
    <s v="FALSK"/>
    <s v=" "/>
    <s v="FALSK"/>
    <s v="FALSK"/>
    <s v=" "/>
    <s v="FALSK"/>
  </r>
  <r>
    <x v="4"/>
    <x v="7"/>
    <n v="32"/>
    <d v="2013-08-02T00:00:00"/>
    <n v="139.60000000000002"/>
    <n v="139.60000000000002"/>
    <n v="145.20000000000005"/>
    <n v="136.39999999999998"/>
    <n v="169.10000000000002"/>
    <n v="128.39999999999998"/>
    <n v="353"/>
    <n v="717.75"/>
    <n v="196.75"/>
    <n v="205.6"/>
    <n v="244.6"/>
    <n v="1161"/>
    <n v="548.65000000000009"/>
    <n v="434.4"/>
    <n v="1350"/>
    <n v="864"/>
    <n v="503"/>
    <n v="495"/>
    <n v="234.79999999999995"/>
    <n v="250.84999999999994"/>
    <n v="273.79999999999995"/>
    <s v="FALSK"/>
    <n v="1.4393727544407506"/>
    <n v="2.84949061482153"/>
    <n v="1.9401081226285215"/>
    <n v="12.898237131056716"/>
    <n v="12"/>
    <s v="FALSK"/>
    <s v="FALSK"/>
    <n v="1140"/>
    <n v="2250"/>
    <n v="1530"/>
    <n v="10180"/>
    <n v="9470"/>
    <s v=" "/>
    <s v="FALSK"/>
    <s v="FALSK"/>
    <s v="FALSK"/>
    <s v=" "/>
    <s v="FALSK"/>
    <s v="FALSK"/>
    <s v=" "/>
    <s v="FALSK"/>
    <s v="FALSK"/>
    <s v=" "/>
    <s v="FALSK"/>
  </r>
  <r>
    <x v="4"/>
    <x v="7"/>
    <n v="33"/>
    <d v="2013-08-09T00:00:00"/>
    <n v="137"/>
    <n v="137"/>
    <n v="143"/>
    <n v="136.5"/>
    <n v="171.5"/>
    <n v="125"/>
    <n v="352"/>
    <n v="722.75"/>
    <n v="178"/>
    <n v="187"/>
    <n v="240"/>
    <n v="1159.5"/>
    <n v="544.25"/>
    <n v="543"/>
    <n v="1350"/>
    <n v="864"/>
    <n v="503"/>
    <n v="495"/>
    <n v="229.25"/>
    <n v="242"/>
    <n v="262.5"/>
    <s v="FALSK"/>
    <n v="1.45"/>
    <n v="2.85"/>
    <n v="1.95"/>
    <n v="13"/>
    <n v="12"/>
    <s v="FALSK"/>
    <s v="FALSK"/>
    <n v="1140"/>
    <n v="2250"/>
    <n v="1540"/>
    <n v="10260"/>
    <n v="9470"/>
    <s v=" "/>
    <s v="FALSK"/>
    <s v="FALSK"/>
    <n v="198.00027788632445"/>
    <n v="206"/>
    <n v="197.57878902568399"/>
    <n v="174.47769469267456"/>
    <n v="182.5"/>
    <n v="169.57024871361395"/>
    <n v="140.45195004076467"/>
    <n v="148.5"/>
    <s v="FALSK"/>
  </r>
  <r>
    <x v="4"/>
    <x v="7"/>
    <n v="34"/>
    <d v="2013-08-16T00:00:00"/>
    <n v="137"/>
    <n v="137"/>
    <n v="140"/>
    <n v="131.5"/>
    <n v="170"/>
    <n v="120"/>
    <n v="336"/>
    <n v="717.75"/>
    <n v="174.5"/>
    <n v="182"/>
    <n v="229"/>
    <n v="1145.5"/>
    <n v="544.25"/>
    <n v="543"/>
    <n v="1350"/>
    <n v="867"/>
    <n v="489"/>
    <n v="495"/>
    <n v="224.25"/>
    <n v="238.25"/>
    <n v="257.25"/>
    <s v="FALSK"/>
    <n v="1.45"/>
    <n v="2.85"/>
    <n v="1.95"/>
    <n v="13"/>
    <n v="12"/>
    <s v="FALSK"/>
    <s v="FALSK"/>
    <n v="1140"/>
    <n v="2250"/>
    <n v="1540"/>
    <n v="10260"/>
    <n v="9470"/>
    <s v=" "/>
    <s v="FALSK"/>
    <s v="FALSK"/>
    <n v="193.93685379112637"/>
    <n v="201.9"/>
    <n v="193.57477871260684"/>
    <n v="166.74644739974661"/>
    <n v="174.7"/>
    <n v="157.54728533585512"/>
    <n v="137.46309963365303"/>
    <n v="145.5"/>
    <s v="FALSK"/>
  </r>
  <r>
    <x v="4"/>
    <x v="7"/>
    <n v="35"/>
    <d v="2013-08-23T00:00:00"/>
    <n v="135"/>
    <n v="135"/>
    <n v="139"/>
    <n v="127"/>
    <n v="170"/>
    <n v="122"/>
    <n v="342"/>
    <n v="722.75"/>
    <n v="174"/>
    <n v="182"/>
    <n v="219"/>
    <n v="1145.5"/>
    <n v="545"/>
    <n v="543"/>
    <n v="1350"/>
    <n v="864"/>
    <n v="503"/>
    <n v="495"/>
    <n v="224"/>
    <n v="237.75"/>
    <n v="257.25"/>
    <s v="FALSK"/>
    <n v="1.383432389778718"/>
    <n v="2.8474530741076531"/>
    <n v="1.9005406131426077"/>
    <n v="13"/>
    <n v="12"/>
    <s v="FALSK"/>
    <s v="FALSK"/>
    <n v="1090"/>
    <n v="2250"/>
    <n v="1500"/>
    <n v="10260"/>
    <n v="9470"/>
    <s v=" "/>
    <s v="FALSK"/>
    <s v="FALSK"/>
    <n v="193.65832989118357"/>
    <n v="201.7"/>
    <n v="193.73412722577325"/>
    <n v="166.15638282417555"/>
    <n v="174.2"/>
    <n v="158.01898300005055"/>
    <n v="137.52003670905017"/>
    <n v="145.5"/>
    <s v="FALSK"/>
  </r>
  <r>
    <x v="4"/>
    <x v="7"/>
    <n v="36"/>
    <d v="2013-08-30T00:00:00"/>
    <n v="134"/>
    <n v="134"/>
    <n v="137"/>
    <n v="120"/>
    <n v="172"/>
    <n v="122"/>
    <n v="345"/>
    <n v="712.75"/>
    <n v="175"/>
    <n v="184"/>
    <n v="219"/>
    <n v="1150.5"/>
    <n v="560.25"/>
    <n v="560"/>
    <n v="1350"/>
    <n v="872"/>
    <n v="486"/>
    <n v="495"/>
    <n v="229"/>
    <n v="244.75"/>
    <n v="266.25"/>
    <s v="FALSK"/>
    <n v="1.383432389778718"/>
    <n v="2.8474530741076531"/>
    <n v="1.9005406131426077"/>
    <n v="13"/>
    <n v="12"/>
    <s v="FALSK"/>
    <s v="FALSK"/>
    <n v="1090"/>
    <n v="2250"/>
    <n v="1500"/>
    <n v="10260"/>
    <n v="9470"/>
    <s v=" "/>
    <s v="FALSK"/>
    <s v="FALSK"/>
    <n v="194.31976108699092"/>
    <n v="202.3"/>
    <n v="194.47731057912884"/>
    <n v="165.82539197531261"/>
    <n v="173.8"/>
    <n v="156.87675464898453"/>
    <n v="136.83065587415203"/>
    <n v="144.80000000000001"/>
    <s v="FALSK"/>
  </r>
  <r>
    <x v="4"/>
    <x v="8"/>
    <n v="37"/>
    <d v="2013-09-06T00:00:00"/>
    <n v="134"/>
    <n v="134"/>
    <n v="143"/>
    <n v="120"/>
    <n v="180"/>
    <s v="FALSK"/>
    <n v="357"/>
    <n v="717.75"/>
    <n v="189.5"/>
    <n v="202"/>
    <n v="234"/>
    <n v="1142"/>
    <n v="568.25"/>
    <n v="560"/>
    <n v="1350"/>
    <n v="872"/>
    <n v="486"/>
    <n v="495"/>
    <n v="232"/>
    <n v="252"/>
    <n v="274.5"/>
    <s v="FALSK"/>
    <n v="1.383432389778718"/>
    <n v="2.8474530741076531"/>
    <n v="1.9005406131426077"/>
    <n v="13"/>
    <n v="12"/>
    <s v="FALSK"/>
    <s v="FALSK"/>
    <n v="1090"/>
    <n v="2250"/>
    <n v="1500"/>
    <n v="10260"/>
    <n v="9470"/>
    <s v=" "/>
    <s v="FALSK"/>
    <s v="FALSK"/>
    <n v="200.24096512913684"/>
    <n v="208.2"/>
    <n v="200.60822541567845"/>
    <n v="170.02266215274966"/>
    <n v="178"/>
    <n v="162.17895900379088"/>
    <n v="139.3068528799339"/>
    <n v="147.30000000000001"/>
    <s v="FALSK"/>
  </r>
  <r>
    <x v="4"/>
    <x v="8"/>
    <n v="38"/>
    <d v="2013-09-13T00:00:00"/>
    <n v="135"/>
    <n v="135"/>
    <n v="144"/>
    <n v="121"/>
    <n v="215"/>
    <s v="FALSK"/>
    <n v="355"/>
    <n v="717.75"/>
    <n v="192"/>
    <n v="205"/>
    <n v="234"/>
    <n v="1142"/>
    <n v="573"/>
    <n v="560"/>
    <n v="1350"/>
    <n v="872"/>
    <n v="486"/>
    <n v="495"/>
    <n v="232.25"/>
    <n v="251.25"/>
    <n v="273.5"/>
    <s v="FALSK"/>
    <n v="1.383432389778718"/>
    <n v="2.8474530741076531"/>
    <n v="1.9005406131426077"/>
    <n v="13"/>
    <n v="12"/>
    <s v="FALSK"/>
    <s v="FALSK"/>
    <n v="1090"/>
    <n v="2250"/>
    <n v="1500"/>
    <n v="10260"/>
    <n v="9470"/>
    <s v=" "/>
    <s v="FALSK"/>
    <s v="FALSK"/>
    <n v="201.11157433222911"/>
    <n v="209.1"/>
    <n v="201.28155286585601"/>
    <n v="170.64246263122484"/>
    <n v="178.6"/>
    <n v="162.73016395125043"/>
    <n v="139.91502777508813"/>
    <n v="147.9"/>
    <s v="FALSK"/>
  </r>
  <r>
    <x v="4"/>
    <x v="8"/>
    <n v="39"/>
    <d v="2013-09-20T00:00:00"/>
    <n v="135"/>
    <n v="135"/>
    <n v="145"/>
    <n v="121"/>
    <n v="210"/>
    <n v="126"/>
    <n v="339"/>
    <n v="717.75"/>
    <n v="184"/>
    <n v="205"/>
    <n v="234"/>
    <n v="1082"/>
    <n v="561.5"/>
    <n v="560"/>
    <n v="1350"/>
    <n v="842"/>
    <n v="480"/>
    <n v="495"/>
    <n v="231.25"/>
    <n v="248.5"/>
    <n v="270"/>
    <s v="FALSK"/>
    <n v="1.383432389778718"/>
    <n v="2.8474530741076531"/>
    <n v="1.9005406131426077"/>
    <n v="13"/>
    <n v="12"/>
    <s v="FALSK"/>
    <s v="FALSK"/>
    <n v="1090"/>
    <n v="2250"/>
    <n v="1500"/>
    <n v="10260"/>
    <n v="9470"/>
    <s v=" "/>
    <s v="FALSK"/>
    <s v="FALSK"/>
    <n v="199.29112143036542"/>
    <n v="207.3"/>
    <n v="198.63974196744505"/>
    <n v="169.69260140807401"/>
    <n v="177.7"/>
    <n v="161.2517245490088"/>
    <n v="140.96806893957057"/>
    <n v="149"/>
    <s v="FALSK"/>
  </r>
  <r>
    <x v="4"/>
    <x v="8"/>
    <n v="40"/>
    <d v="2013-09-27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9"/>
    <n v="41"/>
    <d v="2013-10-04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9"/>
    <n v="42"/>
    <d v="2013-10-11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9"/>
    <n v="43"/>
    <d v="2013-10-18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9"/>
    <n v="44"/>
    <d v="2013-10-25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10"/>
    <n v="45"/>
    <d v="2013-11-01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10"/>
    <n v="46"/>
    <d v="2013-11-08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10"/>
    <n v="47"/>
    <d v="2013-11-15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10"/>
    <n v="48"/>
    <d v="2013-11-22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10"/>
    <n v="49"/>
    <d v="2013-11-29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11"/>
    <n v="50"/>
    <d v="2013-12-06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11"/>
    <n v="51"/>
    <d v="2013-12-13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11"/>
    <n v="52"/>
    <d v="2013-12-2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4"/>
    <x v="11"/>
    <n v="53"/>
    <d v="2013-12-27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5"/>
    <x v="0"/>
    <n v="2"/>
    <d v="2014-01-03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5"/>
    <x v="0"/>
    <n v="3"/>
    <d v="2014-01-1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5"/>
    <x v="0"/>
    <n v="4"/>
    <d v="2014-01-17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 "/>
    <s v=" "/>
    <s v=" "/>
    <s v=" "/>
    <s v=" "/>
    <s v=" "/>
    <s v="FALSK"/>
    <s v="FALSK"/>
    <s v="FALSK"/>
    <s v=" "/>
    <s v="FALSK"/>
    <s v="FALSK"/>
    <s v=" "/>
    <s v="FALSK"/>
    <s v="FALSK"/>
    <s v=" 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  <r>
    <x v="0"/>
    <x v="0"/>
    <n v="0"/>
    <d v="1899-12-30T00:00:00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  <s v="FALSK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82"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x v="0"/>
    <m/>
    <n v="171.20307692307691"/>
    <n v="183.27634615384616"/>
    <n v="160.80365384615385"/>
    <n v="193.21875"/>
    <n v="158.48678571428573"/>
    <n v="347.45096153846157"/>
    <n v="700.99519230769226"/>
    <n v="237.86057692307693"/>
    <n v="252.38461538461539"/>
    <n v="238.56730769230768"/>
    <n v="1196.25"/>
    <n v="564.16826923076928"/>
    <n v="517.60869565217388"/>
    <n v="975"/>
    <n v="921.65384615384619"/>
    <n v="525.28846153846155"/>
    <n v="495"/>
    <n v="255.53846153846155"/>
    <n v="279.40384615384613"/>
    <n v="297.65384615384613"/>
    <s v=""/>
    <n v="1.7649651607058332"/>
    <n v="3.0990305373013842"/>
    <n v="1.996156425566769"/>
    <n v="19.150763383154537"/>
    <n v="12"/>
    <s v=""/>
    <s v=""/>
    <n v="1395"/>
    <n v="2445.3846153846152"/>
    <n v="1574.4230769230769"/>
    <n v="15187.307692307691"/>
    <n v="9470"/>
    <s v=""/>
    <s v=""/>
    <s v=""/>
    <n v="227.78945658065069"/>
    <n v="235.78958333333335"/>
    <n v="229.63872938145479"/>
    <n v="201.07558822293143"/>
    <n v="209.08125000000004"/>
    <n v="199.29662598317199"/>
    <n v="175.29357378793927"/>
    <n v="183.2895833333333"/>
    <s v=""/>
    <n v="191.9164914695335"/>
    <n v="199.91041666666672"/>
  </r>
  <r>
    <x v="3"/>
    <x v="0"/>
    <m/>
    <n v="159.59037735849054"/>
    <n v="160.5130188679245"/>
    <n v="157.00943396226415"/>
    <n v="202.2"/>
    <s v=""/>
    <n v="282.8075471698113"/>
    <n v="580.37264150943395"/>
    <n v="187.45754716981133"/>
    <n v="204.47169811320754"/>
    <n v="168.93396226415095"/>
    <n v="934.62264150943395"/>
    <n v="652.63207547169816"/>
    <n v="509.34"/>
    <n v="973.11538461538464"/>
    <n v="832.47169811320759"/>
    <n v="544.62264150943395"/>
    <n v="448.61320754716979"/>
    <n v="217.56132075471697"/>
    <n v="234.15566037735849"/>
    <n v="246.06603773584905"/>
    <s v=""/>
    <n v="1.9093588376927977"/>
    <n v="3.4379393826108631"/>
    <n v="1.9503773584905686"/>
    <n v="9.2952830188679254"/>
    <n v="12"/>
    <s v=""/>
    <s v=""/>
    <n v="1508.6792452830189"/>
    <n v="2714.3396226415093"/>
    <n v="1537.3584905660377"/>
    <n v="7337.3584905660373"/>
    <n v="9470"/>
    <s v=""/>
    <s v=""/>
    <s v=""/>
    <n v="203.45131098011862"/>
    <n v="209.92264150943399"/>
    <n v="200.36952077272304"/>
    <n v="178.93999795103076"/>
    <n v="185.41132075471694"/>
    <n v="169.50807721844953"/>
    <n v="157.17734853265247"/>
    <n v="163.65471698113208"/>
    <s v=""/>
    <n v="172.86426517998967"/>
    <n v="179.33584905660376"/>
  </r>
  <r>
    <x v="4"/>
    <x v="0"/>
    <m/>
    <n v="133.59904214559387"/>
    <n v="138.98681992337163"/>
    <n v="130.71279693486588"/>
    <n v="111.93008474576271"/>
    <n v="158.48678571428573"/>
    <n v="276.03386973180073"/>
    <n v="594.74521072796938"/>
    <n v="178.0526436781609"/>
    <n v="212.18465909090909"/>
    <n v="157.11943319838056"/>
    <n v="955.87739463601531"/>
    <n v="547.39559386973178"/>
    <n v="510.1904761904762"/>
    <n v="908.01395348837207"/>
    <n v="941.03467432950185"/>
    <n v="529.52490421455934"/>
    <n v="457.81179487179486"/>
    <n v="203.34099616858236"/>
    <n v="217.26436781609195"/>
    <n v="234.0095785440613"/>
    <n v="0"/>
    <n v="1.7467921958348995"/>
    <n v="3.7556649527627299"/>
    <n v="2.0516613193738023"/>
    <n v="17.131880509772625"/>
    <n v="10.215573770491806"/>
    <n v="2.6315789473684209E-2"/>
    <n v="0"/>
    <n v="1380.0383141762452"/>
    <n v="2963.67816091954"/>
    <n v="1619.1187739463601"/>
    <n v="13545.593869731802"/>
    <n v="8904.1891891891901"/>
    <n v="25000"/>
    <s v=""/>
    <s v=""/>
    <n v="193.28230287102886"/>
    <n v="196.60038910505838"/>
    <n v="192.69091902235931"/>
    <n v="163.4427703340686"/>
    <n v="165.96147859922169"/>
    <n v="152.79717330649839"/>
    <n v="139.27552654018982"/>
    <n v="143.36322314049588"/>
    <s v=""/>
    <n v="156.42031562812664"/>
    <n v="160.58553719008268"/>
  </r>
  <r>
    <x v="5"/>
    <x v="1"/>
    <m/>
    <m/>
    <m/>
    <m/>
    <m/>
    <m/>
    <m/>
    <n v="2.2081999339692073"/>
    <n v="0.74928289953929883"/>
    <n v="0.79503496905942461"/>
    <n v="0.75150916707304871"/>
    <m/>
    <m/>
    <n v="1.6305154444758603"/>
    <m/>
    <m/>
    <m/>
    <m/>
    <m/>
    <m/>
    <m/>
    <m/>
    <m/>
    <m/>
    <m/>
    <m/>
    <m/>
    <m/>
    <m/>
    <n v="4.3943795074345218"/>
    <n v="7.7031885603167041"/>
    <n v="4.959578856819193"/>
    <m/>
    <m/>
    <m/>
    <m/>
    <m/>
    <m/>
    <m/>
    <m/>
    <m/>
    <m/>
    <m/>
    <m/>
    <m/>
    <m/>
    <m/>
    <m/>
  </r>
  <r>
    <x v="6"/>
    <x v="1"/>
    <m/>
    <m/>
    <m/>
    <m/>
    <m/>
    <m/>
    <m/>
    <n v="2.2957093172522915"/>
    <n v="0.74150297041526114"/>
    <n v="0.8088037734722513"/>
    <n v="0.66823148341642546"/>
    <m/>
    <m/>
    <n v="2.0147341552974893"/>
    <m/>
    <m/>
    <m/>
    <m/>
    <m/>
    <m/>
    <m/>
    <m/>
    <m/>
    <m/>
    <m/>
    <m/>
    <m/>
    <m/>
    <m/>
    <n v="5.9676985998746161"/>
    <n v="10.73678239842374"/>
    <n v="6.0811415947696812"/>
    <m/>
    <m/>
    <m/>
    <m/>
    <m/>
    <m/>
    <m/>
    <m/>
    <m/>
    <m/>
    <m/>
    <m/>
    <m/>
    <m/>
    <m/>
    <m/>
  </r>
  <r>
    <x v="7"/>
    <x v="1"/>
    <m/>
    <m/>
    <m/>
    <m/>
    <m/>
    <m/>
    <m/>
    <n v="2.4173306357222106"/>
    <n v="0.7236915952761076"/>
    <n v="0.86242052495540411"/>
    <n v="0.6386089580660379"/>
    <m/>
    <m/>
    <n v="2.0736595199133769"/>
    <m/>
    <m/>
    <m/>
    <m/>
    <m/>
    <m/>
    <m/>
    <m/>
    <m/>
    <m/>
    <m/>
    <m/>
    <m/>
    <m/>
    <m/>
    <n v="5.609139569607275"/>
    <n v="12.045813709105248"/>
    <n v="6.5808775666185575"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8"/>
    <x v="0"/>
    <m/>
    <n v="95.526595744680847"/>
    <n v="97.308510638297875"/>
    <s v=""/>
    <s v=""/>
    <s v=""/>
    <n v="152.6680851063829"/>
    <s v=""/>
    <n v="112.33404255319148"/>
    <s v=""/>
    <n v="107.98510638297871"/>
    <n v="833.35638297872345"/>
    <n v="327.15744680851066"/>
    <s v=""/>
    <n v="879"/>
    <n v="616.12936170212765"/>
    <n v="379.63170212765965"/>
    <s v=""/>
    <n v="139.92105263157896"/>
    <n v="142.76315789473685"/>
    <n v="153.77631578947367"/>
    <s v=""/>
    <n v="1.4068888888888884"/>
    <n v="2.4231111111111123"/>
    <n v="2.8366666666666673"/>
    <n v="24.275555555555567"/>
    <s v=""/>
    <s v=""/>
    <s v=""/>
    <n v="1095.1063829787233"/>
    <n v="1884.6808510638298"/>
    <n v="2213.4042553191489"/>
    <n v="18845.106382978724"/>
    <s v=""/>
    <n v="23159.183673469386"/>
    <s v=""/>
    <s v=""/>
    <s v=""/>
    <n v="156.52127659574469"/>
    <n v="153.19893617021273"/>
    <s v=""/>
    <n v="110.34361702127661"/>
    <n v="111.11347826086956"/>
    <s v=""/>
    <s v=""/>
    <s v=""/>
    <s v=""/>
    <s v=""/>
  </r>
  <r>
    <x v="9"/>
    <x v="0"/>
    <m/>
    <n v="158.70673913043478"/>
    <n v="169.53260869565219"/>
    <n v="146.59804347826088"/>
    <n v="188.08139534883722"/>
    <n v="147.13806451612902"/>
    <n v="337.72260869565218"/>
    <n v="696.50543478260875"/>
    <n v="225.95652173913044"/>
    <n v="241.47826086956522"/>
    <n v="229.40760869565219"/>
    <n v="1168.983695652174"/>
    <n v="548.69021739130437"/>
    <n v="520.02439024390242"/>
    <n v="975"/>
    <n v="882.39130434782612"/>
    <n v="507.71739130434781"/>
    <n v="492.60869565217394"/>
    <n v="246.28804347826087"/>
    <n v="268.54891304347825"/>
    <n v="286.69565217391306"/>
    <s v=""/>
    <n v="1.577063004376392"/>
    <n v="2.9659962914460731"/>
    <n v="1.8713713068362017"/>
    <n v="16.209884005089002"/>
    <n v="11.922222222222222"/>
    <s v=""/>
    <s v=""/>
    <n v="1249.7826086956522"/>
    <n v="2343.913043478261"/>
    <n v="1477.1739130434783"/>
    <n v="12926.304347826086"/>
    <n v="9410.652173913044"/>
    <s v=""/>
    <s v=""/>
    <s v=""/>
    <n v="215.34069460171571"/>
    <n v="223.34285714285713"/>
    <n v="216.95033756205984"/>
    <n v="188.57513463437195"/>
    <n v="196.57142857142858"/>
    <n v="184.5412924545289"/>
    <n v="163.23819001967809"/>
    <n v="171.23809523809518"/>
    <s v=""/>
    <n v="181.23952111177599"/>
    <n v="189.23333333333335"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0"/>
    <x v="2"/>
    <d v="2005-03-15T00:00:00"/>
    <n v="90"/>
    <n v="86"/>
    <m/>
    <m/>
    <m/>
    <n v="165.6"/>
    <m/>
    <n v="124.8"/>
    <m/>
    <m/>
    <n v="522.25"/>
    <n v="297.3"/>
    <m/>
    <m/>
    <m/>
    <m/>
    <m/>
    <m/>
    <m/>
    <m/>
    <m/>
    <m/>
    <m/>
    <m/>
    <m/>
    <m/>
    <m/>
    <m/>
    <m/>
    <m/>
    <m/>
    <m/>
    <m/>
    <m/>
    <m/>
    <m/>
    <m/>
    <n v="129.75"/>
    <n v="137"/>
    <m/>
    <n v="103"/>
    <n v="108.75"/>
    <m/>
    <n v="8"/>
    <m/>
    <m/>
    <m/>
  </r>
  <r>
    <x v="10"/>
    <x v="3"/>
    <d v="2005-04-05T00:00:00"/>
    <n v="92"/>
    <n v="88"/>
    <m/>
    <m/>
    <m/>
    <n v="169.6"/>
    <m/>
    <n v="125"/>
    <m/>
    <m/>
    <n v="522.25"/>
    <n v="297.3"/>
    <m/>
    <m/>
    <m/>
    <m/>
    <m/>
    <m/>
    <m/>
    <m/>
    <m/>
    <m/>
    <m/>
    <m/>
    <m/>
    <m/>
    <m/>
    <m/>
    <m/>
    <m/>
    <m/>
    <m/>
    <m/>
    <m/>
    <m/>
    <m/>
    <m/>
    <n v="131.75"/>
    <n v="139"/>
    <m/>
    <n v="104.75"/>
    <n v="111"/>
    <m/>
    <m/>
    <m/>
    <m/>
    <m/>
  </r>
  <r>
    <x v="10"/>
    <x v="3"/>
    <d v="2005-04-25T00:00:00"/>
    <n v="92"/>
    <n v="88"/>
    <m/>
    <m/>
    <m/>
    <n v="165"/>
    <m/>
    <n v="116.75"/>
    <m/>
    <m/>
    <n v="522.25"/>
    <n v="297.25"/>
    <m/>
    <m/>
    <m/>
    <m/>
    <m/>
    <m/>
    <m/>
    <m/>
    <m/>
    <m/>
    <m/>
    <m/>
    <m/>
    <m/>
    <m/>
    <m/>
    <m/>
    <m/>
    <m/>
    <m/>
    <m/>
    <m/>
    <m/>
    <m/>
    <m/>
    <n v="130.5"/>
    <n v="137.75"/>
    <m/>
    <n v="103.25"/>
    <n v="110"/>
    <m/>
    <m/>
    <m/>
    <m/>
    <m/>
  </r>
  <r>
    <x v="10"/>
    <x v="4"/>
    <d v="2005-05-12T00:00:00"/>
    <n v="93"/>
    <n v="89"/>
    <m/>
    <m/>
    <m/>
    <n v="161.6"/>
    <m/>
    <n v="122.8"/>
    <m/>
    <m/>
    <n v="517.25"/>
    <n v="297.25"/>
    <m/>
    <m/>
    <m/>
    <m/>
    <m/>
    <m/>
    <m/>
    <m/>
    <m/>
    <m/>
    <m/>
    <m/>
    <m/>
    <m/>
    <m/>
    <m/>
    <m/>
    <m/>
    <m/>
    <m/>
    <m/>
    <m/>
    <m/>
    <m/>
    <m/>
    <n v="129.5"/>
    <n v="137.5"/>
    <m/>
    <n v="102.25"/>
    <n v="110"/>
    <m/>
    <m/>
    <m/>
    <m/>
    <m/>
  </r>
  <r>
    <x v="10"/>
    <x v="4"/>
    <d v="2005-05-25T00:00:00"/>
    <n v="93"/>
    <n v="89.5"/>
    <m/>
    <m/>
    <m/>
    <n v="162"/>
    <m/>
    <n v="114"/>
    <m/>
    <m/>
    <n v="537"/>
    <n v="297.25"/>
    <m/>
    <m/>
    <m/>
    <m/>
    <m/>
    <m/>
    <m/>
    <m/>
    <m/>
    <m/>
    <m/>
    <m/>
    <m/>
    <m/>
    <m/>
    <m/>
    <m/>
    <m/>
    <m/>
    <m/>
    <m/>
    <m/>
    <m/>
    <m/>
    <m/>
    <n v="130.75"/>
    <n v="138.5"/>
    <m/>
    <n v="102.25"/>
    <n v="110.5"/>
    <m/>
    <m/>
    <m/>
    <m/>
    <m/>
  </r>
  <r>
    <x v="10"/>
    <x v="5"/>
    <d v="2005-06-08T00:00:00"/>
    <n v="93"/>
    <n v="89"/>
    <m/>
    <m/>
    <m/>
    <n v="158.5"/>
    <m/>
    <n v="112.75"/>
    <m/>
    <m/>
    <n v="567"/>
    <n v="297"/>
    <m/>
    <m/>
    <m/>
    <m/>
    <m/>
    <m/>
    <m/>
    <m/>
    <m/>
    <m/>
    <m/>
    <m/>
    <m/>
    <m/>
    <m/>
    <m/>
    <m/>
    <m/>
    <m/>
    <m/>
    <m/>
    <m/>
    <m/>
    <m/>
    <m/>
    <n v="130"/>
    <n v="137.75"/>
    <m/>
    <n v="101.5"/>
    <n v="109.5"/>
    <m/>
    <m/>
    <m/>
    <m/>
    <m/>
  </r>
  <r>
    <x v="10"/>
    <x v="5"/>
    <d v="2005-06-24T00:00:00"/>
    <n v="93"/>
    <n v="89"/>
    <m/>
    <m/>
    <m/>
    <n v="173.5"/>
    <m/>
    <n v="117.75"/>
    <m/>
    <m/>
    <n v="567.25"/>
    <n v="297"/>
    <m/>
    <m/>
    <m/>
    <m/>
    <m/>
    <m/>
    <m/>
    <m/>
    <m/>
    <m/>
    <m/>
    <m/>
    <m/>
    <m/>
    <m/>
    <m/>
    <m/>
    <m/>
    <m/>
    <m/>
    <m/>
    <m/>
    <m/>
    <m/>
    <m/>
    <n v="133.25"/>
    <n v="141.25"/>
    <m/>
    <n v="103.75"/>
    <n v="112.25"/>
    <m/>
    <m/>
    <m/>
    <m/>
    <m/>
  </r>
  <r>
    <x v="10"/>
    <x v="6"/>
    <d v="2005-07-28T00:00:00"/>
    <n v="86"/>
    <n v="84"/>
    <m/>
    <m/>
    <m/>
    <n v="158"/>
    <m/>
    <n v="113"/>
    <m/>
    <m/>
    <n v="589"/>
    <n v="297"/>
    <m/>
    <m/>
    <m/>
    <m/>
    <m/>
    <m/>
    <m/>
    <m/>
    <m/>
    <m/>
    <m/>
    <m/>
    <m/>
    <m/>
    <m/>
    <m/>
    <m/>
    <m/>
    <m/>
    <m/>
    <m/>
    <m/>
    <m/>
    <m/>
    <m/>
    <n v="127.75"/>
    <n v="136"/>
    <m/>
    <n v="97.75"/>
    <n v="105.75"/>
    <m/>
    <m/>
    <m/>
    <m/>
    <m/>
  </r>
  <r>
    <x v="10"/>
    <x v="7"/>
    <d v="2005-08-15T00:00:00"/>
    <n v="93"/>
    <n v="91"/>
    <m/>
    <m/>
    <m/>
    <n v="156.5"/>
    <m/>
    <n v="113"/>
    <m/>
    <m/>
    <n v="589.75"/>
    <n v="297"/>
    <m/>
    <m/>
    <m/>
    <m/>
    <m/>
    <m/>
    <m/>
    <m/>
    <m/>
    <m/>
    <m/>
    <m/>
    <m/>
    <m/>
    <m/>
    <m/>
    <m/>
    <m/>
    <m/>
    <m/>
    <m/>
    <m/>
    <m/>
    <m/>
    <m/>
    <n v="132.5"/>
    <n v="140"/>
    <m/>
    <n v="103.5"/>
    <n v="111"/>
    <m/>
    <m/>
    <m/>
    <m/>
    <m/>
  </r>
  <r>
    <x v="10"/>
    <x v="7"/>
    <d v="2005-08-26T00:00:00"/>
    <n v="90"/>
    <n v="89"/>
    <m/>
    <m/>
    <m/>
    <n v="158.75"/>
    <m/>
    <n v="113.75"/>
    <m/>
    <m/>
    <n v="577"/>
    <n v="297.25"/>
    <m/>
    <m/>
    <m/>
    <m/>
    <m/>
    <m/>
    <m/>
    <m/>
    <m/>
    <m/>
    <m/>
    <m/>
    <m/>
    <m/>
    <m/>
    <m/>
    <m/>
    <m/>
    <m/>
    <m/>
    <m/>
    <m/>
    <m/>
    <m/>
    <m/>
    <n v="134.5"/>
    <n v="138.25"/>
    <m/>
    <n v="102.25"/>
    <n v="109.5"/>
    <m/>
    <m/>
    <m/>
    <m/>
    <m/>
  </r>
  <r>
    <x v="10"/>
    <x v="8"/>
    <d v="2005-09-26T00:00:00"/>
    <n v="90"/>
    <n v="89"/>
    <m/>
    <m/>
    <m/>
    <n v="155"/>
    <m/>
    <n v="115.25"/>
    <m/>
    <m/>
    <n v="597.25"/>
    <n v="297.25"/>
    <m/>
    <m/>
    <m/>
    <m/>
    <m/>
    <m/>
    <m/>
    <m/>
    <m/>
    <m/>
    <m/>
    <m/>
    <m/>
    <m/>
    <m/>
    <m/>
    <m/>
    <m/>
    <m/>
    <m/>
    <m/>
    <m/>
    <m/>
    <m/>
    <m/>
    <n v="131"/>
    <n v="138.5"/>
    <m/>
    <n v="102"/>
    <n v="109"/>
    <m/>
    <m/>
    <m/>
    <m/>
    <m/>
  </r>
  <r>
    <x v="10"/>
    <x v="9"/>
    <d v="2005-11-11T00:00:00"/>
    <n v="90"/>
    <n v="88"/>
    <m/>
    <m/>
    <m/>
    <n v="180.6"/>
    <m/>
    <n v="115"/>
    <m/>
    <n v="114.3"/>
    <n v="646"/>
    <n v="302"/>
    <m/>
    <m/>
    <m/>
    <m/>
    <m/>
    <m/>
    <m/>
    <m/>
    <m/>
    <n v="1.87"/>
    <n v="3"/>
    <n v="4.88"/>
    <n v="27.5"/>
    <m/>
    <m/>
    <m/>
    <n v="1390"/>
    <n v="2240"/>
    <n v="3640"/>
    <n v="20490"/>
    <m/>
    <n v="25000"/>
    <m/>
    <m/>
    <m/>
    <n v="133.1"/>
    <n v="144.6"/>
    <m/>
    <n v="109"/>
    <n v="111.7"/>
    <m/>
    <m/>
    <m/>
    <m/>
    <m/>
  </r>
  <r>
    <x v="10"/>
    <x v="10"/>
    <d v="2005-12-02T00:00:00"/>
    <n v="91"/>
    <n v="90"/>
    <m/>
    <m/>
    <m/>
    <n v="148.6"/>
    <m/>
    <n v="106.8"/>
    <m/>
    <n v="108.3"/>
    <n v="690"/>
    <n v="312.3"/>
    <m/>
    <n v="594"/>
    <n v="585"/>
    <n v="364"/>
    <m/>
    <m/>
    <m/>
    <m/>
    <m/>
    <n v="1.87"/>
    <n v="3"/>
    <n v="4.88"/>
    <n v="27.5"/>
    <m/>
    <m/>
    <m/>
    <n v="1390"/>
    <n v="2240"/>
    <n v="3640"/>
    <n v="20490"/>
    <m/>
    <n v="25000"/>
    <m/>
    <m/>
    <m/>
    <n v="131.80000000000001"/>
    <n v="142.4"/>
    <m/>
    <n v="105.8"/>
    <n v="106.6"/>
    <m/>
    <m/>
    <m/>
    <m/>
    <m/>
  </r>
  <r>
    <x v="10"/>
    <x v="10"/>
    <d v="2005-12-09T00:00:00"/>
    <n v="91"/>
    <n v="90"/>
    <m/>
    <m/>
    <m/>
    <n v="150.6"/>
    <m/>
    <n v="106"/>
    <m/>
    <n v="108.1"/>
    <n v="681.25"/>
    <n v="312.3"/>
    <m/>
    <s v="udsolgt *)"/>
    <n v="608"/>
    <n v="378"/>
    <m/>
    <m/>
    <m/>
    <m/>
    <m/>
    <n v="1.88"/>
    <n v="3"/>
    <n v="6.13"/>
    <n v="27.5"/>
    <m/>
    <m/>
    <m/>
    <n v="1400"/>
    <n v="2240"/>
    <n v="4570"/>
    <n v="20490"/>
    <m/>
    <n v="25000"/>
    <m/>
    <m/>
    <m/>
    <n v="132"/>
    <n v="143.19999999999999"/>
    <m/>
    <n v="106.1"/>
    <n v="107.4"/>
    <m/>
    <m/>
    <m/>
    <m/>
    <m/>
  </r>
  <r>
    <x v="10"/>
    <x v="10"/>
    <d v="2005-12-16T00:00:00"/>
    <n v="91.5"/>
    <n v="90.5"/>
    <m/>
    <m/>
    <m/>
    <n v="157.4"/>
    <m/>
    <n v="110.4"/>
    <m/>
    <n v="107.4"/>
    <n v="691.25"/>
    <n v="312.3"/>
    <m/>
    <s v="udsolgt *)"/>
    <n v="608"/>
    <n v="378"/>
    <m/>
    <m/>
    <m/>
    <m/>
    <m/>
    <n v="1.87"/>
    <n v="3"/>
    <n v="5.25"/>
    <n v="27.5"/>
    <m/>
    <m/>
    <m/>
    <n v="1390"/>
    <n v="2240"/>
    <n v="3910"/>
    <n v="20490"/>
    <m/>
    <n v="25000"/>
    <m/>
    <m/>
    <m/>
    <n v="148.19999999999999"/>
    <n v="145.1"/>
    <m/>
    <n v="107.7"/>
    <n v="109.1"/>
    <m/>
    <m/>
    <m/>
    <m/>
    <m/>
  </r>
  <r>
    <x v="10"/>
    <x v="10"/>
    <d v="2005-12-23T00:00:00"/>
    <n v="91.5"/>
    <n v="90.5"/>
    <m/>
    <m/>
    <m/>
    <n v="160.6"/>
    <m/>
    <n v="115.8"/>
    <m/>
    <n v="105.9"/>
    <n v="724.75"/>
    <n v="312.3"/>
    <m/>
    <s v="udsolgt *)"/>
    <n v="608"/>
    <n v="378"/>
    <m/>
    <m/>
    <m/>
    <m/>
    <m/>
    <n v="1.81"/>
    <n v="3"/>
    <n v="5.25"/>
    <n v="27.5"/>
    <m/>
    <m/>
    <m/>
    <n v="1350"/>
    <n v="2240"/>
    <n v="3910"/>
    <n v="20490"/>
    <m/>
    <n v="25000"/>
    <m/>
    <m/>
    <m/>
    <n v="150.5"/>
    <n v="147.30000000000001"/>
    <m/>
    <n v="108.2"/>
    <n v="109.8"/>
    <m/>
    <m/>
    <m/>
    <m/>
    <m/>
  </r>
  <r>
    <x v="11"/>
    <x v="11"/>
    <d v="2006-01-06T00:00:00"/>
    <n v="92"/>
    <n v="91"/>
    <m/>
    <m/>
    <m/>
    <n v="161.6"/>
    <m/>
    <n v="117.2"/>
    <m/>
    <n v="107.4"/>
    <n v="691.25"/>
    <n v="312.3"/>
    <m/>
    <s v="udsolgt *)"/>
    <n v="608"/>
    <n v="378"/>
    <m/>
    <m/>
    <m/>
    <m/>
    <m/>
    <n v="1.81"/>
    <n v="3"/>
    <n v="5.25"/>
    <n v="27.5"/>
    <m/>
    <m/>
    <m/>
    <n v="1350"/>
    <n v="2240"/>
    <n v="3910"/>
    <n v="20490"/>
    <m/>
    <n v="25000"/>
    <m/>
    <m/>
    <m/>
    <n v="149.19999999999999"/>
    <n v="146.19999999999999"/>
    <m/>
    <n v="108.8"/>
    <n v="110.3"/>
    <m/>
    <m/>
    <m/>
    <m/>
    <m/>
  </r>
  <r>
    <x v="11"/>
    <x v="11"/>
    <d v="2006-01-13T00:00:00"/>
    <n v="92"/>
    <n v="91"/>
    <m/>
    <m/>
    <m/>
    <n v="153.6"/>
    <m/>
    <n v="117.2"/>
    <m/>
    <n v="102.2"/>
    <n v="691.25"/>
    <n v="312.3"/>
    <m/>
    <s v="udsolgt *)"/>
    <n v="608"/>
    <n v="378"/>
    <m/>
    <m/>
    <m/>
    <m/>
    <m/>
    <n v="1.81"/>
    <n v="3"/>
    <n v="5.25"/>
    <n v="27.5"/>
    <m/>
    <m/>
    <m/>
    <n v="1350"/>
    <n v="2240"/>
    <n v="3910"/>
    <n v="20490"/>
    <m/>
    <n v="25000"/>
    <m/>
    <m/>
    <m/>
    <n v="144.5"/>
    <n v="149.25"/>
    <m/>
    <n v="108.25"/>
    <n v="112.5"/>
    <m/>
    <m/>
    <m/>
    <m/>
    <m/>
  </r>
  <r>
    <x v="11"/>
    <x v="11"/>
    <d v="2006-01-20T00:00:00"/>
    <n v="92"/>
    <n v="91"/>
    <m/>
    <m/>
    <m/>
    <n v="151.5"/>
    <m/>
    <n v="112"/>
    <m/>
    <n v="101"/>
    <n v="691.25"/>
    <n v="307"/>
    <m/>
    <s v="udsolgt *)"/>
    <n v="623"/>
    <n v="386"/>
    <m/>
    <m/>
    <m/>
    <m/>
    <m/>
    <n v="1.68"/>
    <n v="2.76"/>
    <n v="4.68"/>
    <n v="26.4"/>
    <m/>
    <m/>
    <m/>
    <n v="1250"/>
    <n v="2060"/>
    <n v="3490"/>
    <n v="19670"/>
    <m/>
    <n v="25000"/>
    <m/>
    <m/>
    <m/>
    <n v="146.6"/>
    <n v="144.69999999999999"/>
    <m/>
    <n v="106.7"/>
    <n v="108.5"/>
    <m/>
    <m/>
    <m/>
    <m/>
    <m/>
  </r>
  <r>
    <x v="11"/>
    <x v="11"/>
    <d v="2006-01-27T00:00:00"/>
    <n v="91.5"/>
    <n v="90.5"/>
    <m/>
    <m/>
    <m/>
    <n v="149.1"/>
    <m/>
    <n v="110.5"/>
    <m/>
    <n v="100.4"/>
    <n v="691.25"/>
    <n v="307.3"/>
    <m/>
    <s v="udsolgt *)"/>
    <n v="623.36"/>
    <n v="386.23"/>
    <m/>
    <m/>
    <m/>
    <m/>
    <m/>
    <n v="1.68"/>
    <n v="2.76"/>
    <n v="4.68"/>
    <n v="26.4"/>
    <m/>
    <m/>
    <m/>
    <n v="1250"/>
    <n v="2060"/>
    <n v="3490"/>
    <n v="19670"/>
    <m/>
    <n v="25000"/>
    <m/>
    <m/>
    <m/>
    <n v="145.9"/>
    <n v="144"/>
    <m/>
    <n v="105.8"/>
    <n v="107.6"/>
    <m/>
    <m/>
    <m/>
    <m/>
    <m/>
  </r>
  <r>
    <x v="11"/>
    <x v="12"/>
    <d v="2006-02-03T00:00:00"/>
    <n v="91.5"/>
    <n v="90.5"/>
    <m/>
    <m/>
    <m/>
    <n v="155.19999999999999"/>
    <m/>
    <n v="111.5"/>
    <m/>
    <n v="100.4"/>
    <n v="691.25"/>
    <n v="307.3"/>
    <m/>
    <s v="udsolgt *)"/>
    <n v="623.36"/>
    <n v="386.23"/>
    <m/>
    <m/>
    <m/>
    <m/>
    <m/>
    <n v="1.55"/>
    <n v="2.64"/>
    <n v="4.37"/>
    <n v="25.3"/>
    <m/>
    <m/>
    <m/>
    <n v="1160"/>
    <n v="1970"/>
    <n v="3260"/>
    <n v="18860"/>
    <m/>
    <n v="25000"/>
    <m/>
    <m/>
    <m/>
    <n v="146.5"/>
    <n v="145.1"/>
    <m/>
    <n v="106"/>
    <n v="108.9"/>
    <m/>
    <m/>
    <m/>
    <m/>
    <m/>
  </r>
  <r>
    <x v="11"/>
    <x v="12"/>
    <d v="2006-02-10T00:00:00"/>
    <n v="91.5"/>
    <n v="90.5"/>
    <m/>
    <m/>
    <m/>
    <n v="156.1"/>
    <m/>
    <n v="113.5"/>
    <m/>
    <n v="104.9"/>
    <n v="681.25"/>
    <n v="307.3"/>
    <m/>
    <s v="udsolgt *)"/>
    <n v="623.36"/>
    <n v="386.23"/>
    <m/>
    <m/>
    <m/>
    <m/>
    <m/>
    <n v="1.55"/>
    <n v="2.64"/>
    <n v="4.3099999999999996"/>
    <n v="25.3"/>
    <m/>
    <m/>
    <m/>
    <n v="1160"/>
    <n v="1970"/>
    <n v="3210"/>
    <n v="18860"/>
    <m/>
    <n v="25000"/>
    <m/>
    <m/>
    <m/>
    <n v="146.19999999999999"/>
    <n v="144.80000000000001"/>
    <m/>
    <n v="106.6"/>
    <n v="109.1"/>
    <m/>
    <m/>
    <m/>
    <m/>
    <m/>
  </r>
  <r>
    <x v="11"/>
    <x v="12"/>
    <d v="2006-02-17T00:00:00"/>
    <n v="91.5"/>
    <n v="90.5"/>
    <m/>
    <m/>
    <m/>
    <n v="152"/>
    <m/>
    <n v="113.5"/>
    <m/>
    <n v="105.7"/>
    <n v="681.25"/>
    <n v="307.3"/>
    <m/>
    <s v="udsolgt *)"/>
    <n v="623"/>
    <n v="386"/>
    <m/>
    <m/>
    <m/>
    <m/>
    <m/>
    <n v="1.55"/>
    <n v="2.64"/>
    <n v="4.3099999999999996"/>
    <n v="25.3"/>
    <m/>
    <m/>
    <m/>
    <n v="1160"/>
    <n v="1970"/>
    <n v="3210"/>
    <n v="18860"/>
    <m/>
    <n v="25000"/>
    <m/>
    <m/>
    <m/>
    <n v="145.4"/>
    <n v="144.1"/>
    <m/>
    <n v="106.2"/>
    <n v="108.2"/>
    <m/>
    <m/>
    <m/>
    <m/>
    <m/>
  </r>
  <r>
    <x v="11"/>
    <x v="12"/>
    <d v="2006-02-24T00:00:00"/>
    <n v="91.5"/>
    <n v="90.5"/>
    <m/>
    <m/>
    <m/>
    <n v="153.1"/>
    <m/>
    <n v="113.4"/>
    <m/>
    <n v="105.5"/>
    <n v="681.25"/>
    <n v="312.3"/>
    <m/>
    <s v="udsolgt *)"/>
    <n v="611"/>
    <n v="379"/>
    <m/>
    <m/>
    <m/>
    <m/>
    <m/>
    <n v="1.55"/>
    <n v="2.64"/>
    <n v="4.0999999999999996"/>
    <n v="25.3"/>
    <m/>
    <m/>
    <m/>
    <n v="1160"/>
    <n v="1970"/>
    <n v="3060"/>
    <n v="18860"/>
    <m/>
    <n v="25000"/>
    <m/>
    <m/>
    <m/>
    <n v="145.69999999999999"/>
    <n v="144"/>
    <m/>
    <n v="106.3"/>
    <n v="108.3"/>
    <m/>
    <m/>
    <m/>
    <m/>
    <m/>
  </r>
  <r>
    <x v="11"/>
    <x v="2"/>
    <d v="2006-03-03T00:00:00"/>
    <n v="91.5"/>
    <n v="90.5"/>
    <m/>
    <m/>
    <m/>
    <n v="150.1"/>
    <m/>
    <n v="111.2"/>
    <m/>
    <n v="105.4"/>
    <n v="681.25"/>
    <n v="312.3"/>
    <m/>
    <s v="udsolgt *)"/>
    <n v="615"/>
    <n v="382"/>
    <m/>
    <m/>
    <m/>
    <m/>
    <m/>
    <n v="1.5"/>
    <n v="2.5299999999999998"/>
    <n v="3.63"/>
    <n v="25"/>
    <m/>
    <m/>
    <m/>
    <n v="1120"/>
    <n v="1890"/>
    <n v="2710"/>
    <n v="18630"/>
    <m/>
    <n v="25000"/>
    <m/>
    <m/>
    <m/>
    <n v="144.80000000000001"/>
    <n v="143.6"/>
    <m/>
    <n v="105.6"/>
    <n v="107.8"/>
    <m/>
    <m/>
    <m/>
    <m/>
    <m/>
  </r>
  <r>
    <x v="11"/>
    <x v="2"/>
    <d v="2006-03-10T00:00:00"/>
    <n v="91.5"/>
    <n v="90.5"/>
    <m/>
    <m/>
    <m/>
    <n v="150.1"/>
    <m/>
    <n v="109.7"/>
    <m/>
    <n v="104.4"/>
    <n v="691.25"/>
    <n v="312.3"/>
    <m/>
    <s v="udsolgt *)"/>
    <n v="615"/>
    <n v="382"/>
    <m/>
    <n v="137"/>
    <n v="141"/>
    <n v="153.75"/>
    <m/>
    <n v="1.45"/>
    <n v="2.5299999999999998"/>
    <n v="3.63"/>
    <n v="24.2"/>
    <m/>
    <m/>
    <m/>
    <n v="1080"/>
    <n v="1890"/>
    <n v="2710"/>
    <n v="18040"/>
    <m/>
    <n v="25000"/>
    <m/>
    <m/>
    <m/>
    <n v="145.19999999999999"/>
    <n v="144.1"/>
    <m/>
    <n v="105.4"/>
    <n v="107.8"/>
    <m/>
    <m/>
    <m/>
    <m/>
    <m/>
  </r>
  <r>
    <x v="11"/>
    <x v="2"/>
    <d v="2006-03-17T00:00:00"/>
    <n v="91.5"/>
    <n v="90.5"/>
    <m/>
    <m/>
    <m/>
    <n v="147.5"/>
    <m/>
    <n v="109.7"/>
    <m/>
    <n v="105.2"/>
    <n v="691.25"/>
    <n v="312.3"/>
    <m/>
    <s v="udsolgt *)"/>
    <n v="615"/>
    <n v="382"/>
    <m/>
    <n v="137"/>
    <n v="141"/>
    <n v="153.75"/>
    <m/>
    <n v="1.43"/>
    <n v="2.5"/>
    <n v="3.64"/>
    <n v="24"/>
    <m/>
    <m/>
    <m/>
    <n v="1070"/>
    <n v="1860"/>
    <n v="2710"/>
    <n v="17890"/>
    <m/>
    <n v="25000"/>
    <m/>
    <m/>
    <m/>
    <n v="144.69999999999999"/>
    <n v="143.6"/>
    <m/>
    <n v="105.1"/>
    <n v="107.2"/>
    <m/>
    <m/>
    <m/>
    <m/>
    <m/>
  </r>
  <r>
    <x v="11"/>
    <x v="2"/>
    <d v="2006-03-24T00:00:00"/>
    <n v="91.5"/>
    <n v="90.5"/>
    <m/>
    <m/>
    <m/>
    <n v="148"/>
    <m/>
    <n v="109.7"/>
    <m/>
    <n v="104"/>
    <n v="691.25"/>
    <n v="312.3"/>
    <m/>
    <s v="udsolgt *)"/>
    <n v="615"/>
    <n v="382"/>
    <m/>
    <n v="137"/>
    <n v="141"/>
    <n v="153.75"/>
    <m/>
    <s v="1,35"/>
    <s v="2,30"/>
    <s v="3,45"/>
    <s v="22,15"/>
    <m/>
    <m/>
    <m/>
    <n v="1070"/>
    <n v="1820"/>
    <n v="2730"/>
    <n v="17500"/>
    <m/>
    <n v="25000"/>
    <m/>
    <m/>
    <m/>
    <n v="144.69999999999999"/>
    <n v="143.69999999999999"/>
    <m/>
    <n v="105.1"/>
    <n v="107.3"/>
    <m/>
    <m/>
    <m/>
    <m/>
    <m/>
  </r>
  <r>
    <x v="11"/>
    <x v="2"/>
    <d v="2006-03-31T00:00:00"/>
    <n v="91.5"/>
    <n v="90.5"/>
    <m/>
    <m/>
    <m/>
    <n v="149.30000000000001"/>
    <m/>
    <n v="112.7"/>
    <m/>
    <n v="105.8"/>
    <n v="706.25"/>
    <n v="312.3"/>
    <m/>
    <s v="udsolgt *)"/>
    <n v="615"/>
    <n v="382"/>
    <m/>
    <n v="137"/>
    <n v="141"/>
    <n v="153.75"/>
    <m/>
    <s v="1,35"/>
    <s v="2,30"/>
    <s v="3,25"/>
    <s v="22,15"/>
    <m/>
    <m/>
    <m/>
    <n v="1070"/>
    <n v="1820"/>
    <n v="2570"/>
    <n v="17500"/>
    <m/>
    <n v="25000"/>
    <m/>
    <m/>
    <m/>
    <n v="145.6"/>
    <n v="144.6"/>
    <m/>
    <n v="105.4"/>
    <n v="107.6"/>
    <m/>
    <m/>
    <m/>
    <m/>
    <m/>
  </r>
  <r>
    <x v="11"/>
    <x v="3"/>
    <d v="2006-04-07T00:00:00"/>
    <n v="91.5"/>
    <n v="90.5"/>
    <m/>
    <m/>
    <m/>
    <n v="148.4"/>
    <m/>
    <n v="112.7"/>
    <m/>
    <n v="105.8"/>
    <n v="706.25"/>
    <n v="312.3"/>
    <m/>
    <s v="udsolgt *)"/>
    <n v="615"/>
    <n v="382"/>
    <m/>
    <n v="137"/>
    <n v="141"/>
    <n v="153.75"/>
    <m/>
    <n v="1.32"/>
    <n v="2.25"/>
    <n v="3.15"/>
    <n v="22.1"/>
    <m/>
    <m/>
    <m/>
    <n v="1040"/>
    <n v="1780"/>
    <n v="2490"/>
    <n v="17460"/>
    <m/>
    <n v="25000"/>
    <m/>
    <m/>
    <m/>
    <n v="145.30000000000001"/>
    <n v="144.4"/>
    <m/>
    <n v="105.2"/>
    <n v="107.4"/>
    <m/>
    <m/>
    <m/>
    <m/>
    <m/>
  </r>
  <r>
    <x v="11"/>
    <x v="3"/>
    <d v="2006-04-14T00:00:00"/>
    <n v="88.5"/>
    <n v="89.5"/>
    <m/>
    <m/>
    <m/>
    <n v="147.4"/>
    <m/>
    <n v="112.7"/>
    <m/>
    <n v="104.2"/>
    <n v="706.25"/>
    <n v="312.3"/>
    <m/>
    <s v="Udsolgt"/>
    <n v="615"/>
    <n v="382"/>
    <m/>
    <n v="137"/>
    <n v="141"/>
    <n v="153.75"/>
    <m/>
    <n v="1.35"/>
    <n v="2.25"/>
    <n v="3.1"/>
    <n v="22.1"/>
    <m/>
    <m/>
    <m/>
    <n v="1070"/>
    <n v="1780"/>
    <n v="2450"/>
    <n v="17460"/>
    <m/>
    <n v="25000"/>
    <m/>
    <m/>
    <m/>
    <n v="143.4"/>
    <n v="143.4"/>
    <m/>
    <n v="103.3"/>
    <n v="106.1"/>
    <m/>
    <m/>
    <m/>
    <m/>
    <m/>
  </r>
  <r>
    <x v="11"/>
    <x v="3"/>
    <d v="2006-04-21T00:00:00"/>
    <n v="87.5"/>
    <n v="89.5"/>
    <m/>
    <m/>
    <m/>
    <n v="150.6"/>
    <m/>
    <n v="112.7"/>
    <m/>
    <n v="105.1"/>
    <n v="706.25"/>
    <n v="312.3"/>
    <m/>
    <s v="udsolgt *)"/>
    <n v="615"/>
    <n v="382"/>
    <m/>
    <n v="137"/>
    <n v="141"/>
    <n v="153.75"/>
    <m/>
    <n v="1.35"/>
    <n v="2.25"/>
    <n v="3.08"/>
    <n v="22.1"/>
    <m/>
    <m/>
    <m/>
    <n v="1070"/>
    <n v="1780"/>
    <n v="2430"/>
    <n v="17460"/>
    <m/>
    <n v="25000"/>
    <m/>
    <m/>
    <m/>
    <n v="144.6"/>
    <n v="143.9"/>
    <m/>
    <n v="104.2"/>
    <n v="106.6"/>
    <m/>
    <m/>
    <m/>
    <m/>
    <m/>
  </r>
  <r>
    <x v="11"/>
    <x v="3"/>
    <d v="2006-04-28T00:00:00"/>
    <n v="87.5"/>
    <n v="89.5"/>
    <m/>
    <m/>
    <m/>
    <n v="147.9"/>
    <m/>
    <n v="110.4"/>
    <m/>
    <n v="103.7"/>
    <n v="711.25"/>
    <n v="312.3"/>
    <m/>
    <s v="udsolgt *)"/>
    <n v="615"/>
    <n v="382"/>
    <m/>
    <n v="137"/>
    <n v="141"/>
    <n v="153.75"/>
    <m/>
    <n v="1.35"/>
    <n v="2.25"/>
    <n v="2.95"/>
    <n v="22.1"/>
    <m/>
    <m/>
    <m/>
    <n v="1070"/>
    <n v="1780"/>
    <n v="2330"/>
    <n v="17460"/>
    <m/>
    <n v="25000"/>
    <m/>
    <m/>
    <m/>
    <n v="144.30000000000001"/>
    <n v="143.6"/>
    <m/>
    <n v="103.6"/>
    <n v="106"/>
    <m/>
    <m/>
    <m/>
    <m/>
    <m/>
  </r>
  <r>
    <x v="11"/>
    <x v="4"/>
    <d v="2006-05-05T00:00:00"/>
    <n v="88"/>
    <n v="90"/>
    <m/>
    <m/>
    <m/>
    <n v="150.69999999999999"/>
    <m/>
    <n v="110.4"/>
    <m/>
    <n v="102.2"/>
    <n v="711.25"/>
    <n v="312.3"/>
    <m/>
    <s v="udsolgt *)"/>
    <n v="615"/>
    <n v="382"/>
    <m/>
    <n v="137"/>
    <n v="141"/>
    <n v="153.75"/>
    <m/>
    <n v="1.35"/>
    <n v="2.2000000000000002"/>
    <n v="2.8"/>
    <n v="22.1"/>
    <m/>
    <m/>
    <m/>
    <n v="1070"/>
    <n v="1740"/>
    <n v="2210"/>
    <n v="17460"/>
    <m/>
    <n v="25000"/>
    <m/>
    <m/>
    <m/>
    <n v="145"/>
    <n v="144.4"/>
    <m/>
    <n v="104.1"/>
    <n v="106.9"/>
    <m/>
    <m/>
    <m/>
    <m/>
    <m/>
  </r>
  <r>
    <x v="11"/>
    <x v="4"/>
    <d v="2006-05-12T00:00:00"/>
    <n v="88"/>
    <n v="93.75"/>
    <m/>
    <m/>
    <m/>
    <n v="149"/>
    <m/>
    <n v="110.4"/>
    <m/>
    <n v="101.2"/>
    <n v="711.25"/>
    <n v="316.8"/>
    <m/>
    <n v="879"/>
    <n v="623"/>
    <n v="384"/>
    <m/>
    <n v="135.5"/>
    <n v="137.75"/>
    <n v="147"/>
    <m/>
    <n v="1.35"/>
    <n v="2.2000000000000002"/>
    <n v="2.8"/>
    <n v="22.1"/>
    <m/>
    <m/>
    <m/>
    <n v="1070"/>
    <n v="1740"/>
    <n v="2210"/>
    <n v="17460"/>
    <m/>
    <n v="25000"/>
    <m/>
    <m/>
    <m/>
    <n v="146.4"/>
    <n v="146.19999999999999"/>
    <m/>
    <n v="105.8"/>
    <m/>
    <m/>
    <m/>
    <m/>
    <m/>
    <m/>
  </r>
  <r>
    <x v="11"/>
    <x v="4"/>
    <d v="2006-05-19T00:00:00"/>
    <n v="88"/>
    <n v="93"/>
    <m/>
    <m/>
    <m/>
    <n v="147.6"/>
    <m/>
    <n v="110.4"/>
    <m/>
    <n v="100.1"/>
    <n v="726.25"/>
    <n v="316.8"/>
    <m/>
    <s v="udsolgt *)"/>
    <n v="623"/>
    <n v="384"/>
    <m/>
    <n v="135.5"/>
    <n v="137.75"/>
    <n v="147"/>
    <m/>
    <n v="1.35"/>
    <n v="2.2200000000000002"/>
    <n v="2.7"/>
    <n v="22.1"/>
    <m/>
    <m/>
    <m/>
    <n v="1070"/>
    <n v="1750"/>
    <n v="2130"/>
    <n v="17460"/>
    <m/>
    <n v="25000"/>
    <m/>
    <m/>
    <m/>
    <n v="146.80000000000001"/>
    <n v="146.5"/>
    <m/>
    <n v="105.6"/>
    <n v="108.4"/>
    <m/>
    <m/>
    <m/>
    <m/>
    <m/>
  </r>
  <r>
    <x v="11"/>
    <x v="4"/>
    <d v="2006-05-26T00:00:00"/>
    <n v="88"/>
    <n v="93"/>
    <m/>
    <m/>
    <m/>
    <n v="144.9"/>
    <m/>
    <n v="103.7"/>
    <m/>
    <n v="101.4"/>
    <n v="746.25"/>
    <n v="316.8"/>
    <m/>
    <s v="udsolgt *)"/>
    <n v="623"/>
    <n v="384"/>
    <m/>
    <n v="135.5"/>
    <n v="137.75"/>
    <n v="147"/>
    <m/>
    <n v="1.35"/>
    <n v="2.2799999999999998"/>
    <n v="2.5"/>
    <n v="22.1"/>
    <m/>
    <m/>
    <m/>
    <n v="1070"/>
    <n v="1800"/>
    <n v="1970"/>
    <n v="17460"/>
    <m/>
    <n v="25000"/>
    <m/>
    <m/>
    <m/>
    <n v="147.19999999999999"/>
    <n v="146.69999999999999"/>
    <m/>
    <n v="104.9"/>
    <n v="107.8"/>
    <m/>
    <m/>
    <m/>
    <m/>
    <m/>
  </r>
  <r>
    <x v="11"/>
    <x v="5"/>
    <d v="2006-06-02T00:00:00"/>
    <n v="91"/>
    <n v="94"/>
    <m/>
    <m/>
    <m/>
    <n v="144.30000000000001"/>
    <m/>
    <n v="103.7"/>
    <m/>
    <n v="100.9"/>
    <n v="756.25"/>
    <n v="316.8"/>
    <m/>
    <s v="udsolgt *)"/>
    <n v="623"/>
    <n v="384"/>
    <m/>
    <n v="135.5"/>
    <n v="137.75"/>
    <n v="147"/>
    <m/>
    <n v="1.35"/>
    <n v="2.2799999999999998"/>
    <n v="2.2999999999999998"/>
    <n v="22.1"/>
    <m/>
    <m/>
    <m/>
    <n v="1070"/>
    <n v="1800"/>
    <n v="1820"/>
    <n v="17460"/>
    <m/>
    <n v="25000"/>
    <m/>
    <m/>
    <m/>
    <n v="148.1"/>
    <n v="147.5"/>
    <m/>
    <n v="105.4"/>
    <n v="108.4"/>
    <m/>
    <m/>
    <m/>
    <m/>
    <m/>
  </r>
  <r>
    <x v="11"/>
    <x v="5"/>
    <d v="2006-06-09T00:00:00"/>
    <n v="91"/>
    <n v="94"/>
    <m/>
    <m/>
    <m/>
    <n v="148.69999999999999"/>
    <m/>
    <n v="103.7"/>
    <m/>
    <n v="108.4"/>
    <n v="841.25"/>
    <n v="312.3"/>
    <m/>
    <s v="udsolgt *)"/>
    <n v="624"/>
    <n v="384"/>
    <m/>
    <n v="135.5"/>
    <n v="137.75"/>
    <n v="147"/>
    <m/>
    <n v="1.35"/>
    <n v="2.2999999999999998"/>
    <n v="2.25"/>
    <n v="22.1"/>
    <m/>
    <m/>
    <m/>
    <n v="1070"/>
    <n v="1820"/>
    <n v="1780"/>
    <n v="17460"/>
    <m/>
    <n v="25000"/>
    <m/>
    <m/>
    <m/>
    <n v="153"/>
    <n v="151.4"/>
    <m/>
    <n v="106.2"/>
    <n v="109.3"/>
    <m/>
    <m/>
    <m/>
    <m/>
    <m/>
  </r>
  <r>
    <x v="11"/>
    <x v="5"/>
    <d v="2006-06-16T00:00:00"/>
    <n v="91"/>
    <n v="94"/>
    <m/>
    <m/>
    <m/>
    <n v="148.19999999999999"/>
    <m/>
    <n v="98.5"/>
    <m/>
    <n v="110.8"/>
    <n v="886.25"/>
    <n v="312.3"/>
    <m/>
    <s v="udsolgt *)"/>
    <n v="624"/>
    <n v="384"/>
    <m/>
    <n v="135.5"/>
    <n v="137.75"/>
    <n v="147"/>
    <m/>
    <n v="1.3"/>
    <n v="2.2999999999999998"/>
    <n v="2.2000000000000002"/>
    <n v="22.1"/>
    <m/>
    <m/>
    <m/>
    <n v="1030"/>
    <n v="1820"/>
    <n v="1740"/>
    <n v="17460"/>
    <m/>
    <n v="25000"/>
    <m/>
    <m/>
    <m/>
    <n v="155"/>
    <n v="153"/>
    <m/>
    <n v="105.9"/>
    <n v="109.2"/>
    <m/>
    <m/>
    <m/>
    <m/>
    <m/>
  </r>
  <r>
    <x v="11"/>
    <x v="5"/>
    <d v="2006-06-23T00:00:00"/>
    <n v="91"/>
    <n v="94"/>
    <m/>
    <m/>
    <m/>
    <n v="149.19999999999999"/>
    <m/>
    <n v="98.5"/>
    <m/>
    <n v="111.2"/>
    <n v="886.25"/>
    <n v="320.3"/>
    <m/>
    <s v="udsolgt *)"/>
    <n v="624"/>
    <n v="384"/>
    <m/>
    <n v="135"/>
    <n v="137.5"/>
    <n v="148"/>
    <m/>
    <n v="1.3"/>
    <n v="2.2999999999999998"/>
    <n v="2.2000000000000002"/>
    <n v="22.1"/>
    <m/>
    <m/>
    <m/>
    <n v="1030"/>
    <n v="1820"/>
    <n v="1740"/>
    <n v="17460"/>
    <m/>
    <n v="25000"/>
    <m/>
    <m/>
    <m/>
    <n v="155.5"/>
    <n v="153.6"/>
    <m/>
    <n v="106.2"/>
    <n v="109.4"/>
    <m/>
    <m/>
    <m/>
    <m/>
    <m/>
  </r>
  <r>
    <x v="11"/>
    <x v="5"/>
    <d v="2006-06-30T00:00:00"/>
    <n v="91"/>
    <n v="94"/>
    <m/>
    <m/>
    <m/>
    <n v="145.30000000000001"/>
    <m/>
    <n v="98.2"/>
    <m/>
    <n v="111.6"/>
    <n v="881.25"/>
    <n v="322"/>
    <m/>
    <s v="udsolgt *)"/>
    <n v="624"/>
    <n v="384"/>
    <m/>
    <n v="135"/>
    <n v="137.5"/>
    <n v="148"/>
    <m/>
    <n v="1.3"/>
    <n v="2.2999999999999998"/>
    <n v="2.2000000000000002"/>
    <n v="22.1"/>
    <m/>
    <m/>
    <m/>
    <n v="1030"/>
    <n v="1820"/>
    <n v="1740"/>
    <n v="17460"/>
    <m/>
    <n v="25000"/>
    <m/>
    <m/>
    <m/>
    <n v="154.6"/>
    <n v="152.69999999999999"/>
    <m/>
    <n v="105.6"/>
    <n v="108.6"/>
    <m/>
    <m/>
    <m/>
    <m/>
    <m/>
  </r>
  <r>
    <x v="11"/>
    <x v="6"/>
    <d v="2006-07-07T00:00:00"/>
    <n v="91"/>
    <n v="94"/>
    <m/>
    <m/>
    <m/>
    <n v="145.1"/>
    <m/>
    <n v="96.7"/>
    <m/>
    <n v="109.7"/>
    <n v="891.25"/>
    <n v="322"/>
    <m/>
    <s v="udsolgt*)"/>
    <n v="624"/>
    <n v="384"/>
    <m/>
    <n v="135"/>
    <n v="137.5"/>
    <n v="148"/>
    <m/>
    <n v="1.3"/>
    <n v="2.2999999999999998"/>
    <n v="2.2000000000000002"/>
    <n v="22.1"/>
    <m/>
    <m/>
    <m/>
    <n v="1030"/>
    <n v="1820"/>
    <n v="1740"/>
    <n v="17460"/>
    <m/>
    <n v="25000"/>
    <m/>
    <m/>
    <m/>
    <n v="155.1"/>
    <n v="153"/>
    <m/>
    <n v="105.4"/>
    <n v="108.6"/>
    <m/>
    <m/>
    <m/>
    <m/>
    <m/>
  </r>
  <r>
    <x v="11"/>
    <x v="6"/>
    <d v="2006-07-14T00:00:00"/>
    <m/>
    <m/>
    <m/>
    <m/>
    <m/>
    <m/>
    <m/>
    <m/>
    <m/>
    <m/>
    <m/>
    <m/>
    <m/>
    <m/>
    <m/>
    <m/>
    <m/>
    <m/>
    <m/>
    <m/>
    <m/>
    <m/>
    <m/>
    <m/>
    <m/>
    <m/>
    <m/>
    <m/>
    <s v=" "/>
    <s v=" "/>
    <s v=" "/>
    <s v=" "/>
    <m/>
    <m/>
    <m/>
    <m/>
    <m/>
    <m/>
    <m/>
    <m/>
    <m/>
    <m/>
    <m/>
    <m/>
    <m/>
    <m/>
    <m/>
  </r>
  <r>
    <x v="11"/>
    <x v="6"/>
    <d v="2006-07-21T00:00:00"/>
    <m/>
    <m/>
    <m/>
    <m/>
    <m/>
    <m/>
    <m/>
    <m/>
    <m/>
    <m/>
    <m/>
    <m/>
    <m/>
    <m/>
    <m/>
    <m/>
    <m/>
    <m/>
    <m/>
    <m/>
    <m/>
    <m/>
    <m/>
    <m/>
    <m/>
    <m/>
    <m/>
    <m/>
    <s v=" "/>
    <s v=" "/>
    <s v=" "/>
    <s v=" "/>
    <m/>
    <m/>
    <m/>
    <m/>
    <m/>
    <m/>
    <m/>
    <m/>
    <m/>
    <m/>
    <m/>
    <m/>
    <m/>
    <m/>
    <m/>
  </r>
  <r>
    <x v="11"/>
    <x v="6"/>
    <d v="2006-07-28T00:00:00"/>
    <m/>
    <m/>
    <m/>
    <m/>
    <m/>
    <m/>
    <m/>
    <m/>
    <m/>
    <m/>
    <m/>
    <m/>
    <m/>
    <m/>
    <m/>
    <m/>
    <m/>
    <m/>
    <m/>
    <m/>
    <m/>
    <m/>
    <m/>
    <m/>
    <m/>
    <m/>
    <m/>
    <m/>
    <s v=" "/>
    <s v=" "/>
    <s v=" "/>
    <s v=" "/>
    <m/>
    <m/>
    <m/>
    <m/>
    <m/>
    <m/>
    <m/>
    <m/>
    <m/>
    <m/>
    <m/>
    <m/>
    <m/>
    <m/>
    <m/>
  </r>
  <r>
    <x v="11"/>
    <x v="7"/>
    <d v="2006-08-04T00:00:00"/>
    <n v="92"/>
    <n v="98"/>
    <m/>
    <m/>
    <m/>
    <n v="143.69999999999999"/>
    <m/>
    <n v="108.7"/>
    <m/>
    <n v="110.3"/>
    <n v="1011.25"/>
    <n v="335"/>
    <m/>
    <s v="udsolgt*)"/>
    <n v="613"/>
    <n v="379"/>
    <m/>
    <n v="137.25"/>
    <n v="140.25"/>
    <n v="151"/>
    <m/>
    <n v="1.25"/>
    <n v="2.4"/>
    <n v="2.25"/>
    <n v="22.1"/>
    <m/>
    <m/>
    <m/>
    <n v="990"/>
    <n v="1900"/>
    <n v="1780"/>
    <n v="17480"/>
    <m/>
    <n v="20900"/>
    <m/>
    <m/>
    <m/>
    <n v="161.80000000000001"/>
    <n v="159.19999999999999"/>
    <m/>
    <n v="108.2"/>
    <n v="110.52"/>
    <m/>
    <m/>
    <m/>
    <m/>
    <m/>
  </r>
  <r>
    <x v="11"/>
    <x v="7"/>
    <d v="2006-08-11T00:00:00"/>
    <m/>
    <m/>
    <m/>
    <m/>
    <m/>
    <m/>
    <m/>
    <m/>
    <m/>
    <m/>
    <m/>
    <m/>
    <m/>
    <m/>
    <m/>
    <m/>
    <m/>
    <m/>
    <m/>
    <m/>
    <m/>
    <m/>
    <m/>
    <m/>
    <m/>
    <m/>
    <m/>
    <m/>
    <s v=" "/>
    <s v=" "/>
    <s v=" "/>
    <s v=" "/>
    <m/>
    <n v="20900"/>
    <m/>
    <m/>
    <m/>
    <m/>
    <m/>
    <m/>
    <m/>
    <m/>
    <m/>
    <m/>
    <m/>
    <m/>
    <m/>
  </r>
  <r>
    <x v="11"/>
    <x v="7"/>
    <d v="2006-08-18T00:00:00"/>
    <n v="94"/>
    <n v="98"/>
    <m/>
    <m/>
    <m/>
    <n v="148.19999999999999"/>
    <m/>
    <n v="107.2"/>
    <m/>
    <n v="110.3"/>
    <n v="1011.25"/>
    <n v="335"/>
    <m/>
    <s v="udsolgt*)"/>
    <n v="617"/>
    <n v="380"/>
    <m/>
    <n v="137.25"/>
    <n v="140.25"/>
    <n v="151"/>
    <m/>
    <n v="1.25"/>
    <n v="2.4"/>
    <n v="2.25"/>
    <n v="22.1"/>
    <m/>
    <m/>
    <m/>
    <n v="990"/>
    <n v="1900"/>
    <n v="1780"/>
    <n v="17480"/>
    <m/>
    <n v="20900"/>
    <m/>
    <m/>
    <m/>
    <n v="163.5"/>
    <n v="160.4"/>
    <m/>
    <n v="110.4"/>
    <n v="112.5"/>
    <m/>
    <m/>
    <m/>
    <m/>
    <m/>
  </r>
  <r>
    <x v="11"/>
    <x v="7"/>
    <d v="2006-08-25T00:00:00"/>
    <n v="97"/>
    <n v="100"/>
    <m/>
    <m/>
    <m/>
    <n v="147.69999999999999"/>
    <m/>
    <n v="109.5"/>
    <m/>
    <n v="109.1"/>
    <n v="1001.25"/>
    <n v="335"/>
    <m/>
    <s v="udsolgt*)"/>
    <n v="617"/>
    <n v="380"/>
    <m/>
    <n v="137.25"/>
    <n v="140.25"/>
    <n v="151"/>
    <m/>
    <n v="1.25"/>
    <n v="2.4"/>
    <n v="2.25"/>
    <n v="22.1"/>
    <m/>
    <m/>
    <m/>
    <n v="990"/>
    <n v="1900"/>
    <n v="1780"/>
    <n v="17480"/>
    <m/>
    <n v="20900"/>
    <m/>
    <m/>
    <m/>
    <n v="166.2"/>
    <n v="161.9"/>
    <m/>
    <n v="112"/>
    <n v="114"/>
    <m/>
    <m/>
    <m/>
    <m/>
    <m/>
  </r>
  <r>
    <x v="11"/>
    <x v="8"/>
    <d v="2006-09-01T00:00:00"/>
    <n v="97"/>
    <n v="100"/>
    <m/>
    <m/>
    <m/>
    <n v="147.69999999999999"/>
    <m/>
    <n v="111"/>
    <m/>
    <n v="109.7"/>
    <n v="986.25"/>
    <n v="335"/>
    <m/>
    <s v="udsolgt*)"/>
    <n v="617"/>
    <n v="380"/>
    <m/>
    <n v="138"/>
    <n v="140.5"/>
    <n v="151"/>
    <m/>
    <n v="1.25"/>
    <n v="2.4"/>
    <n v="2.25"/>
    <n v="22.25"/>
    <m/>
    <m/>
    <m/>
    <n v="990"/>
    <n v="1900"/>
    <n v="1780"/>
    <n v="17600"/>
    <m/>
    <n v="20900"/>
    <m/>
    <m/>
    <m/>
    <n v="165.5"/>
    <n v="161.30000000000001"/>
    <m/>
    <n v="112.1"/>
    <n v="114"/>
    <m/>
    <m/>
    <m/>
    <m/>
    <m/>
  </r>
  <r>
    <x v="11"/>
    <x v="8"/>
    <d v="2006-09-08T00:00:00"/>
    <n v="97"/>
    <n v="100"/>
    <m/>
    <m/>
    <m/>
    <n v="147.69999999999999"/>
    <m/>
    <n v="113.2"/>
    <m/>
    <n v="109.4"/>
    <n v="956.25"/>
    <n v="331"/>
    <m/>
    <s v="udsolgt*)"/>
    <n v="611"/>
    <n v="377"/>
    <m/>
    <n v="138"/>
    <n v="140.5"/>
    <n v="151"/>
    <m/>
    <n v="1.25"/>
    <n v="2.4"/>
    <n v="2.25"/>
    <n v="22.25"/>
    <m/>
    <m/>
    <m/>
    <n v="990"/>
    <n v="1900"/>
    <n v="1780"/>
    <n v="17600"/>
    <m/>
    <n v="20900"/>
    <m/>
    <m/>
    <m/>
    <n v="163.80000000000001"/>
    <n v="159.80000000000001"/>
    <m/>
    <n v="112.1"/>
    <n v="113.9"/>
    <m/>
    <m/>
    <m/>
    <m/>
    <m/>
  </r>
  <r>
    <x v="11"/>
    <x v="8"/>
    <d v="2006-09-15T00:00:00"/>
    <n v="97"/>
    <n v="100"/>
    <m/>
    <m/>
    <m/>
    <n v="150.69999999999999"/>
    <m/>
    <n v="116.2"/>
    <m/>
    <n v="110.2"/>
    <n v="966.25"/>
    <n v="331"/>
    <m/>
    <s v="udsolgt*)"/>
    <n v="611"/>
    <n v="377"/>
    <m/>
    <n v="138"/>
    <n v="140.5"/>
    <n v="151"/>
    <m/>
    <n v="1.25"/>
    <n v="2.4"/>
    <n v="2.25"/>
    <n v="23.5"/>
    <m/>
    <m/>
    <m/>
    <n v="990"/>
    <n v="1900"/>
    <n v="1780"/>
    <n v="18590"/>
    <m/>
    <n v="20900"/>
    <m/>
    <m/>
    <m/>
    <n v="165"/>
    <n v="160.80000000000001"/>
    <m/>
    <n v="112.6"/>
    <n v="114.5"/>
    <m/>
    <m/>
    <m/>
    <m/>
    <m/>
  </r>
  <r>
    <x v="11"/>
    <x v="8"/>
    <d v="2006-09-22T00:00:00"/>
    <n v="97.75"/>
    <n v="100.75"/>
    <m/>
    <m/>
    <m/>
    <n v="152.69999999999999"/>
    <m/>
    <n v="117.7"/>
    <m/>
    <n v="110.3"/>
    <n v="966.25"/>
    <n v="331"/>
    <m/>
    <s v="udsolgt*)"/>
    <n v="611"/>
    <n v="377"/>
    <m/>
    <n v="138.75"/>
    <n v="141.75"/>
    <n v="153"/>
    <m/>
    <n v="1.25"/>
    <n v="2.4"/>
    <n v="2.25"/>
    <n v="23.5"/>
    <m/>
    <m/>
    <m/>
    <n v="990"/>
    <n v="1900"/>
    <n v="1780"/>
    <n v="18580"/>
    <m/>
    <n v="20900"/>
    <m/>
    <m/>
    <m/>
    <n v="165.8"/>
    <n v="161.6"/>
    <m/>
    <n v="113.4"/>
    <n v="115.4"/>
    <m/>
    <m/>
    <m/>
    <m/>
    <m/>
  </r>
  <r>
    <x v="11"/>
    <x v="8"/>
    <d v="2006-09-29T00:00:00"/>
    <n v="97.75"/>
    <n v="100.75"/>
    <m/>
    <m/>
    <m/>
    <n v="153.1"/>
    <m/>
    <n v="117.7"/>
    <m/>
    <n v="109.5"/>
    <n v="966.25"/>
    <n v="331"/>
    <m/>
    <s v="udsolgt*)"/>
    <n v="611"/>
    <n v="377"/>
    <m/>
    <n v="139"/>
    <n v="142"/>
    <n v="154"/>
    <m/>
    <n v="1.3"/>
    <n v="2.4"/>
    <n v="2.2000000000000002"/>
    <n v="24"/>
    <m/>
    <m/>
    <m/>
    <n v="1030"/>
    <n v="1900"/>
    <n v="1740"/>
    <n v="18980"/>
    <m/>
    <n v="20900"/>
    <m/>
    <m/>
    <m/>
    <n v="166"/>
    <n v="161.69999999999999"/>
    <m/>
    <n v="113.4"/>
    <n v="115.5"/>
    <m/>
    <m/>
    <m/>
    <m/>
    <m/>
  </r>
  <r>
    <x v="11"/>
    <x v="13"/>
    <d v="2006-10-06T00:00:00"/>
    <n v="97.75"/>
    <n v="100.75"/>
    <m/>
    <m/>
    <m/>
    <n v="153.69999999999999"/>
    <m/>
    <n v="117.6"/>
    <m/>
    <n v="109.9"/>
    <n v="966.25"/>
    <n v="331"/>
    <m/>
    <s v="udsolgt*)"/>
    <n v="611"/>
    <n v="377"/>
    <m/>
    <n v="139"/>
    <n v="142"/>
    <n v="154"/>
    <m/>
    <n v="1.3"/>
    <n v="2.4"/>
    <n v="2.2000000000000002"/>
    <n v="24"/>
    <m/>
    <m/>
    <m/>
    <n v="1030"/>
    <n v="1900"/>
    <n v="1740"/>
    <n v="18980"/>
    <m/>
    <n v="20900"/>
    <m/>
    <m/>
    <m/>
    <n v="164.5"/>
    <n v="161.19999999999999"/>
    <m/>
    <n v="112.5"/>
    <n v="114.5"/>
    <m/>
    <m/>
    <m/>
    <m/>
    <m/>
  </r>
  <r>
    <x v="11"/>
    <x v="13"/>
    <d v="2006-10-13T00:00:00"/>
    <n v="99"/>
    <n v="104"/>
    <m/>
    <m/>
    <m/>
    <n v="155.30000000000001"/>
    <m/>
    <n v="116.1"/>
    <m/>
    <n v="111"/>
    <n v="971.25"/>
    <n v="334"/>
    <m/>
    <s v="udsolgt*)"/>
    <n v="602"/>
    <n v="371"/>
    <m/>
    <n v="139"/>
    <n v="142"/>
    <n v="154"/>
    <m/>
    <n v="1.3"/>
    <n v="2.4"/>
    <n v="2.2000000000000002"/>
    <n v="24"/>
    <m/>
    <m/>
    <m/>
    <n v="1030"/>
    <n v="1900"/>
    <n v="1740"/>
    <n v="18980"/>
    <m/>
    <n v="20900"/>
    <m/>
    <m/>
    <m/>
    <n v="166.7"/>
    <n v="162.9"/>
    <m/>
    <n v="114.6"/>
    <n v="116.6"/>
    <m/>
    <m/>
    <m/>
    <m/>
    <m/>
  </r>
  <r>
    <x v="11"/>
    <x v="13"/>
    <d v="2006-10-20T00:00:00"/>
    <n v="99"/>
    <n v="104"/>
    <m/>
    <m/>
    <m/>
    <n v="163.4"/>
    <m/>
    <n v="116.3"/>
    <m/>
    <n v="111.7"/>
    <n v="975.25"/>
    <n v="334.3"/>
    <m/>
    <s v="udsolgt*)"/>
    <n v="602"/>
    <n v="371"/>
    <m/>
    <n v="139"/>
    <n v="142"/>
    <n v="154"/>
    <m/>
    <n v="1.3"/>
    <n v="2.4"/>
    <n v="2.2000000000000002"/>
    <n v="24"/>
    <m/>
    <m/>
    <m/>
    <n v="1030"/>
    <n v="1900"/>
    <n v="1740"/>
    <n v="18980"/>
    <m/>
    <n v="20900"/>
    <m/>
    <m/>
    <m/>
    <n v="168.3"/>
    <n v="164.8"/>
    <m/>
    <n v="115.4"/>
    <n v="118.2"/>
    <m/>
    <m/>
    <m/>
    <m/>
    <m/>
  </r>
  <r>
    <x v="11"/>
    <x v="13"/>
    <d v="2006-10-27T00:00:00"/>
    <n v="99"/>
    <n v="104"/>
    <m/>
    <m/>
    <m/>
    <n v="164.4"/>
    <m/>
    <n v="119.3"/>
    <m/>
    <n v="117.6"/>
    <n v="975.25"/>
    <n v="334.3"/>
    <m/>
    <s v="udsolgt*)"/>
    <n v="602"/>
    <n v="371"/>
    <m/>
    <n v="139"/>
    <n v="142"/>
    <n v="154"/>
    <m/>
    <n v="1.3"/>
    <n v="2.4"/>
    <n v="2.2000000000000002"/>
    <n v="24"/>
    <m/>
    <m/>
    <m/>
    <n v="1030"/>
    <n v="1900"/>
    <n v="1740"/>
    <n v="18980"/>
    <m/>
    <n v="20900"/>
    <m/>
    <m/>
    <m/>
    <n v="168.5"/>
    <n v="165"/>
    <m/>
    <n v="116.1"/>
    <n v="118.4"/>
    <m/>
    <m/>
    <m/>
    <m/>
    <m/>
  </r>
  <r>
    <x v="11"/>
    <x v="9"/>
    <d v="2006-11-03T00:00:00"/>
    <n v="105.5"/>
    <n v="110.5"/>
    <m/>
    <m/>
    <m/>
    <n v="167.4"/>
    <m/>
    <n v="120"/>
    <m/>
    <n v="116.2"/>
    <n v="975.25"/>
    <n v="342.3"/>
    <m/>
    <s v="udsolgt*)"/>
    <n v="602"/>
    <n v="371"/>
    <m/>
    <n v="139"/>
    <n v="142"/>
    <n v="154"/>
    <m/>
    <n v="1.3"/>
    <n v="2.4"/>
    <n v="2.2000000000000002"/>
    <n v="24"/>
    <m/>
    <m/>
    <m/>
    <n v="1030"/>
    <n v="1900"/>
    <n v="1740"/>
    <n v="18980"/>
    <m/>
    <n v="20900"/>
    <m/>
    <m/>
    <m/>
    <n v="173.1"/>
    <n v="169.3"/>
    <m/>
    <n v="120.9"/>
    <n v="123.7"/>
    <m/>
    <m/>
    <m/>
    <m/>
    <m/>
  </r>
  <r>
    <x v="11"/>
    <x v="9"/>
    <d v="2006-11-10T00:00:00"/>
    <n v="106.5"/>
    <n v="111.5"/>
    <m/>
    <m/>
    <m/>
    <n v="168.9"/>
    <m/>
    <n v="120"/>
    <m/>
    <n v="116.2"/>
    <n v="975.25"/>
    <n v="342.3"/>
    <m/>
    <s v="udsolgt*)"/>
    <n v="597"/>
    <n v="368"/>
    <m/>
    <n v="150.75"/>
    <n v="153"/>
    <n v="164.5"/>
    <m/>
    <n v="1.49"/>
    <n v="2.36"/>
    <n v="2.08"/>
    <n v="26.5"/>
    <m/>
    <m/>
    <m/>
    <n v="1180"/>
    <n v="1870"/>
    <n v="1640"/>
    <n v="20950"/>
    <m/>
    <n v="20900"/>
    <m/>
    <m/>
    <m/>
    <n v="174.8"/>
    <n v="162.30000000000001"/>
    <m/>
    <n v="122.3"/>
    <n v="113.9"/>
    <m/>
    <m/>
    <m/>
    <m/>
    <m/>
  </r>
  <r>
    <x v="11"/>
    <x v="9"/>
    <d v="2006-11-17T00:00:00"/>
    <n v="106.5"/>
    <n v="111.5"/>
    <m/>
    <m/>
    <m/>
    <n v="168.2"/>
    <m/>
    <n v="117.8"/>
    <m/>
    <n v="115.5"/>
    <n v="970.25"/>
    <n v="347.3"/>
    <m/>
    <s v="udsolgt*)"/>
    <n v="597"/>
    <n v="368"/>
    <m/>
    <n v="150.75"/>
    <n v="153"/>
    <n v="164.5"/>
    <m/>
    <n v="1.51"/>
    <n v="2.36"/>
    <n v="2.08"/>
    <n v="27"/>
    <m/>
    <m/>
    <m/>
    <n v="1190"/>
    <n v="1870"/>
    <n v="1640"/>
    <n v="21350"/>
    <m/>
    <n v="20900"/>
    <m/>
    <m/>
    <m/>
    <n v="174.7"/>
    <n v="162.19999999999999"/>
    <m/>
    <n v="122.1"/>
    <n v="113.7"/>
    <m/>
    <m/>
    <m/>
    <m/>
    <m/>
  </r>
  <r>
    <x v="11"/>
    <x v="9"/>
    <d v="2006-11-24T00:00:00"/>
    <n v="111.5"/>
    <n v="111.5"/>
    <m/>
    <m/>
    <m/>
    <n v="167.3"/>
    <m/>
    <n v="120"/>
    <m/>
    <n v="115.4"/>
    <n v="945.25"/>
    <n v="379.3"/>
    <m/>
    <s v="udsolgt*)"/>
    <n v="624"/>
    <n v="373"/>
    <m/>
    <n v="152"/>
    <n v="154.25"/>
    <n v="165.25"/>
    <m/>
    <n v="1.51"/>
    <n v="2.36"/>
    <n v="2.08"/>
    <n v="28"/>
    <m/>
    <m/>
    <m/>
    <n v="1190"/>
    <n v="1870"/>
    <n v="1640"/>
    <n v="22130"/>
    <m/>
    <n v="20900"/>
    <m/>
    <m/>
    <m/>
    <n v="175.3"/>
    <n v="164.5"/>
    <m/>
    <n v="123.6"/>
    <n v="114.7"/>
    <m/>
    <m/>
    <m/>
    <m/>
    <m/>
  </r>
  <r>
    <x v="11"/>
    <x v="10"/>
    <d v="2006-12-01T00:00:00"/>
    <n v="112.5"/>
    <n v="111.5"/>
    <m/>
    <m/>
    <m/>
    <n v="166.7"/>
    <m/>
    <n v="122.1"/>
    <m/>
    <n v="113.2"/>
    <n v="941.25"/>
    <n v="384"/>
    <m/>
    <s v="udsolgt*)"/>
    <n v="624"/>
    <n v="373"/>
    <m/>
    <n v="152"/>
    <n v="154.25"/>
    <n v="165.25"/>
    <m/>
    <n v="1.51"/>
    <n v="2.36"/>
    <n v="2.0499999999999998"/>
    <n v="28"/>
    <m/>
    <m/>
    <m/>
    <n v="1190"/>
    <n v="1870"/>
    <n v="1620"/>
    <n v="22130"/>
    <m/>
    <n v="20900"/>
    <m/>
    <m/>
    <m/>
    <n v="175.3"/>
    <n v="164.6"/>
    <m/>
    <n v="123.8"/>
    <n v="114.8"/>
    <m/>
    <m/>
    <m/>
    <m/>
    <m/>
  </r>
  <r>
    <x v="11"/>
    <x v="10"/>
    <d v="2006-12-08T00:00:00"/>
    <n v="113"/>
    <n v="112"/>
    <m/>
    <m/>
    <m/>
    <n v="152.19999999999999"/>
    <m/>
    <n v="123.6"/>
    <m/>
    <n v="112.8"/>
    <n v="926.25"/>
    <n v="384"/>
    <m/>
    <s v="udsolgt*)"/>
    <n v="628"/>
    <n v="377"/>
    <m/>
    <n v="154"/>
    <n v="155.5"/>
    <n v="163.75"/>
    <m/>
    <n v="1.51"/>
    <n v="2.36"/>
    <n v="2.0499999999999998"/>
    <n v="29.5"/>
    <m/>
    <m/>
    <m/>
    <n v="1190"/>
    <n v="1870"/>
    <n v="1620"/>
    <n v="23310"/>
    <m/>
    <n v="20900"/>
    <m/>
    <m/>
    <m/>
    <n v="172.5"/>
    <n v="161.4"/>
    <m/>
    <n v="122.4"/>
    <n v="112.4"/>
    <m/>
    <m/>
    <m/>
    <m/>
    <m/>
  </r>
  <r>
    <x v="11"/>
    <x v="10"/>
    <d v="2006-12-15T00:00:00"/>
    <n v="113"/>
    <n v="112"/>
    <m/>
    <m/>
    <m/>
    <n v="158.19999999999999"/>
    <m/>
    <n v="120.6"/>
    <m/>
    <n v="113.9"/>
    <n v="926.25"/>
    <n v="378.4"/>
    <m/>
    <s v="udsolgt*)"/>
    <n v="628"/>
    <n v="377"/>
    <m/>
    <n v="154"/>
    <n v="155.5"/>
    <n v="163.75"/>
    <m/>
    <n v="1.5"/>
    <n v="2.36"/>
    <n v="2.04"/>
    <n v="30"/>
    <m/>
    <m/>
    <m/>
    <n v="1190"/>
    <n v="1860"/>
    <n v="1610"/>
    <n v="23700"/>
    <m/>
    <n v="20900"/>
    <m/>
    <m/>
    <m/>
    <n v="173.5"/>
    <n v="162.4"/>
    <m/>
    <n v="123.1"/>
    <n v="113.6"/>
    <m/>
    <m/>
    <m/>
    <m/>
    <m/>
  </r>
  <r>
    <x v="11"/>
    <x v="10"/>
    <d v="2006-12-22T00:00:00"/>
    <n v="113"/>
    <n v="112"/>
    <m/>
    <m/>
    <m/>
    <n v="153.69999999999999"/>
    <m/>
    <n v="120.6"/>
    <m/>
    <n v="114.5"/>
    <n v="926.25"/>
    <n v="369"/>
    <m/>
    <s v="udsolgt*)"/>
    <n v="628"/>
    <n v="377"/>
    <m/>
    <n v="154"/>
    <n v="155.5"/>
    <n v="163.75"/>
    <m/>
    <n v="1.5"/>
    <n v="2.36"/>
    <n v="2.04"/>
    <n v="30"/>
    <m/>
    <m/>
    <m/>
    <n v="1190"/>
    <n v="1860"/>
    <n v="1610"/>
    <n v="23700"/>
    <m/>
    <n v="20900"/>
    <m/>
    <m/>
    <m/>
    <n v="172.4"/>
    <n v="161"/>
    <m/>
    <n v="122.5"/>
    <n v="112.6"/>
    <m/>
    <m/>
    <m/>
    <m/>
    <m/>
  </r>
  <r>
    <x v="11"/>
    <x v="10"/>
    <d v="2006-12-29T00:00:00"/>
    <m/>
    <m/>
    <m/>
    <m/>
    <m/>
    <m/>
    <m/>
    <m/>
    <m/>
    <m/>
    <m/>
    <m/>
    <m/>
    <m/>
    <m/>
    <m/>
    <m/>
    <m/>
    <m/>
    <m/>
    <m/>
    <m/>
    <m/>
    <m/>
    <m/>
    <m/>
    <m/>
    <m/>
    <s v=" "/>
    <s v=" "/>
    <s v=" "/>
    <s v=" "/>
    <m/>
    <n v="20900"/>
    <m/>
    <m/>
    <m/>
    <m/>
    <m/>
    <m/>
    <m/>
    <m/>
    <m/>
    <m/>
    <m/>
    <m/>
    <m/>
  </r>
  <r>
    <x v="12"/>
    <x v="11"/>
    <d v="2007-01-05T00:00:00"/>
    <n v="113.5"/>
    <n v="112.5"/>
    <m/>
    <m/>
    <m/>
    <n v="162.19999999999999"/>
    <m/>
    <n v="123.6"/>
    <m/>
    <n v="113.5"/>
    <n v="916.25"/>
    <n v="384"/>
    <m/>
    <s v="udsolgt*)"/>
    <n v="628"/>
    <n v="378"/>
    <m/>
    <n v="155"/>
    <n v="156.5"/>
    <n v="166.5"/>
    <m/>
    <n v="1.5"/>
    <n v="2.36"/>
    <n v="2.04"/>
    <n v="30"/>
    <m/>
    <m/>
    <m/>
    <n v="1190"/>
    <n v="1870"/>
    <n v="1610"/>
    <n v="23710"/>
    <m/>
    <n v="20900"/>
    <m/>
    <m/>
    <m/>
    <n v="174.2"/>
    <n v="163.4"/>
    <m/>
    <n v="124"/>
    <n v="114.8"/>
    <m/>
    <m/>
    <m/>
    <m/>
    <m/>
  </r>
  <r>
    <x v="12"/>
    <x v="11"/>
    <d v="2007-01-12T00:00:00"/>
    <n v="113.5"/>
    <n v="112.5"/>
    <m/>
    <m/>
    <m/>
    <n v="164.2"/>
    <m/>
    <n v="123.6"/>
    <m/>
    <n v="115"/>
    <n v="916.25"/>
    <n v="374"/>
    <m/>
    <s v="udsolgt*)"/>
    <n v="628"/>
    <n v="378"/>
    <m/>
    <n v="155"/>
    <n v="156.5"/>
    <n v="166.5"/>
    <m/>
    <n v="1.48"/>
    <n v="2.36"/>
    <n v="2.04"/>
    <n v="30"/>
    <m/>
    <m/>
    <m/>
    <n v="1170"/>
    <n v="1860"/>
    <n v="1610"/>
    <n v="23700"/>
    <m/>
    <n v="20900"/>
    <m/>
    <m/>
    <m/>
    <n v="174.1"/>
    <n v="163.30000000000001"/>
    <m/>
    <n v="124.2"/>
    <n v="115.1"/>
    <m/>
    <m/>
    <m/>
    <m/>
    <m/>
  </r>
  <r>
    <x v="12"/>
    <x v="11"/>
    <d v="2007-01-19T00:00:00"/>
    <n v="115"/>
    <n v="112.5"/>
    <m/>
    <m/>
    <m/>
    <n v="181.7"/>
    <m/>
    <n v="129.5"/>
    <m/>
    <n v="120.2"/>
    <n v="911.25"/>
    <n v="384"/>
    <m/>
    <s v="udsolgt*)"/>
    <n v="628"/>
    <n v="378"/>
    <m/>
    <n v="155"/>
    <n v="156.5"/>
    <n v="166.5"/>
    <m/>
    <n v="1.48"/>
    <n v="2.37"/>
    <n v="2.02"/>
    <n v="31"/>
    <m/>
    <m/>
    <m/>
    <n v="1170"/>
    <n v="1870"/>
    <n v="1600"/>
    <n v="24490"/>
    <m/>
    <n v="20900"/>
    <m/>
    <m/>
    <m/>
    <n v="177.7"/>
    <n v="167.5"/>
    <m/>
    <n v="127"/>
    <n v="119"/>
    <m/>
    <m/>
    <m/>
    <m/>
    <m/>
  </r>
  <r>
    <x v="12"/>
    <x v="11"/>
    <d v="2007-01-26T00:00:00"/>
    <n v="119"/>
    <n v="112.5"/>
    <m/>
    <m/>
    <m/>
    <n v="172.7"/>
    <m/>
    <n v="129.5"/>
    <m/>
    <n v="119.9"/>
    <n v="911.25"/>
    <n v="384"/>
    <m/>
    <s v="udsolgt*)"/>
    <n v="628"/>
    <n v="378"/>
    <m/>
    <n v="157.5"/>
    <n v="160.25"/>
    <n v="172"/>
    <m/>
    <n v="1.46"/>
    <n v="2.37"/>
    <n v="2"/>
    <n v="33"/>
    <m/>
    <m/>
    <m/>
    <n v="1150"/>
    <n v="1870"/>
    <n v="1580"/>
    <n v="26080"/>
    <m/>
    <n v="25000"/>
    <m/>
    <m/>
    <m/>
    <n v="178.3"/>
    <n v="166.1"/>
    <m/>
    <n v="126.8"/>
    <n v="117.9"/>
    <m/>
    <m/>
    <m/>
    <m/>
    <m/>
  </r>
  <r>
    <x v="12"/>
    <x v="12"/>
    <d v="2007-02-02T00:00:00"/>
    <n v="120"/>
    <n v="113"/>
    <m/>
    <m/>
    <m/>
    <n v="168.2"/>
    <m/>
    <n v="133"/>
    <m/>
    <n v="123.2"/>
    <n v="911.25"/>
    <n v="384"/>
    <m/>
    <s v="udsolgt*)"/>
    <n v="628"/>
    <n v="378"/>
    <m/>
    <n v="157.5"/>
    <n v="160.25"/>
    <n v="172"/>
    <m/>
    <n v="1.44"/>
    <n v="2.37"/>
    <n v="1.98"/>
    <n v="34"/>
    <m/>
    <m/>
    <m/>
    <n v="1140"/>
    <n v="1870"/>
    <n v="1560"/>
    <n v="26870"/>
    <m/>
    <n v="25000"/>
    <m/>
    <m/>
    <m/>
    <n v="177.8"/>
    <n v="165.5"/>
    <m/>
    <n v="126.9"/>
    <n v="117.5"/>
    <m/>
    <m/>
    <m/>
    <m/>
    <m/>
  </r>
  <r>
    <x v="12"/>
    <x v="12"/>
    <d v="2007-02-09T00:00:00"/>
    <n v="120"/>
    <n v="113"/>
    <m/>
    <m/>
    <m/>
    <n v="170.2"/>
    <m/>
    <n v="137.1"/>
    <m/>
    <n v="122.9"/>
    <n v="911.25"/>
    <n v="384"/>
    <m/>
    <s v="udsolgt*)"/>
    <n v="628"/>
    <n v="380"/>
    <m/>
    <n v="157.5"/>
    <n v="160.25"/>
    <n v="172"/>
    <m/>
    <n v="1.44"/>
    <n v="2.37"/>
    <n v="1.96"/>
    <n v="35"/>
    <m/>
    <m/>
    <m/>
    <n v="1140"/>
    <n v="1870"/>
    <n v="1550"/>
    <n v="27650"/>
    <m/>
    <n v="25000"/>
    <m/>
    <m/>
    <m/>
    <n v="178.4"/>
    <n v="165.9"/>
    <m/>
    <n v="127.1"/>
    <n v="117.9"/>
    <m/>
    <m/>
    <m/>
    <m/>
    <m/>
  </r>
  <r>
    <x v="12"/>
    <x v="12"/>
    <d v="2007-02-16T00:00:00"/>
    <n v="120"/>
    <n v="113"/>
    <m/>
    <m/>
    <m/>
    <n v="173.2"/>
    <m/>
    <n v="141.6"/>
    <m/>
    <n v="122.2"/>
    <n v="911.25"/>
    <n v="384"/>
    <m/>
    <s v="udsolgt*)"/>
    <n v="628"/>
    <n v="380"/>
    <m/>
    <n v="157.5"/>
    <n v="160.25"/>
    <n v="172"/>
    <m/>
    <n v="1.44"/>
    <n v="2.37"/>
    <n v="1.96"/>
    <n v="35"/>
    <m/>
    <m/>
    <m/>
    <n v="1140"/>
    <n v="1870"/>
    <n v="1550"/>
    <n v="27650"/>
    <m/>
    <n v="25000"/>
    <m/>
    <m/>
    <m/>
    <n v="178.9"/>
    <n v="166.5"/>
    <m/>
    <n v="127.4"/>
    <n v="118.5"/>
    <m/>
    <m/>
    <m/>
    <m/>
    <m/>
  </r>
  <r>
    <x v="12"/>
    <x v="12"/>
    <d v="2007-02-23T00:00:00"/>
    <n v="120"/>
    <n v="113"/>
    <m/>
    <m/>
    <m/>
    <n v="176.7"/>
    <m/>
    <n v="143.19999999999999"/>
    <m/>
    <n v="129.9"/>
    <n v="911.25"/>
    <n v="384"/>
    <m/>
    <s v="udsolgt*)"/>
    <n v="628"/>
    <n v="380"/>
    <m/>
    <n v="157.5"/>
    <n v="160.25"/>
    <n v="172"/>
    <m/>
    <n v="1.4"/>
    <n v="2.37"/>
    <n v="1.94"/>
    <n v="35"/>
    <m/>
    <m/>
    <m/>
    <n v="1110"/>
    <n v="1870"/>
    <n v="1530"/>
    <n v="27650"/>
    <m/>
    <n v="25000"/>
    <m/>
    <m/>
    <m/>
    <n v="179.4"/>
    <n v="167.3"/>
    <m/>
    <n v="128.30000000000001"/>
    <n v="119.2"/>
    <m/>
    <m/>
    <m/>
    <m/>
    <m/>
  </r>
  <r>
    <x v="12"/>
    <x v="2"/>
    <d v="2007-03-02T00:00:00"/>
    <n v="120"/>
    <n v="113"/>
    <m/>
    <m/>
    <m/>
    <n v="181.7"/>
    <m/>
    <n v="143"/>
    <m/>
    <n v="129.9"/>
    <n v="911.25"/>
    <n v="384"/>
    <m/>
    <s v="udsolgt*)"/>
    <n v="628"/>
    <n v="380"/>
    <m/>
    <n v="157.5"/>
    <n v="160.25"/>
    <n v="172"/>
    <m/>
    <n v="1.39"/>
    <n v="2.37"/>
    <n v="1.92"/>
    <n v="35"/>
    <m/>
    <m/>
    <m/>
    <n v="1100"/>
    <n v="1870"/>
    <n v="1520"/>
    <n v="27650"/>
    <m/>
    <n v="25000"/>
    <m/>
    <m/>
    <m/>
    <n v="180.3"/>
    <n v="168.3"/>
    <m/>
    <n v="129"/>
    <n v="120.2"/>
    <m/>
    <m/>
    <m/>
    <m/>
    <m/>
  </r>
  <r>
    <x v="12"/>
    <x v="2"/>
    <d v="2007-03-09T00:00:00"/>
    <n v="120"/>
    <n v="113"/>
    <m/>
    <m/>
    <m/>
    <n v="174.7"/>
    <m/>
    <n v="142.9"/>
    <m/>
    <n v="129.9"/>
    <n v="911.25"/>
    <n v="384"/>
    <m/>
    <s v="udsolgt*)"/>
    <n v="626"/>
    <n v="379"/>
    <m/>
    <n v="157.5"/>
    <n v="160.25"/>
    <n v="172"/>
    <m/>
    <n v="1.38"/>
    <n v="2.37"/>
    <n v="1.91"/>
    <n v="35"/>
    <m/>
    <m/>
    <m/>
    <n v="1090"/>
    <n v="1870"/>
    <n v="1510"/>
    <n v="27630"/>
    <m/>
    <n v="25000"/>
    <m/>
    <m/>
    <m/>
    <n v="179"/>
    <n v="166.8"/>
    <m/>
    <n v="128"/>
    <n v="118.8"/>
    <m/>
    <m/>
    <m/>
    <m/>
    <m/>
  </r>
  <r>
    <x v="12"/>
    <x v="2"/>
    <d v="2007-03-16T00:00:00"/>
    <n v="126.75"/>
    <n v="113"/>
    <m/>
    <m/>
    <m/>
    <n v="174.7"/>
    <m/>
    <n v="143"/>
    <m/>
    <n v="129.9"/>
    <n v="896.25"/>
    <n v="384"/>
    <m/>
    <s v="udsolgt*)"/>
    <n v="626"/>
    <n v="379"/>
    <m/>
    <n v="157.5"/>
    <n v="160.25"/>
    <n v="172"/>
    <m/>
    <n v="1.37"/>
    <n v="2.37"/>
    <n v="1.9"/>
    <n v="35"/>
    <m/>
    <m/>
    <m/>
    <n v="1080"/>
    <n v="1870"/>
    <n v="1500"/>
    <n v="27640"/>
    <m/>
    <n v="25000"/>
    <m/>
    <m/>
    <m/>
    <n v="179.9"/>
    <n v="168"/>
    <m/>
    <n v="129"/>
    <n v="120"/>
    <m/>
    <m/>
    <m/>
    <m/>
    <m/>
  </r>
  <r>
    <x v="12"/>
    <x v="2"/>
    <d v="2007-03-23T00:00:00"/>
    <n v="126.75"/>
    <n v="113"/>
    <m/>
    <m/>
    <m/>
    <n v="168.2"/>
    <m/>
    <n v="142.9"/>
    <m/>
    <n v="129.9"/>
    <n v="896.25"/>
    <n v="384"/>
    <m/>
    <s v="udsolgt*)"/>
    <n v="626"/>
    <n v="379"/>
    <m/>
    <n v="157.5"/>
    <n v="160.25"/>
    <n v="172"/>
    <m/>
    <n v="1.37"/>
    <n v="2.37"/>
    <n v="1.9"/>
    <n v="35"/>
    <m/>
    <m/>
    <m/>
    <n v="1080"/>
    <n v="1870"/>
    <n v="1500"/>
    <n v="27630"/>
    <m/>
    <n v="25000"/>
    <m/>
    <m/>
    <m/>
    <n v="178.3"/>
    <n v="165.8"/>
    <m/>
    <n v="128.30000000000001"/>
    <n v="118.8"/>
    <m/>
    <m/>
    <m/>
    <m/>
    <m/>
  </r>
  <r>
    <x v="12"/>
    <x v="2"/>
    <d v="2007-03-30T00:00:00"/>
    <n v="126.75"/>
    <n v="113"/>
    <m/>
    <m/>
    <m/>
    <n v="170.7"/>
    <m/>
    <n v="143"/>
    <m/>
    <n v="129.9"/>
    <n v="896.25"/>
    <n v="384"/>
    <m/>
    <s v="udsolgt*)"/>
    <n v="626"/>
    <n v="379"/>
    <m/>
    <n v="157.5"/>
    <n v="160.25"/>
    <n v="172"/>
    <m/>
    <n v="1.37"/>
    <n v="2.37"/>
    <n v="1.9"/>
    <n v="35"/>
    <m/>
    <m/>
    <m/>
    <n v="1080"/>
    <n v="1870"/>
    <n v="1500"/>
    <n v="27640"/>
    <m/>
    <n v="25000"/>
    <m/>
    <m/>
    <m/>
    <n v="178.8"/>
    <n v="166.3"/>
    <m/>
    <n v="128.69999999999999"/>
    <n v="119.3"/>
    <m/>
    <m/>
    <m/>
    <m/>
    <m/>
  </r>
  <r>
    <x v="12"/>
    <x v="3"/>
    <d v="2007-04-06T00:00:00"/>
    <n v="126.75"/>
    <n v="113"/>
    <m/>
    <m/>
    <m/>
    <n v="168.2"/>
    <m/>
    <n v="143"/>
    <m/>
    <n v="129.9"/>
    <n v="896.25"/>
    <n v="384"/>
    <m/>
    <s v="udsolgt*)"/>
    <n v="626"/>
    <n v="379"/>
    <m/>
    <n v="157.5"/>
    <n v="160.25"/>
    <n v="172"/>
    <m/>
    <n v="1.37"/>
    <n v="2.37"/>
    <n v="1.9"/>
    <n v="35"/>
    <m/>
    <m/>
    <m/>
    <n v="1080"/>
    <n v="1870"/>
    <n v="1500"/>
    <n v="27650"/>
    <m/>
    <n v="25000"/>
    <m/>
    <m/>
    <m/>
    <n v="178.3"/>
    <n v="165.7"/>
    <m/>
    <n v="128.30000000000001"/>
    <n v="118.8"/>
    <m/>
    <m/>
    <m/>
    <m/>
    <m/>
  </r>
  <r>
    <x v="12"/>
    <x v="3"/>
    <d v="2007-04-13T00:00:00"/>
    <n v="126.75"/>
    <n v="113"/>
    <m/>
    <m/>
    <m/>
    <n v="167.7"/>
    <m/>
    <n v="138.5"/>
    <m/>
    <n v="129.9"/>
    <n v="896.25"/>
    <n v="384"/>
    <m/>
    <s v="udsolgt*)"/>
    <n v="626"/>
    <n v="379"/>
    <m/>
    <n v="157.5"/>
    <n v="160.25"/>
    <n v="172"/>
    <m/>
    <n v="1.35"/>
    <n v="2.34"/>
    <n v="1.87"/>
    <n v="32"/>
    <m/>
    <m/>
    <m/>
    <n v="1070"/>
    <n v="1850"/>
    <n v="1480"/>
    <n v="25290"/>
    <m/>
    <n v="25000"/>
    <m/>
    <m/>
    <m/>
    <n v="177.8"/>
    <n v="165.6"/>
    <m/>
    <n v="128.1"/>
    <n v="118.7"/>
    <m/>
    <m/>
    <m/>
    <m/>
    <m/>
  </r>
  <r>
    <x v="12"/>
    <x v="3"/>
    <d v="2007-04-20T00:00:00"/>
    <n v="122.75"/>
    <n v="113"/>
    <m/>
    <m/>
    <m/>
    <n v="164.2"/>
    <m/>
    <n v="138.6"/>
    <m/>
    <n v="129.9"/>
    <n v="891.25"/>
    <n v="414"/>
    <m/>
    <s v="udsolgt*)"/>
    <n v="624"/>
    <n v="377"/>
    <m/>
    <n v="157.5"/>
    <n v="160.25"/>
    <n v="172"/>
    <m/>
    <n v="1.35"/>
    <n v="2.3199999999999998"/>
    <n v="1.85"/>
    <n v="30"/>
    <m/>
    <m/>
    <m/>
    <n v="1070"/>
    <n v="1830"/>
    <n v="1460"/>
    <n v="23700"/>
    <m/>
    <n v="25000"/>
    <m/>
    <m/>
    <m/>
    <n v="176"/>
    <n v="164.2"/>
    <m/>
    <n v="126.7"/>
    <n v="117.2"/>
    <m/>
    <m/>
    <m/>
    <m/>
    <m/>
  </r>
  <r>
    <x v="12"/>
    <x v="3"/>
    <d v="2007-04-27T00:00:00"/>
    <n v="122.75"/>
    <n v="113"/>
    <m/>
    <m/>
    <m/>
    <n v="163"/>
    <m/>
    <n v="128.1"/>
    <m/>
    <n v="129.9"/>
    <n v="891.25"/>
    <n v="414"/>
    <m/>
    <s v="udsolgt*)"/>
    <n v="624"/>
    <n v="377"/>
    <m/>
    <n v="157.5"/>
    <n v="160.25"/>
    <n v="172"/>
    <m/>
    <n v="1.36"/>
    <n v="2.3199999999999998"/>
    <n v="1.83"/>
    <n v="30"/>
    <m/>
    <m/>
    <m/>
    <n v="1070"/>
    <n v="1830"/>
    <n v="1450"/>
    <n v="23700"/>
    <m/>
    <n v="25000"/>
    <m/>
    <m/>
    <m/>
    <n v="175.8"/>
    <n v="163.9"/>
    <m/>
    <n v="126.5"/>
    <n v="116.9"/>
    <m/>
    <m/>
    <m/>
    <m/>
    <m/>
  </r>
  <r>
    <x v="12"/>
    <x v="4"/>
    <d v="2007-05-04T00:00:00"/>
    <n v="122.75"/>
    <n v="113"/>
    <m/>
    <m/>
    <m/>
    <n v="163.19999999999999"/>
    <m/>
    <n v="128.1"/>
    <m/>
    <n v="129.9"/>
    <n v="891.25"/>
    <n v="414"/>
    <m/>
    <s v="udsolgt*)"/>
    <n v="624"/>
    <n v="377"/>
    <m/>
    <n v="157.5"/>
    <n v="160.25"/>
    <n v="172"/>
    <m/>
    <n v="1.36"/>
    <n v="2.3199999999999998"/>
    <n v="1.83"/>
    <n v="30"/>
    <m/>
    <m/>
    <m/>
    <n v="1070"/>
    <n v="1830"/>
    <n v="1450"/>
    <n v="23690"/>
    <m/>
    <n v="25000"/>
    <m/>
    <m/>
    <m/>
    <n v="175.8"/>
    <n v="163.9"/>
    <m/>
    <n v="126.5"/>
    <n v="116.9"/>
    <m/>
    <m/>
    <m/>
    <m/>
    <m/>
  </r>
  <r>
    <x v="12"/>
    <x v="4"/>
    <d v="2007-05-11T00:00:00"/>
    <n v="122.75"/>
    <n v="113"/>
    <m/>
    <m/>
    <m/>
    <n v="165.2"/>
    <m/>
    <n v="127.3"/>
    <m/>
    <n v="129.9"/>
    <n v="866.25"/>
    <n v="414"/>
    <m/>
    <s v="udsolgt*)"/>
    <n v="624"/>
    <n v="377"/>
    <m/>
    <n v="157.5"/>
    <n v="160.25"/>
    <n v="172"/>
    <m/>
    <n v="1.38"/>
    <n v="2.33"/>
    <n v="1.78"/>
    <n v="29"/>
    <m/>
    <m/>
    <m/>
    <n v="1090"/>
    <n v="1840"/>
    <n v="1410"/>
    <n v="22910"/>
    <m/>
    <n v="25000"/>
    <m/>
    <m/>
    <m/>
    <n v="175.8"/>
    <n v="164.9"/>
    <m/>
    <n v="127"/>
    <n v="117.4"/>
    <m/>
    <m/>
    <m/>
    <m/>
    <m/>
  </r>
  <r>
    <x v="12"/>
    <x v="4"/>
    <d v="2007-05-18T00:00:00"/>
    <n v="127"/>
    <n v="116"/>
    <m/>
    <m/>
    <m/>
    <n v="167.7"/>
    <m/>
    <n v="120.7"/>
    <m/>
    <n v="129.9"/>
    <n v="866.25"/>
    <n v="417"/>
    <m/>
    <s v="udsolgt*)"/>
    <n v="624"/>
    <n v="377"/>
    <m/>
    <n v="157.5"/>
    <n v="160.25"/>
    <n v="172"/>
    <m/>
    <n v="1.38"/>
    <n v="2.33"/>
    <n v="1.78"/>
    <n v="29"/>
    <m/>
    <m/>
    <m/>
    <n v="1090"/>
    <n v="1840"/>
    <n v="1410"/>
    <n v="22910"/>
    <m/>
    <n v="25000"/>
    <m/>
    <m/>
    <m/>
    <n v="178.3"/>
    <n v="167.2"/>
    <m/>
    <n v="129.69999999999999"/>
    <n v="120.3"/>
    <m/>
    <m/>
    <m/>
    <m/>
    <m/>
  </r>
  <r>
    <x v="12"/>
    <x v="4"/>
    <d v="2007-05-25T00:00:00"/>
    <n v="127"/>
    <n v="116"/>
    <m/>
    <m/>
    <m/>
    <n v="170.7"/>
    <m/>
    <n v="121.4"/>
    <m/>
    <n v="129.9"/>
    <n v="866.25"/>
    <n v="417"/>
    <m/>
    <s v="udsolgt*)"/>
    <n v="626"/>
    <n v="377"/>
    <m/>
    <n v="164"/>
    <n v="164.5"/>
    <n v="170"/>
    <m/>
    <n v="1.38"/>
    <n v="2.37"/>
    <n v="1.66"/>
    <n v="29"/>
    <m/>
    <m/>
    <m/>
    <n v="1090"/>
    <n v="1870"/>
    <n v="1310"/>
    <n v="22910"/>
    <m/>
    <n v="25000"/>
    <m/>
    <m/>
    <m/>
    <n v="178.8"/>
    <n v="167.9"/>
    <m/>
    <n v="130.19999999999999"/>
    <n v="121"/>
    <m/>
    <m/>
    <m/>
    <m/>
    <m/>
  </r>
  <r>
    <x v="12"/>
    <x v="5"/>
    <d v="2007-06-01T00:00:00"/>
    <n v="127"/>
    <n v="116"/>
    <m/>
    <m/>
    <m/>
    <n v="168.7"/>
    <m/>
    <n v="121.3"/>
    <m/>
    <n v="129.9"/>
    <n v="866.25"/>
    <n v="447"/>
    <m/>
    <s v="udsolgt*)"/>
    <n v="626"/>
    <n v="377"/>
    <m/>
    <n v="164"/>
    <n v="164.5"/>
    <n v="170"/>
    <m/>
    <n v="1.38"/>
    <n v="2.37"/>
    <n v="1.63"/>
    <n v="27.5"/>
    <m/>
    <m/>
    <m/>
    <n v="1090"/>
    <n v="1870"/>
    <n v="1290"/>
    <n v="21730"/>
    <m/>
    <n v="25000"/>
    <m/>
    <m/>
    <m/>
    <n v="179"/>
    <n v="168.8"/>
    <m/>
    <n v="130"/>
    <n v="120.4"/>
    <m/>
    <m/>
    <m/>
    <m/>
    <m/>
  </r>
  <r>
    <x v="12"/>
    <x v="5"/>
    <d v="2007-06-08T00:00:00"/>
    <n v="127"/>
    <n v="116"/>
    <m/>
    <m/>
    <m/>
    <n v="168.7"/>
    <m/>
    <n v="121.3"/>
    <m/>
    <n v="129.9"/>
    <n v="856.25"/>
    <n v="447"/>
    <m/>
    <s v="udsolgt*)"/>
    <n v="628"/>
    <n v="378"/>
    <m/>
    <n v="166.25"/>
    <n v="165.5"/>
    <n v="170.5"/>
    <m/>
    <n v="1.4"/>
    <n v="2.37"/>
    <n v="1.58"/>
    <n v="27.5"/>
    <m/>
    <m/>
    <m/>
    <n v="1110"/>
    <n v="1870"/>
    <n v="1250"/>
    <n v="21710"/>
    <m/>
    <n v="25000"/>
    <m/>
    <m/>
    <m/>
    <n v="178.5"/>
    <n v="168.4"/>
    <m/>
    <n v="130"/>
    <n v="120.5"/>
    <m/>
    <m/>
    <m/>
    <m/>
    <m/>
  </r>
  <r>
    <x v="12"/>
    <x v="5"/>
    <d v="2007-06-15T00:00:00"/>
    <n v="127"/>
    <n v="116"/>
    <m/>
    <m/>
    <m/>
    <n v="171.7"/>
    <m/>
    <n v="121.3"/>
    <m/>
    <n v="129.9"/>
    <n v="856.25"/>
    <n v="467"/>
    <m/>
    <s v="udsolgt*)"/>
    <n v="628"/>
    <n v="378"/>
    <m/>
    <n v="167.25"/>
    <n v="166.5"/>
    <n v="172.25"/>
    <m/>
    <n v="1.42"/>
    <n v="2.37"/>
    <n v="1.5"/>
    <n v="27"/>
    <m/>
    <m/>
    <m/>
    <n v="1120"/>
    <n v="1870"/>
    <n v="1180"/>
    <n v="21320"/>
    <m/>
    <n v="25000"/>
    <m/>
    <m/>
    <m/>
    <n v="179.8"/>
    <n v="170.3"/>
    <m/>
    <n v="130.80000000000001"/>
    <n v="121.3"/>
    <m/>
    <m/>
    <m/>
    <m/>
    <m/>
  </r>
  <r>
    <x v="12"/>
    <x v="5"/>
    <d v="2007-06-22T00:00:00"/>
    <n v="135"/>
    <n v="130"/>
    <m/>
    <m/>
    <m/>
    <n v="174.2"/>
    <m/>
    <n v="119.8"/>
    <m/>
    <n v="129.9"/>
    <n v="856.25"/>
    <n v="467"/>
    <m/>
    <s v="udsolgt*)"/>
    <n v="628"/>
    <n v="378"/>
    <m/>
    <n v="167.75"/>
    <n v="166"/>
    <n v="171"/>
    <m/>
    <n v="1.44"/>
    <n v="2.37"/>
    <n v="1.47"/>
    <n v="27"/>
    <m/>
    <m/>
    <m/>
    <n v="1140"/>
    <n v="1870"/>
    <n v="1160"/>
    <n v="21320"/>
    <m/>
    <n v="25000"/>
    <m/>
    <m/>
    <m/>
    <n v="187.5"/>
    <n v="177.2"/>
    <m/>
    <n v="139.80000000000001"/>
    <n v="130.69999999999999"/>
    <m/>
    <m/>
    <m/>
    <m/>
    <m/>
  </r>
  <r>
    <x v="12"/>
    <x v="5"/>
    <d v="2007-06-29T00:00:00"/>
    <n v="135"/>
    <n v="130"/>
    <m/>
    <m/>
    <m/>
    <n v="174.2"/>
    <m/>
    <n v="119.8"/>
    <m/>
    <n v="129.9"/>
    <n v="846.25"/>
    <n v="467"/>
    <m/>
    <s v="udsolgt*)"/>
    <n v="628"/>
    <n v="378"/>
    <m/>
    <n v="167.75"/>
    <n v="166"/>
    <n v="171"/>
    <m/>
    <n v="1.45"/>
    <n v="2.37"/>
    <n v="1.45"/>
    <n v="27"/>
    <m/>
    <m/>
    <m/>
    <n v="1140"/>
    <n v="1870"/>
    <n v="1140"/>
    <n v="21300"/>
    <m/>
    <n v="25000"/>
    <m/>
    <m/>
    <m/>
    <n v="187.5"/>
    <n v="177.2"/>
    <m/>
    <n v="139.80000000000001"/>
    <n v="130.69999999999999"/>
    <m/>
    <m/>
    <m/>
    <m/>
    <m/>
  </r>
  <r>
    <x v="12"/>
    <x v="6"/>
    <d v="2007-07-06T00:00:00"/>
    <n v="135"/>
    <n v="130"/>
    <m/>
    <m/>
    <m/>
    <n v="174.7"/>
    <m/>
    <n v="119.8"/>
    <m/>
    <n v="129.9"/>
    <n v="836.25"/>
    <n v="467"/>
    <m/>
    <s v="udsolgt*)"/>
    <n v="626"/>
    <n v="377"/>
    <m/>
    <n v="177"/>
    <n v="172.25"/>
    <n v="180.75"/>
    <m/>
    <n v="1.49"/>
    <n v="2.37"/>
    <n v="1.48"/>
    <n v="27"/>
    <m/>
    <m/>
    <m/>
    <n v="1180"/>
    <n v="1870"/>
    <n v="1170"/>
    <n v="21300"/>
    <m/>
    <n v="25000"/>
    <m/>
    <m/>
    <m/>
    <n v="186.7"/>
    <n v="176.5"/>
    <m/>
    <n v="139.9"/>
    <n v="130.80000000000001"/>
    <m/>
    <m/>
    <m/>
    <m/>
    <m/>
  </r>
  <r>
    <x v="12"/>
    <x v="6"/>
    <d v="2007-07-13T00:00:00"/>
    <m/>
    <m/>
    <m/>
    <m/>
    <m/>
    <m/>
    <m/>
    <m/>
    <m/>
    <m/>
    <m/>
    <m/>
    <m/>
    <m/>
    <m/>
    <m/>
    <m/>
    <m/>
    <m/>
    <m/>
    <m/>
    <m/>
    <m/>
    <m/>
    <m/>
    <m/>
    <m/>
    <m/>
    <s v=" "/>
    <s v=" "/>
    <s v=" "/>
    <s v=" "/>
    <m/>
    <n v="25000"/>
    <m/>
    <m/>
    <m/>
    <m/>
    <m/>
    <m/>
    <m/>
    <m/>
    <m/>
    <m/>
    <m/>
    <m/>
    <m/>
  </r>
  <r>
    <x v="12"/>
    <x v="6"/>
    <d v="2007-07-20T00:00:00"/>
    <m/>
    <m/>
    <m/>
    <m/>
    <m/>
    <m/>
    <m/>
    <m/>
    <m/>
    <m/>
    <m/>
    <m/>
    <m/>
    <m/>
    <m/>
    <m/>
    <m/>
    <m/>
    <m/>
    <m/>
    <m/>
    <n v="1.52"/>
    <n v="2.37"/>
    <n v="1.55"/>
    <n v="27"/>
    <m/>
    <m/>
    <m/>
    <m/>
    <m/>
    <m/>
    <m/>
    <m/>
    <n v="25000"/>
    <m/>
    <m/>
    <m/>
    <m/>
    <m/>
    <m/>
    <m/>
    <m/>
    <m/>
    <m/>
    <m/>
    <m/>
    <m/>
  </r>
  <r>
    <x v="12"/>
    <x v="6"/>
    <d v="2007-07-27T00:00:00"/>
    <n v="136.75"/>
    <n v="141.75"/>
    <m/>
    <m/>
    <m/>
    <n v="178.7"/>
    <m/>
    <n v="126.5"/>
    <m/>
    <n v="154"/>
    <n v="817.25"/>
    <n v="454"/>
    <m/>
    <s v="udsolgt*)"/>
    <n v="626"/>
    <n v="377"/>
    <m/>
    <n v="178"/>
    <n v="175"/>
    <n v="183.5"/>
    <m/>
    <n v="1.52"/>
    <n v="2.37"/>
    <n v="1.55"/>
    <n v="27"/>
    <m/>
    <m/>
    <m/>
    <n v="1200"/>
    <n v="1870"/>
    <n v="1220"/>
    <n v="21300"/>
    <m/>
    <n v="25000"/>
    <m/>
    <m/>
    <m/>
    <n v="191.4"/>
    <n v="176"/>
    <m/>
    <n v="145.9"/>
    <n v="131.6"/>
    <m/>
    <m/>
    <m/>
    <m/>
    <m/>
  </r>
  <r>
    <x v="12"/>
    <x v="7"/>
    <d v="2007-08-03T00:00:00"/>
    <n v="136.75"/>
    <n v="151.75"/>
    <m/>
    <m/>
    <m/>
    <n v="178.2"/>
    <m/>
    <n v="126.4"/>
    <m/>
    <n v="154"/>
    <n v="817.25"/>
    <n v="459"/>
    <m/>
    <s v="udsolgt*)"/>
    <n v="626"/>
    <n v="377"/>
    <m/>
    <n v="178"/>
    <n v="175"/>
    <n v="183.5"/>
    <m/>
    <n v="1.52"/>
    <n v="2.37"/>
    <n v="1.55"/>
    <n v="27"/>
    <m/>
    <m/>
    <m/>
    <n v="1200"/>
    <n v="1870"/>
    <n v="1220"/>
    <n v="21300"/>
    <m/>
    <n v="25000"/>
    <m/>
    <m/>
    <m/>
    <n v="195.3"/>
    <n v="180"/>
    <m/>
    <n v="151.1"/>
    <n v="142.6"/>
    <m/>
    <m/>
    <m/>
    <m/>
    <m/>
  </r>
  <r>
    <x v="12"/>
    <x v="7"/>
    <d v="2007-08-10T00:00:00"/>
    <n v="154"/>
    <n v="154"/>
    <m/>
    <m/>
    <m/>
    <n v="179.7"/>
    <m/>
    <n v="126.4"/>
    <m/>
    <n v="154"/>
    <n v="817.25"/>
    <n v="459"/>
    <m/>
    <s v="udsolgt*)"/>
    <n v="648"/>
    <n v="394"/>
    <m/>
    <n v="180.25"/>
    <n v="175.25"/>
    <n v="183"/>
    <m/>
    <n v="1.52"/>
    <n v="2.37"/>
    <n v="1.55"/>
    <n v="27"/>
    <m/>
    <m/>
    <m/>
    <n v="1200"/>
    <n v="1870"/>
    <n v="1220"/>
    <n v="21300"/>
    <m/>
    <n v="25000"/>
    <m/>
    <m/>
    <m/>
    <n v="199.8"/>
    <n v="187.4"/>
    <m/>
    <n v="156.30000000000001"/>
    <n v="148.6"/>
    <m/>
    <m/>
    <m/>
    <m/>
    <m/>
  </r>
  <r>
    <x v="12"/>
    <x v="7"/>
    <d v="2007-08-17T00:00:00"/>
    <n v="163"/>
    <n v="158"/>
    <m/>
    <m/>
    <m/>
    <n v="186.7"/>
    <m/>
    <n v="126.5"/>
    <m/>
    <n v="154"/>
    <n v="817.25"/>
    <n v="459"/>
    <m/>
    <s v="udsolgt*)"/>
    <n v="648"/>
    <n v="394"/>
    <m/>
    <n v="194.5"/>
    <n v="184.75"/>
    <n v="194"/>
    <m/>
    <n v="1.54"/>
    <n v="2.36"/>
    <n v="3.1"/>
    <n v="27"/>
    <m/>
    <m/>
    <m/>
    <n v="1210"/>
    <n v="1860"/>
    <n v="2450"/>
    <n v="21300"/>
    <m/>
    <n v="25000"/>
    <m/>
    <m/>
    <m/>
    <n v="205.3"/>
    <n v="191.7"/>
    <m/>
    <n v="161.30000000000001"/>
    <n v="153.9"/>
    <m/>
    <m/>
    <m/>
    <m/>
    <m/>
  </r>
  <r>
    <x v="12"/>
    <x v="7"/>
    <d v="2007-08-24T00:00:00"/>
    <n v="164"/>
    <n v="164"/>
    <m/>
    <m/>
    <m/>
    <n v="189.2"/>
    <m/>
    <n v="154.5"/>
    <m/>
    <n v="154"/>
    <n v="801.25"/>
    <n v="459"/>
    <m/>
    <s v="udsolgt*)"/>
    <n v="648"/>
    <n v="394"/>
    <m/>
    <n v="195.25"/>
    <n v="185.75"/>
    <n v="195.75"/>
    <m/>
    <n v="1.54"/>
    <n v="2.2999999999999998"/>
    <n v="3.2"/>
    <n v="27"/>
    <m/>
    <m/>
    <m/>
    <n v="1210"/>
    <n v="1810"/>
    <n v="2520"/>
    <n v="21300"/>
    <m/>
    <n v="25000"/>
    <m/>
    <m/>
    <m/>
    <n v="207.7"/>
    <n v="194.4"/>
    <m/>
    <n v="165.8"/>
    <n v="157.69999999999999"/>
    <m/>
    <m/>
    <m/>
    <m/>
    <m/>
  </r>
  <r>
    <x v="12"/>
    <x v="7"/>
    <d v="2007-08-31T00:00:00"/>
    <n v="169"/>
    <n v="169"/>
    <m/>
    <m/>
    <m/>
    <n v="191.2"/>
    <m/>
    <n v="154.5"/>
    <m/>
    <n v="154"/>
    <n v="791.25"/>
    <n v="459"/>
    <m/>
    <s v="udsolgt*)"/>
    <n v="648"/>
    <n v="394"/>
    <m/>
    <n v="199.25"/>
    <n v="192.25"/>
    <n v="199"/>
    <m/>
    <n v="1.52"/>
    <n v="2.2999999999999998"/>
    <n v="3.05"/>
    <n v="27"/>
    <m/>
    <m/>
    <m/>
    <n v="1200"/>
    <n v="1810"/>
    <n v="2410"/>
    <n v="21300"/>
    <m/>
    <n v="25000"/>
    <m/>
    <m/>
    <m/>
    <n v="210.4"/>
    <n v="197.2"/>
    <m/>
    <n v="169.1"/>
    <n v="161.69999999999999"/>
    <m/>
    <m/>
    <m/>
    <m/>
    <m/>
  </r>
  <r>
    <x v="12"/>
    <x v="8"/>
    <d v="2007-09-07T00:00:00"/>
    <n v="180"/>
    <n v="180"/>
    <m/>
    <m/>
    <m/>
    <n v="190.1"/>
    <m/>
    <n v="162.19999999999999"/>
    <m/>
    <n v="154"/>
    <n v="791.25"/>
    <n v="515"/>
    <m/>
    <s v="udsolgt*)"/>
    <n v="656"/>
    <n v="400"/>
    <m/>
    <n v="207.25"/>
    <n v="197"/>
    <n v="203.75"/>
    <m/>
    <n v="1.52"/>
    <n v="2.2999999999999998"/>
    <n v="3"/>
    <n v="27"/>
    <m/>
    <m/>
    <m/>
    <n v="1200"/>
    <n v="1810"/>
    <n v="2370"/>
    <n v="21300"/>
    <m/>
    <n v="25000"/>
    <m/>
    <m/>
    <m/>
    <n v="218.5"/>
    <n v="204.1"/>
    <m/>
    <n v="177"/>
    <n v="170.5"/>
    <m/>
    <m/>
    <m/>
    <m/>
    <m/>
  </r>
  <r>
    <x v="12"/>
    <x v="8"/>
    <d v="2007-09-14T00:00:00"/>
    <n v="196"/>
    <n v="196"/>
    <m/>
    <m/>
    <m/>
    <n v="195.6"/>
    <m/>
    <n v="169.6"/>
    <m/>
    <n v="161"/>
    <n v="791.25"/>
    <n v="515"/>
    <m/>
    <s v="udsolgt*)"/>
    <n v="656"/>
    <n v="400"/>
    <m/>
    <n v="218.25"/>
    <n v="208.25"/>
    <n v="216"/>
    <m/>
    <n v="1.6"/>
    <n v="2.38"/>
    <n v="2.6"/>
    <n v="31.5"/>
    <m/>
    <m/>
    <m/>
    <n v="1260"/>
    <n v="1880"/>
    <n v="2050"/>
    <n v="24850"/>
    <m/>
    <n v="25000"/>
    <m/>
    <m/>
    <m/>
    <n v="229.3"/>
    <n v="214"/>
    <m/>
    <n v="187.7"/>
    <n v="183"/>
    <m/>
    <m/>
    <m/>
    <m/>
    <m/>
  </r>
  <r>
    <x v="12"/>
    <x v="8"/>
    <d v="2007-09-21T00:00:00"/>
    <n v="196"/>
    <n v="196"/>
    <m/>
    <m/>
    <m/>
    <n v="206.3"/>
    <m/>
    <n v="178.8"/>
    <m/>
    <n v="170"/>
    <n v="780"/>
    <n v="515"/>
    <m/>
    <s v="udsolgt*)"/>
    <n v="656"/>
    <n v="400"/>
    <m/>
    <n v="224.25"/>
    <n v="216.25"/>
    <n v="224.25"/>
    <m/>
    <n v="1.6"/>
    <n v="2.38"/>
    <n v="2.6"/>
    <n v="31.5"/>
    <m/>
    <m/>
    <m/>
    <n v="1260"/>
    <n v="1880"/>
    <n v="2050"/>
    <n v="24850"/>
    <m/>
    <n v="25000"/>
    <m/>
    <m/>
    <m/>
    <n v="230.7"/>
    <n v="215.8"/>
    <m/>
    <n v="190.5"/>
    <n v="185.2"/>
    <m/>
    <m/>
    <m/>
    <m/>
    <m/>
  </r>
  <r>
    <x v="12"/>
    <x v="8"/>
    <d v="2007-09-28T00:00:00"/>
    <n v="196"/>
    <n v="196"/>
    <m/>
    <m/>
    <m/>
    <n v="219.3"/>
    <m/>
    <n v="178.1"/>
    <m/>
    <n v="170"/>
    <n v="748"/>
    <n v="515"/>
    <m/>
    <s v="udsolgt*)"/>
    <n v="656"/>
    <n v="400"/>
    <m/>
    <n v="223.25"/>
    <n v="217.5"/>
    <n v="226.25"/>
    <m/>
    <n v="1.6"/>
    <n v="2.5499999999999998"/>
    <n v="2.2999999999999998"/>
    <n v="31.5"/>
    <m/>
    <m/>
    <m/>
    <n v="1260"/>
    <n v="2010"/>
    <n v="1810"/>
    <n v="24850"/>
    <m/>
    <n v="25000"/>
    <m/>
    <m/>
    <m/>
    <n v="231.3"/>
    <n v="217.2"/>
    <m/>
    <n v="193"/>
    <n v="187.8"/>
    <m/>
    <m/>
    <m/>
    <m/>
    <m/>
  </r>
  <r>
    <x v="12"/>
    <x v="13"/>
    <d v="2007-10-05T00:00:00"/>
    <n v="196"/>
    <n v="196"/>
    <m/>
    <m/>
    <m/>
    <n v="223.6"/>
    <m/>
    <n v="176"/>
    <m/>
    <n v="172"/>
    <n v="743"/>
    <n v="515"/>
    <m/>
    <s v="udsolgt*)"/>
    <n v="656"/>
    <n v="400"/>
    <m/>
    <n v="227.25"/>
    <n v="222.5"/>
    <n v="231.5"/>
    <m/>
    <n v="1.6"/>
    <n v="2.5499999999999998"/>
    <n v="2.2999999999999998"/>
    <n v="31.5"/>
    <m/>
    <m/>
    <m/>
    <n v="1260"/>
    <n v="2010"/>
    <n v="1810"/>
    <n v="24850"/>
    <m/>
    <n v="25000"/>
    <m/>
    <m/>
    <m/>
    <n v="231.8"/>
    <n v="220"/>
    <m/>
    <n v="193.5"/>
    <n v="188"/>
    <m/>
    <m/>
    <m/>
    <m/>
    <m/>
  </r>
  <r>
    <x v="12"/>
    <x v="13"/>
    <d v="2007-10-12T00:00:00"/>
    <n v="196"/>
    <n v="196"/>
    <m/>
    <m/>
    <m/>
    <n v="223.3"/>
    <m/>
    <n v="178.1"/>
    <m/>
    <n v="174"/>
    <n v="733"/>
    <n v="515"/>
    <m/>
    <s v="udsolgt*)"/>
    <n v="656"/>
    <n v="401"/>
    <m/>
    <n v="226.75"/>
    <n v="221.5"/>
    <n v="230.5"/>
    <m/>
    <n v="1.6"/>
    <n v="2.5499999999999998"/>
    <n v="2.2999999999999998"/>
    <n v="31.5"/>
    <m/>
    <m/>
    <m/>
    <n v="1260"/>
    <n v="2010"/>
    <n v="1810"/>
    <n v="24850"/>
    <m/>
    <n v="25000"/>
    <m/>
    <m/>
    <m/>
    <n v="232.7"/>
    <n v="227.1"/>
    <m/>
    <n v="195.2"/>
    <n v="189.6"/>
    <m/>
    <m/>
    <m/>
    <m/>
    <m/>
  </r>
  <r>
    <x v="12"/>
    <x v="13"/>
    <d v="2007-10-19T00:00:00"/>
    <n v="196"/>
    <n v="196"/>
    <m/>
    <m/>
    <m/>
    <n v="235.3"/>
    <m/>
    <n v="178.1"/>
    <m/>
    <n v="174"/>
    <n v="723"/>
    <n v="490"/>
    <m/>
    <s v="udsolgt*)"/>
    <n v="656"/>
    <n v="401"/>
    <m/>
    <n v="221"/>
    <n v="221"/>
    <n v="232"/>
    <m/>
    <n v="1.63"/>
    <n v="2.57"/>
    <n v="2.31"/>
    <n v="31.5"/>
    <m/>
    <m/>
    <m/>
    <n v="1290"/>
    <n v="2030"/>
    <n v="1820"/>
    <n v="24880"/>
    <m/>
    <n v="25000"/>
    <m/>
    <m/>
    <m/>
    <n v="233.6"/>
    <n v="227.1"/>
    <m/>
    <n v="195.7"/>
    <n v="187.4"/>
    <m/>
    <m/>
    <m/>
    <m/>
    <m/>
  </r>
  <r>
    <x v="12"/>
    <x v="13"/>
    <d v="2007-10-26T00:00:00"/>
    <n v="196"/>
    <n v="196"/>
    <m/>
    <m/>
    <m/>
    <n v="238.5"/>
    <m/>
    <n v="173.5"/>
    <m/>
    <n v="174"/>
    <n v="713"/>
    <n v="505"/>
    <m/>
    <s v="udsolgt*)"/>
    <n v="656"/>
    <n v="401"/>
    <m/>
    <n v="219.5"/>
    <n v="220.5"/>
    <n v="232.25"/>
    <m/>
    <n v="1.63"/>
    <n v="2.57"/>
    <n v="2.31"/>
    <n v="31.5"/>
    <m/>
    <m/>
    <m/>
    <n v="1290"/>
    <n v="2030"/>
    <n v="1820"/>
    <n v="24880"/>
    <m/>
    <n v="25000"/>
    <m/>
    <m/>
    <m/>
    <n v="224.8"/>
    <n v="218.6"/>
    <m/>
    <n v="194.5"/>
    <n v="185.5"/>
    <m/>
    <m/>
    <m/>
    <m/>
    <m/>
  </r>
  <r>
    <x v="12"/>
    <x v="9"/>
    <d v="2007-11-02T00:00:00"/>
    <n v="196"/>
    <n v="182"/>
    <m/>
    <m/>
    <m/>
    <n v="244.3"/>
    <m/>
    <n v="175.2"/>
    <m/>
    <n v="174"/>
    <n v="703"/>
    <n v="520"/>
    <m/>
    <n v="866"/>
    <n v="656"/>
    <n v="401"/>
    <m/>
    <n v="219.5"/>
    <n v="220.5"/>
    <n v="232.25"/>
    <m/>
    <n v="1.63"/>
    <n v="2.57"/>
    <n v="2.0499999999999998"/>
    <n v="31.5"/>
    <m/>
    <m/>
    <m/>
    <n v="1290"/>
    <n v="2030"/>
    <n v="1620"/>
    <n v="24890"/>
    <m/>
    <n v="25000"/>
    <m/>
    <m/>
    <m/>
    <n v="214.6"/>
    <n v="211.7"/>
    <m/>
    <n v="189.4"/>
    <n v="179.3"/>
    <m/>
    <m/>
    <m/>
    <m/>
    <m/>
  </r>
  <r>
    <x v="12"/>
    <x v="9"/>
    <d v="2007-11-09T00:00:00"/>
    <n v="196"/>
    <n v="182"/>
    <m/>
    <m/>
    <m/>
    <n v="239.3"/>
    <m/>
    <n v="176.6"/>
    <m/>
    <n v="180"/>
    <n v="688"/>
    <n v="520"/>
    <m/>
    <n v="866"/>
    <n v="660"/>
    <n v="404"/>
    <m/>
    <n v="215"/>
    <n v="220.5"/>
    <n v="233.5"/>
    <m/>
    <n v="1.63"/>
    <n v="2.57"/>
    <n v="2.0499999999999998"/>
    <n v="31.5"/>
    <m/>
    <m/>
    <m/>
    <n v="1290"/>
    <n v="2030"/>
    <n v="1620"/>
    <n v="24890"/>
    <m/>
    <n v="25000"/>
    <m/>
    <m/>
    <m/>
    <n v="213.7"/>
    <n v="210.2"/>
    <m/>
    <n v="189.1"/>
    <n v="178.5"/>
    <m/>
    <m/>
    <m/>
    <m/>
    <m/>
  </r>
  <r>
    <x v="12"/>
    <x v="9"/>
    <d v="2007-11-16T00:00:00"/>
    <n v="196"/>
    <n v="182"/>
    <m/>
    <m/>
    <m/>
    <n v="238.3"/>
    <m/>
    <n v="176.7"/>
    <m/>
    <n v="180"/>
    <n v="688"/>
    <n v="540"/>
    <m/>
    <n v="866"/>
    <n v="676"/>
    <n v="410"/>
    <m/>
    <n v="215"/>
    <n v="220.5"/>
    <n v="233.5"/>
    <m/>
    <n v="1.63"/>
    <n v="2.57"/>
    <n v="1.84"/>
    <n v="31.5"/>
    <m/>
    <m/>
    <m/>
    <n v="1290"/>
    <n v="2030"/>
    <n v="1450"/>
    <n v="24890"/>
    <m/>
    <n v="25000"/>
    <m/>
    <m/>
    <m/>
    <n v="214.1"/>
    <n v="210.6"/>
    <m/>
    <n v="189.5"/>
    <n v="178.6"/>
    <m/>
    <m/>
    <m/>
    <m/>
    <m/>
  </r>
  <r>
    <x v="12"/>
    <x v="9"/>
    <d v="2007-11-23T00:00:00"/>
    <n v="196"/>
    <n v="182"/>
    <m/>
    <m/>
    <m/>
    <n v="244.8"/>
    <m/>
    <n v="176.7"/>
    <m/>
    <n v="180"/>
    <n v="683"/>
    <n v="540"/>
    <m/>
    <n v="866"/>
    <n v="676"/>
    <n v="410"/>
    <m/>
    <n v="215"/>
    <n v="220.5"/>
    <n v="233.5"/>
    <m/>
    <n v="1.6"/>
    <n v="2.68"/>
    <n v="1.94"/>
    <n v="31.5"/>
    <m/>
    <m/>
    <m/>
    <n v="1260"/>
    <n v="2120"/>
    <n v="1530"/>
    <n v="24890"/>
    <m/>
    <n v="25000"/>
    <m/>
    <m/>
    <m/>
    <n v="215.3"/>
    <n v="211.9"/>
    <m/>
    <n v="190.6"/>
    <n v="179.9"/>
    <m/>
    <m/>
    <m/>
    <m/>
    <m/>
  </r>
  <r>
    <x v="12"/>
    <x v="9"/>
    <d v="2007-11-30T00:00:00"/>
    <n v="196"/>
    <n v="182"/>
    <m/>
    <m/>
    <m/>
    <n v="245.3"/>
    <m/>
    <n v="171.2"/>
    <m/>
    <n v="190"/>
    <n v="673"/>
    <n v="540"/>
    <m/>
    <n v="866"/>
    <n v="676"/>
    <n v="410"/>
    <m/>
    <n v="213.5"/>
    <n v="217.5"/>
    <n v="230.5"/>
    <m/>
    <n v="1.58"/>
    <n v="2.84"/>
    <n v="2"/>
    <n v="32.549999999999997"/>
    <m/>
    <m/>
    <m/>
    <n v="1250"/>
    <n v="2240"/>
    <n v="1580"/>
    <n v="25720"/>
    <m/>
    <n v="25000"/>
    <m/>
    <m/>
    <m/>
    <n v="215.5"/>
    <n v="211.5"/>
    <m/>
    <n v="190.2"/>
    <n v="180"/>
    <m/>
    <m/>
    <m/>
    <m/>
    <m/>
  </r>
  <r>
    <x v="12"/>
    <x v="10"/>
    <d v="2007-12-07T00:00:00"/>
    <n v="196"/>
    <n v="182"/>
    <m/>
    <m/>
    <m/>
    <n v="243.8"/>
    <m/>
    <n v="165.2"/>
    <m/>
    <n v="190"/>
    <n v="673"/>
    <n v="540"/>
    <m/>
    <n v="866"/>
    <n v="727"/>
    <n v="410"/>
    <m/>
    <n v="217.5"/>
    <n v="219"/>
    <n v="231.25"/>
    <m/>
    <n v="1.6"/>
    <n v="2.84"/>
    <n v="1.94"/>
    <n v="32.549999999999997"/>
    <m/>
    <m/>
    <m/>
    <n v="1260"/>
    <n v="2240"/>
    <n v="1530"/>
    <n v="25730"/>
    <m/>
    <n v="25000"/>
    <m/>
    <m/>
    <m/>
    <n v="215.2"/>
    <n v="213"/>
    <m/>
    <n v="189.7"/>
    <n v="179.7"/>
    <m/>
    <m/>
    <m/>
    <m/>
    <m/>
  </r>
  <r>
    <x v="12"/>
    <x v="10"/>
    <d v="2007-12-14T00:00:00"/>
    <n v="202"/>
    <n v="187"/>
    <m/>
    <m/>
    <m/>
    <n v="251.8"/>
    <m/>
    <n v="165.2"/>
    <m/>
    <n v="190"/>
    <n v="673"/>
    <n v="540"/>
    <m/>
    <n v="866"/>
    <n v="727"/>
    <n v="410"/>
    <m/>
    <n v="217.5"/>
    <n v="219"/>
    <n v="231.25"/>
    <m/>
    <n v="1.58"/>
    <n v="2.84"/>
    <n v="1.94"/>
    <n v="32.549999999999997"/>
    <m/>
    <m/>
    <m/>
    <n v="1250"/>
    <n v="2240"/>
    <n v="1530"/>
    <n v="25730"/>
    <m/>
    <n v="25000"/>
    <m/>
    <m/>
    <m/>
    <n v="219.8"/>
    <n v="217.3"/>
    <m/>
    <n v="194.2"/>
    <n v="184.8"/>
    <m/>
    <m/>
    <m/>
    <m/>
    <m/>
  </r>
  <r>
    <x v="12"/>
    <x v="10"/>
    <d v="2007-12-21T00:00:00"/>
    <n v="202"/>
    <n v="187"/>
    <m/>
    <m/>
    <m/>
    <n v="263.3"/>
    <m/>
    <n v="173.2"/>
    <m/>
    <n v="198"/>
    <n v="668"/>
    <n v="535"/>
    <m/>
    <n v="866"/>
    <n v="727"/>
    <n v="410"/>
    <m/>
    <n v="221.25"/>
    <n v="221.5"/>
    <n v="235"/>
    <m/>
    <n v="1.55"/>
    <n v="2.78"/>
    <n v="1.84"/>
    <n v="32.549999999999997"/>
    <m/>
    <m/>
    <m/>
    <n v="1230"/>
    <n v="2200"/>
    <n v="1460"/>
    <n v="25750"/>
    <m/>
    <n v="25000"/>
    <m/>
    <m/>
    <m/>
    <n v="221.5"/>
    <n v="218.5"/>
    <m/>
    <n v="196"/>
    <n v="186.6"/>
    <m/>
    <m/>
    <m/>
    <m/>
    <m/>
  </r>
  <r>
    <x v="12"/>
    <x v="10"/>
    <d v="2007-12-28T00:00:00"/>
    <m/>
    <m/>
    <m/>
    <m/>
    <m/>
    <m/>
    <m/>
    <m/>
    <m/>
    <m/>
    <m/>
    <m/>
    <m/>
    <m/>
    <m/>
    <m/>
    <m/>
    <m/>
    <m/>
    <m/>
    <m/>
    <n v="1.55"/>
    <n v="2.78"/>
    <n v="1.84"/>
    <n v="32.549999999999997"/>
    <m/>
    <m/>
    <m/>
    <n v="1230"/>
    <n v="2200"/>
    <n v="1460"/>
    <n v="25750"/>
    <m/>
    <n v="25000"/>
    <m/>
    <m/>
    <m/>
    <n v="221.5"/>
    <n v="218.5"/>
    <m/>
    <n v="196"/>
    <n v="186.6"/>
    <m/>
    <m/>
    <m/>
    <m/>
    <m/>
  </r>
  <r>
    <x v="13"/>
    <x v="11"/>
    <d v="2008-01-04T00:00:00"/>
    <m/>
    <m/>
    <m/>
    <m/>
    <m/>
    <m/>
    <m/>
    <m/>
    <m/>
    <m/>
    <m/>
    <m/>
    <m/>
    <m/>
    <m/>
    <m/>
    <m/>
    <m/>
    <m/>
    <m/>
    <m/>
    <m/>
    <m/>
    <m/>
    <m/>
    <m/>
    <m/>
    <m/>
    <s v=" "/>
    <s v=" "/>
    <s v=" "/>
    <s v=" "/>
    <m/>
    <n v="25000"/>
    <m/>
    <m/>
    <m/>
    <m/>
    <m/>
    <m/>
    <m/>
    <m/>
    <m/>
    <m/>
    <m/>
    <m/>
    <m/>
  </r>
  <r>
    <x v="13"/>
    <x v="11"/>
    <d v="2008-01-11T00:00:00"/>
    <n v="207"/>
    <n v="197"/>
    <m/>
    <m/>
    <m/>
    <n v="257.3"/>
    <m/>
    <n v="184.2"/>
    <m/>
    <n v="204"/>
    <n v="666"/>
    <n v="530"/>
    <m/>
    <n v="866"/>
    <n v="693"/>
    <n v="422"/>
    <m/>
    <n v="229.5"/>
    <n v="228.25"/>
    <n v="243"/>
    <m/>
    <n v="1.55"/>
    <n v="2.78"/>
    <n v="1.84"/>
    <n v="32.549999999999997"/>
    <m/>
    <m/>
    <m/>
    <n v="1230"/>
    <n v="2200"/>
    <n v="1460"/>
    <n v="25750"/>
    <m/>
    <n v="25000"/>
    <m/>
    <m/>
    <m/>
    <n v="225.4"/>
    <n v="222.2"/>
    <m/>
    <n v="201.1"/>
    <n v="192"/>
    <m/>
    <m/>
    <m/>
    <m/>
    <m/>
  </r>
  <r>
    <x v="13"/>
    <x v="11"/>
    <d v="2008-01-18T00:00:00"/>
    <n v="207"/>
    <n v="197"/>
    <m/>
    <m/>
    <m/>
    <n v="262.60000000000002"/>
    <m/>
    <n v="187.1"/>
    <m/>
    <n v="204"/>
    <n v="675"/>
    <n v="543"/>
    <m/>
    <n v="878"/>
    <n v="693"/>
    <n v="422"/>
    <m/>
    <n v="226.5"/>
    <n v="226"/>
    <n v="240.5"/>
    <m/>
    <n v="1.55"/>
    <n v="2.78"/>
    <n v="1.79"/>
    <n v="32.549999999999997"/>
    <m/>
    <m/>
    <m/>
    <n v="1220"/>
    <n v="2190"/>
    <n v="1410"/>
    <n v="25690"/>
    <m/>
    <n v="25000"/>
    <m/>
    <m/>
    <m/>
    <n v="227"/>
    <n v="223.7"/>
    <m/>
    <n v="202.3"/>
    <n v="193.1"/>
    <m/>
    <m/>
    <m/>
    <m/>
    <m/>
  </r>
  <r>
    <x v="13"/>
    <x v="11"/>
    <d v="2008-01-25T00:00:00"/>
    <n v="207"/>
    <n v="197"/>
    <m/>
    <m/>
    <m/>
    <n v="256.10000000000002"/>
    <m/>
    <n v="195.1"/>
    <m/>
    <n v="209"/>
    <n v="675"/>
    <n v="563"/>
    <m/>
    <n v="878"/>
    <n v="693"/>
    <n v="422"/>
    <m/>
    <n v="228"/>
    <n v="226.25"/>
    <n v="241.75"/>
    <m/>
    <n v="1.53"/>
    <n v="2.78"/>
    <n v="1.79"/>
    <n v="31.5"/>
    <m/>
    <m/>
    <m/>
    <n v="1210"/>
    <n v="2200"/>
    <n v="1410"/>
    <n v="24880"/>
    <m/>
    <n v="25000"/>
    <m/>
    <m/>
    <m/>
    <n v="226.5"/>
    <n v="223.3"/>
    <m/>
    <n v="202.2"/>
    <n v="192.3"/>
    <m/>
    <m/>
    <m/>
    <m/>
    <m/>
  </r>
  <r>
    <x v="13"/>
    <x v="12"/>
    <d v="2008-02-01T00:00:00"/>
    <n v="207"/>
    <n v="197"/>
    <m/>
    <m/>
    <m/>
    <n v="261.39999999999998"/>
    <m/>
    <n v="192.9"/>
    <m/>
    <n v="204"/>
    <n v="675"/>
    <n v="563"/>
    <m/>
    <n v="878"/>
    <n v="693"/>
    <n v="422"/>
    <m/>
    <n v="227.25"/>
    <n v="225.25"/>
    <n v="239.5"/>
    <m/>
    <n v="1.68"/>
    <n v="2.89"/>
    <n v="1.79"/>
    <n v="31.5"/>
    <m/>
    <m/>
    <m/>
    <n v="1330"/>
    <n v="2280"/>
    <n v="1410"/>
    <n v="24880"/>
    <m/>
    <n v="25000"/>
    <m/>
    <m/>
    <m/>
    <n v="227.9"/>
    <n v="224.1"/>
    <m/>
    <n v="203.2"/>
    <n v="193.2"/>
    <m/>
    <m/>
    <m/>
    <m/>
    <m/>
  </r>
  <r>
    <x v="13"/>
    <x v="12"/>
    <d v="2008-02-08T00:00:00"/>
    <n v="207"/>
    <n v="200"/>
    <m/>
    <m/>
    <m/>
    <n v="255"/>
    <m/>
    <n v="197"/>
    <m/>
    <n v="204"/>
    <n v="675"/>
    <n v="563"/>
    <m/>
    <n v="878"/>
    <n v="693"/>
    <n v="422"/>
    <m/>
    <n v="227.25"/>
    <n v="225.25"/>
    <n v="239.5"/>
    <m/>
    <n v="1.68"/>
    <n v="2.89"/>
    <n v="1.73"/>
    <n v="31.5"/>
    <m/>
    <m/>
    <m/>
    <n v="1330"/>
    <n v="2280"/>
    <n v="1370"/>
    <n v="24890"/>
    <m/>
    <n v="25000"/>
    <m/>
    <m/>
    <m/>
    <n v="228"/>
    <n v="224.8"/>
    <m/>
    <n v="203.7"/>
    <n v="193.7"/>
    <m/>
    <m/>
    <m/>
    <m/>
    <m/>
  </r>
  <r>
    <x v="13"/>
    <x v="12"/>
    <d v="2008-02-15T00:00:00"/>
    <n v="207"/>
    <n v="207"/>
    <m/>
    <m/>
    <m/>
    <n v="269.39999999999998"/>
    <m/>
    <n v="202.6"/>
    <m/>
    <n v="209"/>
    <n v="675"/>
    <n v="563"/>
    <m/>
    <n v="878"/>
    <n v="774"/>
    <n v="482"/>
    <m/>
    <n v="238.25"/>
    <n v="236.5"/>
    <n v="250"/>
    <m/>
    <n v="1.68"/>
    <n v="3.05"/>
    <n v="1.79"/>
    <n v="31.5"/>
    <m/>
    <m/>
    <m/>
    <n v="1330"/>
    <n v="2410"/>
    <n v="1410"/>
    <n v="24890"/>
    <m/>
    <n v="25000"/>
    <m/>
    <m/>
    <m/>
    <n v="233.6"/>
    <n v="233.3"/>
    <m/>
    <n v="209.5"/>
    <n v="201.3"/>
    <m/>
    <m/>
    <m/>
    <m/>
    <m/>
  </r>
  <r>
    <x v="13"/>
    <x v="12"/>
    <d v="2008-02-22T00:00:00"/>
    <n v="197"/>
    <n v="207"/>
    <m/>
    <m/>
    <m/>
    <n v="277.39999999999998"/>
    <m/>
    <n v="259.3"/>
    <m/>
    <s v="Ikke noteret"/>
    <n v="675"/>
    <n v="593"/>
    <m/>
    <n v="878"/>
    <n v="774"/>
    <n v="482"/>
    <m/>
    <n v="236"/>
    <n v="236.5"/>
    <n v="250"/>
    <m/>
    <n v="1.68"/>
    <n v="3.36"/>
    <n v="1.79"/>
    <n v="30.45"/>
    <m/>
    <m/>
    <m/>
    <n v="1330"/>
    <n v="2660"/>
    <n v="1410"/>
    <n v="24060"/>
    <m/>
    <n v="25000"/>
    <m/>
    <m/>
    <m/>
    <n v="234.5"/>
    <n v="234.3"/>
    <m/>
    <n v="209.9"/>
    <n v="201.2"/>
    <m/>
    <m/>
    <m/>
    <m/>
    <m/>
  </r>
  <r>
    <x v="13"/>
    <x v="12"/>
    <d v="2008-02-29T00:00:00"/>
    <n v="197"/>
    <n v="207"/>
    <m/>
    <m/>
    <m/>
    <n v="264.39999999999998"/>
    <m/>
    <n v="259.39999999999998"/>
    <m/>
    <s v="Ikke noteret"/>
    <n v="675"/>
    <n v="593"/>
    <m/>
    <n v="878"/>
    <n v="774"/>
    <n v="482"/>
    <m/>
    <n v="240.25"/>
    <n v="240.5"/>
    <n v="257.75"/>
    <m/>
    <n v="1.68"/>
    <n v="4.04"/>
    <n v="1.73"/>
    <n v="27.3"/>
    <m/>
    <m/>
    <m/>
    <n v="1330"/>
    <n v="3190"/>
    <n v="1370"/>
    <n v="21580"/>
    <m/>
    <n v="25000"/>
    <m/>
    <m/>
    <m/>
    <n v="232.4"/>
    <n v="232.5"/>
    <m/>
    <n v="207.8"/>
    <n v="199.1"/>
    <m/>
    <m/>
    <m/>
    <m/>
    <m/>
  </r>
  <r>
    <x v="13"/>
    <x v="2"/>
    <d v="2008-03-07T00:00:00"/>
    <n v="197"/>
    <n v="207"/>
    <m/>
    <m/>
    <m/>
    <n v="264.39999999999998"/>
    <m/>
    <n v="259.2"/>
    <m/>
    <s v="Ikke noteret"/>
    <n v="675"/>
    <n v="593"/>
    <m/>
    <n v="878"/>
    <n v="818"/>
    <n v="512"/>
    <m/>
    <n v="241"/>
    <n v="239.5"/>
    <n v="256.5"/>
    <m/>
    <n v="1.63"/>
    <n v="4.25"/>
    <n v="1.68"/>
    <n v="26.25"/>
    <m/>
    <m/>
    <m/>
    <n v="1290"/>
    <n v="3360"/>
    <n v="1330"/>
    <n v="20730"/>
    <m/>
    <n v="25000"/>
    <m/>
    <m/>
    <m/>
    <n v="232.3"/>
    <n v="234"/>
    <m/>
    <n v="207.8"/>
    <n v="199.9"/>
    <m/>
    <m/>
    <m/>
    <m/>
    <m/>
  </r>
  <r>
    <x v="13"/>
    <x v="2"/>
    <d v="2008-03-14T00:00:00"/>
    <n v="197"/>
    <n v="207"/>
    <m/>
    <m/>
    <m/>
    <n v="256.89999999999998"/>
    <m/>
    <n v="259.10000000000002"/>
    <m/>
    <s v="Ikke noteret"/>
    <n v="675"/>
    <n v="603"/>
    <m/>
    <n v="792"/>
    <n v="818"/>
    <n v="512"/>
    <m/>
    <n v="239.5"/>
    <n v="238.75"/>
    <n v="256.5"/>
    <m/>
    <n v="1.63"/>
    <n v="4.46"/>
    <n v="1.73"/>
    <n v="26.25"/>
    <m/>
    <m/>
    <m/>
    <n v="1290"/>
    <n v="3530"/>
    <n v="1370"/>
    <n v="20750"/>
    <m/>
    <n v="25000"/>
    <m/>
    <m/>
    <m/>
    <n v="234.2"/>
    <n v="233.2"/>
    <m/>
    <n v="207.9"/>
    <n v="198.8"/>
    <m/>
    <m/>
    <m/>
    <m/>
    <m/>
  </r>
  <r>
    <x v="13"/>
    <x v="2"/>
    <d v="2008-03-21T00:00:00"/>
    <n v="197"/>
    <n v="207"/>
    <m/>
    <m/>
    <m/>
    <n v="249.5"/>
    <m/>
    <n v="259.39999999999998"/>
    <m/>
    <s v=" Ikke noteret "/>
    <n v="675"/>
    <n v="603"/>
    <m/>
    <n v="792"/>
    <n v="818"/>
    <n v="512"/>
    <m/>
    <n v="238.75"/>
    <n v="237.5"/>
    <n v="254.25"/>
    <m/>
    <n v="1.63"/>
    <n v="4.46"/>
    <n v="1.73"/>
    <n v="25.2"/>
    <m/>
    <m/>
    <m/>
    <n v="1290"/>
    <n v="3530"/>
    <n v="1370"/>
    <n v="19920"/>
    <m/>
    <n v="25000"/>
    <m/>
    <m/>
    <m/>
    <n v="232.8"/>
    <n v="232.2"/>
    <m/>
    <n v="206.6"/>
    <n v="197.5"/>
    <m/>
    <m/>
    <m/>
    <m/>
    <m/>
  </r>
  <r>
    <x v="13"/>
    <x v="2"/>
    <d v="2008-03-28T00:00:00"/>
    <n v="197"/>
    <n v="207"/>
    <m/>
    <m/>
    <m/>
    <n v="246.4"/>
    <m/>
    <n v="259.39999999999998"/>
    <m/>
    <s v="Ikke noteret"/>
    <n v="675"/>
    <n v="603"/>
    <m/>
    <n v="792"/>
    <n v="818"/>
    <n v="512"/>
    <m/>
    <n v="238.25"/>
    <n v="236.25"/>
    <n v="252.5"/>
    <m/>
    <n v="1.63"/>
    <n v="4.46"/>
    <n v="1.73"/>
    <n v="25.2"/>
    <m/>
    <m/>
    <m/>
    <n v="1290"/>
    <n v="3530"/>
    <n v="1370"/>
    <n v="19930"/>
    <m/>
    <n v="25000"/>
    <m/>
    <m/>
    <m/>
    <n v="232.3"/>
    <n v="231.8"/>
    <m/>
    <n v="206.1"/>
    <n v="197"/>
    <m/>
    <m/>
    <m/>
    <m/>
    <m/>
  </r>
  <r>
    <x v="13"/>
    <x v="3"/>
    <d v="2008-04-04T00:00:00"/>
    <n v="197"/>
    <n v="207"/>
    <m/>
    <n v="192"/>
    <m/>
    <n v="266.10000000000002"/>
    <m/>
    <n v="212"/>
    <m/>
    <s v="Ikke noteret"/>
    <n v="675"/>
    <n v="603"/>
    <m/>
    <n v="792"/>
    <n v="818"/>
    <n v="512"/>
    <m/>
    <n v="238.75"/>
    <n v="237.5"/>
    <n v="254.5"/>
    <m/>
    <n v="1.63"/>
    <n v="4.7300000000000004"/>
    <n v="1.68"/>
    <n v="25.2"/>
    <m/>
    <m/>
    <n v="192"/>
    <n v="1290"/>
    <n v="3740"/>
    <n v="1330"/>
    <n v="19930"/>
    <m/>
    <n v="25000"/>
    <m/>
    <m/>
    <m/>
    <n v="227"/>
    <n v="234.5"/>
    <m/>
    <n v="200"/>
    <n v="200.3"/>
    <m/>
    <m/>
    <m/>
    <m/>
    <m/>
  </r>
  <r>
    <x v="13"/>
    <x v="3"/>
    <d v="2008-04-11T00:00:00"/>
    <n v="195"/>
    <n v="202"/>
    <m/>
    <n v="187"/>
    <m/>
    <n v="273"/>
    <m/>
    <n v="204.3"/>
    <m/>
    <s v="Ikke noteret"/>
    <n v="672"/>
    <n v="603"/>
    <m/>
    <n v="792"/>
    <n v="861"/>
    <n v="543"/>
    <m/>
    <n v="235"/>
    <n v="234.75"/>
    <m/>
    <m/>
    <n v="1.63"/>
    <n v="4.7300000000000004"/>
    <n v="1.68"/>
    <n v="25.2"/>
    <m/>
    <m/>
    <n v="192"/>
    <n v="1290"/>
    <n v="3740"/>
    <n v="1330"/>
    <n v="19930"/>
    <m/>
    <n v="25000"/>
    <m/>
    <m/>
    <m/>
    <n v="225.6"/>
    <n v="233.9"/>
    <m/>
    <n v="198.2"/>
    <n v="199.2"/>
    <m/>
    <m/>
    <m/>
    <m/>
    <m/>
  </r>
  <r>
    <x v="13"/>
    <x v="3"/>
    <d v="2008-04-18T00:00:00"/>
    <n v="195"/>
    <n v="202"/>
    <m/>
    <n v="187"/>
    <m/>
    <n v="304.60000000000002"/>
    <m/>
    <n v="204.3"/>
    <m/>
    <s v="Ikke noteret"/>
    <n v="682"/>
    <n v="583"/>
    <m/>
    <n v="790"/>
    <n v="861"/>
    <n v="543"/>
    <m/>
    <n v="235.25"/>
    <n v="235.25"/>
    <n v="251.75"/>
    <m/>
    <n v="1.63"/>
    <n v="4.7300000000000004"/>
    <n v="1.68"/>
    <n v="25.1"/>
    <m/>
    <m/>
    <n v="192"/>
    <n v="1290"/>
    <n v="3740"/>
    <n v="1330"/>
    <n v="19840"/>
    <m/>
    <n v="25000"/>
    <m/>
    <m/>
    <m/>
    <n v="230.2"/>
    <n v="238.2"/>
    <m/>
    <n v="201.7"/>
    <n v="204.1"/>
    <m/>
    <m/>
    <m/>
    <m/>
    <m/>
  </r>
  <r>
    <x v="13"/>
    <x v="3"/>
    <d v="2008-04-25T00:00:00"/>
    <n v="190"/>
    <n v="197"/>
    <m/>
    <n v="187"/>
    <m/>
    <n v="304.60000000000002"/>
    <m/>
    <n v="204.3"/>
    <m/>
    <s v="Ikke noteret"/>
    <n v="675"/>
    <n v="583"/>
    <m/>
    <n v="790"/>
    <n v="861"/>
    <n v="543"/>
    <m/>
    <n v="235.25"/>
    <n v="235.25"/>
    <n v="251.75"/>
    <m/>
    <n v="1.63"/>
    <n v="4.7300000000000004"/>
    <n v="1.68"/>
    <n v="24.15"/>
    <m/>
    <m/>
    <s v="udsolgt"/>
    <n v="1290"/>
    <n v="3740"/>
    <n v="1330"/>
    <n v="19090"/>
    <m/>
    <n v="25000"/>
    <m/>
    <m/>
    <m/>
    <n v="228.5"/>
    <n v="234.7"/>
    <m/>
    <n v="199.9"/>
    <n v="200.3"/>
    <m/>
    <m/>
    <m/>
    <m/>
    <m/>
  </r>
  <r>
    <x v="13"/>
    <x v="4"/>
    <d v="2008-05-02T00:00:00"/>
    <n v="190"/>
    <n v="192"/>
    <m/>
    <n v="177"/>
    <m/>
    <n v="313.60000000000002"/>
    <m/>
    <n v="192.3"/>
    <m/>
    <s v="Ikke noteret"/>
    <n v="675"/>
    <n v="583"/>
    <m/>
    <n v="790"/>
    <n v="861"/>
    <n v="543"/>
    <m/>
    <n v="235.75"/>
    <n v="235.75"/>
    <n v="252.25"/>
    <m/>
    <n v="1.63"/>
    <n v="4.7300000000000004"/>
    <n v="1.68"/>
    <n v="24.15"/>
    <m/>
    <m/>
    <s v="udsolgt"/>
    <n v="1290"/>
    <n v="3740"/>
    <n v="1330"/>
    <n v="19090"/>
    <m/>
    <n v="25000"/>
    <m/>
    <m/>
    <m/>
    <n v="226.1"/>
    <n v="233.2"/>
    <m/>
    <n v="196.1"/>
    <n v="198.8"/>
    <m/>
    <m/>
    <m/>
    <m/>
    <m/>
  </r>
  <r>
    <x v="13"/>
    <x v="4"/>
    <d v="2008-05-09T00:00:00"/>
    <n v="190"/>
    <n v="192"/>
    <m/>
    <n v="177"/>
    <m/>
    <n v="313.60000000000002"/>
    <m/>
    <n v="189.4"/>
    <m/>
    <s v="Ikke noteret"/>
    <n v="675"/>
    <n v="583"/>
    <m/>
    <n v="790"/>
    <n v="907"/>
    <n v="576"/>
    <m/>
    <n v="233.5"/>
    <n v="234"/>
    <n v="252.5"/>
    <m/>
    <n v="1.63"/>
    <n v="4.7300000000000004"/>
    <n v="1.68"/>
    <n v="24.15"/>
    <m/>
    <m/>
    <s v="udsolgt"/>
    <n v="1290"/>
    <n v="3740"/>
    <n v="1330"/>
    <n v="19090"/>
    <m/>
    <n v="25000"/>
    <m/>
    <m/>
    <m/>
    <n v="226.1"/>
    <n v="234.8"/>
    <m/>
    <n v="195.9"/>
    <n v="199.7"/>
    <m/>
    <m/>
    <m/>
    <m/>
    <m/>
  </r>
  <r>
    <x v="13"/>
    <x v="4"/>
    <d v="2008-05-16T00:00:00"/>
    <n v="174"/>
    <n v="182"/>
    <m/>
    <n v="177"/>
    <m/>
    <n v="313.60000000000002"/>
    <m/>
    <n v="203.6"/>
    <m/>
    <s v="Ikke noteret"/>
    <n v="675"/>
    <n v="583"/>
    <m/>
    <n v="790"/>
    <n v="907"/>
    <n v="576"/>
    <m/>
    <n v="234"/>
    <n v="235"/>
    <n v="254.25"/>
    <m/>
    <n v="1.63"/>
    <n v="4.7300000000000004"/>
    <n v="1.68"/>
    <n v="23.65"/>
    <m/>
    <m/>
    <s v="udsolgt"/>
    <n v="1290"/>
    <n v="3740"/>
    <n v="1330"/>
    <n v="18700"/>
    <m/>
    <n v="25000"/>
    <m/>
    <m/>
    <m/>
    <n v="222.3"/>
    <n v="228"/>
    <m/>
    <n v="192.1"/>
    <n v="190.9"/>
    <m/>
    <m/>
    <m/>
    <m/>
    <m/>
  </r>
  <r>
    <x v="13"/>
    <x v="4"/>
    <d v="2008-05-23T00:00:00"/>
    <n v="174"/>
    <n v="182"/>
    <m/>
    <n v="177"/>
    <m/>
    <n v="313.60000000000002"/>
    <m/>
    <n v="211.9"/>
    <m/>
    <s v="Ikke noteret"/>
    <n v="675"/>
    <n v="583"/>
    <m/>
    <n v="790"/>
    <n v="907"/>
    <n v="576"/>
    <m/>
    <n v="235"/>
    <n v="236.5"/>
    <n v="256.25"/>
    <m/>
    <n v="1.63"/>
    <n v="4.7300000000000004"/>
    <n v="1.68"/>
    <n v="23.65"/>
    <m/>
    <m/>
    <s v="udsolgt"/>
    <n v="1290"/>
    <n v="3740"/>
    <n v="1330"/>
    <n v="18700"/>
    <m/>
    <n v="25000"/>
    <m/>
    <m/>
    <m/>
    <n v="222.3"/>
    <n v="228"/>
    <m/>
    <n v="192.5"/>
    <n v="190.9"/>
    <m/>
    <m/>
    <m/>
    <m/>
    <m/>
  </r>
  <r>
    <x v="13"/>
    <x v="4"/>
    <d v="2008-05-30T00:00:00"/>
    <n v="174"/>
    <n v="182"/>
    <m/>
    <n v="177"/>
    <m/>
    <n v="284.89999999999998"/>
    <n v="480"/>
    <n v="213.9"/>
    <m/>
    <s v="Ikke noteret"/>
    <n v="675"/>
    <n v="583"/>
    <m/>
    <n v="790"/>
    <n v="894"/>
    <n v="576"/>
    <m/>
    <n v="234.5"/>
    <n v="235.75"/>
    <n v="255.75"/>
    <m/>
    <n v="1.63"/>
    <n v="4.7300000000000004"/>
    <n v="1.68"/>
    <n v="23.65"/>
    <m/>
    <m/>
    <s v="udsolgt"/>
    <n v="1290"/>
    <n v="3740"/>
    <n v="1330"/>
    <n v="18700"/>
    <m/>
    <n v="25000"/>
    <m/>
    <m/>
    <m/>
    <n v="217.3"/>
    <n v="223.6"/>
    <m/>
    <n v="188.9"/>
    <n v="186.4"/>
    <m/>
    <m/>
    <m/>
    <m/>
    <m/>
  </r>
  <r>
    <x v="13"/>
    <x v="5"/>
    <d v="2008-06-06T00:00:00"/>
    <n v="174"/>
    <n v="182"/>
    <n v="162"/>
    <n v="177"/>
    <m/>
    <n v="266.39999999999998"/>
    <n v="560"/>
    <n v="209.4"/>
    <m/>
    <s v="Ikke noteret"/>
    <n v="665"/>
    <n v="583"/>
    <m/>
    <n v="790"/>
    <n v="884"/>
    <n v="565"/>
    <m/>
    <n v="234.5"/>
    <n v="235.75"/>
    <n v="255.75"/>
    <m/>
    <n v="1.63"/>
    <n v="4.7300000000000004"/>
    <n v="1.68"/>
    <n v="23.65"/>
    <m/>
    <m/>
    <s v="udsolgt"/>
    <n v="1290"/>
    <n v="3740"/>
    <n v="1330"/>
    <n v="18700"/>
    <m/>
    <n v="25000"/>
    <m/>
    <m/>
    <m/>
    <n v="216.9"/>
    <n v="220.2"/>
    <m/>
    <n v="187.5"/>
    <n v="183.2"/>
    <m/>
    <m/>
    <m/>
    <m/>
    <m/>
  </r>
  <r>
    <x v="13"/>
    <x v="5"/>
    <d v="2008-06-13T00:00:00"/>
    <n v="167"/>
    <n v="177"/>
    <n v="162"/>
    <n v="175"/>
    <m/>
    <n v="297.7"/>
    <n v="522"/>
    <n v="200.4"/>
    <m/>
    <s v="Ikke Noteret"/>
    <n v="665"/>
    <n v="603"/>
    <m/>
    <n v="790"/>
    <n v="884"/>
    <n v="552"/>
    <m/>
    <n v="239.75"/>
    <n v="242.5"/>
    <n v="265.75"/>
    <m/>
    <n v="1.63"/>
    <n v="4.7300000000000004"/>
    <n v="1.68"/>
    <n v="23.65"/>
    <m/>
    <m/>
    <s v="udsolgt"/>
    <n v="1290"/>
    <n v="3740"/>
    <n v="1330"/>
    <n v="18700"/>
    <m/>
    <n v="25000"/>
    <m/>
    <m/>
    <m/>
    <n v="224"/>
    <n v="221.7"/>
    <m/>
    <n v="188.8"/>
    <n v="183.6"/>
    <m/>
    <m/>
    <m/>
    <m/>
    <m/>
  </r>
  <r>
    <x v="13"/>
    <x v="5"/>
    <d v="2008-06-20T00:00:00"/>
    <n v="167"/>
    <n v="177"/>
    <n v="162"/>
    <n v="175"/>
    <m/>
    <n v="298.7"/>
    <n v="522"/>
    <n v="203.2"/>
    <m/>
    <s v="Ikke Noteret"/>
    <n v="675"/>
    <n v="603"/>
    <m/>
    <n v="790"/>
    <n v="893"/>
    <n v="552"/>
    <m/>
    <n v="242.5"/>
    <n v="248.25"/>
    <n v="272.25"/>
    <m/>
    <n v="1.63"/>
    <n v="4.7300000000000004"/>
    <n v="1.68"/>
    <n v="23.65"/>
    <m/>
    <m/>
    <s v="udsolgt"/>
    <n v="1290"/>
    <n v="3740"/>
    <n v="1330"/>
    <n v="18700"/>
    <m/>
    <n v="25000"/>
    <m/>
    <m/>
    <m/>
    <n v="225.2"/>
    <n v="222.7"/>
    <m/>
    <n v="189.6"/>
    <n v="183.7"/>
    <m/>
    <m/>
    <m/>
    <m/>
    <m/>
  </r>
  <r>
    <x v="13"/>
    <x v="5"/>
    <d v="2008-06-27T00:00:00"/>
    <n v="172"/>
    <n v="177"/>
    <n v="162"/>
    <n v="189"/>
    <m/>
    <n v="292.5"/>
    <n v="520"/>
    <n v="186.8"/>
    <m/>
    <s v="Ikke Noteret"/>
    <n v="675"/>
    <n v="603"/>
    <m/>
    <n v="790"/>
    <n v="884"/>
    <n v="552"/>
    <m/>
    <n v="242.5"/>
    <n v="249.75"/>
    <n v="274"/>
    <m/>
    <n v="1.63"/>
    <n v="4.7300000000000004"/>
    <n v="1.68"/>
    <n v="23.65"/>
    <m/>
    <m/>
    <s v="udsolgt"/>
    <n v="1290"/>
    <n v="3740"/>
    <n v="1330"/>
    <n v="18700"/>
    <m/>
    <n v="25000"/>
    <m/>
    <m/>
    <m/>
    <n v="228.3"/>
    <n v="222"/>
    <m/>
    <n v="191.4"/>
    <n v="183.7"/>
    <m/>
    <m/>
    <m/>
    <m/>
    <m/>
  </r>
  <r>
    <x v="13"/>
    <x v="6"/>
    <d v="2008-07-04T00:00:00"/>
    <n v="172"/>
    <n v="177"/>
    <n v="162"/>
    <n v="191"/>
    <m/>
    <n v="308.89999999999998"/>
    <n v="520"/>
    <n v="190.6"/>
    <m/>
    <s v="Ikke Noteret"/>
    <n v="680"/>
    <n v="603"/>
    <m/>
    <n v="790"/>
    <n v="884"/>
    <n v="552"/>
    <m/>
    <n v="243.25"/>
    <n v="250.25"/>
    <n v="275"/>
    <m/>
    <n v="1.63"/>
    <n v="4.7300000000000004"/>
    <n v="1.68"/>
    <n v="23.65"/>
    <m/>
    <m/>
    <s v="udsolgt"/>
    <n v="1290"/>
    <n v="3740"/>
    <n v="1330"/>
    <n v="18700"/>
    <m/>
    <n v="25000"/>
    <m/>
    <m/>
    <m/>
    <n v="231.3"/>
    <n v="224.5"/>
    <m/>
    <n v="192.9"/>
    <n v="186.3"/>
    <m/>
    <m/>
    <m/>
    <m/>
    <m/>
  </r>
  <r>
    <x v="13"/>
    <x v="6"/>
    <d v="2008-07-11T00:00:00"/>
    <n v="172"/>
    <n v="177"/>
    <n v="162"/>
    <n v="191"/>
    <m/>
    <n v="294.39999999999998"/>
    <n v="520"/>
    <n v="190.6"/>
    <m/>
    <s v=" Ikke Noteret "/>
    <n v="680"/>
    <n v="618"/>
    <m/>
    <n v="790"/>
    <n v="898"/>
    <n v="565"/>
    <m/>
    <n v="243.25"/>
    <n v="250.75"/>
    <n v="275.5"/>
    <m/>
    <n v="1.63"/>
    <n v="4.7300000000000004"/>
    <n v="1.68"/>
    <n v="23.65"/>
    <m/>
    <m/>
    <s v=" Udsolgt "/>
    <n v="1290"/>
    <n v="3740"/>
    <n v="1330"/>
    <n v="18700"/>
    <m/>
    <n v="25000"/>
    <m/>
    <m/>
    <m/>
    <n v="229.3"/>
    <n v="223.3"/>
    <m/>
    <n v="192.1"/>
    <n v="184.3"/>
    <m/>
    <m/>
    <m/>
    <m/>
    <m/>
  </r>
  <r>
    <x v="13"/>
    <x v="6"/>
    <d v="2008-07-18T00:00:00"/>
    <m/>
    <m/>
    <m/>
    <m/>
    <m/>
    <m/>
    <m/>
    <m/>
    <m/>
    <m/>
    <m/>
    <m/>
    <m/>
    <m/>
    <m/>
    <m/>
    <m/>
    <m/>
    <m/>
    <m/>
    <m/>
    <m/>
    <m/>
    <m/>
    <m/>
    <m/>
    <m/>
    <m/>
    <s v=" "/>
    <s v=" "/>
    <s v=" "/>
    <s v=" "/>
    <m/>
    <n v="25000"/>
    <m/>
    <m/>
    <m/>
    <m/>
    <m/>
    <m/>
    <m/>
    <m/>
    <m/>
    <m/>
    <m/>
    <m/>
    <m/>
  </r>
  <r>
    <x v="13"/>
    <x v="6"/>
    <d v="2008-07-25T00:00:00"/>
    <m/>
    <m/>
    <m/>
    <m/>
    <m/>
    <m/>
    <m/>
    <m/>
    <m/>
    <m/>
    <m/>
    <m/>
    <m/>
    <m/>
    <m/>
    <m/>
    <m/>
    <m/>
    <m/>
    <m/>
    <m/>
    <m/>
    <m/>
    <m/>
    <m/>
    <m/>
    <m/>
    <m/>
    <s v=" "/>
    <s v=" "/>
    <s v=" "/>
    <s v=" "/>
    <m/>
    <n v="25000"/>
    <m/>
    <m/>
    <m/>
    <m/>
    <m/>
    <m/>
    <m/>
    <m/>
    <m/>
    <m/>
    <m/>
    <m/>
    <m/>
  </r>
  <r>
    <x v="13"/>
    <x v="7"/>
    <d v="2008-08-01T00:00:00"/>
    <m/>
    <m/>
    <m/>
    <m/>
    <m/>
    <m/>
    <m/>
    <m/>
    <m/>
    <m/>
    <m/>
    <m/>
    <m/>
    <m/>
    <m/>
    <m/>
    <m/>
    <m/>
    <m/>
    <m/>
    <m/>
    <n v="1.68"/>
    <n v="4.67"/>
    <n v="1.84"/>
    <n v="23.05"/>
    <m/>
    <m/>
    <m/>
    <n v="1330"/>
    <n v="3690"/>
    <n v="1450"/>
    <n v="18220"/>
    <m/>
    <n v="25000"/>
    <m/>
    <m/>
    <m/>
    <m/>
    <m/>
    <m/>
    <m/>
    <m/>
    <m/>
    <m/>
    <m/>
    <m/>
    <m/>
  </r>
  <r>
    <x v="13"/>
    <x v="7"/>
    <d v="2008-08-08T00:00:00"/>
    <n v="150"/>
    <n v="153"/>
    <n v="153"/>
    <n v="191"/>
    <m/>
    <n v="264.89999999999998"/>
    <n v="520"/>
    <n v="172"/>
    <m/>
    <s v=" Ikke Noteret "/>
    <n v="695"/>
    <n v="598"/>
    <m/>
    <n v="790"/>
    <n v="905"/>
    <n v="573"/>
    <m/>
    <n v="223.5"/>
    <n v="230.5"/>
    <n v="247"/>
    <m/>
    <n v="1.65"/>
    <n v="4.6900000000000004"/>
    <n v="1.84"/>
    <n v="22.55"/>
    <m/>
    <m/>
    <s v=" Udsolgt "/>
    <n v="1300"/>
    <n v="3710"/>
    <n v="1460"/>
    <n v="17830"/>
    <m/>
    <n v="25000"/>
    <m/>
    <m/>
    <m/>
    <n v="210"/>
    <n v="204.9"/>
    <m/>
    <n v="171.3"/>
    <n v="161.9"/>
    <m/>
    <m/>
    <m/>
    <m/>
    <m/>
  </r>
  <r>
    <x v="13"/>
    <x v="7"/>
    <d v="2008-08-15T00:00:00"/>
    <n v="141"/>
    <n v="143"/>
    <n v="143"/>
    <n v="191"/>
    <m/>
    <n v="247.9"/>
    <n v="520"/>
    <n v="162.69999999999999"/>
    <m/>
    <s v="Ikke Noteret"/>
    <n v="695"/>
    <n v="523"/>
    <m/>
    <n v="790"/>
    <n v="905"/>
    <n v="573"/>
    <m/>
    <n v="218.5"/>
    <n v="224.75"/>
    <n v="241.25"/>
    <m/>
    <n v="1.65"/>
    <n v="4.6900000000000004"/>
    <n v="1.84"/>
    <n v="22.55"/>
    <m/>
    <m/>
    <s v="udsolgt"/>
    <n v="1300"/>
    <n v="3710"/>
    <n v="1460"/>
    <n v="17830"/>
    <m/>
    <n v="25000"/>
    <m/>
    <m/>
    <m/>
    <n v="198.8"/>
    <n v="194.4"/>
    <m/>
    <n v="160.9"/>
    <n v="151.69999999999999"/>
    <m/>
    <m/>
    <m/>
    <m/>
    <m/>
  </r>
  <r>
    <x v="13"/>
    <x v="7"/>
    <d v="2008-08-22T00:00:00"/>
    <n v="141.5"/>
    <n v="143.5"/>
    <n v="143"/>
    <n v="191"/>
    <m/>
    <n v="257.7"/>
    <n v="520"/>
    <n v="161.19999999999999"/>
    <m/>
    <s v="Ikke Noteret"/>
    <n v="695"/>
    <n v="513"/>
    <m/>
    <n v="790"/>
    <n v="905"/>
    <n v="573"/>
    <m/>
    <n v="218"/>
    <n v="224.75"/>
    <n v="241.5"/>
    <m/>
    <n v="1.65"/>
    <n v="4.6900000000000004"/>
    <n v="1.84"/>
    <n v="22.55"/>
    <m/>
    <m/>
    <s v="udsolgt"/>
    <n v="1300"/>
    <n v="3710"/>
    <n v="1460"/>
    <n v="17830"/>
    <m/>
    <n v="25000"/>
    <m/>
    <m/>
    <m/>
    <n v="200.5"/>
    <n v="195.8"/>
    <m/>
    <n v="162.30000000000001"/>
    <n v="153.6"/>
    <m/>
    <m/>
    <m/>
    <m/>
    <m/>
  </r>
  <r>
    <x v="13"/>
    <x v="7"/>
    <d v="2008-08-29T00:00:00"/>
    <n v="140"/>
    <n v="137"/>
    <n v="135"/>
    <n v="191"/>
    <m/>
    <n v="257.7"/>
    <n v="520"/>
    <n v="160.4"/>
    <m/>
    <s v="Ikke Noteret"/>
    <n v="695"/>
    <n v="513"/>
    <m/>
    <n v="735"/>
    <n v="905"/>
    <n v="573"/>
    <m/>
    <n v="216"/>
    <n v="233.75"/>
    <n v="239.75"/>
    <m/>
    <n v="1.66"/>
    <n v="4.9000000000000004"/>
    <n v="1.84"/>
    <n v="21.5"/>
    <m/>
    <m/>
    <s v="udsolgt"/>
    <n v="1310"/>
    <n v="3870"/>
    <n v="1450"/>
    <n v="17000"/>
    <m/>
    <n v="25000"/>
    <m/>
    <m/>
    <m/>
    <n v="196.9"/>
    <n v="192.1"/>
    <m/>
    <n v="158.69999999999999"/>
    <n v="149.6"/>
    <m/>
    <m/>
    <m/>
    <m/>
    <m/>
  </r>
  <r>
    <x v="13"/>
    <x v="8"/>
    <d v="2008-09-05T00:00:00"/>
    <n v="140"/>
    <n v="137"/>
    <n v="135"/>
    <n v="191"/>
    <m/>
    <n v="256.7"/>
    <n v="520"/>
    <n v="160.4"/>
    <m/>
    <s v="Ikke Noteret"/>
    <n v="695"/>
    <n v="513"/>
    <m/>
    <n v="735"/>
    <n v="905"/>
    <n v="573"/>
    <m/>
    <n v="216.5"/>
    <n v="224.75"/>
    <n v="241.25"/>
    <m/>
    <n v="1.66"/>
    <n v="5.09"/>
    <n v="1.94"/>
    <n v="21"/>
    <m/>
    <m/>
    <s v="udsolgt"/>
    <n v="1310"/>
    <n v="4020"/>
    <n v="1530"/>
    <n v="16600"/>
    <m/>
    <n v="25000"/>
    <m/>
    <m/>
    <m/>
    <n v="196.8"/>
    <n v="192"/>
    <m/>
    <n v="158.69999999999999"/>
    <n v="149.4"/>
    <m/>
    <m/>
    <m/>
    <m/>
    <m/>
  </r>
  <r>
    <x v="13"/>
    <x v="8"/>
    <d v="2008-09-12T00:00:00"/>
    <n v="132"/>
    <n v="132"/>
    <n v="132"/>
    <n v="191"/>
    <m/>
    <n v="248"/>
    <n v="520"/>
    <n v="147"/>
    <m/>
    <s v=" Ikke Noteret "/>
    <n v="695"/>
    <n v="513"/>
    <m/>
    <n v="735"/>
    <n v="905"/>
    <n v="573"/>
    <m/>
    <n v="214.5"/>
    <n v="221.5"/>
    <n v="238.25"/>
    <m/>
    <n v="1.84"/>
    <n v="5.09"/>
    <n v="2"/>
    <n v="21"/>
    <m/>
    <m/>
    <s v=" Udsolgt "/>
    <n v="1450"/>
    <n v="4020"/>
    <n v="1580"/>
    <n v="16600"/>
    <m/>
    <n v="25000"/>
    <m/>
    <m/>
    <m/>
    <n v="192.2"/>
    <n v="187.4"/>
    <m/>
    <n v="153"/>
    <n v="143.69999999999999"/>
    <m/>
    <m/>
    <m/>
    <m/>
    <m/>
  </r>
  <r>
    <x v="13"/>
    <x v="8"/>
    <d v="2008-09-19T00:00:00"/>
    <n v="128"/>
    <n v="128"/>
    <n v="128"/>
    <s v="Udsolgt"/>
    <m/>
    <n v="250.9"/>
    <n v="580"/>
    <n v="149.19999999999999"/>
    <m/>
    <s v="Ikke Noteret"/>
    <n v="675"/>
    <n v="508"/>
    <m/>
    <n v="735"/>
    <n v="905"/>
    <n v="573"/>
    <m/>
    <n v="212.25"/>
    <n v="218.75"/>
    <n v="235.5"/>
    <m/>
    <n v="1.84"/>
    <n v="5.09"/>
    <n v="2.0499999999999998"/>
    <n v="21"/>
    <m/>
    <m/>
    <s v="udsolgt"/>
    <n v="1450"/>
    <n v="4020"/>
    <n v="1620"/>
    <n v="16600"/>
    <m/>
    <n v="25000"/>
    <m/>
    <m/>
    <m/>
    <n v="189.5"/>
    <n v="184.1"/>
    <m/>
    <n v="150.69999999999999"/>
    <n v="141.1"/>
    <m/>
    <m/>
    <m/>
    <m/>
    <m/>
  </r>
  <r>
    <x v="13"/>
    <x v="8"/>
    <d v="2008-09-26T00:00:00"/>
    <n v="128"/>
    <n v="128"/>
    <n v="128"/>
    <s v="Udsolgt"/>
    <m/>
    <n v="241.4"/>
    <n v="580"/>
    <n v="130.4"/>
    <m/>
    <s v="Ikke Noteret"/>
    <n v="675"/>
    <n v="498"/>
    <m/>
    <n v="735"/>
    <n v="905"/>
    <n v="573"/>
    <m/>
    <n v="211.5"/>
    <n v="218"/>
    <n v="234"/>
    <m/>
    <n v="1.8"/>
    <n v="5.09"/>
    <n v="2.1"/>
    <n v="20.5"/>
    <m/>
    <m/>
    <s v="udsolgt"/>
    <n v="1420"/>
    <n v="4020"/>
    <n v="1660"/>
    <n v="16200"/>
    <m/>
    <n v="25000"/>
    <m/>
    <m/>
    <m/>
    <n v="187.4"/>
    <n v="182.5"/>
    <m/>
    <n v="148.19999999999999"/>
    <n v="139.6"/>
    <m/>
    <m/>
    <m/>
    <m/>
    <m/>
  </r>
  <r>
    <x v="13"/>
    <x v="13"/>
    <d v="2008-10-03T00:00:00"/>
    <n v="128"/>
    <n v="128"/>
    <n v="128"/>
    <s v=" Udsolgt "/>
    <m/>
    <n v="236.2"/>
    <n v="580"/>
    <n v="140.19999999999999"/>
    <m/>
    <s v=" Ikke Noteret "/>
    <n v="675"/>
    <n v="498"/>
    <m/>
    <n v="735"/>
    <n v="905"/>
    <n v="573"/>
    <m/>
    <n v="207"/>
    <n v="211.75"/>
    <n v="227.5"/>
    <m/>
    <n v="1.75"/>
    <n v="5.09"/>
    <n v="2.1"/>
    <n v="20.25"/>
    <m/>
    <m/>
    <s v=" Udsolgt "/>
    <n v="1380"/>
    <n v="4020"/>
    <n v="1660"/>
    <n v="16010"/>
    <m/>
    <n v="25000"/>
    <m/>
    <m/>
    <m/>
    <n v="186.3"/>
    <n v="181.8"/>
    <m/>
    <n v="148"/>
    <n v="138.69999999999999"/>
    <m/>
    <m/>
    <m/>
    <m/>
    <m/>
  </r>
  <r>
    <x v="13"/>
    <x v="13"/>
    <d v="2008-10-10T00:00:00"/>
    <n v="118"/>
    <n v="118"/>
    <n v="123"/>
    <s v=" Udsolgt "/>
    <m/>
    <n v="221"/>
    <n v="580"/>
    <n v="134.19999999999999"/>
    <m/>
    <s v=" Ikke Noteret "/>
    <n v="675"/>
    <n v="488"/>
    <m/>
    <n v="735"/>
    <n v="913"/>
    <n v="583"/>
    <m/>
    <n v="198"/>
    <n v="201.25"/>
    <n v="215"/>
    <m/>
    <n v="1.74"/>
    <n v="5.09"/>
    <n v="2"/>
    <n v="20"/>
    <m/>
    <m/>
    <s v=" Udsolgt "/>
    <n v="1380"/>
    <n v="4030"/>
    <n v="1580"/>
    <n v="15820"/>
    <m/>
    <n v="25000"/>
    <m/>
    <m/>
    <m/>
    <n v="181.2"/>
    <n v="177"/>
    <m/>
    <n v="143"/>
    <n v="133.69999999999999"/>
    <m/>
    <m/>
    <m/>
    <m/>
    <m/>
  </r>
  <r>
    <x v="13"/>
    <x v="13"/>
    <d v="2008-10-17T00:00:00"/>
    <n v="115"/>
    <n v="113"/>
    <n v="121"/>
    <s v="Udsolgt"/>
    <m/>
    <n v="215.9"/>
    <n v="580"/>
    <n v="127.4"/>
    <m/>
    <s v="Ikke Noteret"/>
    <n v="675"/>
    <n v="488"/>
    <m/>
    <n v="715"/>
    <n v="913"/>
    <n v="583"/>
    <m/>
    <n v="195.5"/>
    <n v="197.5"/>
    <n v="210.25"/>
    <m/>
    <n v="1.74"/>
    <n v="5.09"/>
    <n v="2"/>
    <n v="20"/>
    <m/>
    <m/>
    <s v="udsolgt"/>
    <n v="1380"/>
    <n v="4030"/>
    <n v="1580"/>
    <n v="15820"/>
    <m/>
    <n v="25000"/>
    <m/>
    <m/>
    <m/>
    <n v="176"/>
    <n v="174.1"/>
    <m/>
    <n v="137.19999999999999"/>
    <n v="129.30000000000001"/>
    <m/>
    <m/>
    <m/>
    <m/>
    <m/>
  </r>
  <r>
    <x v="13"/>
    <x v="13"/>
    <d v="2008-10-24T00:00:00"/>
    <n v="115"/>
    <n v="113"/>
    <n v="121"/>
    <s v="Udsolgt"/>
    <m/>
    <n v="217.4"/>
    <n v="580"/>
    <n v="121.4"/>
    <m/>
    <s v="Ikke Noteret"/>
    <n v="675"/>
    <n v="488"/>
    <m/>
    <n v="715"/>
    <n v="913"/>
    <n v="583"/>
    <m/>
    <n v="195.5"/>
    <n v="197.5"/>
    <n v="210.25"/>
    <m/>
    <n v="1.74"/>
    <n v="5.09"/>
    <n v="2"/>
    <n v="20"/>
    <m/>
    <m/>
    <s v="udsolgt"/>
    <n v="1370"/>
    <n v="4020"/>
    <n v="1580"/>
    <n v="15800"/>
    <m/>
    <n v="25000"/>
    <m/>
    <m/>
    <m/>
    <n v="176.2"/>
    <n v="174.3"/>
    <m/>
    <n v="137.1"/>
    <n v="129.5"/>
    <m/>
    <m/>
    <m/>
    <m/>
    <m/>
  </r>
  <r>
    <x v="13"/>
    <x v="13"/>
    <d v="2008-10-31T00:00:00"/>
    <n v="113"/>
    <n v="111"/>
    <n v="121"/>
    <s v=" Udsolgt "/>
    <m/>
    <n v="236.9"/>
    <n v="580"/>
    <n v="121.4"/>
    <m/>
    <s v=" Ikke Noteret "/>
    <n v="675"/>
    <n v="473"/>
    <m/>
    <n v="715"/>
    <n v="913"/>
    <n v="583"/>
    <m/>
    <n v="195.5"/>
    <n v="199.5"/>
    <n v="211.75"/>
    <m/>
    <n v="1.66"/>
    <n v="4.99"/>
    <n v="2.0699999999999998"/>
    <n v="20.3"/>
    <m/>
    <m/>
    <s v=" Udsolgt "/>
    <n v="1310"/>
    <n v="3940"/>
    <n v="1640"/>
    <n v="16030"/>
    <s v=" "/>
    <n v="25000"/>
    <m/>
    <m/>
    <m/>
    <n v="178.7"/>
    <n v="176.4"/>
    <m/>
    <n v="139.19999999999999"/>
    <n v="132.19999999999999"/>
    <m/>
    <m/>
    <m/>
    <m/>
    <m/>
  </r>
  <r>
    <x v="13"/>
    <x v="9"/>
    <d v="2008-11-07T00:00:00"/>
    <n v="113"/>
    <n v="111"/>
    <n v="121"/>
    <s v="Udsolgt"/>
    <m/>
    <n v="247.2"/>
    <n v="580"/>
    <n v="123.4"/>
    <m/>
    <s v="Ikke Noteret"/>
    <n v="675"/>
    <n v="463"/>
    <m/>
    <n v="715"/>
    <n v="929"/>
    <n v="591"/>
    <m/>
    <n v="188.5"/>
    <n v="191.25"/>
    <n v="201"/>
    <m/>
    <n v="1.66"/>
    <n v="4.99"/>
    <n v="2.0699999999999998"/>
    <n v="20.3"/>
    <m/>
    <m/>
    <s v="udsolgt"/>
    <n v="1310"/>
    <n v="3940"/>
    <n v="1630"/>
    <n v="16020"/>
    <s v=" "/>
    <n v="25000"/>
    <m/>
    <m/>
    <m/>
    <n v="180.2"/>
    <n v="175.1"/>
    <m/>
    <n v="140.6"/>
    <n v="133.6"/>
    <m/>
    <m/>
    <m/>
    <m/>
    <m/>
  </r>
  <r>
    <x v="13"/>
    <x v="9"/>
    <d v="2008-11-14T00:00:00"/>
    <n v="113"/>
    <n v="111"/>
    <n v="121"/>
    <s v="Udsolgt"/>
    <m/>
    <n v="232"/>
    <n v="580"/>
    <n v="123.4"/>
    <m/>
    <s v="Ikke Noteret"/>
    <n v="675"/>
    <n v="463"/>
    <m/>
    <n v="715"/>
    <n v="929"/>
    <n v="591"/>
    <m/>
    <n v="186.75"/>
    <n v="189.75"/>
    <n v="198.75"/>
    <m/>
    <n v="1.66"/>
    <n v="4.8899999999999997"/>
    <n v="2.0699999999999998"/>
    <n v="20.5"/>
    <m/>
    <m/>
    <s v="udsolgt"/>
    <n v="1310"/>
    <n v="3860"/>
    <n v="1630"/>
    <n v="16170"/>
    <s v=" "/>
    <n v="25000"/>
    <m/>
    <m/>
    <m/>
    <n v="177.5"/>
    <n v="172.9"/>
    <m/>
    <n v="138.5"/>
    <n v="131.19999999999999"/>
    <m/>
    <m/>
    <m/>
    <m/>
    <m/>
  </r>
  <r>
    <x v="13"/>
    <x v="9"/>
    <d v="2008-11-21T00:00:00"/>
    <n v="113"/>
    <n v="111"/>
    <n v="121"/>
    <s v="Udsolgt"/>
    <m/>
    <n v="231.4"/>
    <n v="580"/>
    <n v="123.4"/>
    <m/>
    <s v="Ikke Noteret"/>
    <n v="675"/>
    <n v="424"/>
    <m/>
    <n v="715"/>
    <n v="929"/>
    <n v="591"/>
    <m/>
    <n v="186.75"/>
    <n v="189.75"/>
    <n v="198.75"/>
    <m/>
    <n v="1.62"/>
    <n v="5.09"/>
    <n v="2.0699999999999998"/>
    <n v="20.5"/>
    <m/>
    <m/>
    <s v="udsolgt"/>
    <n v="1280"/>
    <n v="4020"/>
    <n v="1630"/>
    <n v="16180"/>
    <s v=" "/>
    <n v="25000"/>
    <m/>
    <m/>
    <m/>
    <n v="176.4"/>
    <n v="172"/>
    <m/>
    <n v="138.19999999999999"/>
    <n v="131.1"/>
    <m/>
    <m/>
    <m/>
    <m/>
    <m/>
  </r>
  <r>
    <x v="13"/>
    <x v="9"/>
    <d v="2008-11-28T00:00:00"/>
    <n v="113"/>
    <n v="111"/>
    <n v="121"/>
    <s v="Udsolgt"/>
    <m/>
    <n v="231.4"/>
    <n v="580"/>
    <n v="125.2"/>
    <m/>
    <s v="Ikke Noteret"/>
    <n v="675"/>
    <n v="424"/>
    <m/>
    <n v="715"/>
    <n v="1221.4000000000001"/>
    <n v="685"/>
    <m/>
    <n v="187.75"/>
    <n v="189.5"/>
    <n v="198.75"/>
    <m/>
    <n v="1.61"/>
    <n v="5.09"/>
    <n v="2.08"/>
    <n v="20.9"/>
    <m/>
    <m/>
    <s v="udsolgt"/>
    <n v="1270"/>
    <n v="4020"/>
    <n v="1640"/>
    <n v="16510"/>
    <s v=" "/>
    <n v="25000"/>
    <m/>
    <m/>
    <m/>
    <n v="176.4"/>
    <n v="181.9"/>
    <m/>
    <n v="138.30000000000001"/>
    <n v="133.6"/>
    <m/>
    <m/>
    <m/>
    <m/>
    <m/>
  </r>
  <r>
    <x v="13"/>
    <x v="10"/>
    <d v="2008-12-05T00:00:00"/>
    <n v="104"/>
    <n v="104"/>
    <n v="118.25"/>
    <n v="0"/>
    <m/>
    <n v="218"/>
    <n v="580"/>
    <n v="122.45"/>
    <m/>
    <n v="0"/>
    <n v="673"/>
    <n v="371"/>
    <m/>
    <n v="715"/>
    <n v="1221.4000000000001"/>
    <n v="685"/>
    <m/>
    <n v="187.75"/>
    <n v="189.25"/>
    <n v="197.75"/>
    <m/>
    <n v="1.54"/>
    <n v="4.9368152047039686"/>
    <n v="2.0793650998073785"/>
    <n v="21.5"/>
    <n v="0"/>
    <m/>
    <n v="0"/>
    <n v="1220"/>
    <n v="3900"/>
    <n v="1640"/>
    <n v="16990"/>
    <s v=" "/>
    <n v="25000"/>
    <m/>
    <m/>
    <m/>
    <n v="163.4"/>
    <n v="164.3"/>
    <m/>
    <n v="126.2"/>
    <n v="120.5"/>
    <m/>
    <m/>
    <m/>
    <m/>
    <m/>
  </r>
  <r>
    <x v="13"/>
    <x v="10"/>
    <d v="2008-12-12T00:00:00"/>
    <n v="100"/>
    <n v="100"/>
    <n v="100"/>
    <n v="0"/>
    <m/>
    <n v="209"/>
    <n v="575"/>
    <n v="120.5"/>
    <m/>
    <n v="0"/>
    <n v="685"/>
    <n v="371"/>
    <m/>
    <n v="715"/>
    <n v="1198"/>
    <n v="660"/>
    <m/>
    <n v="183.5"/>
    <n v="185.25"/>
    <n v="192.5"/>
    <m/>
    <n v="1.51"/>
    <n v="4.83"/>
    <n v="2"/>
    <n v="21.55"/>
    <n v="0"/>
    <m/>
    <n v="0"/>
    <n v="1190"/>
    <n v="3820"/>
    <n v="1580"/>
    <n v="17030"/>
    <s v=" "/>
    <n v="25000"/>
    <m/>
    <m/>
    <m/>
    <n v="157.69999999999999"/>
    <n v="159.30000000000001"/>
    <m/>
    <n v="121.6"/>
    <n v="115.4"/>
    <m/>
    <n v="102.1"/>
    <m/>
    <m/>
    <n v="118.9"/>
  </r>
  <r>
    <x v="13"/>
    <x v="10"/>
    <d v="2008-12-19T00:00:00"/>
    <n v="98"/>
    <n v="98"/>
    <n v="98"/>
    <n v="0"/>
    <m/>
    <n v="203"/>
    <n v="570"/>
    <n v="123.9"/>
    <m/>
    <n v="0"/>
    <n v="663"/>
    <n v="371"/>
    <m/>
    <n v="715"/>
    <n v="1198"/>
    <n v="660"/>
    <m/>
    <n v="181.5"/>
    <n v="184.5"/>
    <n v="190.5"/>
    <m/>
    <n v="1.51"/>
    <n v="4.83"/>
    <n v="2"/>
    <n v="21.55"/>
    <n v="0"/>
    <m/>
    <n v="0"/>
    <n v="1190"/>
    <n v="3820"/>
    <n v="1580"/>
    <n v="17030"/>
    <s v=" "/>
    <n v="25000"/>
    <m/>
    <m/>
    <m/>
    <n v="155.4"/>
    <n v="157"/>
    <m/>
    <n v="119.6"/>
    <n v="112.9"/>
    <m/>
    <n v="100.7"/>
    <m/>
    <m/>
    <n v="116.7"/>
  </r>
  <r>
    <x v="13"/>
    <x v="10"/>
    <d v="2008-12-26T00:00:00"/>
    <n v="97"/>
    <n v="98"/>
    <n v="98"/>
    <n v="0"/>
    <m/>
    <n v="194.2"/>
    <n v="570"/>
    <n v="120.5"/>
    <m/>
    <n v="0"/>
    <n v="654"/>
    <n v="341"/>
    <m/>
    <n v="715"/>
    <n v="1198"/>
    <n v="660"/>
    <m/>
    <n v="181.25"/>
    <n v="184.25"/>
    <n v="190"/>
    <m/>
    <n v="1.51"/>
    <n v="4.8160778763280572"/>
    <n v="2"/>
    <n v="21.55"/>
    <n v="0"/>
    <m/>
    <n v="0"/>
    <n v="1190"/>
    <n v="3800"/>
    <n v="1580"/>
    <n v="17020"/>
    <s v=" "/>
    <n v="25000"/>
    <m/>
    <m/>
    <m/>
    <n v="152.69999999999999"/>
    <n v="153.30000000000001"/>
    <m/>
    <n v="117.8"/>
    <n v="111.3"/>
    <m/>
    <n v="100"/>
    <m/>
    <m/>
    <n v="115"/>
  </r>
  <r>
    <x v="14"/>
    <x v="11"/>
    <d v="2009-01-02T00:00:00"/>
    <n v="97"/>
    <n v="98"/>
    <n v="98"/>
    <n v="0"/>
    <m/>
    <n v="194.2"/>
    <n v="570"/>
    <n v="120.5"/>
    <m/>
    <n v="0"/>
    <n v="654"/>
    <n v="341"/>
    <m/>
    <n v="715"/>
    <n v="1198"/>
    <n v="660"/>
    <m/>
    <n v="181.25"/>
    <n v="184.25"/>
    <n v="190"/>
    <m/>
    <n v="1.51"/>
    <n v="4.8160778763280572"/>
    <n v="2"/>
    <n v="21.55"/>
    <n v="0"/>
    <m/>
    <n v="0"/>
    <n v="1190"/>
    <n v="3800"/>
    <n v="1580"/>
    <n v="17020"/>
    <s v=" "/>
    <n v="25000"/>
    <m/>
    <m/>
    <m/>
    <n v="152.69999999999999"/>
    <n v="153.30000000000001"/>
    <m/>
    <n v="117.8"/>
    <n v="111.3"/>
    <m/>
    <m/>
    <m/>
    <m/>
    <m/>
  </r>
  <r>
    <x v="14"/>
    <x v="11"/>
    <d v="2009-01-09T00:00:00"/>
    <n v="96"/>
    <n v="98"/>
    <n v="98"/>
    <n v="0"/>
    <m/>
    <n v="224.9"/>
    <n v="570"/>
    <n v="126.9"/>
    <m/>
    <n v="0"/>
    <n v="654"/>
    <n v="341"/>
    <m/>
    <n v="715"/>
    <n v="1198"/>
    <n v="660"/>
    <m/>
    <n v="178.5"/>
    <n v="182.5"/>
    <n v="190"/>
    <m/>
    <n v="1.51"/>
    <n v="4.8160778763280572"/>
    <n v="2"/>
    <n v="21.55"/>
    <n v="0"/>
    <m/>
    <n v="0"/>
    <n v="1190"/>
    <n v="3800"/>
    <n v="1580"/>
    <n v="17020"/>
    <s v=" "/>
    <n v="25000"/>
    <m/>
    <m/>
    <m/>
    <n v="157.9"/>
    <n v="158.69999999999999"/>
    <m/>
    <n v="122.2"/>
    <n v="116.2"/>
    <m/>
    <n v="100.1"/>
    <m/>
    <m/>
    <n v="118"/>
  </r>
  <r>
    <x v="14"/>
    <x v="11"/>
    <d v="2009-01-16T00:00:00"/>
    <n v="102"/>
    <n v="100"/>
    <n v="103"/>
    <n v="0"/>
    <m/>
    <n v="229.7"/>
    <n v="570"/>
    <n v="127.2"/>
    <m/>
    <n v="0"/>
    <n v="654"/>
    <n v="383"/>
    <m/>
    <n v="715"/>
    <n v="1137"/>
    <n v="614"/>
    <m/>
    <n v="176.25"/>
    <n v="176.75"/>
    <n v="189"/>
    <m/>
    <n v="1.51"/>
    <n v="4.8160778763280572"/>
    <n v="2"/>
    <n v="21.55"/>
    <n v="0"/>
    <m/>
    <n v="0"/>
    <n v="1190"/>
    <n v="3800"/>
    <n v="1580"/>
    <n v="17020"/>
    <s v=" "/>
    <n v="25000"/>
    <m/>
    <m/>
    <m/>
    <n v="161.69999999999999"/>
    <n v="161.80000000000001"/>
    <m/>
    <n v="125.2"/>
    <n v="119.2"/>
    <m/>
    <n v="103.5"/>
    <m/>
    <m/>
    <n v="122.1"/>
  </r>
  <r>
    <x v="14"/>
    <x v="11"/>
    <d v="2009-01-23T00:00:00"/>
    <n v="96"/>
    <n v="103"/>
    <n v="107"/>
    <n v="0"/>
    <m/>
    <n v="241.75"/>
    <n v="570"/>
    <n v="148.19999999999999"/>
    <m/>
    <n v="0"/>
    <n v="654"/>
    <n v="383"/>
    <m/>
    <n v="715"/>
    <n v="1137"/>
    <n v="614"/>
    <m/>
    <n v="175.75"/>
    <n v="176.75"/>
    <n v="189.25"/>
    <m/>
    <n v="1.4488479405109476"/>
    <n v="4.6685100305352751"/>
    <n v="1.9720430301399008"/>
    <n v="21.55"/>
    <n v="0"/>
    <m/>
    <n v="0"/>
    <n v="1140"/>
    <n v="3690"/>
    <n v="1560"/>
    <n v="17020"/>
    <s v=" "/>
    <n v="25000"/>
    <m/>
    <m/>
    <m/>
    <n v="163.80000000000001"/>
    <n v="165"/>
    <m/>
    <n v="128.30000000000001"/>
    <n v="121.7"/>
    <m/>
    <n v="103.7"/>
    <m/>
    <m/>
    <n v="122.1"/>
  </r>
  <r>
    <x v="14"/>
    <x v="11"/>
    <d v="2009-01-30T00:00:00"/>
    <n v="100"/>
    <n v="103"/>
    <n v="103"/>
    <n v="0"/>
    <m/>
    <n v="262"/>
    <n v="570"/>
    <n v="148.19999999999999"/>
    <m/>
    <n v="0"/>
    <n v="654"/>
    <n v="383"/>
    <m/>
    <n v="715"/>
    <n v="1137"/>
    <n v="614"/>
    <m/>
    <n v="180.75"/>
    <n v="183.75"/>
    <n v="199.5"/>
    <m/>
    <n v="1.3951869056772088"/>
    <n v="4.6685100305352751"/>
    <n v="1.9720430301399008"/>
    <n v="21.55"/>
    <n v="0"/>
    <m/>
    <n v="0"/>
    <n v="1100"/>
    <n v="3690"/>
    <n v="1560"/>
    <n v="17020"/>
    <s v=" "/>
    <n v="25000"/>
    <m/>
    <m/>
    <m/>
    <n v="168"/>
    <n v="169"/>
    <m/>
    <n v="131.80000000000001"/>
    <n v="125.8"/>
    <m/>
    <n v="105.4"/>
    <m/>
    <m/>
    <n v="125.8"/>
  </r>
  <r>
    <x v="14"/>
    <x v="12"/>
    <d v="2009-02-06T00:00:00"/>
    <n v="100"/>
    <n v="103"/>
    <n v="103"/>
    <n v="0"/>
    <m/>
    <n v="262"/>
    <n v="570"/>
    <n v="148.19999999999999"/>
    <m/>
    <n v="0"/>
    <n v="654"/>
    <n v="401"/>
    <m/>
    <n v="715"/>
    <n v="1093"/>
    <n v="593"/>
    <m/>
    <n v="182"/>
    <n v="184.75"/>
    <n v="201.25"/>
    <m/>
    <n v="1.3951869056772088"/>
    <n v="4.6685100305352751"/>
    <n v="1.9720430301399008"/>
    <n v="21.55"/>
    <n v="0"/>
    <m/>
    <n v="0"/>
    <n v="1100"/>
    <n v="3690"/>
    <n v="1560"/>
    <n v="17020"/>
    <s v=" "/>
    <n v="25000"/>
    <m/>
    <m/>
    <s v="*)"/>
    <n v="178.5"/>
    <n v="166.6"/>
    <s v="*)"/>
    <n v="141.9"/>
    <n v="124.1"/>
    <s v="*)"/>
    <n v="115.4"/>
    <m/>
    <s v="*)"/>
    <n v="136"/>
  </r>
  <r>
    <x v="14"/>
    <x v="12"/>
    <d v="2009-02-13T00:00:00"/>
    <n v="100"/>
    <n v="103"/>
    <n v="103"/>
    <n v="0"/>
    <m/>
    <n v="268.39999999999998"/>
    <n v="570"/>
    <n v="151.19999999999999"/>
    <m/>
    <n v="0"/>
    <n v="654"/>
    <n v="396"/>
    <m/>
    <n v="715"/>
    <n v="1093"/>
    <n v="593"/>
    <m/>
    <n v="179.25"/>
    <n v="181.75"/>
    <n v="199.25"/>
    <m/>
    <n v="1.3951869056772088"/>
    <n v="4.6685100305352751"/>
    <n v="1.9720430301399008"/>
    <n v="21.55"/>
    <n v="0"/>
    <m/>
    <n v="0"/>
    <n v="1100"/>
    <n v="3690"/>
    <n v="1560"/>
    <n v="17020"/>
    <s v=" "/>
    <n v="25000"/>
    <m/>
    <m/>
    <m/>
    <n v="179.5"/>
    <n v="167.7"/>
    <m/>
    <n v="142.9"/>
    <n v="125.1"/>
    <m/>
    <n v="115.7"/>
    <m/>
    <m/>
    <n v="136.6"/>
  </r>
  <r>
    <x v="14"/>
    <x v="12"/>
    <d v="2009-02-20T00:00:00"/>
    <n v="98"/>
    <n v="103"/>
    <n v="103"/>
    <n v="0"/>
    <m/>
    <n v="269"/>
    <n v="570"/>
    <n v="151.19999999999999"/>
    <m/>
    <n v="0"/>
    <n v="654"/>
    <n v="390"/>
    <m/>
    <n v="715"/>
    <n v="1093"/>
    <n v="593"/>
    <m/>
    <n v="179.25"/>
    <n v="181.5"/>
    <n v="198.75"/>
    <m/>
    <n v="1.3951869056772088"/>
    <n v="4.6685100305352751"/>
    <n v="1.9720430301399008"/>
    <n v="21.55"/>
    <n v="0"/>
    <m/>
    <n v="0"/>
    <n v="1100"/>
    <n v="3690"/>
    <n v="1560"/>
    <n v="17020"/>
    <s v=" "/>
    <n v="25000"/>
    <m/>
    <m/>
    <m/>
    <n v="179"/>
    <n v="167.5"/>
    <m/>
    <n v="142.6"/>
    <n v="124.8"/>
    <m/>
    <n v="114.8"/>
    <m/>
    <m/>
    <n v="135.9"/>
  </r>
  <r>
    <x v="14"/>
    <x v="12"/>
    <d v="2009-02-27T00:00:00"/>
    <n v="98"/>
    <n v="103"/>
    <n v="103"/>
    <n v="0"/>
    <m/>
    <n v="256"/>
    <n v="570"/>
    <n v="151.19999999999999"/>
    <m/>
    <n v="0"/>
    <n v="654"/>
    <n v="416"/>
    <m/>
    <n v="715"/>
    <n v="1093"/>
    <n v="593"/>
    <m/>
    <n v="178.75"/>
    <n v="181.5"/>
    <n v="199"/>
    <m/>
    <n v="1.3951869056772088"/>
    <n v="4.6685100305352751"/>
    <n v="1.9720430301399008"/>
    <n v="21.55"/>
    <n v="0"/>
    <m/>
    <n v="0"/>
    <n v="1100"/>
    <n v="3690"/>
    <n v="1560"/>
    <n v="17020"/>
    <s v=" "/>
    <n v="25000"/>
    <m/>
    <m/>
    <m/>
    <n v="179.5"/>
    <n v="165.6"/>
    <m/>
    <n v="140.9"/>
    <n v="122.7"/>
    <m/>
    <n v="114.8"/>
    <m/>
    <m/>
    <n v="134.69999999999999"/>
  </r>
  <r>
    <x v="14"/>
    <x v="2"/>
    <d v="2009-03-06T00:00:00"/>
    <n v="94"/>
    <n v="103"/>
    <n v="103"/>
    <n v="0"/>
    <m/>
    <n v="242.2"/>
    <n v="570"/>
    <n v="151.19999999999999"/>
    <m/>
    <n v="0"/>
    <n v="654"/>
    <n v="416"/>
    <m/>
    <n v="715"/>
    <n v="1039"/>
    <n v="548"/>
    <m/>
    <n v="178.5"/>
    <n v="181.25"/>
    <n v="198.25"/>
    <m/>
    <n v="1.3951869056772088"/>
    <n v="4.6685100305352751"/>
    <n v="1.9720430301399008"/>
    <n v="21.55"/>
    <n v="0"/>
    <m/>
    <n v="0"/>
    <n v="1100"/>
    <n v="3690"/>
    <n v="1560"/>
    <n v="17020"/>
    <s v=" "/>
    <n v="25000"/>
    <m/>
    <m/>
    <m/>
    <n v="174.3"/>
    <n v="161.5"/>
    <m/>
    <n v="138.30000000000001"/>
    <n v="118.4"/>
    <m/>
    <n v="112.1"/>
    <m/>
    <m/>
    <n v="131.6"/>
  </r>
  <r>
    <x v="14"/>
    <x v="2"/>
    <d v="2009-03-13T00:00:00"/>
    <n v="94"/>
    <n v="103"/>
    <n v="103"/>
    <n v="0"/>
    <m/>
    <n v="245"/>
    <n v="529"/>
    <n v="151.19999999999999"/>
    <m/>
    <n v="0"/>
    <n v="654"/>
    <n v="416"/>
    <m/>
    <n v="715"/>
    <n v="1039"/>
    <n v="548"/>
    <m/>
    <n v="178.25"/>
    <n v="181"/>
    <n v="197.25"/>
    <m/>
    <n v="1.3951869056772088"/>
    <n v="4.6685100305352751"/>
    <n v="1.9720430301399008"/>
    <n v="21.55"/>
    <n v="0"/>
    <m/>
    <n v="0"/>
    <n v="1100"/>
    <n v="3690"/>
    <n v="1560"/>
    <n v="17020"/>
    <s v=" "/>
    <n v="25000"/>
    <m/>
    <m/>
    <n v="164.8"/>
    <n v="169.8"/>
    <n v="162"/>
    <n v="128.69999999999999"/>
    <n v="133.69999999999999"/>
    <n v="118.8"/>
    <n v="102.1"/>
    <n v="107.1"/>
    <m/>
    <n v="121.9"/>
    <n v="126.9"/>
  </r>
  <r>
    <x v="14"/>
    <x v="2"/>
    <d v="2009-03-20T00:00:00"/>
    <n v="93"/>
    <n v="98"/>
    <n v="99"/>
    <n v="0"/>
    <m/>
    <n v="244.7"/>
    <n v="570"/>
    <n v="151.19999999999999"/>
    <m/>
    <n v="0"/>
    <n v="654"/>
    <n v="390"/>
    <m/>
    <n v="715"/>
    <n v="1093"/>
    <n v="593"/>
    <m/>
    <n v="178.75"/>
    <n v="181.5"/>
    <n v="198.75"/>
    <n v="0"/>
    <n v="1.3951869056772088"/>
    <n v="4.6685100305352751"/>
    <n v="1.9720430301399008"/>
    <n v="21.55"/>
    <n v="0"/>
    <m/>
    <n v="0"/>
    <n v="1100"/>
    <n v="3690"/>
    <n v="1560"/>
    <n v="17020"/>
    <s v=" "/>
    <n v="25000"/>
    <m/>
    <m/>
    <n v="161.79"/>
    <n v="166.8"/>
    <n v="160.1"/>
    <n v="125.74"/>
    <n v="130.69999999999999"/>
    <n v="117.1"/>
    <n v="100.58"/>
    <n v="105.6"/>
    <m/>
    <n v="119.31"/>
    <n v="124.3"/>
  </r>
  <r>
    <x v="14"/>
    <x v="2"/>
    <d v="2009-03-27T00:00:00"/>
    <n v="90"/>
    <n v="95"/>
    <n v="0"/>
    <n v="0"/>
    <m/>
    <n v="241.5"/>
    <n v="529"/>
    <n v="151.19999999999999"/>
    <m/>
    <n v="0"/>
    <n v="707"/>
    <n v="433"/>
    <m/>
    <n v="715"/>
    <n v="1039"/>
    <n v="548"/>
    <m/>
    <n v="174.5"/>
    <n v="177.5"/>
    <n v="195.75"/>
    <m/>
    <n v="1.3951869056772088"/>
    <n v="4.6685100305352751"/>
    <n v="1.9720430301399008"/>
    <n v="21.55"/>
    <n v="0"/>
    <m/>
    <n v="0"/>
    <n v="1100"/>
    <n v="3690"/>
    <n v="1560"/>
    <n v="17020"/>
    <s v=" "/>
    <n v="25000"/>
    <m/>
    <m/>
    <n v="156.88999999999999"/>
    <n v="161.9"/>
    <n v="159.6"/>
    <n v="122.49"/>
    <n v="127.5"/>
    <n v="113.1"/>
    <n v="97.5"/>
    <n v="102.5"/>
    <m/>
    <n v="114.58"/>
    <n v="119.6"/>
  </r>
  <r>
    <x v="14"/>
    <x v="3"/>
    <d v="2009-04-03T00:00:00"/>
    <n v="87.5"/>
    <n v="95"/>
    <n v="99"/>
    <n v="0"/>
    <m/>
    <n v="244.7"/>
    <n v="529"/>
    <n v="151.19999999999999"/>
    <m/>
    <n v="0"/>
    <n v="707"/>
    <n v="411"/>
    <m/>
    <n v="715"/>
    <n v="1039"/>
    <n v="548"/>
    <m/>
    <n v="174.25"/>
    <n v="177.25"/>
    <n v="194.5"/>
    <m/>
    <n v="1.3951869056772088"/>
    <n v="4.6685100305352751"/>
    <n v="1.9720430301399008"/>
    <n v="21.55"/>
    <m/>
    <m/>
    <n v="0"/>
    <n v="1100"/>
    <n v="3690"/>
    <n v="1560"/>
    <n v="17020"/>
    <s v=" "/>
    <n v="25000"/>
    <m/>
    <m/>
    <n v="156.36000000000001"/>
    <n v="161.4"/>
    <n v="159.6"/>
    <n v="122.34"/>
    <n v="127.3"/>
    <n v="113.1"/>
    <n v="95.72"/>
    <n v="100.7"/>
    <m/>
    <n v="113.71"/>
    <n v="118.7"/>
  </r>
  <r>
    <x v="14"/>
    <x v="3"/>
    <d v="2009-04-10T00:00:00"/>
    <n v="87.5"/>
    <n v="95"/>
    <n v="92"/>
    <n v="0"/>
    <m/>
    <n v="244.75"/>
    <n v="529"/>
    <n v="143.75"/>
    <m/>
    <n v="0"/>
    <n v="697"/>
    <n v="411"/>
    <m/>
    <n v="715"/>
    <n v="975"/>
    <n v="528"/>
    <m/>
    <n v="173.75"/>
    <n v="177"/>
    <n v="194.25"/>
    <m/>
    <n v="1.3951869056772088"/>
    <n v="4.6685100305352751"/>
    <n v="1.9720430301399008"/>
    <n v="21.55"/>
    <n v="0"/>
    <m/>
    <n v="0"/>
    <n v="1100"/>
    <n v="3690"/>
    <n v="1560"/>
    <n v="17020"/>
    <s v=" "/>
    <n v="25000"/>
    <m/>
    <m/>
    <n v="156.36000000000001"/>
    <n v="161.4"/>
    <n v="157.5"/>
    <n v="121.92"/>
    <n v="126.9"/>
    <n v="112.6"/>
    <n v="95.25"/>
    <n v="100.3"/>
    <m/>
    <n v="113.72"/>
    <n v="118.7"/>
  </r>
  <r>
    <x v="14"/>
    <x v="3"/>
    <d v="2009-04-17T00:00:00"/>
    <n v="87.5"/>
    <n v="95"/>
    <n v="92"/>
    <n v="0"/>
    <m/>
    <n v="244.75"/>
    <n v="529"/>
    <n v="143.75"/>
    <m/>
    <n v="0"/>
    <n v="697"/>
    <n v="411"/>
    <m/>
    <n v="715"/>
    <n v="975"/>
    <n v="528"/>
    <m/>
    <n v="174.25"/>
    <n v="177"/>
    <n v="194.5"/>
    <m/>
    <n v="1.28"/>
    <n v="3.47"/>
    <n v="1.63"/>
    <n v="18.399999999999999"/>
    <n v="0"/>
    <m/>
    <n v="0"/>
    <n v="1010"/>
    <n v="2740"/>
    <n v="1290"/>
    <n v="14530"/>
    <s v=" "/>
    <n v="25000"/>
    <m/>
    <m/>
    <n v="154.63999999999999"/>
    <n v="159.6"/>
    <n v="157.5"/>
    <n v="121.38"/>
    <n v="126.4"/>
    <n v="112.6"/>
    <n v="95.25"/>
    <n v="100.3"/>
    <m/>
    <n v="113.29"/>
    <n v="118.3"/>
  </r>
  <r>
    <x v="14"/>
    <x v="3"/>
    <d v="2009-04-24T00:00:00"/>
    <n v="84"/>
    <n v="93"/>
    <n v="89"/>
    <s v=" -   "/>
    <m/>
    <n v="271.5"/>
    <n v="529"/>
    <n v="157"/>
    <m/>
    <s v=" -   "/>
    <n v="697"/>
    <n v="435"/>
    <m/>
    <n v="715"/>
    <n v="975"/>
    <n v="528"/>
    <m/>
    <n v="174.75"/>
    <n v="179"/>
    <n v="198.5"/>
    <m/>
    <n v="1.25"/>
    <n v="3.41"/>
    <n v="1.65"/>
    <n v="17.75"/>
    <m/>
    <m/>
    <s v=" -   "/>
    <n v="990"/>
    <n v="2690"/>
    <n v="1300"/>
    <n v="14020"/>
    <s v=" "/>
    <n v="25000"/>
    <m/>
    <m/>
    <n v="155.72"/>
    <n v="160.69999999999999"/>
    <n v="161.30000000000001"/>
    <n v="124.16"/>
    <n v="129.19999999999999"/>
    <n v="115.1"/>
    <n v="92.86"/>
    <n v="97.9"/>
    <m/>
    <n v="113.24"/>
    <n v="118.2"/>
  </r>
  <r>
    <x v="14"/>
    <x v="4"/>
    <d v="2009-05-01T00:00:00"/>
    <n v="86"/>
    <n v="92"/>
    <n v="87"/>
    <n v="0"/>
    <m/>
    <n v="270"/>
    <n v="529"/>
    <n v="167"/>
    <m/>
    <n v="0"/>
    <n v="697"/>
    <n v="435"/>
    <m/>
    <n v="715"/>
    <n v="975"/>
    <n v="528"/>
    <m/>
    <n v="176.5"/>
    <n v="182.25"/>
    <n v="203.25"/>
    <m/>
    <n v="1.25"/>
    <n v="3.34"/>
    <n v="1.65"/>
    <n v="17.95"/>
    <m/>
    <m/>
    <n v="0"/>
    <n v="990"/>
    <n v="2640"/>
    <n v="1300"/>
    <n v="14180"/>
    <s v=" "/>
    <n v="25000"/>
    <m/>
    <m/>
    <n v="158.03"/>
    <n v="163"/>
    <n v="160.6"/>
    <n v="124.33"/>
    <n v="129.30000000000001"/>
    <n v="114.9"/>
    <n v="95.33"/>
    <n v="100.3"/>
    <m/>
    <n v="114.51"/>
    <n v="119.5"/>
  </r>
  <r>
    <x v="14"/>
    <x v="4"/>
    <d v="2009-05-08T00:00:00"/>
    <n v="86"/>
    <n v="92"/>
    <n v="87"/>
    <n v="0"/>
    <m/>
    <n v="269"/>
    <n v="529"/>
    <n v="167"/>
    <m/>
    <n v="0"/>
    <n v="697"/>
    <n v="435"/>
    <m/>
    <n v="715"/>
    <n v="939"/>
    <n v="502"/>
    <m/>
    <n v="168"/>
    <n v="173"/>
    <n v="195.25"/>
    <m/>
    <n v="1.26"/>
    <n v="3.31"/>
    <n v="1.65"/>
    <n v="17.95"/>
    <n v="0"/>
    <m/>
    <n v="0"/>
    <n v="1000"/>
    <n v="2610"/>
    <n v="1300"/>
    <n v="14180"/>
    <s v=" "/>
    <n v="25000"/>
    <m/>
    <m/>
    <n v="157.86000000000001"/>
    <n v="162.9"/>
    <n v="159.6"/>
    <n v="124.17"/>
    <n v="129.19999999999999"/>
    <n v="114"/>
    <n v="95.33"/>
    <n v="100.3"/>
    <m/>
    <n v="114.41"/>
    <n v="119.4"/>
  </r>
  <r>
    <x v="14"/>
    <x v="4"/>
    <d v="2009-05-15T00:00:00"/>
    <n v="86"/>
    <n v="95"/>
    <n v="95"/>
    <n v="0"/>
    <m/>
    <n v="269"/>
    <n v="529"/>
    <n v="157"/>
    <m/>
    <n v="0"/>
    <n v="697"/>
    <n v="440"/>
    <m/>
    <n v="715"/>
    <n v="939"/>
    <n v="502"/>
    <m/>
    <n v="171.5"/>
    <n v="178"/>
    <n v="203"/>
    <m/>
    <n v="1.25"/>
    <n v="3.26"/>
    <n v="1.68"/>
    <n v="17.95"/>
    <n v="0"/>
    <m/>
    <n v="0"/>
    <n v="990"/>
    <n v="2580"/>
    <n v="1330"/>
    <n v="14180"/>
    <s v=" "/>
    <n v="25000"/>
    <m/>
    <m/>
    <n v="159.26"/>
    <n v="164.3"/>
    <n v="161.19999999999999"/>
    <n v="125.24"/>
    <n v="130.19999999999999"/>
    <n v="115.5"/>
    <n v="94.7"/>
    <n v="99.7"/>
    <m/>
    <n v="115.56"/>
    <n v="120.6"/>
  </r>
  <r>
    <x v="14"/>
    <x v="4"/>
    <d v="2009-05-22T00:00:00"/>
    <n v="84"/>
    <n v="92"/>
    <n v="87"/>
    <n v="0"/>
    <m/>
    <n v="244.75"/>
    <n v="529"/>
    <n v="143.75"/>
    <m/>
    <n v="0"/>
    <n v="697"/>
    <n v="411"/>
    <m/>
    <n v="715"/>
    <n v="975"/>
    <n v="528"/>
    <m/>
    <n v="174.25"/>
    <n v="177"/>
    <n v="194.5"/>
    <m/>
    <n v="1.25"/>
    <n v="3.34"/>
    <n v="1.63"/>
    <n v="17.75"/>
    <n v="0"/>
    <m/>
    <n v="0"/>
    <n v="990"/>
    <n v="2640"/>
    <n v="1290"/>
    <n v="14020"/>
    <s v=" "/>
    <n v="25000"/>
    <m/>
    <m/>
    <n v="152.49"/>
    <n v="157.5"/>
    <n v="155.6"/>
    <n v="119.12"/>
    <n v="124.1"/>
    <n v="110.2"/>
    <n v="92.03"/>
    <n v="97"/>
    <m/>
    <n v="110.7"/>
    <n v="115.7"/>
  </r>
  <r>
    <x v="14"/>
    <x v="4"/>
    <d v="2009-05-29T00:00:00"/>
    <n v="95"/>
    <n v="103"/>
    <n v="97"/>
    <n v="0"/>
    <m/>
    <n v="278"/>
    <n v="529"/>
    <n v="157"/>
    <m/>
    <n v="0"/>
    <n v="697"/>
    <n v="485.5"/>
    <m/>
    <n v="715"/>
    <n v="939"/>
    <n v="502"/>
    <m/>
    <n v="173.25"/>
    <n v="179.75"/>
    <n v="206"/>
    <m/>
    <n v="1.25"/>
    <n v="3.3"/>
    <n v="1.68"/>
    <n v="17.95"/>
    <n v="0"/>
    <m/>
    <n v="0"/>
    <n v="990"/>
    <n v="2610"/>
    <n v="1330"/>
    <n v="14180"/>
    <s v=" "/>
    <n v="25000"/>
    <m/>
    <m/>
    <n v="167.21"/>
    <n v="172.2"/>
    <n v="170.7"/>
    <n v="132.53"/>
    <n v="137.5"/>
    <n v="125.2"/>
    <n v="113"/>
    <n v="118"/>
    <m/>
    <n v="123.62"/>
    <n v="128.6"/>
  </r>
  <r>
    <x v="14"/>
    <x v="5"/>
    <d v="2009-06-05T00:00:00"/>
    <n v="97"/>
    <n v="105"/>
    <n v="97"/>
    <n v="0"/>
    <m/>
    <n v="272.5"/>
    <n v="529"/>
    <n v="156"/>
    <m/>
    <n v="0"/>
    <n v="697"/>
    <n v="465.5"/>
    <m/>
    <n v="715"/>
    <n v="939"/>
    <n v="502"/>
    <m/>
    <n v="173.5"/>
    <n v="180"/>
    <n v="206.25"/>
    <m/>
    <n v="1.24"/>
    <n v="3.3"/>
    <n v="1.65"/>
    <n v="17.850000000000001"/>
    <n v="9.9499999999999993"/>
    <m/>
    <n v="0"/>
    <n v="980"/>
    <n v="2610"/>
    <n v="1300"/>
    <n v="14100"/>
    <n v="7860"/>
    <n v="25000"/>
    <m/>
    <m/>
    <n v="166.78"/>
    <n v="171.8"/>
    <n v="168.5"/>
    <n v="132.99"/>
    <n v="138"/>
    <n v="123.8"/>
    <n v="104.78"/>
    <n v="109.8"/>
    <m/>
    <n v="124.37"/>
    <n v="129.4"/>
  </r>
  <r>
    <x v="14"/>
    <x v="5"/>
    <d v="2009-06-12T00:00:00"/>
    <n v="97"/>
    <n v="105"/>
    <n v="97"/>
    <n v="0"/>
    <m/>
    <n v="276.5"/>
    <n v="529"/>
    <n v="156"/>
    <m/>
    <n v="0"/>
    <n v="697"/>
    <n v="465.5"/>
    <m/>
    <n v="715"/>
    <n v="914"/>
    <n v="487"/>
    <m/>
    <n v="174.5"/>
    <n v="180.5"/>
    <n v="206.75"/>
    <m/>
    <n v="1.24"/>
    <n v="3.3"/>
    <n v="1.65"/>
    <n v="17.850000000000001"/>
    <n v="9.9499999999999993"/>
    <m/>
    <n v="0"/>
    <n v="980"/>
    <n v="2610"/>
    <n v="1300"/>
    <n v="14100"/>
    <n v="7860"/>
    <n v="25000"/>
    <m/>
    <m/>
    <n v="167.48"/>
    <n v="172.5"/>
    <n v="168.6"/>
    <n v="133.53"/>
    <n v="138.5"/>
    <n v="124.1"/>
    <n v="104.78"/>
    <n v="109.8"/>
    <m/>
    <n v="124.81"/>
    <n v="129.80000000000001"/>
  </r>
  <r>
    <x v="14"/>
    <x v="5"/>
    <d v="2009-06-19T00:00:00"/>
    <n v="95"/>
    <n v="104"/>
    <n v="95"/>
    <n v="0"/>
    <m/>
    <n v="278"/>
    <n v="529"/>
    <n v="156"/>
    <m/>
    <n v="0"/>
    <n v="697"/>
    <n v="465.5"/>
    <m/>
    <n v="715"/>
    <n v="914"/>
    <n v="487"/>
    <m/>
    <n v="174.5"/>
    <n v="183.25"/>
    <n v="209"/>
    <m/>
    <n v="1.19"/>
    <n v="3.32"/>
    <n v="1.63"/>
    <n v="17.850000000000001"/>
    <n v="9.9499999999999993"/>
    <m/>
    <n v="0"/>
    <n v="940"/>
    <n v="2620"/>
    <n v="1290"/>
    <n v="14100"/>
    <n v="7860"/>
    <n v="25000"/>
    <m/>
    <m/>
    <n v="166.85"/>
    <n v="171.9"/>
    <n v="168.2"/>
    <n v="132.77000000000001"/>
    <n v="137.80000000000001"/>
    <n v="123.3"/>
    <n v="102.93"/>
    <n v="107.9"/>
    <m/>
    <n v="123.72"/>
    <n v="128.69999999999999"/>
  </r>
  <r>
    <x v="14"/>
    <x v="5"/>
    <d v="2009-06-26T00:00:00"/>
    <n v="94"/>
    <n v="99"/>
    <n v="96"/>
    <n v="0"/>
    <m/>
    <n v="270.25"/>
    <n v="529"/>
    <n v="153"/>
    <m/>
    <n v="0"/>
    <n v="702"/>
    <n v="465.5"/>
    <m/>
    <n v="715"/>
    <n v="914"/>
    <n v="487"/>
    <m/>
    <n v="174.25"/>
    <n v="182.25"/>
    <n v="206"/>
    <m/>
    <n v="1.19"/>
    <n v="3.32"/>
    <n v="1.63"/>
    <n v="17.850000000000001"/>
    <n v="9.9499999999999993"/>
    <m/>
    <n v="0"/>
    <n v="940"/>
    <n v="2620"/>
    <n v="1290"/>
    <n v="14100"/>
    <n v="7860"/>
    <n v="25000"/>
    <m/>
    <m/>
    <n v="163.19"/>
    <n v="168.2"/>
    <n v="164.3"/>
    <n v="128.79"/>
    <n v="133.80000000000001"/>
    <n v="119.25"/>
    <n v="101.12"/>
    <n v="106.1"/>
    <m/>
    <n v="120.6"/>
    <n v="125.6"/>
  </r>
  <r>
    <x v="14"/>
    <x v="6"/>
    <d v="2009-07-03T00:00:00"/>
    <n v="90"/>
    <n v="93"/>
    <n v="96"/>
    <n v="0"/>
    <m/>
    <n v="266"/>
    <n v="529"/>
    <n v="153"/>
    <m/>
    <n v="0"/>
    <n v="702"/>
    <n v="440"/>
    <m/>
    <n v="715"/>
    <n v="914"/>
    <n v="487"/>
    <m/>
    <n v="171.5"/>
    <n v="179.25"/>
    <n v="202.75"/>
    <m/>
    <n v="1.2"/>
    <n v="3.32"/>
    <n v="1.62"/>
    <n v="17.95"/>
    <n v="9.9499999999999993"/>
    <m/>
    <n v="0"/>
    <n v="950"/>
    <n v="2620"/>
    <n v="1280"/>
    <n v="14180"/>
    <n v="7860"/>
    <n v="25000"/>
    <m/>
    <m/>
    <n v="158.46"/>
    <n v="163.5"/>
    <n v="159.6"/>
    <n v="124.25"/>
    <n v="129.30000000000001"/>
    <n v="114.5"/>
    <n v="96.94"/>
    <n v="101.9"/>
    <m/>
    <n v="116.01"/>
    <n v="121"/>
  </r>
  <r>
    <x v="14"/>
    <x v="6"/>
    <d v="2009-07-10T00:00:00"/>
    <n v="87"/>
    <n v="91"/>
    <n v="92"/>
    <n v="0"/>
    <m/>
    <n v="278.25"/>
    <n v="529"/>
    <n v="147"/>
    <m/>
    <n v="0"/>
    <n v="702"/>
    <n v="446"/>
    <m/>
    <n v="715"/>
    <n v="921"/>
    <n v="491"/>
    <m/>
    <n v="171.75"/>
    <n v="180"/>
    <n v="204.75"/>
    <m/>
    <n v="1.2"/>
    <n v="3.32"/>
    <n v="1.62"/>
    <n v="17.95"/>
    <n v="9.9499999999999993"/>
    <m/>
    <n v="0"/>
    <n v="950"/>
    <n v="2620"/>
    <n v="1280"/>
    <n v="14180"/>
    <n v="7860"/>
    <n v="25000"/>
    <m/>
    <m/>
    <n v="159.41"/>
    <n v="164.4"/>
    <n v="160.69999999999999"/>
    <n v="124"/>
    <n v="129"/>
    <n v="114.9"/>
    <n v="94.2"/>
    <n v="99.2"/>
    <m/>
    <n v="115.5"/>
    <n v="120.5"/>
  </r>
  <r>
    <x v="14"/>
    <x v="6"/>
    <d v="2009-07-17T00:00:00"/>
    <n v="86"/>
    <n v="88"/>
    <n v="86"/>
    <n v="0"/>
    <m/>
    <n v="258"/>
    <n v="577"/>
    <n v="147"/>
    <m/>
    <n v="149"/>
    <n v="702"/>
    <n v="446"/>
    <m/>
    <n v="751"/>
    <n v="899"/>
    <n v="472"/>
    <m/>
    <n v="166.25"/>
    <n v="173.5"/>
    <n v="199.75"/>
    <m/>
    <n v="1.26"/>
    <n v="3.47"/>
    <n v="1.62"/>
    <n v="18.170000000000002"/>
    <n v="9.9499999999999993"/>
    <m/>
    <n v="0"/>
    <n v="1000"/>
    <n v="2740"/>
    <n v="1280"/>
    <n v="14350"/>
    <n v="7860"/>
    <n v="25000"/>
    <m/>
    <m/>
    <n v="155.80000000000001"/>
    <n v="160.80000000000001"/>
    <n v="154.9"/>
    <n v="117.7"/>
    <n v="122.7"/>
    <n v="109.2"/>
    <n v="92.6"/>
    <n v="97.6"/>
    <m/>
    <n v="111.8"/>
    <n v="116.8"/>
  </r>
  <r>
    <x v="14"/>
    <x v="6"/>
    <d v="2009-07-24T00:00:00"/>
    <n v="86"/>
    <n v="88"/>
    <n v="86"/>
    <n v="0"/>
    <m/>
    <n v="257.25"/>
    <n v="529"/>
    <n v="135.5"/>
    <m/>
    <n v="0"/>
    <n v="702"/>
    <n v="446"/>
    <m/>
    <n v="715"/>
    <n v="921"/>
    <n v="491"/>
    <m/>
    <n v="166.25"/>
    <n v="172.5"/>
    <n v="197.5"/>
    <m/>
    <n v="1.32"/>
    <n v="3.51"/>
    <n v="1.65"/>
    <n v="18.170000000000002"/>
    <n v="9.9499999999999993"/>
    <m/>
    <n v="0"/>
    <n v="1040"/>
    <n v="2770"/>
    <n v="1300"/>
    <n v="14350"/>
    <n v="7860"/>
    <n v="25000"/>
    <m/>
    <m/>
    <n v="154.69999999999999"/>
    <n v="159.69999999999999"/>
    <n v="155.30000000000001"/>
    <n v="119"/>
    <n v="124"/>
    <n v="109.6"/>
    <n v="91.8"/>
    <n v="96.8"/>
    <m/>
    <n v="111.8"/>
    <n v="116.8"/>
  </r>
  <r>
    <x v="14"/>
    <x v="6"/>
    <d v="2009-07-31T00:00:00"/>
    <n v="84"/>
    <n v="90"/>
    <n v="86"/>
    <n v="0"/>
    <m/>
    <n v="241"/>
    <n v="529"/>
    <n v="133.75"/>
    <m/>
    <n v="0"/>
    <n v="702"/>
    <n v="446"/>
    <m/>
    <n v="735"/>
    <n v="921"/>
    <n v="491"/>
    <m/>
    <n v="164.25"/>
    <n v="167.75"/>
    <n v="193.75"/>
    <m/>
    <n v="1.35"/>
    <n v="3.51"/>
    <n v="1.66"/>
    <n v="18.25"/>
    <n v="9.9499999999999993"/>
    <m/>
    <n v="0"/>
    <n v="1070"/>
    <n v="2770"/>
    <n v="1310"/>
    <n v="14420"/>
    <n v="7860"/>
    <n v="25000"/>
    <m/>
    <m/>
    <n v="153.02000000000001"/>
    <n v="158"/>
    <n v="153.33000000000001"/>
    <n v="117.35"/>
    <n v="122.4"/>
    <n v="107.61"/>
    <n v="91.26"/>
    <n v="96.3"/>
    <m/>
    <n v="110"/>
    <n v="115"/>
  </r>
  <r>
    <x v="14"/>
    <x v="7"/>
    <d v="2009-08-07T00:00:00"/>
    <n v="83"/>
    <n v="90"/>
    <n v="86"/>
    <n v="0"/>
    <m/>
    <n v="254"/>
    <n v="529"/>
    <n v="131.75"/>
    <m/>
    <n v="0"/>
    <n v="702"/>
    <n v="405"/>
    <m/>
    <n v="735"/>
    <n v="923"/>
    <n v="489"/>
    <m/>
    <n v="162.25"/>
    <n v="166.25"/>
    <n v="191.75"/>
    <m/>
    <n v="1.3951869056772088"/>
    <n v="3.41"/>
    <n v="1.68"/>
    <n v="18"/>
    <n v="9.9499999999999993"/>
    <m/>
    <n v="0"/>
    <n v="1100"/>
    <n v="2690"/>
    <n v="1330"/>
    <n v="14220"/>
    <n v="7860"/>
    <n v="25000"/>
    <m/>
    <m/>
    <n v="154.06"/>
    <n v="159.1"/>
    <n v="154.88999999999999"/>
    <n v="118.68"/>
    <n v="123.7"/>
    <n v="109.43"/>
    <n v="90.35"/>
    <n v="95.4"/>
    <m/>
    <n v="110.7"/>
    <n v="115.7"/>
  </r>
  <r>
    <x v="14"/>
    <x v="7"/>
    <d v="2009-08-14T00:00:00"/>
    <n v="81"/>
    <n v="86"/>
    <n v="84"/>
    <n v="0"/>
    <m/>
    <n v="262"/>
    <n v="529"/>
    <n v="131.75"/>
    <m/>
    <n v="0"/>
    <n v="702"/>
    <n v="465.5"/>
    <m/>
    <n v="735"/>
    <n v="923"/>
    <n v="489"/>
    <m/>
    <n v="163"/>
    <n v="167.75"/>
    <n v="193.75"/>
    <m/>
    <n v="1.3951869056772088"/>
    <n v="4.6685100305352751"/>
    <n v="1.71"/>
    <n v="18"/>
    <n v="9.9499999999999993"/>
    <m/>
    <n v="0"/>
    <n v="1100"/>
    <n v="3690"/>
    <n v="1350"/>
    <n v="14220"/>
    <n v="7860"/>
    <n v="25000"/>
    <m/>
    <m/>
    <n v="156.15"/>
    <n v="161.19999999999999"/>
    <n v="155.1"/>
    <n v="117.9"/>
    <n v="122.9"/>
    <n v="108.2"/>
    <n v="88.1"/>
    <n v="93.1"/>
    <m/>
    <n v="110.1"/>
    <n v="115.1"/>
  </r>
  <r>
    <x v="14"/>
    <x v="7"/>
    <d v="2009-08-21T00:00:00"/>
    <n v="80"/>
    <n v="84"/>
    <n v="84"/>
    <n v="0"/>
    <m/>
    <n v="254.25"/>
    <n v="529"/>
    <n v="127.75"/>
    <m/>
    <n v="0"/>
    <n v="774.25"/>
    <n v="445.25"/>
    <m/>
    <n v="735"/>
    <n v="923"/>
    <n v="489"/>
    <m/>
    <n v="162.25"/>
    <n v="166.25"/>
    <n v="191.75"/>
    <m/>
    <n v="1.3951869056772088"/>
    <n v="4.6685100305352751"/>
    <n v="1.73"/>
    <n v="18.149999999999999"/>
    <n v="9.9499999999999993"/>
    <m/>
    <n v="0"/>
    <n v="1100"/>
    <n v="3690"/>
    <n v="1370"/>
    <n v="14340"/>
    <n v="7860"/>
    <n v="25000"/>
    <m/>
    <m/>
    <n v="153.19999999999999"/>
    <n v="158.19999999999999"/>
    <n v="155.69999999999999"/>
    <n v="115.3"/>
    <n v="120.3"/>
    <n v="105.7"/>
    <n v="86.6"/>
    <n v="91.6"/>
    <m/>
    <n v="107.9"/>
    <n v="112.9"/>
  </r>
  <r>
    <x v="14"/>
    <x v="7"/>
    <d v="2009-08-28T00:00:00"/>
    <n v="80"/>
    <n v="82"/>
    <n v="82"/>
    <n v="0"/>
    <m/>
    <n v="252.5"/>
    <n v="577"/>
    <n v="127.75"/>
    <m/>
    <n v="0"/>
    <n v="775"/>
    <n v="450.5"/>
    <m/>
    <n v="735"/>
    <n v="923"/>
    <n v="489"/>
    <m/>
    <n v="160.25"/>
    <n v="164.25"/>
    <n v="188.25"/>
    <m/>
    <n v="1.3951869056772088"/>
    <n v="4.6685100305352751"/>
    <n v="1.73"/>
    <n v="18.149999999999999"/>
    <n v="9.9499999999999993"/>
    <m/>
    <n v="0"/>
    <n v="1100"/>
    <n v="3690"/>
    <n v="1370"/>
    <n v="14340"/>
    <n v="7860"/>
    <n v="25000"/>
    <m/>
    <m/>
    <n v="152.19"/>
    <n v="157.19999999999999"/>
    <n v="154.4"/>
    <n v="114.1"/>
    <n v="119.1"/>
    <n v="104.3"/>
    <n v="85.9"/>
    <n v="90.9"/>
    <m/>
    <n v="107"/>
    <n v="112"/>
  </r>
  <r>
    <x v="14"/>
    <x v="8"/>
    <d v="2009-09-04T00:00:00"/>
    <n v="79"/>
    <n v="82"/>
    <n v="79"/>
    <n v="0"/>
    <m/>
    <n v="263.75"/>
    <n v="577"/>
    <n v="127.75"/>
    <m/>
    <n v="0"/>
    <n v="775"/>
    <n v="450.5"/>
    <m/>
    <n v="735"/>
    <n v="923"/>
    <n v="489"/>
    <m/>
    <n v="161.5"/>
    <n v="165.5"/>
    <n v="191"/>
    <m/>
    <n v="1.44"/>
    <n v="3.8904250254460631"/>
    <n v="1.73"/>
    <n v="18.149999999999999"/>
    <n v="9.9499999999999993"/>
    <m/>
    <n v="0"/>
    <n v="1140"/>
    <n v="3070"/>
    <n v="1370"/>
    <n v="14340"/>
    <n v="7860"/>
    <n v="25000"/>
    <m/>
    <m/>
    <n v="153.6"/>
    <n v="158.6"/>
    <n v="156.30000000000001"/>
    <n v="115.3"/>
    <n v="120.3"/>
    <n v="106"/>
    <n v="85.4"/>
    <n v="90.4"/>
    <m/>
    <n v="107.7"/>
    <n v="112.7"/>
  </r>
  <r>
    <x v="14"/>
    <x v="8"/>
    <d v="2009-09-11T00:00:00"/>
    <n v="79"/>
    <n v="82"/>
    <n v="79"/>
    <n v="0"/>
    <m/>
    <n v="255"/>
    <n v="577"/>
    <n v="124.75"/>
    <m/>
    <n v="0"/>
    <n v="775"/>
    <n v="430"/>
    <m/>
    <n v="735"/>
    <n v="930"/>
    <n v="494"/>
    <m/>
    <n v="161.25"/>
    <n v="165"/>
    <n v="189.5"/>
    <m/>
    <n v="1.5293394927615558"/>
    <n v="3.8904250254460631"/>
    <n v="1.89"/>
    <n v="19.809999999999999"/>
    <n v="9.9499999999999993"/>
    <m/>
    <n v="0"/>
    <n v="1210"/>
    <n v="3070"/>
    <n v="1490"/>
    <n v="15650"/>
    <n v="7860"/>
    <n v="25000"/>
    <m/>
    <m/>
    <n v="151.9"/>
    <n v="156.9"/>
    <n v="154.6"/>
    <n v="114.1"/>
    <n v="119.1"/>
    <n v="104.7"/>
    <n v="85.2"/>
    <n v="90.2"/>
    <m/>
    <n v="106.7"/>
    <n v="111.7"/>
  </r>
  <r>
    <x v="14"/>
    <x v="8"/>
    <d v="2009-09-18T00:00:00"/>
    <n v="77"/>
    <n v="80"/>
    <n v="79"/>
    <n v="0"/>
    <m/>
    <n v="247"/>
    <n v="577"/>
    <n v="127.75"/>
    <m/>
    <n v="128.75"/>
    <n v="782.25"/>
    <n v="400"/>
    <m/>
    <n v="735"/>
    <n v="930"/>
    <n v="494"/>
    <m/>
    <n v="159.25"/>
    <n v="162.75"/>
    <n v="187.5"/>
    <m/>
    <n v="1.5293394927615558"/>
    <n v="3.8904250254460631"/>
    <n v="1.9720430301399008"/>
    <n v="19.95"/>
    <n v="9.9499999999999993"/>
    <m/>
    <n v="0"/>
    <n v="1210"/>
    <n v="3070"/>
    <n v="1560"/>
    <n v="15760"/>
    <n v="7860"/>
    <n v="25000"/>
    <m/>
    <m/>
    <n v="148.5"/>
    <n v="153.5"/>
    <n v="151.80000000000001"/>
    <n v="108.7"/>
    <n v="113.7"/>
    <n v="101.9"/>
    <n v="83.6"/>
    <n v="88.6"/>
    <m/>
    <n v="104"/>
    <n v="109"/>
  </r>
  <r>
    <x v="14"/>
    <x v="8"/>
    <d v="2009-09-25T00:00:00"/>
    <n v="77"/>
    <n v="80"/>
    <n v="78"/>
    <n v="0"/>
    <m/>
    <n v="251.25"/>
    <n v="530"/>
    <n v="127.75"/>
    <m/>
    <n v="128.75"/>
    <n v="798"/>
    <n v="406"/>
    <m/>
    <n v="735"/>
    <n v="930"/>
    <n v="494"/>
    <m/>
    <n v="158.25"/>
    <n v="161.75"/>
    <n v="185.75"/>
    <m/>
    <n v="1.5293394927615558"/>
    <n v="3.8904250254460631"/>
    <n v="1.9720430301399008"/>
    <n v="19.95"/>
    <n v="9.9499999999999993"/>
    <m/>
    <n v="0"/>
    <n v="1210"/>
    <n v="3070"/>
    <n v="1560"/>
    <n v="15760"/>
    <n v="7860"/>
    <n v="25000"/>
    <m/>
    <m/>
    <n v="149.4"/>
    <n v="154.4"/>
    <n v="153.4"/>
    <n v="109.1"/>
    <n v="114.1"/>
    <n v="102.6"/>
    <n v="83.6"/>
    <n v="88.6"/>
    <m/>
    <n v="104.6"/>
    <n v="109.6"/>
  </r>
  <r>
    <x v="14"/>
    <x v="13"/>
    <d v="2009-10-02T00:00:00"/>
    <n v="77.5"/>
    <n v="79.5"/>
    <n v="78"/>
    <n v="0"/>
    <m/>
    <n v="246.5"/>
    <n v="525"/>
    <n v="127.75"/>
    <m/>
    <n v="125.75"/>
    <n v="801.25"/>
    <n v="411"/>
    <m/>
    <n v="735"/>
    <n v="930"/>
    <n v="494"/>
    <m/>
    <n v="157.5"/>
    <n v="161.25"/>
    <n v="185"/>
    <m/>
    <n v="1.5293394927615558"/>
    <n v="3.63"/>
    <n v="1.9720430301399008"/>
    <n v="20.05"/>
    <n v="9.9499999999999993"/>
    <m/>
    <n v="0"/>
    <n v="1210"/>
    <n v="2870"/>
    <n v="1560"/>
    <n v="15840"/>
    <n v="7860"/>
    <n v="25000"/>
    <m/>
    <m/>
    <n v="153.80000000000001"/>
    <n v="158.80000000000001"/>
    <n v="160.1"/>
    <n v="112.8"/>
    <n v="117.8"/>
    <n v="107"/>
    <n v="85.7"/>
    <n v="90.7"/>
    <m/>
    <n v="108.4"/>
    <n v="113.4"/>
  </r>
  <r>
    <x v="14"/>
    <x v="13"/>
    <d v="2009-10-09T00:00:00"/>
    <n v="79"/>
    <n v="82"/>
    <n v="76"/>
    <n v="0"/>
    <m/>
    <n v="245"/>
    <n v="525"/>
    <n v="124.75"/>
    <m/>
    <n v="125.75"/>
    <n v="780"/>
    <n v="411"/>
    <m/>
    <n v="735"/>
    <n v="1018"/>
    <n v="506"/>
    <m/>
    <n v="157.75"/>
    <n v="161.5"/>
    <n v="184.75"/>
    <m/>
    <n v="1.5293394927615558"/>
    <n v="3.63"/>
    <n v="1.9720430301399008"/>
    <n v="20.05"/>
    <n v="9.9499999999999993"/>
    <m/>
    <n v="0"/>
    <n v="1210"/>
    <n v="2870"/>
    <n v="1560"/>
    <n v="15840"/>
    <n v="7860"/>
    <n v="25000"/>
    <m/>
    <m/>
    <n v="154.86000000000001"/>
    <n v="159.9"/>
    <n v="162.5"/>
    <n v="114"/>
    <n v="119"/>
    <n v="108.7"/>
    <n v="87.3"/>
    <n v="92.3"/>
    <m/>
    <n v="109.8"/>
    <n v="114.8"/>
  </r>
  <r>
    <x v="14"/>
    <x v="13"/>
    <d v="2009-10-16T00:00:00"/>
    <n v="79"/>
    <n v="82"/>
    <n v="76"/>
    <n v="0"/>
    <m/>
    <n v="242"/>
    <n v="525"/>
    <n v="124.5"/>
    <m/>
    <n v="123.5"/>
    <n v="780"/>
    <n v="402"/>
    <m/>
    <n v="735"/>
    <n v="1018"/>
    <n v="506"/>
    <m/>
    <n v="158.75"/>
    <n v="162.25"/>
    <n v="185.5"/>
    <m/>
    <n v="1.5293394927615558"/>
    <n v="3.88"/>
    <n v="1.9720430301399008"/>
    <n v="20.5"/>
    <n v="9.9499999999999993"/>
    <m/>
    <n v="0"/>
    <n v="1210"/>
    <n v="3060"/>
    <n v="1560"/>
    <n v="16190"/>
    <n v="7860"/>
    <n v="25000"/>
    <m/>
    <m/>
    <n v="154.30000000000001"/>
    <n v="159.30000000000001"/>
    <n v="161.69999999999999"/>
    <n v="113.3"/>
    <n v="118.3"/>
    <n v="108.1"/>
    <n v="87.2"/>
    <n v="92.2"/>
    <m/>
    <n v="109.3"/>
    <n v="114.3"/>
  </r>
  <r>
    <x v="14"/>
    <x v="13"/>
    <d v="2009-10-23T00:00:00"/>
    <n v="79"/>
    <n v="84"/>
    <n v="75"/>
    <n v="0"/>
    <m/>
    <n v="245"/>
    <n v="525"/>
    <n v="126.5"/>
    <m/>
    <n v="123.5"/>
    <n v="780"/>
    <n v="402"/>
    <m/>
    <n v="735"/>
    <n v="1018"/>
    <n v="506"/>
    <m/>
    <n v="159.75"/>
    <n v="163.75"/>
    <n v="187"/>
    <m/>
    <n v="1.5293394927615558"/>
    <n v="3.8904250254460631"/>
    <n v="1.9720430301399008"/>
    <n v="21.25"/>
    <n v="9.9499999999999993"/>
    <m/>
    <n v="0"/>
    <n v="1210"/>
    <n v="3070"/>
    <n v="1560"/>
    <n v="16790"/>
    <n v="7860"/>
    <n v="25000"/>
    <m/>
    <m/>
    <n v="155.80000000000001"/>
    <n v="160.80000000000001"/>
    <n v="163.30000000000001"/>
    <n v="114.7"/>
    <n v="119.7"/>
    <n v="109.8"/>
    <n v="88.1"/>
    <n v="93.1"/>
    <m/>
    <n v="110.5"/>
    <n v="115.5"/>
  </r>
  <r>
    <x v="14"/>
    <x v="13"/>
    <d v="2009-10-30T00:00:00"/>
    <n v="79"/>
    <n v="84"/>
    <n v="75"/>
    <n v="0"/>
    <m/>
    <n v="245"/>
    <n v="525"/>
    <n v="126.5"/>
    <m/>
    <n v="123.5"/>
    <n v="780"/>
    <n v="411"/>
    <m/>
    <n v="735"/>
    <n v="1018"/>
    <n v="506"/>
    <m/>
    <n v="159"/>
    <n v="162.25"/>
    <n v="185"/>
    <m/>
    <n v="1.5293394927615558"/>
    <n v="3.8904250254460631"/>
    <n v="1.9720430301399008"/>
    <n v="21.25"/>
    <n v="9.9499999999999993"/>
    <m/>
    <n v="0"/>
    <n v="1210"/>
    <n v="3070"/>
    <n v="1560"/>
    <n v="16790"/>
    <n v="7860"/>
    <n v="25000"/>
    <m/>
    <m/>
    <n v="156.1"/>
    <n v="161.1"/>
    <n v="163.5"/>
    <n v="114.8"/>
    <n v="119.8"/>
    <n v="109.8"/>
    <n v="88.1"/>
    <n v="93.1"/>
    <m/>
    <n v="110.6"/>
    <n v="115.6"/>
  </r>
  <r>
    <x v="14"/>
    <x v="9"/>
    <d v="2009-11-06T00:00:00"/>
    <n v="79"/>
    <n v="84"/>
    <n v="75"/>
    <n v="0"/>
    <m/>
    <n v="245"/>
    <n v="525"/>
    <n v="124.5"/>
    <m/>
    <n v="125.75"/>
    <n v="780"/>
    <n v="411"/>
    <m/>
    <n v="735"/>
    <n v="966"/>
    <n v="501"/>
    <m/>
    <n v="160.25"/>
    <n v="161"/>
    <n v="185"/>
    <m/>
    <n v="1.5293394927615558"/>
    <n v="3.8904250254460631"/>
    <n v="1.9720430301399008"/>
    <n v="21.5"/>
    <n v="9.9499999999999993"/>
    <m/>
    <n v="0"/>
    <n v="1210"/>
    <n v="3070"/>
    <n v="1560"/>
    <n v="16980"/>
    <n v="7860"/>
    <n v="25000"/>
    <m/>
    <m/>
    <n v="156.1"/>
    <n v="161.1"/>
    <n v="162.19999999999999"/>
    <n v="114.9"/>
    <n v="119.9"/>
    <n v="109.6"/>
    <n v="88.1"/>
    <n v="93.1"/>
    <m/>
    <n v="110.6"/>
    <n v="115.6"/>
  </r>
  <r>
    <x v="14"/>
    <x v="9"/>
    <d v="2009-11-13T00:00:00"/>
    <n v="79"/>
    <n v="84"/>
    <n v="75"/>
    <n v="0"/>
    <m/>
    <n v="240"/>
    <n v="525"/>
    <n v="126.5"/>
    <m/>
    <n v="127.75"/>
    <n v="780"/>
    <n v="412"/>
    <m/>
    <n v="735"/>
    <n v="966"/>
    <n v="501"/>
    <m/>
    <n v="159.25"/>
    <n v="159.25"/>
    <n v="183.25"/>
    <m/>
    <n v="1.5293394927615558"/>
    <n v="3.8904250254460631"/>
    <n v="1.9720430301399008"/>
    <n v="21.5"/>
    <n v="9.9499999999999993"/>
    <m/>
    <n v="0"/>
    <n v="1210"/>
    <n v="3070"/>
    <n v="1560"/>
    <n v="16980"/>
    <n v="7860"/>
    <n v="25000"/>
    <m/>
    <m/>
    <n v="155.30000000000001"/>
    <n v="160.30000000000001"/>
    <n v="161.30000000000001"/>
    <n v="114.6"/>
    <n v="119.6"/>
    <n v="108.7"/>
    <n v="88.4"/>
    <n v="93.4"/>
    <m/>
    <n v="109.9"/>
    <n v="114.9"/>
  </r>
  <r>
    <x v="14"/>
    <x v="9"/>
    <d v="2009-11-20T00:00:00"/>
    <n v="80"/>
    <n v="85"/>
    <n v="75"/>
    <n v="0"/>
    <m/>
    <n v="246"/>
    <n v="525"/>
    <n v="124.5"/>
    <m/>
    <n v="134.75"/>
    <n v="825"/>
    <n v="425"/>
    <m/>
    <n v="735"/>
    <n v="966"/>
    <n v="501"/>
    <m/>
    <n v="162"/>
    <n v="160.75"/>
    <n v="185.25"/>
    <m/>
    <n v="1.5293394927615558"/>
    <n v="3.8904250254460631"/>
    <n v="1.9720430301399008"/>
    <n v="21.5"/>
    <n v="9.9499999999999993"/>
    <m/>
    <n v="0"/>
    <n v="1210"/>
    <n v="3070"/>
    <n v="1560"/>
    <n v="16980"/>
    <n v="7860"/>
    <n v="25000"/>
    <m/>
    <m/>
    <n v="157.4"/>
    <n v="162.4"/>
    <n v="164.9"/>
    <n v="116.6"/>
    <n v="121.6"/>
    <n v="110.1"/>
    <n v="89.4"/>
    <n v="94.4"/>
    <m/>
    <n v="111.6"/>
    <n v="116.6"/>
  </r>
  <r>
    <x v="14"/>
    <x v="9"/>
    <d v="2009-11-27T00:00:00"/>
    <n v="80"/>
    <n v="86"/>
    <n v="75"/>
    <n v="0"/>
    <m/>
    <n v="250"/>
    <n v="525"/>
    <n v="124.5"/>
    <m/>
    <n v="140"/>
    <n v="881"/>
    <n v="427"/>
    <m/>
    <n v="735"/>
    <n v="966"/>
    <n v="501"/>
    <m/>
    <n v="159.75"/>
    <n v="161.25"/>
    <n v="187.25"/>
    <m/>
    <n v="1.5293394927615558"/>
    <n v="3.8904250254460631"/>
    <n v="1.9720430301399008"/>
    <n v="21.5"/>
    <n v="9.9499999999999993"/>
    <m/>
    <n v="0"/>
    <n v="1210"/>
    <n v="3070"/>
    <n v="1560"/>
    <n v="16980"/>
    <n v="7860"/>
    <n v="25000"/>
    <m/>
    <m/>
    <n v="158.5"/>
    <n v="163.5"/>
    <n v="169.3"/>
    <n v="117.9"/>
    <n v="122.9"/>
    <n v="111.9"/>
    <n v="90"/>
    <n v="95"/>
    <m/>
    <n v="112.6"/>
    <n v="117.6"/>
  </r>
  <r>
    <x v="14"/>
    <x v="10"/>
    <d v="2009-12-04T00:00:00"/>
    <n v="80"/>
    <n v="86"/>
    <n v="80"/>
    <n v="0"/>
    <m/>
    <n v="248"/>
    <n v="525"/>
    <n v="128.5"/>
    <m/>
    <n v="140"/>
    <n v="885"/>
    <n v="440"/>
    <m/>
    <n v="735"/>
    <n v="966"/>
    <n v="501"/>
    <m/>
    <n v="161.25"/>
    <n v="163.25"/>
    <n v="192.5"/>
    <m/>
    <n v="1.5293394927615558"/>
    <n v="3.8904250254460631"/>
    <n v="1.9720430301399008"/>
    <n v="21.5"/>
    <n v="9.9499999999999993"/>
    <m/>
    <n v="0"/>
    <n v="1210"/>
    <n v="3070"/>
    <n v="1560"/>
    <n v="16980"/>
    <n v="7860"/>
    <n v="25000"/>
    <m/>
    <m/>
    <n v="158.6"/>
    <n v="163.6"/>
    <n v="169.4"/>
    <n v="118.1"/>
    <n v="123.1"/>
    <n v="111.5"/>
    <n v="90.4"/>
    <n v="95.4"/>
    <m/>
    <n v="112.4"/>
    <n v="117.4"/>
  </r>
  <r>
    <x v="14"/>
    <x v="10"/>
    <d v="2009-12-11T00:00:00"/>
    <n v="80"/>
    <n v="87"/>
    <n v="80"/>
    <n v="0"/>
    <m/>
    <n v="247.5"/>
    <n v="530"/>
    <n v="143.5"/>
    <m/>
    <n v="140"/>
    <n v="875"/>
    <n v="425"/>
    <m/>
    <n v="735"/>
    <n v="993"/>
    <n v="515"/>
    <n v="374"/>
    <n v="165.25"/>
    <n v="169.75"/>
    <n v="196.75"/>
    <m/>
    <n v="1.5293394927615558"/>
    <n v="3.8904250254460631"/>
    <n v="1.9720430301399008"/>
    <n v="21.5"/>
    <n v="9.9499999999999993"/>
    <m/>
    <n v="0"/>
    <n v="1210"/>
    <n v="3070"/>
    <n v="1560"/>
    <n v="16980"/>
    <n v="7860"/>
    <n v="25000"/>
    <m/>
    <m/>
    <n v="158.24"/>
    <n v="163.19999999999999"/>
    <n v="169.8"/>
    <n v="119.1"/>
    <n v="124.1"/>
    <n v="112.3"/>
    <n v="90.9"/>
    <n v="95.9"/>
    <m/>
    <n v="112.4"/>
    <n v="117.4"/>
  </r>
  <r>
    <x v="14"/>
    <x v="10"/>
    <d v="2009-12-18T00:00:00"/>
    <n v="80"/>
    <n v="87.5"/>
    <n v="80"/>
    <n v="0"/>
    <m/>
    <n v="247.5"/>
    <n v="530"/>
    <n v="143.5"/>
    <m/>
    <n v="140"/>
    <n v="875"/>
    <n v="425"/>
    <m/>
    <n v="735"/>
    <n v="993"/>
    <n v="515"/>
    <n v="374"/>
    <n v="165.25"/>
    <n v="169.75"/>
    <n v="196.75"/>
    <m/>
    <n v="1.5293394927615558"/>
    <n v="3.8904250254460631"/>
    <n v="1.9720430301399008"/>
    <n v="21.5"/>
    <n v="9.9499999999999993"/>
    <m/>
    <n v="0"/>
    <n v="1210"/>
    <n v="3070"/>
    <n v="1560"/>
    <n v="16980"/>
    <n v="7860"/>
    <n v="25000"/>
    <m/>
    <m/>
    <n v="158.5"/>
    <n v="163.5"/>
    <n v="170"/>
    <n v="119.3"/>
    <n v="124.3"/>
    <n v="112.6"/>
    <n v="90.9"/>
    <n v="95.9"/>
    <m/>
    <n v="112.6"/>
    <n v="117.6"/>
  </r>
  <r>
    <x v="14"/>
    <x v="10"/>
    <d v="2009-12-25T00:00:00"/>
    <n v="80"/>
    <n v="87.5"/>
    <n v="80"/>
    <n v="0"/>
    <m/>
    <n v="248.5"/>
    <n v="549.5"/>
    <n v="143.5"/>
    <m/>
    <n v="140"/>
    <n v="875"/>
    <n v="425"/>
    <m/>
    <n v="735"/>
    <n v="993"/>
    <n v="515"/>
    <n v="374"/>
    <n v="161"/>
    <n v="165.25"/>
    <n v="193"/>
    <m/>
    <n v="1.5293394927615558"/>
    <n v="3.8904250254460631"/>
    <n v="1.9720430301399008"/>
    <n v="21.5"/>
    <n v="9.9499999999999993"/>
    <m/>
    <n v="0"/>
    <n v="1210"/>
    <n v="3070"/>
    <n v="1560"/>
    <n v="16980"/>
    <n v="7860"/>
    <m/>
    <m/>
    <m/>
    <n v="158.69999999999999"/>
    <n v="163.69999999999999"/>
    <n v="170.2"/>
    <n v="119.4"/>
    <n v="124.4"/>
    <n v="112.8"/>
    <n v="90.9"/>
    <n v="95.9"/>
    <m/>
    <n v="112.7"/>
    <n v="117.7"/>
  </r>
  <r>
    <x v="15"/>
    <x v="11"/>
    <d v="2010-01-01T00:00:00"/>
    <n v="80"/>
    <n v="87.5"/>
    <n v="80"/>
    <n v="0"/>
    <m/>
    <n v="249"/>
    <n v="554.5"/>
    <n v="143.5"/>
    <m/>
    <n v="140"/>
    <n v="875"/>
    <n v="425"/>
    <m/>
    <n v="735"/>
    <n v="930"/>
    <n v="464"/>
    <n v="374"/>
    <n v="160"/>
    <n v="161"/>
    <n v="188.75"/>
    <m/>
    <n v="1.5293394927615558"/>
    <n v="3.8904250254460631"/>
    <n v="1.9720430301399008"/>
    <n v="21.5"/>
    <n v="9.9499999999999993"/>
    <m/>
    <n v="0"/>
    <n v="1210"/>
    <n v="3070"/>
    <n v="1560"/>
    <n v="16980"/>
    <n v="7860"/>
    <m/>
    <m/>
    <m/>
    <n v="158.69999999999999"/>
    <n v="163.69999999999999"/>
    <n v="170.2"/>
    <n v="119.4"/>
    <n v="124.4"/>
    <n v="112.8"/>
    <n v="90.9"/>
    <n v="95.9"/>
    <m/>
    <n v="112.7"/>
    <n v="117.7"/>
  </r>
  <r>
    <x v="15"/>
    <x v="11"/>
    <d v="2010-01-08T00:00:00"/>
    <n v="80"/>
    <n v="87.5"/>
    <n v="80"/>
    <n v="0"/>
    <m/>
    <n v="249"/>
    <n v="554.5"/>
    <n v="143.5"/>
    <m/>
    <n v="140"/>
    <n v="875"/>
    <n v="425"/>
    <m/>
    <n v="735"/>
    <n v="930"/>
    <n v="464"/>
    <n v="374"/>
    <n v="160"/>
    <n v="161"/>
    <n v="188.75"/>
    <m/>
    <n v="1.5293394927615558"/>
    <n v="3.8904250254460631"/>
    <n v="1.9720430301399008"/>
    <n v="21.5"/>
    <n v="9.9499999999999993"/>
    <m/>
    <n v="0"/>
    <n v="1210"/>
    <n v="3070"/>
    <n v="1560"/>
    <n v="16980"/>
    <n v="7860"/>
    <m/>
    <m/>
    <m/>
    <n v="158.85"/>
    <n v="163.9"/>
    <n v="168.6"/>
    <n v="119.5"/>
    <n v="124.5"/>
    <n v="111.5"/>
    <n v="90.9"/>
    <n v="95.9"/>
    <m/>
    <n v="112.8"/>
    <n v="117.8"/>
  </r>
  <r>
    <x v="15"/>
    <x v="11"/>
    <d v="2010-01-15T00:00:00"/>
    <n v="82"/>
    <n v="89"/>
    <n v="90"/>
    <n v="0"/>
    <m/>
    <n v="248"/>
    <n v="554.5"/>
    <n v="150"/>
    <m/>
    <n v="152"/>
    <n v="900"/>
    <n v="470"/>
    <m/>
    <n v="735"/>
    <n v="930"/>
    <n v="464"/>
    <n v="374"/>
    <n v="161.5"/>
    <n v="165.5"/>
    <n v="196"/>
    <m/>
    <n v="1.5293394927615558"/>
    <n v="3.8904250254460631"/>
    <n v="1.9720430301399008"/>
    <n v="21.5"/>
    <n v="9.9499999999999993"/>
    <m/>
    <n v="0"/>
    <n v="1210"/>
    <n v="3070"/>
    <n v="1560"/>
    <n v="16980"/>
    <n v="7860"/>
    <m/>
    <m/>
    <m/>
    <n v="161.1"/>
    <n v="166.1"/>
    <n v="171.5"/>
    <n v="122.4"/>
    <n v="127.4"/>
    <n v="112.6"/>
    <n v="93.9"/>
    <n v="98.9"/>
    <m/>
    <n v="114.5"/>
    <n v="119.5"/>
  </r>
  <r>
    <x v="15"/>
    <x v="11"/>
    <d v="2010-01-22T00:00:00"/>
    <n v="82"/>
    <n v="89"/>
    <n v="90"/>
    <n v="0"/>
    <m/>
    <n v="241"/>
    <n v="554.5"/>
    <n v="152.5"/>
    <m/>
    <n v="152.25"/>
    <n v="900"/>
    <n v="463.5"/>
    <m/>
    <n v="735"/>
    <n v="930"/>
    <n v="464"/>
    <n v="374"/>
    <n v="170.25"/>
    <n v="176"/>
    <n v="206"/>
    <m/>
    <n v="1.5293394927615558"/>
    <n v="3.8904250254460631"/>
    <n v="1.9720430301399008"/>
    <n v="21.5"/>
    <n v="9.9499999999999993"/>
    <m/>
    <n v="0"/>
    <n v="1210"/>
    <n v="3070"/>
    <n v="1560"/>
    <n v="16980"/>
    <n v="7860"/>
    <m/>
    <m/>
    <m/>
    <n v="159.69999999999999"/>
    <n v="164.7"/>
    <n v="170.1"/>
    <n v="121.5"/>
    <n v="126.5"/>
    <n v="111.3"/>
    <n v="93.9"/>
    <n v="98.9"/>
    <m/>
    <n v="113.5"/>
    <n v="118.5"/>
  </r>
  <r>
    <x v="15"/>
    <x v="11"/>
    <d v="2010-01-29T00:00:00"/>
    <n v="82"/>
    <n v="87"/>
    <n v="90"/>
    <n v="0"/>
    <m/>
    <n v="243.1"/>
    <n v="549.5"/>
    <n v="159"/>
    <m/>
    <n v="152"/>
    <n v="900"/>
    <n v="470"/>
    <m/>
    <n v="735"/>
    <n v="930"/>
    <n v="464"/>
    <n v="374"/>
    <n v="171"/>
    <n v="176"/>
    <n v="205"/>
    <m/>
    <n v="1.5293394927615558"/>
    <n v="3.8904250254460631"/>
    <n v="1.9720430301399008"/>
    <n v="21.5"/>
    <n v="9.9499999999999993"/>
    <m/>
    <n v="0"/>
    <n v="1210"/>
    <n v="3070"/>
    <n v="1560"/>
    <n v="16980"/>
    <n v="7860"/>
    <s v=" "/>
    <m/>
    <m/>
    <n v="159.4"/>
    <n v="164.4"/>
    <n v="169.6"/>
    <n v="120.9"/>
    <n v="125.9"/>
    <n v="110.6"/>
    <n v="93.5"/>
    <n v="98.5"/>
    <m/>
    <n v="113.1"/>
    <n v="118.1"/>
  </r>
  <r>
    <x v="15"/>
    <x v="12"/>
    <d v="2010-02-05T00:00:00"/>
    <n v="82"/>
    <n v="86"/>
    <n v="90"/>
    <n v="0"/>
    <m/>
    <n v="239.37"/>
    <n v="549.5"/>
    <n v="159"/>
    <m/>
    <n v="152"/>
    <n v="932"/>
    <n v="470"/>
    <m/>
    <n v="735"/>
    <n v="959"/>
    <n v="474"/>
    <n v="374"/>
    <n v="167"/>
    <n v="170.25"/>
    <n v="198.5"/>
    <m/>
    <n v="1.9521300790555633"/>
    <n v="4.05"/>
    <n v="2.4015895817934423"/>
    <n v="22"/>
    <n v="9.9499999999999993"/>
    <n v="0"/>
    <n v="0"/>
    <n v="1540"/>
    <n v="3200"/>
    <n v="1900"/>
    <n v="17360"/>
    <n v="7850"/>
    <s v=" "/>
    <m/>
    <m/>
    <n v="159.82"/>
    <n v="164.8"/>
    <n v="170.6"/>
    <n v="120.7"/>
    <n v="125.7"/>
    <n v="109.6"/>
    <n v="93.2"/>
    <n v="98.2"/>
    <m/>
    <n v="112.6"/>
    <n v="117.6"/>
  </r>
  <r>
    <x v="15"/>
    <x v="12"/>
    <d v="2010-02-12T00:00:00"/>
    <n v="82"/>
    <n v="86"/>
    <n v="90"/>
    <n v="0"/>
    <m/>
    <n v="241"/>
    <n v="549.5"/>
    <n v="159.75"/>
    <m/>
    <n v="161.75"/>
    <n v="932"/>
    <n v="470"/>
    <m/>
    <n v="1000"/>
    <n v="959"/>
    <n v="474"/>
    <n v="374"/>
    <n v="170.75"/>
    <n v="175.25"/>
    <n v="209"/>
    <m/>
    <n v="1.9521300790555633"/>
    <n v="4.05"/>
    <n v="2.4015895817934423"/>
    <n v="22"/>
    <n v="9.9499999999999993"/>
    <n v="0"/>
    <n v="0"/>
    <n v="1540"/>
    <n v="3200"/>
    <n v="1900"/>
    <n v="17360"/>
    <n v="7850"/>
    <s v=" "/>
    <m/>
    <m/>
    <n v="168"/>
    <n v="173"/>
    <n v="171.5"/>
    <n v="121.3"/>
    <n v="126.3"/>
    <n v="109.9"/>
    <n v="94.4"/>
    <n v="99.4"/>
    <m/>
    <n v="112.8"/>
    <n v="117.8"/>
  </r>
  <r>
    <x v="15"/>
    <x v="12"/>
    <d v="2010-02-19T00:00:00"/>
    <n v="82"/>
    <n v="85"/>
    <n v="90"/>
    <n v="0"/>
    <m/>
    <n v="245"/>
    <n v="549.5"/>
    <n v="162.75"/>
    <m/>
    <n v="161.75"/>
    <n v="932"/>
    <n v="480"/>
    <m/>
    <n v="1000"/>
    <n v="959"/>
    <n v="474"/>
    <n v="374"/>
    <n v="167.5"/>
    <n v="169"/>
    <n v="199"/>
    <m/>
    <n v="1.9521300790555633"/>
    <n v="3.95"/>
    <n v="2.4015895817934423"/>
    <n v="22"/>
    <n v="9.9499999999999993"/>
    <n v="0"/>
    <n v="0"/>
    <n v="1540"/>
    <n v="3120"/>
    <n v="1900"/>
    <n v="17360"/>
    <n v="7850"/>
    <s v=" "/>
    <m/>
    <m/>
    <n v="168.6"/>
    <n v="173.6"/>
    <n v="171.9"/>
    <n v="121.6"/>
    <n v="126.6"/>
    <n v="110.2"/>
    <n v="94"/>
    <n v="99"/>
    <m/>
    <n v="113.1"/>
    <n v="118.1"/>
  </r>
  <r>
    <x v="15"/>
    <x v="12"/>
    <d v="2010-02-26T00:00:00"/>
    <n v="82"/>
    <n v="85"/>
    <n v="90"/>
    <n v="0"/>
    <m/>
    <n v="248"/>
    <n v="549.5"/>
    <n v="162.75"/>
    <m/>
    <n v="161.75"/>
    <n v="932"/>
    <n v="490"/>
    <m/>
    <n v="1000"/>
    <n v="959"/>
    <n v="474"/>
    <n v="374"/>
    <n v="167.25"/>
    <n v="168.5"/>
    <n v="199.25"/>
    <m/>
    <n v="1.9521300790555633"/>
    <n v="3.95"/>
    <n v="2.5357565975360927"/>
    <n v="22"/>
    <n v="9.9499999999999993"/>
    <n v="0"/>
    <n v="0"/>
    <n v="1540"/>
    <n v="3120"/>
    <n v="2000"/>
    <n v="17360"/>
    <n v="7850"/>
    <s v=" "/>
    <m/>
    <m/>
    <n v="169.5"/>
    <n v="174.5"/>
    <n v="172.6"/>
    <n v="122.2"/>
    <n v="127.2"/>
    <n v="110.8"/>
    <n v="94"/>
    <n v="99"/>
    <m/>
    <n v="113.6"/>
    <n v="118.6"/>
  </r>
  <r>
    <x v="15"/>
    <x v="2"/>
    <d v="2010-03-05T00:00:00"/>
    <n v="79"/>
    <n v="85"/>
    <n v="76.5"/>
    <n v="0"/>
    <m/>
    <n v="248"/>
    <n v="549.5"/>
    <n v="162.75"/>
    <m/>
    <n v="161.75"/>
    <n v="932"/>
    <n v="490"/>
    <m/>
    <n v="1000"/>
    <n v="959"/>
    <n v="474"/>
    <n v="374"/>
    <n v="167"/>
    <n v="167.75"/>
    <n v="199"/>
    <m/>
    <n v="1.9521300790555633"/>
    <n v="3.85"/>
    <n v="2.5357565975360927"/>
    <n v="22"/>
    <n v="9.9499999999999993"/>
    <n v="0"/>
    <n v="0"/>
    <n v="1540"/>
    <n v="3040"/>
    <n v="2000"/>
    <n v="17360"/>
    <n v="7850"/>
    <s v=" "/>
    <m/>
    <m/>
    <n v="168.9"/>
    <n v="173.9"/>
    <n v="172.4"/>
    <n v="121.7"/>
    <n v="126.7"/>
    <n v="110.2"/>
    <n v="92.5"/>
    <n v="97.5"/>
    <m/>
    <n v="112.5"/>
    <n v="117.5"/>
  </r>
  <r>
    <x v="15"/>
    <x v="2"/>
    <d v="2010-03-12T00:00:00"/>
    <n v="79"/>
    <n v="84"/>
    <n v="76.5"/>
    <n v="0"/>
    <m/>
    <n v="241.54"/>
    <n v="549.5"/>
    <n v="162.75"/>
    <m/>
    <n v="161.75"/>
    <n v="959"/>
    <n v="490"/>
    <m/>
    <n v="1000"/>
    <n v="960"/>
    <n v="476"/>
    <n v="374"/>
    <n v="165.25"/>
    <n v="165"/>
    <n v="194.75"/>
    <m/>
    <n v="1.9521300790555633"/>
    <n v="3.85"/>
    <n v="2.5357565975360927"/>
    <n v="22"/>
    <n v="9.9499999999999993"/>
    <n v="0"/>
    <n v="0"/>
    <n v="1540"/>
    <n v="3040"/>
    <n v="2000"/>
    <n v="17360"/>
    <n v="7850"/>
    <s v=" "/>
    <m/>
    <m/>
    <n v="167.4"/>
    <n v="172.4"/>
    <n v="172.1"/>
    <n v="119.9"/>
    <n v="124.9"/>
    <n v="108.5"/>
    <n v="92.3"/>
    <n v="97.3"/>
    <m/>
    <n v="111.2"/>
    <n v="116.2"/>
  </r>
  <r>
    <x v="15"/>
    <x v="2"/>
    <d v="2010-03-19T00:00:00"/>
    <n v="80"/>
    <n v="84"/>
    <n v="82"/>
    <n v="0"/>
    <m/>
    <n v="230.5"/>
    <n v="549.5"/>
    <n v="162.75"/>
    <m/>
    <n v="161.75"/>
    <n v="979"/>
    <n v="490"/>
    <m/>
    <n v="1000"/>
    <n v="960"/>
    <n v="476"/>
    <n v="374"/>
    <n v="164.25"/>
    <n v="163.5"/>
    <n v="193"/>
    <m/>
    <n v="1.9521300790555633"/>
    <n v="3.85"/>
    <n v="2.5357565975360927"/>
    <n v="22"/>
    <n v="9.9499999999999993"/>
    <n v="0"/>
    <n v="0"/>
    <n v="1540"/>
    <n v="3040"/>
    <n v="2000"/>
    <n v="17360"/>
    <n v="7850"/>
    <s v=" "/>
    <m/>
    <m/>
    <n v="165.6"/>
    <n v="170.6"/>
    <n v="171.2"/>
    <n v="118"/>
    <n v="123"/>
    <n v="106.6"/>
    <n v="92.7"/>
    <n v="97.7"/>
    <m/>
    <n v="110.1"/>
    <n v="115.1"/>
  </r>
  <r>
    <x v="15"/>
    <x v="2"/>
    <d v="2010-03-26T00:00:00"/>
    <n v="80"/>
    <n v="84"/>
    <n v="82"/>
    <n v="0"/>
    <m/>
    <n v="242.75"/>
    <n v="549.5"/>
    <n v="162.75"/>
    <m/>
    <n v="161.75"/>
    <n v="984"/>
    <n v="490"/>
    <m/>
    <n v="1000"/>
    <n v="960"/>
    <n v="476"/>
    <n v="374"/>
    <n v="164"/>
    <n v="163.5"/>
    <n v="193.5"/>
    <m/>
    <n v="1.9521300790555633"/>
    <n v="3.85"/>
    <n v="2.5357565975360927"/>
    <n v="22"/>
    <n v="9.9499999999999993"/>
    <n v="0"/>
    <n v="0"/>
    <n v="1540"/>
    <n v="3040"/>
    <n v="2000"/>
    <n v="17360"/>
    <n v="7850"/>
    <s v=" "/>
    <m/>
    <m/>
    <n v="167.7"/>
    <n v="172.7"/>
    <n v="173.3"/>
    <n v="120.3"/>
    <n v="125.3"/>
    <n v="108.9"/>
    <n v="92.7"/>
    <n v="97.7"/>
    <m/>
    <n v="111.8"/>
    <n v="116.8"/>
  </r>
  <r>
    <x v="15"/>
    <x v="3"/>
    <d v="2010-04-02T00:00:00"/>
    <n v="81"/>
    <n v="83"/>
    <n v="82"/>
    <n v="0"/>
    <m/>
    <n v="256.46000000000004"/>
    <n v="549.5"/>
    <n v="162.75"/>
    <m/>
    <n v="161.75"/>
    <n v="995"/>
    <n v="500"/>
    <m/>
    <n v="1000"/>
    <n v="960"/>
    <n v="476"/>
    <n v="374"/>
    <n v="164"/>
    <n v="163.75"/>
    <n v="194"/>
    <m/>
    <n v="1.9521300790555633"/>
    <n v="3.85"/>
    <n v="2.5357565975360927"/>
    <n v="22"/>
    <n v="9.9499999999999993"/>
    <n v="0"/>
    <n v="0"/>
    <n v="1540"/>
    <n v="3040"/>
    <n v="2000"/>
    <n v="17360"/>
    <n v="7850"/>
    <s v=" "/>
    <m/>
    <m/>
    <n v="167.7"/>
    <n v="172.7"/>
    <n v="173.3"/>
    <n v="120.3"/>
    <n v="125.3"/>
    <n v="108.9"/>
    <n v="92.7"/>
    <n v="97.7"/>
    <m/>
    <n v="111.8"/>
    <n v="116.8"/>
  </r>
  <r>
    <x v="15"/>
    <x v="3"/>
    <d v="2010-04-09T00:00:00"/>
    <n v="81"/>
    <n v="83"/>
    <n v="82"/>
    <n v="0"/>
    <m/>
    <n v="256.46000000000004"/>
    <n v="549.5"/>
    <n v="149.5"/>
    <m/>
    <n v="157.75"/>
    <n v="995"/>
    <n v="500"/>
    <m/>
    <n v="1000"/>
    <n v="1021"/>
    <n v="529"/>
    <n v="374"/>
    <n v="164"/>
    <n v="163.75"/>
    <n v="194"/>
    <m/>
    <n v="1.85"/>
    <n v="3.72"/>
    <n v="2.5357565975360927"/>
    <n v="21.25"/>
    <n v="9.9499999999999993"/>
    <n v="0"/>
    <n v="0"/>
    <n v="1460"/>
    <n v="2940"/>
    <n v="2000"/>
    <n v="16770"/>
    <n v="7850"/>
    <s v=" "/>
    <m/>
    <m/>
    <n v="169.7"/>
    <n v="174.7"/>
    <n v="177.7"/>
    <n v="122.3"/>
    <n v="127.3"/>
    <n v="112.6"/>
    <n v="92.1"/>
    <n v="97.1"/>
    <m/>
    <n v="113.7"/>
    <n v="118.7"/>
  </r>
  <r>
    <x v="15"/>
    <x v="3"/>
    <d v="2010-04-16T00:00:00"/>
    <n v="81"/>
    <n v="83"/>
    <n v="82"/>
    <n v="0"/>
    <m/>
    <n v="256.46000000000004"/>
    <n v="549.5"/>
    <n v="149.75"/>
    <m/>
    <n v="161.75"/>
    <n v="995"/>
    <n v="510"/>
    <m/>
    <n v="1000"/>
    <n v="960"/>
    <n v="476"/>
    <n v="374"/>
    <n v="164"/>
    <n v="163.75"/>
    <n v="194"/>
    <m/>
    <n v="1.85"/>
    <n v="3.72"/>
    <n v="2.5357565975360927"/>
    <n v="21.25"/>
    <n v="9.9499999999999993"/>
    <n v="0"/>
    <n v="0"/>
    <n v="1460"/>
    <n v="2940"/>
    <n v="2000"/>
    <n v="16770"/>
    <n v="7850"/>
    <s v=" "/>
    <m/>
    <m/>
    <n v="170.3"/>
    <n v="175.3"/>
    <n v="176.5"/>
    <n v="122.9"/>
    <n v="127.9"/>
    <n v="112.6"/>
    <n v="92.3"/>
    <n v="97.3"/>
    <m/>
    <n v="113.9"/>
    <n v="118.9"/>
  </r>
  <r>
    <x v="15"/>
    <x v="3"/>
    <d v="2010-04-23T00:00:00"/>
    <n v="81"/>
    <n v="83"/>
    <n v="82"/>
    <n v="0"/>
    <m/>
    <n v="256.46000000000004"/>
    <n v="549.5"/>
    <n v="151.5"/>
    <n v="169"/>
    <n v="164"/>
    <n v="995"/>
    <n v="506.5"/>
    <m/>
    <n v="1000"/>
    <n v="962"/>
    <n v="477"/>
    <n v="396"/>
    <n v="166.25"/>
    <n v="166.25"/>
    <n v="197"/>
    <m/>
    <n v="1.85"/>
    <n v="3.72"/>
    <n v="2.5357565975360927"/>
    <n v="21.25"/>
    <n v="9.9499999999999993"/>
    <n v="0"/>
    <n v="0"/>
    <n v="1460"/>
    <n v="2940"/>
    <n v="2000"/>
    <n v="16770"/>
    <n v="7850"/>
    <s v=" "/>
    <m/>
    <m/>
    <n v="158.5"/>
    <n v="163.5"/>
    <n v="162.6"/>
    <n v="123.1"/>
    <n v="128.1"/>
    <n v="111"/>
    <n v="92.5"/>
    <n v="97.5"/>
    <m/>
    <n v="113.7"/>
    <n v="118.7"/>
  </r>
  <r>
    <x v="15"/>
    <x v="3"/>
    <d v="2010-04-30T00:00:00"/>
    <n v="86"/>
    <n v="90"/>
    <n v="88"/>
    <n v="0"/>
    <m/>
    <n v="271.37"/>
    <n v="561"/>
    <n v="151.75"/>
    <n v="163"/>
    <n v="161.75"/>
    <n v="1100"/>
    <n v="513.25"/>
    <m/>
    <m/>
    <n v="962"/>
    <n v="477"/>
    <n v="396"/>
    <n v="170.25"/>
    <n v="171"/>
    <n v="204"/>
    <m/>
    <n v="1.85"/>
    <n v="3.72"/>
    <n v="2.5357565975360927"/>
    <n v="21.25"/>
    <n v="9.9499999999999993"/>
    <n v="0"/>
    <n v="0"/>
    <n v="1460"/>
    <n v="2940"/>
    <n v="2000"/>
    <n v="16770"/>
    <n v="7850"/>
    <s v=" "/>
    <m/>
    <m/>
    <n v="163.69999999999999"/>
    <n v="168.7"/>
    <n v="169.2"/>
    <n v="128.30000000000001"/>
    <n v="133.30000000000001"/>
    <n v="118.5"/>
    <n v="97.5"/>
    <n v="102.5"/>
    <m/>
    <n v="119.6"/>
    <n v="124.6"/>
  </r>
  <r>
    <x v="15"/>
    <x v="4"/>
    <d v="2010-05-07T00:00:00"/>
    <n v="86"/>
    <n v="90"/>
    <n v="88"/>
    <n v="0"/>
    <m/>
    <n v="256.25"/>
    <n v="561"/>
    <n v="151.5"/>
    <n v="164"/>
    <n v="161.75"/>
    <n v="1100"/>
    <n v="518"/>
    <m/>
    <m/>
    <n v="962"/>
    <n v="477"/>
    <n v="396"/>
    <n v="170.25"/>
    <n v="171"/>
    <n v="204"/>
    <m/>
    <n v="1.85"/>
    <n v="3.72"/>
    <n v="2.5357565975360927"/>
    <n v="21.25"/>
    <n v="9.9499999999999993"/>
    <n v="0"/>
    <n v="0"/>
    <n v="1460"/>
    <n v="2940"/>
    <n v="2000"/>
    <n v="16770"/>
    <n v="7850"/>
    <s v=" "/>
    <m/>
    <m/>
    <n v="161.6"/>
    <n v="166.6"/>
    <n v="179.4"/>
    <n v="127"/>
    <n v="132"/>
    <n v="115.7"/>
    <n v="97.4"/>
    <n v="102.4"/>
    <m/>
    <n v="117.9"/>
    <n v="122.9"/>
  </r>
  <r>
    <x v="15"/>
    <x v="4"/>
    <d v="2010-05-14T00:00:00"/>
    <n v="88"/>
    <n v="92"/>
    <n v="88"/>
    <n v="0"/>
    <m/>
    <n v="250"/>
    <n v="561"/>
    <n v="166.75"/>
    <n v="171"/>
    <n v="161.75"/>
    <n v="1100"/>
    <n v="518"/>
    <m/>
    <m/>
    <n v="1025"/>
    <n v="508"/>
    <n v="429"/>
    <n v="0"/>
    <n v="0"/>
    <n v="0"/>
    <m/>
    <n v="1.85"/>
    <n v="3.72"/>
    <n v="2.5357565975360927"/>
    <n v="21.25"/>
    <n v="9.9499999999999993"/>
    <n v="0"/>
    <n v="0"/>
    <n v="1460"/>
    <n v="2940"/>
    <n v="2000"/>
    <n v="16770"/>
    <n v="7850"/>
    <s v=" "/>
    <m/>
    <m/>
    <n v="162.30000000000001"/>
    <n v="167.3"/>
    <n v="181.7"/>
    <n v="127.9"/>
    <n v="132.9"/>
    <n v="116.7"/>
    <n v="99.6"/>
    <n v="104.6"/>
    <m/>
    <n v="118.9"/>
    <n v="123.9"/>
  </r>
  <r>
    <x v="15"/>
    <x v="4"/>
    <d v="2010-05-21T00:00:00"/>
    <n v="88"/>
    <n v="94"/>
    <n v="88"/>
    <n v="0"/>
    <m/>
    <n v="250"/>
    <n v="584"/>
    <n v="166.75"/>
    <n v="171"/>
    <n v="161.75"/>
    <n v="1100"/>
    <n v="518"/>
    <m/>
    <m/>
    <n v="1025"/>
    <n v="508"/>
    <n v="429"/>
    <n v="167.75"/>
    <n v="194.75"/>
    <n v="214.5"/>
    <m/>
    <n v="1.85"/>
    <n v="3.72"/>
    <n v="2.5357565975360927"/>
    <n v="21.25"/>
    <n v="9.9499999999999993"/>
    <n v="0"/>
    <n v="0"/>
    <n v="1460"/>
    <n v="2940"/>
    <n v="2000"/>
    <n v="16770"/>
    <n v="7850"/>
    <s v=" "/>
    <m/>
    <m/>
    <n v="161.5"/>
    <n v="166.5"/>
    <n v="169.3"/>
    <n v="128.19999999999999"/>
    <n v="133.19999999999999"/>
    <n v="117.3"/>
    <n v="100.5"/>
    <n v="105.5"/>
    <m/>
    <n v="119.4"/>
    <n v="124.4"/>
  </r>
  <r>
    <x v="15"/>
    <x v="4"/>
    <d v="2010-05-28T00:00:00"/>
    <n v="88"/>
    <n v="94"/>
    <n v="91"/>
    <n v="0"/>
    <m/>
    <n v="245"/>
    <n v="584"/>
    <n v="169.75"/>
    <n v="173"/>
    <n v="181.75"/>
    <n v="1100"/>
    <n v="530"/>
    <m/>
    <m/>
    <n v="1039"/>
    <n v="559"/>
    <n v="429"/>
    <n v="168"/>
    <n v="192.75"/>
    <n v="214"/>
    <m/>
    <n v="1.85"/>
    <n v="3.72"/>
    <n v="2.5357565975360927"/>
    <n v="21.25"/>
    <n v="9.9499999999999993"/>
    <n v="0"/>
    <n v="0"/>
    <n v="1460"/>
    <n v="2940"/>
    <n v="2000"/>
    <n v="16770"/>
    <n v="7850"/>
    <s v=" "/>
    <m/>
    <m/>
    <n v="161.4"/>
    <n v="166.4"/>
    <n v="169.3"/>
    <n v="127.3"/>
    <n v="132.30000000000001"/>
    <n v="117.7"/>
    <n v="102.1"/>
    <n v="107.1"/>
    <m/>
    <n v="119"/>
    <n v="124"/>
  </r>
  <r>
    <x v="15"/>
    <x v="5"/>
    <d v="2010-06-04T00:00:00"/>
    <n v="88"/>
    <n v="94"/>
    <n v="91"/>
    <n v="0"/>
    <m/>
    <n v="247"/>
    <n v="584"/>
    <n v="169.75"/>
    <n v="173"/>
    <n v="181.75"/>
    <n v="1160"/>
    <n v="540.75"/>
    <m/>
    <m/>
    <n v="1025"/>
    <n v="508"/>
    <n v="429"/>
    <n v="167.5"/>
    <n v="189.25"/>
    <n v="210"/>
    <m/>
    <n v="1.91"/>
    <n v="3.9"/>
    <n v="2.11"/>
    <n v="20.5"/>
    <n v="9.9499999999999993"/>
    <n v="0"/>
    <n v="0"/>
    <n v="1510"/>
    <n v="3080"/>
    <n v="1670"/>
    <n v="16180"/>
    <n v="7850"/>
    <s v=" "/>
    <m/>
    <m/>
    <n v="162.30000000000001"/>
    <n v="167.3"/>
    <n v="169.5"/>
    <n v="127.8"/>
    <n v="132.80000000000001"/>
    <n v="116.7"/>
    <n v="102.1"/>
    <n v="107.1"/>
    <m/>
    <n v="119.6"/>
    <n v="124.6"/>
  </r>
  <r>
    <x v="15"/>
    <x v="5"/>
    <d v="2010-06-11T00:00:00"/>
    <n v="87"/>
    <n v="94"/>
    <n v="91"/>
    <n v="0"/>
    <m/>
    <n v="243"/>
    <n v="584"/>
    <n v="169.75"/>
    <n v="172"/>
    <n v="181.75"/>
    <n v="1160"/>
    <n v="540.75"/>
    <m/>
    <m/>
    <n v="1025"/>
    <n v="508"/>
    <n v="429"/>
    <n v="165"/>
    <n v="186.5"/>
    <n v="207"/>
    <m/>
    <n v="1.91"/>
    <n v="3.9"/>
    <n v="2.11"/>
    <n v="20.5"/>
    <n v="9.9499999999999993"/>
    <n v="0"/>
    <n v="0"/>
    <n v="1510"/>
    <n v="3080"/>
    <n v="1670"/>
    <n v="16180"/>
    <n v="7850"/>
    <s v=" "/>
    <m/>
    <m/>
    <n v="161.19999999999999"/>
    <n v="166.2"/>
    <n v="168.6"/>
    <n v="126.9"/>
    <n v="131.9"/>
    <n v="115.8"/>
    <n v="101.6"/>
    <n v="106.6"/>
    <m/>
    <n v="118.7"/>
    <n v="123.7"/>
  </r>
  <r>
    <x v="15"/>
    <x v="5"/>
    <d v="2010-06-18T00:00:00"/>
    <n v="87"/>
    <n v="94"/>
    <n v="91"/>
    <n v="0"/>
    <m/>
    <n v="244"/>
    <n v="584"/>
    <n v="169.75"/>
    <n v="172"/>
    <n v="181.75"/>
    <n v="1164"/>
    <n v="540.75"/>
    <m/>
    <m/>
    <n v="1025"/>
    <n v="508"/>
    <n v="429"/>
    <n v="165"/>
    <n v="186.5"/>
    <n v="207"/>
    <m/>
    <n v="1.91"/>
    <n v="3.9"/>
    <n v="2.11"/>
    <n v="20.5"/>
    <n v="9.9499999999999993"/>
    <n v="0"/>
    <n v="0"/>
    <n v="1510"/>
    <n v="3080"/>
    <n v="1670"/>
    <n v="16180"/>
    <n v="7850"/>
    <s v=" "/>
    <m/>
    <m/>
    <n v="161.4"/>
    <n v="166.4"/>
    <n v="168.8"/>
    <n v="127.1"/>
    <n v="132.1"/>
    <n v="116"/>
    <n v="101.6"/>
    <n v="106.6"/>
    <m/>
    <n v="118.9"/>
    <n v="123.9"/>
  </r>
  <r>
    <x v="15"/>
    <x v="5"/>
    <d v="2010-06-25T00:00:00"/>
    <n v="87"/>
    <n v="94"/>
    <n v="91"/>
    <n v="0"/>
    <m/>
    <n v="241.5"/>
    <n v="594"/>
    <n v="169.75"/>
    <n v="176"/>
    <n v="181.75"/>
    <n v="1164"/>
    <n v="550"/>
    <m/>
    <m/>
    <n v="995"/>
    <n v="477"/>
    <n v="429"/>
    <n v="164"/>
    <n v="186.5"/>
    <n v="208.25"/>
    <m/>
    <n v="1.91"/>
    <n v="3.9"/>
    <n v="2.11"/>
    <n v="20.5"/>
    <n v="9.9499999999999993"/>
    <n v="0"/>
    <n v="0"/>
    <n v="1510"/>
    <n v="3080"/>
    <n v="1670"/>
    <n v="16180"/>
    <n v="7850"/>
    <s v=" "/>
    <m/>
    <m/>
    <n v="162"/>
    <n v="167"/>
    <n v="168.2"/>
    <n v="126.6"/>
    <n v="131.6"/>
    <n v="114.7"/>
    <n v="101.6"/>
    <n v="106.6"/>
    <m/>
    <n v="118.8"/>
    <n v="123.8"/>
  </r>
  <r>
    <x v="15"/>
    <x v="6"/>
    <d v="2010-07-02T00:00:00"/>
    <n v="87"/>
    <n v="94"/>
    <n v="92"/>
    <n v="0"/>
    <m/>
    <n v="242.51"/>
    <n v="594"/>
    <n v="169.75"/>
    <n v="176"/>
    <n v="181.75"/>
    <n v="1144.5"/>
    <n v="550"/>
    <m/>
    <m/>
    <n v="995"/>
    <n v="477"/>
    <n v="429"/>
    <n v="163.75"/>
    <n v="186.25"/>
    <n v="208"/>
    <m/>
    <n v="1.91"/>
    <n v="3.9"/>
    <n v="2.11"/>
    <n v="20.5"/>
    <n v="9.9499999999999993"/>
    <n v="0"/>
    <n v="0"/>
    <n v="1510"/>
    <n v="3080"/>
    <n v="1670"/>
    <n v="16180"/>
    <n v="7850"/>
    <s v=" "/>
    <m/>
    <m/>
    <n v="162.21"/>
    <n v="167.2"/>
    <n v="168.4"/>
    <n v="126.82"/>
    <n v="131.80000000000001"/>
    <n v="114.9"/>
    <n v="101.56"/>
    <n v="106.6"/>
    <m/>
    <n v="118.9"/>
    <n v="123.9"/>
  </r>
  <r>
    <x v="15"/>
    <x v="6"/>
    <d v="2010-07-09T00:00:00"/>
    <n v="87"/>
    <n v="94"/>
    <n v="93"/>
    <n v="0"/>
    <m/>
    <n v="238.56"/>
    <n v="594"/>
    <n v="169.75"/>
    <n v="176"/>
    <n v="181.75"/>
    <n v="1100"/>
    <n v="550"/>
    <m/>
    <m/>
    <n v="1000"/>
    <n v="482"/>
    <n v="429"/>
    <n v="160.75"/>
    <n v="187"/>
    <n v="208"/>
    <m/>
    <n v="1.86"/>
    <n v="4.1538108073924569"/>
    <n v="2.11"/>
    <n v="20.45"/>
    <n v="9.9499999999999993"/>
    <n v="0"/>
    <n v="0"/>
    <n v="1470"/>
    <n v="3280"/>
    <n v="1670"/>
    <n v="16140"/>
    <n v="7850"/>
    <s v=" "/>
    <m/>
    <m/>
    <n v="161.56"/>
    <n v="166.6"/>
    <n v="167.7"/>
    <n v="126.1"/>
    <n v="131.1"/>
    <n v="114.1"/>
    <n v="101.56"/>
    <n v="106.6"/>
    <m/>
    <n v="118.56"/>
    <n v="123.6"/>
  </r>
  <r>
    <x v="15"/>
    <x v="6"/>
    <d v="2010-07-16T00:00:00"/>
    <n v="95"/>
    <n v="99"/>
    <n v="103"/>
    <n v="0"/>
    <m/>
    <n v="244.89"/>
    <n v="594"/>
    <n v="169.75"/>
    <n v="176"/>
    <n v="176.75"/>
    <n v="1100"/>
    <n v="545"/>
    <m/>
    <m/>
    <n v="1000"/>
    <n v="482"/>
    <n v="429"/>
    <n v="168.5"/>
    <n v="188.5"/>
    <n v="208.25"/>
    <m/>
    <n v="1.86"/>
    <n v="4.1538108073924569"/>
    <n v="2.11"/>
    <n v="20.45"/>
    <n v="9.9499999999999993"/>
    <n v="0"/>
    <n v="0"/>
    <n v="1470"/>
    <n v="3280"/>
    <n v="1670"/>
    <n v="16140"/>
    <n v="7850"/>
    <s v=" "/>
    <m/>
    <m/>
    <n v="165.37"/>
    <n v="170.4"/>
    <n v="141.9"/>
    <n v="131.34"/>
    <n v="136.30000000000001"/>
    <n v="119.64"/>
    <n v="106.74"/>
    <n v="111.7"/>
    <m/>
    <n v="123.41"/>
    <n v="128.4"/>
  </r>
  <r>
    <x v="15"/>
    <x v="6"/>
    <d v="2010-07-23T00:00:00"/>
    <n v="107"/>
    <n v="111"/>
    <n v="103"/>
    <n v="0"/>
    <m/>
    <n v="263.75"/>
    <n v="594"/>
    <n v="181.75"/>
    <n v="184"/>
    <n v="176.75"/>
    <n v="1100"/>
    <n v="545"/>
    <m/>
    <m/>
    <n v="1000"/>
    <n v="482"/>
    <n v="429"/>
    <n v="172.75"/>
    <n v="192.25"/>
    <n v="208.5"/>
    <m/>
    <n v="1.86"/>
    <n v="4.1538108073924569"/>
    <n v="2.11"/>
    <n v="20.45"/>
    <n v="9.9499999999999993"/>
    <n v="0"/>
    <n v="0"/>
    <n v="1470"/>
    <n v="3280"/>
    <n v="1670"/>
    <n v="16140"/>
    <n v="7850"/>
    <s v=" "/>
    <m/>
    <m/>
    <n v="175.51"/>
    <n v="180.5"/>
    <n v="182.3"/>
    <n v="143.37"/>
    <n v="148.4"/>
    <n v="131.91999999999999"/>
    <n v="117.13"/>
    <n v="122.1"/>
    <m/>
    <n v="134.66999999999999"/>
    <n v="139.69999999999999"/>
  </r>
  <r>
    <x v="15"/>
    <x v="6"/>
    <d v="2010-07-30T00:00:00"/>
    <n v="118.5"/>
    <n v="120.5"/>
    <n v="109.5"/>
    <n v="0"/>
    <m/>
    <n v="258"/>
    <n v="594"/>
    <n v="181.75"/>
    <n v="185"/>
    <n v="176.75"/>
    <n v="1094.5"/>
    <n v="567"/>
    <m/>
    <m/>
    <n v="1000"/>
    <n v="482"/>
    <n v="429"/>
    <n v="172"/>
    <n v="194.5"/>
    <n v="208.75"/>
    <m/>
    <n v="1.86"/>
    <n v="4.1538108073924569"/>
    <n v="2.11"/>
    <n v="20.45"/>
    <n v="9.9499999999999993"/>
    <n v="0"/>
    <n v="0"/>
    <n v="1470"/>
    <n v="3280"/>
    <n v="1670"/>
    <n v="16140"/>
    <n v="7850"/>
    <s v=" "/>
    <m/>
    <m/>
    <n v="180.42"/>
    <n v="185.4"/>
    <n v="187.5"/>
    <n v="149.41999999999999"/>
    <n v="154.4"/>
    <n v="138.19999999999999"/>
    <n v="127.75"/>
    <n v="132.80000000000001"/>
    <m/>
    <n v="141.9"/>
    <n v="146.9"/>
  </r>
  <r>
    <x v="15"/>
    <x v="7"/>
    <d v="2010-08-06T00:00:00"/>
    <n v="132"/>
    <n v="132"/>
    <n v="118"/>
    <n v="0"/>
    <m/>
    <n v="261.75"/>
    <n v="594"/>
    <n v="181.75"/>
    <n v="185"/>
    <n v="176.75"/>
    <n v="1094.5"/>
    <n v="567"/>
    <m/>
    <m/>
    <n v="1000"/>
    <n v="482"/>
    <n v="429"/>
    <n v="177.25"/>
    <n v="195"/>
    <n v="209.75"/>
    <m/>
    <n v="1.86"/>
    <n v="4.1538108073924569"/>
    <n v="2.11"/>
    <n v="20.45"/>
    <n v="9.9499999999999993"/>
    <n v="0"/>
    <n v="0"/>
    <n v="1470"/>
    <n v="3280"/>
    <n v="1670"/>
    <n v="16140"/>
    <n v="7850"/>
    <s v=" "/>
    <m/>
    <m/>
    <n v="186.97"/>
    <n v="192"/>
    <n v="194.8"/>
    <n v="157.75"/>
    <n v="162.80000000000001"/>
    <n v="147.6"/>
    <n v="136.1"/>
    <n v="141.1"/>
    <m/>
    <n v="152.02000000000001"/>
    <n v="157"/>
  </r>
  <r>
    <x v="15"/>
    <x v="7"/>
    <d v="2010-08-13T00:00:00"/>
    <n v="144"/>
    <n v="136"/>
    <n v="122"/>
    <n v="0"/>
    <m/>
    <n v="258"/>
    <n v="614"/>
    <n v="181.75"/>
    <n v="187"/>
    <n v="176.75"/>
    <n v="1009"/>
    <n v="582"/>
    <m/>
    <m/>
    <n v="1000"/>
    <n v="482"/>
    <n v="429"/>
    <n v="188.25"/>
    <n v="203.75"/>
    <n v="216"/>
    <m/>
    <n v="1.82"/>
    <n v="4.1538108073924569"/>
    <n v="2"/>
    <n v="20.2"/>
    <n v="9.9499999999999993"/>
    <n v="0"/>
    <n v="0"/>
    <n v="1440"/>
    <n v="3280"/>
    <n v="1580"/>
    <n v="15940"/>
    <n v="7850"/>
    <s v=" "/>
    <m/>
    <m/>
    <n v="190.7"/>
    <n v="195.7"/>
    <n v="198.4"/>
    <n v="161.6"/>
    <n v="166.6"/>
    <n v="151.30000000000001"/>
    <n v="142.30000000000001"/>
    <n v="147.30000000000001"/>
    <m/>
    <n v="157.6"/>
    <n v="162.6"/>
  </r>
  <r>
    <x v="15"/>
    <x v="7"/>
    <d v="2010-08-20T00:00:00"/>
    <n v="141"/>
    <n v="133"/>
    <n v="119"/>
    <n v="170"/>
    <m/>
    <n v="259"/>
    <n v="580"/>
    <n v="168"/>
    <n v="175"/>
    <n v="176.75"/>
    <n v="1045"/>
    <n v="570"/>
    <m/>
    <m/>
    <n v="1000"/>
    <n v="482"/>
    <n v="429"/>
    <n v="183.75"/>
    <n v="200.25"/>
    <n v="216.25"/>
    <m/>
    <n v="1.82"/>
    <n v="4.1538108073924569"/>
    <n v="2"/>
    <n v="20.2"/>
    <n v="9.9499999999999993"/>
    <n v="0"/>
    <n v="0"/>
    <n v="1440"/>
    <n v="3280"/>
    <n v="1580"/>
    <n v="15940"/>
    <n v="7850"/>
    <s v=" "/>
    <m/>
    <m/>
    <n v="186.8"/>
    <n v="191.8"/>
    <n v="196"/>
    <n v="158.1"/>
    <n v="163.1"/>
    <n v="151"/>
    <n v="139.30000000000001"/>
    <n v="144.30000000000001"/>
    <m/>
    <n v="154.80000000000001"/>
    <n v="159.80000000000001"/>
  </r>
  <r>
    <x v="15"/>
    <x v="7"/>
    <d v="2010-08-27T00:00:00"/>
    <n v="133"/>
    <n v="129"/>
    <n v="117"/>
    <n v="169"/>
    <m/>
    <n v="254"/>
    <n v="572"/>
    <n v="160.5"/>
    <n v="175"/>
    <n v="180"/>
    <n v="1050"/>
    <n v="570"/>
    <m/>
    <m/>
    <n v="1035"/>
    <n v="492"/>
    <n v="429"/>
    <n v="181.75"/>
    <n v="199"/>
    <n v="215.75"/>
    <m/>
    <n v="1.82"/>
    <n v="4.1538108073924569"/>
    <n v="2"/>
    <n v="20.2"/>
    <n v="9.9499999999999993"/>
    <n v="0"/>
    <n v="0"/>
    <n v="1440"/>
    <n v="3280"/>
    <n v="1580"/>
    <n v="15940"/>
    <n v="7850"/>
    <s v=" "/>
    <m/>
    <m/>
    <n v="183.1"/>
    <n v="188.1"/>
    <n v="192"/>
    <n v="154.19999999999999"/>
    <n v="159.19999999999999"/>
    <n v="145"/>
    <n v="134.4"/>
    <n v="139.4"/>
    <m/>
    <n v="149.9"/>
    <n v="154.9"/>
  </r>
  <r>
    <x v="15"/>
    <x v="8"/>
    <d v="2010-09-03T00:00:00"/>
    <n v="130"/>
    <n v="127"/>
    <n v="116"/>
    <n v="169"/>
    <m/>
    <n v="254"/>
    <n v="572"/>
    <n v="160.5"/>
    <n v="180"/>
    <n v="180"/>
    <n v="1050"/>
    <n v="575"/>
    <m/>
    <m/>
    <n v="1035"/>
    <n v="492"/>
    <n v="429"/>
    <n v="180.25"/>
    <n v="197.75"/>
    <n v="216"/>
    <m/>
    <n v="1.82"/>
    <n v="4.1538108073924569"/>
    <n v="2"/>
    <n v="20.2"/>
    <n v="9.9499999999999993"/>
    <n v="0"/>
    <n v="0"/>
    <n v="1440"/>
    <n v="3280"/>
    <n v="1580"/>
    <n v="15940"/>
    <n v="7850"/>
    <s v=" "/>
    <m/>
    <m/>
    <n v="182.8"/>
    <n v="187.8"/>
    <n v="191.1"/>
    <n v="153.4"/>
    <n v="158.4"/>
    <n v="143.30000000000001"/>
    <n v="132.4"/>
    <n v="137.4"/>
    <m/>
    <n v="148.4"/>
    <n v="153.4"/>
  </r>
  <r>
    <x v="15"/>
    <x v="8"/>
    <d v="2010-09-10T00:00:00"/>
    <n v="134"/>
    <n v="127"/>
    <n v="116"/>
    <n v="169"/>
    <m/>
    <n v="255"/>
    <n v="287"/>
    <n v="165"/>
    <n v="184"/>
    <n v="179"/>
    <n v="1052"/>
    <n v="575"/>
    <n v="503"/>
    <n v="975"/>
    <n v="1035"/>
    <n v="492"/>
    <n v="429"/>
    <n v="181.75"/>
    <n v="198.75"/>
    <n v="216.25"/>
    <m/>
    <n v="1.82"/>
    <n v="4.1538108073924569"/>
    <n v="2"/>
    <n v="20.2"/>
    <n v="9.9499999999999993"/>
    <m/>
    <n v="0"/>
    <n v="1440"/>
    <n v="3280"/>
    <n v="1580"/>
    <n v="15940"/>
    <n v="7850"/>
    <s v=" "/>
    <m/>
    <m/>
    <n v="184.24"/>
    <n v="189.2"/>
    <n v="191.8"/>
    <n v="154.82"/>
    <n v="159.80000000000001"/>
    <n v="144.19999999999999"/>
    <n v="134.61000000000001"/>
    <n v="139.6"/>
    <m/>
    <n v="149.5"/>
    <n v="154.5"/>
  </r>
  <r>
    <x v="15"/>
    <x v="8"/>
    <d v="2010-09-17T00:00:00"/>
    <n v="130"/>
    <n v="135"/>
    <n v="126"/>
    <n v="169"/>
    <m/>
    <n v="266"/>
    <n v="587"/>
    <n v="176.75"/>
    <n v="184"/>
    <n v="180"/>
    <n v="1052"/>
    <n v="575"/>
    <n v="503"/>
    <n v="975"/>
    <n v="1006"/>
    <n v="490"/>
    <n v="429"/>
    <n v="183.5"/>
    <n v="200.5"/>
    <n v="217.75"/>
    <m/>
    <n v="1.82"/>
    <n v="4.1538108073924569"/>
    <n v="2"/>
    <n v="20.2"/>
    <n v="9.9499999999999993"/>
    <n v="0"/>
    <n v="0"/>
    <n v="1440"/>
    <n v="3280"/>
    <n v="1580"/>
    <n v="15940"/>
    <n v="7850"/>
    <s v=" "/>
    <m/>
    <m/>
    <n v="188.2"/>
    <n v="193.2"/>
    <n v="196.8"/>
    <n v="159.1"/>
    <n v="164.1"/>
    <n v="149.5"/>
    <n v="136.69999999999999"/>
    <n v="141.69999999999999"/>
    <m/>
    <n v="152.9"/>
    <n v="157.9"/>
  </r>
  <r>
    <x v="15"/>
    <x v="8"/>
    <d v="2010-09-24T00:00:00"/>
    <n v="130"/>
    <n v="133"/>
    <n v="125"/>
    <n v="169"/>
    <m/>
    <n v="264"/>
    <n v="525"/>
    <n v="180"/>
    <n v="184"/>
    <n v="180"/>
    <n v="1052"/>
    <n v="575"/>
    <n v="503"/>
    <n v="975"/>
    <n v="1006"/>
    <n v="490"/>
    <n v="429"/>
    <n v="183.5"/>
    <n v="200.5"/>
    <n v="217.75"/>
    <m/>
    <n v="1.82"/>
    <n v="4.1538108073924569"/>
    <n v="2"/>
    <n v="20.2"/>
    <n v="9.9499999999999993"/>
    <n v="0"/>
    <n v="0"/>
    <n v="1440"/>
    <n v="3280"/>
    <n v="1580"/>
    <n v="15940"/>
    <n v="7850"/>
    <s v=" "/>
    <m/>
    <m/>
    <n v="186.2"/>
    <n v="191.2"/>
    <n v="192.8"/>
    <n v="157.9"/>
    <n v="162.9"/>
    <n v="148.4"/>
    <n v="135.9"/>
    <n v="140.9"/>
    <m/>
    <n v="151.9"/>
    <n v="156.9"/>
  </r>
  <r>
    <x v="15"/>
    <x v="13"/>
    <d v="2010-10-01T00:00:00"/>
    <n v="145"/>
    <n v="141"/>
    <n v="130"/>
    <n v="0"/>
    <m/>
    <n v="263.33000000000004"/>
    <n v="630"/>
    <n v="193.75"/>
    <n v="193"/>
    <n v="201.75"/>
    <n v="1052"/>
    <n v="575"/>
    <n v="503"/>
    <n v="975"/>
    <n v="996"/>
    <n v="480"/>
    <n v="429"/>
    <n v="189.25"/>
    <n v="207.75"/>
    <n v="225.75"/>
    <m/>
    <n v="1.82"/>
    <n v="4.1538108073924569"/>
    <n v="2"/>
    <n v="20.2"/>
    <n v="9.9499999999999993"/>
    <n v="0"/>
    <n v="0"/>
    <n v="1440"/>
    <n v="3280"/>
    <n v="1580"/>
    <n v="15940"/>
    <n v="7850"/>
    <s v=" "/>
    <m/>
    <m/>
    <n v="194.1"/>
    <n v="199.1"/>
    <n v="202.8"/>
    <n v="165.5"/>
    <n v="170.5"/>
    <n v="155.4"/>
    <n v="145.80000000000001"/>
    <n v="150.80000000000001"/>
    <m/>
    <n v="160.6"/>
    <n v="165.6"/>
  </r>
  <r>
    <x v="15"/>
    <x v="13"/>
    <d v="2010-10-08T00:00:00"/>
    <n v="147"/>
    <n v="134"/>
    <n v="123"/>
    <n v="0"/>
    <m/>
    <n v="255"/>
    <n v="630"/>
    <n v="190.75"/>
    <n v="189"/>
    <n v="201.75"/>
    <n v="1052"/>
    <n v="575"/>
    <n v="503"/>
    <n v="975"/>
    <n v="996"/>
    <n v="480"/>
    <n v="429"/>
    <n v="186"/>
    <n v="204.75"/>
    <n v="223"/>
    <m/>
    <n v="1.82"/>
    <n v="4.1538108073924569"/>
    <n v="2"/>
    <n v="20.2"/>
    <n v="9.9499999999999993"/>
    <n v="0"/>
    <n v="0"/>
    <n v="1440"/>
    <n v="3280"/>
    <n v="1580"/>
    <n v="15940"/>
    <n v="7850"/>
    <s v=" "/>
    <m/>
    <m/>
    <n v="195.8"/>
    <n v="200.8"/>
    <n v="197.2"/>
    <n v="159.30000000000001"/>
    <n v="164.3"/>
    <n v="149.69999999999999"/>
    <n v="141.1"/>
    <n v="146.1"/>
    <m/>
    <n v="155.4"/>
    <n v="160.4"/>
  </r>
  <r>
    <x v="15"/>
    <x v="13"/>
    <d v="2010-10-15T00:00:00"/>
    <n v="131"/>
    <n v="135"/>
    <n v="130"/>
    <n v="0"/>
    <m/>
    <n v="244.5"/>
    <n v="630"/>
    <n v="193.75"/>
    <n v="193"/>
    <n v="201.75"/>
    <n v="1048"/>
    <n v="575"/>
    <n v="503"/>
    <n v="975"/>
    <n v="999"/>
    <n v="490"/>
    <n v="429"/>
    <n v="192.5"/>
    <n v="211.25"/>
    <n v="228.75"/>
    <m/>
    <n v="1.82"/>
    <n v="4.1538108073924569"/>
    <n v="2"/>
    <n v="20.2"/>
    <n v="9.9499999999999993"/>
    <n v="0"/>
    <n v="0"/>
    <n v="1440"/>
    <n v="3280"/>
    <n v="1580"/>
    <n v="15940"/>
    <n v="7850"/>
    <s v=" "/>
    <m/>
    <m/>
    <n v="192.3"/>
    <n v="197.3"/>
    <n v="194.5"/>
    <n v="154.9"/>
    <n v="159.9"/>
    <n v="145.19999999999999"/>
    <n v="135.30000000000001"/>
    <n v="140.30000000000001"/>
    <m/>
    <n v="149"/>
    <n v="154"/>
  </r>
  <r>
    <x v="15"/>
    <x v="13"/>
    <d v="2010-10-22T00:00:00"/>
    <n v="131"/>
    <n v="135"/>
    <n v="130"/>
    <n v="0"/>
    <m/>
    <n v="257.5"/>
    <n v="565"/>
    <n v="0"/>
    <n v="193"/>
    <n v="196"/>
    <n v="1048"/>
    <n v="575"/>
    <n v="503"/>
    <n v="1100"/>
    <n v="999"/>
    <n v="490"/>
    <n v="429"/>
    <n v="189.5"/>
    <n v="208.5"/>
    <n v="225.75"/>
    <m/>
    <n v="1.78"/>
    <n v="4.05"/>
    <n v="2"/>
    <n v="17.399999999999999"/>
    <n v="9.9499999999999993"/>
    <n v="0"/>
    <n v="0"/>
    <n v="1400"/>
    <n v="3200"/>
    <n v="1580"/>
    <n v="13730"/>
    <n v="7850"/>
    <s v=" "/>
    <m/>
    <m/>
    <n v="187.8"/>
    <n v="192.8"/>
    <n v="191.8"/>
    <n v="157.19999999999999"/>
    <n v="162.19999999999999"/>
    <n v="147.69999999999999"/>
    <n v="135.6"/>
    <n v="140.6"/>
    <m/>
    <n v="150.30000000000001"/>
    <n v="155.30000000000001"/>
  </r>
  <r>
    <x v="15"/>
    <x v="13"/>
    <d v="2010-10-29T00:00:00"/>
    <n v="133"/>
    <n v="135"/>
    <n v="127"/>
    <n v="200"/>
    <m/>
    <n v="250"/>
    <n v="545"/>
    <n v="171.75"/>
    <n v="188"/>
    <n v="175"/>
    <n v="1030"/>
    <n v="575"/>
    <n v="503"/>
    <n v="1050"/>
    <n v="989"/>
    <n v="490"/>
    <n v="429"/>
    <n v="188.75"/>
    <n v="208.75"/>
    <n v="227"/>
    <m/>
    <n v="1.78"/>
    <n v="4.05"/>
    <n v="2"/>
    <n v="17.399999999999999"/>
    <n v="9.9499999999999993"/>
    <n v="0"/>
    <n v="0"/>
    <n v="1400"/>
    <n v="3200"/>
    <n v="1580"/>
    <n v="13730"/>
    <n v="7850"/>
    <s v=" "/>
    <m/>
    <m/>
    <n v="179.4"/>
    <n v="184.4"/>
    <n v="188.1"/>
    <n v="156.19999999999999"/>
    <n v="161.19999999999999"/>
    <n v="145.1"/>
    <n v="135.1"/>
    <n v="140.1"/>
    <m/>
    <n v="150"/>
    <n v="155"/>
  </r>
  <r>
    <x v="15"/>
    <x v="9"/>
    <d v="2010-11-05T00:00:00"/>
    <n v="131"/>
    <n v="133"/>
    <n v="122"/>
    <n v="200"/>
    <m/>
    <n v="250"/>
    <n v="550"/>
    <n v="171.75"/>
    <n v="188"/>
    <n v="175"/>
    <n v="1030"/>
    <n v="575"/>
    <n v="503"/>
    <n v="1050"/>
    <n v="1007"/>
    <n v="488"/>
    <n v="429"/>
    <n v="189.5"/>
    <n v="209.25"/>
    <n v="222.75"/>
    <m/>
    <n v="1.78"/>
    <n v="4.05"/>
    <n v="2"/>
    <n v="17.399999999999999"/>
    <n v="9.9499999999999993"/>
    <n v="0"/>
    <n v="0"/>
    <n v="1400"/>
    <n v="3200"/>
    <n v="1580"/>
    <n v="13730"/>
    <n v="7850"/>
    <s v=" "/>
    <m/>
    <m/>
    <n v="178.2"/>
    <n v="183.2"/>
    <n v="187.7"/>
    <n v="154.80000000000001"/>
    <n v="159.80000000000001"/>
    <n v="143.5"/>
    <n v="133.5"/>
    <n v="138.5"/>
    <m/>
    <n v="148.6"/>
    <n v="153.6"/>
  </r>
  <r>
    <x v="15"/>
    <x v="9"/>
    <d v="2010-11-12T00:00:00"/>
    <n v="138"/>
    <n v="142"/>
    <n v="130"/>
    <n v="0"/>
    <m/>
    <n v="257.08000000000004"/>
    <n v="630"/>
    <n v="186.75"/>
    <n v="190"/>
    <n v="201.75"/>
    <n v="1046.5"/>
    <n v="595"/>
    <n v="520"/>
    <n v="1050"/>
    <n v="997"/>
    <n v="478"/>
    <n v="429"/>
    <n v="190.75"/>
    <n v="212.25"/>
    <n v="227"/>
    <m/>
    <n v="1.78"/>
    <n v="4.05"/>
    <n v="2"/>
    <n v="17.399999999999999"/>
    <n v="9.9499999999999993"/>
    <n v="2"/>
    <n v="0"/>
    <n v="1400"/>
    <n v="3200"/>
    <n v="1580"/>
    <n v="13730"/>
    <n v="7850"/>
    <m/>
    <m/>
    <m/>
    <n v="185"/>
    <n v="190"/>
    <n v="195.6"/>
    <n v="161.69999999999999"/>
    <n v="166.7"/>
    <n v="150.80000000000001"/>
    <n v="140.9"/>
    <n v="145.9"/>
    <m/>
    <n v="155.4"/>
    <n v="160.4"/>
  </r>
  <r>
    <x v="15"/>
    <x v="9"/>
    <d v="2010-11-19T00:00:00"/>
    <n v="140"/>
    <n v="144"/>
    <n v="132"/>
    <n v="0"/>
    <m/>
    <n v="264.88"/>
    <n v="630"/>
    <n v="189.75"/>
    <n v="192"/>
    <n v="201.75"/>
    <n v="1046.5"/>
    <n v="595"/>
    <n v="520"/>
    <n v="1050"/>
    <n v="997"/>
    <n v="478"/>
    <n v="429"/>
    <n v="194.25"/>
    <n v="216.5"/>
    <n v="233.75"/>
    <m/>
    <n v="1.78"/>
    <n v="4.05"/>
    <n v="2"/>
    <n v="17.399999999999999"/>
    <n v="9.9499999999999993"/>
    <n v="0"/>
    <n v="0"/>
    <n v="1400"/>
    <n v="3200"/>
    <n v="1580"/>
    <n v="13730"/>
    <n v="7850"/>
    <s v=" "/>
    <m/>
    <m/>
    <n v="187.5"/>
    <n v="192.5"/>
    <n v="198.3"/>
    <n v="164.1"/>
    <n v="169.1"/>
    <n v="153.6"/>
    <n v="142.5"/>
    <n v="147.5"/>
    <m/>
    <n v="157.69999999999999"/>
    <n v="162.69999999999999"/>
  </r>
  <r>
    <x v="15"/>
    <x v="9"/>
    <d v="2010-11-26T00:00:00"/>
    <n v="130"/>
    <n v="135"/>
    <n v="129"/>
    <n v="200"/>
    <m/>
    <n v="252"/>
    <n v="575"/>
    <n v="179.75"/>
    <n v="190"/>
    <n v="198"/>
    <n v="1030"/>
    <n v="652"/>
    <n v="520"/>
    <n v="1050"/>
    <n v="997"/>
    <n v="478"/>
    <n v="429"/>
    <n v="190.25"/>
    <n v="212.25"/>
    <n v="229.25"/>
    <m/>
    <n v="1.78"/>
    <n v="4.05"/>
    <n v="2"/>
    <n v="17.399999999999999"/>
    <n v="9.9499999999999993"/>
    <n v="0"/>
    <n v="0"/>
    <n v="1400"/>
    <n v="3200"/>
    <n v="1580"/>
    <n v="13730"/>
    <n v="7850"/>
    <s v=" "/>
    <m/>
    <m/>
    <n v="182.2"/>
    <n v="187.2"/>
    <n v="185.4"/>
    <n v="156.1"/>
    <n v="161.1"/>
    <n v="144.5"/>
    <n v="134.80000000000001"/>
    <n v="139.80000000000001"/>
    <m/>
    <n v="149.9"/>
    <n v="154.9"/>
  </r>
  <r>
    <x v="15"/>
    <x v="10"/>
    <d v="2010-12-03T00:00:00"/>
    <n v="129"/>
    <n v="135"/>
    <n v="131"/>
    <n v="220"/>
    <m/>
    <n v="269.35000000000002"/>
    <n v="550"/>
    <n v="179.75"/>
    <n v="192"/>
    <n v="199"/>
    <n v="1029"/>
    <n v="652"/>
    <n v="520"/>
    <n v="1050"/>
    <n v="997"/>
    <n v="478"/>
    <n v="429"/>
    <n v="192.25"/>
    <n v="215.25"/>
    <n v="231.5"/>
    <m/>
    <n v="1.88"/>
    <n v="4.05"/>
    <n v="2.5"/>
    <n v="16.5"/>
    <n v="12"/>
    <n v="0"/>
    <n v="0"/>
    <n v="1480"/>
    <n v="3200"/>
    <n v="1970"/>
    <n v="13020"/>
    <n v="9470"/>
    <s v=" "/>
    <m/>
    <m/>
    <n v="196.9"/>
    <n v="201.9"/>
    <n v="195.1"/>
    <n v="159"/>
    <n v="164"/>
    <n v="147.4"/>
    <n v="134.4"/>
    <n v="139.4"/>
    <m/>
    <n v="151.6"/>
    <n v="156.6"/>
  </r>
  <r>
    <x v="15"/>
    <x v="10"/>
    <d v="2010-12-10T00:00:00"/>
    <n v="142"/>
    <n v="148"/>
    <n v="137"/>
    <n v="200"/>
    <m/>
    <n v="274"/>
    <n v="608"/>
    <n v="179.75"/>
    <n v="192"/>
    <n v="201.75"/>
    <n v="1029"/>
    <n v="550"/>
    <n v="503"/>
    <n v="1200"/>
    <n v="996"/>
    <n v="479"/>
    <n v="429"/>
    <n v="196.5"/>
    <n v="220"/>
    <n v="235"/>
    <m/>
    <n v="1.88"/>
    <n v="4.05"/>
    <n v="2.5"/>
    <n v="16.5"/>
    <n v="12"/>
    <n v="0"/>
    <n v="0"/>
    <n v="1480"/>
    <n v="3200"/>
    <n v="1970"/>
    <n v="13020"/>
    <n v="9470"/>
    <s v=" "/>
    <m/>
    <m/>
    <n v="189.9"/>
    <n v="194.9"/>
    <n v="192.4"/>
    <n v="167.4"/>
    <n v="172.4"/>
    <n v="157.4"/>
    <n v="144.4"/>
    <n v="149.4"/>
    <m/>
    <n v="160.6"/>
    <n v="165.6"/>
  </r>
  <r>
    <x v="15"/>
    <x v="10"/>
    <d v="2010-12-17T00:00:00"/>
    <n v="145"/>
    <n v="153"/>
    <n v="140"/>
    <n v="205"/>
    <m/>
    <n v="271.5"/>
    <n v="575"/>
    <n v="181.75"/>
    <n v="194"/>
    <n v="193"/>
    <n v="1007"/>
    <n v="550"/>
    <n v="503"/>
    <n v="1200"/>
    <n v="996"/>
    <n v="479"/>
    <n v="429"/>
    <n v="198.25"/>
    <n v="220.5"/>
    <n v="232.75"/>
    <m/>
    <n v="1.88"/>
    <n v="4.05"/>
    <n v="2.5"/>
    <n v="16.5"/>
    <n v="12"/>
    <n v="0"/>
    <n v="0"/>
    <n v="1480"/>
    <n v="3200"/>
    <n v="1970"/>
    <n v="13020"/>
    <n v="9470"/>
    <s v=" "/>
    <m/>
    <m/>
    <n v="192.2"/>
    <n v="197.2"/>
    <n v="194.9"/>
    <n v="170.2"/>
    <n v="175.2"/>
    <n v="169.7"/>
    <n v="147.6"/>
    <n v="152.6"/>
    <m/>
    <n v="163.4"/>
    <n v="168.4"/>
  </r>
  <r>
    <x v="15"/>
    <x v="10"/>
    <d v="2010-12-24T00:00:00"/>
    <n v="146"/>
    <n v="155"/>
    <n v="143"/>
    <n v="205"/>
    <m/>
    <n v="269"/>
    <n v="600"/>
    <n v="185"/>
    <n v="197"/>
    <n v="190"/>
    <n v="1007"/>
    <n v="550"/>
    <n v="503"/>
    <n v="1200"/>
    <n v="996"/>
    <n v="479"/>
    <n v="429"/>
    <n v="201"/>
    <n v="224.25"/>
    <n v="236.5"/>
    <m/>
    <n v="1.88"/>
    <n v="4.05"/>
    <n v="2.5"/>
    <n v="16.5"/>
    <n v="12"/>
    <n v="0"/>
    <n v="0"/>
    <n v="1480"/>
    <n v="3200"/>
    <n v="1970"/>
    <n v="13020"/>
    <n v="9470"/>
    <s v=" "/>
    <m/>
    <m/>
    <n v="192.9"/>
    <n v="197.9"/>
    <n v="195.8"/>
    <n v="171.5"/>
    <n v="176.5"/>
    <n v="161.5"/>
    <n v="148.5"/>
    <n v="153.5"/>
    <m/>
    <n v="164.3"/>
    <n v="169.3"/>
  </r>
  <r>
    <x v="15"/>
    <x v="10"/>
    <d v="2010-12-31T00:00:00"/>
    <n v="146"/>
    <n v="156"/>
    <n v="146"/>
    <n v="205"/>
    <m/>
    <n v="269"/>
    <n v="600"/>
    <n v="185"/>
    <n v="197"/>
    <n v="190"/>
    <n v="1007"/>
    <n v="550"/>
    <n v="503"/>
    <n v="1200"/>
    <n v="996"/>
    <n v="479"/>
    <n v="429"/>
    <n v="202.5"/>
    <n v="225.5"/>
    <n v="237"/>
    <m/>
    <n v="2.0192135869268886"/>
    <n v="4.05"/>
    <n v="2.5357565975360927"/>
    <n v="17.25"/>
    <n v="12"/>
    <n v="0"/>
    <n v="0"/>
    <n v="1590"/>
    <n v="3200"/>
    <n v="2000"/>
    <n v="13610"/>
    <n v="9470"/>
    <s v=" "/>
    <m/>
    <m/>
    <n v="193.7"/>
    <n v="198.7"/>
    <n v="196.3"/>
    <n v="172.1"/>
    <n v="177.1"/>
    <n v="162.1"/>
    <n v="148.5"/>
    <n v="153.5"/>
    <m/>
    <n v="164.6"/>
    <n v="169.6"/>
  </r>
  <r>
    <x v="16"/>
    <x v="11"/>
    <d v="2011-01-07T00:00:00"/>
    <n v="166"/>
    <n v="158"/>
    <n v="146"/>
    <n v="0"/>
    <m/>
    <n v="295"/>
    <n v="638"/>
    <n v="194.75"/>
    <n v="202"/>
    <n v="198.75"/>
    <n v="1027"/>
    <n v="762"/>
    <n v="503"/>
    <n v="1200"/>
    <n v="1017"/>
    <n v="486"/>
    <n v="429"/>
    <n v="202.5"/>
    <n v="225.5"/>
    <n v="237"/>
    <m/>
    <n v="1.95"/>
    <n v="4.05"/>
    <n v="2.4500000000000002"/>
    <n v="17.25"/>
    <n v="12"/>
    <n v="0"/>
    <n v="0"/>
    <n v="1540"/>
    <n v="3200"/>
    <n v="1930"/>
    <n v="13610"/>
    <n v="9470"/>
    <s v=" "/>
    <m/>
    <m/>
    <n v="208.6"/>
    <n v="213.6"/>
    <n v="209.4"/>
    <n v="181.4"/>
    <n v="186.4"/>
    <n v="171.3"/>
    <n v="158"/>
    <n v="163"/>
    <m/>
    <n v="177.7"/>
    <n v="182.7"/>
  </r>
  <r>
    <x v="16"/>
    <x v="11"/>
    <d v="2011-01-14T00:00:00"/>
    <n v="155"/>
    <n v="159"/>
    <n v="147"/>
    <n v="0"/>
    <m/>
    <n v="286"/>
    <n v="555"/>
    <n v="200.75"/>
    <n v="206"/>
    <n v="195"/>
    <n v="1020"/>
    <n v="652"/>
    <n v="503"/>
    <n v="1200"/>
    <n v="990.25"/>
    <n v="486"/>
    <n v="429"/>
    <n v="205"/>
    <n v="208.25"/>
    <n v="238.5"/>
    <m/>
    <n v="1.95"/>
    <n v="4.05"/>
    <n v="2.4500000000000002"/>
    <n v="17.25"/>
    <n v="12"/>
    <n v="0"/>
    <n v="0"/>
    <n v="1540"/>
    <n v="3200"/>
    <n v="1930"/>
    <n v="13610"/>
    <n v="9470"/>
    <s v=" "/>
    <m/>
    <m/>
    <n v="214.5"/>
    <n v="219.5"/>
    <n v="212.4"/>
    <n v="178.8"/>
    <n v="183.8"/>
    <n v="169"/>
    <n v="154.4"/>
    <n v="159.4"/>
    <m/>
    <n v="172.3"/>
    <n v="177.3"/>
  </r>
  <r>
    <x v="16"/>
    <x v="11"/>
    <d v="2011-01-21T00:00:00"/>
    <n v="162"/>
    <n v="172"/>
    <n v="172"/>
    <n v="0"/>
    <m/>
    <n v="289.39999999999998"/>
    <n v="638"/>
    <n v="215.75"/>
    <n v="213"/>
    <n v="201.75"/>
    <n v="1020"/>
    <n v="652"/>
    <n v="503"/>
    <n v="1200"/>
    <n v="990.25"/>
    <n v="486"/>
    <n v="429"/>
    <n v="215"/>
    <n v="241.25"/>
    <n v="250.75"/>
    <m/>
    <n v="2.0192135869268886"/>
    <n v="4.05"/>
    <n v="2.5357565975360927"/>
    <n v="17.25"/>
    <n v="12"/>
    <n v="0"/>
    <n v="0"/>
    <n v="1590"/>
    <n v="3200"/>
    <n v="2000"/>
    <n v="13610"/>
    <n v="9470"/>
    <s v=" "/>
    <m/>
    <m/>
    <n v="224.6"/>
    <n v="229.6"/>
    <n v="223.2"/>
    <n v="187.4"/>
    <n v="192.4"/>
    <n v="177.9"/>
    <n v="161.9"/>
    <n v="166.9"/>
    <m/>
    <n v="180.3"/>
    <n v="185.3"/>
  </r>
  <r>
    <x v="16"/>
    <x v="11"/>
    <d v="2011-01-28T00:00:00"/>
    <n v="162"/>
    <n v="172"/>
    <n v="157"/>
    <n v="217"/>
    <m/>
    <n v="281"/>
    <n v="638"/>
    <n v="210.75"/>
    <n v="205"/>
    <n v="201.75"/>
    <n v="1010"/>
    <n v="550"/>
    <n v="503"/>
    <n v="1200"/>
    <n v="990.25"/>
    <n v="486"/>
    <n v="429"/>
    <n v="219"/>
    <n v="239.5"/>
    <n v="248.5"/>
    <m/>
    <n v="1.8850465711842381"/>
    <n v="4.05"/>
    <n v="2.5357565975360927"/>
    <n v="17.25"/>
    <n v="12"/>
    <n v="0"/>
    <n v="0"/>
    <n v="1490"/>
    <n v="3200"/>
    <n v="2000"/>
    <n v="13610"/>
    <n v="9470"/>
    <s v=" "/>
    <m/>
    <m/>
    <n v="218.8"/>
    <n v="223.8"/>
    <n v="215.7"/>
    <n v="184.6"/>
    <n v="189.6"/>
    <n v="175.6"/>
    <n v="161.80000000000001"/>
    <n v="166.8"/>
    <m/>
    <n v="173.6"/>
    <n v="178.6"/>
  </r>
  <r>
    <x v="16"/>
    <x v="12"/>
    <d v="2011-02-04T00:00:00"/>
    <n v="160"/>
    <n v="170"/>
    <n v="154"/>
    <n v="217"/>
    <m/>
    <n v="272"/>
    <n v="595"/>
    <n v="200"/>
    <n v="205"/>
    <n v="187"/>
    <n v="1134.5"/>
    <n v="652"/>
    <n v="503"/>
    <n v="1200"/>
    <n v="990.25"/>
    <n v="486"/>
    <n v="429"/>
    <n v="218.25"/>
    <n v="238.5"/>
    <n v="246"/>
    <m/>
    <n v="1.8850465711842381"/>
    <n v="4.05"/>
    <n v="2.5357565975360927"/>
    <n v="17.25"/>
    <n v="12"/>
    <n v="0"/>
    <n v="0"/>
    <n v="1490"/>
    <n v="3200"/>
    <n v="2000"/>
    <n v="13610"/>
    <n v="9470"/>
    <s v=" "/>
    <m/>
    <m/>
    <n v="218"/>
    <n v="223"/>
    <n v="215.2"/>
    <n v="182.8"/>
    <n v="187.8"/>
    <n v="173.5"/>
    <n v="159.5"/>
    <n v="164.5"/>
    <m/>
    <n v="176.5"/>
    <n v="181.5"/>
  </r>
  <r>
    <x v="16"/>
    <x v="12"/>
    <d v="2011-02-11T00:00:00"/>
    <n v="160"/>
    <n v="170"/>
    <n v="154"/>
    <n v="0"/>
    <m/>
    <n v="282.83"/>
    <n v="585"/>
    <n v="195"/>
    <n v="202"/>
    <n v="188.5"/>
    <n v="1144.5"/>
    <n v="652"/>
    <n v="503"/>
    <n v="1200"/>
    <n v="990.25"/>
    <n v="486"/>
    <n v="429"/>
    <n v="222.25"/>
    <n v="238.5"/>
    <n v="246"/>
    <m/>
    <n v="1.8850465711842381"/>
    <n v="3.95"/>
    <n v="2.35"/>
    <n v="17.05"/>
    <n v="12"/>
    <n v="0"/>
    <n v="0"/>
    <n v="1490"/>
    <n v="3120"/>
    <n v="1850"/>
    <n v="13460"/>
    <n v="9470"/>
    <s v=" "/>
    <m/>
    <m/>
    <n v="219.1"/>
    <n v="224.1"/>
    <n v="218.4"/>
    <n v="183.6"/>
    <n v="188.6"/>
    <n v="174.3"/>
    <n v="159.5"/>
    <n v="164.5"/>
    <m/>
    <n v="177.5"/>
    <n v="182.5"/>
  </r>
  <r>
    <x v="16"/>
    <x v="12"/>
    <d v="2011-02-18T00:00:00"/>
    <n v="162"/>
    <n v="170"/>
    <n v="157"/>
    <n v="217"/>
    <m/>
    <n v="283.92"/>
    <n v="638"/>
    <n v="157.75"/>
    <n v="215"/>
    <n v="201.75"/>
    <n v="1117"/>
    <n v="652"/>
    <n v="503"/>
    <n v="1100"/>
    <n v="1045"/>
    <n v="554"/>
    <n v="429"/>
    <n v="216"/>
    <n v="235"/>
    <n v="242.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208.3"/>
    <n v="213.3"/>
    <n v="220.6"/>
    <n v="184.1"/>
    <n v="189.1"/>
    <n v="178.2"/>
    <n v="158.80000000000001"/>
    <n v="163.80000000000001"/>
    <m/>
    <n v="178.9"/>
    <n v="183.9"/>
  </r>
  <r>
    <x v="16"/>
    <x v="12"/>
    <d v="2011-02-25T00:00:00"/>
    <n v="162"/>
    <n v="172"/>
    <n v="169"/>
    <n v="0"/>
    <m/>
    <n v="276.47000000000003"/>
    <n v="638"/>
    <n v="196.75"/>
    <n v="213"/>
    <n v="198.75"/>
    <n v="1147.5"/>
    <n v="652"/>
    <n v="503"/>
    <n v="1100"/>
    <n v="1045"/>
    <n v="554"/>
    <n v="456.5"/>
    <n v="217"/>
    <n v="229.5"/>
    <n v="239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222.1"/>
    <n v="227.1"/>
    <n v="222.7"/>
    <n v="185.8"/>
    <n v="190.8"/>
    <n v="178"/>
    <n v="161.9"/>
    <n v="166.9"/>
    <m/>
    <n v="179"/>
    <n v="184"/>
  </r>
  <r>
    <x v="16"/>
    <x v="2"/>
    <d v="2011-03-04T00:00:00"/>
    <n v="155"/>
    <n v="164"/>
    <n v="149"/>
    <n v="217"/>
    <m/>
    <n v="264.85000000000002"/>
    <n v="555"/>
    <n v="154"/>
    <n v="181"/>
    <n v="180"/>
    <n v="1050"/>
    <n v="595"/>
    <n v="503"/>
    <n v="1100"/>
    <n v="1045"/>
    <n v="554"/>
    <n v="456.5"/>
    <n v="206.75"/>
    <n v="224"/>
    <n v="234.2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198.37926251914769"/>
    <n v="203.4"/>
    <n v="188.70547748217228"/>
    <n v="176.83905073045568"/>
    <n v="181.8"/>
    <n v="166.9"/>
    <n v="153.03889019199238"/>
    <n v="158"/>
    <m/>
    <n v="170.56144939209452"/>
    <n v="175.6"/>
  </r>
  <r>
    <x v="16"/>
    <x v="2"/>
    <d v="2011-03-11T00:00:00"/>
    <n v="155"/>
    <n v="164"/>
    <n v="149"/>
    <n v="217"/>
    <m/>
    <n v="268"/>
    <n v="580"/>
    <n v="152.5"/>
    <n v="184.5"/>
    <n v="179"/>
    <n v="1117.5"/>
    <n v="595"/>
    <n v="503"/>
    <n v="1100"/>
    <n v="1045"/>
    <n v="554"/>
    <n v="506"/>
    <n v="208"/>
    <n v="223"/>
    <n v="230.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200.1551"/>
    <n v="205.2"/>
    <n v="206.2627"/>
    <n v="178.45169999999999"/>
    <n v="183.5"/>
    <n v="167.7"/>
    <n v="158.47579999999999"/>
    <n v="163.5"/>
    <m/>
    <n v="174.60130000000001"/>
    <n v="179.6"/>
  </r>
  <r>
    <x v="16"/>
    <x v="2"/>
    <d v="2011-03-18T00:00:00"/>
    <n v="150"/>
    <n v="162"/>
    <n v="149"/>
    <n v="217"/>
    <m/>
    <n v="258.39999999999998"/>
    <n v="555"/>
    <n v="155.5"/>
    <n v="179"/>
    <n v="181.5"/>
    <n v="1132.5"/>
    <n v="595"/>
    <n v="503"/>
    <n v="1100"/>
    <n v="1045"/>
    <n v="554"/>
    <n v="506"/>
    <n v="203.25"/>
    <n v="218.25"/>
    <n v="225.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195.5"/>
    <n v="200.5"/>
    <n v="199.1"/>
    <n v="171.9"/>
    <n v="176.9"/>
    <n v="164"/>
    <n v="148.6"/>
    <n v="153.6"/>
    <m/>
    <n v="166.6"/>
    <n v="171.6"/>
  </r>
  <r>
    <x v="16"/>
    <x v="2"/>
    <d v="2011-03-25T00:00:00"/>
    <n v="153"/>
    <n v="160"/>
    <n v="156"/>
    <n v="215"/>
    <m/>
    <n v="253"/>
    <n v="638"/>
    <n v="154"/>
    <n v="189"/>
    <n v="192.75"/>
    <n v="1102.25"/>
    <n v="595"/>
    <n v="503"/>
    <n v="1100"/>
    <n v="1045"/>
    <n v="554"/>
    <n v="506"/>
    <n v="202.75"/>
    <n v="217.75"/>
    <n v="225.2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195"/>
    <n v="200"/>
    <n v="199"/>
    <n v="171.7"/>
    <n v="176.7"/>
    <n v="164.4"/>
    <n v="150.11000000000001"/>
    <n v="155.1"/>
    <m/>
    <n v="167.6"/>
    <n v="172.6"/>
  </r>
  <r>
    <x v="16"/>
    <x v="3"/>
    <d v="2011-04-01T00:00:00"/>
    <n v="152"/>
    <n v="162"/>
    <n v="159"/>
    <n v="215"/>
    <m/>
    <n v="253"/>
    <n v="620"/>
    <n v="154"/>
    <n v="195"/>
    <n v="192.75"/>
    <n v="1118.5"/>
    <n v="595"/>
    <n v="503"/>
    <n v="1100"/>
    <n v="937"/>
    <n v="555"/>
    <n v="506"/>
    <n v="203.25"/>
    <n v="215.5"/>
    <n v="222.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195.9"/>
    <n v="200.9"/>
    <n v="197.6"/>
    <n v="172.9"/>
    <n v="177.9"/>
    <n v="166"/>
    <n v="150"/>
    <n v="155"/>
    <m/>
    <n v="168.2"/>
    <n v="173.2"/>
  </r>
  <r>
    <x v="16"/>
    <x v="3"/>
    <d v="2011-04-08T00:00:00"/>
    <n v="155"/>
    <n v="163"/>
    <n v="159"/>
    <n v="215"/>
    <m/>
    <n v="241.25"/>
    <n v="620"/>
    <n v="166"/>
    <n v="197"/>
    <n v="181.75"/>
    <n v="1075.25"/>
    <n v="595"/>
    <n v="503"/>
    <n v="1100"/>
    <n v="937"/>
    <n v="555"/>
    <n v="506"/>
    <n v="205"/>
    <n v="217"/>
    <n v="223.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194.8"/>
    <n v="199.8"/>
    <n v="196.4"/>
    <n v="173.5"/>
    <n v="178.5"/>
    <n v="166"/>
    <n v="152.80000000000001"/>
    <n v="157.80000000000001"/>
    <m/>
    <n v="168.5"/>
    <n v="173.5"/>
  </r>
  <r>
    <x v="16"/>
    <x v="3"/>
    <d v="2011-04-15T00:00:00"/>
    <n v="153"/>
    <n v="158"/>
    <n v="145"/>
    <n v="0"/>
    <m/>
    <n v="243"/>
    <n v="530"/>
    <n v="172"/>
    <n v="182"/>
    <n v="170"/>
    <n v="1050"/>
    <n v="635"/>
    <n v="503"/>
    <n v="1100"/>
    <n v="947"/>
    <n v="569"/>
    <n v="517"/>
    <n v="204.75"/>
    <n v="215.25"/>
    <n v="220.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203.9"/>
    <n v="208.9"/>
    <n v="208.1"/>
    <n v="169.6"/>
    <n v="174.6"/>
    <n v="161.80000000000001"/>
    <n v="150.1"/>
    <n v="155.1"/>
    <m/>
    <n v="165.9"/>
    <n v="170.9"/>
  </r>
  <r>
    <x v="16"/>
    <x v="3"/>
    <d v="2011-04-22T00:00:00"/>
    <n v="156"/>
    <n v="168"/>
    <n v="158"/>
    <n v="215"/>
    <m/>
    <n v="225.75"/>
    <n v="610"/>
    <n v="164"/>
    <n v="200"/>
    <n v="181.75"/>
    <n v="1090.5"/>
    <n v="595"/>
    <n v="503"/>
    <n v="1100"/>
    <n v="947"/>
    <n v="569"/>
    <n v="517"/>
    <n v="204.75"/>
    <n v="215.25"/>
    <n v="220.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207.3"/>
    <n v="212.3"/>
    <n v="210.3"/>
    <n v="173.8"/>
    <n v="178.8"/>
    <n v="167.6"/>
    <n v="155.6"/>
    <n v="160.6"/>
    <m/>
    <n v="168"/>
    <n v="173"/>
  </r>
  <r>
    <x v="16"/>
    <x v="3"/>
    <d v="2011-04-29T00:00:00"/>
    <n v="157"/>
    <n v="172"/>
    <n v="178"/>
    <n v="0"/>
    <m/>
    <n v="234.5"/>
    <n v="610"/>
    <n v="176.75"/>
    <n v="206"/>
    <n v="175.75"/>
    <n v="1090.5"/>
    <n v="665.5"/>
    <n v="503"/>
    <n v="1150"/>
    <n v="947"/>
    <n v="569"/>
    <n v="517"/>
    <n v="209"/>
    <n v="219.25"/>
    <n v="222.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213"/>
    <n v="218"/>
    <n v="217"/>
    <n v="177.6"/>
    <n v="182.6"/>
    <n v="171.7"/>
    <n v="155.19999999999999"/>
    <n v="160.19999999999999"/>
    <m/>
    <n v="171.5"/>
    <n v="176.5"/>
  </r>
  <r>
    <x v="16"/>
    <x v="4"/>
    <d v="2011-05-06T00:00:00"/>
    <n v="159"/>
    <n v="173"/>
    <n v="158"/>
    <n v="218"/>
    <m/>
    <n v="234.5"/>
    <n v="610"/>
    <n v="167"/>
    <n v="197"/>
    <n v="175.75"/>
    <n v="987"/>
    <n v="595"/>
    <n v="503"/>
    <n v="950"/>
    <n v="947"/>
    <n v="569"/>
    <n v="517"/>
    <n v="207"/>
    <n v="217.5"/>
    <n v="221.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198.2"/>
    <n v="203.2"/>
    <n v="201.9"/>
    <n v="176.9"/>
    <n v="181.9"/>
    <n v="171.1"/>
    <n v="156.30000000000001"/>
    <n v="161.30000000000001"/>
    <m/>
    <n v="171.3"/>
    <n v="176.3"/>
  </r>
  <r>
    <x v="16"/>
    <x v="4"/>
    <d v="2011-05-13T00:00:00"/>
    <n v="158"/>
    <n v="172"/>
    <n v="159"/>
    <n v="218"/>
    <m/>
    <n v="229"/>
    <n v="605"/>
    <n v="159"/>
    <n v="200"/>
    <n v="175.75"/>
    <n v="972"/>
    <n v="595"/>
    <n v="503"/>
    <n v="950"/>
    <n v="921"/>
    <n v="568"/>
    <n v="517"/>
    <n v="198"/>
    <n v="211.25"/>
    <n v="220.5"/>
    <m/>
    <n v="1.8850465711842381"/>
    <n v="3.95"/>
    <n v="2.5357565975360927"/>
    <n v="17.05"/>
    <n v="12"/>
    <n v="0"/>
    <n v="0"/>
    <n v="1490"/>
    <n v="3120"/>
    <n v="2000"/>
    <n v="13460"/>
    <n v="9470"/>
    <s v=" "/>
    <m/>
    <m/>
    <n v="196.9"/>
    <n v="201.9"/>
    <n v="199.5"/>
    <n v="175.29400000000001"/>
    <n v="180.3"/>
    <n v="168.4"/>
    <n v="154.9"/>
    <n v="159.9"/>
    <m/>
    <n v="170.1"/>
    <n v="175.1"/>
  </r>
  <r>
    <x v="16"/>
    <x v="4"/>
    <d v="2011-05-20T00:00:00"/>
    <n v="162"/>
    <n v="174"/>
    <n v="152"/>
    <n v="218"/>
    <m/>
    <n v="239"/>
    <n v="525"/>
    <n v="166"/>
    <n v="182"/>
    <n v="168.5"/>
    <n v="915"/>
    <n v="595"/>
    <n v="503"/>
    <n v="950"/>
    <n v="921"/>
    <n v="568"/>
    <n v="517"/>
    <n v="202"/>
    <n v="216.25"/>
    <n v="226"/>
    <m/>
    <n v="1.8850465711842381"/>
    <n v="3.95"/>
    <n v="2.3199999999999998"/>
    <n v="14.75"/>
    <n v="12"/>
    <n v="0"/>
    <n v="0"/>
    <n v="1490"/>
    <n v="3120"/>
    <n v="1830"/>
    <n v="11640"/>
    <n v="9470"/>
    <s v=" "/>
    <m/>
    <m/>
    <n v="198.5676"/>
    <n v="203.6"/>
    <n v="200.45679999999999"/>
    <n v="178.0778"/>
    <n v="183.1"/>
    <n v="169.3929"/>
    <n v="159.20359999999999"/>
    <n v="164.2"/>
    <m/>
    <n v="174.44200000000001"/>
    <n v="179.4"/>
  </r>
  <r>
    <x v="16"/>
    <x v="4"/>
    <d v="2011-05-27T00:00:00"/>
    <n v="162"/>
    <n v="174"/>
    <n v="152"/>
    <n v="218"/>
    <m/>
    <n v="239"/>
    <n v="525"/>
    <n v="166"/>
    <n v="182"/>
    <n v="168.5"/>
    <n v="904"/>
    <n v="595"/>
    <n v="503"/>
    <n v="950"/>
    <n v="921"/>
    <n v="568"/>
    <n v="517"/>
    <n v="209.25"/>
    <n v="223.75"/>
    <n v="231"/>
    <m/>
    <n v="1.8850465711842381"/>
    <n v="3.95"/>
    <n v="2.3199999999999998"/>
    <n v="14.75"/>
    <n v="12"/>
    <n v="0"/>
    <n v="0"/>
    <n v="1490"/>
    <n v="3120"/>
    <n v="1830"/>
    <n v="11640"/>
    <n v="9470"/>
    <s v=" "/>
    <m/>
    <m/>
    <n v="198.5676"/>
    <n v="203.6"/>
    <n v="200.45679999999999"/>
    <n v="178.0778"/>
    <n v="183.1"/>
    <n v="169.3929"/>
    <n v="159.20359999999999"/>
    <n v="164.2"/>
    <m/>
    <n v="174.44200000000001"/>
    <n v="179.4"/>
  </r>
  <r>
    <x v="16"/>
    <x v="5"/>
    <d v="2011-06-03T00:00:00"/>
    <n v="166"/>
    <n v="182"/>
    <n v="160"/>
    <n v="220"/>
    <m/>
    <n v="240.5"/>
    <n v="605"/>
    <n v="177"/>
    <n v="205"/>
    <n v="175.75"/>
    <n v="904"/>
    <n v="595"/>
    <n v="503"/>
    <n v="950"/>
    <n v="921"/>
    <n v="568"/>
    <n v="517"/>
    <n v="216"/>
    <n v="227.25"/>
    <n v="238.25"/>
    <m/>
    <n v="1.8850465711842381"/>
    <n v="3.9"/>
    <n v="2.15"/>
    <n v="14.1"/>
    <n v="12.25"/>
    <n v="0"/>
    <n v="0"/>
    <n v="1490"/>
    <n v="3080"/>
    <n v="1700"/>
    <n v="11130"/>
    <n v="9670"/>
    <s v=" "/>
    <m/>
    <m/>
    <n v="203.36840000000001"/>
    <n v="208.4"/>
    <n v="205.96440000000001"/>
    <n v="183.03829999999999"/>
    <n v="188"/>
    <n v="174.3912"/>
    <n v="162.21119999999999"/>
    <n v="167.2"/>
    <m/>
    <n v="180.0095"/>
    <n v="185"/>
  </r>
  <r>
    <x v="16"/>
    <x v="5"/>
    <d v="2011-06-10T00:00:00"/>
    <n v="166"/>
    <n v="182"/>
    <n v="160"/>
    <n v="220"/>
    <m/>
    <n v="232.5"/>
    <n v="605"/>
    <n v="175"/>
    <n v="205"/>
    <n v="175.75"/>
    <n v="897"/>
    <n v="595"/>
    <n v="503"/>
    <n v="950"/>
    <n v="921"/>
    <n v="568"/>
    <n v="517"/>
    <n v="212"/>
    <n v="228"/>
    <n v="233.25"/>
    <m/>
    <n v="1.8850465711842381"/>
    <n v="3.9"/>
    <n v="2.15"/>
    <n v="14.1"/>
    <n v="12.25"/>
    <n v="0"/>
    <n v="0"/>
    <n v="1490"/>
    <n v="3080"/>
    <n v="1700"/>
    <n v="11130"/>
    <n v="9670"/>
    <s v=" "/>
    <m/>
    <m/>
    <n v="201.9649"/>
    <n v="207"/>
    <n v="204.54599999999999"/>
    <n v="181.56880000000001"/>
    <n v="186.6"/>
    <n v="172.83840000000001"/>
    <n v="162.18629999999999"/>
    <n v="167.2"/>
    <m/>
    <n v="176.79730000000001"/>
    <n v="181.8"/>
  </r>
  <r>
    <x v="16"/>
    <x v="5"/>
    <d v="2011-06-17T00:00:00"/>
    <n v="164"/>
    <n v="179"/>
    <n v="156"/>
    <n v="218"/>
    <m/>
    <n v="239"/>
    <n v="605"/>
    <n v="175.8"/>
    <n v="198"/>
    <n v="170.5"/>
    <n v="870"/>
    <n v="595"/>
    <n v="503"/>
    <n v="950"/>
    <n v="921"/>
    <n v="568"/>
    <n v="517"/>
    <n v="206.75"/>
    <n v="223.75"/>
    <n v="231"/>
    <m/>
    <n v="1.8850465711842381"/>
    <n v="3.85"/>
    <n v="2.12"/>
    <n v="13.75"/>
    <n v="12"/>
    <n v="0"/>
    <n v="0"/>
    <n v="1490"/>
    <n v="3040"/>
    <n v="1670"/>
    <n v="10850"/>
    <n v="9470"/>
    <s v=" "/>
    <m/>
    <m/>
    <n v="201.21850000000001"/>
    <n v="206.2"/>
    <n v="203.75299999999999"/>
    <n v="181.4357"/>
    <n v="186.4"/>
    <n v="172.87350000000001"/>
    <n v="160.7218"/>
    <n v="165.7"/>
    <m/>
    <n v="177.69739999999999"/>
    <n v="182.7"/>
  </r>
  <r>
    <x v="16"/>
    <x v="5"/>
    <d v="2011-06-24T00:00:00"/>
    <n v="166"/>
    <n v="174"/>
    <n v="159"/>
    <n v="218"/>
    <m/>
    <n v="235.5"/>
    <n v="600"/>
    <n v="172.79"/>
    <n v="199"/>
    <n v="175.75"/>
    <n v="894"/>
    <n v="595"/>
    <n v="503"/>
    <n v="950"/>
    <n v="917"/>
    <n v="569"/>
    <n v="517"/>
    <n v="204"/>
    <n v="221.25"/>
    <n v="229.25"/>
    <m/>
    <n v="1.8850465711842381"/>
    <n v="3.85"/>
    <n v="2.12"/>
    <n v="13.75"/>
    <n v="12"/>
    <n v="0"/>
    <n v="0"/>
    <n v="1490"/>
    <n v="3040"/>
    <n v="1670"/>
    <n v="10850"/>
    <n v="9470"/>
    <s v=" "/>
    <m/>
    <m/>
    <n v="199.3167"/>
    <n v="204.3"/>
    <n v="202.20169999999999"/>
    <n v="180.70419999999999"/>
    <n v="185.7"/>
    <n v="172.3254"/>
    <n v="165.43690000000001"/>
    <n v="170.4"/>
    <m/>
    <n v="176.2936"/>
    <n v="181.3"/>
  </r>
  <r>
    <x v="16"/>
    <x v="6"/>
    <d v="2011-07-01T00:00:00"/>
    <n v="154"/>
    <n v="162"/>
    <n v="159"/>
    <n v="220"/>
    <m/>
    <n v="229.5"/>
    <n v="600"/>
    <n v="169"/>
    <n v="194"/>
    <n v="173.75"/>
    <n v="894"/>
    <n v="595"/>
    <n v="503"/>
    <n v="950"/>
    <n v="917"/>
    <n v="569"/>
    <n v="517"/>
    <n v="198"/>
    <n v="217.25"/>
    <n v="228.25"/>
    <m/>
    <n v="1.8850465711842381"/>
    <n v="3.85"/>
    <n v="2.12"/>
    <n v="13.75"/>
    <n v="12"/>
    <n v="0"/>
    <n v="0"/>
    <n v="1490"/>
    <n v="3040"/>
    <n v="1670"/>
    <n v="10850"/>
    <n v="9470"/>
    <s v=" "/>
    <m/>
    <m/>
    <n v="191.06290000000001"/>
    <n v="196.1"/>
    <n v="193.7722"/>
    <n v="172.85"/>
    <n v="177.9"/>
    <n v="162.4659"/>
    <n v="155.2647"/>
    <n v="160.30000000000001"/>
    <m/>
    <n v="166.7243"/>
    <n v="171.7"/>
  </r>
  <r>
    <x v="16"/>
    <x v="6"/>
    <d v="2011-07-08T00:00:00"/>
    <n v="153"/>
    <n v="162"/>
    <n v="153"/>
    <n v="0"/>
    <m/>
    <n v="229"/>
    <n v="525"/>
    <n v="175"/>
    <n v="190"/>
    <n v="167"/>
    <n v="870"/>
    <n v="610.75"/>
    <n v="503"/>
    <n v="950"/>
    <n v="917"/>
    <n v="569"/>
    <n v="517"/>
    <n v="194.25"/>
    <n v="215"/>
    <n v="227.75"/>
    <m/>
    <n v="1.8850465711842381"/>
    <n v="3.85"/>
    <n v="2.12"/>
    <n v="13.75"/>
    <n v="12"/>
    <n v="0"/>
    <n v="0"/>
    <n v="1490"/>
    <n v="3040"/>
    <n v="1670"/>
    <n v="10850"/>
    <n v="9470"/>
    <s v=" "/>
    <m/>
    <m/>
    <n v="201.29"/>
    <n v="206.3"/>
    <n v="189.74"/>
    <n v="170.66"/>
    <n v="175.7"/>
    <n v="163.15"/>
    <n v="152.66"/>
    <n v="157.69999999999999"/>
    <m/>
    <n v="165.74"/>
    <n v="170.7"/>
  </r>
  <r>
    <x v="16"/>
    <x v="6"/>
    <d v="2011-07-15T00:00:00"/>
    <n v="160"/>
    <n v="170"/>
    <n v="175"/>
    <n v="0"/>
    <m/>
    <n v="256.75"/>
    <n v="600"/>
    <n v="177.75"/>
    <n v="203"/>
    <n v="167.75"/>
    <n v="930.25"/>
    <n v="610.25"/>
    <n v="503"/>
    <n v="1150"/>
    <n v="917"/>
    <n v="569"/>
    <n v="517"/>
    <n v="197.25"/>
    <n v="217.25"/>
    <n v="229"/>
    <m/>
    <n v="1.95"/>
    <n v="3.85"/>
    <n v="2.12"/>
    <n v="13.75"/>
    <n v="12"/>
    <n v="0"/>
    <n v="0"/>
    <n v="1540"/>
    <n v="3040"/>
    <n v="1670"/>
    <n v="10850"/>
    <n v="9470"/>
    <s v=" "/>
    <m/>
    <m/>
    <n v="213.6728"/>
    <n v="218.7"/>
    <n v="211.62950000000001"/>
    <n v="181.78270000000001"/>
    <n v="186.8"/>
    <n v="172.66470000000001"/>
    <n v="161.7722"/>
    <n v="166.8"/>
    <m/>
    <n v="175.2636"/>
    <n v="180.3"/>
  </r>
  <r>
    <x v="16"/>
    <x v="6"/>
    <d v="2011-07-22T00:00:00"/>
    <n v="159"/>
    <n v="169"/>
    <n v="157"/>
    <n v="0"/>
    <m/>
    <n v="245.5"/>
    <n v="505"/>
    <n v="168"/>
    <n v="194"/>
    <n v="165"/>
    <n v="880"/>
    <n v="610.25"/>
    <n v="503"/>
    <n v="870"/>
    <n v="917"/>
    <n v="569"/>
    <n v="517"/>
    <n v="199"/>
    <n v="218.5"/>
    <n v="231"/>
    <m/>
    <n v="1.95"/>
    <n v="3.85"/>
    <n v="2.12"/>
    <n v="13.75"/>
    <n v="12"/>
    <n v="0"/>
    <n v="0"/>
    <n v="1540"/>
    <n v="3040"/>
    <n v="1670"/>
    <n v="10850"/>
    <n v="9470"/>
    <s v=" "/>
    <m/>
    <m/>
    <n v="206.62559999999999"/>
    <n v="211.6"/>
    <n v="207.50049999999999"/>
    <n v="178.55690000000001"/>
    <n v="183.6"/>
    <n v="169.96520000000001"/>
    <n v="159.89429999999999"/>
    <n v="164.9"/>
    <m/>
    <n v="172.95400000000001"/>
    <n v="178"/>
  </r>
  <r>
    <x v="16"/>
    <x v="6"/>
    <d v="2011-07-29T00:00:00"/>
    <n v="154"/>
    <n v="167"/>
    <n v="157"/>
    <s v=""/>
    <s v=""/>
    <n v="235"/>
    <n v="565"/>
    <n v="175"/>
    <n v="194"/>
    <n v="163"/>
    <n v="880"/>
    <n v="615.5"/>
    <n v="503"/>
    <n v="910"/>
    <n v="909"/>
    <n v="540"/>
    <n v="607.79999999999995"/>
    <n v="199"/>
    <n v="218.5"/>
    <n v="231"/>
    <s v=""/>
    <n v="1.8850465711842381"/>
    <n v="3.85"/>
    <n v="2.12"/>
    <n v="13.75"/>
    <n v="12"/>
    <s v=""/>
    <s v=""/>
    <n v="1490"/>
    <n v="3040"/>
    <n v="1670"/>
    <n v="10850"/>
    <n v="9470"/>
    <s v=" "/>
    <s v=""/>
    <s v=""/>
    <n v="204.74180000000001"/>
    <n v="209.7"/>
    <n v="203.8673"/>
    <n v="175.0308"/>
    <n v="180"/>
    <n v="166.14840000000001"/>
    <n v="158.06309999999999"/>
    <n v="163.1"/>
    <s v=""/>
    <n v="168.82220000000001"/>
    <n v="173.8"/>
  </r>
  <r>
    <x v="16"/>
    <x v="7"/>
    <d v="2011-08-05T00:00:00"/>
    <n v="150"/>
    <n v="172"/>
    <n v="159"/>
    <n v="220"/>
    <s v=""/>
    <n v="233"/>
    <n v="595"/>
    <n v="164.5"/>
    <n v="194"/>
    <n v="167.75"/>
    <n v="902"/>
    <n v="615.5"/>
    <n v="503"/>
    <n v="1025"/>
    <n v="917"/>
    <n v="569"/>
    <n v="517"/>
    <n v="195.25"/>
    <n v="212.5"/>
    <n v="224.25"/>
    <s v=""/>
    <n v="1.8850465711842381"/>
    <n v="3.85"/>
    <n v="2.12"/>
    <n v="13.75"/>
    <n v="12"/>
    <s v=""/>
    <s v=""/>
    <n v="1490"/>
    <n v="3040"/>
    <n v="1670"/>
    <n v="10850"/>
    <n v="9470"/>
    <s v=" "/>
    <s v=""/>
    <s v=""/>
    <n v="195.20529999999999"/>
    <n v="200.2"/>
    <n v="198.30770000000001"/>
    <n v="173"/>
    <n v="178"/>
    <n v="163.6491"/>
    <n v="151.83510000000001"/>
    <n v="156.80000000000001"/>
    <s v=""/>
    <n v="169.47020000000001"/>
    <n v="174.5"/>
  </r>
  <r>
    <x v="16"/>
    <x v="7"/>
    <d v="2011-08-12T00:00:00"/>
    <n v="150"/>
    <n v="143"/>
    <n v="150"/>
    <n v="220"/>
    <s v=""/>
    <n v="242"/>
    <n v="542"/>
    <n v="152"/>
    <n v="177"/>
    <n v="157"/>
    <n v="880"/>
    <n v="623.5"/>
    <n v="503"/>
    <n v="1025"/>
    <n v="917"/>
    <n v="568"/>
    <n v="517"/>
    <n v="193.5"/>
    <n v="210.5"/>
    <n v="222.5"/>
    <s v=""/>
    <n v="1.8850465711842381"/>
    <n v="3.622509425051561"/>
    <n v="1.95"/>
    <n v="11.5"/>
    <n v="12"/>
    <s v=""/>
    <s v=""/>
    <n v="1490"/>
    <n v="2860"/>
    <n v="1540"/>
    <n v="9080"/>
    <n v="9470"/>
    <s v=" "/>
    <s v=""/>
    <s v=""/>
    <n v="184.81460000000001"/>
    <n v="189.8"/>
    <n v="186.15289999999999"/>
    <n v="161.67230000000001"/>
    <n v="166.7"/>
    <n v="153.19829999999999"/>
    <n v="144.0737"/>
    <n v="149.1"/>
    <s v=""/>
    <n v="159.02500000000001"/>
    <n v="164"/>
  </r>
  <r>
    <x v="16"/>
    <x v="7"/>
    <d v="2011-08-19T00:00:00"/>
    <n v="149"/>
    <n v="141"/>
    <n v="144"/>
    <n v="220"/>
    <s v=""/>
    <n v="236.75"/>
    <n v="542"/>
    <n v="150"/>
    <n v="177"/>
    <n v="157"/>
    <n v="880"/>
    <n v="595"/>
    <n v="503"/>
    <n v="1025"/>
    <n v="917"/>
    <n v="568"/>
    <n v="517"/>
    <n v="192.75"/>
    <n v="210.25"/>
    <n v="222.75"/>
    <s v=""/>
    <n v="1.8850465711842381"/>
    <n v="3.622509425051561"/>
    <n v="1.87"/>
    <n v="11.25"/>
    <n v="12"/>
    <s v=""/>
    <s v=""/>
    <n v="1490"/>
    <n v="2860"/>
    <n v="1480"/>
    <n v="8880"/>
    <n v="9470"/>
    <s v=" "/>
    <s v=""/>
    <s v=""/>
    <n v="181.91929999999999"/>
    <n v="186.9"/>
    <n v="183.39490000000001"/>
    <n v="159.58680000000001"/>
    <n v="164.6"/>
    <n v="151.11879999999999"/>
    <n v="142.72710000000001"/>
    <n v="147.69999999999999"/>
    <s v=""/>
    <n v="157.10849999999999"/>
    <n v="162.1"/>
  </r>
  <r>
    <x v="16"/>
    <x v="7"/>
    <d v="2011-08-26T00:00:00"/>
    <n v="145"/>
    <n v="143"/>
    <n v="145"/>
    <n v="220"/>
    <s v=""/>
    <n v="235"/>
    <n v="545"/>
    <n v="146"/>
    <n v="175"/>
    <n v="148.75"/>
    <n v="860"/>
    <n v="595"/>
    <n v="503"/>
    <n v="1025"/>
    <n v="917"/>
    <n v="568"/>
    <n v="517"/>
    <n v="192.25"/>
    <n v="209.25"/>
    <n v="221.25"/>
    <s v=""/>
    <n v="1.8850465711842381"/>
    <n v="3.622509425051561"/>
    <n v="1.87"/>
    <n v="11.15"/>
    <n v="12"/>
    <s v=""/>
    <s v=""/>
    <n v="1490"/>
    <n v="2860"/>
    <n v="1480"/>
    <n v="8800"/>
    <n v="9470"/>
    <s v=" "/>
    <s v=""/>
    <s v=""/>
    <n v="181.5959"/>
    <n v="186.6"/>
    <n v="183.79069999999999"/>
    <n v="159.16220000000001"/>
    <n v="164.2"/>
    <n v="151.08269999999999"/>
    <n v="141.54179999999999"/>
    <n v="146.5"/>
    <s v=""/>
    <n v="156.1026"/>
    <n v="161.1"/>
  </r>
  <r>
    <x v="16"/>
    <x v="8"/>
    <d v="2011-09-02T00:00:00"/>
    <n v="145"/>
    <n v="148"/>
    <n v="157"/>
    <s v=""/>
    <s v=""/>
    <n v="242.5"/>
    <n v="560"/>
    <n v="168.25"/>
    <n v="186"/>
    <n v="148.75"/>
    <n v="877"/>
    <n v="621"/>
    <n v="503"/>
    <n v="1025"/>
    <n v="917"/>
    <n v="568"/>
    <n v="517"/>
    <n v="196.75"/>
    <n v="209.75"/>
    <n v="222"/>
    <s v=""/>
    <n v="1.8850465711842381"/>
    <n v="3.622509425051561"/>
    <n v="1.87"/>
    <n v="11.15"/>
    <n v="12"/>
    <s v=""/>
    <s v=""/>
    <n v="1490"/>
    <n v="2860"/>
    <n v="1480"/>
    <n v="8800"/>
    <n v="9470"/>
    <s v=" "/>
    <s v=""/>
    <s v=""/>
    <n v="197.32499999999999"/>
    <n v="202.3"/>
    <n v="195.98140000000001"/>
    <n v="164.43350000000001"/>
    <n v="169.4"/>
    <n v="155.23750000000001"/>
    <n v="145.6986"/>
    <n v="150.69999999999999"/>
    <s v=""/>
    <n v="159.4666"/>
    <n v="164.5"/>
  </r>
  <r>
    <x v="16"/>
    <x v="8"/>
    <d v="2011-09-09T00:00:00"/>
    <n v="148"/>
    <n v="146"/>
    <n v="145"/>
    <n v="220"/>
    <s v=""/>
    <n v="246"/>
    <n v="535"/>
    <n v="161"/>
    <n v="176"/>
    <n v="148.75"/>
    <n v="860"/>
    <n v="590"/>
    <n v="503"/>
    <n v="1025"/>
    <n v="910"/>
    <n v="564"/>
    <n v="517"/>
    <n v="196.5"/>
    <n v="214"/>
    <n v="225.25"/>
    <s v=""/>
    <n v="1.8850465711842381"/>
    <n v="3.622509425051561"/>
    <n v="1.87"/>
    <n v="11.15"/>
    <n v="12"/>
    <s v=""/>
    <s v=""/>
    <n v="1490"/>
    <n v="2860"/>
    <n v="1480"/>
    <n v="8800"/>
    <n v="9470"/>
    <s v=" "/>
    <s v=""/>
    <s v=""/>
    <n v="185.14670000000001"/>
    <n v="190.1"/>
    <n v="187.21600000000001"/>
    <n v="163.15360000000001"/>
    <n v="168.2"/>
    <n v="155.18799999999999"/>
    <n v="145.13040000000001"/>
    <n v="150.1"/>
    <s v=""/>
    <n v="159.428"/>
    <n v="164.4"/>
  </r>
  <r>
    <x v="16"/>
    <x v="8"/>
    <d v="2011-09-16T00:00:00"/>
    <n v="148"/>
    <n v="148"/>
    <n v="145"/>
    <n v="220"/>
    <s v=""/>
    <n v="246"/>
    <n v="513"/>
    <n v="161"/>
    <n v="176"/>
    <n v="151.75"/>
    <n v="845"/>
    <n v="590"/>
    <n v="503"/>
    <n v="1025"/>
    <n v="910"/>
    <n v="564"/>
    <n v="517"/>
    <n v="197.25"/>
    <n v="215.75"/>
    <n v="227.5"/>
    <s v=""/>
    <n v="1.8850465711842381"/>
    <n v="3.622509425051561"/>
    <n v="1.87"/>
    <n v="11.15"/>
    <n v="12"/>
    <s v=""/>
    <s v=""/>
    <n v="1490"/>
    <n v="2860"/>
    <n v="1480"/>
    <n v="8800"/>
    <n v="9470"/>
    <s v=" "/>
    <s v=""/>
    <s v=""/>
    <n v="185.92660000000001"/>
    <n v="190.9"/>
    <n v="188.27250000000001"/>
    <n v="164.05719999999999"/>
    <n v="169.1"/>
    <n v="156.13380000000001"/>
    <n v="145.92449999999999"/>
    <n v="150.9"/>
    <s v=""/>
    <n v="160.15960000000001"/>
    <n v="165.2"/>
  </r>
  <r>
    <x v="16"/>
    <x v="8"/>
    <d v="2011-09-23T00:00:00"/>
    <n v="152"/>
    <n v="144"/>
    <n v="150"/>
    <n v="220"/>
    <s v=""/>
    <n v="244.75"/>
    <n v="565"/>
    <n v="157"/>
    <n v="178"/>
    <n v="154.75"/>
    <n v="865"/>
    <n v="575"/>
    <n v="503"/>
    <n v="1025"/>
    <n v="910"/>
    <n v="564"/>
    <n v="517"/>
    <n v="196.5"/>
    <n v="215"/>
    <n v="226.75"/>
    <s v=""/>
    <n v="1.8850465711842381"/>
    <n v="3.622509425051561"/>
    <n v="1.87"/>
    <n v="11.15"/>
    <n v="12"/>
    <s v=""/>
    <s v=""/>
    <n v="1490"/>
    <n v="2860"/>
    <n v="1480"/>
    <n v="8800"/>
    <n v="9470"/>
    <s v=" "/>
    <s v=""/>
    <s v=""/>
    <n v="184.3974"/>
    <n v="189.4"/>
    <n v="185.92850000000001"/>
    <n v="162.68389999999999"/>
    <n v="167.7"/>
    <n v="154.4751"/>
    <n v="145.69370000000001"/>
    <n v="150.69999999999999"/>
    <s v=""/>
    <n v="160.01419999999999"/>
    <n v="165"/>
  </r>
  <r>
    <x v="16"/>
    <x v="8"/>
    <d v="2011-09-30T00:00:00"/>
    <n v="148"/>
    <n v="142"/>
    <n v="148"/>
    <n v="217"/>
    <s v=""/>
    <n v="237.25"/>
    <n v="565"/>
    <n v="155"/>
    <n v="178"/>
    <n v="141"/>
    <n v="865"/>
    <n v="575"/>
    <n v="503"/>
    <n v="1025"/>
    <n v="910"/>
    <n v="564"/>
    <n v="517"/>
    <n v="193.25"/>
    <n v="212.25"/>
    <n v="223.5"/>
    <s v=""/>
    <n v="1.8850465711842381"/>
    <n v="3.622509425051561"/>
    <n v="1.87"/>
    <n v="11.15"/>
    <n v="12"/>
    <s v=""/>
    <s v=""/>
    <n v="1490"/>
    <n v="2860"/>
    <n v="1480"/>
    <n v="8800"/>
    <n v="9470"/>
    <s v=" "/>
    <s v=""/>
    <s v=""/>
    <n v="181.59700000000001"/>
    <n v="186.6"/>
    <n v="183.1944"/>
    <n v="160.08340000000001"/>
    <n v="165.1"/>
    <n v="151.4769"/>
    <n v="143.15610000000001"/>
    <n v="148.19999999999999"/>
    <s v=""/>
    <n v="157.01840000000001"/>
    <n v="162"/>
  </r>
  <r>
    <x v="16"/>
    <x v="13"/>
    <d v="2011-10-07T00:00:00"/>
    <n v="145"/>
    <n v="138"/>
    <n v="148"/>
    <n v="217"/>
    <s v=""/>
    <n v="237.25"/>
    <n v="565"/>
    <n v="159"/>
    <n v="178"/>
    <n v="156.75"/>
    <n v="865"/>
    <n v="575"/>
    <n v="503"/>
    <n v="1025"/>
    <n v="910"/>
    <n v="564"/>
    <n v="517"/>
    <n v="191.5"/>
    <n v="210.25"/>
    <n v="221.75"/>
    <s v=""/>
    <n v="1.8850465711842381"/>
    <n v="3.56"/>
    <n v="2.02"/>
    <n v="9.9"/>
    <n v="12"/>
    <s v=""/>
    <s v=""/>
    <n v="1490"/>
    <n v="2810"/>
    <n v="1590"/>
    <n v="7810"/>
    <n v="9470"/>
    <s v=" "/>
    <s v=""/>
    <s v=""/>
    <n v="179.42859999999999"/>
    <n v="184.4"/>
    <n v="180.8186"/>
    <n v="157.9367"/>
    <n v="162.9"/>
    <n v="148.83510000000001"/>
    <n v="140.68799999999999"/>
    <n v="145.69999999999999"/>
    <s v=""/>
    <n v="154.46960000000001"/>
    <n v="159.5"/>
  </r>
  <r>
    <x v="16"/>
    <x v="13"/>
    <d v="2011-10-14T00:00:00"/>
    <n v="145"/>
    <n v="138"/>
    <n v="153"/>
    <s v=""/>
    <s v=""/>
    <n v="237.25"/>
    <n v="565"/>
    <n v="170.75"/>
    <n v="196.5"/>
    <n v="166.75"/>
    <n v="865"/>
    <n v="642.5"/>
    <n v="503"/>
    <n v="1025"/>
    <n v="910"/>
    <n v="564"/>
    <n v="517"/>
    <n v="191.75"/>
    <n v="207"/>
    <n v="218.75"/>
    <s v=""/>
    <n v="1.8850465711842381"/>
    <n v="3.56"/>
    <n v="2.02"/>
    <n v="9.9"/>
    <n v="12"/>
    <s v=""/>
    <s v=""/>
    <n v="1490"/>
    <n v="2810"/>
    <n v="1590"/>
    <n v="7810"/>
    <n v="9470"/>
    <s v=" "/>
    <s v=""/>
    <s v=""/>
    <n v="195.04640000000001"/>
    <n v="200"/>
    <n v="191.11320000000001"/>
    <n v="158.29910000000001"/>
    <n v="163.30000000000001"/>
    <n v="133.4487"/>
    <n v="142.10300000000001"/>
    <n v="147.1"/>
    <s v=""/>
    <n v="155.9237"/>
    <n v="160.9"/>
  </r>
  <r>
    <x v="16"/>
    <x v="13"/>
    <d v="2011-10-21T00:00:00"/>
    <n v="145"/>
    <n v="138"/>
    <n v="145"/>
    <n v="217"/>
    <s v=""/>
    <n v="230"/>
    <n v="508"/>
    <n v="156"/>
    <n v="178"/>
    <n v="145"/>
    <n v="850"/>
    <n v="575"/>
    <n v="503"/>
    <n v="1025"/>
    <n v="910"/>
    <n v="566"/>
    <n v="517"/>
    <n v="193"/>
    <n v="207.25"/>
    <n v="219.5"/>
    <s v=""/>
    <n v="1.8850465711842381"/>
    <n v="3.56"/>
    <n v="2.02"/>
    <n v="9.9"/>
    <n v="12"/>
    <s v=""/>
    <s v=""/>
    <n v="1490"/>
    <n v="2810"/>
    <n v="1590"/>
    <n v="7810"/>
    <n v="9470"/>
    <s v=" "/>
    <s v=""/>
    <s v=""/>
    <n v="178.1566"/>
    <n v="183.2"/>
    <n v="179.5351"/>
    <n v="157.35290000000001"/>
    <n v="162.4"/>
    <n v="147.50020000000001"/>
    <n v="140.4547"/>
    <n v="145.5"/>
    <s v=""/>
    <n v="153.72460000000001"/>
    <n v="158.69999999999999"/>
  </r>
  <r>
    <x v="16"/>
    <x v="13"/>
    <d v="2011-10-28T00:00:00"/>
    <n v="147"/>
    <n v="138"/>
    <n v="156"/>
    <s v=""/>
    <s v=""/>
    <n v="240.68"/>
    <n v="565"/>
    <n v="168.75"/>
    <n v="180"/>
    <n v="156.5"/>
    <n v="867"/>
    <n v="614.5"/>
    <n v="503"/>
    <n v="1025"/>
    <n v="910"/>
    <n v="566"/>
    <n v="517"/>
    <n v="194.5"/>
    <n v="208"/>
    <n v="219.5"/>
    <s v=""/>
    <n v="1.8850465711842381"/>
    <n v="3.56"/>
    <n v="2.02"/>
    <n v="9.9"/>
    <n v="12"/>
    <s v=""/>
    <s v=""/>
    <n v="1490"/>
    <n v="2810"/>
    <n v="1590"/>
    <n v="7810"/>
    <n v="9470"/>
    <s v=" "/>
    <s v=""/>
    <s v=""/>
    <n v="194.23"/>
    <n v="199.2"/>
    <n v="191.7"/>
    <n v="159.1"/>
    <n v="164.1"/>
    <n v="150"/>
    <n v="140.6"/>
    <n v="145.6"/>
    <s v=""/>
    <n v="155.80000000000001"/>
    <n v="160.80000000000001"/>
  </r>
  <r>
    <x v="16"/>
    <x v="9"/>
    <d v="2011-11-04T00:00:00"/>
    <n v="147"/>
    <n v="136"/>
    <n v="147"/>
    <n v="217"/>
    <s v=""/>
    <n v="234.25"/>
    <n v="565"/>
    <n v="168.75"/>
    <n v="178"/>
    <n v="145"/>
    <n v="867"/>
    <n v="575"/>
    <n v="503"/>
    <n v="975"/>
    <n v="910"/>
    <n v="566"/>
    <n v="517"/>
    <n v="194.5"/>
    <n v="207.75"/>
    <n v="219"/>
    <s v=""/>
    <n v="1.8850465711842381"/>
    <n v="3.56"/>
    <n v="2.02"/>
    <n v="9.9"/>
    <n v="12"/>
    <s v=""/>
    <s v=""/>
    <n v="1490"/>
    <n v="2810"/>
    <n v="1590"/>
    <n v="7810"/>
    <n v="9470"/>
    <s v=" "/>
    <s v=""/>
    <s v=""/>
    <n v="178.47020000000001"/>
    <n v="183.5"/>
    <n v="179.40649999999999"/>
    <n v="156.98679999999999"/>
    <n v="162"/>
    <n v="147.51230000000001"/>
    <n v="141.4461"/>
    <n v="146.4"/>
    <s v=""/>
    <n v="154.16139999999999"/>
    <n v="159.19999999999999"/>
  </r>
  <r>
    <x v="16"/>
    <x v="9"/>
    <d v="2011-11-11T00:00:00"/>
    <n v="147"/>
    <n v="140"/>
    <n v="145"/>
    <n v="190"/>
    <s v=""/>
    <n v="225.5"/>
    <n v="525"/>
    <n v="151"/>
    <n v="172"/>
    <n v="145"/>
    <n v="865"/>
    <n v="590"/>
    <n v="503"/>
    <n v="975"/>
    <n v="905"/>
    <n v="567"/>
    <n v="517"/>
    <n v="192"/>
    <n v="204.5"/>
    <n v="215"/>
    <s v=""/>
    <n v="1.8850465711842381"/>
    <n v="3.56"/>
    <n v="2.02"/>
    <n v="9.9"/>
    <n v="12"/>
    <s v=""/>
    <s v=""/>
    <n v="1490"/>
    <n v="2810"/>
    <n v="1590"/>
    <n v="7810"/>
    <n v="9470"/>
    <s v=" "/>
    <s v=""/>
    <s v=""/>
    <n v="178.7329"/>
    <n v="183.7"/>
    <n v="180.15219999999999"/>
    <n v="157.334"/>
    <n v="162.30000000000001"/>
    <n v="148.2295"/>
    <n v="141.41309999999999"/>
    <n v="146.4"/>
    <s v=""/>
    <n v="154.58410000000001"/>
    <n v="159.6"/>
  </r>
  <r>
    <x v="16"/>
    <x v="9"/>
    <d v="2011-11-18T00:00:00"/>
    <n v="147"/>
    <n v="140"/>
    <n v="145"/>
    <n v="200"/>
    <s v=""/>
    <n v="225"/>
    <n v="525"/>
    <n v="148"/>
    <n v="175"/>
    <n v="156"/>
    <n v="865"/>
    <n v="627.5"/>
    <n v="503"/>
    <n v="975"/>
    <n v="905"/>
    <n v="567"/>
    <n v="517"/>
    <n v="191.75"/>
    <n v="204.25"/>
    <n v="214.5"/>
    <s v=""/>
    <n v="1.8850465711842381"/>
    <n v="3.56"/>
    <n v="2.0499999999999998"/>
    <n v="9.75"/>
    <n v="12"/>
    <s v=""/>
    <s v=""/>
    <n v="1490"/>
    <n v="2810"/>
    <n v="1620"/>
    <n v="7690"/>
    <n v="9470"/>
    <s v=" "/>
    <s v=""/>
    <s v=""/>
    <n v="192.26"/>
    <n v="197.3"/>
    <n v="189.7"/>
    <n v="158.15"/>
    <n v="163.19999999999999"/>
    <n v="149.1"/>
    <n v="141"/>
    <n v="146"/>
    <s v=""/>
    <n v="155.4"/>
    <n v="160.4"/>
  </r>
  <r>
    <x v="16"/>
    <x v="9"/>
    <d v="2011-11-25T00:00:00"/>
    <n v="149"/>
    <n v="140"/>
    <n v="145"/>
    <n v="190"/>
    <s v=""/>
    <n v="226"/>
    <n v="525"/>
    <n v="148"/>
    <n v="172"/>
    <n v="145"/>
    <n v="860"/>
    <n v="585"/>
    <n v="503"/>
    <n v="975"/>
    <n v="905"/>
    <n v="567"/>
    <n v="517"/>
    <n v="190.25"/>
    <n v="203"/>
    <n v="213"/>
    <s v=""/>
    <n v="1.8850465711842381"/>
    <n v="3.56"/>
    <n v="2.0499999999999998"/>
    <n v="9.75"/>
    <n v="12"/>
    <s v=""/>
    <s v=""/>
    <n v="1490"/>
    <n v="2810"/>
    <n v="1620"/>
    <n v="7690"/>
    <n v="9470"/>
    <s v=" "/>
    <s v=""/>
    <s v=""/>
    <n v="180.55699999999999"/>
    <n v="185.6"/>
    <n v="179.69759999999999"/>
    <n v="158.33359999999999"/>
    <n v="163.30000000000001"/>
    <n v="149.5513"/>
    <n v="142.553"/>
    <n v="147.6"/>
    <s v=""/>
    <n v="155.9967"/>
    <n v="161"/>
  </r>
  <r>
    <x v="16"/>
    <x v="10"/>
    <d v="2011-12-02T00:00:00"/>
    <n v="147"/>
    <n v="140"/>
    <n v="145"/>
    <n v="160"/>
    <s v=""/>
    <n v="223"/>
    <n v="515"/>
    <n v="138"/>
    <n v="164"/>
    <n v="145"/>
    <n v="860"/>
    <n v="585"/>
    <n v="503"/>
    <n v="975"/>
    <n v="905"/>
    <n v="567"/>
    <n v="517"/>
    <n v="187.75"/>
    <n v="200.75"/>
    <n v="212.5"/>
    <s v=""/>
    <n v="1.8850465711842381"/>
    <n v="3.56"/>
    <n v="2.0499999999999998"/>
    <n v="9.75"/>
    <n v="12"/>
    <s v=""/>
    <s v=""/>
    <n v="1490"/>
    <n v="2810"/>
    <n v="1620"/>
    <n v="7690"/>
    <n v="9470"/>
    <s v=" "/>
    <s v=""/>
    <s v=""/>
    <n v="178.50720000000001"/>
    <n v="183.5"/>
    <n v="178.7199"/>
    <n v="157.01830000000001"/>
    <n v="162"/>
    <n v="148.62889999999999"/>
    <n v="140.57740000000001"/>
    <n v="145.6"/>
    <s v=""/>
    <n v="154.4478"/>
    <n v="159.4"/>
  </r>
  <r>
    <x v="16"/>
    <x v="10"/>
    <d v="2011-12-09T00:00:00"/>
    <n v="146"/>
    <n v="135"/>
    <n v="145"/>
    <n v="160"/>
    <s v=""/>
    <n v="218"/>
    <n v="515"/>
    <n v="137"/>
    <n v="160"/>
    <n v="145"/>
    <n v="840"/>
    <n v="595"/>
    <n v="503"/>
    <n v="975"/>
    <n v="909"/>
    <n v="566"/>
    <n v="517"/>
    <n v="186.75"/>
    <n v="199.5"/>
    <n v="210.25"/>
    <s v=""/>
    <n v="1.8850465711842381"/>
    <n v="3.56"/>
    <n v="2.0499999999999998"/>
    <n v="9.75"/>
    <n v="12"/>
    <s v=""/>
    <s v=""/>
    <n v="1490"/>
    <n v="2810"/>
    <n v="1620"/>
    <n v="7690"/>
    <n v="9470"/>
    <s v=" "/>
    <s v=""/>
    <s v=""/>
    <n v="175.67240000000001"/>
    <n v="180.7"/>
    <n v="175.52"/>
    <n v="153.56"/>
    <n v="158.6"/>
    <n v="144.77549999999999"/>
    <n v="137.93209999999999"/>
    <n v="142.9"/>
    <s v=""/>
    <n v="151.6961"/>
    <n v="156.69999999999999"/>
  </r>
  <r>
    <x v="16"/>
    <x v="10"/>
    <d v="2011-12-16T00:00:00"/>
    <n v="144"/>
    <n v="137"/>
    <n v="145"/>
    <n v="160"/>
    <s v=""/>
    <n v="216"/>
    <n v="512"/>
    <n v="140"/>
    <n v="164"/>
    <n v="140"/>
    <n v="840"/>
    <n v="595"/>
    <n v="503"/>
    <n v="975"/>
    <n v="909"/>
    <n v="566"/>
    <n v="517"/>
    <n v="186.25"/>
    <n v="198.75"/>
    <n v="209"/>
    <s v=""/>
    <n v="1.8850465711842381"/>
    <n v="3.56"/>
    <n v="2.0499999999999998"/>
    <n v="9.75"/>
    <n v="12"/>
    <s v=""/>
    <s v=""/>
    <n v="1490"/>
    <n v="2810"/>
    <n v="1620"/>
    <n v="7690"/>
    <n v="9470"/>
    <s v=" "/>
    <s v=""/>
    <s v=""/>
    <n v="175.9246"/>
    <n v="180.9"/>
    <n v="176.1217"/>
    <n v="154.02000000000001"/>
    <n v="159"/>
    <n v="145.14439999999999"/>
    <n v="138.36969999999999"/>
    <n v="143.4"/>
    <s v=""/>
    <n v="151.66659999999999"/>
    <n v="156.69999999999999"/>
  </r>
  <r>
    <x v="16"/>
    <x v="10"/>
    <d v="2011-12-23T00:00:00"/>
    <n v="144"/>
    <n v="137"/>
    <n v="145"/>
    <n v="190"/>
    <s v=""/>
    <n v="219"/>
    <n v="572"/>
    <n v="144"/>
    <n v="162"/>
    <n v="140"/>
    <n v="867"/>
    <n v="595"/>
    <n v="503"/>
    <n v="975"/>
    <n v="909"/>
    <n v="566"/>
    <n v="517"/>
    <n v="187"/>
    <n v="199.75"/>
    <n v="210.5"/>
    <s v=""/>
    <n v="1.8850465711842381"/>
    <n v="3.56"/>
    <n v="2.0499999999999998"/>
    <n v="9.75"/>
    <n v="12"/>
    <s v=""/>
    <s v=""/>
    <n v="1490"/>
    <n v="2810"/>
    <n v="1620"/>
    <n v="7690"/>
    <n v="9470"/>
    <s v=" "/>
    <s v=""/>
    <s v=""/>
    <n v="176.8597"/>
    <n v="181.9"/>
    <n v="176.58529999999999"/>
    <n v="154.67500000000001"/>
    <n v="159.69999999999999"/>
    <n v="145.67580000000001"/>
    <n v="138.5805"/>
    <n v="143.6"/>
    <s v=""/>
    <n v="151.9194"/>
    <n v="156.9"/>
  </r>
  <r>
    <x v="16"/>
    <x v="10"/>
    <d v="2011-12-30T00:00:00"/>
    <n v="147"/>
    <n v="138"/>
    <n v="145"/>
    <n v="190"/>
    <s v=""/>
    <n v="221"/>
    <n v="572"/>
    <n v="156"/>
    <n v="162"/>
    <n v="139"/>
    <n v="862"/>
    <n v="590"/>
    <n v="503"/>
    <n v="975"/>
    <n v="909"/>
    <n v="566"/>
    <n v="517"/>
    <n v="190.5"/>
    <n v="201"/>
    <n v="214.75"/>
    <s v=""/>
    <n v="1.8850465711842381"/>
    <n v="3.56"/>
    <n v="2.0499999999999998"/>
    <n v="9.75"/>
    <n v="12"/>
    <s v=""/>
    <s v=""/>
    <n v="1490"/>
    <n v="2810"/>
    <n v="1620"/>
    <n v="7690"/>
    <n v="9470"/>
    <s v=" "/>
    <s v=""/>
    <s v=""/>
    <n v="177.90440000000001"/>
    <n v="182.9"/>
    <n v="177.571"/>
    <n v="156.04470000000001"/>
    <n v="161"/>
    <n v="147.1463"/>
    <n v="140.71279999999999"/>
    <n v="145.69999999999999"/>
    <s v=""/>
    <n v="153.55850000000001"/>
    <n v="158.6"/>
  </r>
  <r>
    <x v="17"/>
    <x v="11"/>
    <d v="2012-01-06T00:00:00"/>
    <n v="144"/>
    <n v="140"/>
    <n v="146"/>
    <n v="160"/>
    <s v=""/>
    <n v="228"/>
    <n v="525"/>
    <n v="149"/>
    <n v="165"/>
    <n v="139"/>
    <n v="840"/>
    <n v="580"/>
    <n v="503"/>
    <n v="975"/>
    <n v="903"/>
    <n v="565"/>
    <n v="517"/>
    <n v="191.5"/>
    <n v="202.75"/>
    <n v="216"/>
    <s v=""/>
    <n v="1.8850465711842381"/>
    <n v="3.55"/>
    <n v="1.93"/>
    <n v="9.25"/>
    <n v="12"/>
    <s v=""/>
    <s v=""/>
    <n v="1490"/>
    <n v="2800"/>
    <n v="1520"/>
    <n v="7300"/>
    <n v="9470"/>
    <s v=" "/>
    <s v=""/>
    <s v=""/>
    <n v="178.59219999999999"/>
    <n v="183.6"/>
    <n v="179.17160000000001"/>
    <n v="157.65100000000001"/>
    <n v="162.69999999999999"/>
    <n v="148.97069999999999"/>
    <n v="140.30539999999999"/>
    <n v="145.30000000000001"/>
    <s v=""/>
    <n v="153.9615"/>
    <n v="159"/>
  </r>
  <r>
    <x v="17"/>
    <x v="11"/>
    <d v="2012-01-13T00:00:00"/>
    <n v="144"/>
    <n v="140"/>
    <n v="146"/>
    <n v="160"/>
    <s v=""/>
    <n v="233"/>
    <n v="525"/>
    <n v="149"/>
    <n v="170"/>
    <n v="139"/>
    <n v="840"/>
    <n v="580"/>
    <n v="503"/>
    <n v="975"/>
    <n v="903"/>
    <n v="565"/>
    <n v="517"/>
    <n v="193.5"/>
    <n v="203.5"/>
    <n v="218"/>
    <s v=""/>
    <n v="1.8850465711842381"/>
    <n v="3.55"/>
    <n v="1.93"/>
    <n v="9.25"/>
    <n v="12"/>
    <s v=""/>
    <s v=""/>
    <n v="1490"/>
    <n v="2800"/>
    <n v="1520"/>
    <n v="7300"/>
    <n v="9470"/>
    <s v=" "/>
    <s v=""/>
    <s v=""/>
    <n v="179.68870000000001"/>
    <n v="184.7"/>
    <n v="180.22499999999999"/>
    <n v="158.44649999999999"/>
    <n v="163.4"/>
    <n v="149.79759999999999"/>
    <n v="140.55950000000001"/>
    <n v="145.6"/>
    <s v=""/>
    <n v="154.74270000000001"/>
    <n v="159.69999999999999"/>
  </r>
  <r>
    <x v="17"/>
    <x v="11"/>
    <d v="2012-01-20T00:00:00"/>
    <n v="149"/>
    <n v="145"/>
    <n v="147"/>
    <n v="170"/>
    <s v=""/>
    <n v="238"/>
    <n v="540"/>
    <n v="153"/>
    <n v="171"/>
    <n v="139"/>
    <n v="840"/>
    <n v="580"/>
    <n v="503"/>
    <n v="975"/>
    <n v="919"/>
    <n v="575"/>
    <n v="517"/>
    <n v="193.5"/>
    <n v="203.25"/>
    <n v="219.5"/>
    <s v=""/>
    <n v="1.8850465711842381"/>
    <n v="3.55"/>
    <n v="1.93"/>
    <n v="9.25"/>
    <n v="12"/>
    <s v=""/>
    <s v=""/>
    <n v="1490"/>
    <n v="2800"/>
    <n v="1520"/>
    <n v="7300"/>
    <n v="9470"/>
    <s v=" "/>
    <s v=""/>
    <s v=""/>
    <n v="183.4512"/>
    <n v="188.5"/>
    <n v="184.63140000000001"/>
    <n v="162.8724"/>
    <n v="167.9"/>
    <n v="154.64590000000001"/>
    <n v="144.86259999999999"/>
    <n v="149.9"/>
    <s v=""/>
    <n v="159.03569999999999"/>
    <n v="164"/>
  </r>
  <r>
    <x v="17"/>
    <x v="11"/>
    <d v="2012-01-27T00:00:00"/>
    <n v="153.5"/>
    <n v="150"/>
    <n v="148"/>
    <n v="204"/>
    <s v=""/>
    <n v="240"/>
    <n v="542"/>
    <n v="155"/>
    <n v="171"/>
    <n v="139"/>
    <n v="857"/>
    <n v="580"/>
    <n v="503"/>
    <n v="975"/>
    <n v="903"/>
    <n v="565"/>
    <n v="517"/>
    <n v="196.25"/>
    <n v="205"/>
    <n v="220.5"/>
    <s v=""/>
    <n v="1.8850465711842381"/>
    <n v="3.55"/>
    <n v="1.93"/>
    <n v="9.25"/>
    <n v="12"/>
    <s v=""/>
    <s v=""/>
    <n v="1490"/>
    <n v="2800"/>
    <n v="1520"/>
    <n v="7300"/>
    <n v="9470"/>
    <s v=" "/>
    <s v=""/>
    <s v=""/>
    <n v="186.6645"/>
    <n v="191.7"/>
    <n v="187.3279"/>
    <n v="166.6344"/>
    <n v="171.6"/>
    <n v="158.1653"/>
    <n v="148.76169999999999"/>
    <n v="153.80000000000001"/>
    <s v=""/>
    <n v="162.744"/>
    <n v="167.7"/>
  </r>
  <r>
    <x v="17"/>
    <x v="12"/>
    <d v="2012-02-03T00:00:00"/>
    <n v="152"/>
    <n v="142"/>
    <n v="150"/>
    <n v="204"/>
    <s v=""/>
    <n v="237.69"/>
    <n v="542"/>
    <n v="157"/>
    <n v="171"/>
    <n v="139"/>
    <n v="872"/>
    <n v="580"/>
    <n v="503"/>
    <n v="975"/>
    <n v="903"/>
    <n v="565"/>
    <n v="517"/>
    <n v="197.25"/>
    <n v="206"/>
    <n v="220.25"/>
    <s v=""/>
    <n v="1.8850465711842381"/>
    <n v="3.55"/>
    <n v="1.93"/>
    <n v="9.25"/>
    <n v="12"/>
    <s v=""/>
    <s v=""/>
    <n v="1490"/>
    <n v="2800"/>
    <n v="1520"/>
    <n v="7300"/>
    <n v="9470"/>
    <s v=" "/>
    <s v=""/>
    <s v=""/>
    <n v="182.97040000000001"/>
    <n v="188"/>
    <n v="182.79470000000001"/>
    <n v="161.99690000000001"/>
    <n v="167"/>
    <n v="153.24029999999999"/>
    <n v="145.17509999999999"/>
    <n v="150.19999999999999"/>
    <s v=""/>
    <n v="159.0018"/>
    <n v="164"/>
  </r>
  <r>
    <x v="17"/>
    <x v="12"/>
    <d v="2012-02-10T00:00:00"/>
    <n v="161.81"/>
    <n v="157.33000000000001"/>
    <n v="158"/>
    <n v="208"/>
    <s v=""/>
    <n v="245"/>
    <n v="547"/>
    <n v="165"/>
    <n v="178"/>
    <n v="134"/>
    <n v="852"/>
    <n v="565"/>
    <n v="503"/>
    <n v="975"/>
    <n v="892"/>
    <n v="552"/>
    <n v="517"/>
    <n v="199.25"/>
    <n v="207"/>
    <n v="221.25"/>
    <s v=""/>
    <n v="1.8850465711842381"/>
    <n v="3.55"/>
    <n v="1.93"/>
    <n v="9.25"/>
    <n v="12"/>
    <s v=""/>
    <s v=""/>
    <n v="1490"/>
    <n v="2800"/>
    <n v="1520"/>
    <n v="7300"/>
    <n v="9470"/>
    <s v=" "/>
    <s v=""/>
    <s v=""/>
    <n v="192.17590000000001"/>
    <n v="197.2"/>
    <n v="192.4631"/>
    <n v="172.97790000000001"/>
    <n v="178"/>
    <n v="164.3484"/>
    <n v="155.8449"/>
    <n v="160.80000000000001"/>
    <s v=""/>
    <n v="169.26939999999999"/>
    <n v="174.3"/>
  </r>
  <r>
    <x v="17"/>
    <x v="12"/>
    <d v="2012-02-17T00:00:00"/>
    <n v="164"/>
    <n v="158.08000000000001"/>
    <n v="152"/>
    <n v="205"/>
    <s v=""/>
    <n v="246"/>
    <n v="545"/>
    <n v="165"/>
    <n v="185"/>
    <n v="137"/>
    <n v="830"/>
    <n v="656.5"/>
    <n v="503"/>
    <n v="975"/>
    <n v="892"/>
    <n v="552"/>
    <n v="517"/>
    <n v="200"/>
    <n v="209"/>
    <n v="223.25"/>
    <s v=""/>
    <n v="1.8850465711842381"/>
    <n v="3.33"/>
    <n v="1.93"/>
    <n v="8.75"/>
    <n v="12"/>
    <s v=""/>
    <s v=""/>
    <n v="1490"/>
    <n v="2630"/>
    <n v="1520"/>
    <n v="6910"/>
    <n v="9470"/>
    <s v=" "/>
    <s v=""/>
    <s v=""/>
    <n v="207.81479999999999"/>
    <n v="212.8"/>
    <n v="190.89529999999999"/>
    <n v="174.5633"/>
    <n v="179.6"/>
    <n v="151.24619999999999"/>
    <n v="157.5746"/>
    <n v="162.6"/>
    <s v=""/>
    <n v="171.60810000000001"/>
    <n v="176.6"/>
  </r>
  <r>
    <x v="17"/>
    <x v="12"/>
    <d v="2012-02-24T00:00:00"/>
    <n v="162"/>
    <n v="155"/>
    <n v="154"/>
    <n v="208"/>
    <s v=""/>
    <n v="250"/>
    <n v="547"/>
    <n v="167"/>
    <n v="185"/>
    <n v="144.5"/>
    <n v="830"/>
    <n v="673"/>
    <n v="503"/>
    <n v="975"/>
    <n v="892"/>
    <n v="552"/>
    <n v="517"/>
    <n v="199.75"/>
    <n v="210"/>
    <n v="224.5"/>
    <s v=""/>
    <n v="1.8850465711842381"/>
    <n v="3.33"/>
    <n v="1.93"/>
    <n v="8.75"/>
    <n v="12"/>
    <s v=""/>
    <s v=""/>
    <n v="1490"/>
    <n v="2630"/>
    <n v="1520"/>
    <n v="6910"/>
    <n v="9470"/>
    <s v=" "/>
    <s v=""/>
    <s v=""/>
    <n v="196.0258"/>
    <n v="201"/>
    <n v="185.73179999999999"/>
    <n v="173.37110000000001"/>
    <n v="178.4"/>
    <n v="151.96080000000001"/>
    <n v="155.72929999999999"/>
    <n v="160.69999999999999"/>
    <s v=""/>
    <n v="170.339"/>
    <n v="175.3"/>
  </r>
  <r>
    <x v="17"/>
    <x v="2"/>
    <d v="2012-03-02T00:00:00"/>
    <n v="162"/>
    <n v="155"/>
    <n v="154"/>
    <n v="208"/>
    <s v=""/>
    <n v="243.75"/>
    <n v="547"/>
    <n v="168.5"/>
    <n v="185"/>
    <n v="137"/>
    <n v="830"/>
    <n v="673"/>
    <n v="503"/>
    <n v="975"/>
    <n v="892"/>
    <n v="552"/>
    <n v="517"/>
    <n v="200.25"/>
    <n v="211"/>
    <n v="226.25"/>
    <s v=""/>
    <n v="1.8850465711842381"/>
    <n v="3.33"/>
    <n v="1.93"/>
    <n v="8.75"/>
    <n v="12"/>
    <s v=""/>
    <s v=""/>
    <n v="1490"/>
    <n v="2630"/>
    <n v="1520"/>
    <n v="6910"/>
    <n v="9470"/>
    <s v=" "/>
    <s v=""/>
    <s v=""/>
    <n v="194.92930000000001"/>
    <n v="199.9"/>
    <n v="184.62559999999999"/>
    <n v="172.3665"/>
    <n v="177.4"/>
    <n v="150.8442"/>
    <n v="155.84649999999999"/>
    <n v="160.80000000000001"/>
    <s v=""/>
    <n v="169.6568"/>
    <n v="174.7"/>
  </r>
  <r>
    <x v="17"/>
    <x v="2"/>
    <d v="2012-03-09T00:00:00"/>
    <n v="162"/>
    <n v="154"/>
    <n v="158"/>
    <n v="207"/>
    <s v=""/>
    <n v="253"/>
    <n v="547"/>
    <n v="173"/>
    <n v="192"/>
    <n v="137"/>
    <n v="862"/>
    <n v="690.5"/>
    <n v="503"/>
    <n v="975"/>
    <n v="892"/>
    <n v="552"/>
    <n v="517"/>
    <n v="201.25"/>
    <n v="212.25"/>
    <n v="228.5"/>
    <s v=""/>
    <n v="1.8850465711842381"/>
    <n v="3.33"/>
    <n v="1.93"/>
    <n v="8.75"/>
    <n v="12"/>
    <s v=""/>
    <s v=""/>
    <n v="1490"/>
    <n v="2630"/>
    <n v="1520"/>
    <n v="6910"/>
    <n v="9470"/>
    <s v=" "/>
    <s v=""/>
    <s v=""/>
    <n v="197.05779999999999"/>
    <n v="205.1"/>
    <n v="186.7413"/>
    <n v="173.62780000000001"/>
    <n v="181.6"/>
    <n v="152.49680000000001"/>
    <n v="156.15969999999999"/>
    <n v="164.2"/>
    <s v=""/>
    <n v="170.7996"/>
    <n v="178.8"/>
  </r>
  <r>
    <x v="17"/>
    <x v="2"/>
    <d v="2012-03-16T00:00:00"/>
    <n v="160.58000000000001"/>
    <n v="153.87"/>
    <n v="154"/>
    <n v="207"/>
    <s v=""/>
    <n v="256.75"/>
    <n v="547"/>
    <n v="174"/>
    <n v="190"/>
    <n v="138"/>
    <n v="862"/>
    <n v="688"/>
    <n v="503"/>
    <n v="975"/>
    <n v="893"/>
    <n v="548"/>
    <n v="517"/>
    <n v="202.5"/>
    <n v="215.25"/>
    <n v="233.25"/>
    <s v=""/>
    <n v="1.8850465711842381"/>
    <n v="3.33"/>
    <n v="1.93"/>
    <n v="8.75"/>
    <n v="12"/>
    <s v=""/>
    <s v=""/>
    <n v="1490"/>
    <n v="2630"/>
    <n v="1520"/>
    <n v="6910"/>
    <n v="9470"/>
    <s v=" "/>
    <s v=""/>
    <s v=""/>
    <n v="197.2456"/>
    <n v="205.2"/>
    <n v="187.36689999999999"/>
    <n v="173.93020000000001"/>
    <n v="181.9"/>
    <n v="153.0591"/>
    <n v="155.52549999999999"/>
    <n v="163.5"/>
    <s v=""/>
    <n v="170.52080000000001"/>
    <n v="178.5"/>
  </r>
  <r>
    <x v="17"/>
    <x v="2"/>
    <d v="2012-03-23T00:00:00"/>
    <n v="161"/>
    <n v="159"/>
    <n v="176"/>
    <s v=""/>
    <s v=""/>
    <n v="284.25"/>
    <n v="547"/>
    <n v="186.75"/>
    <n v="200"/>
    <n v="157.75"/>
    <n v="887"/>
    <n v="705.5"/>
    <s v=""/>
    <n v="975"/>
    <n v="893"/>
    <n v="548"/>
    <n v="517"/>
    <n v="206"/>
    <n v="219.25"/>
    <n v="237.75"/>
    <s v=""/>
    <n v="1.8850465711842381"/>
    <n v="3.33"/>
    <n v="1.93"/>
    <n v="8.75"/>
    <n v="12"/>
    <s v=""/>
    <s v=""/>
    <n v="1490"/>
    <n v="2630"/>
    <n v="1520"/>
    <n v="6910"/>
    <n v="9470"/>
    <s v=" "/>
    <s v=""/>
    <s v=""/>
    <n v="205.68629999999999"/>
    <n v="213.7"/>
    <n v="192.72890000000001"/>
    <n v="181.5361"/>
    <n v="189.5"/>
    <n v="157.97219999999999"/>
    <n v="159.21879999999999"/>
    <n v="167.2"/>
    <s v=""/>
    <n v="176.20320000000001"/>
    <n v="184.2"/>
  </r>
  <r>
    <x v="17"/>
    <x v="2"/>
    <d v="2012-03-30T00:00:00"/>
    <n v="162.07"/>
    <n v="160.58000000000001"/>
    <n v="162"/>
    <n v="209"/>
    <s v=""/>
    <n v="270"/>
    <n v="547"/>
    <n v="187"/>
    <n v="204"/>
    <n v="153"/>
    <n v="897"/>
    <n v="692"/>
    <n v="503"/>
    <n v="975"/>
    <n v="893"/>
    <n v="548"/>
    <n v="517"/>
    <n v="206"/>
    <n v="219.75"/>
    <n v="238"/>
    <s v=""/>
    <n v="1.8850465711842381"/>
    <n v="3.33"/>
    <n v="1.93"/>
    <n v="8.75"/>
    <n v="12"/>
    <s v=""/>
    <s v=""/>
    <n v="1490"/>
    <n v="2630"/>
    <n v="1520"/>
    <n v="6910"/>
    <n v="9470"/>
    <s v=" "/>
    <s v=""/>
    <s v=""/>
    <n v="203.1763"/>
    <n v="211.2"/>
    <n v="189.88839999999999"/>
    <n v="180.1653"/>
    <n v="188.2"/>
    <n v="155.4263"/>
    <n v="160.3151"/>
    <n v="168.3"/>
    <s v=""/>
    <n v="175.67869999999999"/>
    <n v="183.7"/>
  </r>
  <r>
    <x v="17"/>
    <x v="3"/>
    <d v="2012-04-06T00:00:00"/>
    <n v="166.54"/>
    <n v="164.3"/>
    <n v="162"/>
    <n v="210"/>
    <s v=""/>
    <n v="271"/>
    <n v="547"/>
    <n v="196"/>
    <n v="207"/>
    <n v="148"/>
    <n v="910"/>
    <n v="692"/>
    <n v="503"/>
    <n v="975"/>
    <n v="896"/>
    <n v="550"/>
    <n v="517"/>
    <n v="206.75"/>
    <n v="224"/>
    <n v="243"/>
    <s v=""/>
    <n v="1.8850465711842381"/>
    <n v="3.33"/>
    <n v="1.93"/>
    <n v="8.75"/>
    <n v="12"/>
    <s v=""/>
    <s v=""/>
    <n v="1490"/>
    <n v="2630"/>
    <n v="1520"/>
    <n v="6910"/>
    <n v="9470"/>
    <s v=" "/>
    <s v=""/>
    <s v=""/>
    <n v="206.3426"/>
    <n v="214.3"/>
    <n v="190.1885"/>
    <n v="183.13679999999999"/>
    <n v="191.1"/>
    <n v="155.65880000000001"/>
    <n v="164.31819999999999"/>
    <n v="172.3"/>
    <s v=""/>
    <n v="178.93819999999999"/>
    <n v="186.9"/>
  </r>
  <r>
    <x v="17"/>
    <x v="3"/>
    <d v="2012-04-13T00:00:00"/>
    <n v="169"/>
    <n v="167"/>
    <n v="174"/>
    <s v=""/>
    <s v=""/>
    <n v="306"/>
    <n v="547"/>
    <n v="201.75"/>
    <n v="221"/>
    <n v="181.75"/>
    <n v="947"/>
    <n v="723.5"/>
    <s v=""/>
    <n v="975"/>
    <n v="896"/>
    <n v="550"/>
    <n v="517"/>
    <n v="213.75"/>
    <n v="232"/>
    <n v="253.5"/>
    <s v=""/>
    <n v="2.15"/>
    <n v="3.33"/>
    <n v="1.93"/>
    <n v="8.75"/>
    <n v="12"/>
    <s v=""/>
    <s v=""/>
    <n v="1700"/>
    <n v="2630"/>
    <n v="1520"/>
    <n v="6910"/>
    <n v="9470"/>
    <s v=" "/>
    <s v=""/>
    <s v=""/>
    <n v="211.80109999999999"/>
    <n v="219.8"/>
    <n v="200.41919999999999"/>
    <n v="188.23070000000001"/>
    <n v="196.2"/>
    <n v="178.96789999999999"/>
    <n v="166.6052"/>
    <n v="174.6"/>
    <s v=""/>
    <n v="182.92789999999999"/>
    <n v="190.9"/>
  </r>
  <r>
    <x v="17"/>
    <x v="3"/>
    <d v="2012-04-20T00:00:00"/>
    <n v="168"/>
    <n v="169"/>
    <n v="162"/>
    <n v="215"/>
    <s v=""/>
    <n v="289"/>
    <n v="547"/>
    <n v="208"/>
    <n v="230"/>
    <n v="170"/>
    <n v="947"/>
    <n v="734.5"/>
    <n v="503"/>
    <n v="896"/>
    <n v="550"/>
    <n v="517"/>
    <n v="217.5"/>
    <n v="235.75"/>
    <n v="256.75"/>
    <n v="256.75"/>
    <s v=""/>
    <n v="2.15"/>
    <n v="3.33"/>
    <n v="1.93"/>
    <n v="8.75"/>
    <n v="12"/>
    <s v=""/>
    <s v=""/>
    <n v="1700"/>
    <n v="2630"/>
    <n v="1520"/>
    <n v="6910"/>
    <n v="9470"/>
    <s v=" "/>
    <s v=""/>
    <s v=""/>
    <n v="210.9564"/>
    <n v="219"/>
    <n v="200.41919999999999"/>
    <n v="188.23070000000001"/>
    <n v="196.2"/>
    <n v="178.96789999999999"/>
    <n v="166.6052"/>
    <n v="174.6"/>
    <s v=""/>
    <n v="182.92789999999999"/>
    <n v="190.9"/>
  </r>
  <r>
    <x v="17"/>
    <x v="3"/>
    <d v="2012-04-27T00:00:00"/>
    <n v="168.03"/>
    <n v="170"/>
    <n v="162"/>
    <n v="215"/>
    <s v=""/>
    <n v="292.5"/>
    <n v="547"/>
    <n v="208"/>
    <n v="232"/>
    <n v="173"/>
    <n v="910"/>
    <n v="734.5"/>
    <n v="503"/>
    <n v="896"/>
    <n v="550"/>
    <n v="517"/>
    <n v="221.5"/>
    <n v="239.5"/>
    <n v="259.5"/>
    <n v="259.5"/>
    <s v=""/>
    <n v="1.8850465711842381"/>
    <n v="3.33"/>
    <n v="1.93"/>
    <n v="8.75"/>
    <n v="12"/>
    <s v=""/>
    <s v=""/>
    <n v="1490"/>
    <n v="2630"/>
    <n v="1520"/>
    <n v="6910"/>
    <n v="9470"/>
    <s v=" "/>
    <s v=""/>
    <s v=""/>
    <n v="211.3322"/>
    <n v="219.3"/>
    <n v="201.56659999999999"/>
    <n v="189.10210000000001"/>
    <n v="197.1"/>
    <n v="180.14789999999999"/>
    <n v="166.92089999999999"/>
    <n v="174.9"/>
    <s v=""/>
    <n v="183.30840000000001"/>
    <n v="191.3"/>
  </r>
  <r>
    <x v="17"/>
    <x v="4"/>
    <d v="2012-05-04T00:00:00"/>
    <n v="170"/>
    <n v="173"/>
    <n v="162"/>
    <n v="215"/>
    <s v=""/>
    <n v="303.75"/>
    <n v="579.5"/>
    <n v="209"/>
    <n v="232"/>
    <n v="178"/>
    <n v="965"/>
    <n v="734.5"/>
    <n v="503"/>
    <n v="896"/>
    <n v="550"/>
    <n v="517"/>
    <n v="229"/>
    <n v="251.25"/>
    <n v="267"/>
    <n v="267"/>
    <s v=""/>
    <n v="2.15"/>
    <n v="3.33"/>
    <n v="1.93"/>
    <n v="8.75"/>
    <n v="12"/>
    <s v=""/>
    <s v=""/>
    <n v="1700"/>
    <n v="2630"/>
    <n v="1520"/>
    <n v="6910"/>
    <n v="9470"/>
    <s v=" "/>
    <s v=""/>
    <s v=""/>
    <n v="216.50649999999999"/>
    <n v="224.5"/>
    <n v="205.30770000000001"/>
    <n v="193.42150000000001"/>
    <n v="201.4"/>
    <n v="184.17660000000001"/>
    <n v="169.1232"/>
    <n v="177.1"/>
    <s v=""/>
    <n v="186.47579999999999"/>
    <n v="194.5"/>
  </r>
  <r>
    <x v="17"/>
    <x v="4"/>
    <d v="2012-05-11T00:00:00"/>
    <n v="170"/>
    <n v="173"/>
    <n v="162"/>
    <n v="215"/>
    <s v=""/>
    <n v="317"/>
    <n v="579.5"/>
    <n v="236.75"/>
    <n v="233"/>
    <n v="183"/>
    <n v="1000"/>
    <n v="727.5"/>
    <n v="503"/>
    <n v="896"/>
    <n v="550"/>
    <n v="517"/>
    <n v="230.75"/>
    <n v="252.75"/>
    <n v="269.75"/>
    <n v="269.75"/>
    <s v=""/>
    <n v="2.15"/>
    <n v="3.33"/>
    <n v="1.93"/>
    <n v="8.75"/>
    <n v="12"/>
    <s v=""/>
    <s v=""/>
    <n v="1700"/>
    <n v="2630"/>
    <n v="1520"/>
    <n v="6910"/>
    <n v="9470"/>
    <s v=" "/>
    <s v=""/>
    <s v=""/>
    <n v="218.47319999999999"/>
    <n v="226.5"/>
    <n v="207.47880000000001"/>
    <n v="195.19540000000001"/>
    <n v="203.2"/>
    <n v="186.5438"/>
    <n v="169.1283"/>
    <n v="177.1"/>
    <s v=""/>
    <n v="186.80889999999999"/>
    <n v="194.8"/>
  </r>
  <r>
    <x v="17"/>
    <x v="4"/>
    <d v="2012-05-18T00:00:00"/>
    <n v="168"/>
    <n v="173"/>
    <n v="160"/>
    <n v="215"/>
    <s v=""/>
    <n v="319"/>
    <n v="579.5"/>
    <n v="226.75"/>
    <n v="238"/>
    <n v="183"/>
    <n v="1000"/>
    <n v="745.5"/>
    <n v="503"/>
    <n v="917"/>
    <n v="545"/>
    <n v="495"/>
    <n v="230.75"/>
    <n v="251"/>
    <n v="267"/>
    <n v="267"/>
    <s v=""/>
    <n v="2.15"/>
    <n v="3.33"/>
    <n v="1.93"/>
    <n v="8.75"/>
    <n v="12"/>
    <s v=""/>
    <s v=""/>
    <n v="1700"/>
    <n v="2630"/>
    <n v="1520"/>
    <n v="6910"/>
    <n v="9470"/>
    <s v=" "/>
    <s v=""/>
    <s v=""/>
    <n v="219.2362"/>
    <n v="227.2"/>
    <n v="207.9247"/>
    <n v="194.78030000000001"/>
    <n v="202.8"/>
    <n v="185.9315"/>
    <n v="167.70679999999999"/>
    <n v="175.7"/>
    <s v=""/>
    <n v="185.33670000000001"/>
    <n v="193.3"/>
  </r>
  <r>
    <x v="17"/>
    <x v="4"/>
    <d v="2012-05-25T00:00:00"/>
    <n v="165"/>
    <n v="173"/>
    <n v="155"/>
    <n v="215"/>
    <s v=""/>
    <n v="315"/>
    <n v="640.25"/>
    <n v="221.75"/>
    <n v="238"/>
    <n v="183"/>
    <n v="1000"/>
    <n v="745.5"/>
    <n v="503"/>
    <n v="917"/>
    <n v="545"/>
    <n v="495"/>
    <n v="231"/>
    <n v="250.5"/>
    <n v="266.75"/>
    <n v="266.75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16.5205"/>
    <n v="224.5"/>
    <n v="207.21109999999999"/>
    <n v="193.71459999999999"/>
    <n v="201.7"/>
    <n v="184.65090000000001"/>
    <n v="166.93610000000001"/>
    <n v="174.9"/>
    <s v=""/>
    <n v="184.95349999999999"/>
    <n v="193"/>
  </r>
  <r>
    <x v="17"/>
    <x v="5"/>
    <d v="2012-06-01T00:00:00"/>
    <n v="169.52"/>
    <n v="176.23"/>
    <n v="155"/>
    <n v="215"/>
    <s v=""/>
    <n v="317"/>
    <n v="640.25"/>
    <n v="221.75"/>
    <n v="238"/>
    <n v="183"/>
    <n v="1047"/>
    <n v="728"/>
    <n v="503"/>
    <n v="917"/>
    <n v="545"/>
    <n v="495"/>
    <n v="231.25"/>
    <n v="250.75"/>
    <n v="265.5"/>
    <n v="265.5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21.80350000000001"/>
    <n v="229.8"/>
    <n v="208.9665"/>
    <n v="195.75880000000001"/>
    <n v="203.8"/>
    <n v="187.6343"/>
    <n v="169.55260000000001"/>
    <n v="177.6"/>
    <s v=""/>
    <n v="185.83449999999999"/>
    <n v="193.8"/>
  </r>
  <r>
    <x v="17"/>
    <x v="5"/>
    <d v="2012-06-08T00:00:00"/>
    <n v="169.52"/>
    <n v="176.23"/>
    <n v="155"/>
    <n v="215"/>
    <s v=""/>
    <n v="322"/>
    <n v="640.25"/>
    <n v="210"/>
    <n v="238"/>
    <n v="183"/>
    <n v="1047"/>
    <n v="728"/>
    <n v="528"/>
    <n v="917"/>
    <n v="545"/>
    <n v="495"/>
    <n v="231.5"/>
    <n v="250.25"/>
    <n v="269"/>
    <n v="269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21.149"/>
    <n v="229.1"/>
    <n v="210.0068"/>
    <n v="196.6498"/>
    <n v="204.6"/>
    <n v="188.52760000000001"/>
    <n v="169.55330000000001"/>
    <n v="177.6"/>
    <s v=""/>
    <n v="185.83590000000001"/>
    <n v="193.8"/>
  </r>
  <r>
    <x v="17"/>
    <x v="5"/>
    <d v="2012-06-15T00:00:00"/>
    <n v="169.52"/>
    <n v="177"/>
    <n v="148"/>
    <n v="215"/>
    <s v=""/>
    <n v="313.75"/>
    <n v="640.25"/>
    <n v="210"/>
    <n v="238"/>
    <n v="183"/>
    <n v="1080"/>
    <n v="710.5"/>
    <n v="528"/>
    <n v="975"/>
    <n v="546"/>
    <n v="495"/>
    <n v="230"/>
    <n v="248.5"/>
    <n v="266.25"/>
    <n v="266.25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19.0847"/>
    <n v="227.1"/>
    <n v="208.62629999999999"/>
    <n v="195.85499999999999"/>
    <n v="203.9"/>
    <n v="187.47640000000001"/>
    <n v="169.86779999999999"/>
    <n v="177.9"/>
    <s v=""/>
    <n v="185.58009999999999"/>
    <n v="193.6"/>
  </r>
  <r>
    <x v="17"/>
    <x v="5"/>
    <d v="2012-06-22T00:00:00"/>
    <n v="169.52"/>
    <n v="177.72"/>
    <n v="173"/>
    <s v=""/>
    <s v=""/>
    <n v="331.25"/>
    <n v="640.25"/>
    <n v="221.75"/>
    <n v="238"/>
    <n v="196.75"/>
    <n v="1122"/>
    <n v="710.5"/>
    <n v="528"/>
    <n v="975"/>
    <n v="546"/>
    <n v="495"/>
    <n v="229.5"/>
    <n v="247.5"/>
    <n v="265.75"/>
    <n v="265.75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32.1927"/>
    <n v="240.2"/>
    <n v="222.5736"/>
    <n v="198.59020000000001"/>
    <n v="206.6"/>
    <n v="190.9983"/>
    <n v="170.7578"/>
    <n v="178.8"/>
    <s v=""/>
    <n v="187.1148"/>
    <n v="195.1"/>
  </r>
  <r>
    <x v="17"/>
    <x v="5"/>
    <d v="2012-06-29T00:00:00"/>
    <n v="168.03"/>
    <n v="178.47"/>
    <n v="177"/>
    <s v=""/>
    <s v=""/>
    <n v="345.81"/>
    <n v="650.25"/>
    <n v="221.75"/>
    <n v="238"/>
    <n v="198.75"/>
    <n v="1122"/>
    <n v="675.5"/>
    <n v="528"/>
    <n v="975"/>
    <n v="546"/>
    <n v="495"/>
    <n v="233.25"/>
    <n v="252"/>
    <n v="270"/>
    <n v="270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33.62010000000001"/>
    <n v="241.6"/>
    <n v="224.4649"/>
    <n v="200.02520000000001"/>
    <n v="208"/>
    <n v="193.7252"/>
    <n v="170.4623"/>
    <n v="178.5"/>
    <s v=""/>
    <n v="185.86930000000001"/>
    <n v="193.9"/>
  </r>
  <r>
    <x v="17"/>
    <x v="6"/>
    <d v="2012-07-06T00:00:00"/>
    <n v="170.27"/>
    <n v="182.94"/>
    <n v="184.5"/>
    <s v=""/>
    <s v=""/>
    <n v="348.79"/>
    <n v="650.25"/>
    <n v="221.75"/>
    <n v="238"/>
    <n v="198.75"/>
    <n v="1122"/>
    <n v="698.5"/>
    <n v="528"/>
    <n v="975"/>
    <n v="546"/>
    <n v="495"/>
    <n v="239.5"/>
    <n v="258"/>
    <n v="275.75"/>
    <n v="275.75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37.11199999999999"/>
    <n v="245.1"/>
    <n v="228.03890000000001"/>
    <n v="203.24860000000001"/>
    <n v="211.2"/>
    <n v="197.12989999999999"/>
    <n v="173.25890000000001"/>
    <n v="181.3"/>
    <s v=""/>
    <n v="192.3518"/>
    <n v="200.4"/>
  </r>
  <r>
    <x v="17"/>
    <x v="6"/>
    <d v="2012-07-13T00:00:00"/>
    <n v="175"/>
    <n v="192"/>
    <n v="150"/>
    <n v="218"/>
    <s v=""/>
    <n v="353"/>
    <n v="679.5"/>
    <n v="221"/>
    <n v="245"/>
    <n v="192"/>
    <n v="1080"/>
    <n v="699.5"/>
    <n v="528"/>
    <n v="975"/>
    <n v="975"/>
    <n v="546"/>
    <n v="495"/>
    <n v="247.5"/>
    <n v="268"/>
    <n v="287.75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33.99267987648321"/>
    <n v="242"/>
    <n v="237.90518878223824"/>
    <n v="209.0925365140703"/>
    <n v="217.1"/>
    <n v="205.12126358397924"/>
    <n v="176.85010323526234"/>
    <n v="184.9"/>
    <s v=""/>
    <n v="198.41945108487255"/>
    <n v="206.4"/>
  </r>
  <r>
    <x v="17"/>
    <x v="6"/>
    <d v="2012-07-20T00:00:00"/>
    <n v="179"/>
    <n v="202"/>
    <n v="194"/>
    <n v="218"/>
    <s v=""/>
    <n v="385.33"/>
    <n v="679.5"/>
    <n v="256.75"/>
    <n v="261.25"/>
    <n v="235"/>
    <n v="1122"/>
    <n v="714.5"/>
    <s v=""/>
    <n v="975"/>
    <n v="979"/>
    <n v="539"/>
    <n v="495"/>
    <n v="253.25"/>
    <n v="275.25"/>
    <n v="297.5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42.51740938672131"/>
    <n v="250.5"/>
    <n v="249.32019570260118"/>
    <n v="218.44348119023081"/>
    <n v="226.4"/>
    <n v="216.99973478753276"/>
    <n v="180.9478723282337"/>
    <n v="188.9"/>
    <s v=""/>
    <n v="205.00639858884983"/>
    <n v="213"/>
  </r>
  <r>
    <x v="17"/>
    <x v="6"/>
    <d v="2012-07-27T00:00:00"/>
    <n v="191.15"/>
    <n v="215"/>
    <n v="165"/>
    <n v="220"/>
    <s v=""/>
    <n v="428"/>
    <n v="679.5"/>
    <n v="239"/>
    <n v="257"/>
    <n v="245"/>
    <n v="1080"/>
    <n v="703"/>
    <n v="545"/>
    <s v=""/>
    <n v="979"/>
    <n v="539"/>
    <n v="495"/>
    <n v="264"/>
    <n v="290"/>
    <n v="318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50.31795358913001"/>
    <n v="258.3"/>
    <n v="260.5163234878878"/>
    <n v="226.34051641108519"/>
    <n v="234.3"/>
    <n v="233.52957041713864"/>
    <n v="194.66815714153546"/>
    <n v="202.7"/>
    <s v=""/>
    <n v="212.88157673449064"/>
    <n v="220.9"/>
  </r>
  <r>
    <x v="17"/>
    <x v="7"/>
    <d v="2012-08-03T00:00:00"/>
    <n v="178"/>
    <n v="214.26"/>
    <n v="170"/>
    <n v="200"/>
    <s v=""/>
    <n v="411"/>
    <n v="679.5"/>
    <n v="257"/>
    <n v="262"/>
    <n v="245.75"/>
    <n v="1080"/>
    <n v="703"/>
    <n v="528"/>
    <n v="975"/>
    <n v="979"/>
    <n v="539"/>
    <n v="495"/>
    <n v="262.5"/>
    <n v="297"/>
    <n v="319.75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38.35661249090663"/>
    <n v="246.4"/>
    <n v="256.83986275418903"/>
    <n v="213.92929336875926"/>
    <n v="221.9"/>
    <n v="221.86612783481502"/>
    <n v="186.81401246703098"/>
    <n v="194.8"/>
    <s v=""/>
    <n v="200.85341727292132"/>
    <n v="208.9"/>
  </r>
  <r>
    <x v="17"/>
    <x v="7"/>
    <d v="2012-08-10T00:00:00"/>
    <n v="177.72"/>
    <n v="214.26"/>
    <n v="180"/>
    <n v="200"/>
    <s v=""/>
    <n v="411"/>
    <n v="679.5"/>
    <n v="257"/>
    <n v="262"/>
    <n v="245.75"/>
    <n v="1080"/>
    <n v="679"/>
    <n v="528"/>
    <n v="975"/>
    <n v="979"/>
    <n v="539"/>
    <n v="495"/>
    <n v="261.25"/>
    <n v="296.75"/>
    <n v="320.5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37.81651271437659"/>
    <n v="245.8"/>
    <n v="256.17791389011586"/>
    <n v="213.76676700249618"/>
    <n v="221.8"/>
    <n v="221.20848480498293"/>
    <n v="180.26270805551772"/>
    <n v="188.3"/>
    <s v=""/>
    <n v="200.51940730041616"/>
    <n v="208.5"/>
  </r>
  <r>
    <x v="17"/>
    <x v="7"/>
    <d v="2012-08-17T00:00:00"/>
    <n v="176.23"/>
    <n v="179.96"/>
    <n v="170"/>
    <n v="190"/>
    <s v=""/>
    <n v="400"/>
    <n v="679.5"/>
    <n v="257"/>
    <n v="264"/>
    <n v="250"/>
    <n v="1080"/>
    <n v="687"/>
    <n v="528"/>
    <n v="975"/>
    <n v="947"/>
    <n v="538"/>
    <n v="495"/>
    <n v="262.5"/>
    <n v="295.75"/>
    <n v="318"/>
    <s v=""/>
    <n v="1.8871092307175719"/>
    <n v="3.33"/>
    <n v="1.93"/>
    <n v="8.75"/>
    <n v="12"/>
    <s v=""/>
    <s v=""/>
    <n v="1490"/>
    <n v="2630"/>
    <n v="1520"/>
    <n v="6910"/>
    <n v="9470"/>
    <s v=" "/>
    <s v=""/>
    <s v=""/>
    <n v="233.4779079781319"/>
    <n v="241.5"/>
    <n v="236.74893138506147"/>
    <n v="206.75014922129444"/>
    <n v="214.8"/>
    <n v="206.92893862765959"/>
    <n v="175.30753122216279"/>
    <n v="183.3"/>
    <s v=""/>
    <n v="195.16013472744137"/>
    <n v="203.2"/>
  </r>
  <r>
    <x v="17"/>
    <x v="7"/>
    <d v="2012-08-24T00:00:00"/>
    <n v="165.05"/>
    <n v="179.96"/>
    <n v="170"/>
    <n v="190"/>
    <s v=""/>
    <n v="405"/>
    <n v="719.75"/>
    <n v="249.75"/>
    <n v="260.25"/>
    <n v="248.75"/>
    <n v="1080"/>
    <n v="679.5"/>
    <n v="528"/>
    <n v="975"/>
    <n v="947"/>
    <n v="538"/>
    <n v="495"/>
    <n v="262"/>
    <n v="293.75"/>
    <n v="315.5"/>
    <s v=""/>
    <n v="1.8535307746549814"/>
    <n v="3.3041200765588798"/>
    <n v="1.93"/>
    <n v="8.75"/>
    <n v="12"/>
    <s v=""/>
    <s v=""/>
    <n v="1460"/>
    <n v="2610"/>
    <n v="1520"/>
    <n v="6910"/>
    <n v="9470"/>
    <s v=" "/>
    <s v=""/>
    <s v=""/>
    <n v="230.63038336231153"/>
    <n v="238.6"/>
    <n v="235.92447647412405"/>
    <n v="204.72643138104965"/>
    <n v="212.7"/>
    <n v="205.70458019544594"/>
    <n v="168.96038662589262"/>
    <n v="177"/>
    <s v=""/>
    <n v="192.05858490784178"/>
    <n v="200.1"/>
  </r>
  <r>
    <x v="17"/>
    <x v="7"/>
    <d v="2012-08-31T00:00:00"/>
    <n v="176.23"/>
    <n v="186"/>
    <n v="172"/>
    <n v="200"/>
    <s v=""/>
    <n v="408.75"/>
    <n v="719.75"/>
    <n v="246"/>
    <n v="264"/>
    <n v="245"/>
    <n v="1130"/>
    <n v="696.5"/>
    <n v="528"/>
    <n v="975"/>
    <n v="947"/>
    <n v="538"/>
    <n v="495"/>
    <n v="264.75"/>
    <n v="296.25"/>
    <n v="319"/>
    <s v=""/>
    <n v="1.8535307746549814"/>
    <n v="3.3041200765588798"/>
    <n v="1.93"/>
    <n v="8.75"/>
    <n v="12"/>
    <s v=""/>
    <s v=""/>
    <n v="1460"/>
    <n v="2610"/>
    <n v="1520"/>
    <n v="6910"/>
    <n v="9470"/>
    <s v=" "/>
    <s v=""/>
    <s v=""/>
    <n v="238.05782254822645"/>
    <n v="246.1"/>
    <n v="241.13310847809916"/>
    <n v="211.46891631564344"/>
    <n v="219.5"/>
    <n v="211.79929232627228"/>
    <n v="177.87970115494679"/>
    <n v="185.9"/>
    <s v=""/>
    <n v="199.64678392261916"/>
    <n v="207.6"/>
  </r>
  <r>
    <x v="17"/>
    <x v="8"/>
    <d v="2012-09-07T00:00:00"/>
    <n v="178"/>
    <n v="188.16"/>
    <n v="175"/>
    <n v="205"/>
    <s v=""/>
    <n v="411"/>
    <n v="719.75"/>
    <n v="247"/>
    <n v="262"/>
    <n v="249"/>
    <n v="1130"/>
    <n v="689.5"/>
    <n v="528"/>
    <n v="975"/>
    <n v="976"/>
    <n v="540"/>
    <n v="495"/>
    <n v="267.5"/>
    <n v="299.5"/>
    <n v="323.5"/>
    <s v=""/>
    <n v="1.8535307746549814"/>
    <n v="3.3041200765588798"/>
    <n v="1.93"/>
    <n v="8.75"/>
    <n v="12"/>
    <s v=""/>
    <s v=""/>
    <n v="1460"/>
    <n v="2610"/>
    <n v="1520"/>
    <n v="6910"/>
    <n v="9470"/>
    <s v=" "/>
    <s v=""/>
    <s v=""/>
    <n v="239.3911253251367"/>
    <n v="247.4"/>
    <n v="243.33542660396378"/>
    <n v="214.16033551499859"/>
    <n v="222.2"/>
    <n v="213.67853734108004"/>
    <n v="179.51700107763091"/>
    <n v="187.5"/>
    <s v=""/>
    <n v="201.58615041598429"/>
    <n v="209.6"/>
  </r>
  <r>
    <x v="17"/>
    <x v="8"/>
    <d v="2012-09-14T00:00:00"/>
    <n v="179"/>
    <n v="190.4"/>
    <n v="175"/>
    <n v="205"/>
    <s v=""/>
    <n v="412"/>
    <n v="719.75"/>
    <n v="248"/>
    <n v="262"/>
    <n v="258"/>
    <n v="1130"/>
    <n v="691"/>
    <n v="528"/>
    <n v="975"/>
    <n v="976"/>
    <n v="540"/>
    <n v="495"/>
    <n v="266.25"/>
    <n v="296.75"/>
    <n v="320.25"/>
    <s v=""/>
    <n v="2.0550015110305231"/>
    <n v="3.2571102380712533"/>
    <n v="1.93"/>
    <n v="8.75"/>
    <n v="12"/>
    <s v=""/>
    <s v=""/>
    <n v="1620"/>
    <n v="2570"/>
    <n v="1520"/>
    <n v="6910"/>
    <n v="9470"/>
    <s v=" "/>
    <s v=""/>
    <s v=""/>
    <n v="240.44995095498558"/>
    <n v="248.4"/>
    <n v="244.71031825581773"/>
    <n v="215.10372614065696"/>
    <n v="223.1"/>
    <n v="215.19695798714486"/>
    <n v="180.94256038465716"/>
    <n v="188.9"/>
    <s v=""/>
    <n v="202.79087501216853"/>
    <n v="210.8"/>
  </r>
  <r>
    <x v="17"/>
    <x v="8"/>
    <d v="2012-09-21T00:00:00"/>
    <n v="179"/>
    <n v="192.64"/>
    <n v="175"/>
    <n v="205"/>
    <s v=""/>
    <n v="395"/>
    <n v="719.75"/>
    <n v="243"/>
    <n v="262"/>
    <n v="258"/>
    <n v="1130"/>
    <n v="667.75"/>
    <n v="528"/>
    <n v="975"/>
    <n v="976"/>
    <n v="540"/>
    <n v="495"/>
    <n v="264.75"/>
    <n v="293.75"/>
    <n v="315.75"/>
    <s v=""/>
    <n v="2"/>
    <n v="3.25"/>
    <n v="2.2027467177059199"/>
    <n v="24"/>
    <n v="12"/>
    <s v=""/>
    <s v=""/>
    <n v="1580"/>
    <n v="2560"/>
    <n v="1740"/>
    <n v="18940"/>
    <n v="9470"/>
    <s v=" "/>
    <s v=""/>
    <s v=""/>
    <n v="244.6236658375492"/>
    <n v="252.6"/>
    <n v="244.71256351255397"/>
    <n v="213.20737690387764"/>
    <n v="221.2"/>
    <n v="213.62470787938238"/>
    <n v="181.7966165732461"/>
    <n v="189.8"/>
    <s v=""/>
    <n v="201.67075833108669"/>
    <n v="209.7"/>
  </r>
  <r>
    <x v="17"/>
    <x v="8"/>
    <d v="2012-09-28T00:00:00"/>
    <n v="178"/>
    <n v="192"/>
    <n v="174"/>
    <n v="205"/>
    <s v=""/>
    <n v="379.5"/>
    <n v="719.75"/>
    <n v="246.5"/>
    <n v="260"/>
    <n v="258"/>
    <n v="1130"/>
    <n v="652"/>
    <n v="528"/>
    <n v="975"/>
    <n v="976"/>
    <n v="540"/>
    <n v="495"/>
    <n v="263.5"/>
    <n v="291.25"/>
    <n v="313.25"/>
    <s v=""/>
    <n v="2"/>
    <n v="3.25"/>
    <n v="2.2027467177059199"/>
    <n v="24"/>
    <n v="12"/>
    <s v=""/>
    <s v=""/>
    <n v="1580"/>
    <n v="2560"/>
    <n v="1740"/>
    <n v="18940"/>
    <n v="9470"/>
    <s v=" "/>
    <s v=""/>
    <s v=""/>
    <n v="241.69452660666815"/>
    <n v="249.7"/>
    <n v="241.78614371337693"/>
    <n v="211.44900901540285"/>
    <n v="219.4"/>
    <n v="210.26450522152675"/>
    <n v="180.27379238919636"/>
    <n v="188.3"/>
    <s v=""/>
    <n v="200.10817901147769"/>
    <n v="208.1"/>
  </r>
  <r>
    <x v="17"/>
    <x v="13"/>
    <d v="2012-10-05T00:00:00"/>
    <n v="184.5"/>
    <n v="195.5"/>
    <n v="180"/>
    <s v=""/>
    <s v=""/>
    <n v="386"/>
    <n v="719.75"/>
    <n v="253.75"/>
    <n v="256"/>
    <n v="270"/>
    <n v="1204.75"/>
    <n v="616.5"/>
    <s v=""/>
    <n v="975"/>
    <n v="976"/>
    <n v="540"/>
    <n v="495"/>
    <n v="262"/>
    <n v="288"/>
    <n v="310.5"/>
    <s v=""/>
    <n v="2"/>
    <n v="3.25"/>
    <n v="2.2999999999999998"/>
    <n v="24"/>
    <n v="12"/>
    <s v=""/>
    <s v=""/>
    <n v="1580"/>
    <n v="2560"/>
    <n v="1820"/>
    <n v="18940"/>
    <n v="9470"/>
    <s v=" "/>
    <s v=""/>
    <s v=""/>
    <n v="243.54335463069401"/>
    <n v="251.5"/>
    <n v="243.638580343082"/>
    <n v="213.76081984831362"/>
    <n v="221.8"/>
    <n v="214.34684759952506"/>
    <n v="185.27288787249861"/>
    <n v="193.3"/>
    <s v=""/>
    <n v="202.47176617365693"/>
    <n v="210.5"/>
  </r>
  <r>
    <x v="17"/>
    <x v="13"/>
    <d v="2012-10-12T00:00:00"/>
    <n v="177"/>
    <n v="190"/>
    <n v="173"/>
    <n v="203"/>
    <s v=""/>
    <n v="364.5"/>
    <n v="720.5"/>
    <n v="233"/>
    <n v="249"/>
    <n v="247"/>
    <n v="1130"/>
    <n v="615"/>
    <n v="528"/>
    <n v="975"/>
    <n v="976"/>
    <n v="540"/>
    <n v="495"/>
    <n v="260.5"/>
    <n v="285.75"/>
    <n v="307"/>
    <s v=""/>
    <n v="2"/>
    <n v="3.25"/>
    <n v="2.2027467177059199"/>
    <n v="24"/>
    <n v="12"/>
    <s v=""/>
    <s v=""/>
    <n v="1580"/>
    <n v="2560"/>
    <n v="1740"/>
    <n v="18940"/>
    <n v="9470"/>
    <s v=" "/>
    <s v=""/>
    <s v=""/>
    <n v="236.83019291590986"/>
    <n v="244.8"/>
    <n v="236.73678233788993"/>
    <n v="207.98510343974192"/>
    <n v="216"/>
    <n v="206.31958482621948"/>
    <n v="179.71898388476134"/>
    <n v="187.7"/>
    <s v=""/>
    <n v="197.33227573269951"/>
    <n v="205.3"/>
  </r>
  <r>
    <x v="17"/>
    <x v="13"/>
    <d v="2012-10-19T00:00:00"/>
    <n v="176"/>
    <n v="190"/>
    <n v="174"/>
    <n v="203"/>
    <s v=""/>
    <n v="364.75"/>
    <n v="720.5"/>
    <n v="233"/>
    <n v="249"/>
    <n v="237"/>
    <n v="1130"/>
    <n v="595"/>
    <n v="528"/>
    <n v="975"/>
    <n v="984"/>
    <n v="549"/>
    <n v="495"/>
    <n v="258"/>
    <n v="283.25"/>
    <n v="303"/>
    <s v=""/>
    <n v="2"/>
    <n v="3.25"/>
    <n v="2.2999999999999998"/>
    <n v="24"/>
    <n v="12"/>
    <s v=""/>
    <s v=""/>
    <n v="1580"/>
    <n v="2560"/>
    <n v="1820"/>
    <n v="18940"/>
    <n v="9470"/>
    <s v=" "/>
    <s v=""/>
    <s v=""/>
    <n v="236.4051887392805"/>
    <n v="244.4"/>
    <n v="236.42908084794448"/>
    <n v="207.78325917633495"/>
    <n v="215.8"/>
    <n v="206.36215328230784"/>
    <n v="178.33997540732469"/>
    <n v="186.3"/>
    <s v=""/>
    <n v="196.77648689565027"/>
    <n v="204.8"/>
  </r>
  <r>
    <x v="17"/>
    <x v="13"/>
    <d v="2012-10-26T00:00:00"/>
    <n v="175"/>
    <n v="190"/>
    <n v="175"/>
    <s v=""/>
    <s v=""/>
    <n v="364"/>
    <n v="720.5"/>
    <n v="241.75"/>
    <n v="240"/>
    <n v="260.75"/>
    <n v="1150"/>
    <n v="594"/>
    <s v=""/>
    <n v="975"/>
    <n v="984"/>
    <n v="549"/>
    <n v="495"/>
    <n v="255.75"/>
    <n v="281"/>
    <n v="300"/>
    <s v=""/>
    <n v="2"/>
    <n v="3.25"/>
    <n v="2.2027467177059199"/>
    <n v="24"/>
    <n v="12"/>
    <s v=""/>
    <s v=""/>
    <n v="1580"/>
    <n v="2560"/>
    <n v="1740"/>
    <n v="18940"/>
    <n v="9470"/>
    <s v=" "/>
    <s v=""/>
    <s v=""/>
    <n v="236.06717859239916"/>
    <n v="244.1"/>
    <n v="236.229080847944"/>
    <n v="207.28325917633501"/>
    <n v="215.3"/>
    <n v="206.062153282308"/>
    <n v="178.03997540732499"/>
    <n v="186"/>
    <s v=""/>
    <n v="196.47648689565"/>
    <n v="204.5"/>
  </r>
  <r>
    <x v="17"/>
    <x v="9"/>
    <d v="2012-11-02T00:00:00"/>
    <n v="176.98"/>
    <n v="190"/>
    <n v="174"/>
    <n v="203"/>
    <s v=""/>
    <n v="367.68"/>
    <n v="720.5"/>
    <n v="231.5"/>
    <n v="240"/>
    <n v="237"/>
    <n v="1125"/>
    <n v="595"/>
    <n v="543"/>
    <n v="975"/>
    <n v="984"/>
    <n v="549"/>
    <n v="495"/>
    <n v="256.75"/>
    <n v="281.5"/>
    <n v="301"/>
    <s v=""/>
    <n v="2"/>
    <n v="3.25"/>
    <n v="2.2027467177059199"/>
    <n v="24"/>
    <n v="12"/>
    <s v=""/>
    <s v=""/>
    <n v="1580"/>
    <n v="2560"/>
    <n v="1740"/>
    <n v="18940"/>
    <n v="9470"/>
    <s v=" "/>
    <s v=""/>
    <s v=""/>
    <n v="236.09890157571766"/>
    <n v="244.1"/>
    <n v="236.99811458256448"/>
    <n v="208.17870670544033"/>
    <n v="216.2"/>
    <n v="206.58732219954115"/>
    <n v="179.68616894877869"/>
    <n v="187.7"/>
    <s v=""/>
    <n v="196.90328812145077"/>
    <n v="204.9"/>
  </r>
  <r>
    <x v="17"/>
    <x v="9"/>
    <d v="2012-11-09T00:00:00"/>
    <n v="176.98"/>
    <n v="190"/>
    <n v="174"/>
    <n v="203"/>
    <s v=""/>
    <n v="367.75"/>
    <n v="730.5"/>
    <n v="234.5"/>
    <n v="240"/>
    <n v="237"/>
    <n v="1125"/>
    <n v="595"/>
    <n v="543"/>
    <n v="975"/>
    <n v="984"/>
    <n v="549"/>
    <n v="495"/>
    <n v="256.75"/>
    <n v="281.5"/>
    <n v="301"/>
    <s v=""/>
    <n v="2"/>
    <n v="3.25"/>
    <n v="2.2027467177059199"/>
    <n v="24"/>
    <n v="12"/>
    <s v=""/>
    <s v=""/>
    <n v="1580"/>
    <n v="2560"/>
    <n v="1740"/>
    <n v="18940"/>
    <n v="9470"/>
    <s v=" "/>
    <s v=""/>
    <s v=""/>
    <n v="236.10696831019249"/>
    <n v="244.1"/>
    <n v="236.93474092222743"/>
    <n v="208.27426869253819"/>
    <n v="216.3"/>
    <n v="206.59842643380773"/>
    <n v="179.64177372048698"/>
    <n v="187.6"/>
    <s v=""/>
    <n v="196.90751210357462"/>
    <n v="204.9"/>
  </r>
  <r>
    <x v="17"/>
    <x v="9"/>
    <d v="2012-11-16T00:00:00"/>
    <n v="181.45"/>
    <n v="196.36"/>
    <n v="175"/>
    <n v="300"/>
    <s v=""/>
    <n v="365.5"/>
    <n v="730.5"/>
    <n v="239"/>
    <n v="248"/>
    <n v="237"/>
    <n v="1155"/>
    <n v="539.25"/>
    <n v="543"/>
    <n v="975"/>
    <n v="972"/>
    <n v="541"/>
    <n v="495"/>
    <n v="264.75"/>
    <n v="284.5"/>
    <n v="301.5"/>
    <s v=""/>
    <n v="2"/>
    <n v="3.25"/>
    <n v="2.2027467177059199"/>
    <n v="24"/>
    <n v="12"/>
    <s v=""/>
    <s v=""/>
    <n v="1580"/>
    <n v="2560"/>
    <n v="1740"/>
    <n v="18940"/>
    <n v="9470"/>
    <s v=" "/>
    <s v=""/>
    <s v=""/>
    <n v="237.87822296700392"/>
    <n v="245.9"/>
    <n v="238.76910346498818"/>
    <n v="212.05688975272378"/>
    <n v="220.1"/>
    <n v="210.47054866051414"/>
    <n v="182.68841897584255"/>
    <n v="190.7"/>
    <s v=""/>
    <n v="200.0933738376811"/>
    <n v="208.1"/>
  </r>
  <r>
    <x v="17"/>
    <x v="9"/>
    <d v="2012-11-23T00:00:00"/>
    <n v="185"/>
    <n v="199.35"/>
    <n v="174"/>
    <n v="212"/>
    <s v=""/>
    <n v="341.49"/>
    <n v="715.5"/>
    <n v="237"/>
    <n v="238"/>
    <n v="237"/>
    <n v="1290.5"/>
    <n v="591.25"/>
    <n v="543"/>
    <n v="975"/>
    <n v="972"/>
    <n v="541"/>
    <n v="495"/>
    <n v="263.5"/>
    <n v="283"/>
    <n v="299.25"/>
    <s v=""/>
    <n v="2"/>
    <n v="3.25"/>
    <n v="2.2027467177059199"/>
    <n v="24"/>
    <n v="12"/>
    <s v=""/>
    <s v=""/>
    <n v="1580"/>
    <n v="2560"/>
    <n v="1740"/>
    <n v="18940"/>
    <n v="9470"/>
    <s v=" "/>
    <s v=""/>
    <s v=""/>
    <n v="237.56699443250619"/>
    <n v="245.6"/>
    <n v="237.97111662141128"/>
    <n v="211.09828757141833"/>
    <n v="219.1"/>
    <n v="208.5173314261437"/>
    <n v="186.48102767440838"/>
    <n v="194.5"/>
    <s v=""/>
    <n v="201.05813507425532"/>
    <n v="209.1"/>
  </r>
  <r>
    <x v="17"/>
    <x v="9"/>
    <d v="2012-11-30T00:00:00"/>
    <n v="185"/>
    <n v="203.82"/>
    <n v="171.76"/>
    <n v="212"/>
    <n v="175.49"/>
    <n v="344.51"/>
    <n v="715.5"/>
    <n v="240"/>
    <n v="248"/>
    <n v="237"/>
    <n v="1290.5"/>
    <n v="591.25"/>
    <n v="543"/>
    <n v="975"/>
    <n v="972"/>
    <n v="541"/>
    <n v="495"/>
    <n v="265"/>
    <n v="285"/>
    <n v="300.75"/>
    <s v=""/>
    <n v="2"/>
    <n v="3.25"/>
    <n v="2.2027467177059199"/>
    <n v="23.6"/>
    <n v="12"/>
    <s v=""/>
    <s v=""/>
    <n v="1580"/>
    <n v="2560"/>
    <n v="1740"/>
    <n v="18630"/>
    <n v="9470"/>
    <s v=" "/>
    <s v=""/>
    <s v=""/>
    <n v="232.44922331437837"/>
    <n v="240.4"/>
    <n v="243.10587182556927"/>
    <n v="211.99370679469735"/>
    <n v="220"/>
    <n v="213.61298136974099"/>
    <n v="185.67881770029453"/>
    <n v="193.7"/>
    <s v=""/>
    <n v="202.81217225045796"/>
    <n v="210.8"/>
  </r>
  <r>
    <x v="17"/>
    <x v="10"/>
    <d v="2012-12-07T00:00:00"/>
    <n v="186.67"/>
    <n v="203.82"/>
    <n v="171.76"/>
    <n v="212"/>
    <n v="175.49"/>
    <n v="344.51"/>
    <n v="715.5"/>
    <n v="240"/>
    <n v="248"/>
    <n v="237"/>
    <n v="1297"/>
    <n v="584.25"/>
    <n v="543"/>
    <n v="975"/>
    <n v="972"/>
    <n v="541"/>
    <n v="495"/>
    <n v="267"/>
    <n v="288"/>
    <n v="301.75"/>
    <s v=""/>
    <n v="2"/>
    <n v="3.25"/>
    <n v="2.2027467177059199"/>
    <n v="23.572076155938351"/>
    <n v="12"/>
    <s v=""/>
    <s v=""/>
    <n v="1580"/>
    <n v="2560"/>
    <n v="1740"/>
    <n v="18600"/>
    <n v="9470"/>
    <s v=" "/>
    <s v=""/>
    <s v=""/>
    <n v="241.53398058261024"/>
    <n v="249.5"/>
    <n v="243.65193246547466"/>
    <n v="212.22136048850939"/>
    <n v="220.2"/>
    <n v="213.58634031789632"/>
    <n v="186.03877465661154"/>
    <n v="194"/>
    <s v=""/>
    <n v="203.45561373660303"/>
    <n v="211.5"/>
  </r>
  <r>
    <x v="17"/>
    <x v="10"/>
    <d v="2012-12-14T00:00:00"/>
    <n v="186.67"/>
    <n v="203.82"/>
    <n v="171.76"/>
    <n v="212"/>
    <n v="175.49"/>
    <n v="344.51"/>
    <n v="706"/>
    <n v="245"/>
    <n v="257"/>
    <n v="237"/>
    <n v="1297"/>
    <n v="549"/>
    <n v="543"/>
    <n v="975"/>
    <n v="972"/>
    <n v="541"/>
    <n v="495"/>
    <n v="269"/>
    <n v="292"/>
    <n v="307.5"/>
    <s v=""/>
    <n v="2"/>
    <n v="3.25"/>
    <n v="2.2027467177059199"/>
    <n v="23.572076155938351"/>
    <n v="12"/>
    <s v=""/>
    <s v=""/>
    <n v="1580"/>
    <n v="2560"/>
    <n v="1740"/>
    <n v="18600"/>
    <n v="9470"/>
    <s v=" "/>
    <s v=""/>
    <s v=""/>
    <n v="240.35837137714449"/>
    <n v="248.4"/>
    <n v="242.84742084188088"/>
    <n v="212.0055138692432"/>
    <n v="220"/>
    <n v="213.61923248861305"/>
    <n v="186.43123361071713"/>
    <n v="194.4"/>
    <s v=""/>
    <n v="203.54564720309818"/>
    <n v="211.5"/>
  </r>
  <r>
    <x v="17"/>
    <x v="10"/>
    <d v="2012-12-21T00:00:00"/>
    <n v="190.4"/>
    <n v="209"/>
    <n v="173.25"/>
    <n v="212"/>
    <n v="182.94"/>
    <n v="356"/>
    <n v="715.5"/>
    <n v="245"/>
    <n v="262"/>
    <n v="238"/>
    <n v="1297"/>
    <n v="528"/>
    <n v="543"/>
    <n v="975"/>
    <n v="971"/>
    <n v="540"/>
    <n v="495"/>
    <n v="268"/>
    <n v="290.75"/>
    <n v="306.25"/>
    <s v=""/>
    <n v="1.96098183405527"/>
    <n v="3.1698062523085189"/>
    <n v="2.0012759813303784"/>
    <n v="24"/>
    <n v="12"/>
    <s v=""/>
    <s v=""/>
    <n v="1550"/>
    <n v="2500"/>
    <n v="1580"/>
    <n v="18940"/>
    <n v="9470"/>
    <s v=" "/>
    <s v=""/>
    <s v=""/>
    <n v="242.61973370297659"/>
    <n v="250.6"/>
    <n v="244.32321963272159"/>
    <n v="215.05403950514835"/>
    <n v="223.1"/>
    <n v="215.68448533381087"/>
    <n v="190.84261508545566"/>
    <n v="198.8"/>
    <s v=""/>
    <n v="205.63076754006337"/>
    <n v="213.6"/>
  </r>
  <r>
    <x v="17"/>
    <x v="10"/>
    <d v="2012-12-28T00:00:00"/>
    <n v="190.4"/>
    <n v="209"/>
    <n v="173.25"/>
    <n v="212"/>
    <n v="182.94"/>
    <n v="356"/>
    <n v="715.5"/>
    <n v="245"/>
    <n v="262"/>
    <n v="238"/>
    <n v="1297"/>
    <n v="528"/>
    <n v="543"/>
    <n v="975"/>
    <n v="971"/>
    <n v="540"/>
    <n v="495"/>
    <n v="268"/>
    <n v="290.75"/>
    <n v="306.25"/>
    <s v=""/>
    <n v="1.96098183405527"/>
    <n v="3.1698062523085189"/>
    <n v="2.0012759813303784"/>
    <n v="24"/>
    <n v="12"/>
    <s v=""/>
    <s v=""/>
    <n v="1550"/>
    <n v="2500"/>
    <n v="1580"/>
    <n v="18940"/>
    <n v="9470"/>
    <s v=" "/>
    <s v=""/>
    <s v=""/>
    <n v="242.61973370297659"/>
    <n v="250.6"/>
    <n v="244.32321963272159"/>
    <n v="215.05403950514835"/>
    <n v="223.1"/>
    <n v="215.68448533381087"/>
    <n v="190.84261508545566"/>
    <n v="198.8"/>
    <s v=""/>
    <n v="205.63076754006337"/>
    <n v="213.6"/>
  </r>
  <r>
    <x v="18"/>
    <x v="11"/>
    <d v="2013-01-04T00:00:00"/>
    <n v="188.91"/>
    <n v="204"/>
    <n v="173.25"/>
    <s v=""/>
    <n v="182.94"/>
    <n v="341.5"/>
    <n v="695.25"/>
    <n v="259.75"/>
    <n v="266"/>
    <n v="246.75"/>
    <n v="1272"/>
    <n v="533.25"/>
    <s v=""/>
    <n v="975"/>
    <n v="962"/>
    <n v="540"/>
    <n v="495"/>
    <n v="264.75"/>
    <n v="288.5"/>
    <n v="303.75"/>
    <s v=""/>
    <n v="1.96098183405527"/>
    <n v="3.1698062523085189"/>
    <n v="2.0012759813303784"/>
    <n v="24"/>
    <n v="12"/>
    <s v=""/>
    <s v=""/>
    <n v="1550"/>
    <n v="2500"/>
    <n v="1580"/>
    <n v="18940"/>
    <n v="9470"/>
    <s v=" "/>
    <s v=""/>
    <s v=""/>
    <n v="240.14782995301633"/>
    <n v="248.1"/>
    <n v="241.56981421438837"/>
    <n v="213.25875297948735"/>
    <n v="221.3"/>
    <n v="213.00421928546484"/>
    <n v="189.53578022277352"/>
    <n v="197.5"/>
    <s v=""/>
    <n v="203.94173426066885"/>
    <n v="211.9"/>
  </r>
  <r>
    <x v="18"/>
    <x v="11"/>
    <d v="2013-01-11T00:00:00"/>
    <n v="188.91"/>
    <n v="204"/>
    <n v="173.25"/>
    <n v="206"/>
    <n v="179.22"/>
    <n v="325"/>
    <n v="695.25"/>
    <n v="251.75"/>
    <n v="257"/>
    <n v="238"/>
    <n v="1272"/>
    <n v="533.25"/>
    <n v="543"/>
    <n v="975"/>
    <n v="962"/>
    <n v="540"/>
    <n v="495"/>
    <n v="259.5"/>
    <n v="282"/>
    <n v="296.5"/>
    <s v=""/>
    <n v="1.96098183405527"/>
    <n v="3.1698062523085189"/>
    <n v="2.0012759813303784"/>
    <n v="24"/>
    <n v="12"/>
    <s v=""/>
    <s v=""/>
    <n v="1550"/>
    <n v="2500"/>
    <n v="1580"/>
    <n v="18940"/>
    <n v="9470"/>
    <s v=" "/>
    <s v=""/>
    <s v=""/>
    <n v="234.67052888049088"/>
    <n v="242.7"/>
    <n v="238.13117123001908"/>
    <n v="208.98093763205253"/>
    <n v="217"/>
    <n v="210.69919197763693"/>
    <n v="187.1243714528681"/>
    <n v="195.1"/>
    <s v=""/>
    <n v="199.73108158866592"/>
    <n v="207.7"/>
  </r>
  <r>
    <x v="18"/>
    <x v="11"/>
    <d v="2013-01-18T00:00:00"/>
    <n v="186.67"/>
    <n v="200"/>
    <n v="173.25"/>
    <n v="206"/>
    <n v="179.22"/>
    <n v="319"/>
    <n v="685.25"/>
    <n v="225"/>
    <n v="252"/>
    <n v="230"/>
    <n v="1247"/>
    <n v="515.25"/>
    <n v="543"/>
    <n v="975"/>
    <n v="962"/>
    <n v="540"/>
    <n v="495"/>
    <n v="256"/>
    <n v="273.25"/>
    <n v="287.5"/>
    <s v=""/>
    <n v="1.9475504516302342"/>
    <n v="3.1698062523085189"/>
    <n v="1.96098183405527"/>
    <n v="24"/>
    <n v="12"/>
    <s v=""/>
    <s v=""/>
    <n v="1540"/>
    <n v="2500"/>
    <n v="1550"/>
    <n v="18940"/>
    <n v="9470"/>
    <s v=" "/>
    <s v=""/>
    <s v=""/>
    <n v="232.28361399376323"/>
    <n v="240.3"/>
    <n v="236.28335821387461"/>
    <n v="206.33554667268103"/>
    <n v="214.3"/>
    <n v="209.09422628503944"/>
    <n v="185.67497390489291"/>
    <n v="193.7"/>
    <s v=""/>
    <n v="198.49335796944632"/>
    <n v="206.5"/>
  </r>
  <r>
    <x v="18"/>
    <x v="11"/>
    <d v="2013-01-25T00:00:00"/>
    <n v="186.67"/>
    <n v="199"/>
    <n v="171.76"/>
    <n v="205"/>
    <n v="176.98"/>
    <n v="316.5"/>
    <n v="685.25"/>
    <n v="229.5"/>
    <n v="252"/>
    <n v="232"/>
    <n v="1247"/>
    <n v="510.25"/>
    <n v="543"/>
    <n v="975"/>
    <n v="962"/>
    <n v="540"/>
    <n v="495"/>
    <n v="256"/>
    <n v="274.75"/>
    <n v="289.5"/>
    <s v=""/>
    <n v="1.9475504516302342"/>
    <n v="3.1698062523085189"/>
    <n v="1.96098183405527"/>
    <n v="24"/>
    <n v="12"/>
    <s v=""/>
    <s v=""/>
    <n v="1540"/>
    <n v="2500"/>
    <n v="1550"/>
    <n v="18940"/>
    <n v="9470"/>
    <s v=" "/>
    <s v=""/>
    <s v=""/>
    <n v="231.35431429414484"/>
    <n v="239.4"/>
    <n v="233.5702474315996"/>
    <n v="205.65344595814565"/>
    <n v="213.7"/>
    <n v="206.2819765002061"/>
    <n v="184.4076726713746"/>
    <n v="192.4"/>
    <s v=""/>
    <n v="197.44605665169911"/>
    <n v="205.4"/>
  </r>
  <r>
    <x v="18"/>
    <x v="12"/>
    <d v="2013-02-01T00:00:00"/>
    <n v="186.67"/>
    <n v="197.5"/>
    <n v="170"/>
    <n v="205"/>
    <n v="176.98"/>
    <n v="315.5"/>
    <n v="685.25"/>
    <n v="231.5"/>
    <n v="252"/>
    <n v="230"/>
    <n v="1247"/>
    <n v="544"/>
    <n v="543"/>
    <n v="975"/>
    <n v="962"/>
    <n v="540"/>
    <n v="495"/>
    <n v="256"/>
    <n v="275.25"/>
    <n v="289.25"/>
    <s v=""/>
    <n v="1.9475504516302342"/>
    <n v="3.1698062523085189"/>
    <n v="1.96098183405527"/>
    <n v="24"/>
    <n v="12"/>
    <s v=""/>
    <s v=""/>
    <n v="1540"/>
    <n v="2500"/>
    <n v="1550"/>
    <n v="18940"/>
    <n v="9470"/>
    <s v=" "/>
    <s v=""/>
    <s v=""/>
    <n v="232.35096851857446"/>
    <n v="240.4"/>
    <n v="233.61638843157243"/>
    <n v="206.09608321539358"/>
    <n v="214.1"/>
    <n v="205.0055255542573"/>
    <n v="184.26707346313586"/>
    <n v="192.3"/>
    <s v=""/>
    <n v="197.59825684421457"/>
    <n v="205.6"/>
  </r>
  <r>
    <x v="18"/>
    <x v="12"/>
    <d v="2013-02-08T00:00:00"/>
    <n v="183.69"/>
    <n v="195"/>
    <n v="167.5"/>
    <n v="200"/>
    <n v="176.98"/>
    <n v="317.75"/>
    <n v="685.25"/>
    <n v="234"/>
    <n v="252"/>
    <n v="227"/>
    <n v="1247"/>
    <n v="520.25"/>
    <n v="543"/>
    <n v="975"/>
    <n v="962"/>
    <n v="540"/>
    <n v="495"/>
    <n v="256.25"/>
    <n v="275.75"/>
    <n v="289.5"/>
    <s v=""/>
    <n v="1.9475504516302342"/>
    <n v="3.1698062523085189"/>
    <n v="1.96098183405527"/>
    <n v="24"/>
    <n v="12"/>
    <s v=""/>
    <s v=""/>
    <n v="1540"/>
    <n v="2500"/>
    <n v="1550"/>
    <n v="18940"/>
    <n v="9470"/>
    <s v=" "/>
    <s v=""/>
    <s v=""/>
    <n v="229.84977883490211"/>
    <n v="237.8"/>
    <n v="231.97163717011904"/>
    <n v="203.73868863802764"/>
    <n v="211.7"/>
    <n v="203.48751972569193"/>
    <n v="183.00710919688001"/>
    <n v="191"/>
    <s v=""/>
    <n v="194.80141043360587"/>
    <n v="202.8"/>
  </r>
  <r>
    <x v="18"/>
    <x v="12"/>
    <d v="2013-02-15T00:00:00"/>
    <n v="178"/>
    <n v="191"/>
    <n v="160"/>
    <n v="200"/>
    <n v="176.98"/>
    <n v="317.75"/>
    <n v="685.25"/>
    <n v="234"/>
    <n v="252"/>
    <n v="227"/>
    <n v="1247"/>
    <n v="544"/>
    <n v="543"/>
    <n v="975"/>
    <n v="962"/>
    <n v="540"/>
    <n v="495"/>
    <n v="256"/>
    <n v="276.5"/>
    <n v="291"/>
    <s v=""/>
    <n v="1.9475504516302342"/>
    <n v="3.1698062523085189"/>
    <n v="1.96098183405527"/>
    <n v="24"/>
    <n v="12"/>
    <s v=""/>
    <s v=""/>
    <n v="1540"/>
    <n v="2500"/>
    <n v="1550"/>
    <n v="18940"/>
    <n v="9470"/>
    <s v=" "/>
    <s v=""/>
    <s v=""/>
    <n v="228.65848039743082"/>
    <n v="236.7"/>
    <n v="230.24167260433941"/>
    <n v="202.83907788837274"/>
    <n v="210.8"/>
    <n v="200.22103464235821"/>
    <n v="180.96096246618487"/>
    <n v="189"/>
    <s v=""/>
    <n v="194.64294369244263"/>
    <n v="202.6"/>
  </r>
  <r>
    <x v="18"/>
    <x v="12"/>
    <d v="2013-02-22T00:00:00"/>
    <n v="175.49"/>
    <n v="189"/>
    <n v="168"/>
    <s v=""/>
    <n v="176.98"/>
    <n v="318"/>
    <n v="675.25"/>
    <n v="250"/>
    <n v="255"/>
    <n v="242.25"/>
    <n v="1272"/>
    <n v="550"/>
    <s v=""/>
    <n v="975"/>
    <n v="952"/>
    <n v="541"/>
    <n v="495"/>
    <n v="255.25"/>
    <n v="276.5"/>
    <n v="292"/>
    <s v=""/>
    <n v="1.8535307746549814"/>
    <n v="3.156374869883483"/>
    <n v="1.8333837010174272"/>
    <n v="24"/>
    <n v="12"/>
    <s v=""/>
    <s v=""/>
    <n v="1460"/>
    <n v="2490"/>
    <n v="1450"/>
    <n v="18940"/>
    <n v="9470"/>
    <s v=" "/>
    <s v=""/>
    <s v=""/>
    <n v="227.47862760595095"/>
    <n v="235.5"/>
    <n v="228.76813621344348"/>
    <n v="203.18026415355919"/>
    <n v="211.2"/>
    <n v="198.72424395833119"/>
    <n v="180.79013772131262"/>
    <n v="188.8"/>
    <s v=""/>
    <n v="194.62340476417694"/>
    <n v="202.6"/>
  </r>
  <r>
    <x v="18"/>
    <x v="2"/>
    <d v="2013-03-01T00:00:00"/>
    <n v="179"/>
    <n v="189"/>
    <n v="168"/>
    <n v="189"/>
    <s v=""/>
    <n v="322.75"/>
    <n v="675.25"/>
    <n v="238.5"/>
    <n v="255"/>
    <n v="232.5"/>
    <n v="1330.75"/>
    <n v="544"/>
    <n v="534"/>
    <n v="975"/>
    <n v="952"/>
    <n v="541"/>
    <n v="495"/>
    <n v="256.5"/>
    <n v="279.25"/>
    <n v="295.75"/>
    <s v=""/>
    <n v="2"/>
    <n v="3.25"/>
    <n v="2.2999999999999998"/>
    <n v="24"/>
    <n v="12"/>
    <s v=""/>
    <s v=""/>
    <n v="1580"/>
    <n v="2560"/>
    <n v="1820"/>
    <n v="18940"/>
    <n v="9470"/>
    <s v=" "/>
    <s v=""/>
    <s v=""/>
    <n v="227.7441590731103"/>
    <n v="235.7"/>
    <n v="229.49467302012124"/>
    <n v="199.55124548796081"/>
    <n v="207.6"/>
    <n v="200.26417754771509"/>
    <n v="179.52781502464887"/>
    <n v="187.5"/>
    <s v=""/>
    <n v="189.57661439983329"/>
    <n v="197.6"/>
  </r>
  <r>
    <x v="18"/>
    <x v="2"/>
    <d v="2013-03-08T00:00:00"/>
    <n v="172"/>
    <n v="189"/>
    <n v="166"/>
    <n v="191"/>
    <s v=""/>
    <n v="323"/>
    <n v="675.25"/>
    <n v="238.75"/>
    <n v="260"/>
    <n v="233"/>
    <n v="1232"/>
    <n v="544"/>
    <n v="543"/>
    <m/>
    <n v="887"/>
    <n v="523"/>
    <n v="495"/>
    <n v="255"/>
    <n v="278"/>
    <n v="294"/>
    <s v=""/>
    <s v=""/>
    <s v=""/>
    <s v=""/>
    <s v=""/>
    <s v=""/>
    <s v=""/>
    <s v=""/>
    <n v="1460"/>
    <n v="2490"/>
    <n v="1450"/>
    <n v="18940"/>
    <n v="9470"/>
    <s v=" "/>
    <s v=""/>
    <s v=""/>
    <n v="227.04906769721438"/>
    <n v="235"/>
    <n v="226.86246129906499"/>
    <n v="199.75554143512201"/>
    <n v="207.8"/>
    <n v="198.55660600576556"/>
    <n v="177.39329834243506"/>
    <n v="185.4"/>
    <s v=""/>
    <n v="190.02542814296262"/>
    <n v="198"/>
  </r>
  <r>
    <x v="18"/>
    <x v="2"/>
    <d v="2013-03-15T00:00:00"/>
    <n v="172"/>
    <n v="189"/>
    <n v="162"/>
    <n v="189"/>
    <s v=""/>
    <n v="324"/>
    <n v="660.25"/>
    <n v="244"/>
    <n v="262"/>
    <n v="235"/>
    <n v="1190.5"/>
    <n v="551"/>
    <n v="543"/>
    <m/>
    <n v="887"/>
    <n v="523"/>
    <n v="495"/>
    <n v="253.5"/>
    <n v="277.25"/>
    <n v="293.25"/>
    <s v=""/>
    <n v="1.645344347066922"/>
    <n v="3.0757865753332663"/>
    <n v="1.8199523185923911"/>
    <n v="19.47550451630234"/>
    <n v="12"/>
    <s v=""/>
    <s v=""/>
    <n v="1300"/>
    <n v="2430"/>
    <n v="1440"/>
    <n v="15370"/>
    <n v="9470"/>
    <s v=" "/>
    <s v=""/>
    <s v=""/>
    <n v="224.55556373251318"/>
    <n v="232.6"/>
    <n v="227.19729840826358"/>
    <n v="199.02048024915155"/>
    <n v="207"/>
    <n v="198.68305476825475"/>
    <n v="176.85683998394586"/>
    <n v="184.9"/>
    <s v=""/>
    <n v="189.23800701632894"/>
    <n v="197.2"/>
  </r>
  <r>
    <x v="18"/>
    <x v="2"/>
    <d v="2013-03-22T00:00:00"/>
    <n v="170"/>
    <n v="187"/>
    <n v="165"/>
    <n v="193"/>
    <s v=""/>
    <n v="324"/>
    <n v="660.25"/>
    <n v="241"/>
    <n v="265"/>
    <n v="235"/>
    <n v="1197"/>
    <n v="545"/>
    <n v="543"/>
    <m/>
    <n v="887"/>
    <n v="523"/>
    <n v="495"/>
    <n v="252"/>
    <n v="276"/>
    <n v="290.5"/>
    <s v=""/>
    <n v="1.645344347066922"/>
    <n v="3.0757865753332663"/>
    <n v="1.8199523185923911"/>
    <n v="19.47550451630234"/>
    <n v="12"/>
    <s v=""/>
    <s v=""/>
    <n v="1300"/>
    <n v="2430"/>
    <n v="1440"/>
    <n v="15370"/>
    <n v="9470"/>
    <s v=" "/>
    <s v=""/>
    <s v=""/>
    <n v="225.08800286516029"/>
    <n v="233.1"/>
    <n v="225.81874763820076"/>
    <n v="199.83001765539962"/>
    <n v="207.8"/>
    <n v="197.26023225025031"/>
    <n v="177.18487361650097"/>
    <n v="185.2"/>
    <s v=""/>
    <n v="190.32361814837577"/>
    <n v="198.3"/>
  </r>
  <r>
    <x v="18"/>
    <x v="2"/>
    <d v="2013-03-29T00:00:00"/>
    <n v="170"/>
    <n v="186"/>
    <n v="170"/>
    <n v="194"/>
    <s v=""/>
    <n v="318"/>
    <n v="655.25"/>
    <n v="237"/>
    <n v="265"/>
    <n v="235"/>
    <n v="1169.5"/>
    <n v="545"/>
    <n v="543"/>
    <m/>
    <n v="890"/>
    <n v="523"/>
    <n v="495"/>
    <n v="253.75"/>
    <n v="277.25"/>
    <n v="290.75"/>
    <s v=""/>
    <n v="1.645344347066922"/>
    <n v="3.0757865753332663"/>
    <n v="1.8199523185923911"/>
    <n v="19.47550451630234"/>
    <n v="12"/>
    <s v=""/>
    <s v=""/>
    <n v="1300"/>
    <n v="2430"/>
    <n v="1440"/>
    <n v="15370"/>
    <n v="9470"/>
    <s v=" "/>
    <s v=""/>
    <s v=""/>
    <n v="223.95856153572532"/>
    <n v="232"/>
    <n v="224.32289861396225"/>
    <n v="198.21285003836687"/>
    <n v="206.2"/>
    <n v="195.55804337529938"/>
    <n v="176.01689200239724"/>
    <n v="184"/>
    <s v=""/>
    <n v="189.03938509254181"/>
    <n v="197"/>
  </r>
  <r>
    <x v="18"/>
    <x v="3"/>
    <d v="2013-04-05T00:00:00"/>
    <n v="170"/>
    <n v="187"/>
    <n v="170"/>
    <n v="196.5"/>
    <s v=""/>
    <n v="328"/>
    <n v="655.25"/>
    <n v="249.75"/>
    <n v="269"/>
    <n v="236.75"/>
    <n v="1169.5"/>
    <n v="545"/>
    <s v=""/>
    <m/>
    <n v="890"/>
    <n v="523"/>
    <n v="495"/>
    <n v="256"/>
    <n v="279.25"/>
    <n v="292.5"/>
    <s v=""/>
    <n v="1.645344347066922"/>
    <n v="3.0757865753332663"/>
    <n v="1.8199523185923911"/>
    <n v="19.47550451630234"/>
    <n v="12"/>
    <s v=""/>
    <s v=""/>
    <n v="1300"/>
    <n v="2430"/>
    <n v="1440"/>
    <n v="15370"/>
    <n v="9470"/>
    <s v=" "/>
    <s v=""/>
    <s v=""/>
    <n v="225.57779681795066"/>
    <n v="233.6"/>
    <n v="226.64163155517278"/>
    <n v="201.51131848719362"/>
    <n v="209.5"/>
    <n v="198.00000504755198"/>
    <n v="177.81307554235732"/>
    <n v="185.8"/>
    <s v=""/>
    <n v="191.95182095645072"/>
    <n v="200"/>
  </r>
  <r>
    <x v="18"/>
    <x v="3"/>
    <d v="2013-04-12T00:00:00"/>
    <n v="172"/>
    <n v="189"/>
    <n v="170"/>
    <n v="195"/>
    <s v=""/>
    <n v="323"/>
    <n v="655.25"/>
    <n v="245"/>
    <n v="265"/>
    <n v="236.75"/>
    <n v="1190.5"/>
    <n v="550.25"/>
    <n v="543"/>
    <m/>
    <n v="890"/>
    <n v="523"/>
    <n v="495"/>
    <n v="253.5"/>
    <n v="278"/>
    <n v="290"/>
    <s v=""/>
    <n v="1.645344347066922"/>
    <n v="3.0757865753332663"/>
    <n v="1.8199523185923911"/>
    <n v="19.47550451630234"/>
    <n v="12"/>
    <s v=""/>
    <s v=""/>
    <n v="1300"/>
    <n v="2430"/>
    <n v="1440"/>
    <n v="15370"/>
    <n v="9470"/>
    <s v=" "/>
    <s v=""/>
    <s v=""/>
    <n v="225.77848728967231"/>
    <n v="233.8"/>
    <n v="227.11058241363369"/>
    <n v="199.62692608809178"/>
    <n v="207.6"/>
    <n v="198.4989048197917"/>
    <n v="177.52753458714744"/>
    <n v="185.5"/>
    <s v=""/>
    <n v="190.53394455915472"/>
    <n v="198.5"/>
  </r>
  <r>
    <x v="18"/>
    <x v="3"/>
    <d v="2013-04-19T00:00:00"/>
    <n v="172"/>
    <n v="189"/>
    <n v="165"/>
    <n v="195"/>
    <s v=""/>
    <n v="317"/>
    <n v="660.25"/>
    <n v="247"/>
    <n v="266"/>
    <n v="230.75"/>
    <n v="1190.5"/>
    <n v="542.25"/>
    <n v="543"/>
    <m/>
    <n v="890"/>
    <n v="523"/>
    <n v="495"/>
    <n v="253.5"/>
    <n v="278"/>
    <n v="290.25"/>
    <s v=""/>
    <n v="1.645344347066922"/>
    <n v="3.0757865753332663"/>
    <n v="1.8199523185923911"/>
    <n v="19.47550451630234"/>
    <n v="12"/>
    <s v=""/>
    <s v=""/>
    <n v="1300"/>
    <n v="2430"/>
    <n v="1440"/>
    <n v="15370"/>
    <n v="9470"/>
    <s v=" "/>
    <s v=""/>
    <s v=""/>
    <n v="224.04706649718727"/>
    <n v="232"/>
    <n v="225.86056469756718"/>
    <n v="198.82394915039416"/>
    <n v="206.8"/>
    <n v="197.44694581991391"/>
    <n v="177.37264427304203"/>
    <n v="185.4"/>
    <s v=""/>
    <n v="189.94381933669371"/>
    <n v="197.9"/>
  </r>
  <r>
    <x v="18"/>
    <x v="3"/>
    <d v="2013-04-26T00:00:00"/>
    <n v="177"/>
    <n v="191"/>
    <n v="165"/>
    <n v="189"/>
    <s v=""/>
    <n v="348"/>
    <n v="660.25"/>
    <n v="247"/>
    <n v="266"/>
    <n v="219"/>
    <n v="1190.5"/>
    <n v="542.25"/>
    <n v="543"/>
    <m/>
    <n v="870"/>
    <n v="512"/>
    <n v="495"/>
    <n v="256.5"/>
    <n v="284.25"/>
    <n v="297.25"/>
    <s v=""/>
    <n v="2"/>
    <n v="3.25"/>
    <n v="2.2999999999999998"/>
    <n v="24"/>
    <n v="12"/>
    <s v=""/>
    <s v=""/>
    <n v="1580"/>
    <n v="2560"/>
    <n v="1820"/>
    <n v="18940"/>
    <n v="9470"/>
    <s v=" "/>
    <s v=""/>
    <s v=""/>
    <n v="231.63393658684009"/>
    <n v="239.6"/>
    <n v="232.18475707492999"/>
    <n v="202.64585702279578"/>
    <n v="210.6"/>
    <n v="204.84811388641012"/>
    <n v="178.91483501573089"/>
    <n v="186.9"/>
    <s v=""/>
    <n v="192.0430468892674"/>
    <n v="200"/>
  </r>
  <r>
    <x v="18"/>
    <x v="4"/>
    <d v="2013-05-03T00:00:00"/>
    <n v="177"/>
    <n v="190"/>
    <n v="165"/>
    <n v="187"/>
    <s v=""/>
    <n v="350"/>
    <n v="660.25"/>
    <n v="261.75"/>
    <n v="267"/>
    <n v="233"/>
    <n v="1205.75"/>
    <n v="540.25"/>
    <n v="543"/>
    <m/>
    <n v="877"/>
    <n v="512"/>
    <n v="495"/>
    <n v="257.75"/>
    <n v="285.5"/>
    <n v="299.75"/>
    <s v=""/>
    <n v="2"/>
    <n v="3.25"/>
    <n v="2.2999999999999998"/>
    <n v="24"/>
    <n v="12"/>
    <s v=""/>
    <s v=""/>
    <n v="1580"/>
    <n v="2560"/>
    <n v="1820"/>
    <n v="18940"/>
    <n v="9470"/>
    <s v=" "/>
    <s v=""/>
    <s v=""/>
    <n v="231.26995036564983"/>
    <n v="239.3"/>
    <n v="231.95137335917073"/>
    <n v="202.0665010351033"/>
    <n v="210.1"/>
    <n v="204.66938702385099"/>
    <n v="178.51601174458145"/>
    <n v="186.5"/>
    <s v=""/>
    <n v="191.20318078690087"/>
    <n v="199.2"/>
  </r>
  <r>
    <x v="18"/>
    <x v="4"/>
    <d v="2013-05-10T00:00:00"/>
    <n v="174"/>
    <n v="190"/>
    <n v="165"/>
    <n v="189"/>
    <s v=""/>
    <n v="350"/>
    <n v="720.25"/>
    <n v="261.75"/>
    <n v="267"/>
    <n v="233"/>
    <n v="1200"/>
    <n v="540.25"/>
    <n v="543"/>
    <m/>
    <n v="877"/>
    <n v="512"/>
    <n v="495"/>
    <n v="260"/>
    <n v="288.5"/>
    <n v="304"/>
    <s v=""/>
    <n v="1.5244619052415971"/>
    <n v="3.0556395016957123"/>
    <n v="1.799805244954837"/>
    <n v="13.162754776535376"/>
    <n v="12"/>
    <s v=""/>
    <s v=""/>
    <n v="1200"/>
    <n v="2410"/>
    <n v="1420"/>
    <n v="10390"/>
    <n v="9470"/>
    <s v=" "/>
    <s v=""/>
    <s v=""/>
    <n v="226.36076634847012"/>
    <n v="234.4"/>
    <n v="231.68351543773221"/>
    <n v="202.01096491370544"/>
    <n v="210"/>
    <n v="198.76288408824485"/>
    <n v="178.74057645906947"/>
    <n v="186.7"/>
    <s v=""/>
    <n v="194.29832469068958"/>
    <n v="202.3"/>
  </r>
  <r>
    <x v="18"/>
    <x v="4"/>
    <d v="2013-05-17T00:00:00"/>
    <n v="174"/>
    <n v="190"/>
    <n v="156"/>
    <n v="187"/>
    <s v=""/>
    <n v="351.5"/>
    <n v="720.25"/>
    <n v="255"/>
    <n v="272"/>
    <n v="236"/>
    <n v="1205.75"/>
    <n v="547.25"/>
    <n v="543"/>
    <m/>
    <n v="877"/>
    <n v="512"/>
    <n v="495"/>
    <n v="259.25"/>
    <n v="288"/>
    <n v="303.25"/>
    <s v=""/>
    <n v="2"/>
    <n v="3.25"/>
    <n v="2.2999999999999998"/>
    <n v="24"/>
    <n v="12"/>
    <s v=""/>
    <s v=""/>
    <n v="1580"/>
    <n v="2560"/>
    <n v="1820"/>
    <n v="18940"/>
    <n v="9470"/>
    <s v=" "/>
    <s v=""/>
    <s v=""/>
    <n v="232.12364653640859"/>
    <n v="240.1"/>
    <n v="232.0960934686114"/>
    <n v="204.47380039265511"/>
    <n v="212.5"/>
    <n v="198.99806229773722"/>
    <n v="178.08236669532002"/>
    <n v="186.1"/>
    <s v=""/>
    <n v="196.28176365773174"/>
    <n v="204.3"/>
  </r>
  <r>
    <x v="18"/>
    <x v="4"/>
    <d v="2013-05-24T00:00:00"/>
    <n v="173.5"/>
    <n v="183"/>
    <n v="146"/>
    <n v="180"/>
    <n v="168"/>
    <n v="356"/>
    <n v="720.25"/>
    <n v="249"/>
    <n v="277"/>
    <n v="229"/>
    <n v="1157"/>
    <n v="559.25"/>
    <n v="543"/>
    <m/>
    <n v="877"/>
    <n v="512"/>
    <n v="495"/>
    <n v="259"/>
    <n v="290.5"/>
    <n v="308.25"/>
    <s v=""/>
    <n v="1.4774520667539708"/>
    <n v="2.9549041335079416"/>
    <n v="1.7125012591921023"/>
    <n v="10.745105940028877"/>
    <n v="12"/>
    <s v=""/>
    <s v=""/>
    <n v="1170"/>
    <n v="2330"/>
    <n v="1350"/>
    <n v="8480"/>
    <n v="9470"/>
    <s v=" "/>
    <s v=""/>
    <s v=""/>
    <n v="223.1115243290638"/>
    <n v="231.1"/>
    <n v="229.33182695604188"/>
    <n v="196.69256548354002"/>
    <n v="204.7"/>
    <n v="195.50782002227621"/>
    <n v="170.58637573929204"/>
    <n v="178.6"/>
    <s v=""/>
    <n v="188.29125407018552"/>
    <n v="196.3"/>
  </r>
  <r>
    <x v="18"/>
    <x v="4"/>
    <d v="2013-05-31T00:00:00"/>
    <n v="169"/>
    <n v="183"/>
    <n v="147"/>
    <n v="181"/>
    <n v="164"/>
    <n v="348.5"/>
    <n v="750.5"/>
    <n v="249"/>
    <n v="279"/>
    <n v="229"/>
    <n v="1157"/>
    <n v="539.25"/>
    <n v="543"/>
    <m/>
    <n v="858"/>
    <n v="503"/>
    <n v="495"/>
    <n v="258.5"/>
    <n v="289.25"/>
    <n v="307"/>
    <s v=""/>
    <n v="1.4774520667539708"/>
    <n v="2.9549041335079416"/>
    <n v="1.7125012591921023"/>
    <n v="10.745105940028877"/>
    <n v="12"/>
    <s v=""/>
    <s v=""/>
    <n v="1170"/>
    <n v="2330"/>
    <n v="1350"/>
    <n v="8480"/>
    <n v="9470"/>
    <s v=" "/>
    <s v=""/>
    <s v=""/>
    <n v="220.84418586684595"/>
    <n v="228.8"/>
    <n v="226.2986227023427"/>
    <n v="195.5299739251017"/>
    <n v="203.5"/>
    <n v="192.50363784578207"/>
    <n v="170.56115594666781"/>
    <n v="178.6"/>
    <s v=""/>
    <n v="187.85192142136961"/>
    <n v="195.9"/>
  </r>
  <r>
    <x v="18"/>
    <x v="5"/>
    <d v="2013-06-07T00:00:00"/>
    <n v="169"/>
    <n v="177"/>
    <n v="146.5"/>
    <n v="175.5"/>
    <n v="159"/>
    <n v="351"/>
    <n v="697.75"/>
    <n v="249"/>
    <n v="279"/>
    <n v="231"/>
    <n v="1157"/>
    <n v="555.25"/>
    <n v="543"/>
    <m/>
    <n v="858"/>
    <n v="503"/>
    <n v="495"/>
    <n v="259"/>
    <n v="290.5"/>
    <n v="310"/>
    <s v=""/>
    <n v="1.383432389778718"/>
    <n v="2.9011786038077969"/>
    <n v="1.6990698767670662"/>
    <n v="10.510056747590745"/>
    <n v="12"/>
    <s v=""/>
    <s v=""/>
    <n v="1090"/>
    <n v="2290"/>
    <n v="1340"/>
    <n v="8290"/>
    <n v="9470"/>
    <s v=" "/>
    <s v=""/>
    <s v=""/>
    <n v="218.15552255200805"/>
    <n v="226.2"/>
    <n v="223.94063026306725"/>
    <n v="192.58237843534431"/>
    <n v="200.6"/>
    <n v="189.63071110961101"/>
    <n v="166.93225061284096"/>
    <n v="174.9"/>
    <s v=""/>
    <n v="185.04015925507593"/>
    <n v="193"/>
  </r>
  <r>
    <x v="18"/>
    <x v="5"/>
    <d v="2013-06-14T00:00:00"/>
    <n v="165"/>
    <n v="174"/>
    <n v="145.5"/>
    <n v="174.5"/>
    <n v="159"/>
    <n v="349"/>
    <n v="697.75"/>
    <n v="252"/>
    <n v="280"/>
    <n v="233"/>
    <n v="1157"/>
    <n v="569"/>
    <n v="543"/>
    <m/>
    <n v="864"/>
    <n v="503"/>
    <n v="495"/>
    <n v="258.5"/>
    <n v="289.75"/>
    <n v="309.75"/>
    <s v=""/>
    <n v="1.383432389778718"/>
    <n v="2.9011786038077969"/>
    <n v="1.6990698767670662"/>
    <n v="10.510056747590745"/>
    <n v="12"/>
    <s v=""/>
    <s v=""/>
    <n v="1090"/>
    <n v="2290"/>
    <n v="1340"/>
    <n v="8290"/>
    <n v="9470"/>
    <s v=" "/>
    <s v=""/>
    <s v=""/>
    <n v="216.6932357728308"/>
    <n v="224.7"/>
    <n v="222.27394682291225"/>
    <n v="191.10554523891571"/>
    <n v="199.1"/>
    <n v="187.3421653463713"/>
    <n v="166.63453871404448"/>
    <n v="174.6"/>
    <s v=""/>
    <n v="184.03641674949446"/>
    <n v="192"/>
  </r>
  <r>
    <x v="18"/>
    <x v="5"/>
    <d v="2013-06-21T00:00:00"/>
    <n v="162"/>
    <n v="165"/>
    <n v="139.5"/>
    <n v="172"/>
    <n v="152"/>
    <n v="349"/>
    <n v="697.75"/>
    <n v="256"/>
    <n v="280"/>
    <n v="233"/>
    <n v="1157"/>
    <n v="558.25"/>
    <n v="543"/>
    <m/>
    <n v="864"/>
    <n v="503"/>
    <n v="495"/>
    <n v="254.75"/>
    <n v="287"/>
    <n v="309.5"/>
    <s v=""/>
    <n v="1.3968637722037542"/>
    <n v="2.8474530741076531"/>
    <n v="1.7125012591921023"/>
    <n v="12.222558006782849"/>
    <n v="12"/>
    <s v=""/>
    <s v=""/>
    <n v="1100"/>
    <n v="2250"/>
    <n v="1350"/>
    <n v="9650"/>
    <n v="9470"/>
    <s v=" "/>
    <s v=""/>
    <s v=""/>
    <n v="214.9521230575919"/>
    <n v="223"/>
    <n v="216.93611634879312"/>
    <n v="187.88147671276309"/>
    <n v="195.9"/>
    <n v="181.845412979782"/>
    <n v="163.33122922650003"/>
    <n v="171.3"/>
    <s v=""/>
    <n v="181.61927691112717"/>
    <n v="189.6"/>
  </r>
  <r>
    <x v="18"/>
    <x v="5"/>
    <d v="2013-06-28T00:00:00"/>
    <n v="157"/>
    <n v="162"/>
    <n v="137.5"/>
    <n v="166"/>
    <n v="152"/>
    <n v="349"/>
    <n v="697.75"/>
    <n v="256"/>
    <n v="280"/>
    <n v="233"/>
    <n v="1167"/>
    <n v="566.25"/>
    <n v="543"/>
    <m/>
    <n v="864"/>
    <n v="503"/>
    <n v="495"/>
    <n v="258.25"/>
    <n v="288.5"/>
    <n v="309.5"/>
    <s v=""/>
    <n v="1.3968637722037542"/>
    <n v="2.8474530741076531"/>
    <n v="1.7125012591921023"/>
    <n v="12.222558006782849"/>
    <n v="12"/>
    <s v=""/>
    <s v=""/>
    <n v="1100"/>
    <n v="2250"/>
    <n v="1350"/>
    <n v="9650"/>
    <n v="9470"/>
    <s v=" "/>
    <s v=""/>
    <s v=""/>
    <n v="214.00336235863648"/>
    <n v="222"/>
    <n v="215.05433369988026"/>
    <n v="185.87073212627203"/>
    <n v="193.9"/>
    <n v="179.54382363317066"/>
    <n v="161.38021644206202"/>
    <n v="169.4"/>
    <s v=""/>
    <n v="179.56204981191891"/>
    <n v="187.6"/>
  </r>
  <r>
    <x v="18"/>
    <x v="6"/>
    <d v="2013-07-05T00:00:00"/>
    <n v="150"/>
    <n v="154"/>
    <n v="136"/>
    <n v="159.5"/>
    <n v="142"/>
    <n v="357"/>
    <n v="697.75"/>
    <n v="271.75"/>
    <n v="280"/>
    <n v="263"/>
    <n v="1167"/>
    <n v="566.25"/>
    <s v=""/>
    <m/>
    <n v="864"/>
    <n v="503"/>
    <n v="495"/>
    <n v="257"/>
    <n v="286.25"/>
    <n v="319"/>
    <s v=""/>
    <n v="1.3968637722037542"/>
    <n v="2.8474530741076531"/>
    <n v="1.9005406131426077"/>
    <n v="12.491185655283571"/>
    <n v="12"/>
    <s v=""/>
    <s v=""/>
    <n v="1100"/>
    <n v="2250"/>
    <n v="1500"/>
    <n v="9860"/>
    <n v="9470"/>
    <s v=" "/>
    <s v=""/>
    <s v=""/>
    <n v="198.00027788632445"/>
    <n v="206"/>
    <n v="197.57878902568399"/>
    <n v="174.47769469267456"/>
    <n v="182.5"/>
    <n v="169.57024871361395"/>
    <n v="140.45195004076467"/>
    <n v="148.5"/>
    <s v=""/>
    <n v="163.6142794278658"/>
    <n v="171.6"/>
  </r>
  <r>
    <x v="18"/>
    <x v="6"/>
    <d v="2013-07-12T00:00:00"/>
    <n v="147.4"/>
    <n v="151.80000000000001"/>
    <n v="136.1"/>
    <n v="161.9"/>
    <n v="138.6"/>
    <n v="356"/>
    <n v="702.75"/>
    <n v="253"/>
    <n v="261.39999999999998"/>
    <n v="258.39999999999998"/>
    <n v="1165.5"/>
    <n v="561.85"/>
    <n v="108.6"/>
    <m/>
    <n v="864"/>
    <n v="503"/>
    <n v="495"/>
    <n v="251.45"/>
    <n v="277.39999999999998"/>
    <n v="307.7"/>
    <s v=""/>
    <n v="1.4074910177630033"/>
    <n v="2.8479624592861223"/>
    <n v="1.9104324905140861"/>
    <n v="12.592948524226857"/>
    <n v="12"/>
    <s v=""/>
    <s v=""/>
    <n v="1110"/>
    <n v="2250"/>
    <n v="1510"/>
    <n v="9940"/>
    <n v="9470"/>
    <s v=" "/>
    <s v=""/>
    <s v=""/>
    <s v=""/>
    <s v=" "/>
    <s v=""/>
    <s v=""/>
    <s v=" "/>
    <s v=""/>
    <s v=""/>
    <s v=" "/>
    <s v=""/>
    <s v=""/>
    <s v=" "/>
  </r>
  <r>
    <x v="18"/>
    <x v="6"/>
    <d v="2013-07-19T00:00:00"/>
    <n v="144.80000000000001"/>
    <n v="149.60000000000002"/>
    <n v="136.19999999999999"/>
    <n v="164.3"/>
    <n v="135.19999999999999"/>
    <n v="355"/>
    <n v="707.75"/>
    <n v="234.25"/>
    <n v="242.79999999999998"/>
    <n v="253.79999999999998"/>
    <n v="1164"/>
    <n v="557.45000000000005"/>
    <n v="217.2"/>
    <m/>
    <n v="864"/>
    <n v="503"/>
    <n v="495"/>
    <n v="245.89999999999998"/>
    <n v="268.54999999999995"/>
    <n v="296.39999999999998"/>
    <s v=""/>
    <n v="1.4181182633222524"/>
    <n v="2.8484718444645916"/>
    <n v="1.9203243678855646"/>
    <n v="12.694711393170143"/>
    <n v="12"/>
    <s v=""/>
    <s v=""/>
    <n v="1120"/>
    <n v="2250"/>
    <n v="1520"/>
    <n v="10020"/>
    <n v="9470"/>
    <s v=" "/>
    <s v=""/>
    <s v=""/>
    <s v=""/>
    <s v=" "/>
    <s v=""/>
    <s v=""/>
    <s v=" "/>
    <s v=""/>
    <s v=""/>
    <s v=" "/>
    <s v=""/>
    <s v=""/>
    <s v=" "/>
  </r>
  <r>
    <x v="18"/>
    <x v="6"/>
    <d v="2013-07-26T00:00:00"/>
    <n v="142.20000000000002"/>
    <n v="147.40000000000003"/>
    <n v="136.29999999999998"/>
    <n v="166.70000000000002"/>
    <n v="131.79999999999998"/>
    <n v="354"/>
    <n v="712.75"/>
    <n v="215.5"/>
    <n v="224.2"/>
    <n v="249.2"/>
    <n v="1162.5"/>
    <n v="553.05000000000007"/>
    <n v="325.79999999999995"/>
    <m/>
    <n v="864"/>
    <n v="503"/>
    <n v="495"/>
    <n v="240.34999999999997"/>
    <n v="259.69999999999993"/>
    <n v="285.09999999999997"/>
    <s v=""/>
    <n v="1.4287455088815015"/>
    <n v="2.8489812296430608"/>
    <n v="1.9302162452570431"/>
    <n v="12.79647426211343"/>
    <n v="12"/>
    <s v=""/>
    <s v=""/>
    <n v="1130"/>
    <n v="2250"/>
    <n v="1520"/>
    <n v="10100"/>
    <n v="9470"/>
    <s v=" "/>
    <s v=""/>
    <s v=""/>
    <s v=""/>
    <s v=" "/>
    <s v=""/>
    <s v=""/>
    <s v=" "/>
    <s v=""/>
    <s v=""/>
    <s v=" "/>
    <s v=""/>
    <s v=""/>
    <s v=" "/>
  </r>
  <r>
    <x v="18"/>
    <x v="7"/>
    <d v="2013-08-02T00:00:00"/>
    <n v="139.60000000000002"/>
    <n v="145.20000000000005"/>
    <n v="136.39999999999998"/>
    <n v="169.10000000000002"/>
    <n v="128.39999999999998"/>
    <n v="353"/>
    <n v="717.75"/>
    <n v="196.75"/>
    <n v="205.6"/>
    <n v="244.6"/>
    <n v="1161"/>
    <n v="548.65000000000009"/>
    <n v="434.4"/>
    <m/>
    <n v="864"/>
    <n v="503"/>
    <n v="495"/>
    <n v="234.79999999999995"/>
    <n v="250.84999999999994"/>
    <n v="273.79999999999995"/>
    <s v=""/>
    <n v="1.4393727544407506"/>
    <n v="2.84949061482153"/>
    <n v="1.9401081226285215"/>
    <n v="12.898237131056716"/>
    <n v="12"/>
    <s v=""/>
    <s v=""/>
    <n v="1140"/>
    <n v="2250"/>
    <n v="1530"/>
    <n v="10180"/>
    <n v="9470"/>
    <s v=" "/>
    <s v=""/>
    <s v=""/>
    <s v=""/>
    <s v=" "/>
    <s v=""/>
    <s v=""/>
    <s v=" "/>
    <s v=""/>
    <s v=""/>
    <s v=" "/>
    <s v=""/>
    <s v=""/>
    <s v=" "/>
  </r>
  <r>
    <x v="18"/>
    <x v="7"/>
    <d v="2013-08-09T00:00:00"/>
    <n v="137"/>
    <n v="143"/>
    <n v="136.5"/>
    <n v="171.5"/>
    <n v="125"/>
    <n v="352"/>
    <n v="722.75"/>
    <n v="178"/>
    <n v="187"/>
    <n v="240"/>
    <n v="1159.5"/>
    <n v="544.25"/>
    <n v="543"/>
    <m/>
    <n v="864"/>
    <n v="503"/>
    <n v="495"/>
    <n v="229.25"/>
    <n v="242"/>
    <n v="262.5"/>
    <s v=""/>
    <n v="1.45"/>
    <n v="2.85"/>
    <n v="1.95"/>
    <n v="13"/>
    <n v="12"/>
    <s v=""/>
    <s v=""/>
    <n v="1140"/>
    <n v="2250"/>
    <n v="1540"/>
    <n v="10260"/>
    <n v="9470"/>
    <s v=" "/>
    <s v=""/>
    <s v=""/>
    <n v="198.00027788632445"/>
    <n v="206"/>
    <n v="197.57878902568399"/>
    <n v="174.47769469267456"/>
    <n v="182.5"/>
    <n v="169.57024871361395"/>
    <n v="140.45195004076467"/>
    <n v="148.5"/>
    <s v=""/>
    <n v="163.6142794278658"/>
    <n v="171.6"/>
  </r>
  <r>
    <x v="18"/>
    <x v="7"/>
    <d v="2013-08-16T00:00:00"/>
    <n v="137"/>
    <n v="140"/>
    <n v="131.5"/>
    <n v="170"/>
    <n v="120"/>
    <n v="336"/>
    <n v="717.75"/>
    <n v="174.5"/>
    <n v="182"/>
    <n v="229"/>
    <n v="1145.5"/>
    <n v="544.25"/>
    <n v="543"/>
    <m/>
    <n v="867"/>
    <n v="489"/>
    <n v="495"/>
    <n v="224.25"/>
    <n v="238.25"/>
    <n v="257.25"/>
    <s v=""/>
    <n v="1.45"/>
    <n v="2.85"/>
    <n v="1.95"/>
    <n v="13"/>
    <n v="12"/>
    <s v=""/>
    <s v=""/>
    <n v="1140"/>
    <n v="2250"/>
    <n v="1540"/>
    <n v="10260"/>
    <n v="9470"/>
    <s v=" "/>
    <s v=""/>
    <s v=""/>
    <n v="193.93685379112637"/>
    <n v="201.9"/>
    <n v="193.57477871260684"/>
    <n v="166.74644739974661"/>
    <n v="174.7"/>
    <n v="157.54728533585512"/>
    <n v="137.46309963365303"/>
    <n v="145.5"/>
    <s v=""/>
    <n v="162.96675129074339"/>
    <n v="171"/>
  </r>
  <r>
    <x v="18"/>
    <x v="7"/>
    <d v="2013-08-23T00:00:00"/>
    <n v="135"/>
    <n v="139"/>
    <n v="127"/>
    <n v="170"/>
    <n v="122"/>
    <n v="342"/>
    <n v="722.75"/>
    <n v="174"/>
    <n v="182"/>
    <n v="219"/>
    <n v="1145.5"/>
    <n v="545"/>
    <n v="543"/>
    <m/>
    <n v="864"/>
    <n v="503"/>
    <n v="495"/>
    <n v="224"/>
    <n v="237.75"/>
    <n v="257.25"/>
    <s v=""/>
    <n v="1.383432389778718"/>
    <n v="2.8474530741076531"/>
    <n v="1.9005406131426077"/>
    <n v="13"/>
    <n v="12"/>
    <s v=""/>
    <s v=""/>
    <n v="1090"/>
    <n v="2250"/>
    <n v="1500"/>
    <n v="10260"/>
    <n v="9470"/>
    <s v=" "/>
    <s v=""/>
    <s v=""/>
    <n v="193.65832989118357"/>
    <n v="201.7"/>
    <n v="193.73412722577325"/>
    <n v="166.15638282417555"/>
    <n v="174.2"/>
    <n v="158.01898300005055"/>
    <n v="137.52003670905017"/>
    <n v="145.5"/>
    <s v=""/>
    <n v="162.35892396082744"/>
    <n v="170.4"/>
  </r>
  <r>
    <x v="18"/>
    <x v="7"/>
    <d v="2013-08-30T00:00:00"/>
    <n v="134"/>
    <n v="137"/>
    <n v="120"/>
    <n v="172"/>
    <n v="122"/>
    <n v="345"/>
    <n v="712.75"/>
    <n v="175"/>
    <n v="184"/>
    <n v="219"/>
    <n v="1150.5"/>
    <n v="560.25"/>
    <n v="560"/>
    <m/>
    <n v="872"/>
    <n v="486"/>
    <n v="495"/>
    <n v="229"/>
    <n v="244.75"/>
    <n v="266.25"/>
    <s v=""/>
    <n v="1.383432389778718"/>
    <n v="2.8474530741076531"/>
    <n v="1.9005406131426077"/>
    <n v="13"/>
    <n v="12"/>
    <s v=""/>
    <s v=""/>
    <n v="1090"/>
    <n v="2250"/>
    <n v="1500"/>
    <n v="10260"/>
    <n v="9470"/>
    <s v=" "/>
    <s v=""/>
    <s v=""/>
    <n v="194.31976108699092"/>
    <n v="202.3"/>
    <n v="194.47731057912884"/>
    <n v="165.82539197531261"/>
    <n v="173.8"/>
    <n v="156.87675464898453"/>
    <n v="136.83065587415203"/>
    <n v="144.80000000000001"/>
    <s v=""/>
    <n v="162.04882245366053"/>
    <n v="170"/>
  </r>
  <r>
    <x v="18"/>
    <x v="8"/>
    <d v="2013-09-06T00:00:00"/>
    <n v="134"/>
    <n v="143"/>
    <n v="120"/>
    <n v="180"/>
    <s v=""/>
    <n v="357"/>
    <n v="717.75"/>
    <n v="189.5"/>
    <n v="202"/>
    <n v="234"/>
    <n v="1142"/>
    <n v="568.25"/>
    <n v="560"/>
    <m/>
    <n v="872"/>
    <n v="486"/>
    <n v="495"/>
    <n v="232"/>
    <n v="252"/>
    <n v="274.5"/>
    <s v=""/>
    <n v="1.383432389778718"/>
    <n v="2.8474530741076531"/>
    <n v="1.9005406131426077"/>
    <n v="13"/>
    <n v="12"/>
    <s v=""/>
    <s v=""/>
    <n v="1090"/>
    <n v="2250"/>
    <n v="1500"/>
    <n v="10260"/>
    <n v="9470"/>
    <s v=" "/>
    <s v=""/>
    <s v=""/>
    <n v="200.24096512913684"/>
    <n v="208.2"/>
    <n v="200.60822541567845"/>
    <n v="170.02266215274966"/>
    <n v="178"/>
    <n v="162.17895900379088"/>
    <n v="139.3068528799339"/>
    <n v="147.30000000000001"/>
    <s v=""/>
    <n v="165.80673668726172"/>
    <n v="173.8"/>
  </r>
  <r>
    <x v="18"/>
    <x v="8"/>
    <d v="2013-09-13T00:00:00"/>
    <n v="135"/>
    <n v="144"/>
    <n v="121"/>
    <n v="215"/>
    <s v=""/>
    <n v="355"/>
    <n v="717.75"/>
    <n v="192"/>
    <n v="205"/>
    <n v="234"/>
    <n v="1142"/>
    <n v="573"/>
    <n v="560"/>
    <m/>
    <n v="872"/>
    <n v="486"/>
    <n v="495"/>
    <n v="232.25"/>
    <n v="251.25"/>
    <n v="273.5"/>
    <s v=""/>
    <n v="1.383432389778718"/>
    <n v="2.8474530741076531"/>
    <n v="1.9005406131426077"/>
    <n v="13"/>
    <n v="12"/>
    <s v=""/>
    <s v=""/>
    <n v="1090"/>
    <n v="2250"/>
    <n v="1500"/>
    <n v="10260"/>
    <n v="9470"/>
    <s v=" "/>
    <s v=""/>
    <s v=""/>
    <n v="201.11157433222911"/>
    <n v="209.1"/>
    <n v="201.28155286585601"/>
    <n v="170.64246263122484"/>
    <n v="178.6"/>
    <n v="162.73016395125043"/>
    <n v="139.91502777508813"/>
    <n v="147.9"/>
    <s v=""/>
    <n v="166.56045047391063"/>
    <n v="174.6"/>
  </r>
  <r>
    <x v="18"/>
    <x v="8"/>
    <d v="2013-09-20T00:00:00"/>
    <n v="135"/>
    <n v="145"/>
    <n v="121"/>
    <n v="210"/>
    <n v="126"/>
    <n v="339"/>
    <n v="717.75"/>
    <n v="184"/>
    <n v="205"/>
    <n v="234"/>
    <n v="1082"/>
    <n v="561.5"/>
    <n v="560"/>
    <m/>
    <n v="842"/>
    <n v="480"/>
    <n v="495"/>
    <n v="231.25"/>
    <n v="248.5"/>
    <n v="270"/>
    <s v=""/>
    <n v="1.383432389778718"/>
    <n v="2.8474530741076531"/>
    <n v="1.9005406131426077"/>
    <n v="13"/>
    <n v="12"/>
    <s v=""/>
    <s v=""/>
    <n v="1090"/>
    <n v="2250"/>
    <n v="1500"/>
    <n v="10260"/>
    <n v="9470"/>
    <s v=" "/>
    <s v=""/>
    <s v=""/>
    <n v="199.29112143036542"/>
    <n v="207.3"/>
    <n v="198.63974196744505"/>
    <n v="169.69260140807401"/>
    <n v="177.7"/>
    <n v="161.2517245490088"/>
    <n v="140.96806893957057"/>
    <n v="149"/>
    <s v=""/>
    <n v="165.79507414546367"/>
    <n v="173.8"/>
  </r>
  <r>
    <x v="18"/>
    <x v="8"/>
    <d v="2013-09-27T00:00:00"/>
    <n v="135"/>
    <n v="145"/>
    <n v="121"/>
    <n v="210"/>
    <n v="126"/>
    <n v="336.62"/>
    <n v="717.75"/>
    <n v="187"/>
    <n v="205"/>
    <n v="234"/>
    <n v="1082"/>
    <n v="550.25"/>
    <n v="543"/>
    <m/>
    <n v="837"/>
    <n v="475"/>
    <n v="495"/>
    <n v="228.5"/>
    <n v="243.25"/>
    <n v="263.5"/>
    <s v=""/>
    <n v="1.383432389778718"/>
    <n v="2.8474530741076531"/>
    <n v="1.9005406131426077"/>
    <n v="13"/>
    <n v="12"/>
    <s v=""/>
    <s v=""/>
    <n v="1090"/>
    <n v="2250"/>
    <n v="1500"/>
    <n v="10260"/>
    <n v="9470"/>
    <s v=" "/>
    <s v=""/>
    <s v=""/>
    <n v="198.0790544541218"/>
    <n v="206.1"/>
    <n v="197.28017125013636"/>
    <n v="169.53036703633816"/>
    <n v="177.5"/>
    <n v="160.79923148341638"/>
    <n v="141.19964967143648"/>
    <n v="149.19999999999999"/>
    <s v=""/>
    <n v="165.42129342840161"/>
    <n v="173.4"/>
  </r>
  <r>
    <x v="18"/>
    <x v="13"/>
    <d v="2013-10-04T00:00:00"/>
    <n v="134.5"/>
    <n v="145"/>
    <n v="121"/>
    <n v="210"/>
    <n v="126"/>
    <n v="331"/>
    <n v="695.25"/>
    <n v="186"/>
    <n v="205"/>
    <n v="234"/>
    <n v="1067"/>
    <n v="550.25"/>
    <n v="543"/>
    <m/>
    <n v="837"/>
    <n v="475"/>
    <n v="495"/>
    <n v="230.25"/>
    <n v="243.5"/>
    <n v="261.75"/>
    <s v=""/>
    <n v="1.3297068600785735"/>
    <n v="2.7534333971323997"/>
    <n v="1.65"/>
    <n v="11"/>
    <n v="11.5"/>
    <s v=""/>
    <s v=""/>
    <n v="1050"/>
    <n v="2170"/>
    <n v="1300"/>
    <n v="8680"/>
    <n v="9080"/>
    <s v=" "/>
    <s v=""/>
    <s v=""/>
    <n v="196.80409642500666"/>
    <n v="204.8"/>
    <n v="196.52379632686089"/>
    <n v="168.52939171832787"/>
    <n v="176.5"/>
    <n v="159.96921768193425"/>
    <n v="141.01241436799984"/>
    <n v="149"/>
    <s v=""/>
    <n v="164.67545789005277"/>
    <n v="172.7"/>
  </r>
  <r>
    <x v="18"/>
    <x v="13"/>
    <d v="2013-10-11T00:00:00"/>
    <n v="134.5"/>
    <n v="147"/>
    <n v="121"/>
    <n v="210"/>
    <n v="126"/>
    <n v="329"/>
    <n v="695.25"/>
    <n v="186"/>
    <n v="205"/>
    <n v="192"/>
    <n v="1067"/>
    <n v="543"/>
    <n v="560"/>
    <m/>
    <n v="836"/>
    <n v="474"/>
    <n v="495"/>
    <n v="228.75"/>
    <n v="244.5"/>
    <n v="262.75"/>
    <s v=""/>
    <n v="1.3297068600785735"/>
    <n v="2.7534333971323997"/>
    <n v="1.65"/>
    <n v="11"/>
    <n v="11.5"/>
    <s v=""/>
    <s v=""/>
    <n v="1050"/>
    <n v="2170"/>
    <n v="1300"/>
    <n v="8680"/>
    <n v="9080"/>
    <s v=" "/>
    <s v=""/>
    <s v=""/>
    <n v="197.83056791768396"/>
    <n v="205.8"/>
    <n v="197.42656243238054"/>
    <n v="169.04997413594489"/>
    <n v="177"/>
    <n v="160.7452554763932"/>
    <n v="141.46960433721588"/>
    <n v="149.5"/>
    <s v=""/>
    <n v="165.057124959503"/>
    <n v="173.1"/>
  </r>
  <r>
    <x v="18"/>
    <x v="13"/>
    <d v="2013-10-18T00:00:00"/>
    <n v="136"/>
    <n v="147"/>
    <n v="122"/>
    <n v="210"/>
    <n v="126"/>
    <n v="342"/>
    <n v="710.25"/>
    <n v="191"/>
    <n v="205"/>
    <n v="194"/>
    <n v="1067"/>
    <n v="535.75"/>
    <n v="560"/>
    <m/>
    <n v="836"/>
    <n v="474"/>
    <n v="473"/>
    <n v="229.75"/>
    <n v="245.25"/>
    <n v="263.75"/>
    <s v=""/>
    <n v="1.3297068600785735"/>
    <n v="2.7534333971323997"/>
    <n v="1.65"/>
    <n v="11"/>
    <n v="11.5"/>
    <s v=""/>
    <s v=""/>
    <n v="1050"/>
    <n v="2170"/>
    <n v="1300"/>
    <n v="8680"/>
    <n v="9080"/>
    <s v=" "/>
    <s v=""/>
    <s v=""/>
    <n v="198.68800310725817"/>
    <n v="206.7"/>
    <n v="199.02773392494035"/>
    <n v="170.36873928653759"/>
    <n v="178.4"/>
    <n v="162.62355524270413"/>
    <n v="142.0493791158427"/>
    <n v="150"/>
    <s v=""/>
    <n v="166.15381920040605"/>
    <n v="174.2"/>
  </r>
  <r>
    <x v="18"/>
    <x v="13"/>
    <d v="2013-10-25T00:00:00"/>
    <n v="134"/>
    <n v="147"/>
    <n v="124"/>
    <n v="210"/>
    <n v="126"/>
    <n v="339"/>
    <n v="710.25"/>
    <n v="197"/>
    <n v="205"/>
    <n v="194"/>
    <n v="1067"/>
    <n v="535.75"/>
    <n v="560"/>
    <m/>
    <n v="836"/>
    <n v="474"/>
    <n v="473"/>
    <n v="229.75"/>
    <n v="248.75"/>
    <n v="267.5"/>
    <s v=""/>
    <n v="1.3297068600785735"/>
    <n v="2.7534333971323997"/>
    <n v="1.65"/>
    <n v="11"/>
    <n v="11.5"/>
    <s v=""/>
    <s v=""/>
    <n v="1050"/>
    <n v="2170"/>
    <n v="1300"/>
    <n v="8680"/>
    <n v="9080"/>
    <s v=" "/>
    <s v=""/>
    <s v=""/>
    <n v="197.97977006267621"/>
    <n v="206"/>
    <n v="198.46647332651281"/>
    <n v="170.04748190116493"/>
    <n v="178"/>
    <n v="161.85037385739108"/>
    <n v="141.73639651638695"/>
    <n v="149.69999999999999"/>
    <s v=""/>
    <n v="165.30167195732693"/>
    <n v="173.3"/>
  </r>
  <r>
    <x v="18"/>
    <x v="9"/>
    <d v="2013-11-01T00:00:00"/>
    <n v="135"/>
    <n v="147"/>
    <n v="122"/>
    <n v="210"/>
    <n v="130"/>
    <n v="338"/>
    <n v="710.25"/>
    <n v="209"/>
    <n v="205"/>
    <n v="190"/>
    <n v="1047"/>
    <n v="555.75"/>
    <n v="560"/>
    <m/>
    <n v="814"/>
    <n v="483"/>
    <n v="473"/>
    <n v="231.25"/>
    <n v="251"/>
    <n v="271.25"/>
    <s v=""/>
    <n v="1.3297068600785735"/>
    <n v="2.7534333971323997"/>
    <n v="1.65"/>
    <n v="11"/>
    <n v="11.5"/>
    <s v=""/>
    <s v=""/>
    <n v="1050"/>
    <n v="2170"/>
    <n v="1300"/>
    <n v="8680"/>
    <n v="9080"/>
    <s v=" "/>
    <s v=""/>
    <s v=""/>
    <n v="196.27745588438898"/>
    <n v="204.3"/>
    <n v="197.79481833539151"/>
    <n v="169.29296351800147"/>
    <n v="177.3"/>
    <n v="160.96429392570224"/>
    <n v="141.94310995360979"/>
    <n v="149.9"/>
    <s v=""/>
    <n v="164.29771468409081"/>
    <n v="172.3"/>
  </r>
  <r>
    <x v="18"/>
    <x v="9"/>
    <d v="2013-11-08T00:00:00"/>
    <n v="135"/>
    <n v="146"/>
    <n v="122.75"/>
    <s v=""/>
    <s v=""/>
    <n v="338.87"/>
    <n v="710.25"/>
    <n v="209.75"/>
    <n v="223"/>
    <n v="190"/>
    <n v="1057"/>
    <n v="571"/>
    <s v=""/>
    <m/>
    <n v="836"/>
    <n v="474"/>
    <n v="473"/>
    <n v="221.75"/>
    <n v="246.25"/>
    <n v="259.75"/>
    <s v=""/>
    <n v="1.3028440952285016"/>
    <n v="2.7131392498572917"/>
    <n v="1.5983345085792957"/>
    <n v="11"/>
    <n v="11.5"/>
    <s v=""/>
    <s v=""/>
    <n v="1030"/>
    <n v="2140"/>
    <n v="1260"/>
    <n v="8680"/>
    <n v="9080"/>
    <s v=" "/>
    <s v=""/>
    <s v=""/>
    <n v="197.94897611573924"/>
    <n v="205.9"/>
    <n v="200.05985741694536"/>
    <n v="170.41786059065527"/>
    <n v="178.4"/>
    <n v="161.11719437249343"/>
    <n v="142.39430241677704"/>
    <n v="150.4"/>
    <s v=""/>
    <n v="165.00567780279266"/>
    <n v="173"/>
  </r>
  <r>
    <x v="18"/>
    <x v="9"/>
    <d v="2013-11-15T00:00:00"/>
    <n v="136"/>
    <n v="146"/>
    <n v="125.75"/>
    <n v="152"/>
    <n v="130"/>
    <n v="327"/>
    <n v="710.25"/>
    <n v="197"/>
    <n v="202"/>
    <n v="190"/>
    <n v="1057"/>
    <n v="580.25"/>
    <n v="560"/>
    <m/>
    <n v="840"/>
    <n v="480"/>
    <n v="473"/>
    <n v="222.75"/>
    <n v="246.25"/>
    <n v="260.25"/>
    <s v=""/>
    <n v="1.3"/>
    <n v="2.7"/>
    <n v="1.65"/>
    <n v="11"/>
    <n v="11.5"/>
    <s v=""/>
    <s v=""/>
    <n v="1030"/>
    <n v="2130"/>
    <n v="1300"/>
    <n v="8680"/>
    <n v="9080"/>
    <s v=" "/>
    <s v=""/>
    <s v=""/>
    <n v="192.40098611035089"/>
    <n v="200.4"/>
    <n v="198.64895048666591"/>
    <n v="167.60261766442306"/>
    <n v="175.6"/>
    <n v="160.48286733724618"/>
    <n v="142.15087148622592"/>
    <n v="150.19999999999999"/>
    <s v=""/>
    <n v="161.24353080339506"/>
    <n v="169.2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19"/>
    <x v="14"/>
    <s v=""/>
    <s v=""/>
    <s v=""/>
    <s v=""/>
    <s v=""/>
    <s v=""/>
    <s v=""/>
    <s v=""/>
    <s v="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 "/>
    <s v=" "/>
    <s v=" "/>
    <s v=" "/>
    <s v=" "/>
    <s v=" "/>
    <s v=""/>
    <s v=""/>
    <s v=""/>
    <s v=" "/>
    <s v=""/>
    <s v=""/>
    <s v=" "/>
    <s v=""/>
    <s v=""/>
    <s v=" "/>
    <s v=""/>
    <s v=""/>
    <s v=" "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9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7" cacheId="0" dataOnRows="1" applyNumberFormats="0" applyBorderFormats="0" applyFontFormats="0" applyPatternFormats="0" applyAlignmentFormats="0" applyWidthHeightFormats="1" dataCaption="Data" updatedVersion="4" asteriskTotals="1" showMemberPropertyTips="0" useAutoFormatting="1" itemPrintTitles="1" createdVersion="1" indent="0" compact="0" compactData="0" gridDropZones="1">
  <location ref="A92:G106" firstHeaderRow="1" firstDataRow="2" firstDataCol="1"/>
  <pivotFields count="50">
    <pivotField axis="axisCol" compact="0" outline="0" subtotalTop="0" showAll="0" includeNewItemsInFilter="1">
      <items count="12">
        <item h="1" x="0"/>
        <item m="1" x="7"/>
        <item m="1" x="8"/>
        <item m="1" x="9"/>
        <item m="1" x="10"/>
        <item m="1" x="6"/>
        <item x="1"/>
        <item x="2"/>
        <item x="3"/>
        <item x="4"/>
        <item x="5"/>
        <item t="default"/>
      </items>
    </pivotField>
    <pivotField axis="axisRow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6">
    <i>
      <x v="6"/>
    </i>
    <i>
      <x v="7"/>
    </i>
    <i>
      <x v="8"/>
    </i>
    <i>
      <x v="9"/>
    </i>
    <i>
      <x v="10"/>
    </i>
    <i t="grand">
      <x/>
    </i>
  </colItems>
  <dataFields count="1">
    <dataField name="Middel af Fabriksfremst.2" fld="45" subtotal="average" baseField="0" baseItem="0" numFmtId="1"/>
  </dataFields>
  <formats count="1">
    <format dxfId="31">
      <pivotArea outline="0" fieldPosition="0"/>
    </format>
  </formats>
  <pivotTableStyleInfo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el3" cacheId="1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 chartFormat="1">
  <location ref="A47:T63" firstHeaderRow="1" firstDataRow="2" firstDataCol="1"/>
  <pivotFields count="50">
    <pivotField axis="axisCol" compact="0" numFmtId="1" outline="0" subtotalTop="0" showAll="0" includeNewItemsInFilter="1">
      <items count="21">
        <item h="1" x="19"/>
        <item h="1" x="10"/>
        <item x="11"/>
        <item x="12"/>
        <item x="13"/>
        <item x="14"/>
        <item x="15"/>
        <item x="16"/>
        <item x="17"/>
        <item x="18"/>
        <item x="0"/>
        <item x="1"/>
        <item x="2"/>
        <item x="3"/>
        <item x="5"/>
        <item x="6"/>
        <item x="7"/>
        <item x="8"/>
        <item x="9"/>
        <item x="4"/>
        <item t="default"/>
      </items>
    </pivotField>
    <pivotField axis="axisRow" compact="0" numFmtId="1" outline="0" subtotalTop="0" showAll="0" includeNewItemsInFilter="1">
      <items count="16">
        <item x="14"/>
        <item x="11"/>
        <item x="12"/>
        <item x="2"/>
        <item x="3"/>
        <item x="4"/>
        <item x="5"/>
        <item x="6"/>
        <item x="7"/>
        <item x="8"/>
        <item x="13"/>
        <item x="9"/>
        <item x="10"/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1"/>
  </rowFields>
  <rowItems count="1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0"/>
  </colFields>
  <colItems count="19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Middel af Sojaskrå, Afsk" fld="8" subtotal="average" baseField="0" baseItem="0"/>
  </dataFields>
  <formats count="1">
    <format dxfId="4">
      <pivotArea type="all" dataOnly="0" outline="0" fieldPosition="0"/>
    </format>
  </formats>
  <chartFormats count="1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</chart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el9" cacheId="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G17" firstHeaderRow="1" firstDataRow="2" firstDataCol="1"/>
  <pivotFields count="50">
    <pivotField axis="axisCol" compact="0" outline="0" subtotalTop="0" showAll="0" includeNewItemsInFilter="1">
      <items count="12">
        <item h="1" x="0"/>
        <item m="1" x="7"/>
        <item m="1" x="8"/>
        <item m="1" x="9"/>
        <item m="1" x="10"/>
        <item m="1" x="6"/>
        <item x="1"/>
        <item x="2"/>
        <item x="3"/>
        <item x="4"/>
        <item x="5"/>
        <item t="default"/>
      </items>
    </pivotField>
    <pivotField axis="axisRow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6">
    <i>
      <x v="6"/>
    </i>
    <i>
      <x v="7"/>
    </i>
    <i>
      <x v="8"/>
    </i>
    <i>
      <x v="9"/>
    </i>
    <i>
      <x v="10"/>
    </i>
    <i t="grand">
      <x/>
    </i>
  </colItems>
  <dataFields count="1">
    <dataField name="Middel af Byg (franco leveret)" fld="5" subtotal="average" baseField="0" baseItem="0"/>
  </dataFields>
  <formats count="1">
    <format dxfId="32">
      <pivotArea outline="0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el4" cacheId="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28:G42" firstHeaderRow="1" firstDataRow="2" firstDataCol="1"/>
  <pivotFields count="50">
    <pivotField axis="axisCol" compact="0" outline="0" subtotalTop="0" showAll="0" includeNewItemsInFilter="1">
      <items count="12">
        <item h="1" x="0"/>
        <item m="1" x="7"/>
        <item m="1" x="8"/>
        <item m="1" x="9"/>
        <item m="1" x="10"/>
        <item m="1" x="6"/>
        <item x="1"/>
        <item x="2"/>
        <item x="3"/>
        <item x="4"/>
        <item x="5"/>
        <item t="default"/>
      </items>
    </pivotField>
    <pivotField axis="axisRow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6">
    <i>
      <x v="6"/>
    </i>
    <i>
      <x v="7"/>
    </i>
    <i>
      <x v="8"/>
    </i>
    <i>
      <x v="9"/>
    </i>
    <i>
      <x v="10"/>
    </i>
    <i t="grand">
      <x/>
    </i>
  </colItems>
  <dataFields count="1">
    <dataField name="Middel af Hvede (franco leveret)" fld="6" subtotal="average" baseField="0" baseItem="0"/>
  </dataField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el5" cacheId="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49:G63" firstHeaderRow="1" firstDataRow="2" firstDataCol="1"/>
  <pivotFields count="50">
    <pivotField axis="axisCol" compact="0" outline="0" subtotalTop="0" showAll="0" includeNewItemsInFilter="1">
      <items count="12">
        <item h="1" x="0"/>
        <item m="1" x="7"/>
        <item m="1" x="8"/>
        <item m="1" x="9"/>
        <item m="1" x="10"/>
        <item m="1" x="6"/>
        <item x="1"/>
        <item x="2"/>
        <item x="3"/>
        <item x="4"/>
        <item x="5"/>
        <item t="default"/>
      </items>
    </pivotField>
    <pivotField axis="axisRow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6">
    <i>
      <x v="6"/>
    </i>
    <i>
      <x v="7"/>
    </i>
    <i>
      <x v="8"/>
    </i>
    <i>
      <x v="9"/>
    </i>
    <i>
      <x v="10"/>
    </i>
    <i t="grand">
      <x/>
    </i>
  </colItems>
  <dataFields count="1">
    <dataField name="Middel af Sojaskrå, Afskallet, sigtet (47+2) franco leveret" fld="10" subtotal="average" baseField="0" baseItem="0"/>
  </dataField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el6" cacheId="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70:G84" firstHeaderRow="1" firstDataRow="2" firstDataCol="1"/>
  <pivotFields count="50">
    <pivotField axis="axisCol" compact="0" outline="0" subtotalTop="0" showAll="0" includeNewItemsInFilter="1">
      <items count="12">
        <item h="1" x="0"/>
        <item m="1" x="7"/>
        <item m="1" x="8"/>
        <item m="1" x="9"/>
        <item m="1" x="10"/>
        <item m="1" x="6"/>
        <item x="1"/>
        <item x="2"/>
        <item x="3"/>
        <item x="4"/>
        <item x="5"/>
        <item t="default"/>
      </items>
    </pivotField>
    <pivotField axis="axisRow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6">
    <i>
      <x v="6"/>
    </i>
    <i>
      <x v="7"/>
    </i>
    <i>
      <x v="8"/>
    </i>
    <i>
      <x v="9"/>
    </i>
    <i>
      <x v="10"/>
    </i>
    <i t="grand">
      <x/>
    </i>
  </colItems>
  <dataFields count="1">
    <dataField name="Middel af Landmix 45100 (30-100 KG) nyt navn: 48100 f20" fld="20" subtotal="average" baseField="0" baseItem="0"/>
  </dataFields>
  <formats count="1">
    <format dxfId="33">
      <pivotArea outline="0" fieldPosition="0"/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el4" cacheId="1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 chartFormat="1">
  <location ref="A70:U86" firstHeaderRow="1" firstDataRow="2" firstDataCol="1"/>
  <pivotFields count="50">
    <pivotField axis="axisCol" compact="0" numFmtId="1" outline="0" subtotalTop="0" showAll="0" includeNewItemsInFilter="1">
      <items count="21">
        <item h="1" x="19"/>
        <item x="10"/>
        <item x="11"/>
        <item x="12"/>
        <item x="13"/>
        <item x="14"/>
        <item x="15"/>
        <item x="16"/>
        <item x="17"/>
        <item x="18"/>
        <item x="0"/>
        <item x="1"/>
        <item x="2"/>
        <item x="3"/>
        <item x="5"/>
        <item x="6"/>
        <item x="7"/>
        <item x="8"/>
        <item x="9"/>
        <item x="4"/>
        <item t="default"/>
      </items>
    </pivotField>
    <pivotField axis="axisRow" compact="0" numFmtId="1" outline="0" subtotalTop="0" showAll="0" includeNewItemsInFilter="1">
      <items count="16">
        <item x="14"/>
        <item x="11"/>
        <item x="12"/>
        <item x="2"/>
        <item x="3"/>
        <item x="4"/>
        <item x="5"/>
        <item x="6"/>
        <item x="7"/>
        <item x="8"/>
        <item x="13"/>
        <item x="9"/>
        <item x="10"/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1"/>
  </rowFields>
  <rowItems count="1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0"/>
  </colFields>
  <colItems count="2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Middel af Landmix 45100 " fld="18" subtotal="average" baseField="0" baseItem="0"/>
  </dataFields>
  <formats count="1">
    <format dxfId="0">
      <pivotArea type="all" dataOnly="0" outline="0" fieldPosition="0"/>
    </format>
  </formats>
  <chartFormats count="1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</chart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el5" cacheId="1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 chartFormat="1">
  <location ref="A89:T105" firstHeaderRow="1" firstDataRow="2" firstDataCol="1"/>
  <pivotFields count="50">
    <pivotField axis="axisCol" compact="0" numFmtId="1" outline="0" subtotalTop="0" showAll="0" includeNewItemsInFilter="1">
      <items count="21">
        <item h="1" x="19"/>
        <item h="1" x="10"/>
        <item x="11"/>
        <item x="12"/>
        <item x="13"/>
        <item x="14"/>
        <item x="15"/>
        <item x="16"/>
        <item x="17"/>
        <item x="18"/>
        <item x="0"/>
        <item x="1"/>
        <item x="2"/>
        <item x="3"/>
        <item x="5"/>
        <item x="6"/>
        <item x="7"/>
        <item x="8"/>
        <item x="9"/>
        <item x="4"/>
        <item t="default"/>
      </items>
    </pivotField>
    <pivotField axis="axisRow" compact="0" numFmtId="1" outline="0" subtotalTop="0" showAll="0" includeNewItemsInFilter="1">
      <items count="16">
        <item x="14"/>
        <item x="11"/>
        <item x="12"/>
        <item x="2"/>
        <item x="3"/>
        <item x="4"/>
        <item x="5"/>
        <item x="6"/>
        <item x="7"/>
        <item x="8"/>
        <item x="13"/>
        <item x="9"/>
        <item x="10"/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1"/>
  </rowFields>
  <rowItems count="1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0"/>
  </colFields>
  <colItems count="19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Middel af Fabriksfremst.2" fld="43" subtotal="average" baseField="0" baseItem="0"/>
  </dataFields>
  <formats count="1">
    <format dxfId="1">
      <pivotArea type="all" dataOnly="0" outline="0" fieldPosition="0"/>
    </format>
  </formats>
  <chartFormats count="1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</chartFormats>
  <pivotTableStyleInfo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el1" cacheId="1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 chartFormat="1">
  <location ref="A3:T19" firstHeaderRow="1" firstDataRow="2" firstDataCol="1"/>
  <pivotFields count="50">
    <pivotField axis="axisCol" compact="0" numFmtId="1" outline="0" subtotalTop="0" showAll="0" includeNewItemsInFilter="1">
      <items count="21">
        <item h="1" x="19"/>
        <item h="1" x="10"/>
        <item x="11"/>
        <item x="12"/>
        <item x="13"/>
        <item x="14"/>
        <item x="15"/>
        <item x="16"/>
        <item x="17"/>
        <item x="18"/>
        <item x="0"/>
        <item x="1"/>
        <item x="2"/>
        <item x="3"/>
        <item x="5"/>
        <item x="6"/>
        <item x="7"/>
        <item x="8"/>
        <item x="9"/>
        <item x="4"/>
        <item t="default"/>
      </items>
    </pivotField>
    <pivotField axis="axisRow" compact="0" numFmtId="1" outline="0" subtotalTop="0" showAll="0" includeNewItemsInFilter="1">
      <items count="16">
        <item x="14"/>
        <item x="11"/>
        <item x="12"/>
        <item x="2"/>
        <item x="3"/>
        <item x="4"/>
        <item x="5"/>
        <item x="6"/>
        <item x="7"/>
        <item x="8"/>
        <item x="13"/>
        <item x="9"/>
        <item x="10"/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1"/>
  </rowFields>
  <rowItems count="1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0"/>
  </colFields>
  <colItems count="19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Middel af Hvede" fld="4" subtotal="average" baseField="0" baseItem="0"/>
  </dataFields>
  <formats count="1">
    <format dxfId="2">
      <pivotArea type="all" dataOnly="0" outline="0" fieldPosition="0"/>
    </format>
  </formats>
  <chartFormats count="1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</chartFormats>
  <pivotTableStyleInfo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el2" cacheId="1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 chartFormat="1">
  <location ref="A27:T43" firstHeaderRow="1" firstDataRow="2" firstDataCol="1"/>
  <pivotFields count="50">
    <pivotField axis="axisCol" compact="0" numFmtId="1" outline="0" subtotalTop="0" showAll="0" includeNewItemsInFilter="1">
      <items count="21">
        <item h="1" x="19"/>
        <item h="1" x="10"/>
        <item x="11"/>
        <item x="12"/>
        <item x="13"/>
        <item x="14"/>
        <item x="15"/>
        <item x="16"/>
        <item x="17"/>
        <item x="18"/>
        <item x="0"/>
        <item x="1"/>
        <item x="2"/>
        <item x="3"/>
        <item x="5"/>
        <item x="6"/>
        <item x="7"/>
        <item x="8"/>
        <item x="9"/>
        <item x="4"/>
        <item t="default"/>
      </items>
    </pivotField>
    <pivotField axis="axisRow" compact="0" numFmtId="1" outline="0" subtotalTop="0" showAll="0" includeNewItemsInFilter="1">
      <items count="16">
        <item x="14"/>
        <item x="11"/>
        <item x="12"/>
        <item x="2"/>
        <item x="3"/>
        <item x="4"/>
        <item x="5"/>
        <item x="6"/>
        <item x="7"/>
        <item x="8"/>
        <item x="13"/>
        <item x="9"/>
        <item x="10"/>
        <item x="0"/>
        <item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1"/>
  </rowFields>
  <rowItems count="1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0"/>
  </colFields>
  <colItems count="19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Middel af Byg" fld="3" subtotal="average" baseField="0" baseItem="0"/>
  </dataFields>
  <formats count="1">
    <format dxfId="3">
      <pivotArea type="all" dataOnly="0" outline="0" fieldPosition="0"/>
    </format>
  </formats>
  <chartFormats count="1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mc@landscentret.dk" TargetMode="External"/><Relationship Id="rId1" Type="http://schemas.openxmlformats.org/officeDocument/2006/relationships/hyperlink" Target="http://www.nasdaqomxnordic.com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"/>
  <dimension ref="A1:R107"/>
  <sheetViews>
    <sheetView workbookViewId="0">
      <selection activeCell="G96" sqref="G96"/>
    </sheetView>
  </sheetViews>
  <sheetFormatPr defaultRowHeight="12.75" x14ac:dyDescent="0.2"/>
  <cols>
    <col min="1" max="1" width="25.28515625" customWidth="1"/>
    <col min="2" max="6" width="7" customWidth="1"/>
    <col min="7" max="9" width="9.5703125" customWidth="1"/>
  </cols>
  <sheetData>
    <row r="1" spans="1:18" x14ac:dyDescent="0.2">
      <c r="A1" t="s">
        <v>98</v>
      </c>
      <c r="J1" s="82">
        <f>J4</f>
        <v>2011</v>
      </c>
      <c r="K1" s="82">
        <f>K4</f>
        <v>2012</v>
      </c>
      <c r="L1" s="82">
        <f>L4</f>
        <v>2013</v>
      </c>
      <c r="M1" s="82">
        <f>M4</f>
        <v>2014</v>
      </c>
      <c r="R1" s="81" t="str">
        <f>R4</f>
        <v>År 2010</v>
      </c>
    </row>
    <row r="2" spans="1:18" x14ac:dyDescent="0.2">
      <c r="A2" s="91"/>
      <c r="B2" s="91"/>
      <c r="C2" s="91"/>
      <c r="D2" s="91"/>
      <c r="E2" s="91"/>
      <c r="F2" s="91"/>
      <c r="G2" s="91"/>
      <c r="H2" s="91"/>
      <c r="J2" t="s">
        <v>96</v>
      </c>
      <c r="K2" t="s">
        <v>96</v>
      </c>
      <c r="L2" t="s">
        <v>96</v>
      </c>
      <c r="M2" t="s">
        <v>96</v>
      </c>
      <c r="R2" t="s">
        <v>96</v>
      </c>
    </row>
    <row r="3" spans="1:18" x14ac:dyDescent="0.2">
      <c r="A3" s="70" t="s">
        <v>88</v>
      </c>
      <c r="B3" s="70" t="s">
        <v>84</v>
      </c>
      <c r="C3" s="158"/>
      <c r="D3" s="158"/>
      <c r="E3" s="158"/>
      <c r="F3" s="158"/>
      <c r="G3" s="69"/>
      <c r="I3" s="69"/>
    </row>
    <row r="4" spans="1:18" x14ac:dyDescent="0.2">
      <c r="A4" s="70" t="s">
        <v>85</v>
      </c>
      <c r="B4" s="68">
        <v>2010</v>
      </c>
      <c r="C4" s="71">
        <v>2011</v>
      </c>
      <c r="D4" s="71">
        <v>2012</v>
      </c>
      <c r="E4" s="71">
        <v>2013</v>
      </c>
      <c r="F4" s="71">
        <v>2014</v>
      </c>
      <c r="G4" s="72" t="s">
        <v>87</v>
      </c>
      <c r="I4" s="72" t="s">
        <v>85</v>
      </c>
      <c r="J4" s="82">
        <f>C4</f>
        <v>2011</v>
      </c>
      <c r="K4" s="82">
        <f t="shared" ref="K4:M16" si="0">D4</f>
        <v>2012</v>
      </c>
      <c r="L4" s="82">
        <f t="shared" si="0"/>
        <v>2013</v>
      </c>
      <c r="M4" s="82">
        <f t="shared" si="0"/>
        <v>2014</v>
      </c>
      <c r="N4" s="81" t="s">
        <v>97</v>
      </c>
      <c r="O4" s="81"/>
      <c r="R4" s="81" t="s">
        <v>97</v>
      </c>
    </row>
    <row r="5" spans="1:18" x14ac:dyDescent="0.2">
      <c r="A5" s="68">
        <v>1</v>
      </c>
      <c r="B5" s="95">
        <v>81.2</v>
      </c>
      <c r="C5" s="162">
        <v>161.25</v>
      </c>
      <c r="D5" s="162">
        <v>147.625</v>
      </c>
      <c r="E5" s="162">
        <v>187.79</v>
      </c>
      <c r="F5" s="162" t="e">
        <v>#DIV/0!</v>
      </c>
      <c r="G5" s="87">
        <v>140.74470588235295</v>
      </c>
      <c r="I5" s="68">
        <v>1</v>
      </c>
      <c r="J5" s="81">
        <f>C5</f>
        <v>161.25</v>
      </c>
      <c r="K5" s="81">
        <f t="shared" si="0"/>
        <v>147.625</v>
      </c>
      <c r="L5" s="81">
        <f t="shared" si="0"/>
        <v>187.79</v>
      </c>
      <c r="M5" s="81" t="e">
        <f t="shared" si="0"/>
        <v>#DIV/0!</v>
      </c>
      <c r="N5" s="81"/>
      <c r="O5" s="81"/>
      <c r="R5" s="81">
        <f t="shared" ref="R5:R16" si="1">G5</f>
        <v>140.74470588235295</v>
      </c>
    </row>
    <row r="6" spans="1:18" x14ac:dyDescent="0.2">
      <c r="A6" s="73">
        <v>2</v>
      </c>
      <c r="B6" s="96">
        <v>82</v>
      </c>
      <c r="C6" s="81">
        <v>161</v>
      </c>
      <c r="D6" s="81">
        <v>159.95249999999999</v>
      </c>
      <c r="E6" s="81">
        <v>180.96250000000001</v>
      </c>
      <c r="F6" s="81"/>
      <c r="G6" s="88">
        <v>145.97874999999999</v>
      </c>
      <c r="I6" s="73">
        <v>2</v>
      </c>
      <c r="J6" s="81">
        <f t="shared" ref="J6:J16" si="2">C6</f>
        <v>161</v>
      </c>
      <c r="K6" s="81">
        <f t="shared" si="0"/>
        <v>159.95249999999999</v>
      </c>
      <c r="L6" s="81">
        <f t="shared" si="0"/>
        <v>180.96250000000001</v>
      </c>
      <c r="M6" s="81">
        <f t="shared" si="0"/>
        <v>0</v>
      </c>
      <c r="N6" s="81"/>
      <c r="O6" s="81"/>
      <c r="R6" s="81">
        <f t="shared" si="1"/>
        <v>145.97874999999999</v>
      </c>
    </row>
    <row r="7" spans="1:18" x14ac:dyDescent="0.2">
      <c r="A7" s="73">
        <v>3</v>
      </c>
      <c r="B7" s="96">
        <v>79.5</v>
      </c>
      <c r="C7" s="81">
        <v>153.25</v>
      </c>
      <c r="D7" s="81">
        <v>161.53000000000003</v>
      </c>
      <c r="E7" s="81">
        <v>172.6</v>
      </c>
      <c r="F7" s="81"/>
      <c r="G7" s="88">
        <v>144.5361111111111</v>
      </c>
      <c r="I7" s="73">
        <v>3</v>
      </c>
      <c r="J7" s="81">
        <f t="shared" si="2"/>
        <v>153.25</v>
      </c>
      <c r="K7" s="81">
        <f t="shared" si="0"/>
        <v>161.53000000000003</v>
      </c>
      <c r="L7" s="81">
        <f t="shared" si="0"/>
        <v>172.6</v>
      </c>
      <c r="M7" s="81">
        <f t="shared" si="0"/>
        <v>0</v>
      </c>
      <c r="N7" s="81"/>
      <c r="R7" s="81">
        <f t="shared" si="1"/>
        <v>144.5361111111111</v>
      </c>
    </row>
    <row r="8" spans="1:18" x14ac:dyDescent="0.2">
      <c r="A8" s="73">
        <v>4</v>
      </c>
      <c r="B8" s="96">
        <v>82</v>
      </c>
      <c r="C8" s="81">
        <v>154.6</v>
      </c>
      <c r="D8" s="81">
        <v>167.89249999999998</v>
      </c>
      <c r="E8" s="81">
        <v>172.75</v>
      </c>
      <c r="F8" s="81"/>
      <c r="G8" s="88">
        <v>141.42055555555555</v>
      </c>
      <c r="I8" s="73">
        <v>4</v>
      </c>
      <c r="J8" s="81">
        <f t="shared" si="2"/>
        <v>154.6</v>
      </c>
      <c r="K8" s="81">
        <f t="shared" si="0"/>
        <v>167.89249999999998</v>
      </c>
      <c r="L8" s="81">
        <f t="shared" si="0"/>
        <v>172.75</v>
      </c>
      <c r="M8" s="81">
        <f t="shared" si="0"/>
        <v>0</v>
      </c>
      <c r="N8" s="81"/>
      <c r="R8" s="81">
        <f t="shared" si="1"/>
        <v>141.42055555555555</v>
      </c>
    </row>
    <row r="9" spans="1:18" x14ac:dyDescent="0.2">
      <c r="A9" s="73">
        <v>5</v>
      </c>
      <c r="B9" s="96">
        <v>87.5</v>
      </c>
      <c r="C9" s="81">
        <v>160.25</v>
      </c>
      <c r="D9" s="81">
        <v>168.25</v>
      </c>
      <c r="E9" s="81">
        <v>173.5</v>
      </c>
      <c r="F9" s="81"/>
      <c r="G9" s="88">
        <v>148.91176470588235</v>
      </c>
      <c r="I9" s="73">
        <v>5</v>
      </c>
      <c r="J9" s="81">
        <f t="shared" si="2"/>
        <v>160.25</v>
      </c>
      <c r="K9" s="81">
        <f t="shared" si="0"/>
        <v>168.25</v>
      </c>
      <c r="L9" s="81">
        <f t="shared" si="0"/>
        <v>173.5</v>
      </c>
      <c r="M9" s="81">
        <f t="shared" si="0"/>
        <v>0</v>
      </c>
      <c r="N9" s="81"/>
      <c r="R9" s="81">
        <f t="shared" si="1"/>
        <v>148.91176470588235</v>
      </c>
    </row>
    <row r="10" spans="1:18" x14ac:dyDescent="0.2">
      <c r="A10" s="73">
        <v>6</v>
      </c>
      <c r="B10" s="96">
        <v>87.25</v>
      </c>
      <c r="C10" s="81">
        <v>165.5</v>
      </c>
      <c r="D10" s="81">
        <v>169.22200000000001</v>
      </c>
      <c r="E10" s="81">
        <v>163.25</v>
      </c>
      <c r="F10" s="81"/>
      <c r="G10" s="88">
        <v>147.65352941176468</v>
      </c>
      <c r="I10" s="73">
        <v>6</v>
      </c>
      <c r="J10" s="81">
        <f t="shared" si="2"/>
        <v>165.5</v>
      </c>
      <c r="K10" s="81">
        <f t="shared" si="0"/>
        <v>169.22200000000001</v>
      </c>
      <c r="L10" s="81">
        <f t="shared" si="0"/>
        <v>163.25</v>
      </c>
      <c r="M10" s="81">
        <f t="shared" si="0"/>
        <v>0</v>
      </c>
      <c r="N10" s="81"/>
      <c r="R10" s="81">
        <f t="shared" si="1"/>
        <v>147.65352941176468</v>
      </c>
    </row>
    <row r="11" spans="1:18" x14ac:dyDescent="0.2">
      <c r="A11" s="73">
        <v>7</v>
      </c>
      <c r="B11" s="96">
        <v>98.9</v>
      </c>
      <c r="C11" s="81">
        <v>156</v>
      </c>
      <c r="D11" s="81">
        <v>178.85499999999999</v>
      </c>
      <c r="E11" s="81">
        <v>146.1</v>
      </c>
      <c r="F11" s="81"/>
      <c r="G11" s="88">
        <v>143.01777777777778</v>
      </c>
      <c r="I11" s="73">
        <v>7</v>
      </c>
      <c r="J11" s="81">
        <f t="shared" si="2"/>
        <v>156</v>
      </c>
      <c r="K11" s="81">
        <f t="shared" si="0"/>
        <v>178.85499999999999</v>
      </c>
      <c r="L11" s="81">
        <f t="shared" si="0"/>
        <v>146.1</v>
      </c>
      <c r="M11" s="81">
        <f t="shared" si="0"/>
        <v>0</v>
      </c>
      <c r="R11" s="81">
        <f t="shared" si="1"/>
        <v>143.01777777777778</v>
      </c>
    </row>
    <row r="12" spans="1:18" x14ac:dyDescent="0.2">
      <c r="A12" s="73">
        <v>8</v>
      </c>
      <c r="B12" s="96">
        <v>137.5</v>
      </c>
      <c r="C12" s="81">
        <v>148.5</v>
      </c>
      <c r="D12" s="81">
        <v>174.64600000000002</v>
      </c>
      <c r="E12" s="81">
        <v>136.52000000000001</v>
      </c>
      <c r="F12" s="81"/>
      <c r="G12" s="88">
        <v>149.99055555555555</v>
      </c>
      <c r="I12" s="73">
        <v>8</v>
      </c>
      <c r="J12" s="81">
        <f t="shared" si="2"/>
        <v>148.5</v>
      </c>
      <c r="K12" s="81">
        <f t="shared" si="0"/>
        <v>174.64600000000002</v>
      </c>
      <c r="L12" s="81">
        <f t="shared" si="0"/>
        <v>136.52000000000001</v>
      </c>
      <c r="M12" s="81">
        <f t="shared" si="0"/>
        <v>0</v>
      </c>
      <c r="R12" s="81">
        <f t="shared" si="1"/>
        <v>149.99055555555555</v>
      </c>
    </row>
    <row r="13" spans="1:18" x14ac:dyDescent="0.2">
      <c r="A13" s="73">
        <v>9</v>
      </c>
      <c r="B13" s="96">
        <v>131</v>
      </c>
      <c r="C13" s="81">
        <v>148.19999999999999</v>
      </c>
      <c r="D13" s="81">
        <v>178.5</v>
      </c>
      <c r="E13" s="81">
        <v>134.66666666666666</v>
      </c>
      <c r="F13" s="81"/>
      <c r="G13" s="88">
        <v>148.9375</v>
      </c>
      <c r="I13" s="73">
        <v>9</v>
      </c>
      <c r="J13" s="81">
        <f t="shared" si="2"/>
        <v>148.19999999999999</v>
      </c>
      <c r="K13" s="81">
        <f t="shared" si="0"/>
        <v>178.5</v>
      </c>
      <c r="L13" s="81">
        <f t="shared" si="0"/>
        <v>134.66666666666666</v>
      </c>
      <c r="M13" s="81">
        <f t="shared" si="0"/>
        <v>0</v>
      </c>
      <c r="R13" s="81">
        <f t="shared" si="1"/>
        <v>148.9375</v>
      </c>
    </row>
    <row r="14" spans="1:18" x14ac:dyDescent="0.2">
      <c r="A14" s="73">
        <v>10</v>
      </c>
      <c r="B14" s="96">
        <v>137.4</v>
      </c>
      <c r="C14" s="81">
        <v>145.5</v>
      </c>
      <c r="D14" s="81">
        <v>178.125</v>
      </c>
      <c r="E14" s="81" t="e">
        <v>#DIV/0!</v>
      </c>
      <c r="F14" s="81"/>
      <c r="G14" s="88">
        <v>152.42307692307693</v>
      </c>
      <c r="I14" s="73">
        <v>10</v>
      </c>
      <c r="J14" s="81">
        <f t="shared" si="2"/>
        <v>145.5</v>
      </c>
      <c r="K14" s="81">
        <f t="shared" si="0"/>
        <v>178.125</v>
      </c>
      <c r="L14" s="81" t="e">
        <f t="shared" si="0"/>
        <v>#DIV/0!</v>
      </c>
      <c r="M14" s="81">
        <f t="shared" si="0"/>
        <v>0</v>
      </c>
      <c r="R14" s="81">
        <f t="shared" si="1"/>
        <v>152.42307692307693</v>
      </c>
    </row>
    <row r="15" spans="1:18" x14ac:dyDescent="0.2">
      <c r="A15" s="73">
        <v>11</v>
      </c>
      <c r="B15" s="96">
        <v>134.75</v>
      </c>
      <c r="C15" s="81">
        <v>147.5</v>
      </c>
      <c r="D15" s="81">
        <v>181.08199999999999</v>
      </c>
      <c r="E15" s="81" t="e">
        <v>#DIV/0!</v>
      </c>
      <c r="F15" s="81"/>
      <c r="G15" s="88">
        <v>156.49307692307693</v>
      </c>
      <c r="I15" s="73">
        <v>11</v>
      </c>
      <c r="J15" s="81">
        <f t="shared" si="2"/>
        <v>147.5</v>
      </c>
      <c r="K15" s="81">
        <f t="shared" si="0"/>
        <v>181.08199999999999</v>
      </c>
      <c r="L15" s="81" t="e">
        <f t="shared" si="0"/>
        <v>#DIV/0!</v>
      </c>
      <c r="M15" s="81">
        <f t="shared" si="0"/>
        <v>0</v>
      </c>
      <c r="R15" s="81">
        <f t="shared" si="1"/>
        <v>156.49307692307693</v>
      </c>
    </row>
    <row r="16" spans="1:18" x14ac:dyDescent="0.2">
      <c r="A16" s="73">
        <v>12</v>
      </c>
      <c r="B16" s="96">
        <v>141.6</v>
      </c>
      <c r="C16" s="81">
        <v>145.6</v>
      </c>
      <c r="D16" s="81">
        <v>188.535</v>
      </c>
      <c r="E16" s="81" t="e">
        <v>#DIV/0!</v>
      </c>
      <c r="F16" s="81"/>
      <c r="G16" s="88">
        <v>156.43857142857146</v>
      </c>
      <c r="I16" s="73">
        <v>12</v>
      </c>
      <c r="J16" s="81">
        <f t="shared" si="2"/>
        <v>145.6</v>
      </c>
      <c r="K16" s="81">
        <f t="shared" si="0"/>
        <v>188.535</v>
      </c>
      <c r="L16" s="81" t="e">
        <f t="shared" si="0"/>
        <v>#DIV/0!</v>
      </c>
      <c r="M16" s="81">
        <f t="shared" si="0"/>
        <v>0</v>
      </c>
      <c r="R16" s="81">
        <f t="shared" si="1"/>
        <v>156.43857142857146</v>
      </c>
    </row>
    <row r="17" spans="1:18" x14ac:dyDescent="0.2">
      <c r="A17" s="74" t="s">
        <v>87</v>
      </c>
      <c r="B17" s="83">
        <v>106.85849056603773</v>
      </c>
      <c r="C17" s="163">
        <v>153.71153846153845</v>
      </c>
      <c r="D17" s="163">
        <v>171.21807692307689</v>
      </c>
      <c r="E17" s="163">
        <v>163.69763157894738</v>
      </c>
      <c r="F17" s="163" t="e">
        <v>#DIV/0!</v>
      </c>
      <c r="G17" s="84">
        <v>147.59153846153845</v>
      </c>
      <c r="I17" s="84"/>
    </row>
    <row r="24" spans="1:18" x14ac:dyDescent="0.2">
      <c r="A24" s="91"/>
      <c r="B24" s="91"/>
      <c r="C24" s="91"/>
      <c r="D24" s="91"/>
      <c r="E24" s="91"/>
      <c r="F24" s="91"/>
      <c r="G24" s="91"/>
      <c r="H24" s="91"/>
    </row>
    <row r="25" spans="1:18" x14ac:dyDescent="0.2">
      <c r="A25" t="s">
        <v>99</v>
      </c>
      <c r="B25" s="91"/>
      <c r="C25" s="91"/>
      <c r="D25" s="91"/>
      <c r="E25" s="91"/>
      <c r="F25" s="91"/>
      <c r="G25" s="91"/>
      <c r="H25" s="91"/>
    </row>
    <row r="26" spans="1:18" x14ac:dyDescent="0.2">
      <c r="A26" s="91"/>
      <c r="B26" s="91"/>
      <c r="C26" s="91"/>
      <c r="D26" s="91"/>
      <c r="E26" s="91"/>
      <c r="F26" s="91"/>
      <c r="G26" s="91"/>
      <c r="H26" s="91"/>
    </row>
    <row r="27" spans="1:18" x14ac:dyDescent="0.2">
      <c r="A27" s="91"/>
      <c r="B27" s="91"/>
      <c r="C27" s="91"/>
      <c r="D27" s="91"/>
      <c r="E27" s="91"/>
      <c r="F27" s="91"/>
      <c r="G27" s="91"/>
      <c r="H27" s="91"/>
    </row>
    <row r="28" spans="1:18" x14ac:dyDescent="0.2">
      <c r="A28" s="70" t="s">
        <v>89</v>
      </c>
      <c r="B28" s="70" t="s">
        <v>84</v>
      </c>
      <c r="C28" s="158"/>
      <c r="D28" s="158"/>
      <c r="E28" s="158"/>
      <c r="F28" s="158"/>
      <c r="G28" s="69"/>
      <c r="R28" s="71"/>
    </row>
    <row r="29" spans="1:18" x14ac:dyDescent="0.2">
      <c r="A29" s="70" t="s">
        <v>85</v>
      </c>
      <c r="B29" s="68">
        <v>2010</v>
      </c>
      <c r="C29" s="71">
        <v>2011</v>
      </c>
      <c r="D29" s="71">
        <v>2012</v>
      </c>
      <c r="E29" s="71">
        <v>2013</v>
      </c>
      <c r="F29" s="71">
        <v>2014</v>
      </c>
      <c r="G29" s="72" t="s">
        <v>87</v>
      </c>
      <c r="I29" s="72" t="s">
        <v>85</v>
      </c>
      <c r="J29" s="82">
        <f>C29</f>
        <v>2011</v>
      </c>
      <c r="K29" s="82">
        <f t="shared" ref="K29:K41" si="3">D29</f>
        <v>2012</v>
      </c>
      <c r="L29" s="82">
        <f t="shared" ref="L29:L41" si="4">E29</f>
        <v>2013</v>
      </c>
      <c r="M29" s="82">
        <f t="shared" ref="M29:M41" si="5">F29</f>
        <v>2014</v>
      </c>
      <c r="N29" s="82" t="s">
        <v>97</v>
      </c>
      <c r="O29" s="82"/>
      <c r="R29" s="82" t="s">
        <v>97</v>
      </c>
    </row>
    <row r="30" spans="1:18" x14ac:dyDescent="0.2">
      <c r="A30" s="68">
        <v>1</v>
      </c>
      <c r="B30" s="75">
        <v>88</v>
      </c>
      <c r="C30" s="159">
        <v>165.25</v>
      </c>
      <c r="D30" s="159">
        <v>143.75</v>
      </c>
      <c r="E30" s="159">
        <v>201.75</v>
      </c>
      <c r="F30" s="159" t="e">
        <v>#DIV/0!</v>
      </c>
      <c r="G30" s="76">
        <v>146.05882352941177</v>
      </c>
      <c r="I30" s="68">
        <v>1</v>
      </c>
      <c r="J30" s="81">
        <f>C30</f>
        <v>165.25</v>
      </c>
      <c r="K30" s="81">
        <f t="shared" si="3"/>
        <v>143.75</v>
      </c>
      <c r="L30" s="81">
        <f t="shared" si="4"/>
        <v>201.75</v>
      </c>
      <c r="M30" s="81" t="e">
        <f t="shared" si="5"/>
        <v>#DIV/0!</v>
      </c>
      <c r="N30" s="81"/>
      <c r="O30" s="81"/>
      <c r="R30" s="81">
        <f t="shared" ref="R30:R41" si="6">G30</f>
        <v>146.05882352941177</v>
      </c>
    </row>
    <row r="31" spans="1:18" x14ac:dyDescent="0.2">
      <c r="A31" s="73">
        <v>2</v>
      </c>
      <c r="B31" s="77">
        <v>85.5</v>
      </c>
      <c r="C31" s="160">
        <v>170.5</v>
      </c>
      <c r="D31" s="160">
        <v>153.10250000000002</v>
      </c>
      <c r="E31" s="160">
        <v>193.125</v>
      </c>
      <c r="F31" s="160"/>
      <c r="G31" s="78">
        <v>150.55687499999999</v>
      </c>
      <c r="I31" s="73">
        <v>2</v>
      </c>
      <c r="J31" s="81">
        <f t="shared" ref="J31:J41" si="7">C31</f>
        <v>170.5</v>
      </c>
      <c r="K31" s="81">
        <f t="shared" si="3"/>
        <v>153.10250000000002</v>
      </c>
      <c r="L31" s="81">
        <f t="shared" si="4"/>
        <v>193.125</v>
      </c>
      <c r="M31" s="81">
        <f t="shared" si="5"/>
        <v>0</v>
      </c>
      <c r="N31" s="81"/>
      <c r="O31" s="81"/>
      <c r="R31" s="81">
        <f t="shared" si="6"/>
        <v>150.55687499999999</v>
      </c>
    </row>
    <row r="32" spans="1:18" x14ac:dyDescent="0.2">
      <c r="A32" s="73">
        <v>3</v>
      </c>
      <c r="B32" s="77">
        <v>84.25</v>
      </c>
      <c r="C32" s="160">
        <v>162.5</v>
      </c>
      <c r="D32" s="160">
        <v>156.49</v>
      </c>
      <c r="E32" s="160">
        <v>188</v>
      </c>
      <c r="F32" s="160"/>
      <c r="G32" s="78">
        <v>150.52499999999998</v>
      </c>
      <c r="I32" s="73">
        <v>3</v>
      </c>
      <c r="J32" s="81">
        <f t="shared" si="7"/>
        <v>162.5</v>
      </c>
      <c r="K32" s="81">
        <f t="shared" si="3"/>
        <v>156.49</v>
      </c>
      <c r="L32" s="81">
        <f t="shared" si="4"/>
        <v>188</v>
      </c>
      <c r="M32" s="81">
        <f t="shared" si="5"/>
        <v>0</v>
      </c>
      <c r="N32" s="81"/>
      <c r="R32" s="81">
        <f t="shared" si="6"/>
        <v>150.52499999999998</v>
      </c>
    </row>
    <row r="33" spans="1:18" x14ac:dyDescent="0.2">
      <c r="A33" s="73">
        <v>4</v>
      </c>
      <c r="B33" s="77">
        <v>84.4</v>
      </c>
      <c r="C33" s="160">
        <v>164.6</v>
      </c>
      <c r="D33" s="160">
        <v>167.57499999999999</v>
      </c>
      <c r="E33" s="160">
        <v>189</v>
      </c>
      <c r="F33" s="160"/>
      <c r="G33" s="78">
        <v>148.40555555555557</v>
      </c>
      <c r="I33" s="73">
        <v>4</v>
      </c>
      <c r="J33" s="81">
        <f t="shared" si="7"/>
        <v>164.6</v>
      </c>
      <c r="K33" s="81">
        <f t="shared" si="3"/>
        <v>167.57499999999999</v>
      </c>
      <c r="L33" s="81">
        <f t="shared" si="4"/>
        <v>189</v>
      </c>
      <c r="M33" s="81">
        <f t="shared" si="5"/>
        <v>0</v>
      </c>
      <c r="N33" s="81"/>
      <c r="R33" s="81">
        <f t="shared" si="6"/>
        <v>148.40555555555557</v>
      </c>
    </row>
    <row r="34" spans="1:18" x14ac:dyDescent="0.2">
      <c r="A34" s="73">
        <v>5</v>
      </c>
      <c r="B34" s="77">
        <v>92.5</v>
      </c>
      <c r="C34" s="160">
        <v>173.25</v>
      </c>
      <c r="D34" s="160">
        <v>173</v>
      </c>
      <c r="E34" s="160">
        <v>187.2</v>
      </c>
      <c r="F34" s="160"/>
      <c r="G34" s="78">
        <v>158.29411764705881</v>
      </c>
      <c r="I34" s="73">
        <v>5</v>
      </c>
      <c r="J34" s="81">
        <f t="shared" si="7"/>
        <v>173.25</v>
      </c>
      <c r="K34" s="81">
        <f t="shared" si="3"/>
        <v>173</v>
      </c>
      <c r="L34" s="81">
        <f t="shared" si="4"/>
        <v>187.2</v>
      </c>
      <c r="M34" s="81">
        <f t="shared" si="5"/>
        <v>0</v>
      </c>
      <c r="N34" s="81"/>
      <c r="R34" s="81">
        <f t="shared" si="6"/>
        <v>158.29411764705881</v>
      </c>
    </row>
    <row r="35" spans="1:18" x14ac:dyDescent="0.2">
      <c r="A35" s="73">
        <v>6</v>
      </c>
      <c r="B35" s="77">
        <v>94</v>
      </c>
      <c r="C35" s="160">
        <v>179.25</v>
      </c>
      <c r="D35" s="160">
        <v>177.13000000000002</v>
      </c>
      <c r="E35" s="160">
        <v>169.5</v>
      </c>
      <c r="F35" s="160"/>
      <c r="G35" s="78">
        <v>156.27352941176471</v>
      </c>
      <c r="I35" s="73">
        <v>6</v>
      </c>
      <c r="J35" s="81">
        <f t="shared" si="7"/>
        <v>179.25</v>
      </c>
      <c r="K35" s="81">
        <f t="shared" si="3"/>
        <v>177.13000000000002</v>
      </c>
      <c r="L35" s="81">
        <f t="shared" si="4"/>
        <v>169.5</v>
      </c>
      <c r="M35" s="81">
        <f t="shared" si="5"/>
        <v>0</v>
      </c>
      <c r="N35" s="81"/>
      <c r="R35" s="81">
        <f t="shared" si="6"/>
        <v>156.27352941176471</v>
      </c>
    </row>
    <row r="36" spans="1:18" x14ac:dyDescent="0.2">
      <c r="A36" s="73">
        <v>7</v>
      </c>
      <c r="B36" s="77">
        <v>103.7</v>
      </c>
      <c r="C36" s="160">
        <v>166</v>
      </c>
      <c r="D36" s="160">
        <v>197.98500000000001</v>
      </c>
      <c r="E36" s="160">
        <v>150.70000000000002</v>
      </c>
      <c r="F36" s="160"/>
      <c r="G36" s="78">
        <v>152.40222222222224</v>
      </c>
      <c r="I36" s="73">
        <v>7</v>
      </c>
      <c r="J36" s="81">
        <f t="shared" si="7"/>
        <v>166</v>
      </c>
      <c r="K36" s="81">
        <f t="shared" si="3"/>
        <v>197.98500000000001</v>
      </c>
      <c r="L36" s="81">
        <f t="shared" si="4"/>
        <v>150.70000000000002</v>
      </c>
      <c r="M36" s="81">
        <f t="shared" si="5"/>
        <v>0</v>
      </c>
      <c r="R36" s="81">
        <f t="shared" si="6"/>
        <v>152.40222222222224</v>
      </c>
    </row>
    <row r="37" spans="1:18" x14ac:dyDescent="0.2">
      <c r="A37" s="73">
        <v>8</v>
      </c>
      <c r="B37" s="77">
        <v>132.5</v>
      </c>
      <c r="C37" s="160">
        <v>149.75</v>
      </c>
      <c r="D37" s="160">
        <v>194.88800000000001</v>
      </c>
      <c r="E37" s="160">
        <v>140.84</v>
      </c>
      <c r="F37" s="160"/>
      <c r="G37" s="78">
        <v>155.98000000000002</v>
      </c>
      <c r="I37" s="73">
        <v>8</v>
      </c>
      <c r="J37" s="81">
        <f t="shared" si="7"/>
        <v>149.75</v>
      </c>
      <c r="K37" s="81">
        <f t="shared" si="3"/>
        <v>194.88800000000001</v>
      </c>
      <c r="L37" s="81">
        <f t="shared" si="4"/>
        <v>140.84</v>
      </c>
      <c r="M37" s="81">
        <f t="shared" si="5"/>
        <v>0</v>
      </c>
      <c r="R37" s="81">
        <f t="shared" si="6"/>
        <v>155.98000000000002</v>
      </c>
    </row>
    <row r="38" spans="1:18" x14ac:dyDescent="0.2">
      <c r="A38" s="73">
        <v>9</v>
      </c>
      <c r="B38" s="77">
        <v>130.5</v>
      </c>
      <c r="C38" s="160">
        <v>145.6</v>
      </c>
      <c r="D38" s="160">
        <v>190.8</v>
      </c>
      <c r="E38" s="160">
        <v>144</v>
      </c>
      <c r="F38" s="160"/>
      <c r="G38" s="78">
        <v>152.82500000000002</v>
      </c>
      <c r="I38" s="73">
        <v>9</v>
      </c>
      <c r="J38" s="81">
        <f t="shared" si="7"/>
        <v>145.6</v>
      </c>
      <c r="K38" s="81">
        <f t="shared" si="3"/>
        <v>190.8</v>
      </c>
      <c r="L38" s="81">
        <f t="shared" si="4"/>
        <v>144</v>
      </c>
      <c r="M38" s="81">
        <f t="shared" si="5"/>
        <v>0</v>
      </c>
      <c r="R38" s="81">
        <f t="shared" si="6"/>
        <v>152.82500000000002</v>
      </c>
    </row>
    <row r="39" spans="1:18" x14ac:dyDescent="0.2">
      <c r="A39" s="73">
        <v>10</v>
      </c>
      <c r="B39" s="77">
        <v>136</v>
      </c>
      <c r="C39" s="160">
        <v>138</v>
      </c>
      <c r="D39" s="160">
        <v>191.375</v>
      </c>
      <c r="E39" s="160" t="e">
        <v>#DIV/0!</v>
      </c>
      <c r="F39" s="160"/>
      <c r="G39" s="78">
        <v>153.65384615384616</v>
      </c>
      <c r="I39" s="73">
        <v>10</v>
      </c>
      <c r="J39" s="81">
        <f t="shared" si="7"/>
        <v>138</v>
      </c>
      <c r="K39" s="81">
        <f t="shared" si="3"/>
        <v>191.375</v>
      </c>
      <c r="L39" s="81" t="e">
        <f t="shared" si="4"/>
        <v>#DIV/0!</v>
      </c>
      <c r="M39" s="81">
        <f t="shared" si="5"/>
        <v>0</v>
      </c>
      <c r="R39" s="81">
        <f t="shared" si="6"/>
        <v>153.65384615384616</v>
      </c>
    </row>
    <row r="40" spans="1:18" x14ac:dyDescent="0.2">
      <c r="A40" s="73">
        <v>11</v>
      </c>
      <c r="B40" s="77">
        <v>138.5</v>
      </c>
      <c r="C40" s="160">
        <v>139</v>
      </c>
      <c r="D40" s="160">
        <v>195.90600000000001</v>
      </c>
      <c r="E40" s="160" t="e">
        <v>#DIV/0!</v>
      </c>
      <c r="F40" s="160"/>
      <c r="G40" s="78">
        <v>160.73307692307694</v>
      </c>
      <c r="I40" s="73">
        <v>11</v>
      </c>
      <c r="J40" s="81">
        <f t="shared" si="7"/>
        <v>139</v>
      </c>
      <c r="K40" s="81">
        <f t="shared" si="3"/>
        <v>195.90600000000001</v>
      </c>
      <c r="L40" s="81" t="e">
        <f t="shared" si="4"/>
        <v>#DIV/0!</v>
      </c>
      <c r="M40" s="81">
        <f t="shared" si="5"/>
        <v>0</v>
      </c>
      <c r="R40" s="81">
        <f t="shared" si="6"/>
        <v>160.73307692307694</v>
      </c>
    </row>
    <row r="41" spans="1:18" x14ac:dyDescent="0.2">
      <c r="A41" s="73">
        <v>12</v>
      </c>
      <c r="B41" s="77">
        <v>149.4</v>
      </c>
      <c r="C41" s="160">
        <v>137.4</v>
      </c>
      <c r="D41" s="160">
        <v>206.41</v>
      </c>
      <c r="E41" s="160" t="e">
        <v>#DIV/0!</v>
      </c>
      <c r="F41" s="160"/>
      <c r="G41" s="78">
        <v>161.40285714285713</v>
      </c>
      <c r="I41" s="73">
        <v>12</v>
      </c>
      <c r="J41" s="81">
        <f t="shared" si="7"/>
        <v>137.4</v>
      </c>
      <c r="K41" s="81">
        <f t="shared" si="3"/>
        <v>206.41</v>
      </c>
      <c r="L41" s="81" t="e">
        <f t="shared" si="4"/>
        <v>#DIV/0!</v>
      </c>
      <c r="M41" s="81">
        <f t="shared" si="5"/>
        <v>0</v>
      </c>
      <c r="R41" s="81">
        <f t="shared" si="6"/>
        <v>161.40285714285713</v>
      </c>
    </row>
    <row r="42" spans="1:18" x14ac:dyDescent="0.2">
      <c r="A42" s="74" t="s">
        <v>87</v>
      </c>
      <c r="B42" s="79">
        <v>110.16037735849056</v>
      </c>
      <c r="C42" s="161">
        <v>157.26923076923077</v>
      </c>
      <c r="D42" s="161">
        <v>179.19346153846152</v>
      </c>
      <c r="E42" s="161">
        <v>174.43421052631578</v>
      </c>
      <c r="F42" s="161" t="e">
        <v>#DIV/0!</v>
      </c>
      <c r="G42" s="80">
        <v>153.65671794871793</v>
      </c>
    </row>
    <row r="43" spans="1:18" x14ac:dyDescent="0.2">
      <c r="B43" s="81"/>
      <c r="C43" s="81"/>
      <c r="D43" s="81"/>
      <c r="E43" s="81"/>
      <c r="F43" s="81"/>
      <c r="G43" s="81"/>
    </row>
    <row r="44" spans="1:18" x14ac:dyDescent="0.2">
      <c r="B44" s="81"/>
      <c r="C44" s="81"/>
      <c r="D44" s="81"/>
      <c r="E44" s="81"/>
      <c r="F44" s="81"/>
      <c r="G44" s="81"/>
    </row>
    <row r="45" spans="1:18" x14ac:dyDescent="0.2">
      <c r="B45" s="81"/>
      <c r="C45" s="81"/>
      <c r="D45" s="81"/>
      <c r="E45" s="81"/>
      <c r="F45" s="81"/>
      <c r="G45" s="81"/>
    </row>
    <row r="46" spans="1:18" x14ac:dyDescent="0.2">
      <c r="B46" s="81"/>
      <c r="C46" s="81"/>
      <c r="D46" s="81"/>
      <c r="E46" s="81"/>
      <c r="F46" s="81"/>
      <c r="G46" s="81"/>
    </row>
    <row r="48" spans="1:18" x14ac:dyDescent="0.2">
      <c r="J48" t="s">
        <v>95</v>
      </c>
    </row>
    <row r="49" spans="1:18" x14ac:dyDescent="0.2">
      <c r="A49" s="70" t="s">
        <v>92</v>
      </c>
      <c r="B49" s="70" t="s">
        <v>84</v>
      </c>
      <c r="C49" s="158"/>
      <c r="D49" s="158"/>
      <c r="E49" s="158"/>
      <c r="F49" s="158"/>
      <c r="G49" s="69"/>
    </row>
    <row r="50" spans="1:18" x14ac:dyDescent="0.2">
      <c r="A50" s="70" t="s">
        <v>85</v>
      </c>
      <c r="B50" s="68">
        <v>2010</v>
      </c>
      <c r="C50" s="71">
        <v>2011</v>
      </c>
      <c r="D50" s="71">
        <v>2012</v>
      </c>
      <c r="E50" s="71">
        <v>2013</v>
      </c>
      <c r="F50" s="71">
        <v>2014</v>
      </c>
      <c r="G50" s="72" t="s">
        <v>87</v>
      </c>
      <c r="I50" s="72" t="s">
        <v>85</v>
      </c>
      <c r="J50" s="82">
        <f>C50</f>
        <v>2011</v>
      </c>
      <c r="K50" s="82">
        <f t="shared" ref="K50:K62" si="8">D50</f>
        <v>2012</v>
      </c>
      <c r="L50" s="82">
        <f t="shared" ref="L50:L62" si="9">E50</f>
        <v>2013</v>
      </c>
      <c r="M50" s="82">
        <f t="shared" ref="M50:M62" si="10">F50</f>
        <v>2014</v>
      </c>
      <c r="N50" s="81" t="s">
        <v>97</v>
      </c>
      <c r="O50" s="81"/>
      <c r="R50" s="81" t="s">
        <v>97</v>
      </c>
    </row>
    <row r="51" spans="1:18" x14ac:dyDescent="0.2">
      <c r="A51" s="68">
        <v>1</v>
      </c>
      <c r="B51" s="75">
        <v>246.01999999999998</v>
      </c>
      <c r="C51" s="159">
        <v>287.85000000000002</v>
      </c>
      <c r="D51" s="159">
        <v>234.75</v>
      </c>
      <c r="E51" s="159">
        <v>325.5</v>
      </c>
      <c r="F51" s="159" t="e">
        <v>#DIV/0!</v>
      </c>
      <c r="G51" s="76">
        <v>271.91176470588238</v>
      </c>
      <c r="I51" s="68">
        <v>1</v>
      </c>
      <c r="J51" s="81">
        <f>C51</f>
        <v>287.85000000000002</v>
      </c>
      <c r="K51" s="81">
        <f t="shared" si="8"/>
        <v>234.75</v>
      </c>
      <c r="L51" s="81">
        <f t="shared" si="9"/>
        <v>325.5</v>
      </c>
      <c r="M51" s="81" t="e">
        <f t="shared" si="10"/>
        <v>#DIV/0!</v>
      </c>
      <c r="N51" s="81"/>
      <c r="O51" s="81"/>
      <c r="R51" s="81">
        <f t="shared" ref="R51:R62" si="11">G51</f>
        <v>271.91176470588238</v>
      </c>
    </row>
    <row r="52" spans="1:18" x14ac:dyDescent="0.2">
      <c r="A52" s="73">
        <v>2</v>
      </c>
      <c r="B52" s="77">
        <v>243.3425</v>
      </c>
      <c r="C52" s="160">
        <v>278.80500000000001</v>
      </c>
      <c r="D52" s="160">
        <v>244.67250000000001</v>
      </c>
      <c r="E52" s="160">
        <v>317.25</v>
      </c>
      <c r="F52" s="160"/>
      <c r="G52" s="78">
        <v>271.01750000000004</v>
      </c>
      <c r="I52" s="73">
        <v>2</v>
      </c>
      <c r="J52" s="81">
        <f t="shared" ref="J52:J62" si="12">C52</f>
        <v>278.80500000000001</v>
      </c>
      <c r="K52" s="81">
        <f t="shared" si="8"/>
        <v>244.67250000000001</v>
      </c>
      <c r="L52" s="81">
        <f t="shared" si="9"/>
        <v>317.25</v>
      </c>
      <c r="M52" s="81">
        <f t="shared" si="10"/>
        <v>0</v>
      </c>
      <c r="N52" s="81"/>
      <c r="O52" s="81"/>
      <c r="R52" s="81">
        <f t="shared" si="11"/>
        <v>271.01750000000004</v>
      </c>
    </row>
    <row r="53" spans="1:18" x14ac:dyDescent="0.2">
      <c r="A53" s="73">
        <v>3</v>
      </c>
      <c r="B53" s="77">
        <v>240.69749999999999</v>
      </c>
      <c r="C53" s="160">
        <v>261.0625</v>
      </c>
      <c r="D53" s="160">
        <v>261.55</v>
      </c>
      <c r="E53" s="160">
        <v>322.35000000000002</v>
      </c>
      <c r="F53" s="160"/>
      <c r="G53" s="78">
        <v>273.69666666666666</v>
      </c>
      <c r="I53" s="73">
        <v>3</v>
      </c>
      <c r="J53" s="81">
        <f t="shared" si="12"/>
        <v>261.0625</v>
      </c>
      <c r="K53" s="81">
        <f t="shared" si="8"/>
        <v>261.55</v>
      </c>
      <c r="L53" s="81">
        <f t="shared" si="9"/>
        <v>322.35000000000002</v>
      </c>
      <c r="M53" s="81">
        <f t="shared" si="10"/>
        <v>0</v>
      </c>
      <c r="N53" s="81"/>
      <c r="O53" s="81"/>
      <c r="R53" s="81">
        <f t="shared" si="11"/>
        <v>273.69666666666666</v>
      </c>
    </row>
    <row r="54" spans="1:18" x14ac:dyDescent="0.2">
      <c r="A54" s="73">
        <v>4</v>
      </c>
      <c r="B54" s="77">
        <v>259.44200000000001</v>
      </c>
      <c r="C54" s="160">
        <v>239.5</v>
      </c>
      <c r="D54" s="160">
        <v>289.625</v>
      </c>
      <c r="E54" s="160">
        <v>329</v>
      </c>
      <c r="F54" s="160"/>
      <c r="G54" s="78">
        <v>276.0672222222222</v>
      </c>
      <c r="I54" s="73">
        <v>4</v>
      </c>
      <c r="J54" s="81">
        <f t="shared" si="12"/>
        <v>239.5</v>
      </c>
      <c r="K54" s="81">
        <f t="shared" si="8"/>
        <v>289.625</v>
      </c>
      <c r="L54" s="81">
        <f t="shared" si="9"/>
        <v>329</v>
      </c>
      <c r="M54" s="81">
        <f t="shared" si="10"/>
        <v>0</v>
      </c>
      <c r="N54" s="81"/>
      <c r="O54" s="81"/>
      <c r="R54" s="81">
        <f t="shared" si="11"/>
        <v>276.0672222222222</v>
      </c>
    </row>
    <row r="55" spans="1:18" x14ac:dyDescent="0.2">
      <c r="A55" s="73">
        <v>5</v>
      </c>
      <c r="B55" s="77">
        <v>250.3125</v>
      </c>
      <c r="C55" s="160">
        <v>235.375</v>
      </c>
      <c r="D55" s="160">
        <v>313.6875</v>
      </c>
      <c r="E55" s="160">
        <v>351.2</v>
      </c>
      <c r="F55" s="160"/>
      <c r="G55" s="78">
        <v>291.38235294117646</v>
      </c>
      <c r="I55" s="73">
        <v>5</v>
      </c>
      <c r="J55" s="81">
        <f t="shared" si="12"/>
        <v>235.375</v>
      </c>
      <c r="K55" s="81">
        <f t="shared" si="8"/>
        <v>313.6875</v>
      </c>
      <c r="L55" s="81">
        <f t="shared" si="9"/>
        <v>351.2</v>
      </c>
      <c r="M55" s="81">
        <f t="shared" si="10"/>
        <v>0</v>
      </c>
      <c r="N55" s="81"/>
      <c r="R55" s="81">
        <f t="shared" si="11"/>
        <v>291.38235294117646</v>
      </c>
    </row>
    <row r="56" spans="1:18" x14ac:dyDescent="0.2">
      <c r="A56" s="73">
        <v>6</v>
      </c>
      <c r="B56" s="77">
        <v>243.875</v>
      </c>
      <c r="C56" s="160">
        <v>236.875</v>
      </c>
      <c r="D56" s="160">
        <v>325.96199999999999</v>
      </c>
      <c r="E56" s="160">
        <v>349.5</v>
      </c>
      <c r="F56" s="160"/>
      <c r="G56" s="78">
        <v>291.22411764705879</v>
      </c>
      <c r="I56" s="73">
        <v>6</v>
      </c>
      <c r="J56" s="81">
        <f t="shared" si="12"/>
        <v>236.875</v>
      </c>
      <c r="K56" s="81">
        <f t="shared" si="8"/>
        <v>325.96199999999999</v>
      </c>
      <c r="L56" s="81">
        <f t="shared" si="9"/>
        <v>349.5</v>
      </c>
      <c r="M56" s="81">
        <f t="shared" si="10"/>
        <v>0</v>
      </c>
      <c r="N56" s="81"/>
      <c r="R56" s="81">
        <f t="shared" si="11"/>
        <v>291.22411764705879</v>
      </c>
    </row>
    <row r="57" spans="1:18" x14ac:dyDescent="0.2">
      <c r="A57" s="73">
        <v>7</v>
      </c>
      <c r="B57" s="77">
        <v>249.542</v>
      </c>
      <c r="C57" s="160">
        <v>239.15</v>
      </c>
      <c r="D57" s="160">
        <v>378.78</v>
      </c>
      <c r="E57" s="160">
        <v>355.5</v>
      </c>
      <c r="F57" s="160"/>
      <c r="G57" s="78">
        <v>298.92111111111109</v>
      </c>
      <c r="I57" s="73">
        <v>7</v>
      </c>
      <c r="J57" s="81">
        <f t="shared" si="12"/>
        <v>239.15</v>
      </c>
      <c r="K57" s="81">
        <f t="shared" si="8"/>
        <v>378.78</v>
      </c>
      <c r="L57" s="81">
        <f t="shared" si="9"/>
        <v>355.5</v>
      </c>
      <c r="M57" s="81">
        <f t="shared" si="10"/>
        <v>0</v>
      </c>
      <c r="R57" s="81">
        <f t="shared" si="11"/>
        <v>298.92111111111109</v>
      </c>
    </row>
    <row r="58" spans="1:18" x14ac:dyDescent="0.2">
      <c r="A58" s="73">
        <v>8</v>
      </c>
      <c r="B58" s="77">
        <v>258.1875</v>
      </c>
      <c r="C58" s="160">
        <v>236.6875</v>
      </c>
      <c r="D58" s="160">
        <v>407.15</v>
      </c>
      <c r="E58" s="160">
        <v>345.6</v>
      </c>
      <c r="F58" s="160"/>
      <c r="G58" s="78">
        <v>319.06944444444446</v>
      </c>
      <c r="I58" s="73">
        <v>8</v>
      </c>
      <c r="J58" s="81">
        <f t="shared" si="12"/>
        <v>236.6875</v>
      </c>
      <c r="K58" s="81">
        <f t="shared" si="8"/>
        <v>407.15</v>
      </c>
      <c r="L58" s="81">
        <f t="shared" si="9"/>
        <v>345.6</v>
      </c>
      <c r="M58" s="81">
        <f t="shared" si="10"/>
        <v>0</v>
      </c>
      <c r="R58" s="81">
        <f t="shared" si="11"/>
        <v>319.06944444444446</v>
      </c>
    </row>
    <row r="59" spans="1:18" x14ac:dyDescent="0.2">
      <c r="A59" s="73">
        <v>9</v>
      </c>
      <c r="B59" s="77">
        <v>259.75</v>
      </c>
      <c r="C59" s="160">
        <v>243.3</v>
      </c>
      <c r="D59" s="160">
        <v>399.375</v>
      </c>
      <c r="E59" s="160">
        <v>350.33333333333331</v>
      </c>
      <c r="F59" s="160"/>
      <c r="G59" s="78">
        <v>306.5</v>
      </c>
      <c r="I59" s="73">
        <v>9</v>
      </c>
      <c r="J59" s="81">
        <f t="shared" si="12"/>
        <v>243.3</v>
      </c>
      <c r="K59" s="81">
        <f t="shared" si="8"/>
        <v>399.375</v>
      </c>
      <c r="L59" s="81">
        <f t="shared" si="9"/>
        <v>350.33333333333331</v>
      </c>
      <c r="M59" s="81">
        <f t="shared" si="10"/>
        <v>0</v>
      </c>
      <c r="R59" s="81">
        <f t="shared" si="11"/>
        <v>306.5</v>
      </c>
    </row>
    <row r="60" spans="1:18" x14ac:dyDescent="0.2">
      <c r="A60" s="73">
        <v>10</v>
      </c>
      <c r="B60" s="77">
        <v>254.06599999999997</v>
      </c>
      <c r="C60" s="160">
        <v>236.29500000000002</v>
      </c>
      <c r="D60" s="160">
        <v>369.8125</v>
      </c>
      <c r="E60" s="160" t="e">
        <v>#DIV/0!</v>
      </c>
      <c r="F60" s="160"/>
      <c r="G60" s="78">
        <v>284.21230769230766</v>
      </c>
      <c r="I60" s="73">
        <v>10</v>
      </c>
      <c r="J60" s="81">
        <f t="shared" si="12"/>
        <v>236.29500000000002</v>
      </c>
      <c r="K60" s="81">
        <f t="shared" si="8"/>
        <v>369.8125</v>
      </c>
      <c r="L60" s="81" t="e">
        <f t="shared" si="9"/>
        <v>#DIV/0!</v>
      </c>
      <c r="M60" s="81">
        <f t="shared" si="10"/>
        <v>0</v>
      </c>
      <c r="R60" s="81">
        <f t="shared" si="11"/>
        <v>284.21230769230766</v>
      </c>
    </row>
    <row r="61" spans="1:18" x14ac:dyDescent="0.2">
      <c r="A61" s="73">
        <v>11</v>
      </c>
      <c r="B61" s="77">
        <v>255.99</v>
      </c>
      <c r="C61" s="160">
        <v>227.6875</v>
      </c>
      <c r="D61" s="160">
        <v>357.38600000000002</v>
      </c>
      <c r="E61" s="160" t="e">
        <v>#DIV/0!</v>
      </c>
      <c r="F61" s="160"/>
      <c r="G61" s="78">
        <v>286.28000000000003</v>
      </c>
      <c r="I61" s="73">
        <v>11</v>
      </c>
      <c r="J61" s="81">
        <f t="shared" si="12"/>
        <v>227.6875</v>
      </c>
      <c r="K61" s="81">
        <f t="shared" si="8"/>
        <v>357.38600000000002</v>
      </c>
      <c r="L61" s="81" t="e">
        <f t="shared" si="9"/>
        <v>#DIV/0!</v>
      </c>
      <c r="M61" s="81">
        <f t="shared" si="10"/>
        <v>0</v>
      </c>
      <c r="R61" s="81">
        <f t="shared" si="11"/>
        <v>286.28000000000003</v>
      </c>
    </row>
    <row r="62" spans="1:18" x14ac:dyDescent="0.2">
      <c r="A62" s="73">
        <v>12</v>
      </c>
      <c r="B62" s="77">
        <v>270.57</v>
      </c>
      <c r="C62" s="160">
        <v>219.4</v>
      </c>
      <c r="D62" s="160">
        <v>350.255</v>
      </c>
      <c r="E62" s="160" t="e">
        <v>#DIV/0!</v>
      </c>
      <c r="F62" s="160"/>
      <c r="G62" s="78">
        <v>275.06214285714287</v>
      </c>
      <c r="I62" s="73">
        <v>12</v>
      </c>
      <c r="J62" s="81">
        <f t="shared" si="12"/>
        <v>219.4</v>
      </c>
      <c r="K62" s="81">
        <f t="shared" si="8"/>
        <v>350.255</v>
      </c>
      <c r="L62" s="81" t="e">
        <f t="shared" si="9"/>
        <v>#DIV/0!</v>
      </c>
      <c r="M62" s="81">
        <f t="shared" si="10"/>
        <v>0</v>
      </c>
      <c r="R62" s="81">
        <f t="shared" si="11"/>
        <v>275.06214285714287</v>
      </c>
    </row>
    <row r="63" spans="1:18" x14ac:dyDescent="0.2">
      <c r="A63" s="74" t="s">
        <v>87</v>
      </c>
      <c r="B63" s="79">
        <v>252.95886792452831</v>
      </c>
      <c r="C63" s="161">
        <v>244.40961538461536</v>
      </c>
      <c r="D63" s="161">
        <v>328.5398076923077</v>
      </c>
      <c r="E63" s="161">
        <v>338.25657894736844</v>
      </c>
      <c r="F63" s="161" t="e">
        <v>#DIV/0!</v>
      </c>
      <c r="G63" s="80">
        <v>287.45610256410259</v>
      </c>
    </row>
    <row r="64" spans="1:18" x14ac:dyDescent="0.2">
      <c r="B64" s="81"/>
      <c r="C64" s="81"/>
      <c r="D64" s="81"/>
      <c r="E64" s="81"/>
      <c r="F64" s="81"/>
      <c r="G64" s="81"/>
    </row>
    <row r="65" spans="1:18" x14ac:dyDescent="0.2">
      <c r="B65" s="81"/>
      <c r="C65" s="81"/>
      <c r="D65" s="81"/>
      <c r="E65" s="81"/>
      <c r="F65" s="81"/>
      <c r="G65" s="81"/>
    </row>
    <row r="66" spans="1:18" x14ac:dyDescent="0.2">
      <c r="B66" s="81"/>
      <c r="C66" s="81"/>
      <c r="D66" s="81"/>
      <c r="E66" s="81"/>
      <c r="F66" s="81"/>
      <c r="G66" s="81"/>
    </row>
    <row r="67" spans="1:18" x14ac:dyDescent="0.2">
      <c r="B67" s="81"/>
      <c r="C67" s="81"/>
      <c r="D67" s="81"/>
      <c r="E67" s="81"/>
      <c r="F67" s="81"/>
      <c r="G67" s="81"/>
    </row>
    <row r="69" spans="1:18" x14ac:dyDescent="0.2">
      <c r="J69" t="s">
        <v>94</v>
      </c>
      <c r="K69" t="s">
        <v>30</v>
      </c>
    </row>
    <row r="70" spans="1:18" x14ac:dyDescent="0.2">
      <c r="A70" s="70" t="s">
        <v>93</v>
      </c>
      <c r="B70" s="70" t="s">
        <v>84</v>
      </c>
      <c r="C70" s="158"/>
      <c r="D70" s="158"/>
      <c r="E70" s="158"/>
      <c r="F70" s="158"/>
      <c r="G70" s="69"/>
    </row>
    <row r="71" spans="1:18" x14ac:dyDescent="0.2">
      <c r="A71" s="70" t="s">
        <v>85</v>
      </c>
      <c r="B71" s="68">
        <v>2010</v>
      </c>
      <c r="C71" s="71">
        <v>2011</v>
      </c>
      <c r="D71" s="71">
        <v>2012</v>
      </c>
      <c r="E71" s="71">
        <v>2013</v>
      </c>
      <c r="F71" s="71">
        <v>2014</v>
      </c>
      <c r="G71" s="72" t="s">
        <v>87</v>
      </c>
      <c r="I71" s="72" t="s">
        <v>85</v>
      </c>
      <c r="J71" s="71">
        <v>2006</v>
      </c>
      <c r="K71" s="71">
        <v>2007</v>
      </c>
      <c r="L71" s="71">
        <v>2008</v>
      </c>
      <c r="M71" s="71">
        <v>2009</v>
      </c>
      <c r="N71" s="81" t="s">
        <v>97</v>
      </c>
      <c r="R71" s="81" t="s">
        <v>97</v>
      </c>
    </row>
    <row r="72" spans="1:18" x14ac:dyDescent="0.2">
      <c r="A72" s="68">
        <v>1</v>
      </c>
      <c r="B72" s="93">
        <v>464</v>
      </c>
      <c r="C72" s="106">
        <v>486</v>
      </c>
      <c r="D72" s="106">
        <v>567.5</v>
      </c>
      <c r="E72" s="106">
        <v>540</v>
      </c>
      <c r="F72" s="106" t="e">
        <v>#DIV/0!</v>
      </c>
      <c r="G72" s="89">
        <v>511.41176470588238</v>
      </c>
      <c r="I72" s="68">
        <v>1</v>
      </c>
      <c r="J72" s="81">
        <f>C72</f>
        <v>486</v>
      </c>
      <c r="K72" s="81">
        <f t="shared" ref="K72:K83" si="13">D72</f>
        <v>567.5</v>
      </c>
      <c r="L72" s="81">
        <f t="shared" ref="L72:L83" si="14">E72</f>
        <v>540</v>
      </c>
      <c r="M72" s="81" t="e">
        <f t="shared" ref="M72:M83" si="15">F72</f>
        <v>#DIV/0!</v>
      </c>
      <c r="N72" s="81"/>
      <c r="R72" s="81">
        <f t="shared" ref="R72:R83" si="16">G72</f>
        <v>511.41176470588238</v>
      </c>
    </row>
    <row r="73" spans="1:18" x14ac:dyDescent="0.2">
      <c r="A73" s="73">
        <v>2</v>
      </c>
      <c r="B73" s="94">
        <v>474</v>
      </c>
      <c r="C73" s="82">
        <v>520</v>
      </c>
      <c r="D73" s="82">
        <v>555.25</v>
      </c>
      <c r="E73" s="82">
        <v>540.25</v>
      </c>
      <c r="F73" s="82"/>
      <c r="G73" s="90">
        <v>522.375</v>
      </c>
      <c r="I73" s="73">
        <v>2</v>
      </c>
      <c r="J73" s="81">
        <f t="shared" ref="J73:J83" si="17">C73</f>
        <v>520</v>
      </c>
      <c r="K73" s="81">
        <f t="shared" si="13"/>
        <v>555.25</v>
      </c>
      <c r="L73" s="81">
        <f t="shared" si="14"/>
        <v>540.25</v>
      </c>
      <c r="M73" s="81">
        <f t="shared" si="15"/>
        <v>0</v>
      </c>
      <c r="N73" s="81"/>
      <c r="R73" s="81">
        <f t="shared" si="16"/>
        <v>522.375</v>
      </c>
    </row>
    <row r="74" spans="1:18" x14ac:dyDescent="0.2">
      <c r="A74" s="73">
        <v>3</v>
      </c>
      <c r="B74" s="94">
        <v>475.5</v>
      </c>
      <c r="C74" s="82">
        <v>554</v>
      </c>
      <c r="D74" s="82">
        <v>549.6</v>
      </c>
      <c r="E74" s="82">
        <v>526.6</v>
      </c>
      <c r="F74" s="82"/>
      <c r="G74" s="90">
        <v>527.72222222222217</v>
      </c>
      <c r="I74" s="73">
        <v>3</v>
      </c>
      <c r="J74" s="81">
        <f t="shared" si="17"/>
        <v>554</v>
      </c>
      <c r="K74" s="81">
        <f t="shared" si="13"/>
        <v>549.6</v>
      </c>
      <c r="L74" s="81">
        <f t="shared" si="14"/>
        <v>526.6</v>
      </c>
      <c r="M74" s="81">
        <f t="shared" si="15"/>
        <v>0</v>
      </c>
      <c r="N74" s="81"/>
      <c r="R74" s="81">
        <f t="shared" si="16"/>
        <v>527.72222222222217</v>
      </c>
    </row>
    <row r="75" spans="1:18" x14ac:dyDescent="0.2">
      <c r="A75" s="73">
        <v>4</v>
      </c>
      <c r="B75" s="94">
        <v>487</v>
      </c>
      <c r="C75" s="82">
        <v>563.4</v>
      </c>
      <c r="D75" s="82">
        <v>533.5</v>
      </c>
      <c r="E75" s="82">
        <v>520.25</v>
      </c>
      <c r="F75" s="82"/>
      <c r="G75" s="90">
        <v>525.94444444444446</v>
      </c>
      <c r="I75" s="73">
        <v>4</v>
      </c>
      <c r="J75" s="81">
        <f t="shared" si="17"/>
        <v>563.4</v>
      </c>
      <c r="K75" s="81">
        <f t="shared" si="13"/>
        <v>533.5</v>
      </c>
      <c r="L75" s="81">
        <f t="shared" si="14"/>
        <v>520.25</v>
      </c>
      <c r="M75" s="81">
        <f t="shared" si="15"/>
        <v>0</v>
      </c>
      <c r="N75" s="81"/>
      <c r="R75" s="81">
        <f t="shared" si="16"/>
        <v>525.94444444444446</v>
      </c>
    </row>
    <row r="76" spans="1:18" x14ac:dyDescent="0.2">
      <c r="A76" s="73">
        <v>5</v>
      </c>
      <c r="B76" s="94">
        <v>513</v>
      </c>
      <c r="C76" s="82">
        <v>568.25</v>
      </c>
      <c r="D76" s="82">
        <v>506</v>
      </c>
      <c r="E76" s="82">
        <v>510.2</v>
      </c>
      <c r="F76" s="82"/>
      <c r="G76" s="90">
        <v>523.52941176470586</v>
      </c>
      <c r="I76" s="73">
        <v>5</v>
      </c>
      <c r="J76" s="81">
        <f t="shared" si="17"/>
        <v>568.25</v>
      </c>
      <c r="K76" s="81">
        <f t="shared" si="13"/>
        <v>506</v>
      </c>
      <c r="L76" s="81">
        <f t="shared" si="14"/>
        <v>510.2</v>
      </c>
      <c r="M76" s="81">
        <f t="shared" si="15"/>
        <v>0</v>
      </c>
      <c r="N76" s="81"/>
      <c r="R76" s="81">
        <f t="shared" si="16"/>
        <v>523.52941176470586</v>
      </c>
    </row>
    <row r="77" spans="1:18" x14ac:dyDescent="0.2">
      <c r="A77" s="73">
        <v>6</v>
      </c>
      <c r="B77" s="94">
        <v>500.25</v>
      </c>
      <c r="C77" s="82">
        <v>568.25</v>
      </c>
      <c r="D77" s="82">
        <v>495</v>
      </c>
      <c r="E77" s="82">
        <v>503</v>
      </c>
      <c r="F77" s="82"/>
      <c r="G77" s="90">
        <v>515.35294117647061</v>
      </c>
      <c r="I77" s="73">
        <v>6</v>
      </c>
      <c r="J77" s="81">
        <f t="shared" si="17"/>
        <v>568.25</v>
      </c>
      <c r="K77" s="81">
        <f t="shared" si="13"/>
        <v>495</v>
      </c>
      <c r="L77" s="81">
        <f t="shared" si="14"/>
        <v>503</v>
      </c>
      <c r="M77" s="81">
        <f t="shared" si="15"/>
        <v>0</v>
      </c>
      <c r="N77" s="81"/>
      <c r="R77" s="81">
        <f t="shared" si="16"/>
        <v>515.35294117647061</v>
      </c>
    </row>
    <row r="78" spans="1:18" x14ac:dyDescent="0.2">
      <c r="A78" s="73">
        <v>7</v>
      </c>
      <c r="B78" s="94">
        <v>481</v>
      </c>
      <c r="C78" s="82">
        <v>563.20000000000005</v>
      </c>
      <c r="D78" s="82">
        <v>529.75</v>
      </c>
      <c r="E78" s="82">
        <v>503</v>
      </c>
      <c r="F78" s="82"/>
      <c r="G78" s="90">
        <v>519.55555555555554</v>
      </c>
      <c r="I78" s="73">
        <v>7</v>
      </c>
      <c r="J78" s="81">
        <f t="shared" si="17"/>
        <v>563.20000000000005</v>
      </c>
      <c r="K78" s="81">
        <f t="shared" si="13"/>
        <v>529.75</v>
      </c>
      <c r="L78" s="81">
        <f t="shared" si="14"/>
        <v>503</v>
      </c>
      <c r="M78" s="81">
        <f t="shared" si="15"/>
        <v>0</v>
      </c>
      <c r="R78" s="81">
        <f t="shared" si="16"/>
        <v>519.55555555555554</v>
      </c>
    </row>
    <row r="79" spans="1:18" x14ac:dyDescent="0.2">
      <c r="A79" s="73">
        <v>8</v>
      </c>
      <c r="B79" s="94">
        <v>484.5</v>
      </c>
      <c r="C79" s="82">
        <v>568.25</v>
      </c>
      <c r="D79" s="82">
        <v>538.4</v>
      </c>
      <c r="E79" s="82">
        <v>496.8</v>
      </c>
      <c r="F79" s="82"/>
      <c r="G79" s="90">
        <v>521.5</v>
      </c>
      <c r="I79" s="73">
        <v>8</v>
      </c>
      <c r="J79" s="81">
        <f t="shared" si="17"/>
        <v>568.25</v>
      </c>
      <c r="K79" s="81">
        <f t="shared" si="13"/>
        <v>538.4</v>
      </c>
      <c r="L79" s="81">
        <f t="shared" si="14"/>
        <v>496.8</v>
      </c>
      <c r="M79" s="81">
        <f t="shared" si="15"/>
        <v>0</v>
      </c>
      <c r="R79" s="81">
        <f t="shared" si="16"/>
        <v>521.5</v>
      </c>
    </row>
    <row r="80" spans="1:18" x14ac:dyDescent="0.2">
      <c r="A80" s="73">
        <v>9</v>
      </c>
      <c r="B80" s="94">
        <v>491</v>
      </c>
      <c r="C80" s="82">
        <v>564.79999999999995</v>
      </c>
      <c r="D80" s="82">
        <v>540</v>
      </c>
      <c r="E80" s="82">
        <v>484</v>
      </c>
      <c r="F80" s="82"/>
      <c r="G80" s="90">
        <v>525</v>
      </c>
      <c r="I80" s="73">
        <v>9</v>
      </c>
      <c r="J80" s="81">
        <f t="shared" si="17"/>
        <v>564.79999999999995</v>
      </c>
      <c r="K80" s="81">
        <f t="shared" si="13"/>
        <v>540</v>
      </c>
      <c r="L80" s="81">
        <f t="shared" si="14"/>
        <v>484</v>
      </c>
      <c r="M80" s="81">
        <f t="shared" si="15"/>
        <v>0</v>
      </c>
      <c r="R80" s="81">
        <f t="shared" si="16"/>
        <v>525</v>
      </c>
    </row>
    <row r="81" spans="1:18" x14ac:dyDescent="0.2">
      <c r="A81" s="73">
        <v>10</v>
      </c>
      <c r="B81" s="94">
        <v>486</v>
      </c>
      <c r="C81" s="82">
        <v>565</v>
      </c>
      <c r="D81" s="82">
        <v>544.5</v>
      </c>
      <c r="E81" s="82" t="e">
        <v>#DIV/0!</v>
      </c>
      <c r="F81" s="82"/>
      <c r="G81" s="90">
        <v>528.30769230769226</v>
      </c>
      <c r="I81" s="73">
        <v>10</v>
      </c>
      <c r="J81" s="81">
        <f t="shared" si="17"/>
        <v>565</v>
      </c>
      <c r="K81" s="81">
        <f t="shared" si="13"/>
        <v>544.5</v>
      </c>
      <c r="L81" s="81" t="e">
        <f t="shared" si="14"/>
        <v>#DIV/0!</v>
      </c>
      <c r="M81" s="81">
        <f t="shared" si="15"/>
        <v>0</v>
      </c>
      <c r="R81" s="81">
        <f t="shared" si="16"/>
        <v>528.30769230769226</v>
      </c>
    </row>
    <row r="82" spans="1:18" x14ac:dyDescent="0.2">
      <c r="A82" s="73">
        <v>11</v>
      </c>
      <c r="B82" s="94">
        <v>480.5</v>
      </c>
      <c r="C82" s="82">
        <v>566.75</v>
      </c>
      <c r="D82" s="82">
        <v>544.20000000000005</v>
      </c>
      <c r="E82" s="82" t="e">
        <v>#DIV/0!</v>
      </c>
      <c r="F82" s="82"/>
      <c r="G82" s="90">
        <v>531.53846153846155</v>
      </c>
      <c r="I82" s="73">
        <v>11</v>
      </c>
      <c r="J82" s="81">
        <f t="shared" si="17"/>
        <v>566.75</v>
      </c>
      <c r="K82" s="81">
        <f t="shared" si="13"/>
        <v>544.20000000000005</v>
      </c>
      <c r="L82" s="81" t="e">
        <f t="shared" si="14"/>
        <v>#DIV/0!</v>
      </c>
      <c r="M82" s="81">
        <f t="shared" si="15"/>
        <v>0</v>
      </c>
      <c r="R82" s="81">
        <f t="shared" si="16"/>
        <v>531.53846153846155</v>
      </c>
    </row>
    <row r="83" spans="1:18" x14ac:dyDescent="0.2">
      <c r="A83" s="73">
        <v>12</v>
      </c>
      <c r="B83" s="94">
        <v>478.8</v>
      </c>
      <c r="C83" s="82">
        <v>566.20000000000005</v>
      </c>
      <c r="D83" s="82">
        <v>540.5</v>
      </c>
      <c r="E83" s="82" t="e">
        <v>#DIV/0!</v>
      </c>
      <c r="F83" s="82"/>
      <c r="G83" s="90">
        <v>527.64285714285711</v>
      </c>
      <c r="I83" s="73">
        <v>12</v>
      </c>
      <c r="J83" s="81">
        <f t="shared" si="17"/>
        <v>566.20000000000005</v>
      </c>
      <c r="K83" s="81">
        <f t="shared" si="13"/>
        <v>540.5</v>
      </c>
      <c r="L83" s="81" t="e">
        <f t="shared" si="14"/>
        <v>#DIV/0!</v>
      </c>
      <c r="M83" s="81">
        <f t="shared" si="15"/>
        <v>0</v>
      </c>
      <c r="R83" s="81">
        <f t="shared" si="16"/>
        <v>527.64285714285711</v>
      </c>
    </row>
    <row r="84" spans="1:18" x14ac:dyDescent="0.2">
      <c r="A84" s="74" t="s">
        <v>87</v>
      </c>
      <c r="B84" s="85">
        <v>484.1320754716981</v>
      </c>
      <c r="C84" s="111">
        <v>555.26923076923072</v>
      </c>
      <c r="D84" s="111">
        <v>536.61538461538464</v>
      </c>
      <c r="E84" s="111">
        <v>514.36842105263156</v>
      </c>
      <c r="F84" s="111" t="e">
        <v>#DIV/0!</v>
      </c>
      <c r="G84" s="86">
        <v>522.98974358974363</v>
      </c>
    </row>
    <row r="91" spans="1:18" x14ac:dyDescent="0.2">
      <c r="J91" t="s">
        <v>100</v>
      </c>
      <c r="K91" t="s">
        <v>30</v>
      </c>
    </row>
    <row r="92" spans="1:18" x14ac:dyDescent="0.2">
      <c r="A92" s="70" t="s">
        <v>91</v>
      </c>
      <c r="B92" s="70" t="s">
        <v>84</v>
      </c>
      <c r="C92" s="158"/>
      <c r="D92" s="158"/>
      <c r="E92" s="158"/>
      <c r="F92" s="158"/>
      <c r="G92" s="69"/>
    </row>
    <row r="93" spans="1:18" x14ac:dyDescent="0.2">
      <c r="A93" s="70" t="s">
        <v>85</v>
      </c>
      <c r="B93" s="68">
        <v>2010</v>
      </c>
      <c r="C93" s="71">
        <v>2011</v>
      </c>
      <c r="D93" s="71">
        <v>2012</v>
      </c>
      <c r="E93" s="71">
        <v>2013</v>
      </c>
      <c r="F93" s="71">
        <v>2014</v>
      </c>
      <c r="G93" s="72" t="s">
        <v>87</v>
      </c>
      <c r="I93" s="72" t="s">
        <v>85</v>
      </c>
      <c r="J93" s="71">
        <v>2006</v>
      </c>
      <c r="K93" s="71">
        <v>2007</v>
      </c>
      <c r="L93" s="71">
        <v>2008</v>
      </c>
      <c r="M93" s="71">
        <v>2009</v>
      </c>
      <c r="N93" s="81" t="s">
        <v>97</v>
      </c>
      <c r="O93" s="81"/>
      <c r="R93" s="81" t="s">
        <v>97</v>
      </c>
    </row>
    <row r="94" spans="1:18" x14ac:dyDescent="0.2">
      <c r="A94" s="68">
        <v>1</v>
      </c>
      <c r="B94" s="93">
        <v>125.74000000000001</v>
      </c>
      <c r="C94" s="106">
        <v>188.05</v>
      </c>
      <c r="D94" s="106">
        <v>166.4</v>
      </c>
      <c r="E94" s="106">
        <v>216.57499999999999</v>
      </c>
      <c r="F94" s="106" t="e">
        <v>#DIV/0!</v>
      </c>
      <c r="G94" s="89">
        <v>171.34117647058824</v>
      </c>
      <c r="I94" s="68">
        <v>1</v>
      </c>
      <c r="J94" s="81">
        <f>C94</f>
        <v>188.05</v>
      </c>
      <c r="K94" s="81">
        <f t="shared" ref="K94:K105" si="18">D94</f>
        <v>166.4</v>
      </c>
      <c r="L94" s="81">
        <f t="shared" ref="L94:L105" si="19">E94</f>
        <v>216.57499999999999</v>
      </c>
      <c r="M94" s="81" t="e">
        <f t="shared" ref="M94:M105" si="20">F94</f>
        <v>#DIV/0!</v>
      </c>
      <c r="N94" s="81"/>
      <c r="O94" s="81"/>
      <c r="R94" s="81">
        <f t="shared" ref="R94:R105" si="21">G94</f>
        <v>171.34117647058824</v>
      </c>
    </row>
    <row r="95" spans="1:18" x14ac:dyDescent="0.2">
      <c r="A95" s="73">
        <v>2</v>
      </c>
      <c r="B95" s="94">
        <v>126.45</v>
      </c>
      <c r="C95" s="82">
        <v>189.07499999999999</v>
      </c>
      <c r="D95" s="82">
        <v>175.75</v>
      </c>
      <c r="E95" s="82">
        <v>211.95</v>
      </c>
      <c r="F95" s="82"/>
      <c r="G95" s="90">
        <v>175.80624999999998</v>
      </c>
      <c r="I95" s="73">
        <v>2</v>
      </c>
      <c r="J95" s="81">
        <f t="shared" ref="J95:J105" si="22">C95</f>
        <v>189.07499999999999</v>
      </c>
      <c r="K95" s="81">
        <f t="shared" si="18"/>
        <v>175.75</v>
      </c>
      <c r="L95" s="81">
        <f t="shared" si="19"/>
        <v>211.95</v>
      </c>
      <c r="M95" s="81">
        <f t="shared" si="20"/>
        <v>0</v>
      </c>
      <c r="N95" s="81"/>
      <c r="O95" s="81"/>
      <c r="R95" s="81">
        <f t="shared" si="21"/>
        <v>175.80624999999998</v>
      </c>
    </row>
    <row r="96" spans="1:18" x14ac:dyDescent="0.2">
      <c r="A96" s="73">
        <v>3</v>
      </c>
      <c r="B96" s="94">
        <v>124.97500000000001</v>
      </c>
      <c r="C96" s="82">
        <v>179.72500000000002</v>
      </c>
      <c r="D96" s="82">
        <v>183.71999999999997</v>
      </c>
      <c r="E96" s="82">
        <v>207.28000000000003</v>
      </c>
      <c r="F96" s="82"/>
      <c r="G96" s="90">
        <v>176.32222222222222</v>
      </c>
      <c r="I96" s="73">
        <v>3</v>
      </c>
      <c r="J96" s="81">
        <f t="shared" si="22"/>
        <v>179.72500000000002</v>
      </c>
      <c r="K96" s="81">
        <f t="shared" si="18"/>
        <v>183.71999999999997</v>
      </c>
      <c r="L96" s="81">
        <f t="shared" si="19"/>
        <v>207.28000000000003</v>
      </c>
      <c r="M96" s="81">
        <f t="shared" si="20"/>
        <v>0</v>
      </c>
      <c r="N96" s="81"/>
      <c r="R96" s="81">
        <f t="shared" si="21"/>
        <v>176.32222222222222</v>
      </c>
    </row>
    <row r="97" spans="1:18" x14ac:dyDescent="0.2">
      <c r="A97" s="73">
        <v>4</v>
      </c>
      <c r="B97" s="94">
        <v>128.38000000000002</v>
      </c>
      <c r="C97" s="82">
        <v>178.57999999999998</v>
      </c>
      <c r="D97" s="82">
        <v>195.15</v>
      </c>
      <c r="E97" s="82">
        <v>208.62500000000003</v>
      </c>
      <c r="F97" s="82"/>
      <c r="G97" s="90">
        <v>174.99444444444441</v>
      </c>
      <c r="I97" s="73">
        <v>4</v>
      </c>
      <c r="J97" s="81">
        <f t="shared" si="22"/>
        <v>178.57999999999998</v>
      </c>
      <c r="K97" s="81">
        <f t="shared" si="18"/>
        <v>195.15</v>
      </c>
      <c r="L97" s="81">
        <f t="shared" si="19"/>
        <v>208.62500000000003</v>
      </c>
      <c r="M97" s="81">
        <f t="shared" si="20"/>
        <v>0</v>
      </c>
      <c r="N97" s="81"/>
      <c r="R97" s="81">
        <f t="shared" si="21"/>
        <v>174.99444444444441</v>
      </c>
    </row>
    <row r="98" spans="1:18" x14ac:dyDescent="0.2">
      <c r="A98" s="73">
        <v>5</v>
      </c>
      <c r="B98" s="94">
        <v>132.6</v>
      </c>
      <c r="C98" s="82">
        <v>182.10000000000002</v>
      </c>
      <c r="D98" s="82">
        <v>202.27500000000003</v>
      </c>
      <c r="E98" s="82">
        <v>208.16</v>
      </c>
      <c r="F98" s="82"/>
      <c r="G98" s="90">
        <v>182.86470588235289</v>
      </c>
      <c r="I98" s="73">
        <v>5</v>
      </c>
      <c r="J98" s="81">
        <f t="shared" si="22"/>
        <v>182.10000000000002</v>
      </c>
      <c r="K98" s="81">
        <f t="shared" si="18"/>
        <v>202.27500000000003</v>
      </c>
      <c r="L98" s="81">
        <f t="shared" si="19"/>
        <v>208.16</v>
      </c>
      <c r="M98" s="81">
        <f t="shared" si="20"/>
        <v>0</v>
      </c>
      <c r="N98" s="81"/>
      <c r="R98" s="81">
        <f t="shared" si="21"/>
        <v>182.86470588235289</v>
      </c>
    </row>
    <row r="99" spans="1:18" x14ac:dyDescent="0.2">
      <c r="A99" s="73">
        <v>6</v>
      </c>
      <c r="B99" s="94">
        <v>132.10000000000002</v>
      </c>
      <c r="C99" s="82">
        <v>186.67500000000001</v>
      </c>
      <c r="D99" s="82">
        <v>205.38000000000002</v>
      </c>
      <c r="E99" s="82">
        <v>197.375</v>
      </c>
      <c r="F99" s="82"/>
      <c r="G99" s="90">
        <v>181.85294117647058</v>
      </c>
      <c r="I99" s="73">
        <v>6</v>
      </c>
      <c r="J99" s="81">
        <f t="shared" si="22"/>
        <v>186.67500000000001</v>
      </c>
      <c r="K99" s="81">
        <f t="shared" si="18"/>
        <v>205.38000000000002</v>
      </c>
      <c r="L99" s="81">
        <f t="shared" si="19"/>
        <v>197.375</v>
      </c>
      <c r="M99" s="81">
        <f t="shared" si="20"/>
        <v>0</v>
      </c>
      <c r="N99" s="81"/>
      <c r="R99" s="81">
        <f t="shared" si="21"/>
        <v>181.85294117647058</v>
      </c>
    </row>
    <row r="100" spans="1:18" x14ac:dyDescent="0.2">
      <c r="A100" s="73">
        <v>7</v>
      </c>
      <c r="B100" s="94">
        <v>140.4</v>
      </c>
      <c r="C100" s="82">
        <v>180.8</v>
      </c>
      <c r="D100" s="82">
        <v>222.25</v>
      </c>
      <c r="E100" s="82">
        <v>182.5</v>
      </c>
      <c r="F100" s="82"/>
      <c r="G100" s="90">
        <v>178.5</v>
      </c>
      <c r="I100" s="73">
        <v>7</v>
      </c>
      <c r="J100" s="81">
        <f t="shared" si="22"/>
        <v>180.8</v>
      </c>
      <c r="K100" s="81">
        <f t="shared" si="18"/>
        <v>222.25</v>
      </c>
      <c r="L100" s="81">
        <f t="shared" si="19"/>
        <v>182.5</v>
      </c>
      <c r="M100" s="81">
        <f t="shared" si="20"/>
        <v>0</v>
      </c>
      <c r="R100" s="81">
        <f t="shared" si="21"/>
        <v>178.5</v>
      </c>
    </row>
    <row r="101" spans="1:18" x14ac:dyDescent="0.2">
      <c r="A101" s="73">
        <v>8</v>
      </c>
      <c r="B101" s="94">
        <v>162.92500000000001</v>
      </c>
      <c r="C101" s="82">
        <v>168.375</v>
      </c>
      <c r="D101" s="82">
        <v>218.14000000000001</v>
      </c>
      <c r="E101" s="82">
        <v>176.3</v>
      </c>
      <c r="F101" s="82"/>
      <c r="G101" s="90">
        <v>183.59411764705882</v>
      </c>
      <c r="I101" s="73">
        <v>8</v>
      </c>
      <c r="J101" s="81">
        <f t="shared" si="22"/>
        <v>168.375</v>
      </c>
      <c r="K101" s="81">
        <f t="shared" si="18"/>
        <v>218.14000000000001</v>
      </c>
      <c r="L101" s="81">
        <f t="shared" si="19"/>
        <v>176.3</v>
      </c>
      <c r="M101" s="81">
        <f t="shared" si="20"/>
        <v>0</v>
      </c>
      <c r="R101" s="81">
        <f t="shared" si="21"/>
        <v>183.59411764705882</v>
      </c>
    </row>
    <row r="102" spans="1:18" x14ac:dyDescent="0.2">
      <c r="A102" s="73">
        <v>9</v>
      </c>
      <c r="B102" s="94">
        <v>161.30000000000001</v>
      </c>
      <c r="C102" s="82">
        <v>167.90000000000003</v>
      </c>
      <c r="D102" s="82">
        <v>221.47499999999999</v>
      </c>
      <c r="E102" s="82">
        <v>178.1</v>
      </c>
      <c r="F102" s="82"/>
      <c r="G102" s="90">
        <v>181.55624999999998</v>
      </c>
      <c r="I102" s="73">
        <v>9</v>
      </c>
      <c r="J102" s="81">
        <f t="shared" si="22"/>
        <v>167.90000000000003</v>
      </c>
      <c r="K102" s="81">
        <f t="shared" si="18"/>
        <v>221.47499999999999</v>
      </c>
      <c r="L102" s="81">
        <f t="shared" si="19"/>
        <v>178.1</v>
      </c>
      <c r="M102" s="81">
        <f t="shared" si="20"/>
        <v>0</v>
      </c>
      <c r="R102" s="81">
        <f t="shared" si="21"/>
        <v>181.55624999999998</v>
      </c>
    </row>
    <row r="103" spans="1:18" x14ac:dyDescent="0.2">
      <c r="A103" s="73">
        <v>10</v>
      </c>
      <c r="B103" s="94">
        <v>163.62000000000003</v>
      </c>
      <c r="C103" s="82">
        <v>163.17500000000001</v>
      </c>
      <c r="D103" s="82">
        <v>217.22500000000002</v>
      </c>
      <c r="E103" s="82" t="e">
        <v>#DIV/0!</v>
      </c>
      <c r="F103" s="82"/>
      <c r="G103" s="90">
        <v>179.9769230769231</v>
      </c>
      <c r="I103" s="73">
        <v>10</v>
      </c>
      <c r="J103" s="81">
        <f t="shared" si="22"/>
        <v>163.17500000000001</v>
      </c>
      <c r="K103" s="81">
        <f t="shared" si="18"/>
        <v>217.22500000000002</v>
      </c>
      <c r="L103" s="81" t="e">
        <f t="shared" si="19"/>
        <v>#DIV/0!</v>
      </c>
      <c r="M103" s="81">
        <f t="shared" si="20"/>
        <v>0</v>
      </c>
      <c r="R103" s="81">
        <f t="shared" si="21"/>
        <v>179.9769230769231</v>
      </c>
    </row>
    <row r="104" spans="1:18" x14ac:dyDescent="0.2">
      <c r="A104" s="73">
        <v>11</v>
      </c>
      <c r="B104" s="94">
        <v>164.17500000000001</v>
      </c>
      <c r="C104" s="82">
        <v>162.69999999999999</v>
      </c>
      <c r="D104" s="82">
        <v>218.34</v>
      </c>
      <c r="E104" s="82" t="e">
        <v>#DIV/0!</v>
      </c>
      <c r="F104" s="82"/>
      <c r="G104" s="90">
        <v>184.55384615384614</v>
      </c>
      <c r="I104" s="73">
        <v>11</v>
      </c>
      <c r="J104" s="81">
        <f t="shared" si="22"/>
        <v>162.69999999999999</v>
      </c>
      <c r="K104" s="81">
        <f t="shared" si="18"/>
        <v>218.34</v>
      </c>
      <c r="L104" s="81" t="e">
        <f t="shared" si="19"/>
        <v>#DIV/0!</v>
      </c>
      <c r="M104" s="81">
        <f t="shared" si="20"/>
        <v>0</v>
      </c>
      <c r="R104" s="81">
        <f t="shared" si="21"/>
        <v>184.55384615384614</v>
      </c>
    </row>
    <row r="105" spans="1:18" x14ac:dyDescent="0.2">
      <c r="A105" s="73">
        <v>12</v>
      </c>
      <c r="B105" s="94">
        <v>173.04</v>
      </c>
      <c r="C105" s="82">
        <v>160.06</v>
      </c>
      <c r="D105" s="82">
        <v>221.6</v>
      </c>
      <c r="E105" s="82" t="e">
        <v>#DIV/0!</v>
      </c>
      <c r="F105" s="82"/>
      <c r="G105" s="90">
        <v>182.27857142857141</v>
      </c>
      <c r="I105" s="73">
        <v>12</v>
      </c>
      <c r="J105" s="81">
        <f t="shared" si="22"/>
        <v>160.06</v>
      </c>
      <c r="K105" s="81">
        <f t="shared" si="18"/>
        <v>221.6</v>
      </c>
      <c r="L105" s="81" t="e">
        <f t="shared" si="19"/>
        <v>#DIV/0!</v>
      </c>
      <c r="M105" s="81">
        <f t="shared" si="20"/>
        <v>0</v>
      </c>
      <c r="N105" s="81"/>
      <c r="R105" s="81">
        <f t="shared" si="21"/>
        <v>182.27857142857141</v>
      </c>
    </row>
    <row r="106" spans="1:18" x14ac:dyDescent="0.2">
      <c r="A106" s="74" t="s">
        <v>87</v>
      </c>
      <c r="B106" s="85">
        <v>144.79245283018869</v>
      </c>
      <c r="C106" s="111">
        <v>175.31153846153848</v>
      </c>
      <c r="D106" s="111">
        <v>204.16153846153844</v>
      </c>
      <c r="E106" s="111">
        <v>201.09705882352941</v>
      </c>
      <c r="F106" s="111" t="e">
        <v>#DIV/0!</v>
      </c>
      <c r="G106" s="86">
        <v>179.28743455497383</v>
      </c>
      <c r="N106" s="81"/>
    </row>
    <row r="107" spans="1:18" x14ac:dyDescent="0.2">
      <c r="N107" s="81"/>
    </row>
  </sheetData>
  <phoneticPr fontId="16" type="noConversion"/>
  <pageMargins left="0.75" right="0.75" top="1" bottom="1" header="0" footer="0"/>
  <pageSetup paperSize="9" orientation="portrait" r:id="rId6"/>
  <headerFooter alignWithMargins="0"/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9029" r:id="rId9" name="Button 5">
              <controlPr defaultSize="0" print="0" autoFill="0" autoPict="0" macro="[0]!filter">
                <anchor moveWithCells="1" sizeWithCells="1">
                  <from>
                    <xdr:col>15</xdr:col>
                    <xdr:colOff>133350</xdr:colOff>
                    <xdr:row>0</xdr:row>
                    <xdr:rowOff>57150</xdr:rowOff>
                  </from>
                  <to>
                    <xdr:col>16</xdr:col>
                    <xdr:colOff>514350</xdr:colOff>
                    <xdr:row>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3"/>
  <dimension ref="A1:DO857"/>
  <sheetViews>
    <sheetView topLeftCell="BJ1" workbookViewId="0">
      <selection activeCell="BQ5" sqref="BQ5:BX259"/>
    </sheetView>
  </sheetViews>
  <sheetFormatPr defaultRowHeight="12.75" x14ac:dyDescent="0.2"/>
  <cols>
    <col min="5" max="5" width="21.7109375" bestFit="1" customWidth="1"/>
    <col min="6" max="6" width="9.85546875" customWidth="1"/>
    <col min="7" max="7" width="17" customWidth="1"/>
    <col min="8" max="8" width="28.7109375" customWidth="1"/>
    <col min="9" max="51" width="8.7109375" customWidth="1"/>
    <col min="72" max="73" width="10.140625" bestFit="1" customWidth="1"/>
  </cols>
  <sheetData>
    <row r="1" spans="1:119" x14ac:dyDescent="0.2">
      <c r="E1" t="s">
        <v>83</v>
      </c>
      <c r="F1">
        <v>1</v>
      </c>
      <c r="G1">
        <f>F1+1</f>
        <v>2</v>
      </c>
      <c r="H1">
        <f t="shared" ref="H1:AY1" si="0">G1+1</f>
        <v>3</v>
      </c>
      <c r="I1">
        <f t="shared" si="0"/>
        <v>4</v>
      </c>
      <c r="J1">
        <f t="shared" si="0"/>
        <v>5</v>
      </c>
      <c r="K1">
        <f t="shared" si="0"/>
        <v>6</v>
      </c>
      <c r="L1">
        <f t="shared" si="0"/>
        <v>7</v>
      </c>
      <c r="M1">
        <f t="shared" si="0"/>
        <v>8</v>
      </c>
      <c r="N1">
        <f t="shared" si="0"/>
        <v>9</v>
      </c>
      <c r="O1">
        <f t="shared" si="0"/>
        <v>10</v>
      </c>
      <c r="P1">
        <f t="shared" si="0"/>
        <v>11</v>
      </c>
      <c r="Q1">
        <f t="shared" si="0"/>
        <v>12</v>
      </c>
      <c r="R1">
        <f t="shared" si="0"/>
        <v>13</v>
      </c>
      <c r="S1">
        <f t="shared" si="0"/>
        <v>14</v>
      </c>
      <c r="T1">
        <f t="shared" si="0"/>
        <v>15</v>
      </c>
      <c r="U1">
        <f t="shared" si="0"/>
        <v>16</v>
      </c>
      <c r="V1">
        <f t="shared" si="0"/>
        <v>17</v>
      </c>
      <c r="W1">
        <f t="shared" si="0"/>
        <v>18</v>
      </c>
      <c r="X1">
        <f t="shared" si="0"/>
        <v>19</v>
      </c>
      <c r="Y1">
        <f t="shared" si="0"/>
        <v>20</v>
      </c>
      <c r="Z1">
        <f t="shared" si="0"/>
        <v>21</v>
      </c>
      <c r="AA1">
        <f t="shared" si="0"/>
        <v>22</v>
      </c>
      <c r="AB1">
        <f t="shared" si="0"/>
        <v>23</v>
      </c>
      <c r="AC1">
        <f t="shared" si="0"/>
        <v>24</v>
      </c>
      <c r="AD1">
        <f t="shared" si="0"/>
        <v>25</v>
      </c>
      <c r="AE1">
        <f t="shared" si="0"/>
        <v>26</v>
      </c>
      <c r="AF1">
        <f t="shared" si="0"/>
        <v>27</v>
      </c>
      <c r="AG1">
        <f t="shared" si="0"/>
        <v>28</v>
      </c>
      <c r="AH1">
        <f t="shared" si="0"/>
        <v>29</v>
      </c>
      <c r="AI1">
        <f t="shared" si="0"/>
        <v>30</v>
      </c>
      <c r="AJ1">
        <f t="shared" si="0"/>
        <v>31</v>
      </c>
      <c r="AK1">
        <f t="shared" si="0"/>
        <v>32</v>
      </c>
      <c r="AL1">
        <f t="shared" si="0"/>
        <v>33</v>
      </c>
      <c r="AM1">
        <f t="shared" si="0"/>
        <v>34</v>
      </c>
      <c r="AN1">
        <f t="shared" si="0"/>
        <v>35</v>
      </c>
      <c r="AO1">
        <f t="shared" si="0"/>
        <v>36</v>
      </c>
      <c r="AP1">
        <f t="shared" si="0"/>
        <v>37</v>
      </c>
      <c r="AQ1">
        <f t="shared" si="0"/>
        <v>38</v>
      </c>
      <c r="AR1">
        <f t="shared" si="0"/>
        <v>39</v>
      </c>
      <c r="AS1">
        <f t="shared" si="0"/>
        <v>40</v>
      </c>
      <c r="AT1">
        <f t="shared" si="0"/>
        <v>41</v>
      </c>
      <c r="AU1">
        <f t="shared" si="0"/>
        <v>42</v>
      </c>
      <c r="AV1">
        <f t="shared" si="0"/>
        <v>43</v>
      </c>
      <c r="AW1">
        <f t="shared" si="0"/>
        <v>44</v>
      </c>
      <c r="AX1">
        <f t="shared" si="0"/>
        <v>45</v>
      </c>
      <c r="AY1">
        <f t="shared" si="0"/>
        <v>46</v>
      </c>
      <c r="BQ1" s="92" t="s">
        <v>101</v>
      </c>
      <c r="BR1" s="92"/>
      <c r="BS1" s="197" t="s">
        <v>103</v>
      </c>
      <c r="BT1" s="197"/>
      <c r="BU1" s="197"/>
      <c r="BV1" s="197"/>
      <c r="BW1" s="197"/>
      <c r="BX1" s="197"/>
      <c r="BY1" s="197"/>
    </row>
    <row r="2" spans="1:119" x14ac:dyDescent="0.2">
      <c r="E2" t="s">
        <v>82</v>
      </c>
      <c r="F2" t="str">
        <f>Prisudvikling!A7</f>
        <v>Dato:</v>
      </c>
      <c r="G2">
        <v>2</v>
      </c>
      <c r="H2">
        <f>G2+1</f>
        <v>3</v>
      </c>
      <c r="I2">
        <f t="shared" ref="I2:AY2" si="1">H2+1</f>
        <v>4</v>
      </c>
      <c r="J2">
        <f t="shared" si="1"/>
        <v>5</v>
      </c>
      <c r="K2">
        <f t="shared" si="1"/>
        <v>6</v>
      </c>
      <c r="L2">
        <f t="shared" si="1"/>
        <v>7</v>
      </c>
      <c r="M2">
        <f t="shared" si="1"/>
        <v>8</v>
      </c>
      <c r="N2">
        <f t="shared" si="1"/>
        <v>9</v>
      </c>
      <c r="O2">
        <f t="shared" si="1"/>
        <v>10</v>
      </c>
      <c r="P2">
        <f t="shared" si="1"/>
        <v>11</v>
      </c>
      <c r="Q2">
        <f t="shared" si="1"/>
        <v>12</v>
      </c>
      <c r="R2">
        <f t="shared" si="1"/>
        <v>13</v>
      </c>
      <c r="S2">
        <f t="shared" si="1"/>
        <v>14</v>
      </c>
      <c r="T2">
        <f t="shared" si="1"/>
        <v>15</v>
      </c>
      <c r="U2">
        <f t="shared" si="1"/>
        <v>16</v>
      </c>
      <c r="V2">
        <f t="shared" si="1"/>
        <v>17</v>
      </c>
      <c r="W2">
        <f t="shared" si="1"/>
        <v>18</v>
      </c>
      <c r="X2">
        <f t="shared" si="1"/>
        <v>19</v>
      </c>
      <c r="Y2">
        <f t="shared" si="1"/>
        <v>20</v>
      </c>
      <c r="Z2">
        <f t="shared" si="1"/>
        <v>21</v>
      </c>
      <c r="AA2">
        <f t="shared" si="1"/>
        <v>22</v>
      </c>
      <c r="AB2">
        <f t="shared" si="1"/>
        <v>23</v>
      </c>
      <c r="AC2">
        <f t="shared" si="1"/>
        <v>24</v>
      </c>
      <c r="AD2">
        <f t="shared" si="1"/>
        <v>25</v>
      </c>
      <c r="AE2">
        <f t="shared" si="1"/>
        <v>26</v>
      </c>
      <c r="AF2">
        <f t="shared" si="1"/>
        <v>27</v>
      </c>
      <c r="AG2">
        <f t="shared" si="1"/>
        <v>28</v>
      </c>
      <c r="AH2">
        <f t="shared" si="1"/>
        <v>29</v>
      </c>
      <c r="AI2">
        <f t="shared" si="1"/>
        <v>30</v>
      </c>
      <c r="AJ2">
        <f t="shared" si="1"/>
        <v>31</v>
      </c>
      <c r="AK2">
        <f t="shared" si="1"/>
        <v>32</v>
      </c>
      <c r="AL2">
        <f t="shared" si="1"/>
        <v>33</v>
      </c>
      <c r="AM2">
        <f t="shared" si="1"/>
        <v>34</v>
      </c>
      <c r="AN2">
        <f t="shared" si="1"/>
        <v>35</v>
      </c>
      <c r="AO2">
        <f t="shared" si="1"/>
        <v>36</v>
      </c>
      <c r="AP2">
        <f t="shared" si="1"/>
        <v>37</v>
      </c>
      <c r="AQ2">
        <f t="shared" si="1"/>
        <v>38</v>
      </c>
      <c r="AR2">
        <f t="shared" si="1"/>
        <v>39</v>
      </c>
      <c r="AS2">
        <f t="shared" si="1"/>
        <v>40</v>
      </c>
      <c r="AT2">
        <f t="shared" si="1"/>
        <v>41</v>
      </c>
      <c r="AU2">
        <f t="shared" si="1"/>
        <v>42</v>
      </c>
      <c r="AV2">
        <f t="shared" si="1"/>
        <v>43</v>
      </c>
      <c r="AW2">
        <f t="shared" si="1"/>
        <v>44</v>
      </c>
      <c r="AX2">
        <f t="shared" si="1"/>
        <v>45</v>
      </c>
      <c r="AY2">
        <f t="shared" si="1"/>
        <v>46</v>
      </c>
      <c r="BQ2" t="s">
        <v>102</v>
      </c>
      <c r="BS2" s="197"/>
      <c r="BT2" s="197"/>
      <c r="BU2" s="197"/>
      <c r="BV2" s="197"/>
      <c r="BW2" s="197"/>
      <c r="BX2" s="197"/>
      <c r="BY2" s="197"/>
    </row>
    <row r="3" spans="1:119" x14ac:dyDescent="0.2"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Z3" t="s">
        <v>0</v>
      </c>
      <c r="AA3" t="s">
        <v>0</v>
      </c>
      <c r="AB3" t="s">
        <v>0</v>
      </c>
      <c r="AC3" t="s">
        <v>0</v>
      </c>
      <c r="AD3" t="s">
        <v>0</v>
      </c>
      <c r="AE3" t="s">
        <v>0</v>
      </c>
      <c r="AG3" t="s">
        <v>2</v>
      </c>
      <c r="AH3" t="s">
        <v>2</v>
      </c>
      <c r="AI3" t="s">
        <v>2</v>
      </c>
      <c r="AJ3" t="s">
        <v>2</v>
      </c>
      <c r="AK3" t="s">
        <v>2</v>
      </c>
      <c r="AL3" t="s">
        <v>2</v>
      </c>
      <c r="AO3" t="s">
        <v>70</v>
      </c>
      <c r="AP3" t="s">
        <v>6</v>
      </c>
      <c r="AQ3" t="s">
        <v>6</v>
      </c>
      <c r="AR3" t="s">
        <v>70</v>
      </c>
      <c r="AS3" t="s">
        <v>6</v>
      </c>
      <c r="AT3" t="s">
        <v>6</v>
      </c>
      <c r="AU3" t="s">
        <v>70</v>
      </c>
      <c r="AV3" t="s">
        <v>64</v>
      </c>
      <c r="AX3" t="s">
        <v>70</v>
      </c>
      <c r="AY3" t="s">
        <v>64</v>
      </c>
    </row>
    <row r="5" spans="1:119" ht="89.25" x14ac:dyDescent="0.2">
      <c r="A5" t="s">
        <v>101</v>
      </c>
      <c r="B5" s="92" t="s">
        <v>84</v>
      </c>
      <c r="C5" s="92" t="s">
        <v>85</v>
      </c>
      <c r="D5" s="92" t="s">
        <v>86</v>
      </c>
      <c r="E5" s="92" t="s">
        <v>9</v>
      </c>
      <c r="F5" s="92" t="s">
        <v>90</v>
      </c>
      <c r="G5" s="92" t="str">
        <f ca="1">IF(ISTEXT(OFFSET(Prisudvikling!$A7,G1,0)),OFFSET(Prisudvikling!$A7,G1,0),"tom"&amp;G2)</f>
        <v>Byg (franco leveret)</v>
      </c>
      <c r="H5" s="92" t="str">
        <f ca="1">IF(ISTEXT(OFFSET(Prisudvikling!$A7,H1,0)),OFFSET(Prisudvikling!$A7,H1,0),"tom"&amp;H2)</f>
        <v>Hvede (franco leveret)</v>
      </c>
      <c r="I5" s="92" t="str">
        <f ca="1">IF(ISTEXT(OFFSET(Prisudvikling!$A7,I1,0)),OFFSET(Prisudvikling!$A7,I1,0),"tom"&amp;I2)</f>
        <v>Havre (franco leveret)</v>
      </c>
      <c r="J5" s="92" t="str">
        <f ca="1">IF(ISTEXT(OFFSET(Prisudvikling!$A7,J1,0)),OFFSET(Prisudvikling!$A7,J1,0),"tom"&amp;J2)</f>
        <v>Majs  (franco leveret)</v>
      </c>
      <c r="K5" s="92" t="str">
        <f ca="1">IF(ISTEXT(OFFSET(Prisudvikling!$A7,K1,0)),OFFSET(Prisudvikling!$A7,K1,0),"tom"&amp;K2)</f>
        <v>Foderrug (franco leveret)</v>
      </c>
      <c r="L5" s="92" t="str">
        <f ca="1">IF(ISTEXT(OFFSET(Prisudvikling!$A7,L1,0)),OFFSET(Prisudvikling!$A7,L1,0),"tom"&amp;L2)</f>
        <v>Sojaskrå, Afskallet, sigtet (47+2) franco leveret</v>
      </c>
      <c r="M5" s="92" t="str">
        <f ca="1">IF(ISTEXT(OFFSET(Prisudvikling!$A7,M1,0)),OFFSET(Prisudvikling!$A7,M1,0),"tom"&amp;M2)</f>
        <v>Sojaproteinkoncentrat (HP 200)</v>
      </c>
      <c r="N5" s="92" t="str">
        <f ca="1">IF(ISTEXT(OFFSET(Prisudvikling!$A7,N1,0)),OFFSET(Prisudvikling!$A7,N1,0),"tom"&amp;N2)</f>
        <v>Rapsskrå *</v>
      </c>
      <c r="O5" s="92" t="str">
        <f ca="1">IF(ISTEXT(OFFSET(Prisudvikling!$A7,O1,0)),OFFSET(Prisudvikling!$A7,O1,0),"tom"&amp;O2)</f>
        <v>Rapskage (Danraps: 12% fedt, 29% råprotein)</v>
      </c>
      <c r="P5" s="92" t="str">
        <f ca="1">IF(ISTEXT(OFFSET(Prisudvikling!$A7,P1,0)),OFFSET(Prisudvikling!$A7,P1,0),"tom"&amp;P2)</f>
        <v>Solsikkeskrå</v>
      </c>
      <c r="Q5" s="92" t="str">
        <f ca="1">IF(ISTEXT(OFFSET(Prisudvikling!$A7,Q1,0)),OFFSET(Prisudvikling!$A7,Q1,0),"tom"&amp;Q2)</f>
        <v>Fiskemel, askefattig</v>
      </c>
      <c r="R5" s="92" t="str">
        <f ca="1">IF(ISTEXT(OFFSET(Prisudvikling!$A7,R1,0)),OFFSET(Prisudvikling!$A7,R1,0),"tom"&amp;R2)</f>
        <v>Palmeoliemix</v>
      </c>
      <c r="S5" s="92" t="str">
        <f ca="1">IF(ISTEXT(OFFSET(Prisudvikling!$A7,S1,0)),OFFSET(Prisudvikling!$A7,S1,0),"tom"&amp;S2)</f>
        <v>Kartoffelprot.konc., alm</v>
      </c>
      <c r="T5" s="92" t="str">
        <f ca="1">IF(ISTEXT(OFFSET(Prisudvikling!$A7,T1,0)),OFFSET(Prisudvikling!$A7,T1,0),"tom"&amp;T2)</f>
        <v>Kartoffelprot.konc., Protastar</v>
      </c>
      <c r="U5" s="92" t="str">
        <f ca="1">IF(ISTEXT(OFFSET(Prisudvikling!$A7,U1,0)),OFFSET(Prisudvikling!$A7,U1,0),"tom"&amp;U2)</f>
        <v>Mineralfoderblanding (9-30 KG)</v>
      </c>
      <c r="V5" s="92" t="str">
        <f ca="1">IF(ISTEXT(OFFSET(Prisudvikling!$A7,V1,0)),OFFSET(Prisudvikling!$A7,V1,0),"tom"&amp;V2)</f>
        <v>Mineralfoderblanding (30-100 KG)</v>
      </c>
      <c r="W5" s="92" t="str">
        <f ca="1">IF(ISTEXT(OFFSET(Prisudvikling!$A7,W1,0)),OFFSET(Prisudvikling!$A7,W1,0),"tom"&amp;W2)</f>
        <v>Monocalciumfosfat</v>
      </c>
      <c r="X5" s="92" t="str">
        <f ca="1">IF(ISTEXT(OFFSET(Prisudvikling!$A7,X1,0)),OFFSET(Prisudvikling!$A7,X1,0),"tom"&amp;X2)</f>
        <v>Kvægfoder A6 DANKO ALFA *)</v>
      </c>
      <c r="Y5" s="92" t="str">
        <f ca="1">IF(ISTEXT(OFFSET(Prisudvikling!$A7,Y1,0)),OFFSET(Prisudvikling!$A7,Y1,0),"tom"&amp;Y2)</f>
        <v>Kvægfoder A6 DANKO B-NOVA  *)</v>
      </c>
      <c r="Z5" s="92" t="str">
        <f ca="1">IF(ISTEXT(OFFSET(Prisudvikling!$A7,Z1,0)),OFFSET(Prisudvikling!$A7,Z1,0),"tom"&amp;Z2)</f>
        <v>Kvægfoder A6 DANKO C-9  *)</v>
      </c>
      <c r="AA5" s="92" t="str">
        <f ca="1">IF(ISTEXT(OFFSET(Prisudvikling!$A7,AA1,0)),OFFSET(Prisudvikling!$A7,AA1,0),"tom"&amp;AA2)</f>
        <v>tom22</v>
      </c>
      <c r="AB5" s="92" t="str">
        <f ca="1">IF(ISTEXT(OFFSET(Prisudvikling!$A7,AB1,0)),OFFSET(Prisudvikling!$A7,AB1,0),"tom"&amp;AB2)</f>
        <v>Lysin           (basis hele læs)</v>
      </c>
      <c r="AC5" s="92" t="str">
        <f ca="1">IF(ISTEXT(OFFSET(Prisudvikling!$A7,AC1,0)),OFFSET(Prisudvikling!$A7,AC1,0),"tom"&amp;AC2)</f>
        <v>Methionin     (basis hele læs)</v>
      </c>
      <c r="AD5" s="92" t="str">
        <f ca="1">IF(ISTEXT(OFFSET(Prisudvikling!$A7,AD1,0)),OFFSET(Prisudvikling!$A7,AD1,0),"tom"&amp;AD2)</f>
        <v>Treonin        (basis hele læs)</v>
      </c>
      <c r="AE5" s="92" t="str">
        <f ca="1">IF(ISTEXT(OFFSET(Prisudvikling!$A7,AE1,0)),OFFSET(Prisudvikling!$A7,AE1,0),"tom"&amp;AE2)</f>
        <v>Tryptofan  (basis 3 t. poster)</v>
      </c>
      <c r="AF5" s="92" t="str">
        <f ca="1">IF(ISTEXT(OFFSET(Prisudvikling!$A7,AF1,0)),OFFSET(Prisudvikling!$A7,AF1,0),"tom"&amp;AF2)</f>
        <v>Valin (registrering  pr. 14.5.2009)</v>
      </c>
      <c r="AG5" s="92" t="str">
        <f ca="1">IF(ISTEXT(OFFSET(Prisudvikling!$A7,AG1,0)),OFFSET(Prisudvikling!$A7,AG1,0),"tom"&amp;AG2)</f>
        <v>Isoleucin (produkt under registrering, basis ????)</v>
      </c>
      <c r="AH5" s="92" t="str">
        <f ca="1">IF(ISTEXT(OFFSET(Prisudvikling!$A7,AH1,0)),OFFSET(Prisudvikling!$A7,AH1,0),"tom"&amp;AH2)</f>
        <v>Milokorn (Sorghum) (franco leveret)</v>
      </c>
      <c r="AI5" s="92" t="str">
        <f ca="1">IF(ISTEXT(OFFSET(Prisudvikling!$A7,AI1,0)),OFFSET(Prisudvikling!$A7,AI1,0),"tom"&amp;AI2)</f>
        <v>L-Lysin</v>
      </c>
      <c r="AJ5" s="92" t="str">
        <f ca="1">IF(ISTEXT(OFFSET(Prisudvikling!$A7,AJ1,0)),OFFSET(Prisudvikling!$A7,AJ1,0),"tom"&amp;AJ2)</f>
        <v>DL-Methionin</v>
      </c>
      <c r="AK5" s="92" t="str">
        <f ca="1">IF(ISTEXT(OFFSET(Prisudvikling!$A7,AK1,0)),OFFSET(Prisudvikling!$A7,AK1,0),"tom"&amp;AK2)</f>
        <v>L-Threonin</v>
      </c>
      <c r="AL5" s="92" t="str">
        <f ca="1">IF(ISTEXT(OFFSET(Prisudvikling!$A7,AL1,0)),OFFSET(Prisudvikling!$A7,AL1,0),"tom"&amp;AL2)</f>
        <v>L-Tryptofan</v>
      </c>
      <c r="AM5" s="92" t="str">
        <f ca="1">IF(ISTEXT(OFFSET(Prisudvikling!$A7,AM1,0)),OFFSET(Prisudvikling!$A7,AM1,0),"tom"&amp;AM2)</f>
        <v>L-Valin (registrering  pr. 14.5.2009)</v>
      </c>
      <c r="AN5" s="92" t="str">
        <f ca="1">IF(ISTEXT(OFFSET(Prisudvikling!$A7,AN1,0)),OFFSET(Prisudvikling!$A7,AN1,0),"tom"&amp;AN2)</f>
        <v>L-Isoleucin</v>
      </c>
      <c r="AO5" s="92" t="str">
        <f ca="1">IF(ISTEXT(OFFSET(Prisudvikling!$A7,AO1,0)),OFFSET(Prisudvikling!$A7,AO1,0),"tom"&amp;AO2)</f>
        <v>tom36</v>
      </c>
      <c r="AP5" s="92" t="str">
        <f ca="1">IF(ISTEXT(OFFSET(Prisudvikling!$A7,AP1,0)),OFFSET(Prisudvikling!$A7,AP1,0),"tom"&amp;AP2)</f>
        <v>tom37</v>
      </c>
      <c r="AQ5" s="92" t="str">
        <f ca="1">IF(ISTEXT(OFFSET(Prisudvikling!$A7,AQ1,0)),OFFSET(Prisudvikling!$A7,AQ1,0),"tom"&amp;AQ2)</f>
        <v>Smågrisefoder (9-30 kg):</v>
      </c>
      <c r="AR5" s="92" t="str">
        <f ca="1">IF(ISTEXT(OFFSET(Prisudvikling!$A7,AR1,0)),OFFSET(Prisudvikling!$A7,AR1,0),"tom"&amp;AR2)</f>
        <v>Fabriksfremst.</v>
      </c>
      <c r="AS5" s="92" t="str">
        <f ca="1">IF(ISTEXT(OFFSET(Prisudvikling!$A7,AS1,0)),OFFSET(Prisudvikling!$A7,AS1,0),"tom"&amp;AS2)</f>
        <v>korn/mineralbl. (hj.blander)</v>
      </c>
      <c r="AT5" s="92" t="str">
        <f ca="1">IF(ISTEXT(OFFSET(Prisudvikling!$A7,AT1,0)),OFFSET(Prisudvikling!$A7,AT1,0),"tom"&amp;AT2)</f>
        <v>Sl. svinefoder (30-100 kg):</v>
      </c>
      <c r="AU5" s="92" t="str">
        <f ca="1">IF(ISTEXT(OFFSET(Prisudvikling!$A7,AU1,0)),OFFSET(Prisudvikling!$A7,AU1,0),"tom"&amp;AU2)</f>
        <v>Fabriksfremst.</v>
      </c>
      <c r="AV5" s="92" t="str">
        <f ca="1">IF(ISTEXT(OFFSET(Prisudvikling!$A7,AV1,0)),OFFSET(Prisudvikling!$A7,AV1,0),"tom"&amp;AV2)</f>
        <v>korn/mineralbl. (hj.blander)</v>
      </c>
      <c r="AW5" s="92" t="str">
        <f ca="1">IF(ISTEXT(OFFSET(Prisudvikling!$A7,AW1,0)),OFFSET(Prisudvikling!$A7,AW1,0),"tom"&amp;AW2)</f>
        <v>Foderblanding til drægtige søer</v>
      </c>
      <c r="AX5" s="92" t="str">
        <f ca="1">IF(ISTEXT(OFFSET(Prisudvikling!$A7,AX1,0)),OFFSET(Prisudvikling!$A7,AX1,0),"tom"&amp;AX2)</f>
        <v>Fabriksfremst.</v>
      </c>
      <c r="AY5" s="92" t="str">
        <f ca="1">IF(ISTEXT(OFFSET(Prisudvikling!$A7,AY1,0)),OFFSET(Prisudvikling!$A7,AY1,0),"tom"&amp;AY2)</f>
        <v>tom46</v>
      </c>
      <c r="BD5" s="92" t="s">
        <v>101</v>
      </c>
      <c r="BE5" s="92" t="s">
        <v>84</v>
      </c>
      <c r="BF5" s="92" t="s">
        <v>85</v>
      </c>
      <c r="BG5" s="92" t="s">
        <v>86</v>
      </c>
      <c r="BH5" s="92" t="s">
        <v>90</v>
      </c>
      <c r="BI5" s="92" t="s">
        <v>53</v>
      </c>
      <c r="BJ5" s="92" t="s">
        <v>51</v>
      </c>
      <c r="BK5" s="92" t="s">
        <v>5</v>
      </c>
      <c r="BL5" s="92"/>
      <c r="BM5" s="92"/>
      <c r="BQ5" s="92" t="s">
        <v>101</v>
      </c>
      <c r="BR5" s="92" t="s">
        <v>84</v>
      </c>
      <c r="BS5" s="92" t="s">
        <v>85</v>
      </c>
      <c r="BT5" s="92" t="s">
        <v>86</v>
      </c>
      <c r="BU5" s="92" t="s">
        <v>90</v>
      </c>
      <c r="BV5" s="92" t="s">
        <v>53</v>
      </c>
      <c r="BW5" s="92" t="s">
        <v>51</v>
      </c>
      <c r="BX5" s="92" t="s">
        <v>5</v>
      </c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</row>
    <row r="6" spans="1:119" ht="12.75" customHeight="1" x14ac:dyDescent="0.2">
      <c r="A6" t="str">
        <f>IF(ISNUMBER(F6),"Ja","Nej")</f>
        <v>Nej</v>
      </c>
      <c r="B6">
        <f>IF(ISNUMBER(E6),YEAR(E6),"")</f>
        <v>1900</v>
      </c>
      <c r="C6">
        <f>IF(ISNUMBER(E6),MONTH(E6),"")</f>
        <v>1</v>
      </c>
      <c r="D6" s="82">
        <f>IF(ISNUMBER(E6),FLOOR((E6-DATE(B6,1,1))/7,1)+IF(WEEKDAY(DATE(B6,1,1),2)&lt;=4,2,1),"")</f>
        <v>0</v>
      </c>
      <c r="E6" s="65">
        <f>Prisudvikling!D8</f>
        <v>0</v>
      </c>
      <c r="F6" t="str">
        <f t="shared" ref="F6:F69" si="2">IF(ISNA(HLOOKUP($E6,prisudvikling,G$2,FALSE)),"FALSK",IF(HLOOKUP($E6,prisudvikling,G$2,FALSE)&gt;0,HLOOKUP($E6,prisudvikling,G$2,FALSE),"FALSK"))</f>
        <v>FALSK</v>
      </c>
      <c r="G6" t="str">
        <f t="shared" ref="G6:P15" si="3">IF(ISNA(HLOOKUP($E6,prisudvikling,G$2,FALSE)),"FALSK",IF(HLOOKUP($E6,prisudvikling,G$2,FALSE)&gt;0,HLOOKUP($E6,prisudvikling,G$2,FALSE),"FALSK"))</f>
        <v>FALSK</v>
      </c>
      <c r="H6" t="str">
        <f t="shared" si="3"/>
        <v>FALSK</v>
      </c>
      <c r="I6" t="str">
        <f t="shared" si="3"/>
        <v>FALSK</v>
      </c>
      <c r="J6" t="str">
        <f t="shared" si="3"/>
        <v>FALSK</v>
      </c>
      <c r="K6" t="str">
        <f t="shared" si="3"/>
        <v>FALSK</v>
      </c>
      <c r="L6" t="str">
        <f t="shared" si="3"/>
        <v>FALSK</v>
      </c>
      <c r="M6" t="str">
        <f t="shared" si="3"/>
        <v>FALSK</v>
      </c>
      <c r="N6" t="str">
        <f t="shared" si="3"/>
        <v>FALSK</v>
      </c>
      <c r="O6" t="str">
        <f t="shared" si="3"/>
        <v>FALSK</v>
      </c>
      <c r="P6" t="str">
        <f t="shared" si="3"/>
        <v>FALSK</v>
      </c>
      <c r="Q6" t="str">
        <f t="shared" ref="Q6:Z15" si="4">IF(ISNA(HLOOKUP($E6,prisudvikling,Q$2,FALSE)),"FALSK",IF(HLOOKUP($E6,prisudvikling,Q$2,FALSE)&gt;0,HLOOKUP($E6,prisudvikling,Q$2,FALSE),"FALSK"))</f>
        <v>FALSK</v>
      </c>
      <c r="R6" t="str">
        <f t="shared" si="4"/>
        <v>FALSK</v>
      </c>
      <c r="S6" t="str">
        <f t="shared" si="4"/>
        <v>FALSK</v>
      </c>
      <c r="T6" t="str">
        <f t="shared" si="4"/>
        <v>FALSK</v>
      </c>
      <c r="U6" t="str">
        <f t="shared" si="4"/>
        <v>FALSK</v>
      </c>
      <c r="V6" t="str">
        <f t="shared" si="4"/>
        <v>FALSK</v>
      </c>
      <c r="W6" t="str">
        <f t="shared" si="4"/>
        <v>FALSK</v>
      </c>
      <c r="X6" t="str">
        <f t="shared" si="4"/>
        <v>FALSK</v>
      </c>
      <c r="Y6" t="str">
        <f t="shared" si="4"/>
        <v>FALSK</v>
      </c>
      <c r="Z6" t="str">
        <f t="shared" si="4"/>
        <v>FALSK</v>
      </c>
      <c r="AA6" t="str">
        <f t="shared" ref="AA6:AJ15" si="5">IF(ISNA(HLOOKUP($E6,prisudvikling,AA$2,FALSE)),"FALSK",IF(HLOOKUP($E6,prisudvikling,AA$2,FALSE)&gt;0,HLOOKUP($E6,prisudvikling,AA$2,FALSE),"FALSK"))</f>
        <v>FALSK</v>
      </c>
      <c r="AB6" t="str">
        <f t="shared" si="5"/>
        <v>FALSK</v>
      </c>
      <c r="AC6" t="str">
        <f t="shared" si="5"/>
        <v>FALSK</v>
      </c>
      <c r="AD6" t="str">
        <f t="shared" si="5"/>
        <v>FALSK</v>
      </c>
      <c r="AE6" t="str">
        <f t="shared" si="5"/>
        <v>FALSK</v>
      </c>
      <c r="AF6" t="str">
        <f t="shared" si="5"/>
        <v>FALSK</v>
      </c>
      <c r="AG6" t="str">
        <f t="shared" si="5"/>
        <v>FALSK</v>
      </c>
      <c r="AH6" t="str">
        <f t="shared" si="5"/>
        <v>FALSK</v>
      </c>
      <c r="AI6" t="str">
        <f t="shared" si="5"/>
        <v>FALSK</v>
      </c>
      <c r="AJ6" t="str">
        <f t="shared" si="5"/>
        <v>FALSK</v>
      </c>
      <c r="AK6" t="str">
        <f t="shared" ref="AK6:AY15" si="6">IF(ISNA(HLOOKUP($E6,prisudvikling,AK$2,FALSE)),"FALSK",IF(HLOOKUP($E6,prisudvikling,AK$2,FALSE)&gt;0,HLOOKUP($E6,prisudvikling,AK$2,FALSE),"FALSK"))</f>
        <v>FALSK</v>
      </c>
      <c r="AL6" t="str">
        <f t="shared" si="6"/>
        <v>FALSK</v>
      </c>
      <c r="AM6" t="str">
        <f t="shared" si="6"/>
        <v>FALSK</v>
      </c>
      <c r="AN6" t="str">
        <f t="shared" si="6"/>
        <v>FALSK</v>
      </c>
      <c r="AO6" t="str">
        <f t="shared" si="6"/>
        <v>FALSK</v>
      </c>
      <c r="AP6" t="str">
        <f t="shared" si="6"/>
        <v>FALSK</v>
      </c>
      <c r="AQ6" t="str">
        <f t="shared" si="6"/>
        <v>FALSK</v>
      </c>
      <c r="AR6" t="str">
        <f t="shared" si="6"/>
        <v>FALSK</v>
      </c>
      <c r="AS6" t="str">
        <f t="shared" si="6"/>
        <v>FALSK</v>
      </c>
      <c r="AT6" t="str">
        <f t="shared" si="6"/>
        <v>FALSK</v>
      </c>
      <c r="AU6" t="str">
        <f t="shared" si="6"/>
        <v>FALSK</v>
      </c>
      <c r="AV6" t="str">
        <f t="shared" si="6"/>
        <v>FALSK</v>
      </c>
      <c r="AW6" t="str">
        <f t="shared" si="6"/>
        <v>FALSK</v>
      </c>
      <c r="AX6" t="str">
        <f t="shared" si="6"/>
        <v>FALSK</v>
      </c>
      <c r="AY6" t="str">
        <f t="shared" si="6"/>
        <v>FALSK</v>
      </c>
      <c r="BD6" s="92" t="str">
        <f>A6</f>
        <v>Nej</v>
      </c>
      <c r="BE6" s="92">
        <f>B6</f>
        <v>1900</v>
      </c>
      <c r="BF6" s="92">
        <f>C6</f>
        <v>1</v>
      </c>
      <c r="BG6" s="92">
        <f>D6</f>
        <v>0</v>
      </c>
      <c r="BH6" s="92" t="str">
        <f>F6</f>
        <v>FALSK</v>
      </c>
      <c r="BI6" s="92" t="str">
        <f>H6</f>
        <v>FALSK</v>
      </c>
      <c r="BJ6" s="92" t="str">
        <f>L6</f>
        <v>FALSK</v>
      </c>
      <c r="BK6" s="92" t="str">
        <f>AS6</f>
        <v>FALSK</v>
      </c>
      <c r="BQ6" s="92" t="s">
        <v>102</v>
      </c>
      <c r="BR6" s="92">
        <v>2010</v>
      </c>
      <c r="BS6" s="92">
        <v>1</v>
      </c>
      <c r="BT6" s="92">
        <v>1</v>
      </c>
      <c r="BU6" s="92">
        <v>80</v>
      </c>
      <c r="BV6" s="92">
        <v>87.5</v>
      </c>
      <c r="BW6" s="92">
        <v>249</v>
      </c>
      <c r="BX6" s="92">
        <v>119.4</v>
      </c>
      <c r="BY6" s="92"/>
    </row>
    <row r="7" spans="1:119" x14ac:dyDescent="0.2">
      <c r="A7" t="str">
        <f t="shared" ref="A7:A70" ca="1" si="7">IF(ISNUMBER(F7),"Ja","Nej")</f>
        <v>Ja</v>
      </c>
      <c r="B7">
        <f t="shared" ref="B7:B70" ca="1" si="8">IF(ISNUMBER(E7),YEAR(E7),"")</f>
        <v>2010</v>
      </c>
      <c r="C7">
        <f t="shared" ref="C7:C70" ca="1" si="9">IF(ISNUMBER(E7),MONTH(E7),"")</f>
        <v>1</v>
      </c>
      <c r="D7" s="82">
        <f t="shared" ref="D7:D70" ca="1" si="10">IF(ISNUMBER(E7),FLOOR((E7-DATE(B7,1,1))/7,1)+IF(WEEKDAY(DATE(B7,1,1),2)&lt;=4,2,1),"")</f>
        <v>1</v>
      </c>
      <c r="E7" s="65">
        <f ca="1">OFFSET(Prisudvikling!D$8,0,ROW(E7)-ROW(E$6))</f>
        <v>40179</v>
      </c>
      <c r="F7">
        <f t="shared" ca="1" si="2"/>
        <v>80</v>
      </c>
      <c r="G7">
        <f t="shared" ca="1" si="3"/>
        <v>80</v>
      </c>
      <c r="H7">
        <f t="shared" ca="1" si="3"/>
        <v>87.5</v>
      </c>
      <c r="I7">
        <f t="shared" ca="1" si="3"/>
        <v>80</v>
      </c>
      <c r="J7" t="str">
        <f t="shared" ca="1" si="3"/>
        <v>FALSK</v>
      </c>
      <c r="K7" t="str">
        <f t="shared" ca="1" si="3"/>
        <v>FALSK</v>
      </c>
      <c r="L7">
        <f t="shared" ca="1" si="3"/>
        <v>249</v>
      </c>
      <c r="M7">
        <f t="shared" ca="1" si="3"/>
        <v>554.5</v>
      </c>
      <c r="N7">
        <f t="shared" ca="1" si="3"/>
        <v>143.5</v>
      </c>
      <c r="O7" t="str">
        <f t="shared" ca="1" si="3"/>
        <v>FALSK</v>
      </c>
      <c r="P7">
        <f t="shared" ca="1" si="3"/>
        <v>140</v>
      </c>
      <c r="Q7">
        <f t="shared" ca="1" si="4"/>
        <v>875</v>
      </c>
      <c r="R7">
        <f t="shared" ca="1" si="4"/>
        <v>425</v>
      </c>
      <c r="S7" t="str">
        <f t="shared" ca="1" si="4"/>
        <v>FALSK</v>
      </c>
      <c r="T7">
        <f t="shared" ca="1" si="4"/>
        <v>735</v>
      </c>
      <c r="U7">
        <f t="shared" ca="1" si="4"/>
        <v>930</v>
      </c>
      <c r="V7">
        <f t="shared" ca="1" si="4"/>
        <v>464</v>
      </c>
      <c r="W7">
        <f t="shared" ca="1" si="4"/>
        <v>374</v>
      </c>
      <c r="X7">
        <f t="shared" ca="1" si="4"/>
        <v>160</v>
      </c>
      <c r="Y7">
        <f t="shared" ca="1" si="4"/>
        <v>161</v>
      </c>
      <c r="Z7">
        <f t="shared" ca="1" si="4"/>
        <v>188.75</v>
      </c>
      <c r="AA7" t="str">
        <f t="shared" ca="1" si="5"/>
        <v>FALSK</v>
      </c>
      <c r="AB7">
        <f t="shared" ca="1" si="5"/>
        <v>1.5293394927615558</v>
      </c>
      <c r="AC7">
        <f t="shared" ca="1" si="5"/>
        <v>3.8904250254460631</v>
      </c>
      <c r="AD7">
        <f t="shared" ca="1" si="5"/>
        <v>1.9720430301399008</v>
      </c>
      <c r="AE7">
        <f t="shared" ca="1" si="5"/>
        <v>21.5</v>
      </c>
      <c r="AF7">
        <f t="shared" ca="1" si="5"/>
        <v>9.9499999999999993</v>
      </c>
      <c r="AG7" t="str">
        <f t="shared" ca="1" si="5"/>
        <v>FALSK</v>
      </c>
      <c r="AH7" t="str">
        <f t="shared" ca="1" si="5"/>
        <v>FALSK</v>
      </c>
      <c r="AI7">
        <f t="shared" ca="1" si="5"/>
        <v>1210</v>
      </c>
      <c r="AJ7">
        <f t="shared" ca="1" si="5"/>
        <v>3070</v>
      </c>
      <c r="AK7">
        <f t="shared" ca="1" si="6"/>
        <v>1560</v>
      </c>
      <c r="AL7">
        <f t="shared" ca="1" si="6"/>
        <v>16980</v>
      </c>
      <c r="AM7">
        <f t="shared" ca="1" si="6"/>
        <v>7860</v>
      </c>
      <c r="AN7" t="str">
        <f t="shared" ca="1" si="6"/>
        <v>FALSK</v>
      </c>
      <c r="AO7" t="str">
        <f t="shared" ca="1" si="6"/>
        <v>FALSK</v>
      </c>
      <c r="AP7" t="str">
        <f t="shared" ca="1" si="6"/>
        <v>FALSK</v>
      </c>
      <c r="AQ7">
        <f t="shared" ca="1" si="6"/>
        <v>158.69999999999999</v>
      </c>
      <c r="AR7">
        <f t="shared" ca="1" si="6"/>
        <v>163.69999999999999</v>
      </c>
      <c r="AS7">
        <f t="shared" ca="1" si="6"/>
        <v>170.2</v>
      </c>
      <c r="AT7">
        <f t="shared" ca="1" si="6"/>
        <v>119.4</v>
      </c>
      <c r="AU7">
        <f t="shared" ca="1" si="6"/>
        <v>124.4</v>
      </c>
      <c r="AV7">
        <f t="shared" ca="1" si="6"/>
        <v>112.8</v>
      </c>
      <c r="AW7">
        <f t="shared" ca="1" si="6"/>
        <v>90.9</v>
      </c>
      <c r="AX7">
        <f t="shared" ca="1" si="6"/>
        <v>95.9</v>
      </c>
      <c r="AY7" t="str">
        <f t="shared" ca="1" si="6"/>
        <v>FALSK</v>
      </c>
      <c r="BD7" s="92" t="str">
        <f t="shared" ref="BD7:BD70" ca="1" si="11">A7</f>
        <v>Ja</v>
      </c>
      <c r="BE7" s="92">
        <f t="shared" ref="BE7:BE70" ca="1" si="12">B7</f>
        <v>2010</v>
      </c>
      <c r="BF7" s="92">
        <f t="shared" ref="BF7:BF70" ca="1" si="13">C7</f>
        <v>1</v>
      </c>
      <c r="BG7" s="92">
        <f t="shared" ref="BG7:BG70" ca="1" si="14">D7</f>
        <v>1</v>
      </c>
      <c r="BH7" s="92">
        <f t="shared" ref="BH7:BH70" ca="1" si="15">F7</f>
        <v>80</v>
      </c>
      <c r="BI7" s="92">
        <f t="shared" ref="BI7:BI70" ca="1" si="16">H7</f>
        <v>87.5</v>
      </c>
      <c r="BJ7" s="92">
        <f t="shared" ref="BJ7:BJ70" ca="1" si="17">L7</f>
        <v>249</v>
      </c>
      <c r="BK7" s="92">
        <f t="shared" ref="BK7:BK70" ca="1" si="18">AS7</f>
        <v>170.2</v>
      </c>
      <c r="BQ7" s="92" t="s">
        <v>102</v>
      </c>
      <c r="BR7" s="92">
        <v>2010</v>
      </c>
      <c r="BS7" s="92">
        <v>1</v>
      </c>
      <c r="BT7" s="92">
        <v>2</v>
      </c>
      <c r="BU7" s="92">
        <v>80</v>
      </c>
      <c r="BV7" s="92">
        <v>87.5</v>
      </c>
      <c r="BW7" s="92">
        <v>249</v>
      </c>
      <c r="BX7" s="92">
        <v>119.5</v>
      </c>
      <c r="BY7" s="92"/>
    </row>
    <row r="8" spans="1:119" x14ac:dyDescent="0.2">
      <c r="A8" t="str">
        <f t="shared" ca="1" si="7"/>
        <v>Ja</v>
      </c>
      <c r="B8">
        <f t="shared" ca="1" si="8"/>
        <v>2010</v>
      </c>
      <c r="C8">
        <f t="shared" ca="1" si="9"/>
        <v>1</v>
      </c>
      <c r="D8" s="82">
        <f t="shared" ca="1" si="10"/>
        <v>2</v>
      </c>
      <c r="E8" s="65">
        <f ca="1">OFFSET(Prisudvikling!D$8,0,ROW(E8)-ROW(E$6))</f>
        <v>40186</v>
      </c>
      <c r="F8">
        <f t="shared" ca="1" si="2"/>
        <v>80</v>
      </c>
      <c r="G8">
        <f t="shared" ca="1" si="3"/>
        <v>80</v>
      </c>
      <c r="H8">
        <f t="shared" ca="1" si="3"/>
        <v>87.5</v>
      </c>
      <c r="I8">
        <f t="shared" ca="1" si="3"/>
        <v>80</v>
      </c>
      <c r="J8" t="str">
        <f t="shared" ca="1" si="3"/>
        <v>FALSK</v>
      </c>
      <c r="K8" t="str">
        <f t="shared" ca="1" si="3"/>
        <v>FALSK</v>
      </c>
      <c r="L8">
        <f t="shared" ca="1" si="3"/>
        <v>249</v>
      </c>
      <c r="M8">
        <f t="shared" ca="1" si="3"/>
        <v>554.5</v>
      </c>
      <c r="N8">
        <f t="shared" ca="1" si="3"/>
        <v>143.5</v>
      </c>
      <c r="O8" t="str">
        <f t="shared" ca="1" si="3"/>
        <v>FALSK</v>
      </c>
      <c r="P8">
        <f t="shared" ca="1" si="3"/>
        <v>140</v>
      </c>
      <c r="Q8">
        <f t="shared" ca="1" si="4"/>
        <v>875</v>
      </c>
      <c r="R8">
        <f t="shared" ca="1" si="4"/>
        <v>425</v>
      </c>
      <c r="S8" t="str">
        <f t="shared" ca="1" si="4"/>
        <v>FALSK</v>
      </c>
      <c r="T8">
        <f t="shared" ca="1" si="4"/>
        <v>735</v>
      </c>
      <c r="U8">
        <f t="shared" ca="1" si="4"/>
        <v>930</v>
      </c>
      <c r="V8">
        <f t="shared" ca="1" si="4"/>
        <v>464</v>
      </c>
      <c r="W8">
        <f t="shared" ca="1" si="4"/>
        <v>374</v>
      </c>
      <c r="X8">
        <f t="shared" ca="1" si="4"/>
        <v>160</v>
      </c>
      <c r="Y8">
        <f t="shared" ca="1" si="4"/>
        <v>161</v>
      </c>
      <c r="Z8">
        <f t="shared" ca="1" si="4"/>
        <v>188.75</v>
      </c>
      <c r="AA8" t="str">
        <f t="shared" ca="1" si="5"/>
        <v>FALSK</v>
      </c>
      <c r="AB8">
        <f t="shared" ca="1" si="5"/>
        <v>1.5293394927615558</v>
      </c>
      <c r="AC8">
        <f t="shared" ca="1" si="5"/>
        <v>3.8904250254460631</v>
      </c>
      <c r="AD8">
        <f t="shared" ca="1" si="5"/>
        <v>1.9720430301399008</v>
      </c>
      <c r="AE8">
        <f t="shared" ca="1" si="5"/>
        <v>21.5</v>
      </c>
      <c r="AF8">
        <f t="shared" ca="1" si="5"/>
        <v>9.9499999999999993</v>
      </c>
      <c r="AG8" t="str">
        <f t="shared" ca="1" si="5"/>
        <v>FALSK</v>
      </c>
      <c r="AH8" t="str">
        <f t="shared" ca="1" si="5"/>
        <v>FALSK</v>
      </c>
      <c r="AI8">
        <f t="shared" ca="1" si="5"/>
        <v>1210</v>
      </c>
      <c r="AJ8">
        <f t="shared" ca="1" si="5"/>
        <v>3070</v>
      </c>
      <c r="AK8">
        <f t="shared" ca="1" si="6"/>
        <v>1560</v>
      </c>
      <c r="AL8">
        <f t="shared" ca="1" si="6"/>
        <v>16980</v>
      </c>
      <c r="AM8">
        <f t="shared" ca="1" si="6"/>
        <v>7860</v>
      </c>
      <c r="AN8" t="str">
        <f t="shared" ca="1" si="6"/>
        <v>FALSK</v>
      </c>
      <c r="AO8" t="str">
        <f t="shared" ca="1" si="6"/>
        <v>FALSK</v>
      </c>
      <c r="AP8" t="str">
        <f t="shared" ca="1" si="6"/>
        <v>FALSK</v>
      </c>
      <c r="AQ8">
        <f t="shared" ca="1" si="6"/>
        <v>158.85</v>
      </c>
      <c r="AR8">
        <f t="shared" ca="1" si="6"/>
        <v>163.9</v>
      </c>
      <c r="AS8">
        <f t="shared" ca="1" si="6"/>
        <v>168.6</v>
      </c>
      <c r="AT8">
        <f t="shared" ca="1" si="6"/>
        <v>119.5</v>
      </c>
      <c r="AU8">
        <f t="shared" ca="1" si="6"/>
        <v>124.5</v>
      </c>
      <c r="AV8">
        <f t="shared" ca="1" si="6"/>
        <v>111.5</v>
      </c>
      <c r="AW8">
        <f t="shared" ca="1" si="6"/>
        <v>90.9</v>
      </c>
      <c r="AX8">
        <f t="shared" ca="1" si="6"/>
        <v>95.9</v>
      </c>
      <c r="AY8" t="str">
        <f t="shared" ca="1" si="6"/>
        <v>FALSK</v>
      </c>
      <c r="BD8" s="92" t="str">
        <f t="shared" ca="1" si="11"/>
        <v>Ja</v>
      </c>
      <c r="BE8" s="92">
        <f t="shared" ca="1" si="12"/>
        <v>2010</v>
      </c>
      <c r="BF8" s="92">
        <f t="shared" ca="1" si="13"/>
        <v>1</v>
      </c>
      <c r="BG8" s="92">
        <f t="shared" ca="1" si="14"/>
        <v>2</v>
      </c>
      <c r="BH8" s="92">
        <f t="shared" ca="1" si="15"/>
        <v>80</v>
      </c>
      <c r="BI8" s="92">
        <f t="shared" ca="1" si="16"/>
        <v>87.5</v>
      </c>
      <c r="BJ8" s="92">
        <f t="shared" ca="1" si="17"/>
        <v>249</v>
      </c>
      <c r="BK8" s="92">
        <f t="shared" ca="1" si="18"/>
        <v>168.6</v>
      </c>
      <c r="BQ8" s="92" t="s">
        <v>102</v>
      </c>
      <c r="BR8" s="92">
        <v>2010</v>
      </c>
      <c r="BS8" s="92">
        <v>1</v>
      </c>
      <c r="BT8" s="92">
        <v>3</v>
      </c>
      <c r="BU8" s="92">
        <v>82</v>
      </c>
      <c r="BV8" s="92">
        <v>89</v>
      </c>
      <c r="BW8" s="92">
        <v>248</v>
      </c>
      <c r="BX8" s="92">
        <v>122.4</v>
      </c>
      <c r="BY8" s="92"/>
    </row>
    <row r="9" spans="1:119" x14ac:dyDescent="0.2">
      <c r="A9" t="str">
        <f t="shared" ca="1" si="7"/>
        <v>Ja</v>
      </c>
      <c r="B9">
        <f t="shared" ca="1" si="8"/>
        <v>2010</v>
      </c>
      <c r="C9">
        <f t="shared" ca="1" si="9"/>
        <v>1</v>
      </c>
      <c r="D9" s="82">
        <f t="shared" ca="1" si="10"/>
        <v>3</v>
      </c>
      <c r="E9" s="65">
        <f ca="1">OFFSET(Prisudvikling!D$8,0,ROW(E9)-ROW(E$6))</f>
        <v>40193</v>
      </c>
      <c r="F9">
        <f t="shared" ca="1" si="2"/>
        <v>82</v>
      </c>
      <c r="G9">
        <f t="shared" ca="1" si="3"/>
        <v>82</v>
      </c>
      <c r="H9">
        <f t="shared" ca="1" si="3"/>
        <v>89</v>
      </c>
      <c r="I9">
        <f t="shared" ca="1" si="3"/>
        <v>90</v>
      </c>
      <c r="J9" t="str">
        <f t="shared" ca="1" si="3"/>
        <v>FALSK</v>
      </c>
      <c r="K9" t="str">
        <f t="shared" ca="1" si="3"/>
        <v>FALSK</v>
      </c>
      <c r="L9">
        <f t="shared" ca="1" si="3"/>
        <v>248</v>
      </c>
      <c r="M9">
        <f t="shared" ca="1" si="3"/>
        <v>554.5</v>
      </c>
      <c r="N9">
        <f t="shared" ca="1" si="3"/>
        <v>150</v>
      </c>
      <c r="O9" t="str">
        <f t="shared" ca="1" si="3"/>
        <v>FALSK</v>
      </c>
      <c r="P9">
        <f t="shared" ca="1" si="3"/>
        <v>152</v>
      </c>
      <c r="Q9">
        <f t="shared" ca="1" si="4"/>
        <v>900</v>
      </c>
      <c r="R9">
        <f t="shared" ca="1" si="4"/>
        <v>470</v>
      </c>
      <c r="S9" t="str">
        <f t="shared" ca="1" si="4"/>
        <v>FALSK</v>
      </c>
      <c r="T9">
        <f t="shared" ca="1" si="4"/>
        <v>735</v>
      </c>
      <c r="U9">
        <f t="shared" ca="1" si="4"/>
        <v>930</v>
      </c>
      <c r="V9">
        <f t="shared" ca="1" si="4"/>
        <v>464</v>
      </c>
      <c r="W9">
        <f t="shared" ca="1" si="4"/>
        <v>374</v>
      </c>
      <c r="X9">
        <f t="shared" ca="1" si="4"/>
        <v>161.5</v>
      </c>
      <c r="Y9">
        <f t="shared" ca="1" si="4"/>
        <v>165.5</v>
      </c>
      <c r="Z9">
        <f t="shared" ca="1" si="4"/>
        <v>196</v>
      </c>
      <c r="AA9" t="str">
        <f t="shared" ca="1" si="5"/>
        <v>FALSK</v>
      </c>
      <c r="AB9">
        <f t="shared" ca="1" si="5"/>
        <v>1.5293394927615558</v>
      </c>
      <c r="AC9">
        <f t="shared" ca="1" si="5"/>
        <v>3.8904250254460631</v>
      </c>
      <c r="AD9">
        <f t="shared" ca="1" si="5"/>
        <v>1.9720430301399008</v>
      </c>
      <c r="AE9">
        <f t="shared" ca="1" si="5"/>
        <v>21.5</v>
      </c>
      <c r="AF9">
        <f t="shared" ca="1" si="5"/>
        <v>9.9499999999999993</v>
      </c>
      <c r="AG9" t="str">
        <f t="shared" ca="1" si="5"/>
        <v>FALSK</v>
      </c>
      <c r="AH9" t="str">
        <f t="shared" ca="1" si="5"/>
        <v>FALSK</v>
      </c>
      <c r="AI9">
        <f t="shared" ca="1" si="5"/>
        <v>1210</v>
      </c>
      <c r="AJ9">
        <f t="shared" ca="1" si="5"/>
        <v>3070</v>
      </c>
      <c r="AK9">
        <f t="shared" ca="1" si="6"/>
        <v>1560</v>
      </c>
      <c r="AL9">
        <f t="shared" ca="1" si="6"/>
        <v>16980</v>
      </c>
      <c r="AM9">
        <f t="shared" ca="1" si="6"/>
        <v>7860</v>
      </c>
      <c r="AN9" t="str">
        <f t="shared" ca="1" si="6"/>
        <v>FALSK</v>
      </c>
      <c r="AO9" t="str">
        <f t="shared" ca="1" si="6"/>
        <v>FALSK</v>
      </c>
      <c r="AP9" t="str">
        <f t="shared" ca="1" si="6"/>
        <v>FALSK</v>
      </c>
      <c r="AQ9">
        <f t="shared" ca="1" si="6"/>
        <v>161.1</v>
      </c>
      <c r="AR9">
        <f t="shared" ca="1" si="6"/>
        <v>166.1</v>
      </c>
      <c r="AS9">
        <f t="shared" ca="1" si="6"/>
        <v>171.5</v>
      </c>
      <c r="AT9">
        <f t="shared" ca="1" si="6"/>
        <v>122.4</v>
      </c>
      <c r="AU9">
        <f t="shared" ca="1" si="6"/>
        <v>127.4</v>
      </c>
      <c r="AV9">
        <f t="shared" ca="1" si="6"/>
        <v>112.6</v>
      </c>
      <c r="AW9">
        <f t="shared" ca="1" si="6"/>
        <v>93.9</v>
      </c>
      <c r="AX9">
        <f t="shared" ca="1" si="6"/>
        <v>98.9</v>
      </c>
      <c r="AY9" t="str">
        <f t="shared" ca="1" si="6"/>
        <v>FALSK</v>
      </c>
      <c r="BD9" s="92" t="str">
        <f t="shared" ca="1" si="11"/>
        <v>Ja</v>
      </c>
      <c r="BE9" s="92">
        <f t="shared" ca="1" si="12"/>
        <v>2010</v>
      </c>
      <c r="BF9" s="92">
        <f t="shared" ca="1" si="13"/>
        <v>1</v>
      </c>
      <c r="BG9" s="92">
        <f t="shared" ca="1" si="14"/>
        <v>3</v>
      </c>
      <c r="BH9" s="92">
        <f t="shared" ca="1" si="15"/>
        <v>82</v>
      </c>
      <c r="BI9" s="92">
        <f t="shared" ca="1" si="16"/>
        <v>89</v>
      </c>
      <c r="BJ9" s="92">
        <f t="shared" ca="1" si="17"/>
        <v>248</v>
      </c>
      <c r="BK9" s="92">
        <f t="shared" ca="1" si="18"/>
        <v>171.5</v>
      </c>
      <c r="BQ9" s="92" t="s">
        <v>102</v>
      </c>
      <c r="BR9" s="92">
        <v>2010</v>
      </c>
      <c r="BS9" s="92">
        <v>1</v>
      </c>
      <c r="BT9" s="92">
        <v>4</v>
      </c>
      <c r="BU9" s="92">
        <v>82</v>
      </c>
      <c r="BV9" s="92">
        <v>89</v>
      </c>
      <c r="BW9" s="92">
        <v>241</v>
      </c>
      <c r="BX9" s="92">
        <v>121.5</v>
      </c>
      <c r="BY9" s="92"/>
    </row>
    <row r="10" spans="1:119" x14ac:dyDescent="0.2">
      <c r="A10" t="str">
        <f t="shared" ca="1" si="7"/>
        <v>Ja</v>
      </c>
      <c r="B10">
        <f t="shared" ca="1" si="8"/>
        <v>2010</v>
      </c>
      <c r="C10">
        <f t="shared" ca="1" si="9"/>
        <v>1</v>
      </c>
      <c r="D10" s="82">
        <f t="shared" ca="1" si="10"/>
        <v>4</v>
      </c>
      <c r="E10" s="65">
        <f ca="1">OFFSET(Prisudvikling!D$8,0,ROW(E10)-ROW(E$6))</f>
        <v>40200</v>
      </c>
      <c r="F10">
        <f t="shared" ca="1" si="2"/>
        <v>82</v>
      </c>
      <c r="G10">
        <f t="shared" ca="1" si="3"/>
        <v>82</v>
      </c>
      <c r="H10">
        <f t="shared" ca="1" si="3"/>
        <v>89</v>
      </c>
      <c r="I10">
        <f t="shared" ca="1" si="3"/>
        <v>90</v>
      </c>
      <c r="J10" t="str">
        <f t="shared" ca="1" si="3"/>
        <v>FALSK</v>
      </c>
      <c r="K10" t="str">
        <f t="shared" ca="1" si="3"/>
        <v>FALSK</v>
      </c>
      <c r="L10">
        <f t="shared" ca="1" si="3"/>
        <v>241</v>
      </c>
      <c r="M10">
        <f t="shared" ca="1" si="3"/>
        <v>554.5</v>
      </c>
      <c r="N10">
        <f t="shared" ca="1" si="3"/>
        <v>152.5</v>
      </c>
      <c r="O10" t="str">
        <f t="shared" ca="1" si="3"/>
        <v>FALSK</v>
      </c>
      <c r="P10">
        <f t="shared" ca="1" si="3"/>
        <v>152.25</v>
      </c>
      <c r="Q10">
        <f t="shared" ca="1" si="4"/>
        <v>900</v>
      </c>
      <c r="R10">
        <f t="shared" ca="1" si="4"/>
        <v>463.5</v>
      </c>
      <c r="S10" t="str">
        <f t="shared" ca="1" si="4"/>
        <v>FALSK</v>
      </c>
      <c r="T10">
        <f t="shared" ca="1" si="4"/>
        <v>735</v>
      </c>
      <c r="U10">
        <f t="shared" ca="1" si="4"/>
        <v>930</v>
      </c>
      <c r="V10">
        <f t="shared" ca="1" si="4"/>
        <v>464</v>
      </c>
      <c r="W10">
        <f t="shared" ca="1" si="4"/>
        <v>374</v>
      </c>
      <c r="X10">
        <f t="shared" ca="1" si="4"/>
        <v>170.25</v>
      </c>
      <c r="Y10">
        <f t="shared" ca="1" si="4"/>
        <v>176</v>
      </c>
      <c r="Z10">
        <f t="shared" ca="1" si="4"/>
        <v>206</v>
      </c>
      <c r="AA10" t="str">
        <f t="shared" ca="1" si="5"/>
        <v>FALSK</v>
      </c>
      <c r="AB10">
        <f t="shared" ca="1" si="5"/>
        <v>1.5293394927615558</v>
      </c>
      <c r="AC10">
        <f t="shared" ca="1" si="5"/>
        <v>3.8904250254460631</v>
      </c>
      <c r="AD10">
        <f t="shared" ca="1" si="5"/>
        <v>1.9720430301399008</v>
      </c>
      <c r="AE10">
        <f t="shared" ca="1" si="5"/>
        <v>21.5</v>
      </c>
      <c r="AF10">
        <f t="shared" ca="1" si="5"/>
        <v>9.9499999999999993</v>
      </c>
      <c r="AG10" t="str">
        <f t="shared" ca="1" si="5"/>
        <v>FALSK</v>
      </c>
      <c r="AH10" t="str">
        <f t="shared" ca="1" si="5"/>
        <v>FALSK</v>
      </c>
      <c r="AI10">
        <f t="shared" ca="1" si="5"/>
        <v>1210</v>
      </c>
      <c r="AJ10">
        <f t="shared" ca="1" si="5"/>
        <v>3070</v>
      </c>
      <c r="AK10">
        <f t="shared" ca="1" si="6"/>
        <v>1560</v>
      </c>
      <c r="AL10">
        <f t="shared" ca="1" si="6"/>
        <v>16980</v>
      </c>
      <c r="AM10">
        <f t="shared" ca="1" si="6"/>
        <v>7860</v>
      </c>
      <c r="AN10" t="str">
        <f t="shared" ca="1" si="6"/>
        <v>FALSK</v>
      </c>
      <c r="AO10" t="str">
        <f t="shared" ca="1" si="6"/>
        <v>FALSK</v>
      </c>
      <c r="AP10" t="str">
        <f t="shared" ca="1" si="6"/>
        <v>FALSK</v>
      </c>
      <c r="AQ10">
        <f t="shared" ca="1" si="6"/>
        <v>159.69999999999999</v>
      </c>
      <c r="AR10">
        <f t="shared" ca="1" si="6"/>
        <v>164.7</v>
      </c>
      <c r="AS10">
        <f t="shared" ca="1" si="6"/>
        <v>170.1</v>
      </c>
      <c r="AT10">
        <f t="shared" ca="1" si="6"/>
        <v>121.5</v>
      </c>
      <c r="AU10">
        <f t="shared" ca="1" si="6"/>
        <v>126.5</v>
      </c>
      <c r="AV10">
        <f t="shared" ca="1" si="6"/>
        <v>111.3</v>
      </c>
      <c r="AW10">
        <f t="shared" ca="1" si="6"/>
        <v>93.9</v>
      </c>
      <c r="AX10">
        <f t="shared" ca="1" si="6"/>
        <v>98.9</v>
      </c>
      <c r="AY10" t="str">
        <f t="shared" ca="1" si="6"/>
        <v>FALSK</v>
      </c>
      <c r="BD10" s="92" t="str">
        <f t="shared" ca="1" si="11"/>
        <v>Ja</v>
      </c>
      <c r="BE10" s="92">
        <f t="shared" ca="1" si="12"/>
        <v>2010</v>
      </c>
      <c r="BF10" s="92">
        <f t="shared" ca="1" si="13"/>
        <v>1</v>
      </c>
      <c r="BG10" s="92">
        <f t="shared" ca="1" si="14"/>
        <v>4</v>
      </c>
      <c r="BH10" s="92">
        <f t="shared" ca="1" si="15"/>
        <v>82</v>
      </c>
      <c r="BI10" s="92">
        <f t="shared" ca="1" si="16"/>
        <v>89</v>
      </c>
      <c r="BJ10" s="92">
        <f t="shared" ca="1" si="17"/>
        <v>241</v>
      </c>
      <c r="BK10" s="92">
        <f t="shared" ca="1" si="18"/>
        <v>170.1</v>
      </c>
      <c r="BQ10" s="92" t="s">
        <v>102</v>
      </c>
      <c r="BR10" s="92">
        <v>2010</v>
      </c>
      <c r="BS10" s="92">
        <v>1</v>
      </c>
      <c r="BT10" s="92">
        <v>5</v>
      </c>
      <c r="BU10" s="92">
        <v>82</v>
      </c>
      <c r="BV10" s="92">
        <v>87</v>
      </c>
      <c r="BW10" s="92">
        <v>243.1</v>
      </c>
      <c r="BX10" s="92">
        <v>120.9</v>
      </c>
      <c r="BY10" s="92"/>
    </row>
    <row r="11" spans="1:119" x14ac:dyDescent="0.2">
      <c r="A11" t="str">
        <f t="shared" ca="1" si="7"/>
        <v>Ja</v>
      </c>
      <c r="B11">
        <f t="shared" ca="1" si="8"/>
        <v>2010</v>
      </c>
      <c r="C11">
        <f t="shared" ca="1" si="9"/>
        <v>1</v>
      </c>
      <c r="D11" s="82">
        <f t="shared" ca="1" si="10"/>
        <v>5</v>
      </c>
      <c r="E11" s="65">
        <f ca="1">OFFSET(Prisudvikling!D$8,0,ROW(E11)-ROW(E$6))</f>
        <v>40207</v>
      </c>
      <c r="F11">
        <f t="shared" ca="1" si="2"/>
        <v>82</v>
      </c>
      <c r="G11">
        <f t="shared" ca="1" si="3"/>
        <v>82</v>
      </c>
      <c r="H11">
        <f t="shared" ca="1" si="3"/>
        <v>87</v>
      </c>
      <c r="I11">
        <f t="shared" ca="1" si="3"/>
        <v>90</v>
      </c>
      <c r="J11" t="str">
        <f t="shared" ca="1" si="3"/>
        <v>FALSK</v>
      </c>
      <c r="K11" t="str">
        <f t="shared" ca="1" si="3"/>
        <v>FALSK</v>
      </c>
      <c r="L11">
        <f t="shared" ca="1" si="3"/>
        <v>243.1</v>
      </c>
      <c r="M11">
        <f t="shared" ca="1" si="3"/>
        <v>549.5</v>
      </c>
      <c r="N11">
        <f t="shared" ca="1" si="3"/>
        <v>159</v>
      </c>
      <c r="O11" t="str">
        <f t="shared" ca="1" si="3"/>
        <v>FALSK</v>
      </c>
      <c r="P11">
        <f t="shared" ca="1" si="3"/>
        <v>152</v>
      </c>
      <c r="Q11">
        <f t="shared" ca="1" si="4"/>
        <v>900</v>
      </c>
      <c r="R11">
        <f t="shared" ca="1" si="4"/>
        <v>470</v>
      </c>
      <c r="S11" t="str">
        <f t="shared" ca="1" si="4"/>
        <v>FALSK</v>
      </c>
      <c r="T11">
        <f t="shared" ca="1" si="4"/>
        <v>735</v>
      </c>
      <c r="U11">
        <f t="shared" ca="1" si="4"/>
        <v>930</v>
      </c>
      <c r="V11">
        <f t="shared" ca="1" si="4"/>
        <v>464</v>
      </c>
      <c r="W11">
        <f t="shared" ca="1" si="4"/>
        <v>374</v>
      </c>
      <c r="X11">
        <f t="shared" ca="1" si="4"/>
        <v>171</v>
      </c>
      <c r="Y11">
        <f t="shared" ca="1" si="4"/>
        <v>176</v>
      </c>
      <c r="Z11">
        <f t="shared" ca="1" si="4"/>
        <v>205</v>
      </c>
      <c r="AA11" t="str">
        <f t="shared" ca="1" si="5"/>
        <v>FALSK</v>
      </c>
      <c r="AB11">
        <f t="shared" ca="1" si="5"/>
        <v>1.5293394927615558</v>
      </c>
      <c r="AC11">
        <f t="shared" ca="1" si="5"/>
        <v>3.8904250254460631</v>
      </c>
      <c r="AD11">
        <f t="shared" ca="1" si="5"/>
        <v>1.9720430301399008</v>
      </c>
      <c r="AE11">
        <f t="shared" ca="1" si="5"/>
        <v>21.5</v>
      </c>
      <c r="AF11">
        <f t="shared" ca="1" si="5"/>
        <v>9.9499999999999993</v>
      </c>
      <c r="AG11" t="str">
        <f t="shared" ca="1" si="5"/>
        <v>FALSK</v>
      </c>
      <c r="AH11" t="str">
        <f t="shared" ca="1" si="5"/>
        <v>FALSK</v>
      </c>
      <c r="AI11">
        <f t="shared" ca="1" si="5"/>
        <v>1210</v>
      </c>
      <c r="AJ11">
        <f t="shared" ca="1" si="5"/>
        <v>3070</v>
      </c>
      <c r="AK11">
        <f t="shared" ca="1" si="6"/>
        <v>1560</v>
      </c>
      <c r="AL11">
        <f t="shared" ca="1" si="6"/>
        <v>16980</v>
      </c>
      <c r="AM11">
        <f t="shared" ca="1" si="6"/>
        <v>7860</v>
      </c>
      <c r="AN11" t="str">
        <f t="shared" ca="1" si="6"/>
        <v xml:space="preserve"> </v>
      </c>
      <c r="AO11" t="str">
        <f t="shared" ca="1" si="6"/>
        <v>FALSK</v>
      </c>
      <c r="AP11" t="str">
        <f t="shared" ca="1" si="6"/>
        <v>FALSK</v>
      </c>
      <c r="AQ11">
        <f t="shared" ca="1" si="6"/>
        <v>159.4</v>
      </c>
      <c r="AR11">
        <f t="shared" ca="1" si="6"/>
        <v>164.4</v>
      </c>
      <c r="AS11">
        <f t="shared" ca="1" si="6"/>
        <v>169.6</v>
      </c>
      <c r="AT11">
        <f t="shared" ca="1" si="6"/>
        <v>120.9</v>
      </c>
      <c r="AU11">
        <f t="shared" ca="1" si="6"/>
        <v>125.9</v>
      </c>
      <c r="AV11">
        <f t="shared" ca="1" si="6"/>
        <v>110.6</v>
      </c>
      <c r="AW11">
        <f t="shared" ca="1" si="6"/>
        <v>93.5</v>
      </c>
      <c r="AX11">
        <f t="shared" ca="1" si="6"/>
        <v>98.5</v>
      </c>
      <c r="AY11" t="str">
        <f t="shared" ca="1" si="6"/>
        <v>FALSK</v>
      </c>
      <c r="BD11" s="92" t="str">
        <f t="shared" ca="1" si="11"/>
        <v>Ja</v>
      </c>
      <c r="BE11" s="92">
        <f t="shared" ca="1" si="12"/>
        <v>2010</v>
      </c>
      <c r="BF11" s="92">
        <f t="shared" ca="1" si="13"/>
        <v>1</v>
      </c>
      <c r="BG11" s="92">
        <f t="shared" ca="1" si="14"/>
        <v>5</v>
      </c>
      <c r="BH11" s="92">
        <f t="shared" ca="1" si="15"/>
        <v>82</v>
      </c>
      <c r="BI11" s="92">
        <f t="shared" ca="1" si="16"/>
        <v>87</v>
      </c>
      <c r="BJ11" s="92">
        <f t="shared" ca="1" si="17"/>
        <v>243.1</v>
      </c>
      <c r="BK11" s="92">
        <f t="shared" ca="1" si="18"/>
        <v>169.6</v>
      </c>
      <c r="BQ11" s="92" t="s">
        <v>102</v>
      </c>
      <c r="BR11" s="92">
        <v>2010</v>
      </c>
      <c r="BS11" s="92">
        <v>2</v>
      </c>
      <c r="BT11" s="92">
        <v>6</v>
      </c>
      <c r="BU11" s="92">
        <v>82</v>
      </c>
      <c r="BV11" s="92">
        <v>86</v>
      </c>
      <c r="BW11" s="92">
        <v>239.37</v>
      </c>
      <c r="BX11" s="92">
        <v>120.7</v>
      </c>
      <c r="BY11" s="92"/>
    </row>
    <row r="12" spans="1:119" x14ac:dyDescent="0.2">
      <c r="A12" t="str">
        <f t="shared" ca="1" si="7"/>
        <v>Ja</v>
      </c>
      <c r="B12">
        <f t="shared" ca="1" si="8"/>
        <v>2010</v>
      </c>
      <c r="C12">
        <f t="shared" ca="1" si="9"/>
        <v>2</v>
      </c>
      <c r="D12" s="82">
        <f t="shared" ca="1" si="10"/>
        <v>6</v>
      </c>
      <c r="E12" s="65">
        <f ca="1">OFFSET(Prisudvikling!D$8,0,ROW(E12)-ROW(E$6))</f>
        <v>40214</v>
      </c>
      <c r="F12">
        <f t="shared" ca="1" si="2"/>
        <v>82</v>
      </c>
      <c r="G12">
        <f t="shared" ca="1" si="3"/>
        <v>82</v>
      </c>
      <c r="H12">
        <f t="shared" ca="1" si="3"/>
        <v>86</v>
      </c>
      <c r="I12">
        <f t="shared" ca="1" si="3"/>
        <v>90</v>
      </c>
      <c r="J12" t="str">
        <f t="shared" ca="1" si="3"/>
        <v>FALSK</v>
      </c>
      <c r="K12" t="str">
        <f t="shared" ca="1" si="3"/>
        <v>FALSK</v>
      </c>
      <c r="L12">
        <f t="shared" ca="1" si="3"/>
        <v>239.37</v>
      </c>
      <c r="M12">
        <f t="shared" ca="1" si="3"/>
        <v>549.5</v>
      </c>
      <c r="N12">
        <f t="shared" ca="1" si="3"/>
        <v>159</v>
      </c>
      <c r="O12" t="str">
        <f t="shared" ca="1" si="3"/>
        <v>FALSK</v>
      </c>
      <c r="P12">
        <f t="shared" ca="1" si="3"/>
        <v>152</v>
      </c>
      <c r="Q12">
        <f t="shared" ca="1" si="4"/>
        <v>932</v>
      </c>
      <c r="R12">
        <f t="shared" ca="1" si="4"/>
        <v>470</v>
      </c>
      <c r="S12" t="str">
        <f t="shared" ca="1" si="4"/>
        <v>FALSK</v>
      </c>
      <c r="T12">
        <f t="shared" ca="1" si="4"/>
        <v>735</v>
      </c>
      <c r="U12">
        <f t="shared" ca="1" si="4"/>
        <v>959</v>
      </c>
      <c r="V12">
        <f t="shared" ca="1" si="4"/>
        <v>474</v>
      </c>
      <c r="W12">
        <f t="shared" ca="1" si="4"/>
        <v>374</v>
      </c>
      <c r="X12">
        <f t="shared" ca="1" si="4"/>
        <v>167</v>
      </c>
      <c r="Y12">
        <f t="shared" ca="1" si="4"/>
        <v>170.25</v>
      </c>
      <c r="Z12">
        <f t="shared" ca="1" si="4"/>
        <v>198.5</v>
      </c>
      <c r="AA12" t="str">
        <f t="shared" ca="1" si="5"/>
        <v>FALSK</v>
      </c>
      <c r="AB12">
        <f t="shared" ca="1" si="5"/>
        <v>1.9521300790555633</v>
      </c>
      <c r="AC12">
        <f t="shared" ca="1" si="5"/>
        <v>4.05</v>
      </c>
      <c r="AD12">
        <f t="shared" ca="1" si="5"/>
        <v>2.4015895817934423</v>
      </c>
      <c r="AE12">
        <f t="shared" ca="1" si="5"/>
        <v>22</v>
      </c>
      <c r="AF12">
        <f t="shared" ca="1" si="5"/>
        <v>9.9499999999999993</v>
      </c>
      <c r="AG12" t="str">
        <f t="shared" ca="1" si="5"/>
        <v>FALSK</v>
      </c>
      <c r="AH12" t="str">
        <f t="shared" ca="1" si="5"/>
        <v>FALSK</v>
      </c>
      <c r="AI12">
        <f t="shared" ca="1" si="5"/>
        <v>1540</v>
      </c>
      <c r="AJ12">
        <f t="shared" ca="1" si="5"/>
        <v>3200</v>
      </c>
      <c r="AK12">
        <f t="shared" ca="1" si="6"/>
        <v>1900</v>
      </c>
      <c r="AL12">
        <f t="shared" ca="1" si="6"/>
        <v>17360</v>
      </c>
      <c r="AM12">
        <f t="shared" ca="1" si="6"/>
        <v>7850</v>
      </c>
      <c r="AN12" t="str">
        <f t="shared" ca="1" si="6"/>
        <v xml:space="preserve"> </v>
      </c>
      <c r="AO12" t="str">
        <f t="shared" ca="1" si="6"/>
        <v>FALSK</v>
      </c>
      <c r="AP12" t="str">
        <f t="shared" ca="1" si="6"/>
        <v>FALSK</v>
      </c>
      <c r="AQ12">
        <f t="shared" ca="1" si="6"/>
        <v>159.82</v>
      </c>
      <c r="AR12">
        <f t="shared" ca="1" si="6"/>
        <v>164.8</v>
      </c>
      <c r="AS12">
        <f t="shared" ca="1" si="6"/>
        <v>170.6</v>
      </c>
      <c r="AT12">
        <f t="shared" ca="1" si="6"/>
        <v>120.7</v>
      </c>
      <c r="AU12">
        <f t="shared" ca="1" si="6"/>
        <v>125.7</v>
      </c>
      <c r="AV12">
        <f t="shared" ca="1" si="6"/>
        <v>109.6</v>
      </c>
      <c r="AW12">
        <f t="shared" ca="1" si="6"/>
        <v>93.2</v>
      </c>
      <c r="AX12">
        <f t="shared" ca="1" si="6"/>
        <v>98.2</v>
      </c>
      <c r="AY12" t="str">
        <f t="shared" ca="1" si="6"/>
        <v>FALSK</v>
      </c>
      <c r="BD12" s="92" t="str">
        <f t="shared" ca="1" si="11"/>
        <v>Ja</v>
      </c>
      <c r="BE12" s="92">
        <f t="shared" ca="1" si="12"/>
        <v>2010</v>
      </c>
      <c r="BF12" s="92">
        <f t="shared" ca="1" si="13"/>
        <v>2</v>
      </c>
      <c r="BG12" s="92">
        <f t="shared" ca="1" si="14"/>
        <v>6</v>
      </c>
      <c r="BH12" s="92">
        <f t="shared" ca="1" si="15"/>
        <v>82</v>
      </c>
      <c r="BI12" s="92">
        <f t="shared" ca="1" si="16"/>
        <v>86</v>
      </c>
      <c r="BJ12" s="92">
        <f t="shared" ca="1" si="17"/>
        <v>239.37</v>
      </c>
      <c r="BK12" s="92">
        <f t="shared" ca="1" si="18"/>
        <v>170.6</v>
      </c>
      <c r="BQ12" s="92" t="s">
        <v>102</v>
      </c>
      <c r="BR12" s="92">
        <v>2010</v>
      </c>
      <c r="BS12" s="92">
        <v>2</v>
      </c>
      <c r="BT12" s="92">
        <v>7</v>
      </c>
      <c r="BU12" s="92">
        <v>82</v>
      </c>
      <c r="BV12" s="92">
        <v>86</v>
      </c>
      <c r="BW12" s="92">
        <v>241</v>
      </c>
      <c r="BX12" s="92">
        <v>121.3</v>
      </c>
      <c r="BY12" s="92"/>
    </row>
    <row r="13" spans="1:119" x14ac:dyDescent="0.2">
      <c r="A13" t="str">
        <f t="shared" ca="1" si="7"/>
        <v>Ja</v>
      </c>
      <c r="B13">
        <f t="shared" ca="1" si="8"/>
        <v>2010</v>
      </c>
      <c r="C13">
        <f t="shared" ca="1" si="9"/>
        <v>2</v>
      </c>
      <c r="D13" s="82">
        <f t="shared" ca="1" si="10"/>
        <v>7</v>
      </c>
      <c r="E13" s="65">
        <f ca="1">OFFSET(Prisudvikling!D$8,0,ROW(E13)-ROW(E$6))</f>
        <v>40221</v>
      </c>
      <c r="F13">
        <f t="shared" ca="1" si="2"/>
        <v>82</v>
      </c>
      <c r="G13">
        <f t="shared" ca="1" si="3"/>
        <v>82</v>
      </c>
      <c r="H13">
        <f t="shared" ca="1" si="3"/>
        <v>86</v>
      </c>
      <c r="I13">
        <f t="shared" ca="1" si="3"/>
        <v>90</v>
      </c>
      <c r="J13" t="str">
        <f t="shared" ca="1" si="3"/>
        <v>FALSK</v>
      </c>
      <c r="K13" t="str">
        <f t="shared" ca="1" si="3"/>
        <v>FALSK</v>
      </c>
      <c r="L13">
        <f t="shared" ca="1" si="3"/>
        <v>241</v>
      </c>
      <c r="M13">
        <f t="shared" ca="1" si="3"/>
        <v>549.5</v>
      </c>
      <c r="N13">
        <f t="shared" ca="1" si="3"/>
        <v>159.75</v>
      </c>
      <c r="O13" t="str">
        <f t="shared" ca="1" si="3"/>
        <v>FALSK</v>
      </c>
      <c r="P13">
        <f t="shared" ca="1" si="3"/>
        <v>161.75</v>
      </c>
      <c r="Q13">
        <f t="shared" ca="1" si="4"/>
        <v>932</v>
      </c>
      <c r="R13">
        <f t="shared" ca="1" si="4"/>
        <v>470</v>
      </c>
      <c r="S13" t="str">
        <f t="shared" ca="1" si="4"/>
        <v>FALSK</v>
      </c>
      <c r="T13">
        <f t="shared" ca="1" si="4"/>
        <v>1000</v>
      </c>
      <c r="U13">
        <f t="shared" ca="1" si="4"/>
        <v>959</v>
      </c>
      <c r="V13">
        <f t="shared" ca="1" si="4"/>
        <v>474</v>
      </c>
      <c r="W13">
        <f t="shared" ca="1" si="4"/>
        <v>374</v>
      </c>
      <c r="X13">
        <f t="shared" ca="1" si="4"/>
        <v>170.75</v>
      </c>
      <c r="Y13">
        <f t="shared" ca="1" si="4"/>
        <v>175.25</v>
      </c>
      <c r="Z13">
        <f t="shared" ca="1" si="4"/>
        <v>209</v>
      </c>
      <c r="AA13" t="str">
        <f t="shared" ca="1" si="5"/>
        <v>FALSK</v>
      </c>
      <c r="AB13">
        <f t="shared" ca="1" si="5"/>
        <v>1.9521300790555633</v>
      </c>
      <c r="AC13">
        <f t="shared" ca="1" si="5"/>
        <v>4.05</v>
      </c>
      <c r="AD13">
        <f t="shared" ca="1" si="5"/>
        <v>2.4015895817934423</v>
      </c>
      <c r="AE13">
        <f t="shared" ca="1" si="5"/>
        <v>22</v>
      </c>
      <c r="AF13">
        <f t="shared" ca="1" si="5"/>
        <v>9.9499999999999993</v>
      </c>
      <c r="AG13" t="str">
        <f t="shared" ca="1" si="5"/>
        <v>FALSK</v>
      </c>
      <c r="AH13" t="str">
        <f t="shared" ca="1" si="5"/>
        <v>FALSK</v>
      </c>
      <c r="AI13">
        <f t="shared" ca="1" si="5"/>
        <v>1540</v>
      </c>
      <c r="AJ13">
        <f t="shared" ca="1" si="5"/>
        <v>3200</v>
      </c>
      <c r="AK13">
        <f t="shared" ca="1" si="6"/>
        <v>1900</v>
      </c>
      <c r="AL13">
        <f t="shared" ca="1" si="6"/>
        <v>17360</v>
      </c>
      <c r="AM13">
        <f t="shared" ca="1" si="6"/>
        <v>7850</v>
      </c>
      <c r="AN13" t="str">
        <f t="shared" ca="1" si="6"/>
        <v xml:space="preserve"> </v>
      </c>
      <c r="AO13" t="str">
        <f t="shared" ca="1" si="6"/>
        <v>FALSK</v>
      </c>
      <c r="AP13" t="str">
        <f t="shared" ca="1" si="6"/>
        <v>FALSK</v>
      </c>
      <c r="AQ13">
        <f t="shared" ca="1" si="6"/>
        <v>168</v>
      </c>
      <c r="AR13">
        <f t="shared" ca="1" si="6"/>
        <v>173</v>
      </c>
      <c r="AS13">
        <f t="shared" ca="1" si="6"/>
        <v>171.5</v>
      </c>
      <c r="AT13">
        <f t="shared" ca="1" si="6"/>
        <v>121.3</v>
      </c>
      <c r="AU13">
        <f t="shared" ca="1" si="6"/>
        <v>126.3</v>
      </c>
      <c r="AV13">
        <f t="shared" ca="1" si="6"/>
        <v>109.9</v>
      </c>
      <c r="AW13">
        <f t="shared" ca="1" si="6"/>
        <v>94.4</v>
      </c>
      <c r="AX13">
        <f t="shared" ca="1" si="6"/>
        <v>99.4</v>
      </c>
      <c r="AY13" t="str">
        <f t="shared" ca="1" si="6"/>
        <v>FALSK</v>
      </c>
      <c r="BD13" s="92" t="str">
        <f t="shared" ca="1" si="11"/>
        <v>Ja</v>
      </c>
      <c r="BE13" s="92">
        <f t="shared" ca="1" si="12"/>
        <v>2010</v>
      </c>
      <c r="BF13" s="92">
        <f t="shared" ca="1" si="13"/>
        <v>2</v>
      </c>
      <c r="BG13" s="92">
        <f t="shared" ca="1" si="14"/>
        <v>7</v>
      </c>
      <c r="BH13" s="92">
        <f t="shared" ca="1" si="15"/>
        <v>82</v>
      </c>
      <c r="BI13" s="92">
        <f t="shared" ca="1" si="16"/>
        <v>86</v>
      </c>
      <c r="BJ13" s="92">
        <f t="shared" ca="1" si="17"/>
        <v>241</v>
      </c>
      <c r="BK13" s="92">
        <f t="shared" ca="1" si="18"/>
        <v>171.5</v>
      </c>
      <c r="BQ13" s="92" t="s">
        <v>102</v>
      </c>
      <c r="BR13" s="92">
        <v>2010</v>
      </c>
      <c r="BS13" s="92">
        <v>2</v>
      </c>
      <c r="BT13" s="92">
        <v>8</v>
      </c>
      <c r="BU13" s="92">
        <v>82</v>
      </c>
      <c r="BV13" s="92">
        <v>85</v>
      </c>
      <c r="BW13" s="92">
        <v>245</v>
      </c>
      <c r="BX13" s="92">
        <v>121.6</v>
      </c>
      <c r="BY13" s="92"/>
    </row>
    <row r="14" spans="1:119" x14ac:dyDescent="0.2">
      <c r="A14" t="str">
        <f t="shared" ca="1" si="7"/>
        <v>Ja</v>
      </c>
      <c r="B14">
        <f t="shared" ca="1" si="8"/>
        <v>2010</v>
      </c>
      <c r="C14">
        <f t="shared" ca="1" si="9"/>
        <v>2</v>
      </c>
      <c r="D14" s="82">
        <f t="shared" ca="1" si="10"/>
        <v>8</v>
      </c>
      <c r="E14" s="65">
        <f ca="1">OFFSET(Prisudvikling!D$8,0,ROW(E14)-ROW(E$6))</f>
        <v>40228</v>
      </c>
      <c r="F14">
        <f t="shared" ca="1" si="2"/>
        <v>82</v>
      </c>
      <c r="G14">
        <f t="shared" ca="1" si="3"/>
        <v>82</v>
      </c>
      <c r="H14">
        <f t="shared" ca="1" si="3"/>
        <v>85</v>
      </c>
      <c r="I14">
        <f t="shared" ca="1" si="3"/>
        <v>90</v>
      </c>
      <c r="J14" t="str">
        <f t="shared" ca="1" si="3"/>
        <v>FALSK</v>
      </c>
      <c r="K14" t="str">
        <f t="shared" ca="1" si="3"/>
        <v>FALSK</v>
      </c>
      <c r="L14">
        <f t="shared" ca="1" si="3"/>
        <v>245</v>
      </c>
      <c r="M14">
        <f t="shared" ca="1" si="3"/>
        <v>549.5</v>
      </c>
      <c r="N14">
        <f t="shared" ca="1" si="3"/>
        <v>162.75</v>
      </c>
      <c r="O14" t="str">
        <f t="shared" ca="1" si="3"/>
        <v>FALSK</v>
      </c>
      <c r="P14">
        <f t="shared" ca="1" si="3"/>
        <v>161.75</v>
      </c>
      <c r="Q14">
        <f t="shared" ca="1" si="4"/>
        <v>932</v>
      </c>
      <c r="R14">
        <f t="shared" ca="1" si="4"/>
        <v>480</v>
      </c>
      <c r="S14" t="str">
        <f t="shared" ca="1" si="4"/>
        <v>FALSK</v>
      </c>
      <c r="T14">
        <f t="shared" ca="1" si="4"/>
        <v>1000</v>
      </c>
      <c r="U14">
        <f t="shared" ca="1" si="4"/>
        <v>959</v>
      </c>
      <c r="V14">
        <f t="shared" ca="1" si="4"/>
        <v>474</v>
      </c>
      <c r="W14">
        <f t="shared" ca="1" si="4"/>
        <v>374</v>
      </c>
      <c r="X14">
        <f t="shared" ca="1" si="4"/>
        <v>167.5</v>
      </c>
      <c r="Y14">
        <f t="shared" ca="1" si="4"/>
        <v>169</v>
      </c>
      <c r="Z14">
        <f t="shared" ca="1" si="4"/>
        <v>199</v>
      </c>
      <c r="AA14" t="str">
        <f t="shared" ca="1" si="5"/>
        <v>FALSK</v>
      </c>
      <c r="AB14">
        <f t="shared" ca="1" si="5"/>
        <v>1.9521300790555633</v>
      </c>
      <c r="AC14">
        <f t="shared" ca="1" si="5"/>
        <v>3.95</v>
      </c>
      <c r="AD14">
        <f t="shared" ca="1" si="5"/>
        <v>2.4015895817934423</v>
      </c>
      <c r="AE14">
        <f t="shared" ca="1" si="5"/>
        <v>22</v>
      </c>
      <c r="AF14">
        <f t="shared" ca="1" si="5"/>
        <v>9.9499999999999993</v>
      </c>
      <c r="AG14" t="str">
        <f t="shared" ca="1" si="5"/>
        <v>FALSK</v>
      </c>
      <c r="AH14" t="str">
        <f t="shared" ca="1" si="5"/>
        <v>FALSK</v>
      </c>
      <c r="AI14">
        <f t="shared" ca="1" si="5"/>
        <v>1540</v>
      </c>
      <c r="AJ14">
        <f t="shared" ca="1" si="5"/>
        <v>3120</v>
      </c>
      <c r="AK14">
        <f t="shared" ca="1" si="6"/>
        <v>1900</v>
      </c>
      <c r="AL14">
        <f t="shared" ca="1" si="6"/>
        <v>17360</v>
      </c>
      <c r="AM14">
        <f t="shared" ca="1" si="6"/>
        <v>7850</v>
      </c>
      <c r="AN14" t="str">
        <f t="shared" ca="1" si="6"/>
        <v xml:space="preserve"> </v>
      </c>
      <c r="AO14" t="str">
        <f t="shared" ca="1" si="6"/>
        <v>FALSK</v>
      </c>
      <c r="AP14" t="str">
        <f t="shared" ca="1" si="6"/>
        <v>FALSK</v>
      </c>
      <c r="AQ14">
        <f t="shared" ca="1" si="6"/>
        <v>168.6</v>
      </c>
      <c r="AR14">
        <f t="shared" ca="1" si="6"/>
        <v>173.6</v>
      </c>
      <c r="AS14">
        <f t="shared" ca="1" si="6"/>
        <v>171.9</v>
      </c>
      <c r="AT14">
        <f t="shared" ca="1" si="6"/>
        <v>121.6</v>
      </c>
      <c r="AU14">
        <f t="shared" ca="1" si="6"/>
        <v>126.6</v>
      </c>
      <c r="AV14">
        <f t="shared" ca="1" si="6"/>
        <v>110.2</v>
      </c>
      <c r="AW14">
        <f t="shared" ca="1" si="6"/>
        <v>94</v>
      </c>
      <c r="AX14">
        <f t="shared" ca="1" si="6"/>
        <v>99</v>
      </c>
      <c r="AY14" t="str">
        <f t="shared" ca="1" si="6"/>
        <v>FALSK</v>
      </c>
      <c r="BD14" s="92" t="str">
        <f t="shared" ca="1" si="11"/>
        <v>Ja</v>
      </c>
      <c r="BE14" s="92">
        <f t="shared" ca="1" si="12"/>
        <v>2010</v>
      </c>
      <c r="BF14" s="92">
        <f t="shared" ca="1" si="13"/>
        <v>2</v>
      </c>
      <c r="BG14" s="92">
        <f t="shared" ca="1" si="14"/>
        <v>8</v>
      </c>
      <c r="BH14" s="92">
        <f t="shared" ca="1" si="15"/>
        <v>82</v>
      </c>
      <c r="BI14" s="92">
        <f t="shared" ca="1" si="16"/>
        <v>85</v>
      </c>
      <c r="BJ14" s="92">
        <f t="shared" ca="1" si="17"/>
        <v>245</v>
      </c>
      <c r="BK14" s="92">
        <f t="shared" ca="1" si="18"/>
        <v>171.9</v>
      </c>
      <c r="BQ14" s="92" t="s">
        <v>102</v>
      </c>
      <c r="BR14" s="92">
        <v>2010</v>
      </c>
      <c r="BS14" s="92">
        <v>2</v>
      </c>
      <c r="BT14" s="92">
        <v>9</v>
      </c>
      <c r="BU14" s="92">
        <v>82</v>
      </c>
      <c r="BV14" s="92">
        <v>85</v>
      </c>
      <c r="BW14" s="92">
        <v>248</v>
      </c>
      <c r="BX14" s="92">
        <v>122.2</v>
      </c>
      <c r="BY14" s="92"/>
    </row>
    <row r="15" spans="1:119" x14ac:dyDescent="0.2">
      <c r="A15" t="str">
        <f t="shared" ca="1" si="7"/>
        <v>Ja</v>
      </c>
      <c r="B15">
        <f t="shared" ca="1" si="8"/>
        <v>2010</v>
      </c>
      <c r="C15">
        <f t="shared" ca="1" si="9"/>
        <v>2</v>
      </c>
      <c r="D15" s="82">
        <f t="shared" ca="1" si="10"/>
        <v>9</v>
      </c>
      <c r="E15" s="65">
        <f ca="1">OFFSET(Prisudvikling!D$8,0,ROW(E15)-ROW(E$6))</f>
        <v>40235</v>
      </c>
      <c r="F15">
        <f t="shared" ca="1" si="2"/>
        <v>82</v>
      </c>
      <c r="G15">
        <f t="shared" ca="1" si="3"/>
        <v>82</v>
      </c>
      <c r="H15">
        <f t="shared" ca="1" si="3"/>
        <v>85</v>
      </c>
      <c r="I15">
        <f t="shared" ca="1" si="3"/>
        <v>90</v>
      </c>
      <c r="J15" t="str">
        <f t="shared" ca="1" si="3"/>
        <v>FALSK</v>
      </c>
      <c r="K15" t="str">
        <f t="shared" ca="1" si="3"/>
        <v>FALSK</v>
      </c>
      <c r="L15">
        <f t="shared" ca="1" si="3"/>
        <v>248</v>
      </c>
      <c r="M15">
        <f t="shared" ca="1" si="3"/>
        <v>549.5</v>
      </c>
      <c r="N15">
        <f t="shared" ca="1" si="3"/>
        <v>162.75</v>
      </c>
      <c r="O15" t="str">
        <f t="shared" ca="1" si="3"/>
        <v>FALSK</v>
      </c>
      <c r="P15">
        <f t="shared" ca="1" si="3"/>
        <v>161.75</v>
      </c>
      <c r="Q15">
        <f t="shared" ca="1" si="4"/>
        <v>932</v>
      </c>
      <c r="R15">
        <f t="shared" ca="1" si="4"/>
        <v>490</v>
      </c>
      <c r="S15" t="str">
        <f t="shared" ca="1" si="4"/>
        <v>FALSK</v>
      </c>
      <c r="T15">
        <f t="shared" ca="1" si="4"/>
        <v>1000</v>
      </c>
      <c r="U15">
        <f t="shared" ca="1" si="4"/>
        <v>959</v>
      </c>
      <c r="V15">
        <f t="shared" ca="1" si="4"/>
        <v>474</v>
      </c>
      <c r="W15">
        <f t="shared" ca="1" si="4"/>
        <v>374</v>
      </c>
      <c r="X15">
        <f t="shared" ca="1" si="4"/>
        <v>167.25</v>
      </c>
      <c r="Y15">
        <f t="shared" ca="1" si="4"/>
        <v>168.5</v>
      </c>
      <c r="Z15">
        <f t="shared" ca="1" si="4"/>
        <v>199.25</v>
      </c>
      <c r="AA15" t="str">
        <f t="shared" ca="1" si="5"/>
        <v>FALSK</v>
      </c>
      <c r="AB15">
        <f t="shared" ca="1" si="5"/>
        <v>1.9521300790555633</v>
      </c>
      <c r="AC15">
        <f t="shared" ca="1" si="5"/>
        <v>3.95</v>
      </c>
      <c r="AD15">
        <f t="shared" ca="1" si="5"/>
        <v>2.5357565975360927</v>
      </c>
      <c r="AE15">
        <f t="shared" ca="1" si="5"/>
        <v>22</v>
      </c>
      <c r="AF15">
        <f t="shared" ca="1" si="5"/>
        <v>9.9499999999999993</v>
      </c>
      <c r="AG15" t="str">
        <f t="shared" ca="1" si="5"/>
        <v>FALSK</v>
      </c>
      <c r="AH15" t="str">
        <f t="shared" ca="1" si="5"/>
        <v>FALSK</v>
      </c>
      <c r="AI15">
        <f t="shared" ca="1" si="5"/>
        <v>1540</v>
      </c>
      <c r="AJ15">
        <f t="shared" ca="1" si="5"/>
        <v>3120</v>
      </c>
      <c r="AK15">
        <f t="shared" ca="1" si="6"/>
        <v>2000</v>
      </c>
      <c r="AL15">
        <f t="shared" ca="1" si="6"/>
        <v>17360</v>
      </c>
      <c r="AM15">
        <f t="shared" ca="1" si="6"/>
        <v>7850</v>
      </c>
      <c r="AN15" t="str">
        <f t="shared" ca="1" si="6"/>
        <v xml:space="preserve"> </v>
      </c>
      <c r="AO15" t="str">
        <f t="shared" ca="1" si="6"/>
        <v>FALSK</v>
      </c>
      <c r="AP15" t="str">
        <f t="shared" ca="1" si="6"/>
        <v>FALSK</v>
      </c>
      <c r="AQ15">
        <f t="shared" ca="1" si="6"/>
        <v>169.5</v>
      </c>
      <c r="AR15">
        <f t="shared" ca="1" si="6"/>
        <v>174.5</v>
      </c>
      <c r="AS15">
        <f t="shared" ca="1" si="6"/>
        <v>172.6</v>
      </c>
      <c r="AT15">
        <f t="shared" ca="1" si="6"/>
        <v>122.2</v>
      </c>
      <c r="AU15">
        <f t="shared" ca="1" si="6"/>
        <v>127.2</v>
      </c>
      <c r="AV15">
        <f t="shared" ca="1" si="6"/>
        <v>110.8</v>
      </c>
      <c r="AW15">
        <f t="shared" ca="1" si="6"/>
        <v>94</v>
      </c>
      <c r="AX15">
        <f t="shared" ca="1" si="6"/>
        <v>99</v>
      </c>
      <c r="AY15" t="str">
        <f t="shared" ca="1" si="6"/>
        <v>FALSK</v>
      </c>
      <c r="BD15" s="92" t="str">
        <f t="shared" ca="1" si="11"/>
        <v>Ja</v>
      </c>
      <c r="BE15" s="92">
        <f t="shared" ca="1" si="12"/>
        <v>2010</v>
      </c>
      <c r="BF15" s="92">
        <f t="shared" ca="1" si="13"/>
        <v>2</v>
      </c>
      <c r="BG15" s="92">
        <f t="shared" ca="1" si="14"/>
        <v>9</v>
      </c>
      <c r="BH15" s="92">
        <f t="shared" ca="1" si="15"/>
        <v>82</v>
      </c>
      <c r="BI15" s="92">
        <f t="shared" ca="1" si="16"/>
        <v>85</v>
      </c>
      <c r="BJ15" s="92">
        <f t="shared" ca="1" si="17"/>
        <v>248</v>
      </c>
      <c r="BK15" s="92">
        <f t="shared" ca="1" si="18"/>
        <v>172.6</v>
      </c>
      <c r="BQ15" s="92" t="s">
        <v>102</v>
      </c>
      <c r="BR15" s="92">
        <v>2010</v>
      </c>
      <c r="BS15" s="92">
        <v>3</v>
      </c>
      <c r="BT15" s="92">
        <v>10</v>
      </c>
      <c r="BU15" s="92">
        <v>79</v>
      </c>
      <c r="BV15" s="92">
        <v>85</v>
      </c>
      <c r="BW15" s="92">
        <v>248</v>
      </c>
      <c r="BX15" s="92">
        <v>121.7</v>
      </c>
      <c r="BY15" s="92"/>
    </row>
    <row r="16" spans="1:119" x14ac:dyDescent="0.2">
      <c r="A16" t="str">
        <f t="shared" ca="1" si="7"/>
        <v>Ja</v>
      </c>
      <c r="B16">
        <f t="shared" ca="1" si="8"/>
        <v>2010</v>
      </c>
      <c r="C16">
        <f t="shared" ca="1" si="9"/>
        <v>3</v>
      </c>
      <c r="D16" s="82">
        <f t="shared" ca="1" si="10"/>
        <v>10</v>
      </c>
      <c r="E16" s="65">
        <f ca="1">OFFSET(Prisudvikling!D$8,0,ROW(E16)-ROW(E$6))</f>
        <v>40242</v>
      </c>
      <c r="F16">
        <f t="shared" ca="1" si="2"/>
        <v>79</v>
      </c>
      <c r="G16">
        <f t="shared" ref="G16:P25" ca="1" si="19">IF(ISNA(HLOOKUP($E16,prisudvikling,G$2,FALSE)),"FALSK",IF(HLOOKUP($E16,prisudvikling,G$2,FALSE)&gt;0,HLOOKUP($E16,prisudvikling,G$2,FALSE),"FALSK"))</f>
        <v>79</v>
      </c>
      <c r="H16">
        <f t="shared" ca="1" si="19"/>
        <v>85</v>
      </c>
      <c r="I16">
        <f t="shared" ca="1" si="19"/>
        <v>76.5</v>
      </c>
      <c r="J16" t="str">
        <f t="shared" ca="1" si="19"/>
        <v>FALSK</v>
      </c>
      <c r="K16" t="str">
        <f t="shared" ca="1" si="19"/>
        <v>FALSK</v>
      </c>
      <c r="L16">
        <f t="shared" ca="1" si="19"/>
        <v>248</v>
      </c>
      <c r="M16">
        <f t="shared" ca="1" si="19"/>
        <v>549.5</v>
      </c>
      <c r="N16">
        <f t="shared" ca="1" si="19"/>
        <v>162.75</v>
      </c>
      <c r="O16" t="str">
        <f t="shared" ca="1" si="19"/>
        <v>FALSK</v>
      </c>
      <c r="P16">
        <f t="shared" ca="1" si="19"/>
        <v>161.75</v>
      </c>
      <c r="Q16">
        <f t="shared" ref="Q16:Z25" ca="1" si="20">IF(ISNA(HLOOKUP($E16,prisudvikling,Q$2,FALSE)),"FALSK",IF(HLOOKUP($E16,prisudvikling,Q$2,FALSE)&gt;0,HLOOKUP($E16,prisudvikling,Q$2,FALSE),"FALSK"))</f>
        <v>932</v>
      </c>
      <c r="R16">
        <f t="shared" ca="1" si="20"/>
        <v>490</v>
      </c>
      <c r="S16" t="str">
        <f t="shared" ca="1" si="20"/>
        <v>FALSK</v>
      </c>
      <c r="T16">
        <f t="shared" ca="1" si="20"/>
        <v>1000</v>
      </c>
      <c r="U16">
        <f t="shared" ca="1" si="20"/>
        <v>959</v>
      </c>
      <c r="V16">
        <f t="shared" ca="1" si="20"/>
        <v>474</v>
      </c>
      <c r="W16">
        <f t="shared" ca="1" si="20"/>
        <v>374</v>
      </c>
      <c r="X16">
        <f t="shared" ca="1" si="20"/>
        <v>167</v>
      </c>
      <c r="Y16">
        <f t="shared" ca="1" si="20"/>
        <v>167.75</v>
      </c>
      <c r="Z16">
        <f t="shared" ca="1" si="20"/>
        <v>199</v>
      </c>
      <c r="AA16" t="str">
        <f t="shared" ref="AA16:AJ25" ca="1" si="21">IF(ISNA(HLOOKUP($E16,prisudvikling,AA$2,FALSE)),"FALSK",IF(HLOOKUP($E16,prisudvikling,AA$2,FALSE)&gt;0,HLOOKUP($E16,prisudvikling,AA$2,FALSE),"FALSK"))</f>
        <v>FALSK</v>
      </c>
      <c r="AB16">
        <f t="shared" ca="1" si="21"/>
        <v>1.9521300790555633</v>
      </c>
      <c r="AC16">
        <f t="shared" ca="1" si="21"/>
        <v>3.85</v>
      </c>
      <c r="AD16">
        <f t="shared" ca="1" si="21"/>
        <v>2.5357565975360927</v>
      </c>
      <c r="AE16">
        <f t="shared" ca="1" si="21"/>
        <v>22</v>
      </c>
      <c r="AF16">
        <f t="shared" ca="1" si="21"/>
        <v>9.9499999999999993</v>
      </c>
      <c r="AG16" t="str">
        <f t="shared" ca="1" si="21"/>
        <v>FALSK</v>
      </c>
      <c r="AH16" t="str">
        <f t="shared" ca="1" si="21"/>
        <v>FALSK</v>
      </c>
      <c r="AI16">
        <f t="shared" ca="1" si="21"/>
        <v>1540</v>
      </c>
      <c r="AJ16">
        <f t="shared" ca="1" si="21"/>
        <v>3040</v>
      </c>
      <c r="AK16">
        <f t="shared" ref="AK16:AY25" ca="1" si="22">IF(ISNA(HLOOKUP($E16,prisudvikling,AK$2,FALSE)),"FALSK",IF(HLOOKUP($E16,prisudvikling,AK$2,FALSE)&gt;0,HLOOKUP($E16,prisudvikling,AK$2,FALSE),"FALSK"))</f>
        <v>2000</v>
      </c>
      <c r="AL16">
        <f t="shared" ca="1" si="22"/>
        <v>17360</v>
      </c>
      <c r="AM16">
        <f t="shared" ca="1" si="22"/>
        <v>7850</v>
      </c>
      <c r="AN16" t="str">
        <f t="shared" ca="1" si="22"/>
        <v xml:space="preserve"> </v>
      </c>
      <c r="AO16" t="str">
        <f t="shared" ca="1" si="22"/>
        <v>FALSK</v>
      </c>
      <c r="AP16" t="str">
        <f t="shared" ca="1" si="22"/>
        <v>FALSK</v>
      </c>
      <c r="AQ16">
        <f t="shared" ca="1" si="22"/>
        <v>168.9</v>
      </c>
      <c r="AR16">
        <f t="shared" ca="1" si="22"/>
        <v>173.9</v>
      </c>
      <c r="AS16">
        <f t="shared" ca="1" si="22"/>
        <v>172.4</v>
      </c>
      <c r="AT16">
        <f t="shared" ca="1" si="22"/>
        <v>121.7</v>
      </c>
      <c r="AU16">
        <f t="shared" ca="1" si="22"/>
        <v>126.7</v>
      </c>
      <c r="AV16">
        <f t="shared" ca="1" si="22"/>
        <v>110.2</v>
      </c>
      <c r="AW16">
        <f t="shared" ca="1" si="22"/>
        <v>92.5</v>
      </c>
      <c r="AX16">
        <f t="shared" ca="1" si="22"/>
        <v>97.5</v>
      </c>
      <c r="AY16" t="str">
        <f t="shared" ca="1" si="22"/>
        <v>FALSK</v>
      </c>
      <c r="BD16" s="92" t="str">
        <f t="shared" ca="1" si="11"/>
        <v>Ja</v>
      </c>
      <c r="BE16" s="92">
        <f t="shared" ca="1" si="12"/>
        <v>2010</v>
      </c>
      <c r="BF16" s="92">
        <f t="shared" ca="1" si="13"/>
        <v>3</v>
      </c>
      <c r="BG16" s="92">
        <f t="shared" ca="1" si="14"/>
        <v>10</v>
      </c>
      <c r="BH16" s="92">
        <f t="shared" ca="1" si="15"/>
        <v>79</v>
      </c>
      <c r="BI16" s="92">
        <f t="shared" ca="1" si="16"/>
        <v>85</v>
      </c>
      <c r="BJ16" s="92">
        <f t="shared" ca="1" si="17"/>
        <v>248</v>
      </c>
      <c r="BK16" s="92">
        <f t="shared" ca="1" si="18"/>
        <v>172.4</v>
      </c>
      <c r="BQ16" s="92" t="s">
        <v>102</v>
      </c>
      <c r="BR16" s="92">
        <v>2010</v>
      </c>
      <c r="BS16" s="92">
        <v>3</v>
      </c>
      <c r="BT16" s="92">
        <v>11</v>
      </c>
      <c r="BU16" s="92">
        <v>79</v>
      </c>
      <c r="BV16" s="92">
        <v>84</v>
      </c>
      <c r="BW16" s="92">
        <v>241.54</v>
      </c>
      <c r="BX16" s="92">
        <v>119.9</v>
      </c>
      <c r="BY16" s="92"/>
    </row>
    <row r="17" spans="1:77" x14ac:dyDescent="0.2">
      <c r="A17" t="str">
        <f t="shared" ca="1" si="7"/>
        <v>Ja</v>
      </c>
      <c r="B17">
        <f t="shared" ca="1" si="8"/>
        <v>2010</v>
      </c>
      <c r="C17">
        <f t="shared" ca="1" si="9"/>
        <v>3</v>
      </c>
      <c r="D17" s="82">
        <f t="shared" ca="1" si="10"/>
        <v>11</v>
      </c>
      <c r="E17" s="65">
        <f ca="1">OFFSET(Prisudvikling!D$8,0,ROW(E17)-ROW(E$6))</f>
        <v>40249</v>
      </c>
      <c r="F17">
        <f t="shared" ca="1" si="2"/>
        <v>79</v>
      </c>
      <c r="G17">
        <f t="shared" ca="1" si="19"/>
        <v>79</v>
      </c>
      <c r="H17">
        <f t="shared" ca="1" si="19"/>
        <v>84</v>
      </c>
      <c r="I17">
        <f t="shared" ca="1" si="19"/>
        <v>76.5</v>
      </c>
      <c r="J17" t="str">
        <f t="shared" ca="1" si="19"/>
        <v>FALSK</v>
      </c>
      <c r="K17" t="str">
        <f t="shared" ca="1" si="19"/>
        <v>FALSK</v>
      </c>
      <c r="L17">
        <f t="shared" ca="1" si="19"/>
        <v>241.54</v>
      </c>
      <c r="M17">
        <f t="shared" ca="1" si="19"/>
        <v>549.5</v>
      </c>
      <c r="N17">
        <f t="shared" ca="1" si="19"/>
        <v>162.75</v>
      </c>
      <c r="O17" t="str">
        <f t="shared" ca="1" si="19"/>
        <v>FALSK</v>
      </c>
      <c r="P17">
        <f t="shared" ca="1" si="19"/>
        <v>161.75</v>
      </c>
      <c r="Q17">
        <f t="shared" ca="1" si="20"/>
        <v>959</v>
      </c>
      <c r="R17">
        <f t="shared" ca="1" si="20"/>
        <v>490</v>
      </c>
      <c r="S17" t="str">
        <f t="shared" ca="1" si="20"/>
        <v>FALSK</v>
      </c>
      <c r="T17">
        <f t="shared" ca="1" si="20"/>
        <v>1000</v>
      </c>
      <c r="U17">
        <f t="shared" ca="1" si="20"/>
        <v>960</v>
      </c>
      <c r="V17">
        <f t="shared" ca="1" si="20"/>
        <v>476</v>
      </c>
      <c r="W17">
        <f t="shared" ca="1" si="20"/>
        <v>374</v>
      </c>
      <c r="X17">
        <f t="shared" ca="1" si="20"/>
        <v>165.25</v>
      </c>
      <c r="Y17">
        <f t="shared" ca="1" si="20"/>
        <v>165</v>
      </c>
      <c r="Z17">
        <f t="shared" ca="1" si="20"/>
        <v>194.75</v>
      </c>
      <c r="AA17" t="str">
        <f t="shared" ca="1" si="21"/>
        <v>FALSK</v>
      </c>
      <c r="AB17">
        <f t="shared" ca="1" si="21"/>
        <v>1.9521300790555633</v>
      </c>
      <c r="AC17">
        <f t="shared" ca="1" si="21"/>
        <v>3.85</v>
      </c>
      <c r="AD17">
        <f t="shared" ca="1" si="21"/>
        <v>2.5357565975360927</v>
      </c>
      <c r="AE17">
        <f t="shared" ca="1" si="21"/>
        <v>22</v>
      </c>
      <c r="AF17">
        <f t="shared" ca="1" si="21"/>
        <v>9.9499999999999993</v>
      </c>
      <c r="AG17" t="str">
        <f t="shared" ca="1" si="21"/>
        <v>FALSK</v>
      </c>
      <c r="AH17" t="str">
        <f t="shared" ca="1" si="21"/>
        <v>FALSK</v>
      </c>
      <c r="AI17">
        <f t="shared" ca="1" si="21"/>
        <v>1540</v>
      </c>
      <c r="AJ17">
        <f t="shared" ca="1" si="21"/>
        <v>3040</v>
      </c>
      <c r="AK17">
        <f t="shared" ca="1" si="22"/>
        <v>2000</v>
      </c>
      <c r="AL17">
        <f t="shared" ca="1" si="22"/>
        <v>17360</v>
      </c>
      <c r="AM17">
        <f t="shared" ca="1" si="22"/>
        <v>7850</v>
      </c>
      <c r="AN17" t="str">
        <f t="shared" ca="1" si="22"/>
        <v xml:space="preserve"> </v>
      </c>
      <c r="AO17" t="str">
        <f t="shared" ca="1" si="22"/>
        <v>FALSK</v>
      </c>
      <c r="AP17" t="str">
        <f t="shared" ca="1" si="22"/>
        <v>FALSK</v>
      </c>
      <c r="AQ17">
        <f t="shared" ca="1" si="22"/>
        <v>167.4</v>
      </c>
      <c r="AR17">
        <f t="shared" ca="1" si="22"/>
        <v>172.4</v>
      </c>
      <c r="AS17">
        <f t="shared" ca="1" si="22"/>
        <v>172.1</v>
      </c>
      <c r="AT17">
        <f t="shared" ca="1" si="22"/>
        <v>119.9</v>
      </c>
      <c r="AU17">
        <f t="shared" ca="1" si="22"/>
        <v>124.9</v>
      </c>
      <c r="AV17">
        <f t="shared" ca="1" si="22"/>
        <v>108.5</v>
      </c>
      <c r="AW17">
        <f t="shared" ca="1" si="22"/>
        <v>92.3</v>
      </c>
      <c r="AX17">
        <f t="shared" ca="1" si="22"/>
        <v>97.3</v>
      </c>
      <c r="AY17" t="str">
        <f t="shared" ca="1" si="22"/>
        <v>FALSK</v>
      </c>
      <c r="BD17" s="92" t="str">
        <f t="shared" ca="1" si="11"/>
        <v>Ja</v>
      </c>
      <c r="BE17" s="92">
        <f t="shared" ca="1" si="12"/>
        <v>2010</v>
      </c>
      <c r="BF17" s="92">
        <f t="shared" ca="1" si="13"/>
        <v>3</v>
      </c>
      <c r="BG17" s="92">
        <f t="shared" ca="1" si="14"/>
        <v>11</v>
      </c>
      <c r="BH17" s="92">
        <f t="shared" ca="1" si="15"/>
        <v>79</v>
      </c>
      <c r="BI17" s="92">
        <f t="shared" ca="1" si="16"/>
        <v>84</v>
      </c>
      <c r="BJ17" s="92">
        <f t="shared" ca="1" si="17"/>
        <v>241.54</v>
      </c>
      <c r="BK17" s="92">
        <f t="shared" ca="1" si="18"/>
        <v>172.1</v>
      </c>
      <c r="BQ17" s="92" t="s">
        <v>102</v>
      </c>
      <c r="BR17" s="92">
        <v>2010</v>
      </c>
      <c r="BS17" s="92">
        <v>3</v>
      </c>
      <c r="BT17" s="92">
        <v>12</v>
      </c>
      <c r="BU17" s="92">
        <v>80</v>
      </c>
      <c r="BV17" s="92">
        <v>84</v>
      </c>
      <c r="BW17" s="92">
        <v>230.5</v>
      </c>
      <c r="BX17" s="92">
        <v>118</v>
      </c>
      <c r="BY17" s="92"/>
    </row>
    <row r="18" spans="1:77" x14ac:dyDescent="0.2">
      <c r="A18" t="str">
        <f t="shared" ca="1" si="7"/>
        <v>Ja</v>
      </c>
      <c r="B18">
        <f t="shared" ca="1" si="8"/>
        <v>2010</v>
      </c>
      <c r="C18">
        <f t="shared" ca="1" si="9"/>
        <v>3</v>
      </c>
      <c r="D18" s="82">
        <f t="shared" ca="1" si="10"/>
        <v>12</v>
      </c>
      <c r="E18" s="65">
        <f ca="1">OFFSET(Prisudvikling!D$8,0,ROW(E18)-ROW(E$6))</f>
        <v>40256</v>
      </c>
      <c r="F18">
        <f t="shared" ca="1" si="2"/>
        <v>80</v>
      </c>
      <c r="G18">
        <f t="shared" ca="1" si="19"/>
        <v>80</v>
      </c>
      <c r="H18">
        <f t="shared" ca="1" si="19"/>
        <v>84</v>
      </c>
      <c r="I18">
        <f t="shared" ca="1" si="19"/>
        <v>82</v>
      </c>
      <c r="J18" t="str">
        <f t="shared" ca="1" si="19"/>
        <v>FALSK</v>
      </c>
      <c r="K18" t="str">
        <f t="shared" ca="1" si="19"/>
        <v>FALSK</v>
      </c>
      <c r="L18">
        <f t="shared" ca="1" si="19"/>
        <v>230.5</v>
      </c>
      <c r="M18">
        <f t="shared" ca="1" si="19"/>
        <v>549.5</v>
      </c>
      <c r="N18">
        <f t="shared" ca="1" si="19"/>
        <v>162.75</v>
      </c>
      <c r="O18" t="str">
        <f t="shared" ca="1" si="19"/>
        <v>FALSK</v>
      </c>
      <c r="P18">
        <f t="shared" ca="1" si="19"/>
        <v>161.75</v>
      </c>
      <c r="Q18">
        <f t="shared" ca="1" si="20"/>
        <v>979</v>
      </c>
      <c r="R18">
        <f t="shared" ca="1" si="20"/>
        <v>490</v>
      </c>
      <c r="S18" t="str">
        <f t="shared" ca="1" si="20"/>
        <v>FALSK</v>
      </c>
      <c r="T18">
        <f t="shared" ca="1" si="20"/>
        <v>1000</v>
      </c>
      <c r="U18">
        <f t="shared" ca="1" si="20"/>
        <v>960</v>
      </c>
      <c r="V18">
        <f t="shared" ca="1" si="20"/>
        <v>476</v>
      </c>
      <c r="W18">
        <f t="shared" ca="1" si="20"/>
        <v>374</v>
      </c>
      <c r="X18">
        <f t="shared" ca="1" si="20"/>
        <v>164.25</v>
      </c>
      <c r="Y18">
        <f t="shared" ca="1" si="20"/>
        <v>163.5</v>
      </c>
      <c r="Z18">
        <f t="shared" ca="1" si="20"/>
        <v>193</v>
      </c>
      <c r="AA18" t="str">
        <f t="shared" ca="1" si="21"/>
        <v>FALSK</v>
      </c>
      <c r="AB18">
        <f t="shared" ca="1" si="21"/>
        <v>1.9521300790555633</v>
      </c>
      <c r="AC18">
        <f t="shared" ca="1" si="21"/>
        <v>3.85</v>
      </c>
      <c r="AD18">
        <f t="shared" ca="1" si="21"/>
        <v>2.5357565975360927</v>
      </c>
      <c r="AE18">
        <f t="shared" ca="1" si="21"/>
        <v>22</v>
      </c>
      <c r="AF18">
        <f t="shared" ca="1" si="21"/>
        <v>9.9499999999999993</v>
      </c>
      <c r="AG18" t="str">
        <f t="shared" ca="1" si="21"/>
        <v>FALSK</v>
      </c>
      <c r="AH18" t="str">
        <f t="shared" ca="1" si="21"/>
        <v>FALSK</v>
      </c>
      <c r="AI18">
        <f t="shared" ca="1" si="21"/>
        <v>1540</v>
      </c>
      <c r="AJ18">
        <f t="shared" ca="1" si="21"/>
        <v>3040</v>
      </c>
      <c r="AK18">
        <f t="shared" ca="1" si="22"/>
        <v>2000</v>
      </c>
      <c r="AL18">
        <f t="shared" ca="1" si="22"/>
        <v>17360</v>
      </c>
      <c r="AM18">
        <f t="shared" ca="1" si="22"/>
        <v>7850</v>
      </c>
      <c r="AN18" t="str">
        <f t="shared" ca="1" si="22"/>
        <v xml:space="preserve"> </v>
      </c>
      <c r="AO18" t="str">
        <f t="shared" ca="1" si="22"/>
        <v>FALSK</v>
      </c>
      <c r="AP18" t="str">
        <f t="shared" ca="1" si="22"/>
        <v>FALSK</v>
      </c>
      <c r="AQ18">
        <f t="shared" ca="1" si="22"/>
        <v>165.6</v>
      </c>
      <c r="AR18">
        <f t="shared" ca="1" si="22"/>
        <v>170.6</v>
      </c>
      <c r="AS18">
        <f t="shared" ca="1" si="22"/>
        <v>171.2</v>
      </c>
      <c r="AT18">
        <f t="shared" ca="1" si="22"/>
        <v>118</v>
      </c>
      <c r="AU18">
        <f t="shared" ca="1" si="22"/>
        <v>123</v>
      </c>
      <c r="AV18">
        <f t="shared" ca="1" si="22"/>
        <v>106.6</v>
      </c>
      <c r="AW18">
        <f t="shared" ca="1" si="22"/>
        <v>92.7</v>
      </c>
      <c r="AX18">
        <f t="shared" ca="1" si="22"/>
        <v>97.7</v>
      </c>
      <c r="AY18" t="str">
        <f t="shared" ca="1" si="22"/>
        <v>FALSK</v>
      </c>
      <c r="BD18" s="92" t="str">
        <f t="shared" ca="1" si="11"/>
        <v>Ja</v>
      </c>
      <c r="BE18" s="92">
        <f t="shared" ca="1" si="12"/>
        <v>2010</v>
      </c>
      <c r="BF18" s="92">
        <f t="shared" ca="1" si="13"/>
        <v>3</v>
      </c>
      <c r="BG18" s="92">
        <f t="shared" ca="1" si="14"/>
        <v>12</v>
      </c>
      <c r="BH18" s="92">
        <f t="shared" ca="1" si="15"/>
        <v>80</v>
      </c>
      <c r="BI18" s="92">
        <f t="shared" ca="1" si="16"/>
        <v>84</v>
      </c>
      <c r="BJ18" s="92">
        <f t="shared" ca="1" si="17"/>
        <v>230.5</v>
      </c>
      <c r="BK18" s="92">
        <f t="shared" ca="1" si="18"/>
        <v>171.2</v>
      </c>
      <c r="BQ18" s="92" t="s">
        <v>102</v>
      </c>
      <c r="BR18" s="92">
        <v>2010</v>
      </c>
      <c r="BS18" s="92">
        <v>3</v>
      </c>
      <c r="BT18" s="92">
        <v>13</v>
      </c>
      <c r="BU18" s="92">
        <v>80</v>
      </c>
      <c r="BV18" s="92">
        <v>84</v>
      </c>
      <c r="BW18" s="92">
        <v>242.75</v>
      </c>
      <c r="BX18" s="92">
        <v>120.3</v>
      </c>
      <c r="BY18" s="92"/>
    </row>
    <row r="19" spans="1:77" x14ac:dyDescent="0.2">
      <c r="A19" t="str">
        <f t="shared" ca="1" si="7"/>
        <v>Ja</v>
      </c>
      <c r="B19">
        <f t="shared" ca="1" si="8"/>
        <v>2010</v>
      </c>
      <c r="C19">
        <f t="shared" ca="1" si="9"/>
        <v>3</v>
      </c>
      <c r="D19" s="82">
        <f t="shared" ca="1" si="10"/>
        <v>13</v>
      </c>
      <c r="E19" s="65">
        <f ca="1">OFFSET(Prisudvikling!D$8,0,ROW(E19)-ROW(E$6))</f>
        <v>40263</v>
      </c>
      <c r="F19">
        <f t="shared" ca="1" si="2"/>
        <v>80</v>
      </c>
      <c r="G19">
        <f t="shared" ca="1" si="19"/>
        <v>80</v>
      </c>
      <c r="H19">
        <f t="shared" ca="1" si="19"/>
        <v>84</v>
      </c>
      <c r="I19">
        <f t="shared" ca="1" si="19"/>
        <v>82</v>
      </c>
      <c r="J19" t="str">
        <f t="shared" ca="1" si="19"/>
        <v>FALSK</v>
      </c>
      <c r="K19" t="str">
        <f t="shared" ca="1" si="19"/>
        <v>FALSK</v>
      </c>
      <c r="L19">
        <f t="shared" ca="1" si="19"/>
        <v>242.75</v>
      </c>
      <c r="M19">
        <f t="shared" ca="1" si="19"/>
        <v>549.5</v>
      </c>
      <c r="N19">
        <f t="shared" ca="1" si="19"/>
        <v>162.75</v>
      </c>
      <c r="O19" t="str">
        <f t="shared" ca="1" si="19"/>
        <v>FALSK</v>
      </c>
      <c r="P19">
        <f t="shared" ca="1" si="19"/>
        <v>161.75</v>
      </c>
      <c r="Q19">
        <f t="shared" ca="1" si="20"/>
        <v>984</v>
      </c>
      <c r="R19">
        <f t="shared" ca="1" si="20"/>
        <v>490</v>
      </c>
      <c r="S19" t="str">
        <f t="shared" ca="1" si="20"/>
        <v>FALSK</v>
      </c>
      <c r="T19">
        <f t="shared" ca="1" si="20"/>
        <v>1000</v>
      </c>
      <c r="U19">
        <f t="shared" ca="1" si="20"/>
        <v>960</v>
      </c>
      <c r="V19">
        <f t="shared" ca="1" si="20"/>
        <v>476</v>
      </c>
      <c r="W19">
        <f t="shared" ca="1" si="20"/>
        <v>374</v>
      </c>
      <c r="X19">
        <f t="shared" ca="1" si="20"/>
        <v>164</v>
      </c>
      <c r="Y19">
        <f t="shared" ca="1" si="20"/>
        <v>163.5</v>
      </c>
      <c r="Z19">
        <f t="shared" ca="1" si="20"/>
        <v>193.5</v>
      </c>
      <c r="AA19" t="str">
        <f t="shared" ca="1" si="21"/>
        <v>FALSK</v>
      </c>
      <c r="AB19">
        <f t="shared" ca="1" si="21"/>
        <v>1.9521300790555633</v>
      </c>
      <c r="AC19">
        <f t="shared" ca="1" si="21"/>
        <v>3.85</v>
      </c>
      <c r="AD19">
        <f t="shared" ca="1" si="21"/>
        <v>2.5357565975360927</v>
      </c>
      <c r="AE19">
        <f t="shared" ca="1" si="21"/>
        <v>22</v>
      </c>
      <c r="AF19">
        <f t="shared" ca="1" si="21"/>
        <v>9.9499999999999993</v>
      </c>
      <c r="AG19" t="str">
        <f t="shared" ca="1" si="21"/>
        <v>FALSK</v>
      </c>
      <c r="AH19" t="str">
        <f t="shared" ca="1" si="21"/>
        <v>FALSK</v>
      </c>
      <c r="AI19">
        <f t="shared" ca="1" si="21"/>
        <v>1540</v>
      </c>
      <c r="AJ19">
        <f t="shared" ca="1" si="21"/>
        <v>3040</v>
      </c>
      <c r="AK19">
        <f t="shared" ca="1" si="22"/>
        <v>2000</v>
      </c>
      <c r="AL19">
        <f t="shared" ca="1" si="22"/>
        <v>17360</v>
      </c>
      <c r="AM19">
        <f t="shared" ca="1" si="22"/>
        <v>7850</v>
      </c>
      <c r="AN19" t="str">
        <f t="shared" ca="1" si="22"/>
        <v xml:space="preserve"> </v>
      </c>
      <c r="AO19" t="str">
        <f t="shared" ca="1" si="22"/>
        <v>FALSK</v>
      </c>
      <c r="AP19" t="str">
        <f t="shared" ca="1" si="22"/>
        <v>FALSK</v>
      </c>
      <c r="AQ19">
        <f t="shared" ca="1" si="22"/>
        <v>167.7</v>
      </c>
      <c r="AR19">
        <f t="shared" ca="1" si="22"/>
        <v>172.7</v>
      </c>
      <c r="AS19">
        <f t="shared" ca="1" si="22"/>
        <v>173.3</v>
      </c>
      <c r="AT19">
        <f t="shared" ca="1" si="22"/>
        <v>120.3</v>
      </c>
      <c r="AU19">
        <f t="shared" ca="1" si="22"/>
        <v>125.3</v>
      </c>
      <c r="AV19">
        <f t="shared" ca="1" si="22"/>
        <v>108.9</v>
      </c>
      <c r="AW19">
        <f t="shared" ca="1" si="22"/>
        <v>92.7</v>
      </c>
      <c r="AX19">
        <f t="shared" ca="1" si="22"/>
        <v>97.7</v>
      </c>
      <c r="AY19" t="str">
        <f t="shared" ca="1" si="22"/>
        <v>FALSK</v>
      </c>
      <c r="BD19" s="92" t="str">
        <f t="shared" ca="1" si="11"/>
        <v>Ja</v>
      </c>
      <c r="BE19" s="92">
        <f t="shared" ca="1" si="12"/>
        <v>2010</v>
      </c>
      <c r="BF19" s="92">
        <f t="shared" ca="1" si="13"/>
        <v>3</v>
      </c>
      <c r="BG19" s="92">
        <f t="shared" ca="1" si="14"/>
        <v>13</v>
      </c>
      <c r="BH19" s="92">
        <f t="shared" ca="1" si="15"/>
        <v>80</v>
      </c>
      <c r="BI19" s="92">
        <f t="shared" ca="1" si="16"/>
        <v>84</v>
      </c>
      <c r="BJ19" s="92">
        <f t="shared" ca="1" si="17"/>
        <v>242.75</v>
      </c>
      <c r="BK19" s="92">
        <f t="shared" ca="1" si="18"/>
        <v>173.3</v>
      </c>
      <c r="BQ19" s="92" t="s">
        <v>102</v>
      </c>
      <c r="BR19" s="92">
        <v>2010</v>
      </c>
      <c r="BS19" s="92">
        <v>4</v>
      </c>
      <c r="BT19" s="92">
        <v>14</v>
      </c>
      <c r="BU19" s="92">
        <v>81</v>
      </c>
      <c r="BV19" s="92">
        <v>83</v>
      </c>
      <c r="BW19" s="92">
        <v>256.46000000000004</v>
      </c>
      <c r="BX19" s="92">
        <v>120.3</v>
      </c>
      <c r="BY19" s="92"/>
    </row>
    <row r="20" spans="1:77" x14ac:dyDescent="0.2">
      <c r="A20" t="str">
        <f t="shared" ca="1" si="7"/>
        <v>Ja</v>
      </c>
      <c r="B20">
        <f t="shared" ca="1" si="8"/>
        <v>2010</v>
      </c>
      <c r="C20">
        <f t="shared" ca="1" si="9"/>
        <v>4</v>
      </c>
      <c r="D20" s="82">
        <f t="shared" ca="1" si="10"/>
        <v>14</v>
      </c>
      <c r="E20" s="65">
        <f ca="1">OFFSET(Prisudvikling!D$8,0,ROW(E20)-ROW(E$6))</f>
        <v>40270</v>
      </c>
      <c r="F20">
        <f t="shared" ca="1" si="2"/>
        <v>81</v>
      </c>
      <c r="G20">
        <f t="shared" ca="1" si="19"/>
        <v>81</v>
      </c>
      <c r="H20">
        <f t="shared" ca="1" si="19"/>
        <v>83</v>
      </c>
      <c r="I20">
        <f t="shared" ca="1" si="19"/>
        <v>82</v>
      </c>
      <c r="J20" t="str">
        <f t="shared" ca="1" si="19"/>
        <v>FALSK</v>
      </c>
      <c r="K20" t="str">
        <f t="shared" ca="1" si="19"/>
        <v>FALSK</v>
      </c>
      <c r="L20">
        <f t="shared" ca="1" si="19"/>
        <v>256.46000000000004</v>
      </c>
      <c r="M20">
        <f t="shared" ca="1" si="19"/>
        <v>549.5</v>
      </c>
      <c r="N20">
        <f t="shared" ca="1" si="19"/>
        <v>162.75</v>
      </c>
      <c r="O20" t="str">
        <f t="shared" ca="1" si="19"/>
        <v>FALSK</v>
      </c>
      <c r="P20">
        <f t="shared" ca="1" si="19"/>
        <v>161.75</v>
      </c>
      <c r="Q20">
        <f t="shared" ca="1" si="20"/>
        <v>995</v>
      </c>
      <c r="R20">
        <f t="shared" ca="1" si="20"/>
        <v>500</v>
      </c>
      <c r="S20" t="str">
        <f t="shared" ca="1" si="20"/>
        <v>FALSK</v>
      </c>
      <c r="T20">
        <f t="shared" ca="1" si="20"/>
        <v>1000</v>
      </c>
      <c r="U20">
        <f t="shared" ca="1" si="20"/>
        <v>960</v>
      </c>
      <c r="V20">
        <f t="shared" ca="1" si="20"/>
        <v>476</v>
      </c>
      <c r="W20">
        <f t="shared" ca="1" si="20"/>
        <v>374</v>
      </c>
      <c r="X20">
        <f t="shared" ca="1" si="20"/>
        <v>164</v>
      </c>
      <c r="Y20">
        <f t="shared" ca="1" si="20"/>
        <v>163.75</v>
      </c>
      <c r="Z20">
        <f t="shared" ca="1" si="20"/>
        <v>194</v>
      </c>
      <c r="AA20" t="str">
        <f t="shared" ca="1" si="21"/>
        <v>FALSK</v>
      </c>
      <c r="AB20">
        <f t="shared" ca="1" si="21"/>
        <v>1.9521300790555633</v>
      </c>
      <c r="AC20">
        <f t="shared" ca="1" si="21"/>
        <v>3.85</v>
      </c>
      <c r="AD20">
        <f t="shared" ca="1" si="21"/>
        <v>2.5357565975360927</v>
      </c>
      <c r="AE20">
        <f t="shared" ca="1" si="21"/>
        <v>22</v>
      </c>
      <c r="AF20">
        <f t="shared" ca="1" si="21"/>
        <v>9.9499999999999993</v>
      </c>
      <c r="AG20" t="str">
        <f t="shared" ca="1" si="21"/>
        <v>FALSK</v>
      </c>
      <c r="AH20" t="str">
        <f t="shared" ca="1" si="21"/>
        <v>FALSK</v>
      </c>
      <c r="AI20">
        <f t="shared" ca="1" si="21"/>
        <v>1540</v>
      </c>
      <c r="AJ20">
        <f t="shared" ca="1" si="21"/>
        <v>3040</v>
      </c>
      <c r="AK20">
        <f t="shared" ca="1" si="22"/>
        <v>2000</v>
      </c>
      <c r="AL20">
        <f t="shared" ca="1" si="22"/>
        <v>17360</v>
      </c>
      <c r="AM20">
        <f t="shared" ca="1" si="22"/>
        <v>7850</v>
      </c>
      <c r="AN20" t="str">
        <f t="shared" ca="1" si="22"/>
        <v xml:space="preserve"> </v>
      </c>
      <c r="AO20" t="str">
        <f t="shared" ca="1" si="22"/>
        <v>FALSK</v>
      </c>
      <c r="AP20" t="str">
        <f t="shared" ca="1" si="22"/>
        <v>FALSK</v>
      </c>
      <c r="AQ20">
        <f t="shared" ca="1" si="22"/>
        <v>167.7</v>
      </c>
      <c r="AR20">
        <f t="shared" ca="1" si="22"/>
        <v>172.7</v>
      </c>
      <c r="AS20">
        <f t="shared" ca="1" si="22"/>
        <v>173.3</v>
      </c>
      <c r="AT20">
        <f t="shared" ca="1" si="22"/>
        <v>120.3</v>
      </c>
      <c r="AU20">
        <f t="shared" ca="1" si="22"/>
        <v>125.3</v>
      </c>
      <c r="AV20">
        <f t="shared" ca="1" si="22"/>
        <v>108.9</v>
      </c>
      <c r="AW20">
        <f t="shared" ca="1" si="22"/>
        <v>92.7</v>
      </c>
      <c r="AX20">
        <f t="shared" ca="1" si="22"/>
        <v>97.7</v>
      </c>
      <c r="AY20" t="str">
        <f t="shared" ca="1" si="22"/>
        <v>FALSK</v>
      </c>
      <c r="BD20" s="92" t="str">
        <f t="shared" ca="1" si="11"/>
        <v>Ja</v>
      </c>
      <c r="BE20" s="92">
        <f t="shared" ca="1" si="12"/>
        <v>2010</v>
      </c>
      <c r="BF20" s="92">
        <f t="shared" ca="1" si="13"/>
        <v>4</v>
      </c>
      <c r="BG20" s="92">
        <f t="shared" ca="1" si="14"/>
        <v>14</v>
      </c>
      <c r="BH20" s="92">
        <f t="shared" ca="1" si="15"/>
        <v>81</v>
      </c>
      <c r="BI20" s="92">
        <f t="shared" ca="1" si="16"/>
        <v>83</v>
      </c>
      <c r="BJ20" s="92">
        <f t="shared" ca="1" si="17"/>
        <v>256.46000000000004</v>
      </c>
      <c r="BK20" s="92">
        <f t="shared" ca="1" si="18"/>
        <v>173.3</v>
      </c>
      <c r="BQ20" s="92" t="s">
        <v>102</v>
      </c>
      <c r="BR20" s="92">
        <v>2010</v>
      </c>
      <c r="BS20" s="92">
        <v>4</v>
      </c>
      <c r="BT20" s="92">
        <v>15</v>
      </c>
      <c r="BU20" s="92">
        <v>81</v>
      </c>
      <c r="BV20" s="92">
        <v>83</v>
      </c>
      <c r="BW20" s="92">
        <v>256.46000000000004</v>
      </c>
      <c r="BX20" s="92">
        <v>122.3</v>
      </c>
      <c r="BY20" s="92"/>
    </row>
    <row r="21" spans="1:77" x14ac:dyDescent="0.2">
      <c r="A21" t="str">
        <f t="shared" ca="1" si="7"/>
        <v>Ja</v>
      </c>
      <c r="B21">
        <f t="shared" ca="1" si="8"/>
        <v>2010</v>
      </c>
      <c r="C21">
        <f t="shared" ca="1" si="9"/>
        <v>4</v>
      </c>
      <c r="D21" s="82">
        <f t="shared" ca="1" si="10"/>
        <v>15</v>
      </c>
      <c r="E21" s="65">
        <f ca="1">OFFSET(Prisudvikling!D$8,0,ROW(E21)-ROW(E$6))</f>
        <v>40277</v>
      </c>
      <c r="F21">
        <f t="shared" ca="1" si="2"/>
        <v>81</v>
      </c>
      <c r="G21">
        <f t="shared" ca="1" si="19"/>
        <v>81</v>
      </c>
      <c r="H21">
        <f t="shared" ca="1" si="19"/>
        <v>83</v>
      </c>
      <c r="I21">
        <f t="shared" ca="1" si="19"/>
        <v>82</v>
      </c>
      <c r="J21" t="str">
        <f t="shared" ca="1" si="19"/>
        <v>FALSK</v>
      </c>
      <c r="K21" t="str">
        <f t="shared" ca="1" si="19"/>
        <v>FALSK</v>
      </c>
      <c r="L21">
        <f t="shared" ca="1" si="19"/>
        <v>256.46000000000004</v>
      </c>
      <c r="M21">
        <f t="shared" ca="1" si="19"/>
        <v>549.5</v>
      </c>
      <c r="N21">
        <f t="shared" ca="1" si="19"/>
        <v>149.5</v>
      </c>
      <c r="O21" t="str">
        <f t="shared" ca="1" si="19"/>
        <v>FALSK</v>
      </c>
      <c r="P21">
        <f t="shared" ca="1" si="19"/>
        <v>157.75</v>
      </c>
      <c r="Q21">
        <f t="shared" ca="1" si="20"/>
        <v>995</v>
      </c>
      <c r="R21">
        <f t="shared" ca="1" si="20"/>
        <v>500</v>
      </c>
      <c r="S21" t="str">
        <f t="shared" ca="1" si="20"/>
        <v>FALSK</v>
      </c>
      <c r="T21">
        <f t="shared" ca="1" si="20"/>
        <v>1000</v>
      </c>
      <c r="U21">
        <f t="shared" ca="1" si="20"/>
        <v>1021</v>
      </c>
      <c r="V21">
        <f t="shared" ca="1" si="20"/>
        <v>529</v>
      </c>
      <c r="W21">
        <f t="shared" ca="1" si="20"/>
        <v>374</v>
      </c>
      <c r="X21">
        <f t="shared" ca="1" si="20"/>
        <v>164</v>
      </c>
      <c r="Y21">
        <f t="shared" ca="1" si="20"/>
        <v>163.75</v>
      </c>
      <c r="Z21">
        <f t="shared" ca="1" si="20"/>
        <v>194</v>
      </c>
      <c r="AA21" t="str">
        <f t="shared" ca="1" si="21"/>
        <v>FALSK</v>
      </c>
      <c r="AB21">
        <f t="shared" ca="1" si="21"/>
        <v>1.85</v>
      </c>
      <c r="AC21">
        <f t="shared" ca="1" si="21"/>
        <v>3.72</v>
      </c>
      <c r="AD21">
        <f t="shared" ca="1" si="21"/>
        <v>2.5357565975360927</v>
      </c>
      <c r="AE21">
        <f t="shared" ca="1" si="21"/>
        <v>21.25</v>
      </c>
      <c r="AF21">
        <f t="shared" ca="1" si="21"/>
        <v>9.9499999999999993</v>
      </c>
      <c r="AG21" t="str">
        <f t="shared" ca="1" si="21"/>
        <v>FALSK</v>
      </c>
      <c r="AH21" t="str">
        <f t="shared" ca="1" si="21"/>
        <v>FALSK</v>
      </c>
      <c r="AI21">
        <f t="shared" ca="1" si="21"/>
        <v>1460</v>
      </c>
      <c r="AJ21">
        <f t="shared" ca="1" si="21"/>
        <v>2940</v>
      </c>
      <c r="AK21">
        <f t="shared" ca="1" si="22"/>
        <v>2000</v>
      </c>
      <c r="AL21">
        <f t="shared" ca="1" si="22"/>
        <v>16770</v>
      </c>
      <c r="AM21">
        <f t="shared" ca="1" si="22"/>
        <v>7850</v>
      </c>
      <c r="AN21" t="str">
        <f t="shared" ca="1" si="22"/>
        <v xml:space="preserve"> </v>
      </c>
      <c r="AO21" t="str">
        <f t="shared" ca="1" si="22"/>
        <v>FALSK</v>
      </c>
      <c r="AP21" t="str">
        <f t="shared" ca="1" si="22"/>
        <v>FALSK</v>
      </c>
      <c r="AQ21">
        <f t="shared" ca="1" si="22"/>
        <v>169.7</v>
      </c>
      <c r="AR21">
        <f t="shared" ca="1" si="22"/>
        <v>174.7</v>
      </c>
      <c r="AS21">
        <f t="shared" ca="1" si="22"/>
        <v>177.7</v>
      </c>
      <c r="AT21">
        <f t="shared" ca="1" si="22"/>
        <v>122.3</v>
      </c>
      <c r="AU21">
        <f t="shared" ca="1" si="22"/>
        <v>127.3</v>
      </c>
      <c r="AV21">
        <f t="shared" ca="1" si="22"/>
        <v>112.6</v>
      </c>
      <c r="AW21">
        <f t="shared" ca="1" si="22"/>
        <v>92.1</v>
      </c>
      <c r="AX21">
        <f t="shared" ca="1" si="22"/>
        <v>97.1</v>
      </c>
      <c r="AY21" t="str">
        <f t="shared" ca="1" si="22"/>
        <v>FALSK</v>
      </c>
      <c r="BD21" s="92" t="str">
        <f t="shared" ca="1" si="11"/>
        <v>Ja</v>
      </c>
      <c r="BE21" s="92">
        <f t="shared" ca="1" si="12"/>
        <v>2010</v>
      </c>
      <c r="BF21" s="92">
        <f t="shared" ca="1" si="13"/>
        <v>4</v>
      </c>
      <c r="BG21" s="92">
        <f t="shared" ca="1" si="14"/>
        <v>15</v>
      </c>
      <c r="BH21" s="92">
        <f t="shared" ca="1" si="15"/>
        <v>81</v>
      </c>
      <c r="BI21" s="92">
        <f t="shared" ca="1" si="16"/>
        <v>83</v>
      </c>
      <c r="BJ21" s="92">
        <f t="shared" ca="1" si="17"/>
        <v>256.46000000000004</v>
      </c>
      <c r="BK21" s="92">
        <f t="shared" ca="1" si="18"/>
        <v>177.7</v>
      </c>
      <c r="BQ21" s="92" t="s">
        <v>102</v>
      </c>
      <c r="BR21" s="92">
        <v>2010</v>
      </c>
      <c r="BS21" s="92">
        <v>4</v>
      </c>
      <c r="BT21" s="92">
        <v>16</v>
      </c>
      <c r="BU21" s="92">
        <v>81</v>
      </c>
      <c r="BV21" s="92">
        <v>83</v>
      </c>
      <c r="BW21" s="92">
        <v>256.46000000000004</v>
      </c>
      <c r="BX21" s="92">
        <v>122.9</v>
      </c>
      <c r="BY21" s="92"/>
    </row>
    <row r="22" spans="1:77" x14ac:dyDescent="0.2">
      <c r="A22" t="str">
        <f t="shared" ca="1" si="7"/>
        <v>Ja</v>
      </c>
      <c r="B22">
        <f t="shared" ca="1" si="8"/>
        <v>2010</v>
      </c>
      <c r="C22">
        <f t="shared" ca="1" si="9"/>
        <v>4</v>
      </c>
      <c r="D22" s="82">
        <f t="shared" ca="1" si="10"/>
        <v>16</v>
      </c>
      <c r="E22" s="65">
        <f ca="1">OFFSET(Prisudvikling!D$8,0,ROW(E22)-ROW(E$6))</f>
        <v>40284</v>
      </c>
      <c r="F22">
        <f t="shared" ca="1" si="2"/>
        <v>81</v>
      </c>
      <c r="G22">
        <f t="shared" ca="1" si="19"/>
        <v>81</v>
      </c>
      <c r="H22">
        <f t="shared" ca="1" si="19"/>
        <v>83</v>
      </c>
      <c r="I22">
        <f t="shared" ca="1" si="19"/>
        <v>82</v>
      </c>
      <c r="J22" t="str">
        <f t="shared" ca="1" si="19"/>
        <v>FALSK</v>
      </c>
      <c r="K22" t="str">
        <f t="shared" ca="1" si="19"/>
        <v>FALSK</v>
      </c>
      <c r="L22">
        <f t="shared" ca="1" si="19"/>
        <v>256.46000000000004</v>
      </c>
      <c r="M22">
        <f t="shared" ca="1" si="19"/>
        <v>549.5</v>
      </c>
      <c r="N22">
        <f t="shared" ca="1" si="19"/>
        <v>149.75</v>
      </c>
      <c r="O22" t="str">
        <f t="shared" ca="1" si="19"/>
        <v>FALSK</v>
      </c>
      <c r="P22">
        <f t="shared" ca="1" si="19"/>
        <v>161.75</v>
      </c>
      <c r="Q22">
        <f t="shared" ca="1" si="20"/>
        <v>995</v>
      </c>
      <c r="R22">
        <f t="shared" ca="1" si="20"/>
        <v>510</v>
      </c>
      <c r="S22" t="str">
        <f t="shared" ca="1" si="20"/>
        <v>FALSK</v>
      </c>
      <c r="T22">
        <f t="shared" ca="1" si="20"/>
        <v>1000</v>
      </c>
      <c r="U22">
        <f t="shared" ca="1" si="20"/>
        <v>960</v>
      </c>
      <c r="V22">
        <f t="shared" ca="1" si="20"/>
        <v>476</v>
      </c>
      <c r="W22">
        <f t="shared" ca="1" si="20"/>
        <v>374</v>
      </c>
      <c r="X22">
        <f t="shared" ca="1" si="20"/>
        <v>164</v>
      </c>
      <c r="Y22">
        <f t="shared" ca="1" si="20"/>
        <v>163.75</v>
      </c>
      <c r="Z22">
        <f t="shared" ca="1" si="20"/>
        <v>194</v>
      </c>
      <c r="AA22" t="str">
        <f t="shared" ca="1" si="21"/>
        <v>FALSK</v>
      </c>
      <c r="AB22">
        <f t="shared" ca="1" si="21"/>
        <v>1.85</v>
      </c>
      <c r="AC22">
        <f t="shared" ca="1" si="21"/>
        <v>3.72</v>
      </c>
      <c r="AD22">
        <f t="shared" ca="1" si="21"/>
        <v>2.5357565975360927</v>
      </c>
      <c r="AE22">
        <f t="shared" ca="1" si="21"/>
        <v>21.25</v>
      </c>
      <c r="AF22">
        <f t="shared" ca="1" si="21"/>
        <v>9.9499999999999993</v>
      </c>
      <c r="AG22" t="str">
        <f t="shared" ca="1" si="21"/>
        <v>FALSK</v>
      </c>
      <c r="AH22" t="str">
        <f t="shared" ca="1" si="21"/>
        <v>FALSK</v>
      </c>
      <c r="AI22">
        <f t="shared" ca="1" si="21"/>
        <v>1460</v>
      </c>
      <c r="AJ22">
        <f t="shared" ca="1" si="21"/>
        <v>2940</v>
      </c>
      <c r="AK22">
        <f t="shared" ca="1" si="22"/>
        <v>2000</v>
      </c>
      <c r="AL22">
        <f t="shared" ca="1" si="22"/>
        <v>16770</v>
      </c>
      <c r="AM22">
        <f t="shared" ca="1" si="22"/>
        <v>7850</v>
      </c>
      <c r="AN22" t="str">
        <f t="shared" ca="1" si="22"/>
        <v xml:space="preserve"> </v>
      </c>
      <c r="AO22" t="str">
        <f t="shared" ca="1" si="22"/>
        <v>FALSK</v>
      </c>
      <c r="AP22" t="str">
        <f t="shared" ca="1" si="22"/>
        <v>FALSK</v>
      </c>
      <c r="AQ22">
        <f t="shared" ca="1" si="22"/>
        <v>170.3</v>
      </c>
      <c r="AR22">
        <f t="shared" ca="1" si="22"/>
        <v>175.3</v>
      </c>
      <c r="AS22">
        <f t="shared" ca="1" si="22"/>
        <v>176.5</v>
      </c>
      <c r="AT22">
        <f t="shared" ca="1" si="22"/>
        <v>122.9</v>
      </c>
      <c r="AU22">
        <f t="shared" ca="1" si="22"/>
        <v>127.9</v>
      </c>
      <c r="AV22">
        <f t="shared" ca="1" si="22"/>
        <v>112.6</v>
      </c>
      <c r="AW22">
        <f t="shared" ca="1" si="22"/>
        <v>92.3</v>
      </c>
      <c r="AX22">
        <f t="shared" ca="1" si="22"/>
        <v>97.3</v>
      </c>
      <c r="AY22" t="str">
        <f t="shared" ca="1" si="22"/>
        <v>FALSK</v>
      </c>
      <c r="BD22" s="92" t="str">
        <f t="shared" ca="1" si="11"/>
        <v>Ja</v>
      </c>
      <c r="BE22" s="92">
        <f t="shared" ca="1" si="12"/>
        <v>2010</v>
      </c>
      <c r="BF22" s="92">
        <f t="shared" ca="1" si="13"/>
        <v>4</v>
      </c>
      <c r="BG22" s="92">
        <f t="shared" ca="1" si="14"/>
        <v>16</v>
      </c>
      <c r="BH22" s="92">
        <f t="shared" ca="1" si="15"/>
        <v>81</v>
      </c>
      <c r="BI22" s="92">
        <f t="shared" ca="1" si="16"/>
        <v>83</v>
      </c>
      <c r="BJ22" s="92">
        <f t="shared" ca="1" si="17"/>
        <v>256.46000000000004</v>
      </c>
      <c r="BK22" s="92">
        <f t="shared" ca="1" si="18"/>
        <v>176.5</v>
      </c>
      <c r="BQ22" s="92" t="s">
        <v>102</v>
      </c>
      <c r="BR22" s="92">
        <v>2010</v>
      </c>
      <c r="BS22" s="92">
        <v>4</v>
      </c>
      <c r="BT22" s="92">
        <v>17</v>
      </c>
      <c r="BU22" s="92">
        <v>81</v>
      </c>
      <c r="BV22" s="92">
        <v>83</v>
      </c>
      <c r="BW22" s="92">
        <v>256.46000000000004</v>
      </c>
      <c r="BX22" s="92">
        <v>123.1</v>
      </c>
      <c r="BY22" s="92"/>
    </row>
    <row r="23" spans="1:77" x14ac:dyDescent="0.2">
      <c r="A23" t="str">
        <f t="shared" ca="1" si="7"/>
        <v>Ja</v>
      </c>
      <c r="B23">
        <f t="shared" ca="1" si="8"/>
        <v>2010</v>
      </c>
      <c r="C23">
        <f t="shared" ca="1" si="9"/>
        <v>4</v>
      </c>
      <c r="D23" s="82">
        <f t="shared" ca="1" si="10"/>
        <v>17</v>
      </c>
      <c r="E23" s="65">
        <f ca="1">OFFSET(Prisudvikling!D$8,0,ROW(E23)-ROW(E$6))</f>
        <v>40291</v>
      </c>
      <c r="F23">
        <f t="shared" ca="1" si="2"/>
        <v>81</v>
      </c>
      <c r="G23">
        <f t="shared" ca="1" si="19"/>
        <v>81</v>
      </c>
      <c r="H23">
        <f t="shared" ca="1" si="19"/>
        <v>83</v>
      </c>
      <c r="I23">
        <f t="shared" ca="1" si="19"/>
        <v>82</v>
      </c>
      <c r="J23" t="str">
        <f t="shared" ca="1" si="19"/>
        <v>FALSK</v>
      </c>
      <c r="K23" t="str">
        <f t="shared" ca="1" si="19"/>
        <v>FALSK</v>
      </c>
      <c r="L23">
        <f t="shared" ca="1" si="19"/>
        <v>256.46000000000004</v>
      </c>
      <c r="M23">
        <f t="shared" ca="1" si="19"/>
        <v>549.5</v>
      </c>
      <c r="N23">
        <f t="shared" ca="1" si="19"/>
        <v>151.5</v>
      </c>
      <c r="O23">
        <f t="shared" ca="1" si="19"/>
        <v>169</v>
      </c>
      <c r="P23">
        <f t="shared" ca="1" si="19"/>
        <v>164</v>
      </c>
      <c r="Q23">
        <f t="shared" ca="1" si="20"/>
        <v>995</v>
      </c>
      <c r="R23">
        <f t="shared" ca="1" si="20"/>
        <v>506.5</v>
      </c>
      <c r="S23" t="str">
        <f t="shared" ca="1" si="20"/>
        <v>FALSK</v>
      </c>
      <c r="T23">
        <f t="shared" ca="1" si="20"/>
        <v>1000</v>
      </c>
      <c r="U23">
        <f t="shared" ca="1" si="20"/>
        <v>962</v>
      </c>
      <c r="V23">
        <f t="shared" ca="1" si="20"/>
        <v>477</v>
      </c>
      <c r="W23">
        <f t="shared" ca="1" si="20"/>
        <v>396</v>
      </c>
      <c r="X23">
        <f t="shared" ca="1" si="20"/>
        <v>166.25</v>
      </c>
      <c r="Y23">
        <f t="shared" ca="1" si="20"/>
        <v>166.25</v>
      </c>
      <c r="Z23">
        <f t="shared" ca="1" si="20"/>
        <v>197</v>
      </c>
      <c r="AA23" t="str">
        <f t="shared" ca="1" si="21"/>
        <v>FALSK</v>
      </c>
      <c r="AB23">
        <f t="shared" ca="1" si="21"/>
        <v>1.85</v>
      </c>
      <c r="AC23">
        <f t="shared" ca="1" si="21"/>
        <v>3.72</v>
      </c>
      <c r="AD23">
        <f t="shared" ca="1" si="21"/>
        <v>2.5357565975360927</v>
      </c>
      <c r="AE23">
        <f t="shared" ca="1" si="21"/>
        <v>21.25</v>
      </c>
      <c r="AF23">
        <f t="shared" ca="1" si="21"/>
        <v>9.9499999999999993</v>
      </c>
      <c r="AG23" t="str">
        <f t="shared" ca="1" si="21"/>
        <v>FALSK</v>
      </c>
      <c r="AH23" t="str">
        <f t="shared" ca="1" si="21"/>
        <v>FALSK</v>
      </c>
      <c r="AI23">
        <f t="shared" ca="1" si="21"/>
        <v>1460</v>
      </c>
      <c r="AJ23">
        <f t="shared" ca="1" si="21"/>
        <v>2940</v>
      </c>
      <c r="AK23">
        <f t="shared" ca="1" si="22"/>
        <v>2000</v>
      </c>
      <c r="AL23">
        <f t="shared" ca="1" si="22"/>
        <v>16770</v>
      </c>
      <c r="AM23">
        <f t="shared" ca="1" si="22"/>
        <v>7850</v>
      </c>
      <c r="AN23" t="str">
        <f t="shared" ca="1" si="22"/>
        <v xml:space="preserve"> </v>
      </c>
      <c r="AO23" t="str">
        <f t="shared" ca="1" si="22"/>
        <v>FALSK</v>
      </c>
      <c r="AP23" t="str">
        <f t="shared" ca="1" si="22"/>
        <v>FALSK</v>
      </c>
      <c r="AQ23">
        <f t="shared" ca="1" si="22"/>
        <v>158.5</v>
      </c>
      <c r="AR23">
        <f t="shared" ca="1" si="22"/>
        <v>163.5</v>
      </c>
      <c r="AS23">
        <f t="shared" ca="1" si="22"/>
        <v>162.6</v>
      </c>
      <c r="AT23">
        <f t="shared" ca="1" si="22"/>
        <v>123.1</v>
      </c>
      <c r="AU23">
        <f t="shared" ca="1" si="22"/>
        <v>128.1</v>
      </c>
      <c r="AV23">
        <f t="shared" ca="1" si="22"/>
        <v>111</v>
      </c>
      <c r="AW23">
        <f t="shared" ca="1" si="22"/>
        <v>92.5</v>
      </c>
      <c r="AX23">
        <f t="shared" ca="1" si="22"/>
        <v>97.5</v>
      </c>
      <c r="AY23" t="str">
        <f t="shared" ca="1" si="22"/>
        <v>FALSK</v>
      </c>
      <c r="BD23" s="92" t="str">
        <f t="shared" ca="1" si="11"/>
        <v>Ja</v>
      </c>
      <c r="BE23" s="92">
        <f t="shared" ca="1" si="12"/>
        <v>2010</v>
      </c>
      <c r="BF23" s="92">
        <f t="shared" ca="1" si="13"/>
        <v>4</v>
      </c>
      <c r="BG23" s="92">
        <f t="shared" ca="1" si="14"/>
        <v>17</v>
      </c>
      <c r="BH23" s="92">
        <f t="shared" ca="1" si="15"/>
        <v>81</v>
      </c>
      <c r="BI23" s="92">
        <f t="shared" ca="1" si="16"/>
        <v>83</v>
      </c>
      <c r="BJ23" s="92">
        <f t="shared" ca="1" si="17"/>
        <v>256.46000000000004</v>
      </c>
      <c r="BK23" s="92">
        <f t="shared" ca="1" si="18"/>
        <v>162.6</v>
      </c>
      <c r="BQ23" s="92" t="s">
        <v>102</v>
      </c>
      <c r="BR23" s="92">
        <v>2010</v>
      </c>
      <c r="BS23" s="92">
        <v>4</v>
      </c>
      <c r="BT23" s="92">
        <v>18</v>
      </c>
      <c r="BU23" s="92">
        <v>86</v>
      </c>
      <c r="BV23" s="92">
        <v>90</v>
      </c>
      <c r="BW23" s="92">
        <v>271.37</v>
      </c>
      <c r="BX23" s="92">
        <v>128.30000000000001</v>
      </c>
      <c r="BY23" s="92"/>
    </row>
    <row r="24" spans="1:77" x14ac:dyDescent="0.2">
      <c r="A24" t="str">
        <f t="shared" ca="1" si="7"/>
        <v>Ja</v>
      </c>
      <c r="B24">
        <f t="shared" ca="1" si="8"/>
        <v>2010</v>
      </c>
      <c r="C24">
        <f t="shared" ca="1" si="9"/>
        <v>4</v>
      </c>
      <c r="D24" s="82">
        <f t="shared" ca="1" si="10"/>
        <v>18</v>
      </c>
      <c r="E24" s="65">
        <f ca="1">OFFSET(Prisudvikling!D$8,0,ROW(E24)-ROW(E$6))</f>
        <v>40298</v>
      </c>
      <c r="F24">
        <f t="shared" ca="1" si="2"/>
        <v>86</v>
      </c>
      <c r="G24">
        <f t="shared" ca="1" si="19"/>
        <v>86</v>
      </c>
      <c r="H24">
        <f t="shared" ca="1" si="19"/>
        <v>90</v>
      </c>
      <c r="I24">
        <f t="shared" ca="1" si="19"/>
        <v>88</v>
      </c>
      <c r="J24" t="str">
        <f t="shared" ca="1" si="19"/>
        <v>FALSK</v>
      </c>
      <c r="K24" t="str">
        <f t="shared" ca="1" si="19"/>
        <v>FALSK</v>
      </c>
      <c r="L24">
        <f t="shared" ca="1" si="19"/>
        <v>271.37</v>
      </c>
      <c r="M24">
        <f t="shared" ca="1" si="19"/>
        <v>561</v>
      </c>
      <c r="N24">
        <f t="shared" ca="1" si="19"/>
        <v>151.75</v>
      </c>
      <c r="O24">
        <f t="shared" ca="1" si="19"/>
        <v>163</v>
      </c>
      <c r="P24">
        <f t="shared" ca="1" si="19"/>
        <v>161.75</v>
      </c>
      <c r="Q24">
        <f t="shared" ca="1" si="20"/>
        <v>1100</v>
      </c>
      <c r="R24">
        <f t="shared" ca="1" si="20"/>
        <v>513.25</v>
      </c>
      <c r="S24" t="str">
        <f t="shared" ca="1" si="20"/>
        <v>FALSK</v>
      </c>
      <c r="T24" t="str">
        <f t="shared" ca="1" si="20"/>
        <v>FALSK</v>
      </c>
      <c r="U24">
        <f t="shared" ca="1" si="20"/>
        <v>962</v>
      </c>
      <c r="V24">
        <f t="shared" ca="1" si="20"/>
        <v>477</v>
      </c>
      <c r="W24">
        <f t="shared" ca="1" si="20"/>
        <v>396</v>
      </c>
      <c r="X24">
        <f t="shared" ca="1" si="20"/>
        <v>170.25</v>
      </c>
      <c r="Y24">
        <f t="shared" ca="1" si="20"/>
        <v>171</v>
      </c>
      <c r="Z24">
        <f t="shared" ca="1" si="20"/>
        <v>204</v>
      </c>
      <c r="AA24" t="str">
        <f t="shared" ca="1" si="21"/>
        <v>FALSK</v>
      </c>
      <c r="AB24">
        <f t="shared" ca="1" si="21"/>
        <v>1.85</v>
      </c>
      <c r="AC24">
        <f t="shared" ca="1" si="21"/>
        <v>3.72</v>
      </c>
      <c r="AD24">
        <f t="shared" ca="1" si="21"/>
        <v>2.5357565975360927</v>
      </c>
      <c r="AE24">
        <f t="shared" ca="1" si="21"/>
        <v>21.25</v>
      </c>
      <c r="AF24">
        <f t="shared" ca="1" si="21"/>
        <v>9.9499999999999993</v>
      </c>
      <c r="AG24" t="str">
        <f t="shared" ca="1" si="21"/>
        <v>FALSK</v>
      </c>
      <c r="AH24" t="str">
        <f t="shared" ca="1" si="21"/>
        <v>FALSK</v>
      </c>
      <c r="AI24">
        <f t="shared" ca="1" si="21"/>
        <v>1460</v>
      </c>
      <c r="AJ24">
        <f t="shared" ca="1" si="21"/>
        <v>2940</v>
      </c>
      <c r="AK24">
        <f t="shared" ca="1" si="22"/>
        <v>2000</v>
      </c>
      <c r="AL24">
        <f t="shared" ca="1" si="22"/>
        <v>16770</v>
      </c>
      <c r="AM24">
        <f t="shared" ca="1" si="22"/>
        <v>7850</v>
      </c>
      <c r="AN24" t="str">
        <f t="shared" ca="1" si="22"/>
        <v xml:space="preserve"> </v>
      </c>
      <c r="AO24" t="str">
        <f t="shared" ca="1" si="22"/>
        <v>FALSK</v>
      </c>
      <c r="AP24" t="str">
        <f t="shared" ca="1" si="22"/>
        <v>FALSK</v>
      </c>
      <c r="AQ24">
        <f t="shared" ca="1" si="22"/>
        <v>163.69999999999999</v>
      </c>
      <c r="AR24">
        <f t="shared" ca="1" si="22"/>
        <v>168.7</v>
      </c>
      <c r="AS24">
        <f t="shared" ca="1" si="22"/>
        <v>169.2</v>
      </c>
      <c r="AT24">
        <f t="shared" ca="1" si="22"/>
        <v>128.30000000000001</v>
      </c>
      <c r="AU24">
        <f t="shared" ca="1" si="22"/>
        <v>133.30000000000001</v>
      </c>
      <c r="AV24">
        <f t="shared" ca="1" si="22"/>
        <v>118.5</v>
      </c>
      <c r="AW24">
        <f t="shared" ca="1" si="22"/>
        <v>97.5</v>
      </c>
      <c r="AX24">
        <f t="shared" ca="1" si="22"/>
        <v>102.5</v>
      </c>
      <c r="AY24" t="str">
        <f t="shared" ca="1" si="22"/>
        <v>FALSK</v>
      </c>
      <c r="BD24" s="92" t="str">
        <f t="shared" ca="1" si="11"/>
        <v>Ja</v>
      </c>
      <c r="BE24" s="92">
        <f t="shared" ca="1" si="12"/>
        <v>2010</v>
      </c>
      <c r="BF24" s="92">
        <f t="shared" ca="1" si="13"/>
        <v>4</v>
      </c>
      <c r="BG24" s="92">
        <f t="shared" ca="1" si="14"/>
        <v>18</v>
      </c>
      <c r="BH24" s="92">
        <f t="shared" ca="1" si="15"/>
        <v>86</v>
      </c>
      <c r="BI24" s="92">
        <f t="shared" ca="1" si="16"/>
        <v>90</v>
      </c>
      <c r="BJ24" s="92">
        <f t="shared" ca="1" si="17"/>
        <v>271.37</v>
      </c>
      <c r="BK24" s="92">
        <f t="shared" ca="1" si="18"/>
        <v>169.2</v>
      </c>
      <c r="BQ24" s="92" t="s">
        <v>102</v>
      </c>
      <c r="BR24" s="92">
        <v>2010</v>
      </c>
      <c r="BS24" s="92">
        <v>5</v>
      </c>
      <c r="BT24" s="92">
        <v>19</v>
      </c>
      <c r="BU24" s="92">
        <v>86</v>
      </c>
      <c r="BV24" s="92">
        <v>90</v>
      </c>
      <c r="BW24" s="92">
        <v>256.25</v>
      </c>
      <c r="BX24" s="92">
        <v>127</v>
      </c>
      <c r="BY24" s="92"/>
    </row>
    <row r="25" spans="1:77" x14ac:dyDescent="0.2">
      <c r="A25" t="str">
        <f t="shared" ca="1" si="7"/>
        <v>Ja</v>
      </c>
      <c r="B25">
        <f t="shared" ca="1" si="8"/>
        <v>2010</v>
      </c>
      <c r="C25">
        <f t="shared" ca="1" si="9"/>
        <v>5</v>
      </c>
      <c r="D25" s="82">
        <f t="shared" ca="1" si="10"/>
        <v>19</v>
      </c>
      <c r="E25" s="65">
        <f ca="1">OFFSET(Prisudvikling!D$8,0,ROW(E25)-ROW(E$6))</f>
        <v>40305</v>
      </c>
      <c r="F25">
        <f t="shared" ca="1" si="2"/>
        <v>86</v>
      </c>
      <c r="G25">
        <f t="shared" ca="1" si="19"/>
        <v>86</v>
      </c>
      <c r="H25">
        <f t="shared" ca="1" si="19"/>
        <v>90</v>
      </c>
      <c r="I25">
        <f t="shared" ca="1" si="19"/>
        <v>88</v>
      </c>
      <c r="J25" t="str">
        <f t="shared" ca="1" si="19"/>
        <v>FALSK</v>
      </c>
      <c r="K25" t="str">
        <f t="shared" ca="1" si="19"/>
        <v>FALSK</v>
      </c>
      <c r="L25">
        <f t="shared" ca="1" si="19"/>
        <v>256.25</v>
      </c>
      <c r="M25">
        <f t="shared" ca="1" si="19"/>
        <v>561</v>
      </c>
      <c r="N25">
        <f t="shared" ca="1" si="19"/>
        <v>151.5</v>
      </c>
      <c r="O25">
        <f t="shared" ca="1" si="19"/>
        <v>164</v>
      </c>
      <c r="P25">
        <f t="shared" ca="1" si="19"/>
        <v>161.75</v>
      </c>
      <c r="Q25">
        <f t="shared" ca="1" si="20"/>
        <v>1100</v>
      </c>
      <c r="R25">
        <f t="shared" ca="1" si="20"/>
        <v>518</v>
      </c>
      <c r="S25" t="str">
        <f t="shared" ca="1" si="20"/>
        <v>FALSK</v>
      </c>
      <c r="T25" t="str">
        <f t="shared" ca="1" si="20"/>
        <v>FALSK</v>
      </c>
      <c r="U25">
        <f t="shared" ca="1" si="20"/>
        <v>962</v>
      </c>
      <c r="V25">
        <f t="shared" ca="1" si="20"/>
        <v>477</v>
      </c>
      <c r="W25">
        <f t="shared" ca="1" si="20"/>
        <v>396</v>
      </c>
      <c r="X25">
        <f t="shared" ca="1" si="20"/>
        <v>170.25</v>
      </c>
      <c r="Y25">
        <f t="shared" ca="1" si="20"/>
        <v>171</v>
      </c>
      <c r="Z25">
        <f t="shared" ca="1" si="20"/>
        <v>204</v>
      </c>
      <c r="AA25" t="str">
        <f t="shared" ca="1" si="21"/>
        <v>FALSK</v>
      </c>
      <c r="AB25">
        <f t="shared" ca="1" si="21"/>
        <v>1.85</v>
      </c>
      <c r="AC25">
        <f t="shared" ca="1" si="21"/>
        <v>3.72</v>
      </c>
      <c r="AD25">
        <f t="shared" ca="1" si="21"/>
        <v>2.5357565975360927</v>
      </c>
      <c r="AE25">
        <f t="shared" ca="1" si="21"/>
        <v>21.25</v>
      </c>
      <c r="AF25">
        <f t="shared" ca="1" si="21"/>
        <v>9.9499999999999993</v>
      </c>
      <c r="AG25" t="str">
        <f t="shared" ca="1" si="21"/>
        <v>FALSK</v>
      </c>
      <c r="AH25" t="str">
        <f t="shared" ca="1" si="21"/>
        <v>FALSK</v>
      </c>
      <c r="AI25">
        <f t="shared" ca="1" si="21"/>
        <v>1460</v>
      </c>
      <c r="AJ25">
        <f t="shared" ca="1" si="21"/>
        <v>2940</v>
      </c>
      <c r="AK25">
        <f t="shared" ca="1" si="22"/>
        <v>2000</v>
      </c>
      <c r="AL25">
        <f t="shared" ca="1" si="22"/>
        <v>16770</v>
      </c>
      <c r="AM25">
        <f t="shared" ca="1" si="22"/>
        <v>7850</v>
      </c>
      <c r="AN25" t="str">
        <f t="shared" ca="1" si="22"/>
        <v xml:space="preserve"> </v>
      </c>
      <c r="AO25" t="str">
        <f t="shared" ca="1" si="22"/>
        <v>FALSK</v>
      </c>
      <c r="AP25" t="str">
        <f t="shared" ca="1" si="22"/>
        <v>FALSK</v>
      </c>
      <c r="AQ25">
        <f t="shared" ca="1" si="22"/>
        <v>161.6</v>
      </c>
      <c r="AR25">
        <f t="shared" ca="1" si="22"/>
        <v>166.6</v>
      </c>
      <c r="AS25">
        <f t="shared" ca="1" si="22"/>
        <v>179.4</v>
      </c>
      <c r="AT25">
        <f t="shared" ca="1" si="22"/>
        <v>127</v>
      </c>
      <c r="AU25">
        <f t="shared" ca="1" si="22"/>
        <v>132</v>
      </c>
      <c r="AV25">
        <f t="shared" ca="1" si="22"/>
        <v>115.7</v>
      </c>
      <c r="AW25">
        <f t="shared" ca="1" si="22"/>
        <v>97.4</v>
      </c>
      <c r="AX25">
        <f t="shared" ca="1" si="22"/>
        <v>102.4</v>
      </c>
      <c r="AY25" t="str">
        <f t="shared" ca="1" si="22"/>
        <v>FALSK</v>
      </c>
      <c r="BD25" s="92" t="str">
        <f t="shared" ca="1" si="11"/>
        <v>Ja</v>
      </c>
      <c r="BE25" s="92">
        <f t="shared" ca="1" si="12"/>
        <v>2010</v>
      </c>
      <c r="BF25" s="92">
        <f t="shared" ca="1" si="13"/>
        <v>5</v>
      </c>
      <c r="BG25" s="92">
        <f t="shared" ca="1" si="14"/>
        <v>19</v>
      </c>
      <c r="BH25" s="92">
        <f t="shared" ca="1" si="15"/>
        <v>86</v>
      </c>
      <c r="BI25" s="92">
        <f t="shared" ca="1" si="16"/>
        <v>90</v>
      </c>
      <c r="BJ25" s="92">
        <f t="shared" ca="1" si="17"/>
        <v>256.25</v>
      </c>
      <c r="BK25" s="92">
        <f t="shared" ca="1" si="18"/>
        <v>179.4</v>
      </c>
      <c r="BQ25" s="92" t="s">
        <v>102</v>
      </c>
      <c r="BR25" s="92">
        <v>2010</v>
      </c>
      <c r="BS25" s="92">
        <v>5</v>
      </c>
      <c r="BT25" s="92">
        <v>20</v>
      </c>
      <c r="BU25" s="92">
        <v>88</v>
      </c>
      <c r="BV25" s="92">
        <v>92</v>
      </c>
      <c r="BW25" s="92">
        <v>250</v>
      </c>
      <c r="BX25" s="92">
        <v>127.9</v>
      </c>
      <c r="BY25" s="92"/>
    </row>
    <row r="26" spans="1:77" x14ac:dyDescent="0.2">
      <c r="A26" t="str">
        <f t="shared" ca="1" si="7"/>
        <v>Ja</v>
      </c>
      <c r="B26">
        <f t="shared" ca="1" si="8"/>
        <v>2010</v>
      </c>
      <c r="C26">
        <f t="shared" ca="1" si="9"/>
        <v>5</v>
      </c>
      <c r="D26" s="82">
        <f t="shared" ca="1" si="10"/>
        <v>20</v>
      </c>
      <c r="E26" s="65">
        <f ca="1">OFFSET(Prisudvikling!D$8,0,ROW(E26)-ROW(E$6))</f>
        <v>40312</v>
      </c>
      <c r="F26">
        <f t="shared" ca="1" si="2"/>
        <v>88</v>
      </c>
      <c r="G26">
        <f t="shared" ref="G26:P35" ca="1" si="23">IF(ISNA(HLOOKUP($E26,prisudvikling,G$2,FALSE)),"FALSK",IF(HLOOKUP($E26,prisudvikling,G$2,FALSE)&gt;0,HLOOKUP($E26,prisudvikling,G$2,FALSE),"FALSK"))</f>
        <v>88</v>
      </c>
      <c r="H26">
        <f t="shared" ca="1" si="23"/>
        <v>92</v>
      </c>
      <c r="I26">
        <f t="shared" ca="1" si="23"/>
        <v>88</v>
      </c>
      <c r="J26" t="str">
        <f t="shared" ca="1" si="23"/>
        <v>FALSK</v>
      </c>
      <c r="K26" t="str">
        <f t="shared" ca="1" si="23"/>
        <v>FALSK</v>
      </c>
      <c r="L26">
        <f t="shared" ca="1" si="23"/>
        <v>250</v>
      </c>
      <c r="M26">
        <f t="shared" ca="1" si="23"/>
        <v>561</v>
      </c>
      <c r="N26">
        <f t="shared" ca="1" si="23"/>
        <v>166.75</v>
      </c>
      <c r="O26">
        <f t="shared" ca="1" si="23"/>
        <v>171</v>
      </c>
      <c r="P26">
        <f t="shared" ca="1" si="23"/>
        <v>161.75</v>
      </c>
      <c r="Q26">
        <f t="shared" ref="Q26:Z35" ca="1" si="24">IF(ISNA(HLOOKUP($E26,prisudvikling,Q$2,FALSE)),"FALSK",IF(HLOOKUP($E26,prisudvikling,Q$2,FALSE)&gt;0,HLOOKUP($E26,prisudvikling,Q$2,FALSE),"FALSK"))</f>
        <v>1100</v>
      </c>
      <c r="R26">
        <f t="shared" ca="1" si="24"/>
        <v>518</v>
      </c>
      <c r="S26" t="str">
        <f t="shared" ca="1" si="24"/>
        <v>FALSK</v>
      </c>
      <c r="T26" t="str">
        <f t="shared" ca="1" si="24"/>
        <v>FALSK</v>
      </c>
      <c r="U26">
        <f t="shared" ca="1" si="24"/>
        <v>1025</v>
      </c>
      <c r="V26">
        <f t="shared" ca="1" si="24"/>
        <v>508</v>
      </c>
      <c r="W26">
        <f t="shared" ca="1" si="24"/>
        <v>429</v>
      </c>
      <c r="X26" t="str">
        <f t="shared" ca="1" si="24"/>
        <v>FALSK</v>
      </c>
      <c r="Y26" t="str">
        <f t="shared" ca="1" si="24"/>
        <v>FALSK</v>
      </c>
      <c r="Z26" t="str">
        <f t="shared" ca="1" si="24"/>
        <v>FALSK</v>
      </c>
      <c r="AA26" t="str">
        <f t="shared" ref="AA26:AJ35" ca="1" si="25">IF(ISNA(HLOOKUP($E26,prisudvikling,AA$2,FALSE)),"FALSK",IF(HLOOKUP($E26,prisudvikling,AA$2,FALSE)&gt;0,HLOOKUP($E26,prisudvikling,AA$2,FALSE),"FALSK"))</f>
        <v>FALSK</v>
      </c>
      <c r="AB26">
        <f t="shared" ca="1" si="25"/>
        <v>1.85</v>
      </c>
      <c r="AC26">
        <f t="shared" ca="1" si="25"/>
        <v>3.72</v>
      </c>
      <c r="AD26">
        <f t="shared" ca="1" si="25"/>
        <v>2.5357565975360927</v>
      </c>
      <c r="AE26">
        <f t="shared" ca="1" si="25"/>
        <v>21.25</v>
      </c>
      <c r="AF26">
        <f t="shared" ca="1" si="25"/>
        <v>9.9499999999999993</v>
      </c>
      <c r="AG26" t="str">
        <f t="shared" ca="1" si="25"/>
        <v>FALSK</v>
      </c>
      <c r="AH26" t="str">
        <f t="shared" ca="1" si="25"/>
        <v>FALSK</v>
      </c>
      <c r="AI26">
        <f t="shared" ca="1" si="25"/>
        <v>1460</v>
      </c>
      <c r="AJ26">
        <f t="shared" ca="1" si="25"/>
        <v>2940</v>
      </c>
      <c r="AK26">
        <f t="shared" ref="AK26:AY35" ca="1" si="26">IF(ISNA(HLOOKUP($E26,prisudvikling,AK$2,FALSE)),"FALSK",IF(HLOOKUP($E26,prisudvikling,AK$2,FALSE)&gt;0,HLOOKUP($E26,prisudvikling,AK$2,FALSE),"FALSK"))</f>
        <v>2000</v>
      </c>
      <c r="AL26">
        <f t="shared" ca="1" si="26"/>
        <v>16770</v>
      </c>
      <c r="AM26">
        <f t="shared" ca="1" si="26"/>
        <v>7850</v>
      </c>
      <c r="AN26" t="str">
        <f t="shared" ca="1" si="26"/>
        <v xml:space="preserve"> </v>
      </c>
      <c r="AO26" t="str">
        <f t="shared" ca="1" si="26"/>
        <v>FALSK</v>
      </c>
      <c r="AP26" t="str">
        <f t="shared" ca="1" si="26"/>
        <v>FALSK</v>
      </c>
      <c r="AQ26">
        <f t="shared" ca="1" si="26"/>
        <v>162.30000000000001</v>
      </c>
      <c r="AR26">
        <f t="shared" ca="1" si="26"/>
        <v>167.3</v>
      </c>
      <c r="AS26">
        <f t="shared" ca="1" si="26"/>
        <v>181.7</v>
      </c>
      <c r="AT26">
        <f t="shared" ca="1" si="26"/>
        <v>127.9</v>
      </c>
      <c r="AU26">
        <f t="shared" ca="1" si="26"/>
        <v>132.9</v>
      </c>
      <c r="AV26">
        <f t="shared" ca="1" si="26"/>
        <v>116.7</v>
      </c>
      <c r="AW26">
        <f t="shared" ca="1" si="26"/>
        <v>99.6</v>
      </c>
      <c r="AX26">
        <f t="shared" ca="1" si="26"/>
        <v>104.6</v>
      </c>
      <c r="AY26" t="str">
        <f t="shared" ca="1" si="26"/>
        <v>FALSK</v>
      </c>
      <c r="BD26" s="92" t="str">
        <f t="shared" ca="1" si="11"/>
        <v>Ja</v>
      </c>
      <c r="BE26" s="92">
        <f t="shared" ca="1" si="12"/>
        <v>2010</v>
      </c>
      <c r="BF26" s="92">
        <f t="shared" ca="1" si="13"/>
        <v>5</v>
      </c>
      <c r="BG26" s="92">
        <f t="shared" ca="1" si="14"/>
        <v>20</v>
      </c>
      <c r="BH26" s="92">
        <f t="shared" ca="1" si="15"/>
        <v>88</v>
      </c>
      <c r="BI26" s="92">
        <f t="shared" ca="1" si="16"/>
        <v>92</v>
      </c>
      <c r="BJ26" s="92">
        <f t="shared" ca="1" si="17"/>
        <v>250</v>
      </c>
      <c r="BK26" s="92">
        <f t="shared" ca="1" si="18"/>
        <v>181.7</v>
      </c>
      <c r="BQ26" s="92" t="s">
        <v>102</v>
      </c>
      <c r="BR26" s="92">
        <v>2010</v>
      </c>
      <c r="BS26" s="92">
        <v>5</v>
      </c>
      <c r="BT26" s="92">
        <v>21</v>
      </c>
      <c r="BU26" s="92">
        <v>88</v>
      </c>
      <c r="BV26" s="92">
        <v>94</v>
      </c>
      <c r="BW26" s="92">
        <v>250</v>
      </c>
      <c r="BX26" s="92">
        <v>128.19999999999999</v>
      </c>
      <c r="BY26" s="92"/>
    </row>
    <row r="27" spans="1:77" x14ac:dyDescent="0.2">
      <c r="A27" t="str">
        <f t="shared" ca="1" si="7"/>
        <v>Ja</v>
      </c>
      <c r="B27">
        <f t="shared" ca="1" si="8"/>
        <v>2010</v>
      </c>
      <c r="C27">
        <f t="shared" ca="1" si="9"/>
        <v>5</v>
      </c>
      <c r="D27" s="82">
        <f t="shared" ca="1" si="10"/>
        <v>21</v>
      </c>
      <c r="E27" s="65">
        <f ca="1">OFFSET(Prisudvikling!D$8,0,ROW(E27)-ROW(E$6))</f>
        <v>40319</v>
      </c>
      <c r="F27">
        <f t="shared" ca="1" si="2"/>
        <v>88</v>
      </c>
      <c r="G27">
        <f t="shared" ca="1" si="23"/>
        <v>88</v>
      </c>
      <c r="H27">
        <f t="shared" ca="1" si="23"/>
        <v>94</v>
      </c>
      <c r="I27">
        <f t="shared" ca="1" si="23"/>
        <v>88</v>
      </c>
      <c r="J27" t="str">
        <f t="shared" ca="1" si="23"/>
        <v>FALSK</v>
      </c>
      <c r="K27" t="str">
        <f t="shared" ca="1" si="23"/>
        <v>FALSK</v>
      </c>
      <c r="L27">
        <f t="shared" ca="1" si="23"/>
        <v>250</v>
      </c>
      <c r="M27">
        <f t="shared" ca="1" si="23"/>
        <v>584</v>
      </c>
      <c r="N27">
        <f t="shared" ca="1" si="23"/>
        <v>166.75</v>
      </c>
      <c r="O27">
        <f t="shared" ca="1" si="23"/>
        <v>171</v>
      </c>
      <c r="P27">
        <f t="shared" ca="1" si="23"/>
        <v>161.75</v>
      </c>
      <c r="Q27">
        <f t="shared" ca="1" si="24"/>
        <v>1100</v>
      </c>
      <c r="R27">
        <f t="shared" ca="1" si="24"/>
        <v>518</v>
      </c>
      <c r="S27" t="str">
        <f t="shared" ca="1" si="24"/>
        <v>FALSK</v>
      </c>
      <c r="T27" t="str">
        <f t="shared" ca="1" si="24"/>
        <v>FALSK</v>
      </c>
      <c r="U27">
        <f t="shared" ca="1" si="24"/>
        <v>1025</v>
      </c>
      <c r="V27">
        <f t="shared" ca="1" si="24"/>
        <v>508</v>
      </c>
      <c r="W27">
        <f t="shared" ca="1" si="24"/>
        <v>429</v>
      </c>
      <c r="X27">
        <f t="shared" ca="1" si="24"/>
        <v>167.75</v>
      </c>
      <c r="Y27">
        <f t="shared" ca="1" si="24"/>
        <v>194.75</v>
      </c>
      <c r="Z27">
        <f t="shared" ca="1" si="24"/>
        <v>214.5</v>
      </c>
      <c r="AA27" t="str">
        <f t="shared" ca="1" si="25"/>
        <v>FALSK</v>
      </c>
      <c r="AB27">
        <f t="shared" ca="1" si="25"/>
        <v>1.85</v>
      </c>
      <c r="AC27">
        <f t="shared" ca="1" si="25"/>
        <v>3.72</v>
      </c>
      <c r="AD27">
        <f t="shared" ca="1" si="25"/>
        <v>2.5357565975360927</v>
      </c>
      <c r="AE27">
        <f t="shared" ca="1" si="25"/>
        <v>21.25</v>
      </c>
      <c r="AF27">
        <f t="shared" ca="1" si="25"/>
        <v>9.9499999999999993</v>
      </c>
      <c r="AG27" t="str">
        <f t="shared" ca="1" si="25"/>
        <v>FALSK</v>
      </c>
      <c r="AH27" t="str">
        <f t="shared" ca="1" si="25"/>
        <v>FALSK</v>
      </c>
      <c r="AI27">
        <f t="shared" ca="1" si="25"/>
        <v>1460</v>
      </c>
      <c r="AJ27">
        <f t="shared" ca="1" si="25"/>
        <v>2940</v>
      </c>
      <c r="AK27">
        <f t="shared" ca="1" si="26"/>
        <v>2000</v>
      </c>
      <c r="AL27">
        <f t="shared" ca="1" si="26"/>
        <v>16770</v>
      </c>
      <c r="AM27">
        <f t="shared" ca="1" si="26"/>
        <v>7850</v>
      </c>
      <c r="AN27" t="str">
        <f t="shared" ca="1" si="26"/>
        <v xml:space="preserve"> </v>
      </c>
      <c r="AO27" t="str">
        <f t="shared" ca="1" si="26"/>
        <v>FALSK</v>
      </c>
      <c r="AP27" t="str">
        <f t="shared" ca="1" si="26"/>
        <v>FALSK</v>
      </c>
      <c r="AQ27">
        <f t="shared" ca="1" si="26"/>
        <v>161.5</v>
      </c>
      <c r="AR27">
        <f t="shared" ca="1" si="26"/>
        <v>166.5</v>
      </c>
      <c r="AS27">
        <f t="shared" ca="1" si="26"/>
        <v>169.3</v>
      </c>
      <c r="AT27">
        <f t="shared" ca="1" si="26"/>
        <v>128.19999999999999</v>
      </c>
      <c r="AU27">
        <f t="shared" ca="1" si="26"/>
        <v>133.19999999999999</v>
      </c>
      <c r="AV27">
        <f t="shared" ca="1" si="26"/>
        <v>117.3</v>
      </c>
      <c r="AW27">
        <f t="shared" ca="1" si="26"/>
        <v>100.5</v>
      </c>
      <c r="AX27">
        <f t="shared" ca="1" si="26"/>
        <v>105.5</v>
      </c>
      <c r="AY27" t="str">
        <f t="shared" ca="1" si="26"/>
        <v>FALSK</v>
      </c>
      <c r="BD27" s="92" t="str">
        <f t="shared" ca="1" si="11"/>
        <v>Ja</v>
      </c>
      <c r="BE27" s="92">
        <f t="shared" ca="1" si="12"/>
        <v>2010</v>
      </c>
      <c r="BF27" s="92">
        <f t="shared" ca="1" si="13"/>
        <v>5</v>
      </c>
      <c r="BG27" s="92">
        <f t="shared" ca="1" si="14"/>
        <v>21</v>
      </c>
      <c r="BH27" s="92">
        <f t="shared" ca="1" si="15"/>
        <v>88</v>
      </c>
      <c r="BI27" s="92">
        <f t="shared" ca="1" si="16"/>
        <v>94</v>
      </c>
      <c r="BJ27" s="92">
        <f t="shared" ca="1" si="17"/>
        <v>250</v>
      </c>
      <c r="BK27" s="92">
        <f t="shared" ca="1" si="18"/>
        <v>169.3</v>
      </c>
      <c r="BQ27" s="92" t="s">
        <v>102</v>
      </c>
      <c r="BR27" s="92">
        <v>2010</v>
      </c>
      <c r="BS27" s="92">
        <v>5</v>
      </c>
      <c r="BT27" s="92">
        <v>22</v>
      </c>
      <c r="BU27" s="92">
        <v>88</v>
      </c>
      <c r="BV27" s="92">
        <v>94</v>
      </c>
      <c r="BW27" s="92">
        <v>245</v>
      </c>
      <c r="BX27" s="92">
        <v>127.3</v>
      </c>
      <c r="BY27" s="92"/>
    </row>
    <row r="28" spans="1:77" x14ac:dyDescent="0.2">
      <c r="A28" t="str">
        <f t="shared" ca="1" si="7"/>
        <v>Ja</v>
      </c>
      <c r="B28">
        <f t="shared" ca="1" si="8"/>
        <v>2010</v>
      </c>
      <c r="C28">
        <f t="shared" ca="1" si="9"/>
        <v>5</v>
      </c>
      <c r="D28" s="82">
        <f t="shared" ca="1" si="10"/>
        <v>22</v>
      </c>
      <c r="E28" s="65">
        <f ca="1">OFFSET(Prisudvikling!D$8,0,ROW(E28)-ROW(E$6))</f>
        <v>40326</v>
      </c>
      <c r="F28">
        <f t="shared" ca="1" si="2"/>
        <v>88</v>
      </c>
      <c r="G28">
        <f t="shared" ca="1" si="23"/>
        <v>88</v>
      </c>
      <c r="H28">
        <f t="shared" ca="1" si="23"/>
        <v>94</v>
      </c>
      <c r="I28">
        <f t="shared" ca="1" si="23"/>
        <v>91</v>
      </c>
      <c r="J28" t="str">
        <f t="shared" ca="1" si="23"/>
        <v>FALSK</v>
      </c>
      <c r="K28" t="str">
        <f t="shared" ca="1" si="23"/>
        <v>FALSK</v>
      </c>
      <c r="L28">
        <f t="shared" ca="1" si="23"/>
        <v>245</v>
      </c>
      <c r="M28">
        <f t="shared" ca="1" si="23"/>
        <v>584</v>
      </c>
      <c r="N28">
        <f t="shared" ca="1" si="23"/>
        <v>169.75</v>
      </c>
      <c r="O28">
        <f t="shared" ca="1" si="23"/>
        <v>173</v>
      </c>
      <c r="P28">
        <f t="shared" ca="1" si="23"/>
        <v>181.75</v>
      </c>
      <c r="Q28">
        <f t="shared" ca="1" si="24"/>
        <v>1100</v>
      </c>
      <c r="R28">
        <f t="shared" ca="1" si="24"/>
        <v>530</v>
      </c>
      <c r="S28" t="str">
        <f t="shared" ca="1" si="24"/>
        <v>FALSK</v>
      </c>
      <c r="T28" t="str">
        <f t="shared" ca="1" si="24"/>
        <v>FALSK</v>
      </c>
      <c r="U28">
        <f t="shared" ca="1" si="24"/>
        <v>1039</v>
      </c>
      <c r="V28">
        <f t="shared" ca="1" si="24"/>
        <v>559</v>
      </c>
      <c r="W28">
        <f t="shared" ca="1" si="24"/>
        <v>429</v>
      </c>
      <c r="X28">
        <f t="shared" ca="1" si="24"/>
        <v>168</v>
      </c>
      <c r="Y28">
        <f t="shared" ca="1" si="24"/>
        <v>192.75</v>
      </c>
      <c r="Z28">
        <f t="shared" ca="1" si="24"/>
        <v>214</v>
      </c>
      <c r="AA28" t="str">
        <f t="shared" ca="1" si="25"/>
        <v>FALSK</v>
      </c>
      <c r="AB28">
        <f t="shared" ca="1" si="25"/>
        <v>1.85</v>
      </c>
      <c r="AC28">
        <f t="shared" ca="1" si="25"/>
        <v>3.72</v>
      </c>
      <c r="AD28">
        <f t="shared" ca="1" si="25"/>
        <v>2.5357565975360927</v>
      </c>
      <c r="AE28">
        <f t="shared" ca="1" si="25"/>
        <v>21.25</v>
      </c>
      <c r="AF28">
        <f t="shared" ca="1" si="25"/>
        <v>9.9499999999999993</v>
      </c>
      <c r="AG28" t="str">
        <f t="shared" ca="1" si="25"/>
        <v>FALSK</v>
      </c>
      <c r="AH28" t="str">
        <f t="shared" ca="1" si="25"/>
        <v>FALSK</v>
      </c>
      <c r="AI28">
        <f t="shared" ca="1" si="25"/>
        <v>1460</v>
      </c>
      <c r="AJ28">
        <f t="shared" ca="1" si="25"/>
        <v>2940</v>
      </c>
      <c r="AK28">
        <f t="shared" ca="1" si="26"/>
        <v>2000</v>
      </c>
      <c r="AL28">
        <f t="shared" ca="1" si="26"/>
        <v>16770</v>
      </c>
      <c r="AM28">
        <f t="shared" ca="1" si="26"/>
        <v>7850</v>
      </c>
      <c r="AN28" t="str">
        <f t="shared" ca="1" si="26"/>
        <v xml:space="preserve"> </v>
      </c>
      <c r="AO28" t="str">
        <f t="shared" ca="1" si="26"/>
        <v>FALSK</v>
      </c>
      <c r="AP28" t="str">
        <f t="shared" ca="1" si="26"/>
        <v>FALSK</v>
      </c>
      <c r="AQ28">
        <f t="shared" ca="1" si="26"/>
        <v>161.4</v>
      </c>
      <c r="AR28">
        <f t="shared" ca="1" si="26"/>
        <v>166.4</v>
      </c>
      <c r="AS28">
        <f t="shared" ca="1" si="26"/>
        <v>169.3</v>
      </c>
      <c r="AT28">
        <f t="shared" ca="1" si="26"/>
        <v>127.3</v>
      </c>
      <c r="AU28">
        <f t="shared" ca="1" si="26"/>
        <v>132.30000000000001</v>
      </c>
      <c r="AV28">
        <f t="shared" ca="1" si="26"/>
        <v>117.7</v>
      </c>
      <c r="AW28">
        <f t="shared" ca="1" si="26"/>
        <v>102.1</v>
      </c>
      <c r="AX28">
        <f t="shared" ca="1" si="26"/>
        <v>107.1</v>
      </c>
      <c r="AY28" t="str">
        <f t="shared" ca="1" si="26"/>
        <v>FALSK</v>
      </c>
      <c r="BD28" s="92" t="str">
        <f t="shared" ca="1" si="11"/>
        <v>Ja</v>
      </c>
      <c r="BE28" s="92">
        <f t="shared" ca="1" si="12"/>
        <v>2010</v>
      </c>
      <c r="BF28" s="92">
        <f t="shared" ca="1" si="13"/>
        <v>5</v>
      </c>
      <c r="BG28" s="92">
        <f t="shared" ca="1" si="14"/>
        <v>22</v>
      </c>
      <c r="BH28" s="92">
        <f t="shared" ca="1" si="15"/>
        <v>88</v>
      </c>
      <c r="BI28" s="92">
        <f t="shared" ca="1" si="16"/>
        <v>94</v>
      </c>
      <c r="BJ28" s="92">
        <f t="shared" ca="1" si="17"/>
        <v>245</v>
      </c>
      <c r="BK28" s="92">
        <f t="shared" ca="1" si="18"/>
        <v>169.3</v>
      </c>
      <c r="BQ28" s="92" t="s">
        <v>102</v>
      </c>
      <c r="BR28" s="92">
        <v>2010</v>
      </c>
      <c r="BS28" s="92">
        <v>6</v>
      </c>
      <c r="BT28" s="92">
        <v>23</v>
      </c>
      <c r="BU28" s="92">
        <v>88</v>
      </c>
      <c r="BV28" s="92">
        <v>94</v>
      </c>
      <c r="BW28" s="92">
        <v>247</v>
      </c>
      <c r="BX28" s="92">
        <v>127.8</v>
      </c>
      <c r="BY28" s="92"/>
    </row>
    <row r="29" spans="1:77" x14ac:dyDescent="0.2">
      <c r="A29" t="str">
        <f t="shared" ca="1" si="7"/>
        <v>Ja</v>
      </c>
      <c r="B29">
        <f t="shared" ca="1" si="8"/>
        <v>2010</v>
      </c>
      <c r="C29">
        <f t="shared" ca="1" si="9"/>
        <v>6</v>
      </c>
      <c r="D29" s="82">
        <f t="shared" ca="1" si="10"/>
        <v>23</v>
      </c>
      <c r="E29" s="65">
        <f ca="1">OFFSET(Prisudvikling!D$8,0,ROW(E29)-ROW(E$6))</f>
        <v>40333</v>
      </c>
      <c r="F29">
        <f t="shared" ca="1" si="2"/>
        <v>88</v>
      </c>
      <c r="G29">
        <f t="shared" ca="1" si="23"/>
        <v>88</v>
      </c>
      <c r="H29">
        <f t="shared" ca="1" si="23"/>
        <v>94</v>
      </c>
      <c r="I29">
        <f t="shared" ca="1" si="23"/>
        <v>91</v>
      </c>
      <c r="J29" t="str">
        <f t="shared" ca="1" si="23"/>
        <v>FALSK</v>
      </c>
      <c r="K29" t="str">
        <f t="shared" ca="1" si="23"/>
        <v>FALSK</v>
      </c>
      <c r="L29">
        <f t="shared" ca="1" si="23"/>
        <v>247</v>
      </c>
      <c r="M29">
        <f t="shared" ca="1" si="23"/>
        <v>584</v>
      </c>
      <c r="N29">
        <f t="shared" ca="1" si="23"/>
        <v>169.75</v>
      </c>
      <c r="O29">
        <f t="shared" ca="1" si="23"/>
        <v>173</v>
      </c>
      <c r="P29">
        <f t="shared" ca="1" si="23"/>
        <v>181.75</v>
      </c>
      <c r="Q29">
        <f t="shared" ca="1" si="24"/>
        <v>1160</v>
      </c>
      <c r="R29">
        <f t="shared" ca="1" si="24"/>
        <v>540.75</v>
      </c>
      <c r="S29" t="str">
        <f t="shared" ca="1" si="24"/>
        <v>FALSK</v>
      </c>
      <c r="T29" t="str">
        <f t="shared" ca="1" si="24"/>
        <v>FALSK</v>
      </c>
      <c r="U29">
        <f t="shared" ca="1" si="24"/>
        <v>1025</v>
      </c>
      <c r="V29">
        <f t="shared" ca="1" si="24"/>
        <v>508</v>
      </c>
      <c r="W29">
        <f t="shared" ca="1" si="24"/>
        <v>429</v>
      </c>
      <c r="X29">
        <f t="shared" ca="1" si="24"/>
        <v>167.5</v>
      </c>
      <c r="Y29">
        <f t="shared" ca="1" si="24"/>
        <v>189.25</v>
      </c>
      <c r="Z29">
        <f t="shared" ca="1" si="24"/>
        <v>210</v>
      </c>
      <c r="AA29" t="str">
        <f t="shared" ca="1" si="25"/>
        <v>FALSK</v>
      </c>
      <c r="AB29">
        <f t="shared" ca="1" si="25"/>
        <v>1.91</v>
      </c>
      <c r="AC29">
        <f t="shared" ca="1" si="25"/>
        <v>3.9</v>
      </c>
      <c r="AD29">
        <f t="shared" ca="1" si="25"/>
        <v>2.11</v>
      </c>
      <c r="AE29">
        <f t="shared" ca="1" si="25"/>
        <v>20.5</v>
      </c>
      <c r="AF29">
        <f t="shared" ca="1" si="25"/>
        <v>9.9499999999999993</v>
      </c>
      <c r="AG29" t="str">
        <f t="shared" ca="1" si="25"/>
        <v>FALSK</v>
      </c>
      <c r="AH29" t="str">
        <f t="shared" ca="1" si="25"/>
        <v>FALSK</v>
      </c>
      <c r="AI29">
        <f t="shared" ca="1" si="25"/>
        <v>1510</v>
      </c>
      <c r="AJ29">
        <f t="shared" ca="1" si="25"/>
        <v>3080</v>
      </c>
      <c r="AK29">
        <f t="shared" ca="1" si="26"/>
        <v>1670</v>
      </c>
      <c r="AL29">
        <f t="shared" ca="1" si="26"/>
        <v>16180</v>
      </c>
      <c r="AM29">
        <f t="shared" ca="1" si="26"/>
        <v>7850</v>
      </c>
      <c r="AN29" t="str">
        <f t="shared" ca="1" si="26"/>
        <v xml:space="preserve"> </v>
      </c>
      <c r="AO29" t="str">
        <f t="shared" ca="1" si="26"/>
        <v>FALSK</v>
      </c>
      <c r="AP29" t="str">
        <f t="shared" ca="1" si="26"/>
        <v>FALSK</v>
      </c>
      <c r="AQ29">
        <f t="shared" ca="1" si="26"/>
        <v>162.30000000000001</v>
      </c>
      <c r="AR29">
        <f t="shared" ca="1" si="26"/>
        <v>167.3</v>
      </c>
      <c r="AS29">
        <f t="shared" ca="1" si="26"/>
        <v>169.5</v>
      </c>
      <c r="AT29">
        <f t="shared" ca="1" si="26"/>
        <v>127.8</v>
      </c>
      <c r="AU29">
        <f t="shared" ca="1" si="26"/>
        <v>132.80000000000001</v>
      </c>
      <c r="AV29">
        <f t="shared" ca="1" si="26"/>
        <v>116.7</v>
      </c>
      <c r="AW29">
        <f t="shared" ca="1" si="26"/>
        <v>102.1</v>
      </c>
      <c r="AX29">
        <f t="shared" ca="1" si="26"/>
        <v>107.1</v>
      </c>
      <c r="AY29" t="str">
        <f t="shared" ca="1" si="26"/>
        <v>FALSK</v>
      </c>
      <c r="BD29" s="92" t="str">
        <f t="shared" ca="1" si="11"/>
        <v>Ja</v>
      </c>
      <c r="BE29" s="92">
        <f t="shared" ca="1" si="12"/>
        <v>2010</v>
      </c>
      <c r="BF29" s="92">
        <f t="shared" ca="1" si="13"/>
        <v>6</v>
      </c>
      <c r="BG29" s="92">
        <f t="shared" ca="1" si="14"/>
        <v>23</v>
      </c>
      <c r="BH29" s="92">
        <f t="shared" ca="1" si="15"/>
        <v>88</v>
      </c>
      <c r="BI29" s="92">
        <f t="shared" ca="1" si="16"/>
        <v>94</v>
      </c>
      <c r="BJ29" s="92">
        <f t="shared" ca="1" si="17"/>
        <v>247</v>
      </c>
      <c r="BK29" s="92">
        <f t="shared" ca="1" si="18"/>
        <v>169.5</v>
      </c>
      <c r="BQ29" s="92" t="s">
        <v>102</v>
      </c>
      <c r="BR29" s="92">
        <v>2010</v>
      </c>
      <c r="BS29" s="92">
        <v>6</v>
      </c>
      <c r="BT29" s="92">
        <v>24</v>
      </c>
      <c r="BU29" s="92">
        <v>87</v>
      </c>
      <c r="BV29" s="92">
        <v>94</v>
      </c>
      <c r="BW29" s="92">
        <v>243</v>
      </c>
      <c r="BX29" s="92">
        <v>126.9</v>
      </c>
      <c r="BY29" s="92"/>
    </row>
    <row r="30" spans="1:77" x14ac:dyDescent="0.2">
      <c r="A30" t="str">
        <f t="shared" ca="1" si="7"/>
        <v>Ja</v>
      </c>
      <c r="B30">
        <f t="shared" ca="1" si="8"/>
        <v>2010</v>
      </c>
      <c r="C30">
        <f t="shared" ca="1" si="9"/>
        <v>6</v>
      </c>
      <c r="D30" s="82">
        <f t="shared" ca="1" si="10"/>
        <v>24</v>
      </c>
      <c r="E30" s="65">
        <f ca="1">OFFSET(Prisudvikling!D$8,0,ROW(E30)-ROW(E$6))</f>
        <v>40340</v>
      </c>
      <c r="F30">
        <f t="shared" ca="1" si="2"/>
        <v>87</v>
      </c>
      <c r="G30">
        <f t="shared" ca="1" si="23"/>
        <v>87</v>
      </c>
      <c r="H30">
        <f t="shared" ca="1" si="23"/>
        <v>94</v>
      </c>
      <c r="I30">
        <f t="shared" ca="1" si="23"/>
        <v>91</v>
      </c>
      <c r="J30" t="str">
        <f t="shared" ca="1" si="23"/>
        <v>FALSK</v>
      </c>
      <c r="K30" t="str">
        <f t="shared" ca="1" si="23"/>
        <v>FALSK</v>
      </c>
      <c r="L30">
        <f t="shared" ca="1" si="23"/>
        <v>243</v>
      </c>
      <c r="M30">
        <f t="shared" ca="1" si="23"/>
        <v>584</v>
      </c>
      <c r="N30">
        <f t="shared" ca="1" si="23"/>
        <v>169.75</v>
      </c>
      <c r="O30">
        <f t="shared" ca="1" si="23"/>
        <v>172</v>
      </c>
      <c r="P30">
        <f t="shared" ca="1" si="23"/>
        <v>181.75</v>
      </c>
      <c r="Q30">
        <f t="shared" ca="1" si="24"/>
        <v>1160</v>
      </c>
      <c r="R30">
        <f t="shared" ca="1" si="24"/>
        <v>540.75</v>
      </c>
      <c r="S30" t="str">
        <f t="shared" ca="1" si="24"/>
        <v>FALSK</v>
      </c>
      <c r="T30" t="str">
        <f t="shared" ca="1" si="24"/>
        <v>FALSK</v>
      </c>
      <c r="U30">
        <f t="shared" ca="1" si="24"/>
        <v>1025</v>
      </c>
      <c r="V30">
        <f t="shared" ca="1" si="24"/>
        <v>508</v>
      </c>
      <c r="W30">
        <f t="shared" ca="1" si="24"/>
        <v>429</v>
      </c>
      <c r="X30">
        <f t="shared" ca="1" si="24"/>
        <v>165</v>
      </c>
      <c r="Y30">
        <f t="shared" ca="1" si="24"/>
        <v>186.5</v>
      </c>
      <c r="Z30">
        <f t="shared" ca="1" si="24"/>
        <v>207</v>
      </c>
      <c r="AA30" t="str">
        <f t="shared" ca="1" si="25"/>
        <v>FALSK</v>
      </c>
      <c r="AB30">
        <f t="shared" ca="1" si="25"/>
        <v>1.91</v>
      </c>
      <c r="AC30">
        <f t="shared" ca="1" si="25"/>
        <v>3.9</v>
      </c>
      <c r="AD30">
        <f t="shared" ca="1" si="25"/>
        <v>2.11</v>
      </c>
      <c r="AE30">
        <f t="shared" ca="1" si="25"/>
        <v>20.5</v>
      </c>
      <c r="AF30">
        <f t="shared" ca="1" si="25"/>
        <v>9.9499999999999993</v>
      </c>
      <c r="AG30" t="str">
        <f t="shared" ca="1" si="25"/>
        <v>FALSK</v>
      </c>
      <c r="AH30" t="str">
        <f t="shared" ca="1" si="25"/>
        <v>FALSK</v>
      </c>
      <c r="AI30">
        <f t="shared" ca="1" si="25"/>
        <v>1510</v>
      </c>
      <c r="AJ30">
        <f t="shared" ca="1" si="25"/>
        <v>3080</v>
      </c>
      <c r="AK30">
        <f t="shared" ca="1" si="26"/>
        <v>1670</v>
      </c>
      <c r="AL30">
        <f t="shared" ca="1" si="26"/>
        <v>16180</v>
      </c>
      <c r="AM30">
        <f t="shared" ca="1" si="26"/>
        <v>7850</v>
      </c>
      <c r="AN30" t="str">
        <f t="shared" ca="1" si="26"/>
        <v xml:space="preserve"> </v>
      </c>
      <c r="AO30" t="str">
        <f t="shared" ca="1" si="26"/>
        <v>FALSK</v>
      </c>
      <c r="AP30" t="str">
        <f t="shared" ca="1" si="26"/>
        <v>FALSK</v>
      </c>
      <c r="AQ30">
        <f t="shared" ca="1" si="26"/>
        <v>161.19999999999999</v>
      </c>
      <c r="AR30">
        <f t="shared" ca="1" si="26"/>
        <v>166.2</v>
      </c>
      <c r="AS30">
        <f t="shared" ca="1" si="26"/>
        <v>168.6</v>
      </c>
      <c r="AT30">
        <f t="shared" ca="1" si="26"/>
        <v>126.9</v>
      </c>
      <c r="AU30">
        <f t="shared" ca="1" si="26"/>
        <v>131.9</v>
      </c>
      <c r="AV30">
        <f t="shared" ca="1" si="26"/>
        <v>115.8</v>
      </c>
      <c r="AW30">
        <f t="shared" ca="1" si="26"/>
        <v>101.6</v>
      </c>
      <c r="AX30">
        <f t="shared" ca="1" si="26"/>
        <v>106.6</v>
      </c>
      <c r="AY30" t="str">
        <f t="shared" ca="1" si="26"/>
        <v>FALSK</v>
      </c>
      <c r="BD30" s="92" t="str">
        <f t="shared" ca="1" si="11"/>
        <v>Ja</v>
      </c>
      <c r="BE30" s="92">
        <f t="shared" ca="1" si="12"/>
        <v>2010</v>
      </c>
      <c r="BF30" s="92">
        <f t="shared" ca="1" si="13"/>
        <v>6</v>
      </c>
      <c r="BG30" s="92">
        <f t="shared" ca="1" si="14"/>
        <v>24</v>
      </c>
      <c r="BH30" s="92">
        <f t="shared" ca="1" si="15"/>
        <v>87</v>
      </c>
      <c r="BI30" s="92">
        <f t="shared" ca="1" si="16"/>
        <v>94</v>
      </c>
      <c r="BJ30" s="92">
        <f t="shared" ca="1" si="17"/>
        <v>243</v>
      </c>
      <c r="BK30" s="92">
        <f t="shared" ca="1" si="18"/>
        <v>168.6</v>
      </c>
      <c r="BQ30" s="92" t="s">
        <v>102</v>
      </c>
      <c r="BR30" s="92">
        <v>2010</v>
      </c>
      <c r="BS30" s="92">
        <v>6</v>
      </c>
      <c r="BT30" s="92">
        <v>25</v>
      </c>
      <c r="BU30" s="92">
        <v>87</v>
      </c>
      <c r="BV30" s="92">
        <v>94</v>
      </c>
      <c r="BW30" s="92">
        <v>244</v>
      </c>
      <c r="BX30" s="92">
        <v>127.1</v>
      </c>
      <c r="BY30" s="92"/>
    </row>
    <row r="31" spans="1:77" x14ac:dyDescent="0.2">
      <c r="A31" t="str">
        <f t="shared" ca="1" si="7"/>
        <v>Ja</v>
      </c>
      <c r="B31">
        <f t="shared" ca="1" si="8"/>
        <v>2010</v>
      </c>
      <c r="C31">
        <f t="shared" ca="1" si="9"/>
        <v>6</v>
      </c>
      <c r="D31" s="82">
        <f t="shared" ca="1" si="10"/>
        <v>25</v>
      </c>
      <c r="E31" s="65">
        <f ca="1">OFFSET(Prisudvikling!D$8,0,ROW(E31)-ROW(E$6))</f>
        <v>40347</v>
      </c>
      <c r="F31">
        <f t="shared" ca="1" si="2"/>
        <v>87</v>
      </c>
      <c r="G31">
        <f t="shared" ca="1" si="23"/>
        <v>87</v>
      </c>
      <c r="H31">
        <f t="shared" ca="1" si="23"/>
        <v>94</v>
      </c>
      <c r="I31">
        <f t="shared" ca="1" si="23"/>
        <v>91</v>
      </c>
      <c r="J31" t="str">
        <f t="shared" ca="1" si="23"/>
        <v>FALSK</v>
      </c>
      <c r="K31" t="str">
        <f t="shared" ca="1" si="23"/>
        <v>FALSK</v>
      </c>
      <c r="L31">
        <f t="shared" ca="1" si="23"/>
        <v>244</v>
      </c>
      <c r="M31">
        <f t="shared" ca="1" si="23"/>
        <v>584</v>
      </c>
      <c r="N31">
        <f t="shared" ca="1" si="23"/>
        <v>169.75</v>
      </c>
      <c r="O31">
        <f t="shared" ca="1" si="23"/>
        <v>172</v>
      </c>
      <c r="P31">
        <f t="shared" ca="1" si="23"/>
        <v>181.75</v>
      </c>
      <c r="Q31">
        <f t="shared" ca="1" si="24"/>
        <v>1164</v>
      </c>
      <c r="R31">
        <f t="shared" ca="1" si="24"/>
        <v>540.75</v>
      </c>
      <c r="S31" t="str">
        <f t="shared" ca="1" si="24"/>
        <v>FALSK</v>
      </c>
      <c r="T31" t="str">
        <f t="shared" ca="1" si="24"/>
        <v>FALSK</v>
      </c>
      <c r="U31">
        <f t="shared" ca="1" si="24"/>
        <v>1025</v>
      </c>
      <c r="V31">
        <f t="shared" ca="1" si="24"/>
        <v>508</v>
      </c>
      <c r="W31">
        <f t="shared" ca="1" si="24"/>
        <v>429</v>
      </c>
      <c r="X31">
        <f t="shared" ca="1" si="24"/>
        <v>165</v>
      </c>
      <c r="Y31">
        <f t="shared" ca="1" si="24"/>
        <v>186.5</v>
      </c>
      <c r="Z31">
        <f t="shared" ca="1" si="24"/>
        <v>207</v>
      </c>
      <c r="AA31" t="str">
        <f t="shared" ca="1" si="25"/>
        <v>FALSK</v>
      </c>
      <c r="AB31">
        <f t="shared" ca="1" si="25"/>
        <v>1.91</v>
      </c>
      <c r="AC31">
        <f t="shared" ca="1" si="25"/>
        <v>3.9</v>
      </c>
      <c r="AD31">
        <f t="shared" ca="1" si="25"/>
        <v>2.11</v>
      </c>
      <c r="AE31">
        <f t="shared" ca="1" si="25"/>
        <v>20.5</v>
      </c>
      <c r="AF31">
        <f t="shared" ca="1" si="25"/>
        <v>9.9499999999999993</v>
      </c>
      <c r="AG31" t="str">
        <f t="shared" ca="1" si="25"/>
        <v>FALSK</v>
      </c>
      <c r="AH31" t="str">
        <f t="shared" ca="1" si="25"/>
        <v>FALSK</v>
      </c>
      <c r="AI31">
        <f t="shared" ca="1" si="25"/>
        <v>1510</v>
      </c>
      <c r="AJ31">
        <f t="shared" ca="1" si="25"/>
        <v>3080</v>
      </c>
      <c r="AK31">
        <f t="shared" ca="1" si="26"/>
        <v>1670</v>
      </c>
      <c r="AL31">
        <f t="shared" ca="1" si="26"/>
        <v>16180</v>
      </c>
      <c r="AM31">
        <f t="shared" ca="1" si="26"/>
        <v>7850</v>
      </c>
      <c r="AN31" t="str">
        <f t="shared" ca="1" si="26"/>
        <v xml:space="preserve"> </v>
      </c>
      <c r="AO31" t="str">
        <f t="shared" ca="1" si="26"/>
        <v>FALSK</v>
      </c>
      <c r="AP31" t="str">
        <f t="shared" ca="1" si="26"/>
        <v>FALSK</v>
      </c>
      <c r="AQ31">
        <f t="shared" ca="1" si="26"/>
        <v>161.4</v>
      </c>
      <c r="AR31">
        <f t="shared" ca="1" si="26"/>
        <v>166.4</v>
      </c>
      <c r="AS31">
        <f t="shared" ca="1" si="26"/>
        <v>168.8</v>
      </c>
      <c r="AT31">
        <f t="shared" ca="1" si="26"/>
        <v>127.1</v>
      </c>
      <c r="AU31">
        <f t="shared" ca="1" si="26"/>
        <v>132.1</v>
      </c>
      <c r="AV31">
        <f t="shared" ca="1" si="26"/>
        <v>116</v>
      </c>
      <c r="AW31">
        <f t="shared" ca="1" si="26"/>
        <v>101.6</v>
      </c>
      <c r="AX31">
        <f t="shared" ca="1" si="26"/>
        <v>106.6</v>
      </c>
      <c r="AY31" t="str">
        <f t="shared" ca="1" si="26"/>
        <v>FALSK</v>
      </c>
      <c r="BD31" s="92" t="str">
        <f t="shared" ca="1" si="11"/>
        <v>Ja</v>
      </c>
      <c r="BE31" s="92">
        <f t="shared" ca="1" si="12"/>
        <v>2010</v>
      </c>
      <c r="BF31" s="92">
        <f t="shared" ca="1" si="13"/>
        <v>6</v>
      </c>
      <c r="BG31" s="92">
        <f t="shared" ca="1" si="14"/>
        <v>25</v>
      </c>
      <c r="BH31" s="92">
        <f t="shared" ca="1" si="15"/>
        <v>87</v>
      </c>
      <c r="BI31" s="92">
        <f t="shared" ca="1" si="16"/>
        <v>94</v>
      </c>
      <c r="BJ31" s="92">
        <f t="shared" ca="1" si="17"/>
        <v>244</v>
      </c>
      <c r="BK31" s="92">
        <f t="shared" ca="1" si="18"/>
        <v>168.8</v>
      </c>
      <c r="BQ31" s="92" t="s">
        <v>102</v>
      </c>
      <c r="BR31" s="92">
        <v>2010</v>
      </c>
      <c r="BS31" s="92">
        <v>6</v>
      </c>
      <c r="BT31" s="92">
        <v>26</v>
      </c>
      <c r="BU31" s="92">
        <v>87</v>
      </c>
      <c r="BV31" s="92">
        <v>94</v>
      </c>
      <c r="BW31" s="92">
        <v>241.5</v>
      </c>
      <c r="BX31" s="92">
        <v>126.6</v>
      </c>
      <c r="BY31" s="92"/>
    </row>
    <row r="32" spans="1:77" x14ac:dyDescent="0.2">
      <c r="A32" t="str">
        <f t="shared" ca="1" si="7"/>
        <v>Ja</v>
      </c>
      <c r="B32">
        <f t="shared" ca="1" si="8"/>
        <v>2010</v>
      </c>
      <c r="C32">
        <f t="shared" ca="1" si="9"/>
        <v>6</v>
      </c>
      <c r="D32" s="82">
        <f t="shared" ca="1" si="10"/>
        <v>26</v>
      </c>
      <c r="E32" s="65">
        <f ca="1">OFFSET(Prisudvikling!D$8,0,ROW(E32)-ROW(E$6))</f>
        <v>40354</v>
      </c>
      <c r="F32">
        <f t="shared" ca="1" si="2"/>
        <v>87</v>
      </c>
      <c r="G32">
        <f t="shared" ca="1" si="23"/>
        <v>87</v>
      </c>
      <c r="H32">
        <f t="shared" ca="1" si="23"/>
        <v>94</v>
      </c>
      <c r="I32">
        <f t="shared" ca="1" si="23"/>
        <v>91</v>
      </c>
      <c r="J32" t="str">
        <f t="shared" ca="1" si="23"/>
        <v>FALSK</v>
      </c>
      <c r="K32" t="str">
        <f t="shared" ca="1" si="23"/>
        <v>FALSK</v>
      </c>
      <c r="L32">
        <f t="shared" ca="1" si="23"/>
        <v>241.5</v>
      </c>
      <c r="M32">
        <f t="shared" ca="1" si="23"/>
        <v>594</v>
      </c>
      <c r="N32">
        <f t="shared" ca="1" si="23"/>
        <v>169.75</v>
      </c>
      <c r="O32">
        <f t="shared" ca="1" si="23"/>
        <v>176</v>
      </c>
      <c r="P32">
        <f t="shared" ca="1" si="23"/>
        <v>181.75</v>
      </c>
      <c r="Q32">
        <f t="shared" ca="1" si="24"/>
        <v>1164</v>
      </c>
      <c r="R32">
        <f t="shared" ca="1" si="24"/>
        <v>550</v>
      </c>
      <c r="S32" t="str">
        <f t="shared" ca="1" si="24"/>
        <v>FALSK</v>
      </c>
      <c r="T32" t="str">
        <f t="shared" ca="1" si="24"/>
        <v>FALSK</v>
      </c>
      <c r="U32">
        <f t="shared" ca="1" si="24"/>
        <v>995</v>
      </c>
      <c r="V32">
        <f t="shared" ca="1" si="24"/>
        <v>477</v>
      </c>
      <c r="W32">
        <f t="shared" ca="1" si="24"/>
        <v>429</v>
      </c>
      <c r="X32">
        <f t="shared" ca="1" si="24"/>
        <v>164</v>
      </c>
      <c r="Y32">
        <f t="shared" ca="1" si="24"/>
        <v>186.5</v>
      </c>
      <c r="Z32">
        <f t="shared" ca="1" si="24"/>
        <v>208.25</v>
      </c>
      <c r="AA32" t="str">
        <f t="shared" ca="1" si="25"/>
        <v>FALSK</v>
      </c>
      <c r="AB32">
        <f t="shared" ca="1" si="25"/>
        <v>1.91</v>
      </c>
      <c r="AC32">
        <f t="shared" ca="1" si="25"/>
        <v>3.9</v>
      </c>
      <c r="AD32">
        <f t="shared" ca="1" si="25"/>
        <v>2.11</v>
      </c>
      <c r="AE32">
        <f t="shared" ca="1" si="25"/>
        <v>20.5</v>
      </c>
      <c r="AF32">
        <f t="shared" ca="1" si="25"/>
        <v>9.9499999999999993</v>
      </c>
      <c r="AG32" t="str">
        <f t="shared" ca="1" si="25"/>
        <v>FALSK</v>
      </c>
      <c r="AH32" t="str">
        <f t="shared" ca="1" si="25"/>
        <v>FALSK</v>
      </c>
      <c r="AI32">
        <f t="shared" ca="1" si="25"/>
        <v>1510</v>
      </c>
      <c r="AJ32">
        <f t="shared" ca="1" si="25"/>
        <v>3080</v>
      </c>
      <c r="AK32">
        <f t="shared" ca="1" si="26"/>
        <v>1670</v>
      </c>
      <c r="AL32">
        <f t="shared" ca="1" si="26"/>
        <v>16180</v>
      </c>
      <c r="AM32">
        <f t="shared" ca="1" si="26"/>
        <v>7850</v>
      </c>
      <c r="AN32" t="str">
        <f t="shared" ca="1" si="26"/>
        <v xml:space="preserve"> </v>
      </c>
      <c r="AO32" t="str">
        <f t="shared" ca="1" si="26"/>
        <v>FALSK</v>
      </c>
      <c r="AP32" t="str">
        <f t="shared" ca="1" si="26"/>
        <v>FALSK</v>
      </c>
      <c r="AQ32">
        <f t="shared" ca="1" si="26"/>
        <v>162</v>
      </c>
      <c r="AR32">
        <f t="shared" ca="1" si="26"/>
        <v>167</v>
      </c>
      <c r="AS32">
        <f t="shared" ca="1" si="26"/>
        <v>168.2</v>
      </c>
      <c r="AT32">
        <f t="shared" ca="1" si="26"/>
        <v>126.6</v>
      </c>
      <c r="AU32">
        <f t="shared" ca="1" si="26"/>
        <v>131.6</v>
      </c>
      <c r="AV32">
        <f t="shared" ca="1" si="26"/>
        <v>114.7</v>
      </c>
      <c r="AW32">
        <f t="shared" ca="1" si="26"/>
        <v>101.6</v>
      </c>
      <c r="AX32">
        <f t="shared" ca="1" si="26"/>
        <v>106.6</v>
      </c>
      <c r="AY32" t="str">
        <f t="shared" ca="1" si="26"/>
        <v>FALSK</v>
      </c>
      <c r="BD32" s="92" t="str">
        <f t="shared" ca="1" si="11"/>
        <v>Ja</v>
      </c>
      <c r="BE32" s="92">
        <f t="shared" ca="1" si="12"/>
        <v>2010</v>
      </c>
      <c r="BF32" s="92">
        <f t="shared" ca="1" si="13"/>
        <v>6</v>
      </c>
      <c r="BG32" s="92">
        <f t="shared" ca="1" si="14"/>
        <v>26</v>
      </c>
      <c r="BH32" s="92">
        <f t="shared" ca="1" si="15"/>
        <v>87</v>
      </c>
      <c r="BI32" s="92">
        <f t="shared" ca="1" si="16"/>
        <v>94</v>
      </c>
      <c r="BJ32" s="92">
        <f t="shared" ca="1" si="17"/>
        <v>241.5</v>
      </c>
      <c r="BK32" s="92">
        <f t="shared" ca="1" si="18"/>
        <v>168.2</v>
      </c>
      <c r="BQ32" s="92" t="s">
        <v>102</v>
      </c>
      <c r="BR32" s="92">
        <v>2010</v>
      </c>
      <c r="BS32" s="92">
        <v>7</v>
      </c>
      <c r="BT32" s="92">
        <v>27</v>
      </c>
      <c r="BU32" s="92">
        <v>87</v>
      </c>
      <c r="BV32" s="92">
        <v>94</v>
      </c>
      <c r="BW32" s="92">
        <v>242.51</v>
      </c>
      <c r="BX32" s="92">
        <v>126.82</v>
      </c>
      <c r="BY32" s="92"/>
    </row>
    <row r="33" spans="1:77" x14ac:dyDescent="0.2">
      <c r="A33" t="str">
        <f t="shared" ca="1" si="7"/>
        <v>Ja</v>
      </c>
      <c r="B33">
        <f t="shared" ca="1" si="8"/>
        <v>2010</v>
      </c>
      <c r="C33">
        <f t="shared" ca="1" si="9"/>
        <v>7</v>
      </c>
      <c r="D33" s="82">
        <f t="shared" ca="1" si="10"/>
        <v>27</v>
      </c>
      <c r="E33" s="65">
        <f ca="1">OFFSET(Prisudvikling!D$8,0,ROW(E33)-ROW(E$6))</f>
        <v>40361</v>
      </c>
      <c r="F33">
        <f t="shared" ca="1" si="2"/>
        <v>87</v>
      </c>
      <c r="G33">
        <f t="shared" ca="1" si="23"/>
        <v>87</v>
      </c>
      <c r="H33">
        <f t="shared" ca="1" si="23"/>
        <v>94</v>
      </c>
      <c r="I33">
        <f t="shared" ca="1" si="23"/>
        <v>92</v>
      </c>
      <c r="J33" t="str">
        <f t="shared" ca="1" si="23"/>
        <v>FALSK</v>
      </c>
      <c r="K33" t="str">
        <f t="shared" ca="1" si="23"/>
        <v>FALSK</v>
      </c>
      <c r="L33">
        <f t="shared" ca="1" si="23"/>
        <v>242.51</v>
      </c>
      <c r="M33">
        <f t="shared" ca="1" si="23"/>
        <v>594</v>
      </c>
      <c r="N33">
        <f t="shared" ca="1" si="23"/>
        <v>169.75</v>
      </c>
      <c r="O33">
        <f t="shared" ca="1" si="23"/>
        <v>176</v>
      </c>
      <c r="P33">
        <f t="shared" ca="1" si="23"/>
        <v>181.75</v>
      </c>
      <c r="Q33">
        <f t="shared" ca="1" si="24"/>
        <v>1144.5</v>
      </c>
      <c r="R33">
        <f t="shared" ca="1" si="24"/>
        <v>550</v>
      </c>
      <c r="S33" t="str">
        <f t="shared" ca="1" si="24"/>
        <v>FALSK</v>
      </c>
      <c r="T33" t="str">
        <f t="shared" ca="1" si="24"/>
        <v>FALSK</v>
      </c>
      <c r="U33">
        <f t="shared" ca="1" si="24"/>
        <v>995</v>
      </c>
      <c r="V33">
        <f t="shared" ca="1" si="24"/>
        <v>477</v>
      </c>
      <c r="W33">
        <f t="shared" ca="1" si="24"/>
        <v>429</v>
      </c>
      <c r="X33">
        <f t="shared" ca="1" si="24"/>
        <v>163.75</v>
      </c>
      <c r="Y33">
        <f t="shared" ca="1" si="24"/>
        <v>186.25</v>
      </c>
      <c r="Z33">
        <f t="shared" ca="1" si="24"/>
        <v>208</v>
      </c>
      <c r="AA33" t="str">
        <f t="shared" ca="1" si="25"/>
        <v>FALSK</v>
      </c>
      <c r="AB33">
        <f t="shared" ca="1" si="25"/>
        <v>1.91</v>
      </c>
      <c r="AC33">
        <f t="shared" ca="1" si="25"/>
        <v>3.9</v>
      </c>
      <c r="AD33">
        <f t="shared" ca="1" si="25"/>
        <v>2.11</v>
      </c>
      <c r="AE33">
        <f t="shared" ca="1" si="25"/>
        <v>20.5</v>
      </c>
      <c r="AF33">
        <f t="shared" ca="1" si="25"/>
        <v>9.9499999999999993</v>
      </c>
      <c r="AG33" t="str">
        <f t="shared" ca="1" si="25"/>
        <v>FALSK</v>
      </c>
      <c r="AH33" t="str">
        <f t="shared" ca="1" si="25"/>
        <v>FALSK</v>
      </c>
      <c r="AI33">
        <f t="shared" ca="1" si="25"/>
        <v>1510</v>
      </c>
      <c r="AJ33">
        <f t="shared" ca="1" si="25"/>
        <v>3080</v>
      </c>
      <c r="AK33">
        <f t="shared" ca="1" si="26"/>
        <v>1670</v>
      </c>
      <c r="AL33">
        <f t="shared" ca="1" si="26"/>
        <v>16180</v>
      </c>
      <c r="AM33">
        <f t="shared" ca="1" si="26"/>
        <v>7850</v>
      </c>
      <c r="AN33" t="str">
        <f t="shared" ca="1" si="26"/>
        <v xml:space="preserve"> </v>
      </c>
      <c r="AO33" t="str">
        <f t="shared" ca="1" si="26"/>
        <v>FALSK</v>
      </c>
      <c r="AP33" t="str">
        <f t="shared" ca="1" si="26"/>
        <v>FALSK</v>
      </c>
      <c r="AQ33">
        <f t="shared" ca="1" si="26"/>
        <v>162.21</v>
      </c>
      <c r="AR33">
        <f t="shared" ca="1" si="26"/>
        <v>167.2</v>
      </c>
      <c r="AS33">
        <f t="shared" ca="1" si="26"/>
        <v>168.4</v>
      </c>
      <c r="AT33">
        <f t="shared" ca="1" si="26"/>
        <v>126.82</v>
      </c>
      <c r="AU33">
        <f t="shared" ca="1" si="26"/>
        <v>131.80000000000001</v>
      </c>
      <c r="AV33">
        <f t="shared" ca="1" si="26"/>
        <v>114.9</v>
      </c>
      <c r="AW33">
        <f t="shared" ca="1" si="26"/>
        <v>101.56</v>
      </c>
      <c r="AX33">
        <f t="shared" ca="1" si="26"/>
        <v>106.6</v>
      </c>
      <c r="AY33" t="str">
        <f t="shared" ca="1" si="26"/>
        <v>FALSK</v>
      </c>
      <c r="BD33" s="92" t="str">
        <f t="shared" ca="1" si="11"/>
        <v>Ja</v>
      </c>
      <c r="BE33" s="92">
        <f t="shared" ca="1" si="12"/>
        <v>2010</v>
      </c>
      <c r="BF33" s="92">
        <f t="shared" ca="1" si="13"/>
        <v>7</v>
      </c>
      <c r="BG33" s="92">
        <f t="shared" ca="1" si="14"/>
        <v>27</v>
      </c>
      <c r="BH33" s="92">
        <f t="shared" ca="1" si="15"/>
        <v>87</v>
      </c>
      <c r="BI33" s="92">
        <f t="shared" ca="1" si="16"/>
        <v>94</v>
      </c>
      <c r="BJ33" s="92">
        <f t="shared" ca="1" si="17"/>
        <v>242.51</v>
      </c>
      <c r="BK33" s="92">
        <f t="shared" ca="1" si="18"/>
        <v>168.4</v>
      </c>
      <c r="BQ33" s="92" t="s">
        <v>102</v>
      </c>
      <c r="BR33" s="92">
        <v>2010</v>
      </c>
      <c r="BS33" s="92">
        <v>7</v>
      </c>
      <c r="BT33" s="92">
        <v>28</v>
      </c>
      <c r="BU33" s="92">
        <v>87</v>
      </c>
      <c r="BV33" s="92">
        <v>94</v>
      </c>
      <c r="BW33" s="92">
        <v>238.56</v>
      </c>
      <c r="BX33" s="92">
        <v>126.1</v>
      </c>
      <c r="BY33" s="92"/>
    </row>
    <row r="34" spans="1:77" x14ac:dyDescent="0.2">
      <c r="A34" t="str">
        <f t="shared" ca="1" si="7"/>
        <v>Ja</v>
      </c>
      <c r="B34">
        <f t="shared" ca="1" si="8"/>
        <v>2010</v>
      </c>
      <c r="C34">
        <f t="shared" ca="1" si="9"/>
        <v>7</v>
      </c>
      <c r="D34" s="82">
        <f t="shared" ca="1" si="10"/>
        <v>28</v>
      </c>
      <c r="E34" s="65">
        <f ca="1">OFFSET(Prisudvikling!D$8,0,ROW(E34)-ROW(E$6))</f>
        <v>40368</v>
      </c>
      <c r="F34">
        <f t="shared" ca="1" si="2"/>
        <v>87</v>
      </c>
      <c r="G34">
        <f t="shared" ca="1" si="23"/>
        <v>87</v>
      </c>
      <c r="H34">
        <f t="shared" ca="1" si="23"/>
        <v>94</v>
      </c>
      <c r="I34">
        <f t="shared" ca="1" si="23"/>
        <v>93</v>
      </c>
      <c r="J34" t="str">
        <f t="shared" ca="1" si="23"/>
        <v>FALSK</v>
      </c>
      <c r="K34" t="str">
        <f t="shared" ca="1" si="23"/>
        <v>FALSK</v>
      </c>
      <c r="L34">
        <f t="shared" ca="1" si="23"/>
        <v>238.56</v>
      </c>
      <c r="M34">
        <f t="shared" ca="1" si="23"/>
        <v>594</v>
      </c>
      <c r="N34">
        <f t="shared" ca="1" si="23"/>
        <v>169.75</v>
      </c>
      <c r="O34">
        <f t="shared" ca="1" si="23"/>
        <v>176</v>
      </c>
      <c r="P34">
        <f t="shared" ca="1" si="23"/>
        <v>181.75</v>
      </c>
      <c r="Q34">
        <f t="shared" ca="1" si="24"/>
        <v>1100</v>
      </c>
      <c r="R34">
        <f t="shared" ca="1" si="24"/>
        <v>550</v>
      </c>
      <c r="S34" t="str">
        <f t="shared" ca="1" si="24"/>
        <v>FALSK</v>
      </c>
      <c r="T34" t="str">
        <f t="shared" ca="1" si="24"/>
        <v>FALSK</v>
      </c>
      <c r="U34">
        <f t="shared" ca="1" si="24"/>
        <v>1000</v>
      </c>
      <c r="V34">
        <f t="shared" ca="1" si="24"/>
        <v>482</v>
      </c>
      <c r="W34">
        <f t="shared" ca="1" si="24"/>
        <v>429</v>
      </c>
      <c r="X34">
        <f t="shared" ca="1" si="24"/>
        <v>160.75</v>
      </c>
      <c r="Y34">
        <f t="shared" ca="1" si="24"/>
        <v>187</v>
      </c>
      <c r="Z34">
        <f t="shared" ca="1" si="24"/>
        <v>208</v>
      </c>
      <c r="AA34" t="str">
        <f t="shared" ca="1" si="25"/>
        <v>FALSK</v>
      </c>
      <c r="AB34">
        <f t="shared" ca="1" si="25"/>
        <v>1.86</v>
      </c>
      <c r="AC34">
        <f t="shared" ca="1" si="25"/>
        <v>4.1538108073924569</v>
      </c>
      <c r="AD34">
        <f t="shared" ca="1" si="25"/>
        <v>2.11</v>
      </c>
      <c r="AE34">
        <f t="shared" ca="1" si="25"/>
        <v>20.45</v>
      </c>
      <c r="AF34">
        <f t="shared" ca="1" si="25"/>
        <v>9.9499999999999993</v>
      </c>
      <c r="AG34" t="str">
        <f t="shared" ca="1" si="25"/>
        <v>FALSK</v>
      </c>
      <c r="AH34" t="str">
        <f t="shared" ca="1" si="25"/>
        <v>FALSK</v>
      </c>
      <c r="AI34">
        <f t="shared" ca="1" si="25"/>
        <v>1470</v>
      </c>
      <c r="AJ34">
        <f t="shared" ca="1" si="25"/>
        <v>3280</v>
      </c>
      <c r="AK34">
        <f t="shared" ca="1" si="26"/>
        <v>1670</v>
      </c>
      <c r="AL34">
        <f t="shared" ca="1" si="26"/>
        <v>16140</v>
      </c>
      <c r="AM34">
        <f t="shared" ca="1" si="26"/>
        <v>7850</v>
      </c>
      <c r="AN34" t="str">
        <f t="shared" ca="1" si="26"/>
        <v xml:space="preserve"> </v>
      </c>
      <c r="AO34" t="str">
        <f t="shared" ca="1" si="26"/>
        <v>FALSK</v>
      </c>
      <c r="AP34" t="str">
        <f t="shared" ca="1" si="26"/>
        <v>FALSK</v>
      </c>
      <c r="AQ34">
        <f t="shared" ca="1" si="26"/>
        <v>161.56</v>
      </c>
      <c r="AR34">
        <f t="shared" ca="1" si="26"/>
        <v>166.6</v>
      </c>
      <c r="AS34">
        <f t="shared" ca="1" si="26"/>
        <v>167.7</v>
      </c>
      <c r="AT34">
        <f t="shared" ca="1" si="26"/>
        <v>126.1</v>
      </c>
      <c r="AU34">
        <f t="shared" ca="1" si="26"/>
        <v>131.1</v>
      </c>
      <c r="AV34">
        <f t="shared" ca="1" si="26"/>
        <v>114.1</v>
      </c>
      <c r="AW34">
        <f t="shared" ca="1" si="26"/>
        <v>101.56</v>
      </c>
      <c r="AX34">
        <f t="shared" ca="1" si="26"/>
        <v>106.6</v>
      </c>
      <c r="AY34" t="str">
        <f t="shared" ca="1" si="26"/>
        <v>FALSK</v>
      </c>
      <c r="BD34" s="92" t="str">
        <f t="shared" ca="1" si="11"/>
        <v>Ja</v>
      </c>
      <c r="BE34" s="92">
        <f t="shared" ca="1" si="12"/>
        <v>2010</v>
      </c>
      <c r="BF34" s="92">
        <f t="shared" ca="1" si="13"/>
        <v>7</v>
      </c>
      <c r="BG34" s="92">
        <f t="shared" ca="1" si="14"/>
        <v>28</v>
      </c>
      <c r="BH34" s="92">
        <f t="shared" ca="1" si="15"/>
        <v>87</v>
      </c>
      <c r="BI34" s="92">
        <f t="shared" ca="1" si="16"/>
        <v>94</v>
      </c>
      <c r="BJ34" s="92">
        <f t="shared" ca="1" si="17"/>
        <v>238.56</v>
      </c>
      <c r="BK34" s="92">
        <f t="shared" ca="1" si="18"/>
        <v>167.7</v>
      </c>
      <c r="BQ34" s="92" t="s">
        <v>102</v>
      </c>
      <c r="BR34" s="92">
        <v>2010</v>
      </c>
      <c r="BS34" s="92">
        <v>7</v>
      </c>
      <c r="BT34" s="92">
        <v>29</v>
      </c>
      <c r="BU34" s="92">
        <v>95</v>
      </c>
      <c r="BV34" s="92">
        <v>99</v>
      </c>
      <c r="BW34" s="92">
        <v>244.89</v>
      </c>
      <c r="BX34" s="92">
        <v>131.34</v>
      </c>
      <c r="BY34" s="92"/>
    </row>
    <row r="35" spans="1:77" x14ac:dyDescent="0.2">
      <c r="A35" t="str">
        <f t="shared" ca="1" si="7"/>
        <v>Ja</v>
      </c>
      <c r="B35">
        <f t="shared" ca="1" si="8"/>
        <v>2010</v>
      </c>
      <c r="C35">
        <f t="shared" ca="1" si="9"/>
        <v>7</v>
      </c>
      <c r="D35" s="82">
        <f t="shared" ca="1" si="10"/>
        <v>29</v>
      </c>
      <c r="E35" s="65">
        <f ca="1">OFFSET(Prisudvikling!D$8,0,ROW(E35)-ROW(E$6))</f>
        <v>40375</v>
      </c>
      <c r="F35">
        <f t="shared" ca="1" si="2"/>
        <v>95</v>
      </c>
      <c r="G35">
        <f t="shared" ca="1" si="23"/>
        <v>95</v>
      </c>
      <c r="H35">
        <f t="shared" ca="1" si="23"/>
        <v>99</v>
      </c>
      <c r="I35">
        <f t="shared" ca="1" si="23"/>
        <v>103</v>
      </c>
      <c r="J35" t="str">
        <f t="shared" ca="1" si="23"/>
        <v>FALSK</v>
      </c>
      <c r="K35" t="str">
        <f t="shared" ca="1" si="23"/>
        <v>FALSK</v>
      </c>
      <c r="L35">
        <f t="shared" ca="1" si="23"/>
        <v>244.89</v>
      </c>
      <c r="M35">
        <f t="shared" ca="1" si="23"/>
        <v>594</v>
      </c>
      <c r="N35">
        <f t="shared" ca="1" si="23"/>
        <v>169.75</v>
      </c>
      <c r="O35">
        <f t="shared" ca="1" si="23"/>
        <v>176</v>
      </c>
      <c r="P35">
        <f t="shared" ca="1" si="23"/>
        <v>176.75</v>
      </c>
      <c r="Q35">
        <f t="shared" ca="1" si="24"/>
        <v>1100</v>
      </c>
      <c r="R35">
        <f t="shared" ca="1" si="24"/>
        <v>545</v>
      </c>
      <c r="S35" t="str">
        <f t="shared" ca="1" si="24"/>
        <v>FALSK</v>
      </c>
      <c r="T35" t="str">
        <f t="shared" ca="1" si="24"/>
        <v>FALSK</v>
      </c>
      <c r="U35">
        <f t="shared" ca="1" si="24"/>
        <v>1000</v>
      </c>
      <c r="V35">
        <f t="shared" ca="1" si="24"/>
        <v>482</v>
      </c>
      <c r="W35">
        <f t="shared" ca="1" si="24"/>
        <v>429</v>
      </c>
      <c r="X35">
        <f t="shared" ca="1" si="24"/>
        <v>168.5</v>
      </c>
      <c r="Y35">
        <f t="shared" ca="1" si="24"/>
        <v>188.5</v>
      </c>
      <c r="Z35">
        <f t="shared" ca="1" si="24"/>
        <v>208.25</v>
      </c>
      <c r="AA35" t="str">
        <f t="shared" ca="1" si="25"/>
        <v>FALSK</v>
      </c>
      <c r="AB35">
        <f t="shared" ca="1" si="25"/>
        <v>1.86</v>
      </c>
      <c r="AC35">
        <f t="shared" ca="1" si="25"/>
        <v>4.1538108073924569</v>
      </c>
      <c r="AD35">
        <f t="shared" ca="1" si="25"/>
        <v>2.11</v>
      </c>
      <c r="AE35">
        <f t="shared" ca="1" si="25"/>
        <v>20.45</v>
      </c>
      <c r="AF35">
        <f t="shared" ca="1" si="25"/>
        <v>9.9499999999999993</v>
      </c>
      <c r="AG35" t="str">
        <f t="shared" ca="1" si="25"/>
        <v>FALSK</v>
      </c>
      <c r="AH35" t="str">
        <f t="shared" ca="1" si="25"/>
        <v>FALSK</v>
      </c>
      <c r="AI35">
        <f t="shared" ca="1" si="25"/>
        <v>1470</v>
      </c>
      <c r="AJ35">
        <f t="shared" ca="1" si="25"/>
        <v>3280</v>
      </c>
      <c r="AK35">
        <f t="shared" ca="1" si="26"/>
        <v>1670</v>
      </c>
      <c r="AL35">
        <f t="shared" ca="1" si="26"/>
        <v>16140</v>
      </c>
      <c r="AM35">
        <f t="shared" ca="1" si="26"/>
        <v>7850</v>
      </c>
      <c r="AN35" t="str">
        <f t="shared" ca="1" si="26"/>
        <v xml:space="preserve"> </v>
      </c>
      <c r="AO35" t="str">
        <f t="shared" ca="1" si="26"/>
        <v>FALSK</v>
      </c>
      <c r="AP35" t="str">
        <f t="shared" ca="1" si="26"/>
        <v>FALSK</v>
      </c>
      <c r="AQ35">
        <f t="shared" ca="1" si="26"/>
        <v>165.37</v>
      </c>
      <c r="AR35">
        <f t="shared" ca="1" si="26"/>
        <v>170.4</v>
      </c>
      <c r="AS35">
        <f t="shared" ca="1" si="26"/>
        <v>141.9</v>
      </c>
      <c r="AT35">
        <f t="shared" ca="1" si="26"/>
        <v>131.34</v>
      </c>
      <c r="AU35">
        <f t="shared" ca="1" si="26"/>
        <v>136.30000000000001</v>
      </c>
      <c r="AV35">
        <f t="shared" ca="1" si="26"/>
        <v>119.64</v>
      </c>
      <c r="AW35">
        <f t="shared" ca="1" si="26"/>
        <v>106.74</v>
      </c>
      <c r="AX35">
        <f t="shared" ca="1" si="26"/>
        <v>111.7</v>
      </c>
      <c r="AY35" t="str">
        <f t="shared" ca="1" si="26"/>
        <v>FALSK</v>
      </c>
      <c r="BD35" s="92" t="str">
        <f t="shared" ca="1" si="11"/>
        <v>Ja</v>
      </c>
      <c r="BE35" s="92">
        <f t="shared" ca="1" si="12"/>
        <v>2010</v>
      </c>
      <c r="BF35" s="92">
        <f t="shared" ca="1" si="13"/>
        <v>7</v>
      </c>
      <c r="BG35" s="92">
        <f t="shared" ca="1" si="14"/>
        <v>29</v>
      </c>
      <c r="BH35" s="92">
        <f t="shared" ca="1" si="15"/>
        <v>95</v>
      </c>
      <c r="BI35" s="92">
        <f t="shared" ca="1" si="16"/>
        <v>99</v>
      </c>
      <c r="BJ35" s="92">
        <f t="shared" ca="1" si="17"/>
        <v>244.89</v>
      </c>
      <c r="BK35" s="92">
        <f t="shared" ca="1" si="18"/>
        <v>141.9</v>
      </c>
      <c r="BQ35" s="92" t="s">
        <v>102</v>
      </c>
      <c r="BR35" s="92">
        <v>2010</v>
      </c>
      <c r="BS35" s="92">
        <v>7</v>
      </c>
      <c r="BT35" s="92">
        <v>30</v>
      </c>
      <c r="BU35" s="92">
        <v>107</v>
      </c>
      <c r="BV35" s="92">
        <v>111</v>
      </c>
      <c r="BW35" s="92">
        <v>263.75</v>
      </c>
      <c r="BX35" s="92">
        <v>143.37</v>
      </c>
      <c r="BY35" s="92"/>
    </row>
    <row r="36" spans="1:77" x14ac:dyDescent="0.2">
      <c r="A36" t="str">
        <f t="shared" ca="1" si="7"/>
        <v>Ja</v>
      </c>
      <c r="B36">
        <f t="shared" ca="1" si="8"/>
        <v>2010</v>
      </c>
      <c r="C36">
        <f t="shared" ca="1" si="9"/>
        <v>7</v>
      </c>
      <c r="D36" s="82">
        <f t="shared" ca="1" si="10"/>
        <v>30</v>
      </c>
      <c r="E36" s="65">
        <f ca="1">OFFSET(Prisudvikling!D$8,0,ROW(E36)-ROW(E$6))</f>
        <v>40382</v>
      </c>
      <c r="F36">
        <f t="shared" ca="1" si="2"/>
        <v>107</v>
      </c>
      <c r="G36">
        <f t="shared" ref="G36:P45" ca="1" si="27">IF(ISNA(HLOOKUP($E36,prisudvikling,G$2,FALSE)),"FALSK",IF(HLOOKUP($E36,prisudvikling,G$2,FALSE)&gt;0,HLOOKUP($E36,prisudvikling,G$2,FALSE),"FALSK"))</f>
        <v>107</v>
      </c>
      <c r="H36">
        <f t="shared" ca="1" si="27"/>
        <v>111</v>
      </c>
      <c r="I36">
        <f t="shared" ca="1" si="27"/>
        <v>103</v>
      </c>
      <c r="J36" t="str">
        <f t="shared" ca="1" si="27"/>
        <v>FALSK</v>
      </c>
      <c r="K36" t="str">
        <f t="shared" ca="1" si="27"/>
        <v>FALSK</v>
      </c>
      <c r="L36">
        <f t="shared" ca="1" si="27"/>
        <v>263.75</v>
      </c>
      <c r="M36">
        <f t="shared" ca="1" si="27"/>
        <v>594</v>
      </c>
      <c r="N36">
        <f t="shared" ca="1" si="27"/>
        <v>181.75</v>
      </c>
      <c r="O36">
        <f t="shared" ca="1" si="27"/>
        <v>184</v>
      </c>
      <c r="P36">
        <f t="shared" ca="1" si="27"/>
        <v>176.75</v>
      </c>
      <c r="Q36">
        <f t="shared" ref="Q36:Z45" ca="1" si="28">IF(ISNA(HLOOKUP($E36,prisudvikling,Q$2,FALSE)),"FALSK",IF(HLOOKUP($E36,prisudvikling,Q$2,FALSE)&gt;0,HLOOKUP($E36,prisudvikling,Q$2,FALSE),"FALSK"))</f>
        <v>1100</v>
      </c>
      <c r="R36">
        <f t="shared" ca="1" si="28"/>
        <v>545</v>
      </c>
      <c r="S36" t="str">
        <f t="shared" ca="1" si="28"/>
        <v>FALSK</v>
      </c>
      <c r="T36" t="str">
        <f t="shared" ca="1" si="28"/>
        <v>FALSK</v>
      </c>
      <c r="U36">
        <f t="shared" ca="1" si="28"/>
        <v>1000</v>
      </c>
      <c r="V36">
        <f t="shared" ca="1" si="28"/>
        <v>482</v>
      </c>
      <c r="W36">
        <f t="shared" ca="1" si="28"/>
        <v>429</v>
      </c>
      <c r="X36">
        <f t="shared" ca="1" si="28"/>
        <v>172.75</v>
      </c>
      <c r="Y36">
        <f t="shared" ca="1" si="28"/>
        <v>192.25</v>
      </c>
      <c r="Z36">
        <f t="shared" ca="1" si="28"/>
        <v>208.5</v>
      </c>
      <c r="AA36" t="str">
        <f t="shared" ref="AA36:AJ45" ca="1" si="29">IF(ISNA(HLOOKUP($E36,prisudvikling,AA$2,FALSE)),"FALSK",IF(HLOOKUP($E36,prisudvikling,AA$2,FALSE)&gt;0,HLOOKUP($E36,prisudvikling,AA$2,FALSE),"FALSK"))</f>
        <v>FALSK</v>
      </c>
      <c r="AB36">
        <f t="shared" ca="1" si="29"/>
        <v>1.86</v>
      </c>
      <c r="AC36">
        <f t="shared" ca="1" si="29"/>
        <v>4.1538108073924569</v>
      </c>
      <c r="AD36">
        <f t="shared" ca="1" si="29"/>
        <v>2.11</v>
      </c>
      <c r="AE36">
        <f t="shared" ca="1" si="29"/>
        <v>20.45</v>
      </c>
      <c r="AF36">
        <f t="shared" ca="1" si="29"/>
        <v>9.9499999999999993</v>
      </c>
      <c r="AG36" t="str">
        <f t="shared" ca="1" si="29"/>
        <v>FALSK</v>
      </c>
      <c r="AH36" t="str">
        <f t="shared" ca="1" si="29"/>
        <v>FALSK</v>
      </c>
      <c r="AI36">
        <f t="shared" ca="1" si="29"/>
        <v>1470</v>
      </c>
      <c r="AJ36">
        <f t="shared" ca="1" si="29"/>
        <v>3280</v>
      </c>
      <c r="AK36">
        <f t="shared" ref="AK36:AY45" ca="1" si="30">IF(ISNA(HLOOKUP($E36,prisudvikling,AK$2,FALSE)),"FALSK",IF(HLOOKUP($E36,prisudvikling,AK$2,FALSE)&gt;0,HLOOKUP($E36,prisudvikling,AK$2,FALSE),"FALSK"))</f>
        <v>1670</v>
      </c>
      <c r="AL36">
        <f t="shared" ca="1" si="30"/>
        <v>16140</v>
      </c>
      <c r="AM36">
        <f t="shared" ca="1" si="30"/>
        <v>7850</v>
      </c>
      <c r="AN36" t="str">
        <f t="shared" ca="1" si="30"/>
        <v xml:space="preserve"> </v>
      </c>
      <c r="AO36" t="str">
        <f t="shared" ca="1" si="30"/>
        <v>FALSK</v>
      </c>
      <c r="AP36" t="str">
        <f t="shared" ca="1" si="30"/>
        <v>FALSK</v>
      </c>
      <c r="AQ36">
        <f t="shared" ca="1" si="30"/>
        <v>175.51</v>
      </c>
      <c r="AR36">
        <f t="shared" ca="1" si="30"/>
        <v>180.5</v>
      </c>
      <c r="AS36">
        <f t="shared" ca="1" si="30"/>
        <v>182.3</v>
      </c>
      <c r="AT36">
        <f t="shared" ca="1" si="30"/>
        <v>143.37</v>
      </c>
      <c r="AU36">
        <f t="shared" ca="1" si="30"/>
        <v>148.4</v>
      </c>
      <c r="AV36">
        <f t="shared" ca="1" si="30"/>
        <v>131.91999999999999</v>
      </c>
      <c r="AW36">
        <f t="shared" ca="1" si="30"/>
        <v>117.13</v>
      </c>
      <c r="AX36">
        <f t="shared" ca="1" si="30"/>
        <v>122.1</v>
      </c>
      <c r="AY36" t="str">
        <f t="shared" ca="1" si="30"/>
        <v>FALSK</v>
      </c>
      <c r="BD36" s="92" t="str">
        <f t="shared" ca="1" si="11"/>
        <v>Ja</v>
      </c>
      <c r="BE36" s="92">
        <f t="shared" ca="1" si="12"/>
        <v>2010</v>
      </c>
      <c r="BF36" s="92">
        <f t="shared" ca="1" si="13"/>
        <v>7</v>
      </c>
      <c r="BG36" s="92">
        <f t="shared" ca="1" si="14"/>
        <v>30</v>
      </c>
      <c r="BH36" s="92">
        <f t="shared" ca="1" si="15"/>
        <v>107</v>
      </c>
      <c r="BI36" s="92">
        <f t="shared" ca="1" si="16"/>
        <v>111</v>
      </c>
      <c r="BJ36" s="92">
        <f t="shared" ca="1" si="17"/>
        <v>263.75</v>
      </c>
      <c r="BK36" s="92">
        <f t="shared" ca="1" si="18"/>
        <v>182.3</v>
      </c>
      <c r="BQ36" s="92" t="s">
        <v>102</v>
      </c>
      <c r="BR36" s="92">
        <v>2010</v>
      </c>
      <c r="BS36" s="92">
        <v>7</v>
      </c>
      <c r="BT36" s="92">
        <v>31</v>
      </c>
      <c r="BU36" s="92">
        <v>118.5</v>
      </c>
      <c r="BV36" s="92">
        <v>120.5</v>
      </c>
      <c r="BW36" s="92">
        <v>258</v>
      </c>
      <c r="BX36" s="92">
        <v>149.41999999999999</v>
      </c>
      <c r="BY36" s="92"/>
    </row>
    <row r="37" spans="1:77" x14ac:dyDescent="0.2">
      <c r="A37" t="str">
        <f t="shared" ca="1" si="7"/>
        <v>Ja</v>
      </c>
      <c r="B37">
        <f t="shared" ca="1" si="8"/>
        <v>2010</v>
      </c>
      <c r="C37">
        <f t="shared" ca="1" si="9"/>
        <v>7</v>
      </c>
      <c r="D37" s="82">
        <f t="shared" ca="1" si="10"/>
        <v>31</v>
      </c>
      <c r="E37" s="65">
        <f ca="1">OFFSET(Prisudvikling!D$8,0,ROW(E37)-ROW(E$6))</f>
        <v>40389</v>
      </c>
      <c r="F37">
        <f t="shared" ca="1" si="2"/>
        <v>118.5</v>
      </c>
      <c r="G37">
        <f t="shared" ca="1" si="27"/>
        <v>118.5</v>
      </c>
      <c r="H37">
        <f t="shared" ca="1" si="27"/>
        <v>120.5</v>
      </c>
      <c r="I37">
        <f t="shared" ca="1" si="27"/>
        <v>109.5</v>
      </c>
      <c r="J37" t="str">
        <f t="shared" ca="1" si="27"/>
        <v>FALSK</v>
      </c>
      <c r="K37" t="str">
        <f t="shared" ca="1" si="27"/>
        <v>FALSK</v>
      </c>
      <c r="L37">
        <f t="shared" ca="1" si="27"/>
        <v>258</v>
      </c>
      <c r="M37">
        <f t="shared" ca="1" si="27"/>
        <v>594</v>
      </c>
      <c r="N37">
        <f t="shared" ca="1" si="27"/>
        <v>181.75</v>
      </c>
      <c r="O37">
        <f t="shared" ca="1" si="27"/>
        <v>185</v>
      </c>
      <c r="P37">
        <f t="shared" ca="1" si="27"/>
        <v>176.75</v>
      </c>
      <c r="Q37">
        <f t="shared" ca="1" si="28"/>
        <v>1094.5</v>
      </c>
      <c r="R37">
        <f t="shared" ca="1" si="28"/>
        <v>567</v>
      </c>
      <c r="S37" t="str">
        <f t="shared" ca="1" si="28"/>
        <v>FALSK</v>
      </c>
      <c r="T37" t="str">
        <f t="shared" ca="1" si="28"/>
        <v>FALSK</v>
      </c>
      <c r="U37">
        <f t="shared" ca="1" si="28"/>
        <v>1000</v>
      </c>
      <c r="V37">
        <f t="shared" ca="1" si="28"/>
        <v>482</v>
      </c>
      <c r="W37">
        <f t="shared" ca="1" si="28"/>
        <v>429</v>
      </c>
      <c r="X37">
        <f t="shared" ca="1" si="28"/>
        <v>172</v>
      </c>
      <c r="Y37">
        <f t="shared" ca="1" si="28"/>
        <v>194.5</v>
      </c>
      <c r="Z37">
        <f t="shared" ca="1" si="28"/>
        <v>208.75</v>
      </c>
      <c r="AA37" t="str">
        <f t="shared" ca="1" si="29"/>
        <v>FALSK</v>
      </c>
      <c r="AB37">
        <f t="shared" ca="1" si="29"/>
        <v>1.86</v>
      </c>
      <c r="AC37">
        <f t="shared" ca="1" si="29"/>
        <v>4.1538108073924569</v>
      </c>
      <c r="AD37">
        <f t="shared" ca="1" si="29"/>
        <v>2.11</v>
      </c>
      <c r="AE37">
        <f t="shared" ca="1" si="29"/>
        <v>20.45</v>
      </c>
      <c r="AF37">
        <f t="shared" ca="1" si="29"/>
        <v>9.9499999999999993</v>
      </c>
      <c r="AG37" t="str">
        <f t="shared" ca="1" si="29"/>
        <v>FALSK</v>
      </c>
      <c r="AH37" t="str">
        <f t="shared" ca="1" si="29"/>
        <v>FALSK</v>
      </c>
      <c r="AI37">
        <f t="shared" ca="1" si="29"/>
        <v>1470</v>
      </c>
      <c r="AJ37">
        <f t="shared" ca="1" si="29"/>
        <v>3280</v>
      </c>
      <c r="AK37">
        <f t="shared" ca="1" si="30"/>
        <v>1670</v>
      </c>
      <c r="AL37">
        <f t="shared" ca="1" si="30"/>
        <v>16140</v>
      </c>
      <c r="AM37">
        <f t="shared" ca="1" si="30"/>
        <v>7850</v>
      </c>
      <c r="AN37" t="str">
        <f t="shared" ca="1" si="30"/>
        <v xml:space="preserve"> </v>
      </c>
      <c r="AO37" t="str">
        <f t="shared" ca="1" si="30"/>
        <v>FALSK</v>
      </c>
      <c r="AP37" t="str">
        <f t="shared" ca="1" si="30"/>
        <v>FALSK</v>
      </c>
      <c r="AQ37">
        <f t="shared" ca="1" si="30"/>
        <v>180.42</v>
      </c>
      <c r="AR37">
        <f t="shared" ca="1" si="30"/>
        <v>185.4</v>
      </c>
      <c r="AS37">
        <f t="shared" ca="1" si="30"/>
        <v>187.5</v>
      </c>
      <c r="AT37">
        <f t="shared" ca="1" si="30"/>
        <v>149.41999999999999</v>
      </c>
      <c r="AU37">
        <f t="shared" ca="1" si="30"/>
        <v>154.4</v>
      </c>
      <c r="AV37">
        <f t="shared" ca="1" si="30"/>
        <v>138.19999999999999</v>
      </c>
      <c r="AW37">
        <f t="shared" ca="1" si="30"/>
        <v>127.75</v>
      </c>
      <c r="AX37">
        <f t="shared" ca="1" si="30"/>
        <v>132.80000000000001</v>
      </c>
      <c r="AY37" t="str">
        <f t="shared" ca="1" si="30"/>
        <v>FALSK</v>
      </c>
      <c r="BD37" s="92" t="str">
        <f t="shared" ca="1" si="11"/>
        <v>Ja</v>
      </c>
      <c r="BE37" s="92">
        <f t="shared" ca="1" si="12"/>
        <v>2010</v>
      </c>
      <c r="BF37" s="92">
        <f t="shared" ca="1" si="13"/>
        <v>7</v>
      </c>
      <c r="BG37" s="92">
        <f t="shared" ca="1" si="14"/>
        <v>31</v>
      </c>
      <c r="BH37" s="92">
        <f t="shared" ca="1" si="15"/>
        <v>118.5</v>
      </c>
      <c r="BI37" s="92">
        <f t="shared" ca="1" si="16"/>
        <v>120.5</v>
      </c>
      <c r="BJ37" s="92">
        <f t="shared" ca="1" si="17"/>
        <v>258</v>
      </c>
      <c r="BK37" s="92">
        <f t="shared" ca="1" si="18"/>
        <v>187.5</v>
      </c>
      <c r="BQ37" s="92" t="s">
        <v>102</v>
      </c>
      <c r="BR37" s="92">
        <v>2010</v>
      </c>
      <c r="BS37" s="92">
        <v>8</v>
      </c>
      <c r="BT37" s="92">
        <v>32</v>
      </c>
      <c r="BU37" s="92">
        <v>132</v>
      </c>
      <c r="BV37" s="92">
        <v>132</v>
      </c>
      <c r="BW37" s="92">
        <v>261.75</v>
      </c>
      <c r="BX37" s="92">
        <v>157.75</v>
      </c>
      <c r="BY37" s="92"/>
    </row>
    <row r="38" spans="1:77" x14ac:dyDescent="0.2">
      <c r="A38" t="str">
        <f t="shared" ca="1" si="7"/>
        <v>Ja</v>
      </c>
      <c r="B38">
        <f t="shared" ca="1" si="8"/>
        <v>2010</v>
      </c>
      <c r="C38">
        <f t="shared" ca="1" si="9"/>
        <v>8</v>
      </c>
      <c r="D38" s="82">
        <f t="shared" ca="1" si="10"/>
        <v>32</v>
      </c>
      <c r="E38" s="65">
        <f ca="1">OFFSET(Prisudvikling!D$8,0,ROW(E38)-ROW(E$6))</f>
        <v>40396</v>
      </c>
      <c r="F38">
        <f t="shared" ca="1" si="2"/>
        <v>132</v>
      </c>
      <c r="G38">
        <f t="shared" ca="1" si="27"/>
        <v>132</v>
      </c>
      <c r="H38">
        <f t="shared" ca="1" si="27"/>
        <v>132</v>
      </c>
      <c r="I38">
        <f t="shared" ca="1" si="27"/>
        <v>118</v>
      </c>
      <c r="J38" t="str">
        <f t="shared" ca="1" si="27"/>
        <v>FALSK</v>
      </c>
      <c r="K38" t="str">
        <f t="shared" ca="1" si="27"/>
        <v>FALSK</v>
      </c>
      <c r="L38">
        <f t="shared" ca="1" si="27"/>
        <v>261.75</v>
      </c>
      <c r="M38">
        <f t="shared" ca="1" si="27"/>
        <v>594</v>
      </c>
      <c r="N38">
        <f t="shared" ca="1" si="27"/>
        <v>181.75</v>
      </c>
      <c r="O38">
        <f t="shared" ca="1" si="27"/>
        <v>185</v>
      </c>
      <c r="P38">
        <f t="shared" ca="1" si="27"/>
        <v>176.75</v>
      </c>
      <c r="Q38">
        <f t="shared" ca="1" si="28"/>
        <v>1094.5</v>
      </c>
      <c r="R38">
        <f t="shared" ca="1" si="28"/>
        <v>567</v>
      </c>
      <c r="S38" t="str">
        <f t="shared" ca="1" si="28"/>
        <v>FALSK</v>
      </c>
      <c r="T38" t="str">
        <f t="shared" ca="1" si="28"/>
        <v>FALSK</v>
      </c>
      <c r="U38">
        <f t="shared" ca="1" si="28"/>
        <v>1000</v>
      </c>
      <c r="V38">
        <f t="shared" ca="1" si="28"/>
        <v>482</v>
      </c>
      <c r="W38">
        <f t="shared" ca="1" si="28"/>
        <v>429</v>
      </c>
      <c r="X38">
        <f t="shared" ca="1" si="28"/>
        <v>177.25</v>
      </c>
      <c r="Y38">
        <f t="shared" ca="1" si="28"/>
        <v>195</v>
      </c>
      <c r="Z38">
        <f t="shared" ca="1" si="28"/>
        <v>209.75</v>
      </c>
      <c r="AA38" t="str">
        <f t="shared" ca="1" si="29"/>
        <v>FALSK</v>
      </c>
      <c r="AB38">
        <f t="shared" ca="1" si="29"/>
        <v>1.86</v>
      </c>
      <c r="AC38">
        <f t="shared" ca="1" si="29"/>
        <v>4.1538108073924569</v>
      </c>
      <c r="AD38">
        <f t="shared" ca="1" si="29"/>
        <v>2.11</v>
      </c>
      <c r="AE38">
        <f t="shared" ca="1" si="29"/>
        <v>20.45</v>
      </c>
      <c r="AF38">
        <f t="shared" ca="1" si="29"/>
        <v>9.9499999999999993</v>
      </c>
      <c r="AG38" t="str">
        <f t="shared" ca="1" si="29"/>
        <v>FALSK</v>
      </c>
      <c r="AH38" t="str">
        <f t="shared" ca="1" si="29"/>
        <v>FALSK</v>
      </c>
      <c r="AI38">
        <f t="shared" ca="1" si="29"/>
        <v>1470</v>
      </c>
      <c r="AJ38">
        <f t="shared" ca="1" si="29"/>
        <v>3280</v>
      </c>
      <c r="AK38">
        <f t="shared" ca="1" si="30"/>
        <v>1670</v>
      </c>
      <c r="AL38">
        <f t="shared" ca="1" si="30"/>
        <v>16140</v>
      </c>
      <c r="AM38">
        <f t="shared" ca="1" si="30"/>
        <v>7850</v>
      </c>
      <c r="AN38" t="str">
        <f t="shared" ca="1" si="30"/>
        <v xml:space="preserve"> </v>
      </c>
      <c r="AO38" t="str">
        <f t="shared" ca="1" si="30"/>
        <v>FALSK</v>
      </c>
      <c r="AP38" t="str">
        <f t="shared" ca="1" si="30"/>
        <v>FALSK</v>
      </c>
      <c r="AQ38">
        <f t="shared" ca="1" si="30"/>
        <v>186.97</v>
      </c>
      <c r="AR38">
        <f t="shared" ca="1" si="30"/>
        <v>192</v>
      </c>
      <c r="AS38">
        <f t="shared" ca="1" si="30"/>
        <v>194.8</v>
      </c>
      <c r="AT38">
        <f t="shared" ca="1" si="30"/>
        <v>157.75</v>
      </c>
      <c r="AU38">
        <f t="shared" ca="1" si="30"/>
        <v>162.80000000000001</v>
      </c>
      <c r="AV38">
        <f t="shared" ca="1" si="30"/>
        <v>147.6</v>
      </c>
      <c r="AW38">
        <f t="shared" ca="1" si="30"/>
        <v>136.1</v>
      </c>
      <c r="AX38">
        <f t="shared" ca="1" si="30"/>
        <v>141.1</v>
      </c>
      <c r="AY38" t="str">
        <f t="shared" ca="1" si="30"/>
        <v>FALSK</v>
      </c>
      <c r="BD38" s="92" t="str">
        <f t="shared" ca="1" si="11"/>
        <v>Ja</v>
      </c>
      <c r="BE38" s="92">
        <f t="shared" ca="1" si="12"/>
        <v>2010</v>
      </c>
      <c r="BF38" s="92">
        <f t="shared" ca="1" si="13"/>
        <v>8</v>
      </c>
      <c r="BG38" s="92">
        <f t="shared" ca="1" si="14"/>
        <v>32</v>
      </c>
      <c r="BH38" s="92">
        <f t="shared" ca="1" si="15"/>
        <v>132</v>
      </c>
      <c r="BI38" s="92">
        <f t="shared" ca="1" si="16"/>
        <v>132</v>
      </c>
      <c r="BJ38" s="92">
        <f t="shared" ca="1" si="17"/>
        <v>261.75</v>
      </c>
      <c r="BK38" s="92">
        <f t="shared" ca="1" si="18"/>
        <v>194.8</v>
      </c>
      <c r="BQ38" s="92" t="s">
        <v>102</v>
      </c>
      <c r="BR38" s="92">
        <v>2010</v>
      </c>
      <c r="BS38" s="92">
        <v>8</v>
      </c>
      <c r="BT38" s="92">
        <v>33</v>
      </c>
      <c r="BU38" s="92">
        <v>144</v>
      </c>
      <c r="BV38" s="92">
        <v>136</v>
      </c>
      <c r="BW38" s="92">
        <v>258</v>
      </c>
      <c r="BX38" s="92">
        <v>161.6</v>
      </c>
      <c r="BY38" s="92"/>
    </row>
    <row r="39" spans="1:77" x14ac:dyDescent="0.2">
      <c r="A39" t="str">
        <f t="shared" ca="1" si="7"/>
        <v>Ja</v>
      </c>
      <c r="B39">
        <f t="shared" ca="1" si="8"/>
        <v>2010</v>
      </c>
      <c r="C39">
        <f t="shared" ca="1" si="9"/>
        <v>8</v>
      </c>
      <c r="D39" s="82">
        <f t="shared" ca="1" si="10"/>
        <v>33</v>
      </c>
      <c r="E39" s="65">
        <f ca="1">OFFSET(Prisudvikling!D$8,0,ROW(E39)-ROW(E$6))</f>
        <v>40403</v>
      </c>
      <c r="F39">
        <f t="shared" ca="1" si="2"/>
        <v>144</v>
      </c>
      <c r="G39">
        <f t="shared" ca="1" si="27"/>
        <v>144</v>
      </c>
      <c r="H39">
        <f t="shared" ca="1" si="27"/>
        <v>136</v>
      </c>
      <c r="I39">
        <f t="shared" ca="1" si="27"/>
        <v>122</v>
      </c>
      <c r="J39" t="str">
        <f t="shared" ca="1" si="27"/>
        <v>FALSK</v>
      </c>
      <c r="K39" t="str">
        <f t="shared" ca="1" si="27"/>
        <v>FALSK</v>
      </c>
      <c r="L39">
        <f t="shared" ca="1" si="27"/>
        <v>258</v>
      </c>
      <c r="M39">
        <f t="shared" ca="1" si="27"/>
        <v>614</v>
      </c>
      <c r="N39">
        <f t="shared" ca="1" si="27"/>
        <v>181.75</v>
      </c>
      <c r="O39">
        <f t="shared" ca="1" si="27"/>
        <v>187</v>
      </c>
      <c r="P39">
        <f t="shared" ca="1" si="27"/>
        <v>176.75</v>
      </c>
      <c r="Q39">
        <f t="shared" ca="1" si="28"/>
        <v>1009</v>
      </c>
      <c r="R39">
        <f t="shared" ca="1" si="28"/>
        <v>582</v>
      </c>
      <c r="S39" t="str">
        <f t="shared" ca="1" si="28"/>
        <v>FALSK</v>
      </c>
      <c r="T39" t="str">
        <f t="shared" ca="1" si="28"/>
        <v>FALSK</v>
      </c>
      <c r="U39">
        <f t="shared" ca="1" si="28"/>
        <v>1000</v>
      </c>
      <c r="V39">
        <f t="shared" ca="1" si="28"/>
        <v>482</v>
      </c>
      <c r="W39">
        <f t="shared" ca="1" si="28"/>
        <v>429</v>
      </c>
      <c r="X39">
        <f t="shared" ca="1" si="28"/>
        <v>188.25</v>
      </c>
      <c r="Y39">
        <f t="shared" ca="1" si="28"/>
        <v>203.75</v>
      </c>
      <c r="Z39">
        <f t="shared" ca="1" si="28"/>
        <v>216</v>
      </c>
      <c r="AA39" t="str">
        <f t="shared" ca="1" si="29"/>
        <v>FALSK</v>
      </c>
      <c r="AB39">
        <f t="shared" ca="1" si="29"/>
        <v>1.82</v>
      </c>
      <c r="AC39">
        <f t="shared" ca="1" si="29"/>
        <v>4.1538108073924569</v>
      </c>
      <c r="AD39">
        <f t="shared" ca="1" si="29"/>
        <v>2</v>
      </c>
      <c r="AE39">
        <f t="shared" ca="1" si="29"/>
        <v>20.2</v>
      </c>
      <c r="AF39">
        <f t="shared" ca="1" si="29"/>
        <v>9.9499999999999993</v>
      </c>
      <c r="AG39" t="str">
        <f t="shared" ca="1" si="29"/>
        <v>FALSK</v>
      </c>
      <c r="AH39" t="str">
        <f t="shared" ca="1" si="29"/>
        <v>FALSK</v>
      </c>
      <c r="AI39">
        <f t="shared" ca="1" si="29"/>
        <v>1440</v>
      </c>
      <c r="AJ39">
        <f t="shared" ca="1" si="29"/>
        <v>3280</v>
      </c>
      <c r="AK39">
        <f t="shared" ca="1" si="30"/>
        <v>1580</v>
      </c>
      <c r="AL39">
        <f t="shared" ca="1" si="30"/>
        <v>15940</v>
      </c>
      <c r="AM39">
        <f t="shared" ca="1" si="30"/>
        <v>7850</v>
      </c>
      <c r="AN39" t="str">
        <f t="shared" ca="1" si="30"/>
        <v xml:space="preserve"> </v>
      </c>
      <c r="AO39" t="str">
        <f t="shared" ca="1" si="30"/>
        <v>FALSK</v>
      </c>
      <c r="AP39" t="str">
        <f t="shared" ca="1" si="30"/>
        <v>FALSK</v>
      </c>
      <c r="AQ39">
        <f t="shared" ca="1" si="30"/>
        <v>190.7</v>
      </c>
      <c r="AR39">
        <f t="shared" ca="1" si="30"/>
        <v>195.7</v>
      </c>
      <c r="AS39">
        <f t="shared" ca="1" si="30"/>
        <v>198.4</v>
      </c>
      <c r="AT39">
        <f t="shared" ca="1" si="30"/>
        <v>161.6</v>
      </c>
      <c r="AU39">
        <f t="shared" ca="1" si="30"/>
        <v>166.6</v>
      </c>
      <c r="AV39">
        <f t="shared" ca="1" si="30"/>
        <v>151.30000000000001</v>
      </c>
      <c r="AW39">
        <f t="shared" ca="1" si="30"/>
        <v>142.30000000000001</v>
      </c>
      <c r="AX39">
        <f t="shared" ca="1" si="30"/>
        <v>147.30000000000001</v>
      </c>
      <c r="AY39" t="str">
        <f t="shared" ca="1" si="30"/>
        <v>FALSK</v>
      </c>
      <c r="BD39" s="92" t="str">
        <f t="shared" ca="1" si="11"/>
        <v>Ja</v>
      </c>
      <c r="BE39" s="92">
        <f t="shared" ca="1" si="12"/>
        <v>2010</v>
      </c>
      <c r="BF39" s="92">
        <f t="shared" ca="1" si="13"/>
        <v>8</v>
      </c>
      <c r="BG39" s="92">
        <f t="shared" ca="1" si="14"/>
        <v>33</v>
      </c>
      <c r="BH39" s="92">
        <f t="shared" ca="1" si="15"/>
        <v>144</v>
      </c>
      <c r="BI39" s="92">
        <f t="shared" ca="1" si="16"/>
        <v>136</v>
      </c>
      <c r="BJ39" s="92">
        <f t="shared" ca="1" si="17"/>
        <v>258</v>
      </c>
      <c r="BK39" s="92">
        <f t="shared" ca="1" si="18"/>
        <v>198.4</v>
      </c>
      <c r="BQ39" s="92" t="s">
        <v>102</v>
      </c>
      <c r="BR39" s="92">
        <v>2010</v>
      </c>
      <c r="BS39" s="92">
        <v>8</v>
      </c>
      <c r="BT39" s="92">
        <v>34</v>
      </c>
      <c r="BU39" s="92">
        <v>141</v>
      </c>
      <c r="BV39" s="92">
        <v>133</v>
      </c>
      <c r="BW39" s="92">
        <v>259</v>
      </c>
      <c r="BX39" s="92">
        <v>158.1</v>
      </c>
      <c r="BY39" s="92"/>
    </row>
    <row r="40" spans="1:77" x14ac:dyDescent="0.2">
      <c r="A40" t="str">
        <f t="shared" ca="1" si="7"/>
        <v>Ja</v>
      </c>
      <c r="B40">
        <f t="shared" ca="1" si="8"/>
        <v>2010</v>
      </c>
      <c r="C40">
        <f t="shared" ca="1" si="9"/>
        <v>8</v>
      </c>
      <c r="D40" s="82">
        <f t="shared" ca="1" si="10"/>
        <v>34</v>
      </c>
      <c r="E40" s="65">
        <f ca="1">OFFSET(Prisudvikling!D$8,0,ROW(E40)-ROW(E$6))</f>
        <v>40410</v>
      </c>
      <c r="F40">
        <f t="shared" ca="1" si="2"/>
        <v>141</v>
      </c>
      <c r="G40">
        <f t="shared" ca="1" si="27"/>
        <v>141</v>
      </c>
      <c r="H40">
        <f t="shared" ca="1" si="27"/>
        <v>133</v>
      </c>
      <c r="I40">
        <f t="shared" ca="1" si="27"/>
        <v>119</v>
      </c>
      <c r="J40">
        <f t="shared" ca="1" si="27"/>
        <v>170</v>
      </c>
      <c r="K40" t="str">
        <f t="shared" ca="1" si="27"/>
        <v>FALSK</v>
      </c>
      <c r="L40">
        <f t="shared" ca="1" si="27"/>
        <v>259</v>
      </c>
      <c r="M40">
        <f t="shared" ca="1" si="27"/>
        <v>580</v>
      </c>
      <c r="N40">
        <f t="shared" ca="1" si="27"/>
        <v>168</v>
      </c>
      <c r="O40">
        <f t="shared" ca="1" si="27"/>
        <v>175</v>
      </c>
      <c r="P40">
        <f t="shared" ca="1" si="27"/>
        <v>176.75</v>
      </c>
      <c r="Q40">
        <f t="shared" ca="1" si="28"/>
        <v>1045</v>
      </c>
      <c r="R40">
        <f t="shared" ca="1" si="28"/>
        <v>570</v>
      </c>
      <c r="S40" t="str">
        <f t="shared" ca="1" si="28"/>
        <v>FALSK</v>
      </c>
      <c r="T40" t="str">
        <f t="shared" ca="1" si="28"/>
        <v>FALSK</v>
      </c>
      <c r="U40">
        <f t="shared" ca="1" si="28"/>
        <v>1000</v>
      </c>
      <c r="V40">
        <f t="shared" ca="1" si="28"/>
        <v>482</v>
      </c>
      <c r="W40">
        <f t="shared" ca="1" si="28"/>
        <v>429</v>
      </c>
      <c r="X40">
        <f t="shared" ca="1" si="28"/>
        <v>183.75</v>
      </c>
      <c r="Y40">
        <f t="shared" ca="1" si="28"/>
        <v>200.25</v>
      </c>
      <c r="Z40">
        <f t="shared" ca="1" si="28"/>
        <v>216.25</v>
      </c>
      <c r="AA40" t="str">
        <f t="shared" ca="1" si="29"/>
        <v>FALSK</v>
      </c>
      <c r="AB40">
        <f t="shared" ca="1" si="29"/>
        <v>1.82</v>
      </c>
      <c r="AC40">
        <f t="shared" ca="1" si="29"/>
        <v>4.1538108073924569</v>
      </c>
      <c r="AD40">
        <f t="shared" ca="1" si="29"/>
        <v>2</v>
      </c>
      <c r="AE40">
        <f t="shared" ca="1" si="29"/>
        <v>20.2</v>
      </c>
      <c r="AF40">
        <f t="shared" ca="1" si="29"/>
        <v>9.9499999999999993</v>
      </c>
      <c r="AG40" t="str">
        <f t="shared" ca="1" si="29"/>
        <v>FALSK</v>
      </c>
      <c r="AH40" t="str">
        <f t="shared" ca="1" si="29"/>
        <v>FALSK</v>
      </c>
      <c r="AI40">
        <f t="shared" ca="1" si="29"/>
        <v>1440</v>
      </c>
      <c r="AJ40">
        <f t="shared" ca="1" si="29"/>
        <v>3280</v>
      </c>
      <c r="AK40">
        <f t="shared" ca="1" si="30"/>
        <v>1580</v>
      </c>
      <c r="AL40">
        <f t="shared" ca="1" si="30"/>
        <v>15940</v>
      </c>
      <c r="AM40">
        <f t="shared" ca="1" si="30"/>
        <v>7850</v>
      </c>
      <c r="AN40" t="str">
        <f t="shared" ca="1" si="30"/>
        <v xml:space="preserve"> </v>
      </c>
      <c r="AO40" t="str">
        <f t="shared" ca="1" si="30"/>
        <v>FALSK</v>
      </c>
      <c r="AP40" t="str">
        <f t="shared" ca="1" si="30"/>
        <v>FALSK</v>
      </c>
      <c r="AQ40">
        <f t="shared" ca="1" si="30"/>
        <v>186.8</v>
      </c>
      <c r="AR40">
        <f t="shared" ca="1" si="30"/>
        <v>191.8</v>
      </c>
      <c r="AS40">
        <f t="shared" ca="1" si="30"/>
        <v>196</v>
      </c>
      <c r="AT40">
        <f t="shared" ca="1" si="30"/>
        <v>158.1</v>
      </c>
      <c r="AU40">
        <f t="shared" ca="1" si="30"/>
        <v>163.1</v>
      </c>
      <c r="AV40">
        <f t="shared" ca="1" si="30"/>
        <v>151</v>
      </c>
      <c r="AW40">
        <f t="shared" ca="1" si="30"/>
        <v>139.30000000000001</v>
      </c>
      <c r="AX40">
        <f t="shared" ca="1" si="30"/>
        <v>144.30000000000001</v>
      </c>
      <c r="AY40" t="str">
        <f t="shared" ca="1" si="30"/>
        <v>FALSK</v>
      </c>
      <c r="BD40" s="92" t="str">
        <f t="shared" ca="1" si="11"/>
        <v>Ja</v>
      </c>
      <c r="BE40" s="92">
        <f t="shared" ca="1" si="12"/>
        <v>2010</v>
      </c>
      <c r="BF40" s="92">
        <f t="shared" ca="1" si="13"/>
        <v>8</v>
      </c>
      <c r="BG40" s="92">
        <f t="shared" ca="1" si="14"/>
        <v>34</v>
      </c>
      <c r="BH40" s="92">
        <f t="shared" ca="1" si="15"/>
        <v>141</v>
      </c>
      <c r="BI40" s="92">
        <f t="shared" ca="1" si="16"/>
        <v>133</v>
      </c>
      <c r="BJ40" s="92">
        <f t="shared" ca="1" si="17"/>
        <v>259</v>
      </c>
      <c r="BK40" s="92">
        <f t="shared" ca="1" si="18"/>
        <v>196</v>
      </c>
      <c r="BQ40" s="92"/>
      <c r="BR40" s="92"/>
      <c r="BS40" s="92"/>
      <c r="BT40" s="92"/>
      <c r="BU40" s="92"/>
      <c r="BV40" s="92"/>
      <c r="BW40" s="92"/>
      <c r="BX40" s="92"/>
      <c r="BY40" s="92"/>
    </row>
    <row r="41" spans="1:77" x14ac:dyDescent="0.2">
      <c r="A41" t="str">
        <f t="shared" ca="1" si="7"/>
        <v>Ja</v>
      </c>
      <c r="B41">
        <f t="shared" ca="1" si="8"/>
        <v>2010</v>
      </c>
      <c r="C41">
        <f t="shared" ca="1" si="9"/>
        <v>8</v>
      </c>
      <c r="D41" s="82">
        <f t="shared" ca="1" si="10"/>
        <v>35</v>
      </c>
      <c r="E41" s="65">
        <f ca="1">OFFSET(Prisudvikling!D$8,0,ROW(E41)-ROW(E$6))</f>
        <v>40417</v>
      </c>
      <c r="F41">
        <f t="shared" ca="1" si="2"/>
        <v>133</v>
      </c>
      <c r="G41">
        <f t="shared" ca="1" si="27"/>
        <v>133</v>
      </c>
      <c r="H41">
        <f t="shared" ca="1" si="27"/>
        <v>129</v>
      </c>
      <c r="I41">
        <f t="shared" ca="1" si="27"/>
        <v>117</v>
      </c>
      <c r="J41">
        <f t="shared" ca="1" si="27"/>
        <v>169</v>
      </c>
      <c r="K41" t="str">
        <f t="shared" ca="1" si="27"/>
        <v>FALSK</v>
      </c>
      <c r="L41">
        <f t="shared" ca="1" si="27"/>
        <v>254</v>
      </c>
      <c r="M41">
        <f t="shared" ca="1" si="27"/>
        <v>572</v>
      </c>
      <c r="N41">
        <f t="shared" ca="1" si="27"/>
        <v>160.5</v>
      </c>
      <c r="O41">
        <f t="shared" ca="1" si="27"/>
        <v>175</v>
      </c>
      <c r="P41">
        <f t="shared" ca="1" si="27"/>
        <v>180</v>
      </c>
      <c r="Q41">
        <f t="shared" ca="1" si="28"/>
        <v>1050</v>
      </c>
      <c r="R41">
        <f t="shared" ca="1" si="28"/>
        <v>570</v>
      </c>
      <c r="S41" t="str">
        <f t="shared" ca="1" si="28"/>
        <v>FALSK</v>
      </c>
      <c r="T41" t="str">
        <f t="shared" ca="1" si="28"/>
        <v>FALSK</v>
      </c>
      <c r="U41">
        <f t="shared" ca="1" si="28"/>
        <v>1035</v>
      </c>
      <c r="V41">
        <f t="shared" ca="1" si="28"/>
        <v>492</v>
      </c>
      <c r="W41">
        <f t="shared" ca="1" si="28"/>
        <v>429</v>
      </c>
      <c r="X41">
        <f t="shared" ca="1" si="28"/>
        <v>181.75</v>
      </c>
      <c r="Y41">
        <f t="shared" ca="1" si="28"/>
        <v>199</v>
      </c>
      <c r="Z41">
        <f t="shared" ca="1" si="28"/>
        <v>215.75</v>
      </c>
      <c r="AA41" t="str">
        <f t="shared" ca="1" si="29"/>
        <v>FALSK</v>
      </c>
      <c r="AB41">
        <f t="shared" ca="1" si="29"/>
        <v>1.82</v>
      </c>
      <c r="AC41">
        <f t="shared" ca="1" si="29"/>
        <v>4.1538108073924569</v>
      </c>
      <c r="AD41">
        <f t="shared" ca="1" si="29"/>
        <v>2</v>
      </c>
      <c r="AE41">
        <f t="shared" ca="1" si="29"/>
        <v>20.2</v>
      </c>
      <c r="AF41">
        <f t="shared" ca="1" si="29"/>
        <v>9.9499999999999993</v>
      </c>
      <c r="AG41" t="str">
        <f t="shared" ca="1" si="29"/>
        <v>FALSK</v>
      </c>
      <c r="AH41" t="str">
        <f t="shared" ca="1" si="29"/>
        <v>FALSK</v>
      </c>
      <c r="AI41">
        <f t="shared" ca="1" si="29"/>
        <v>1440</v>
      </c>
      <c r="AJ41">
        <f t="shared" ca="1" si="29"/>
        <v>3280</v>
      </c>
      <c r="AK41">
        <f t="shared" ca="1" si="30"/>
        <v>1580</v>
      </c>
      <c r="AL41">
        <f t="shared" ca="1" si="30"/>
        <v>15940</v>
      </c>
      <c r="AM41">
        <f t="shared" ca="1" si="30"/>
        <v>7850</v>
      </c>
      <c r="AN41" t="str">
        <f t="shared" ca="1" si="30"/>
        <v xml:space="preserve"> </v>
      </c>
      <c r="AO41" t="str">
        <f t="shared" ca="1" si="30"/>
        <v>FALSK</v>
      </c>
      <c r="AP41" t="str">
        <f t="shared" ca="1" si="30"/>
        <v>FALSK</v>
      </c>
      <c r="AQ41">
        <f t="shared" ca="1" si="30"/>
        <v>183.1</v>
      </c>
      <c r="AR41">
        <f t="shared" ca="1" si="30"/>
        <v>188.1</v>
      </c>
      <c r="AS41">
        <f t="shared" ca="1" si="30"/>
        <v>192</v>
      </c>
      <c r="AT41">
        <f t="shared" ca="1" si="30"/>
        <v>154.19999999999999</v>
      </c>
      <c r="AU41">
        <f t="shared" ca="1" si="30"/>
        <v>159.19999999999999</v>
      </c>
      <c r="AV41">
        <f t="shared" ca="1" si="30"/>
        <v>145</v>
      </c>
      <c r="AW41">
        <f t="shared" ca="1" si="30"/>
        <v>134.4</v>
      </c>
      <c r="AX41">
        <f t="shared" ca="1" si="30"/>
        <v>139.4</v>
      </c>
      <c r="AY41" t="str">
        <f t="shared" ca="1" si="30"/>
        <v>FALSK</v>
      </c>
      <c r="BD41" s="92" t="str">
        <f t="shared" ca="1" si="11"/>
        <v>Ja</v>
      </c>
      <c r="BE41" s="92">
        <f t="shared" ca="1" si="12"/>
        <v>2010</v>
      </c>
      <c r="BF41" s="92">
        <f t="shared" ca="1" si="13"/>
        <v>8</v>
      </c>
      <c r="BG41" s="92">
        <f t="shared" ca="1" si="14"/>
        <v>35</v>
      </c>
      <c r="BH41" s="92">
        <f t="shared" ca="1" si="15"/>
        <v>133</v>
      </c>
      <c r="BI41" s="92">
        <f t="shared" ca="1" si="16"/>
        <v>129</v>
      </c>
      <c r="BJ41" s="92">
        <f t="shared" ca="1" si="17"/>
        <v>254</v>
      </c>
      <c r="BK41" s="92">
        <f t="shared" ca="1" si="18"/>
        <v>192</v>
      </c>
      <c r="BQ41" s="92"/>
      <c r="BR41" s="92"/>
      <c r="BS41" s="92"/>
      <c r="BT41" s="92"/>
      <c r="BU41" s="92"/>
      <c r="BV41" s="92"/>
      <c r="BW41" s="92"/>
      <c r="BX41" s="92"/>
      <c r="BY41" s="92"/>
    </row>
    <row r="42" spans="1:77" x14ac:dyDescent="0.2">
      <c r="A42" t="str">
        <f t="shared" ca="1" si="7"/>
        <v>Ja</v>
      </c>
      <c r="B42">
        <f t="shared" ca="1" si="8"/>
        <v>2010</v>
      </c>
      <c r="C42">
        <f t="shared" ca="1" si="9"/>
        <v>9</v>
      </c>
      <c r="D42" s="82">
        <f t="shared" ca="1" si="10"/>
        <v>36</v>
      </c>
      <c r="E42" s="65">
        <f ca="1">OFFSET(Prisudvikling!D$8,0,ROW(E42)-ROW(E$6))</f>
        <v>40424</v>
      </c>
      <c r="F42">
        <f t="shared" ca="1" si="2"/>
        <v>130</v>
      </c>
      <c r="G42">
        <f t="shared" ca="1" si="27"/>
        <v>130</v>
      </c>
      <c r="H42">
        <f t="shared" ca="1" si="27"/>
        <v>127</v>
      </c>
      <c r="I42">
        <f t="shared" ca="1" si="27"/>
        <v>116</v>
      </c>
      <c r="J42">
        <f t="shared" ca="1" si="27"/>
        <v>169</v>
      </c>
      <c r="K42" t="str">
        <f t="shared" ca="1" si="27"/>
        <v>FALSK</v>
      </c>
      <c r="L42">
        <f t="shared" ca="1" si="27"/>
        <v>254</v>
      </c>
      <c r="M42">
        <f t="shared" ca="1" si="27"/>
        <v>572</v>
      </c>
      <c r="N42">
        <f t="shared" ca="1" si="27"/>
        <v>160.5</v>
      </c>
      <c r="O42">
        <f t="shared" ca="1" si="27"/>
        <v>180</v>
      </c>
      <c r="P42">
        <f t="shared" ca="1" si="27"/>
        <v>180</v>
      </c>
      <c r="Q42">
        <f t="shared" ca="1" si="28"/>
        <v>1050</v>
      </c>
      <c r="R42">
        <f t="shared" ca="1" si="28"/>
        <v>575</v>
      </c>
      <c r="S42" t="str">
        <f t="shared" ca="1" si="28"/>
        <v>FALSK</v>
      </c>
      <c r="T42" t="str">
        <f t="shared" ca="1" si="28"/>
        <v>FALSK</v>
      </c>
      <c r="U42">
        <f t="shared" ca="1" si="28"/>
        <v>1035</v>
      </c>
      <c r="V42">
        <f t="shared" ca="1" si="28"/>
        <v>492</v>
      </c>
      <c r="W42">
        <f t="shared" ca="1" si="28"/>
        <v>429</v>
      </c>
      <c r="X42">
        <f t="shared" ca="1" si="28"/>
        <v>180.25</v>
      </c>
      <c r="Y42">
        <f t="shared" ca="1" si="28"/>
        <v>197.75</v>
      </c>
      <c r="Z42">
        <f t="shared" ca="1" si="28"/>
        <v>216</v>
      </c>
      <c r="AA42" t="str">
        <f t="shared" ca="1" si="29"/>
        <v>FALSK</v>
      </c>
      <c r="AB42">
        <f t="shared" ca="1" si="29"/>
        <v>1.82</v>
      </c>
      <c r="AC42">
        <f t="shared" ca="1" si="29"/>
        <v>4.1538108073924569</v>
      </c>
      <c r="AD42">
        <f t="shared" ca="1" si="29"/>
        <v>2</v>
      </c>
      <c r="AE42">
        <f t="shared" ca="1" si="29"/>
        <v>20.2</v>
      </c>
      <c r="AF42">
        <f t="shared" ca="1" si="29"/>
        <v>9.9499999999999993</v>
      </c>
      <c r="AG42" t="str">
        <f t="shared" ca="1" si="29"/>
        <v>FALSK</v>
      </c>
      <c r="AH42" t="str">
        <f t="shared" ca="1" si="29"/>
        <v>FALSK</v>
      </c>
      <c r="AI42">
        <f t="shared" ca="1" si="29"/>
        <v>1440</v>
      </c>
      <c r="AJ42">
        <f t="shared" ca="1" si="29"/>
        <v>3280</v>
      </c>
      <c r="AK42">
        <f t="shared" ca="1" si="30"/>
        <v>1580</v>
      </c>
      <c r="AL42">
        <f t="shared" ca="1" si="30"/>
        <v>15940</v>
      </c>
      <c r="AM42">
        <f t="shared" ca="1" si="30"/>
        <v>7850</v>
      </c>
      <c r="AN42" t="str">
        <f t="shared" ca="1" si="30"/>
        <v xml:space="preserve"> </v>
      </c>
      <c r="AO42" t="str">
        <f t="shared" ca="1" si="30"/>
        <v>FALSK</v>
      </c>
      <c r="AP42" t="str">
        <f t="shared" ca="1" si="30"/>
        <v>FALSK</v>
      </c>
      <c r="AQ42">
        <f t="shared" ca="1" si="30"/>
        <v>182.8</v>
      </c>
      <c r="AR42">
        <f t="shared" ca="1" si="30"/>
        <v>187.8</v>
      </c>
      <c r="AS42">
        <f t="shared" ca="1" si="30"/>
        <v>191.1</v>
      </c>
      <c r="AT42">
        <f t="shared" ca="1" si="30"/>
        <v>153.4</v>
      </c>
      <c r="AU42">
        <f t="shared" ca="1" si="30"/>
        <v>158.4</v>
      </c>
      <c r="AV42">
        <f t="shared" ca="1" si="30"/>
        <v>143.30000000000001</v>
      </c>
      <c r="AW42">
        <f t="shared" ca="1" si="30"/>
        <v>132.4</v>
      </c>
      <c r="AX42">
        <f t="shared" ca="1" si="30"/>
        <v>137.4</v>
      </c>
      <c r="AY42" t="str">
        <f t="shared" ca="1" si="30"/>
        <v>FALSK</v>
      </c>
      <c r="BD42" s="92" t="str">
        <f t="shared" ca="1" si="11"/>
        <v>Ja</v>
      </c>
      <c r="BE42" s="92">
        <f t="shared" ca="1" si="12"/>
        <v>2010</v>
      </c>
      <c r="BF42" s="92">
        <f t="shared" ca="1" si="13"/>
        <v>9</v>
      </c>
      <c r="BG42" s="92">
        <f t="shared" ca="1" si="14"/>
        <v>36</v>
      </c>
      <c r="BH42" s="92">
        <f t="shared" ca="1" si="15"/>
        <v>130</v>
      </c>
      <c r="BI42" s="92">
        <f t="shared" ca="1" si="16"/>
        <v>127</v>
      </c>
      <c r="BJ42" s="92">
        <f t="shared" ca="1" si="17"/>
        <v>254</v>
      </c>
      <c r="BK42" s="92">
        <f t="shared" ca="1" si="18"/>
        <v>191.1</v>
      </c>
      <c r="BQ42" s="92"/>
      <c r="BR42" s="92"/>
      <c r="BS42" s="92"/>
      <c r="BT42" s="92"/>
      <c r="BU42" s="92"/>
      <c r="BV42" s="92"/>
      <c r="BW42" s="92"/>
      <c r="BX42" s="92"/>
      <c r="BY42" s="92"/>
    </row>
    <row r="43" spans="1:77" x14ac:dyDescent="0.2">
      <c r="A43" t="str">
        <f t="shared" ca="1" si="7"/>
        <v>Ja</v>
      </c>
      <c r="B43">
        <f t="shared" ca="1" si="8"/>
        <v>2010</v>
      </c>
      <c r="C43">
        <f t="shared" ca="1" si="9"/>
        <v>9</v>
      </c>
      <c r="D43" s="82">
        <f t="shared" ca="1" si="10"/>
        <v>37</v>
      </c>
      <c r="E43" s="65">
        <f ca="1">OFFSET(Prisudvikling!D$8,0,ROW(E43)-ROW(E$6))</f>
        <v>40431</v>
      </c>
      <c r="F43">
        <f t="shared" ca="1" si="2"/>
        <v>134</v>
      </c>
      <c r="G43">
        <f t="shared" ca="1" si="27"/>
        <v>134</v>
      </c>
      <c r="H43">
        <f t="shared" ca="1" si="27"/>
        <v>127</v>
      </c>
      <c r="I43">
        <f t="shared" ca="1" si="27"/>
        <v>116</v>
      </c>
      <c r="J43">
        <f t="shared" ca="1" si="27"/>
        <v>169</v>
      </c>
      <c r="K43" t="str">
        <f t="shared" ca="1" si="27"/>
        <v>FALSK</v>
      </c>
      <c r="L43">
        <f t="shared" ca="1" si="27"/>
        <v>255</v>
      </c>
      <c r="M43">
        <f t="shared" ca="1" si="27"/>
        <v>287</v>
      </c>
      <c r="N43">
        <f t="shared" ca="1" si="27"/>
        <v>165</v>
      </c>
      <c r="O43">
        <f t="shared" ca="1" si="27"/>
        <v>184</v>
      </c>
      <c r="P43">
        <f t="shared" ca="1" si="27"/>
        <v>179</v>
      </c>
      <c r="Q43">
        <f t="shared" ca="1" si="28"/>
        <v>1052</v>
      </c>
      <c r="R43">
        <f t="shared" ca="1" si="28"/>
        <v>575</v>
      </c>
      <c r="S43">
        <f t="shared" ca="1" si="28"/>
        <v>503</v>
      </c>
      <c r="T43">
        <f t="shared" ca="1" si="28"/>
        <v>975</v>
      </c>
      <c r="U43">
        <f t="shared" ca="1" si="28"/>
        <v>1035</v>
      </c>
      <c r="V43">
        <f t="shared" ca="1" si="28"/>
        <v>492</v>
      </c>
      <c r="W43">
        <f t="shared" ca="1" si="28"/>
        <v>429</v>
      </c>
      <c r="X43">
        <f t="shared" ca="1" si="28"/>
        <v>181.75</v>
      </c>
      <c r="Y43">
        <f t="shared" ca="1" si="28"/>
        <v>198.75</v>
      </c>
      <c r="Z43">
        <f t="shared" ca="1" si="28"/>
        <v>216.25</v>
      </c>
      <c r="AA43" t="str">
        <f t="shared" ca="1" si="29"/>
        <v>FALSK</v>
      </c>
      <c r="AB43">
        <f t="shared" ca="1" si="29"/>
        <v>1.82</v>
      </c>
      <c r="AC43">
        <f t="shared" ca="1" si="29"/>
        <v>4.1538108073924569</v>
      </c>
      <c r="AD43">
        <f t="shared" ca="1" si="29"/>
        <v>2</v>
      </c>
      <c r="AE43">
        <f t="shared" ca="1" si="29"/>
        <v>20.2</v>
      </c>
      <c r="AF43">
        <f t="shared" ca="1" si="29"/>
        <v>9.9499999999999993</v>
      </c>
      <c r="AG43" t="str">
        <f t="shared" ca="1" si="29"/>
        <v>FALSK</v>
      </c>
      <c r="AH43" t="str">
        <f t="shared" ca="1" si="29"/>
        <v>FALSK</v>
      </c>
      <c r="AI43">
        <f t="shared" ca="1" si="29"/>
        <v>1440</v>
      </c>
      <c r="AJ43">
        <f t="shared" ca="1" si="29"/>
        <v>3280</v>
      </c>
      <c r="AK43">
        <f t="shared" ca="1" si="30"/>
        <v>1580</v>
      </c>
      <c r="AL43">
        <f t="shared" ca="1" si="30"/>
        <v>15940</v>
      </c>
      <c r="AM43">
        <f t="shared" ca="1" si="30"/>
        <v>7850</v>
      </c>
      <c r="AN43" t="str">
        <f t="shared" ca="1" si="30"/>
        <v xml:space="preserve"> </v>
      </c>
      <c r="AO43" t="str">
        <f t="shared" ca="1" si="30"/>
        <v>FALSK</v>
      </c>
      <c r="AP43" t="str">
        <f t="shared" ca="1" si="30"/>
        <v>FALSK</v>
      </c>
      <c r="AQ43">
        <f t="shared" ca="1" si="30"/>
        <v>184.24</v>
      </c>
      <c r="AR43">
        <f t="shared" ca="1" si="30"/>
        <v>189.2</v>
      </c>
      <c r="AS43">
        <f t="shared" ca="1" si="30"/>
        <v>191.8</v>
      </c>
      <c r="AT43">
        <f t="shared" ca="1" si="30"/>
        <v>154.82</v>
      </c>
      <c r="AU43">
        <f t="shared" ca="1" si="30"/>
        <v>159.80000000000001</v>
      </c>
      <c r="AV43">
        <f t="shared" ca="1" si="30"/>
        <v>144.19999999999999</v>
      </c>
      <c r="AW43">
        <f t="shared" ca="1" si="30"/>
        <v>134.61000000000001</v>
      </c>
      <c r="AX43">
        <f t="shared" ca="1" si="30"/>
        <v>139.6</v>
      </c>
      <c r="AY43" t="str">
        <f t="shared" ca="1" si="30"/>
        <v>FALSK</v>
      </c>
      <c r="BD43" s="92" t="str">
        <f t="shared" ca="1" si="11"/>
        <v>Ja</v>
      </c>
      <c r="BE43" s="92">
        <f t="shared" ca="1" si="12"/>
        <v>2010</v>
      </c>
      <c r="BF43" s="92">
        <f t="shared" ca="1" si="13"/>
        <v>9</v>
      </c>
      <c r="BG43" s="92">
        <f t="shared" ca="1" si="14"/>
        <v>37</v>
      </c>
      <c r="BH43" s="92">
        <f t="shared" ca="1" si="15"/>
        <v>134</v>
      </c>
      <c r="BI43" s="92">
        <f t="shared" ca="1" si="16"/>
        <v>127</v>
      </c>
      <c r="BJ43" s="92">
        <f t="shared" ca="1" si="17"/>
        <v>255</v>
      </c>
      <c r="BK43" s="92">
        <f t="shared" ca="1" si="18"/>
        <v>191.8</v>
      </c>
      <c r="BQ43" s="92"/>
      <c r="BR43" s="92"/>
      <c r="BS43" s="92"/>
      <c r="BT43" s="92"/>
      <c r="BU43" s="92"/>
      <c r="BV43" s="92"/>
      <c r="BW43" s="92"/>
      <c r="BX43" s="92"/>
      <c r="BY43" s="92"/>
    </row>
    <row r="44" spans="1:77" x14ac:dyDescent="0.2">
      <c r="A44" t="str">
        <f t="shared" ca="1" si="7"/>
        <v>Ja</v>
      </c>
      <c r="B44">
        <f t="shared" ca="1" si="8"/>
        <v>2010</v>
      </c>
      <c r="C44">
        <f t="shared" ca="1" si="9"/>
        <v>9</v>
      </c>
      <c r="D44" s="82">
        <f t="shared" ca="1" si="10"/>
        <v>38</v>
      </c>
      <c r="E44" s="65">
        <f ca="1">OFFSET(Prisudvikling!D$8,0,ROW(E44)-ROW(E$6))</f>
        <v>40438</v>
      </c>
      <c r="F44">
        <f t="shared" ca="1" si="2"/>
        <v>130</v>
      </c>
      <c r="G44">
        <f t="shared" ca="1" si="27"/>
        <v>130</v>
      </c>
      <c r="H44">
        <f t="shared" ca="1" si="27"/>
        <v>135</v>
      </c>
      <c r="I44">
        <f t="shared" ca="1" si="27"/>
        <v>126</v>
      </c>
      <c r="J44">
        <f t="shared" ca="1" si="27"/>
        <v>169</v>
      </c>
      <c r="K44" t="str">
        <f t="shared" ca="1" si="27"/>
        <v>FALSK</v>
      </c>
      <c r="L44">
        <f t="shared" ca="1" si="27"/>
        <v>266</v>
      </c>
      <c r="M44">
        <f t="shared" ca="1" si="27"/>
        <v>587</v>
      </c>
      <c r="N44">
        <f t="shared" ca="1" si="27"/>
        <v>176.75</v>
      </c>
      <c r="O44">
        <f t="shared" ca="1" si="27"/>
        <v>184</v>
      </c>
      <c r="P44">
        <f t="shared" ca="1" si="27"/>
        <v>180</v>
      </c>
      <c r="Q44">
        <f t="shared" ca="1" si="28"/>
        <v>1052</v>
      </c>
      <c r="R44">
        <f t="shared" ca="1" si="28"/>
        <v>575</v>
      </c>
      <c r="S44">
        <f t="shared" ca="1" si="28"/>
        <v>503</v>
      </c>
      <c r="T44">
        <f t="shared" ca="1" si="28"/>
        <v>975</v>
      </c>
      <c r="U44">
        <f t="shared" ca="1" si="28"/>
        <v>1006</v>
      </c>
      <c r="V44">
        <f t="shared" ca="1" si="28"/>
        <v>490</v>
      </c>
      <c r="W44">
        <f t="shared" ca="1" si="28"/>
        <v>429</v>
      </c>
      <c r="X44">
        <f t="shared" ca="1" si="28"/>
        <v>183.5</v>
      </c>
      <c r="Y44">
        <f t="shared" ca="1" si="28"/>
        <v>200.5</v>
      </c>
      <c r="Z44">
        <f t="shared" ca="1" si="28"/>
        <v>217.75</v>
      </c>
      <c r="AA44" t="str">
        <f t="shared" ca="1" si="29"/>
        <v>FALSK</v>
      </c>
      <c r="AB44">
        <f t="shared" ca="1" si="29"/>
        <v>1.82</v>
      </c>
      <c r="AC44">
        <f t="shared" ca="1" si="29"/>
        <v>4.1538108073924569</v>
      </c>
      <c r="AD44">
        <f t="shared" ca="1" si="29"/>
        <v>2</v>
      </c>
      <c r="AE44">
        <f t="shared" ca="1" si="29"/>
        <v>20.2</v>
      </c>
      <c r="AF44">
        <f t="shared" ca="1" si="29"/>
        <v>9.9499999999999993</v>
      </c>
      <c r="AG44" t="str">
        <f t="shared" ca="1" si="29"/>
        <v>FALSK</v>
      </c>
      <c r="AH44" t="str">
        <f t="shared" ca="1" si="29"/>
        <v>FALSK</v>
      </c>
      <c r="AI44">
        <f t="shared" ca="1" si="29"/>
        <v>1440</v>
      </c>
      <c r="AJ44">
        <f t="shared" ca="1" si="29"/>
        <v>3280</v>
      </c>
      <c r="AK44">
        <f t="shared" ca="1" si="30"/>
        <v>1580</v>
      </c>
      <c r="AL44">
        <f t="shared" ca="1" si="30"/>
        <v>15940</v>
      </c>
      <c r="AM44">
        <f t="shared" ca="1" si="30"/>
        <v>7850</v>
      </c>
      <c r="AN44" t="str">
        <f t="shared" ca="1" si="30"/>
        <v xml:space="preserve"> </v>
      </c>
      <c r="AO44" t="str">
        <f t="shared" ca="1" si="30"/>
        <v>FALSK</v>
      </c>
      <c r="AP44" t="str">
        <f t="shared" ca="1" si="30"/>
        <v>FALSK</v>
      </c>
      <c r="AQ44">
        <f t="shared" ca="1" si="30"/>
        <v>188.2</v>
      </c>
      <c r="AR44">
        <f t="shared" ca="1" si="30"/>
        <v>193.2</v>
      </c>
      <c r="AS44">
        <f t="shared" ca="1" si="30"/>
        <v>196.8</v>
      </c>
      <c r="AT44">
        <f t="shared" ca="1" si="30"/>
        <v>159.1</v>
      </c>
      <c r="AU44">
        <f t="shared" ca="1" si="30"/>
        <v>164.1</v>
      </c>
      <c r="AV44">
        <f t="shared" ca="1" si="30"/>
        <v>149.5</v>
      </c>
      <c r="AW44">
        <f t="shared" ca="1" si="30"/>
        <v>136.69999999999999</v>
      </c>
      <c r="AX44">
        <f t="shared" ca="1" si="30"/>
        <v>141.69999999999999</v>
      </c>
      <c r="AY44" t="str">
        <f t="shared" ca="1" si="30"/>
        <v>FALSK</v>
      </c>
      <c r="BD44" s="92" t="str">
        <f t="shared" ca="1" si="11"/>
        <v>Ja</v>
      </c>
      <c r="BE44" s="92">
        <f t="shared" ca="1" si="12"/>
        <v>2010</v>
      </c>
      <c r="BF44" s="92">
        <f t="shared" ca="1" si="13"/>
        <v>9</v>
      </c>
      <c r="BG44" s="92">
        <f t="shared" ca="1" si="14"/>
        <v>38</v>
      </c>
      <c r="BH44" s="92">
        <f t="shared" ca="1" si="15"/>
        <v>130</v>
      </c>
      <c r="BI44" s="92">
        <f t="shared" ca="1" si="16"/>
        <v>135</v>
      </c>
      <c r="BJ44" s="92">
        <f t="shared" ca="1" si="17"/>
        <v>266</v>
      </c>
      <c r="BK44" s="92">
        <f t="shared" ca="1" si="18"/>
        <v>196.8</v>
      </c>
      <c r="BQ44" s="92"/>
      <c r="BR44" s="92"/>
      <c r="BS44" s="92"/>
      <c r="BT44" s="92"/>
      <c r="BU44" s="92"/>
      <c r="BV44" s="92"/>
      <c r="BW44" s="92"/>
      <c r="BX44" s="92"/>
      <c r="BY44" s="92"/>
    </row>
    <row r="45" spans="1:77" x14ac:dyDescent="0.2">
      <c r="A45" t="str">
        <f t="shared" ca="1" si="7"/>
        <v>Ja</v>
      </c>
      <c r="B45">
        <f t="shared" ca="1" si="8"/>
        <v>2010</v>
      </c>
      <c r="C45">
        <f t="shared" ca="1" si="9"/>
        <v>9</v>
      </c>
      <c r="D45" s="82">
        <f t="shared" ca="1" si="10"/>
        <v>39</v>
      </c>
      <c r="E45" s="65">
        <f ca="1">OFFSET(Prisudvikling!D$8,0,ROW(E45)-ROW(E$6))</f>
        <v>40445</v>
      </c>
      <c r="F45">
        <f t="shared" ca="1" si="2"/>
        <v>130</v>
      </c>
      <c r="G45">
        <f t="shared" ca="1" si="27"/>
        <v>130</v>
      </c>
      <c r="H45">
        <f t="shared" ca="1" si="27"/>
        <v>133</v>
      </c>
      <c r="I45">
        <f t="shared" ca="1" si="27"/>
        <v>125</v>
      </c>
      <c r="J45">
        <f t="shared" ca="1" si="27"/>
        <v>169</v>
      </c>
      <c r="K45" t="str">
        <f t="shared" ca="1" si="27"/>
        <v>FALSK</v>
      </c>
      <c r="L45">
        <f t="shared" ca="1" si="27"/>
        <v>264</v>
      </c>
      <c r="M45">
        <f t="shared" ca="1" si="27"/>
        <v>525</v>
      </c>
      <c r="N45">
        <f t="shared" ca="1" si="27"/>
        <v>180</v>
      </c>
      <c r="O45">
        <f t="shared" ca="1" si="27"/>
        <v>184</v>
      </c>
      <c r="P45">
        <f t="shared" ca="1" si="27"/>
        <v>180</v>
      </c>
      <c r="Q45">
        <f t="shared" ca="1" si="28"/>
        <v>1052</v>
      </c>
      <c r="R45">
        <f t="shared" ca="1" si="28"/>
        <v>575</v>
      </c>
      <c r="S45">
        <f t="shared" ca="1" si="28"/>
        <v>503</v>
      </c>
      <c r="T45">
        <f t="shared" ca="1" si="28"/>
        <v>975</v>
      </c>
      <c r="U45">
        <f t="shared" ca="1" si="28"/>
        <v>1006</v>
      </c>
      <c r="V45">
        <f t="shared" ca="1" si="28"/>
        <v>490</v>
      </c>
      <c r="W45">
        <f t="shared" ca="1" si="28"/>
        <v>429</v>
      </c>
      <c r="X45">
        <f t="shared" ca="1" si="28"/>
        <v>183.5</v>
      </c>
      <c r="Y45">
        <f t="shared" ca="1" si="28"/>
        <v>200.5</v>
      </c>
      <c r="Z45">
        <f t="shared" ca="1" si="28"/>
        <v>217.75</v>
      </c>
      <c r="AA45" t="str">
        <f t="shared" ca="1" si="29"/>
        <v>FALSK</v>
      </c>
      <c r="AB45">
        <f t="shared" ca="1" si="29"/>
        <v>1.82</v>
      </c>
      <c r="AC45">
        <f t="shared" ca="1" si="29"/>
        <v>4.1538108073924569</v>
      </c>
      <c r="AD45">
        <f t="shared" ca="1" si="29"/>
        <v>2</v>
      </c>
      <c r="AE45">
        <f t="shared" ca="1" si="29"/>
        <v>20.2</v>
      </c>
      <c r="AF45">
        <f t="shared" ca="1" si="29"/>
        <v>9.9499999999999993</v>
      </c>
      <c r="AG45" t="str">
        <f t="shared" ca="1" si="29"/>
        <v>FALSK</v>
      </c>
      <c r="AH45" t="str">
        <f t="shared" ca="1" si="29"/>
        <v>FALSK</v>
      </c>
      <c r="AI45">
        <f t="shared" ca="1" si="29"/>
        <v>1440</v>
      </c>
      <c r="AJ45">
        <f t="shared" ca="1" si="29"/>
        <v>3280</v>
      </c>
      <c r="AK45">
        <f t="shared" ca="1" si="30"/>
        <v>1580</v>
      </c>
      <c r="AL45">
        <f t="shared" ca="1" si="30"/>
        <v>15940</v>
      </c>
      <c r="AM45">
        <f t="shared" ca="1" si="30"/>
        <v>7850</v>
      </c>
      <c r="AN45" t="str">
        <f t="shared" ca="1" si="30"/>
        <v xml:space="preserve"> </v>
      </c>
      <c r="AO45" t="str">
        <f t="shared" ca="1" si="30"/>
        <v>FALSK</v>
      </c>
      <c r="AP45" t="str">
        <f t="shared" ca="1" si="30"/>
        <v>FALSK</v>
      </c>
      <c r="AQ45">
        <f t="shared" ca="1" si="30"/>
        <v>186.2</v>
      </c>
      <c r="AR45">
        <f t="shared" ca="1" si="30"/>
        <v>191.2</v>
      </c>
      <c r="AS45">
        <f t="shared" ca="1" si="30"/>
        <v>192.8</v>
      </c>
      <c r="AT45">
        <f t="shared" ca="1" si="30"/>
        <v>157.9</v>
      </c>
      <c r="AU45">
        <f t="shared" ca="1" si="30"/>
        <v>162.9</v>
      </c>
      <c r="AV45">
        <f t="shared" ca="1" si="30"/>
        <v>148.4</v>
      </c>
      <c r="AW45">
        <f t="shared" ca="1" si="30"/>
        <v>135.9</v>
      </c>
      <c r="AX45">
        <f t="shared" ca="1" si="30"/>
        <v>140.9</v>
      </c>
      <c r="AY45" t="str">
        <f t="shared" ca="1" si="30"/>
        <v>FALSK</v>
      </c>
      <c r="BD45" s="92" t="str">
        <f t="shared" ca="1" si="11"/>
        <v>Ja</v>
      </c>
      <c r="BE45" s="92">
        <f t="shared" ca="1" si="12"/>
        <v>2010</v>
      </c>
      <c r="BF45" s="92">
        <f t="shared" ca="1" si="13"/>
        <v>9</v>
      </c>
      <c r="BG45" s="92">
        <f t="shared" ca="1" si="14"/>
        <v>39</v>
      </c>
      <c r="BH45" s="92">
        <f t="shared" ca="1" si="15"/>
        <v>130</v>
      </c>
      <c r="BI45" s="92">
        <f t="shared" ca="1" si="16"/>
        <v>133</v>
      </c>
      <c r="BJ45" s="92">
        <f t="shared" ca="1" si="17"/>
        <v>264</v>
      </c>
      <c r="BK45" s="92">
        <f t="shared" ca="1" si="18"/>
        <v>192.8</v>
      </c>
      <c r="BQ45" s="92"/>
      <c r="BR45" s="92"/>
      <c r="BS45" s="92"/>
      <c r="BT45" s="92"/>
      <c r="BU45" s="92"/>
      <c r="BV45" s="92"/>
      <c r="BW45" s="92"/>
      <c r="BX45" s="92"/>
      <c r="BY45" s="92"/>
    </row>
    <row r="46" spans="1:77" x14ac:dyDescent="0.2">
      <c r="A46" t="str">
        <f t="shared" ca="1" si="7"/>
        <v>Ja</v>
      </c>
      <c r="B46">
        <f t="shared" ca="1" si="8"/>
        <v>2010</v>
      </c>
      <c r="C46">
        <f t="shared" ca="1" si="9"/>
        <v>10</v>
      </c>
      <c r="D46" s="82">
        <f t="shared" ca="1" si="10"/>
        <v>40</v>
      </c>
      <c r="E46" s="65">
        <f ca="1">OFFSET(Prisudvikling!D$8,0,ROW(E46)-ROW(E$6))</f>
        <v>40452</v>
      </c>
      <c r="F46">
        <f t="shared" ca="1" si="2"/>
        <v>145</v>
      </c>
      <c r="G46">
        <f t="shared" ref="G46:P55" ca="1" si="31">IF(ISNA(HLOOKUP($E46,prisudvikling,G$2,FALSE)),"FALSK",IF(HLOOKUP($E46,prisudvikling,G$2,FALSE)&gt;0,HLOOKUP($E46,prisudvikling,G$2,FALSE),"FALSK"))</f>
        <v>145</v>
      </c>
      <c r="H46">
        <f t="shared" ca="1" si="31"/>
        <v>141</v>
      </c>
      <c r="I46">
        <f t="shared" ca="1" si="31"/>
        <v>130</v>
      </c>
      <c r="J46" t="str">
        <f t="shared" ca="1" si="31"/>
        <v>FALSK</v>
      </c>
      <c r="K46" t="str">
        <f t="shared" ca="1" si="31"/>
        <v>FALSK</v>
      </c>
      <c r="L46">
        <f t="shared" ca="1" si="31"/>
        <v>263.33000000000004</v>
      </c>
      <c r="M46">
        <f t="shared" ca="1" si="31"/>
        <v>630</v>
      </c>
      <c r="N46">
        <f t="shared" ca="1" si="31"/>
        <v>193.75</v>
      </c>
      <c r="O46">
        <f t="shared" ca="1" si="31"/>
        <v>193</v>
      </c>
      <c r="P46">
        <f t="shared" ca="1" si="31"/>
        <v>201.75</v>
      </c>
      <c r="Q46">
        <f t="shared" ref="Q46:Z55" ca="1" si="32">IF(ISNA(HLOOKUP($E46,prisudvikling,Q$2,FALSE)),"FALSK",IF(HLOOKUP($E46,prisudvikling,Q$2,FALSE)&gt;0,HLOOKUP($E46,prisudvikling,Q$2,FALSE),"FALSK"))</f>
        <v>1052</v>
      </c>
      <c r="R46">
        <f t="shared" ca="1" si="32"/>
        <v>575</v>
      </c>
      <c r="S46">
        <f t="shared" ca="1" si="32"/>
        <v>503</v>
      </c>
      <c r="T46">
        <f t="shared" ca="1" si="32"/>
        <v>975</v>
      </c>
      <c r="U46">
        <f t="shared" ca="1" si="32"/>
        <v>996</v>
      </c>
      <c r="V46">
        <f t="shared" ca="1" si="32"/>
        <v>480</v>
      </c>
      <c r="W46">
        <f t="shared" ca="1" si="32"/>
        <v>429</v>
      </c>
      <c r="X46">
        <f t="shared" ca="1" si="32"/>
        <v>189.25</v>
      </c>
      <c r="Y46">
        <f t="shared" ca="1" si="32"/>
        <v>207.75</v>
      </c>
      <c r="Z46">
        <f t="shared" ca="1" si="32"/>
        <v>225.75</v>
      </c>
      <c r="AA46" t="str">
        <f t="shared" ref="AA46:AJ55" ca="1" si="33">IF(ISNA(HLOOKUP($E46,prisudvikling,AA$2,FALSE)),"FALSK",IF(HLOOKUP($E46,prisudvikling,AA$2,FALSE)&gt;0,HLOOKUP($E46,prisudvikling,AA$2,FALSE),"FALSK"))</f>
        <v>FALSK</v>
      </c>
      <c r="AB46">
        <f t="shared" ca="1" si="33"/>
        <v>1.82</v>
      </c>
      <c r="AC46">
        <f t="shared" ca="1" si="33"/>
        <v>4.1538108073924569</v>
      </c>
      <c r="AD46">
        <f t="shared" ca="1" si="33"/>
        <v>2</v>
      </c>
      <c r="AE46">
        <f t="shared" ca="1" si="33"/>
        <v>20.2</v>
      </c>
      <c r="AF46">
        <f t="shared" ca="1" si="33"/>
        <v>9.9499999999999993</v>
      </c>
      <c r="AG46" t="str">
        <f t="shared" ca="1" si="33"/>
        <v>FALSK</v>
      </c>
      <c r="AH46" t="str">
        <f t="shared" ca="1" si="33"/>
        <v>FALSK</v>
      </c>
      <c r="AI46">
        <f t="shared" ca="1" si="33"/>
        <v>1440</v>
      </c>
      <c r="AJ46">
        <f t="shared" ca="1" si="33"/>
        <v>3280</v>
      </c>
      <c r="AK46">
        <f t="shared" ref="AK46:AY55" ca="1" si="34">IF(ISNA(HLOOKUP($E46,prisudvikling,AK$2,FALSE)),"FALSK",IF(HLOOKUP($E46,prisudvikling,AK$2,FALSE)&gt;0,HLOOKUP($E46,prisudvikling,AK$2,FALSE),"FALSK"))</f>
        <v>1580</v>
      </c>
      <c r="AL46">
        <f t="shared" ca="1" si="34"/>
        <v>15940</v>
      </c>
      <c r="AM46">
        <f t="shared" ca="1" si="34"/>
        <v>7850</v>
      </c>
      <c r="AN46" t="str">
        <f t="shared" ca="1" si="34"/>
        <v xml:space="preserve"> </v>
      </c>
      <c r="AO46" t="str">
        <f t="shared" ca="1" si="34"/>
        <v>FALSK</v>
      </c>
      <c r="AP46" t="str">
        <f t="shared" ca="1" si="34"/>
        <v>FALSK</v>
      </c>
      <c r="AQ46">
        <f t="shared" ca="1" si="34"/>
        <v>194.1</v>
      </c>
      <c r="AR46">
        <f t="shared" ca="1" si="34"/>
        <v>199.1</v>
      </c>
      <c r="AS46">
        <f t="shared" ca="1" si="34"/>
        <v>202.8</v>
      </c>
      <c r="AT46">
        <f t="shared" ca="1" si="34"/>
        <v>165.5</v>
      </c>
      <c r="AU46">
        <f t="shared" ca="1" si="34"/>
        <v>170.5</v>
      </c>
      <c r="AV46">
        <f t="shared" ca="1" si="34"/>
        <v>155.4</v>
      </c>
      <c r="AW46">
        <f t="shared" ca="1" si="34"/>
        <v>145.80000000000001</v>
      </c>
      <c r="AX46">
        <f t="shared" ca="1" si="34"/>
        <v>150.80000000000001</v>
      </c>
      <c r="AY46" t="str">
        <f t="shared" ca="1" si="34"/>
        <v>FALSK</v>
      </c>
      <c r="BD46" s="92" t="str">
        <f t="shared" ca="1" si="11"/>
        <v>Ja</v>
      </c>
      <c r="BE46" s="92">
        <f t="shared" ca="1" si="12"/>
        <v>2010</v>
      </c>
      <c r="BF46" s="92">
        <f t="shared" ca="1" si="13"/>
        <v>10</v>
      </c>
      <c r="BG46" s="92">
        <f t="shared" ca="1" si="14"/>
        <v>40</v>
      </c>
      <c r="BH46" s="92">
        <f t="shared" ca="1" si="15"/>
        <v>145</v>
      </c>
      <c r="BI46" s="92">
        <f t="shared" ca="1" si="16"/>
        <v>141</v>
      </c>
      <c r="BJ46" s="92">
        <f t="shared" ca="1" si="17"/>
        <v>263.33000000000004</v>
      </c>
      <c r="BK46" s="92">
        <f t="shared" ca="1" si="18"/>
        <v>202.8</v>
      </c>
      <c r="BQ46" s="92"/>
      <c r="BR46" s="92"/>
      <c r="BS46" s="92"/>
      <c r="BT46" s="92"/>
      <c r="BU46" s="92"/>
      <c r="BV46" s="92"/>
      <c r="BW46" s="92"/>
      <c r="BX46" s="92"/>
      <c r="BY46" s="92"/>
    </row>
    <row r="47" spans="1:77" x14ac:dyDescent="0.2">
      <c r="A47" t="str">
        <f t="shared" ca="1" si="7"/>
        <v>Ja</v>
      </c>
      <c r="B47">
        <f t="shared" ca="1" si="8"/>
        <v>2010</v>
      </c>
      <c r="C47">
        <f t="shared" ca="1" si="9"/>
        <v>10</v>
      </c>
      <c r="D47" s="82">
        <f t="shared" ca="1" si="10"/>
        <v>41</v>
      </c>
      <c r="E47" s="65">
        <f ca="1">OFFSET(Prisudvikling!D$8,0,ROW(E47)-ROW(E$6))</f>
        <v>40459</v>
      </c>
      <c r="F47">
        <f t="shared" ca="1" si="2"/>
        <v>147</v>
      </c>
      <c r="G47">
        <f t="shared" ca="1" si="31"/>
        <v>147</v>
      </c>
      <c r="H47">
        <f t="shared" ca="1" si="31"/>
        <v>134</v>
      </c>
      <c r="I47">
        <f t="shared" ca="1" si="31"/>
        <v>123</v>
      </c>
      <c r="J47" t="str">
        <f t="shared" ca="1" si="31"/>
        <v>FALSK</v>
      </c>
      <c r="K47" t="str">
        <f t="shared" ca="1" si="31"/>
        <v>FALSK</v>
      </c>
      <c r="L47">
        <f t="shared" ca="1" si="31"/>
        <v>255</v>
      </c>
      <c r="M47">
        <f t="shared" ca="1" si="31"/>
        <v>630</v>
      </c>
      <c r="N47">
        <f t="shared" ca="1" si="31"/>
        <v>190.75</v>
      </c>
      <c r="O47">
        <f t="shared" ca="1" si="31"/>
        <v>189</v>
      </c>
      <c r="P47">
        <f t="shared" ca="1" si="31"/>
        <v>201.75</v>
      </c>
      <c r="Q47">
        <f t="shared" ca="1" si="32"/>
        <v>1052</v>
      </c>
      <c r="R47">
        <f t="shared" ca="1" si="32"/>
        <v>575</v>
      </c>
      <c r="S47">
        <f t="shared" ca="1" si="32"/>
        <v>503</v>
      </c>
      <c r="T47">
        <f t="shared" ca="1" si="32"/>
        <v>975</v>
      </c>
      <c r="U47">
        <f t="shared" ca="1" si="32"/>
        <v>996</v>
      </c>
      <c r="V47">
        <f t="shared" ca="1" si="32"/>
        <v>480</v>
      </c>
      <c r="W47">
        <f t="shared" ca="1" si="32"/>
        <v>429</v>
      </c>
      <c r="X47">
        <f t="shared" ca="1" si="32"/>
        <v>186</v>
      </c>
      <c r="Y47">
        <f t="shared" ca="1" si="32"/>
        <v>204.75</v>
      </c>
      <c r="Z47">
        <f t="shared" ca="1" si="32"/>
        <v>223</v>
      </c>
      <c r="AA47" t="str">
        <f t="shared" ca="1" si="33"/>
        <v>FALSK</v>
      </c>
      <c r="AB47">
        <f t="shared" ca="1" si="33"/>
        <v>1.82</v>
      </c>
      <c r="AC47">
        <f t="shared" ca="1" si="33"/>
        <v>4.1538108073924569</v>
      </c>
      <c r="AD47">
        <f t="shared" ca="1" si="33"/>
        <v>2</v>
      </c>
      <c r="AE47">
        <f t="shared" ca="1" si="33"/>
        <v>20.2</v>
      </c>
      <c r="AF47">
        <f t="shared" ca="1" si="33"/>
        <v>9.9499999999999993</v>
      </c>
      <c r="AG47" t="str">
        <f t="shared" ca="1" si="33"/>
        <v>FALSK</v>
      </c>
      <c r="AH47" t="str">
        <f t="shared" ca="1" si="33"/>
        <v>FALSK</v>
      </c>
      <c r="AI47">
        <f t="shared" ca="1" si="33"/>
        <v>1440</v>
      </c>
      <c r="AJ47">
        <f t="shared" ca="1" si="33"/>
        <v>3280</v>
      </c>
      <c r="AK47">
        <f t="shared" ca="1" si="34"/>
        <v>1580</v>
      </c>
      <c r="AL47">
        <f t="shared" ca="1" si="34"/>
        <v>15940</v>
      </c>
      <c r="AM47">
        <f t="shared" ca="1" si="34"/>
        <v>7850</v>
      </c>
      <c r="AN47" t="str">
        <f t="shared" ca="1" si="34"/>
        <v xml:space="preserve"> </v>
      </c>
      <c r="AO47" t="str">
        <f t="shared" ca="1" si="34"/>
        <v>FALSK</v>
      </c>
      <c r="AP47" t="str">
        <f t="shared" ca="1" si="34"/>
        <v>FALSK</v>
      </c>
      <c r="AQ47">
        <f t="shared" ca="1" si="34"/>
        <v>195.8</v>
      </c>
      <c r="AR47">
        <f t="shared" ca="1" si="34"/>
        <v>200.8</v>
      </c>
      <c r="AS47">
        <f t="shared" ca="1" si="34"/>
        <v>197.2</v>
      </c>
      <c r="AT47">
        <f t="shared" ca="1" si="34"/>
        <v>159.30000000000001</v>
      </c>
      <c r="AU47">
        <f t="shared" ca="1" si="34"/>
        <v>164.3</v>
      </c>
      <c r="AV47">
        <f t="shared" ca="1" si="34"/>
        <v>149.69999999999999</v>
      </c>
      <c r="AW47">
        <f t="shared" ca="1" si="34"/>
        <v>141.1</v>
      </c>
      <c r="AX47">
        <f t="shared" ca="1" si="34"/>
        <v>146.1</v>
      </c>
      <c r="AY47" t="str">
        <f t="shared" ca="1" si="34"/>
        <v>FALSK</v>
      </c>
      <c r="BD47" s="92" t="str">
        <f t="shared" ca="1" si="11"/>
        <v>Ja</v>
      </c>
      <c r="BE47" s="92">
        <f t="shared" ca="1" si="12"/>
        <v>2010</v>
      </c>
      <c r="BF47" s="92">
        <f t="shared" ca="1" si="13"/>
        <v>10</v>
      </c>
      <c r="BG47" s="92">
        <f t="shared" ca="1" si="14"/>
        <v>41</v>
      </c>
      <c r="BH47" s="92">
        <f t="shared" ca="1" si="15"/>
        <v>147</v>
      </c>
      <c r="BI47" s="92">
        <f t="shared" ca="1" si="16"/>
        <v>134</v>
      </c>
      <c r="BJ47" s="92">
        <f t="shared" ca="1" si="17"/>
        <v>255</v>
      </c>
      <c r="BK47" s="92">
        <f t="shared" ca="1" si="18"/>
        <v>197.2</v>
      </c>
      <c r="BQ47" s="92"/>
      <c r="BR47" s="92"/>
      <c r="BS47" s="92"/>
      <c r="BT47" s="92"/>
      <c r="BU47" s="92"/>
      <c r="BV47" s="92"/>
      <c r="BW47" s="92"/>
      <c r="BX47" s="92"/>
      <c r="BY47" s="92"/>
    </row>
    <row r="48" spans="1:77" x14ac:dyDescent="0.2">
      <c r="A48" t="str">
        <f t="shared" ca="1" si="7"/>
        <v>Ja</v>
      </c>
      <c r="B48">
        <f t="shared" ca="1" si="8"/>
        <v>2010</v>
      </c>
      <c r="C48">
        <f t="shared" ca="1" si="9"/>
        <v>10</v>
      </c>
      <c r="D48" s="82">
        <f t="shared" ca="1" si="10"/>
        <v>42</v>
      </c>
      <c r="E48" s="65">
        <f ca="1">OFFSET(Prisudvikling!D$8,0,ROW(E48)-ROW(E$6))</f>
        <v>40466</v>
      </c>
      <c r="F48">
        <f t="shared" ca="1" si="2"/>
        <v>131</v>
      </c>
      <c r="G48">
        <f t="shared" ca="1" si="31"/>
        <v>131</v>
      </c>
      <c r="H48">
        <f t="shared" ca="1" si="31"/>
        <v>135</v>
      </c>
      <c r="I48">
        <f t="shared" ca="1" si="31"/>
        <v>130</v>
      </c>
      <c r="J48" t="str">
        <f t="shared" ca="1" si="31"/>
        <v>FALSK</v>
      </c>
      <c r="K48" t="str">
        <f t="shared" ca="1" si="31"/>
        <v>FALSK</v>
      </c>
      <c r="L48">
        <f t="shared" ca="1" si="31"/>
        <v>244.5</v>
      </c>
      <c r="M48">
        <f t="shared" ca="1" si="31"/>
        <v>630</v>
      </c>
      <c r="N48">
        <f t="shared" ca="1" si="31"/>
        <v>193.75</v>
      </c>
      <c r="O48">
        <f t="shared" ca="1" si="31"/>
        <v>193</v>
      </c>
      <c r="P48">
        <f t="shared" ca="1" si="31"/>
        <v>201.75</v>
      </c>
      <c r="Q48">
        <f t="shared" ca="1" si="32"/>
        <v>1048</v>
      </c>
      <c r="R48">
        <f t="shared" ca="1" si="32"/>
        <v>575</v>
      </c>
      <c r="S48">
        <f t="shared" ca="1" si="32"/>
        <v>503</v>
      </c>
      <c r="T48">
        <f t="shared" ca="1" si="32"/>
        <v>975</v>
      </c>
      <c r="U48">
        <f t="shared" ca="1" si="32"/>
        <v>999</v>
      </c>
      <c r="V48">
        <f t="shared" ca="1" si="32"/>
        <v>490</v>
      </c>
      <c r="W48">
        <f t="shared" ca="1" si="32"/>
        <v>429</v>
      </c>
      <c r="X48">
        <f t="shared" ca="1" si="32"/>
        <v>192.5</v>
      </c>
      <c r="Y48">
        <f t="shared" ca="1" si="32"/>
        <v>211.25</v>
      </c>
      <c r="Z48">
        <f t="shared" ca="1" si="32"/>
        <v>228.75</v>
      </c>
      <c r="AA48" t="str">
        <f t="shared" ca="1" si="33"/>
        <v>FALSK</v>
      </c>
      <c r="AB48">
        <f t="shared" ca="1" si="33"/>
        <v>1.82</v>
      </c>
      <c r="AC48">
        <f t="shared" ca="1" si="33"/>
        <v>4.1538108073924569</v>
      </c>
      <c r="AD48">
        <f t="shared" ca="1" si="33"/>
        <v>2</v>
      </c>
      <c r="AE48">
        <f t="shared" ca="1" si="33"/>
        <v>20.2</v>
      </c>
      <c r="AF48">
        <f t="shared" ca="1" si="33"/>
        <v>9.9499999999999993</v>
      </c>
      <c r="AG48" t="str">
        <f t="shared" ca="1" si="33"/>
        <v>FALSK</v>
      </c>
      <c r="AH48" t="str">
        <f t="shared" ca="1" si="33"/>
        <v>FALSK</v>
      </c>
      <c r="AI48">
        <f t="shared" ca="1" si="33"/>
        <v>1440</v>
      </c>
      <c r="AJ48">
        <f t="shared" ca="1" si="33"/>
        <v>3280</v>
      </c>
      <c r="AK48">
        <f t="shared" ca="1" si="34"/>
        <v>1580</v>
      </c>
      <c r="AL48">
        <f t="shared" ca="1" si="34"/>
        <v>15940</v>
      </c>
      <c r="AM48">
        <f t="shared" ca="1" si="34"/>
        <v>7850</v>
      </c>
      <c r="AN48" t="str">
        <f t="shared" ca="1" si="34"/>
        <v xml:space="preserve"> </v>
      </c>
      <c r="AO48" t="str">
        <f t="shared" ca="1" si="34"/>
        <v>FALSK</v>
      </c>
      <c r="AP48" t="str">
        <f t="shared" ca="1" si="34"/>
        <v>FALSK</v>
      </c>
      <c r="AQ48">
        <f t="shared" ca="1" si="34"/>
        <v>192.3</v>
      </c>
      <c r="AR48">
        <f t="shared" ca="1" si="34"/>
        <v>197.3</v>
      </c>
      <c r="AS48">
        <f t="shared" ca="1" si="34"/>
        <v>194.5</v>
      </c>
      <c r="AT48">
        <f t="shared" ca="1" si="34"/>
        <v>154.9</v>
      </c>
      <c r="AU48">
        <f t="shared" ca="1" si="34"/>
        <v>159.9</v>
      </c>
      <c r="AV48">
        <f t="shared" ca="1" si="34"/>
        <v>145.19999999999999</v>
      </c>
      <c r="AW48">
        <f t="shared" ca="1" si="34"/>
        <v>135.30000000000001</v>
      </c>
      <c r="AX48">
        <f t="shared" ca="1" si="34"/>
        <v>140.30000000000001</v>
      </c>
      <c r="AY48" t="str">
        <f t="shared" ca="1" si="34"/>
        <v>FALSK</v>
      </c>
      <c r="BD48" s="92" t="str">
        <f t="shared" ca="1" si="11"/>
        <v>Ja</v>
      </c>
      <c r="BE48" s="92">
        <f t="shared" ca="1" si="12"/>
        <v>2010</v>
      </c>
      <c r="BF48" s="92">
        <f t="shared" ca="1" si="13"/>
        <v>10</v>
      </c>
      <c r="BG48" s="92">
        <f t="shared" ca="1" si="14"/>
        <v>42</v>
      </c>
      <c r="BH48" s="92">
        <f t="shared" ca="1" si="15"/>
        <v>131</v>
      </c>
      <c r="BI48" s="92">
        <f t="shared" ca="1" si="16"/>
        <v>135</v>
      </c>
      <c r="BJ48" s="92">
        <f t="shared" ca="1" si="17"/>
        <v>244.5</v>
      </c>
      <c r="BK48" s="92">
        <f t="shared" ca="1" si="18"/>
        <v>194.5</v>
      </c>
      <c r="BQ48" s="92"/>
      <c r="BR48" s="92"/>
      <c r="BS48" s="92"/>
      <c r="BT48" s="92"/>
      <c r="BU48" s="92"/>
      <c r="BV48" s="92"/>
      <c r="BW48" s="92"/>
      <c r="BX48" s="92"/>
      <c r="BY48" s="92"/>
    </row>
    <row r="49" spans="1:77" x14ac:dyDescent="0.2">
      <c r="A49" t="str">
        <f t="shared" ca="1" si="7"/>
        <v>Ja</v>
      </c>
      <c r="B49">
        <f t="shared" ca="1" si="8"/>
        <v>2010</v>
      </c>
      <c r="C49">
        <f t="shared" ca="1" si="9"/>
        <v>10</v>
      </c>
      <c r="D49" s="82">
        <f t="shared" ca="1" si="10"/>
        <v>43</v>
      </c>
      <c r="E49" s="65">
        <f ca="1">OFFSET(Prisudvikling!D$8,0,ROW(E49)-ROW(E$6))</f>
        <v>40473</v>
      </c>
      <c r="F49">
        <f t="shared" ca="1" si="2"/>
        <v>131</v>
      </c>
      <c r="G49">
        <f t="shared" ca="1" si="31"/>
        <v>131</v>
      </c>
      <c r="H49">
        <f t="shared" ca="1" si="31"/>
        <v>135</v>
      </c>
      <c r="I49">
        <f t="shared" ca="1" si="31"/>
        <v>130</v>
      </c>
      <c r="J49" t="str">
        <f t="shared" ca="1" si="31"/>
        <v>FALSK</v>
      </c>
      <c r="K49" t="str">
        <f t="shared" ca="1" si="31"/>
        <v>FALSK</v>
      </c>
      <c r="L49">
        <f t="shared" ca="1" si="31"/>
        <v>257.5</v>
      </c>
      <c r="M49">
        <f t="shared" ca="1" si="31"/>
        <v>565</v>
      </c>
      <c r="N49" t="str">
        <f t="shared" ca="1" si="31"/>
        <v>FALSK</v>
      </c>
      <c r="O49">
        <f t="shared" ca="1" si="31"/>
        <v>193</v>
      </c>
      <c r="P49">
        <f t="shared" ca="1" si="31"/>
        <v>196</v>
      </c>
      <c r="Q49">
        <f t="shared" ca="1" si="32"/>
        <v>1048</v>
      </c>
      <c r="R49">
        <f t="shared" ca="1" si="32"/>
        <v>575</v>
      </c>
      <c r="S49">
        <f t="shared" ca="1" si="32"/>
        <v>503</v>
      </c>
      <c r="T49">
        <f t="shared" ca="1" si="32"/>
        <v>1100</v>
      </c>
      <c r="U49">
        <f t="shared" ca="1" si="32"/>
        <v>999</v>
      </c>
      <c r="V49">
        <f t="shared" ca="1" si="32"/>
        <v>490</v>
      </c>
      <c r="W49">
        <f t="shared" ca="1" si="32"/>
        <v>429</v>
      </c>
      <c r="X49">
        <f t="shared" ca="1" si="32"/>
        <v>189.5</v>
      </c>
      <c r="Y49">
        <f t="shared" ca="1" si="32"/>
        <v>208.5</v>
      </c>
      <c r="Z49">
        <f t="shared" ca="1" si="32"/>
        <v>225.75</v>
      </c>
      <c r="AA49" t="str">
        <f t="shared" ca="1" si="33"/>
        <v>FALSK</v>
      </c>
      <c r="AB49">
        <f t="shared" ca="1" si="33"/>
        <v>1.78</v>
      </c>
      <c r="AC49">
        <f t="shared" ca="1" si="33"/>
        <v>4.05</v>
      </c>
      <c r="AD49">
        <f t="shared" ca="1" si="33"/>
        <v>2</v>
      </c>
      <c r="AE49">
        <f t="shared" ca="1" si="33"/>
        <v>17.399999999999999</v>
      </c>
      <c r="AF49">
        <f t="shared" ca="1" si="33"/>
        <v>9.9499999999999993</v>
      </c>
      <c r="AG49" t="str">
        <f t="shared" ca="1" si="33"/>
        <v>FALSK</v>
      </c>
      <c r="AH49" t="str">
        <f t="shared" ca="1" si="33"/>
        <v>FALSK</v>
      </c>
      <c r="AI49">
        <f t="shared" ca="1" si="33"/>
        <v>1400</v>
      </c>
      <c r="AJ49">
        <f t="shared" ca="1" si="33"/>
        <v>3200</v>
      </c>
      <c r="AK49">
        <f t="shared" ca="1" si="34"/>
        <v>1580</v>
      </c>
      <c r="AL49">
        <f t="shared" ca="1" si="34"/>
        <v>13730</v>
      </c>
      <c r="AM49">
        <f t="shared" ca="1" si="34"/>
        <v>7850</v>
      </c>
      <c r="AN49" t="str">
        <f t="shared" ca="1" si="34"/>
        <v xml:space="preserve"> </v>
      </c>
      <c r="AO49" t="str">
        <f t="shared" ca="1" si="34"/>
        <v>FALSK</v>
      </c>
      <c r="AP49" t="str">
        <f t="shared" ca="1" si="34"/>
        <v>FALSK</v>
      </c>
      <c r="AQ49">
        <f t="shared" ca="1" si="34"/>
        <v>187.8</v>
      </c>
      <c r="AR49">
        <f t="shared" ca="1" si="34"/>
        <v>192.8</v>
      </c>
      <c r="AS49">
        <f t="shared" ca="1" si="34"/>
        <v>191.8</v>
      </c>
      <c r="AT49">
        <f t="shared" ca="1" si="34"/>
        <v>157.19999999999999</v>
      </c>
      <c r="AU49">
        <f t="shared" ca="1" si="34"/>
        <v>162.19999999999999</v>
      </c>
      <c r="AV49">
        <f t="shared" ca="1" si="34"/>
        <v>147.69999999999999</v>
      </c>
      <c r="AW49">
        <f t="shared" ca="1" si="34"/>
        <v>135.6</v>
      </c>
      <c r="AX49">
        <f t="shared" ca="1" si="34"/>
        <v>140.6</v>
      </c>
      <c r="AY49" t="str">
        <f t="shared" ca="1" si="34"/>
        <v>FALSK</v>
      </c>
      <c r="BD49" s="92" t="str">
        <f t="shared" ca="1" si="11"/>
        <v>Ja</v>
      </c>
      <c r="BE49" s="92">
        <f t="shared" ca="1" si="12"/>
        <v>2010</v>
      </c>
      <c r="BF49" s="92">
        <f t="shared" ca="1" si="13"/>
        <v>10</v>
      </c>
      <c r="BG49" s="92">
        <f t="shared" ca="1" si="14"/>
        <v>43</v>
      </c>
      <c r="BH49" s="92">
        <f t="shared" ca="1" si="15"/>
        <v>131</v>
      </c>
      <c r="BI49" s="92">
        <f t="shared" ca="1" si="16"/>
        <v>135</v>
      </c>
      <c r="BJ49" s="92">
        <f t="shared" ca="1" si="17"/>
        <v>257.5</v>
      </c>
      <c r="BK49" s="92">
        <f t="shared" ca="1" si="18"/>
        <v>191.8</v>
      </c>
      <c r="BQ49" s="92"/>
      <c r="BR49" s="92"/>
      <c r="BS49" s="92"/>
      <c r="BT49" s="92"/>
      <c r="BU49" s="92"/>
      <c r="BV49" s="92"/>
      <c r="BW49" s="92"/>
      <c r="BX49" s="92"/>
      <c r="BY49" s="92"/>
    </row>
    <row r="50" spans="1:77" x14ac:dyDescent="0.2">
      <c r="A50" t="str">
        <f t="shared" ca="1" si="7"/>
        <v>Ja</v>
      </c>
      <c r="B50">
        <f t="shared" ca="1" si="8"/>
        <v>2010</v>
      </c>
      <c r="C50">
        <f t="shared" ca="1" si="9"/>
        <v>10</v>
      </c>
      <c r="D50" s="82">
        <f t="shared" ca="1" si="10"/>
        <v>44</v>
      </c>
      <c r="E50" s="65">
        <f ca="1">OFFSET(Prisudvikling!D$8,0,ROW(E50)-ROW(E$6))</f>
        <v>40480</v>
      </c>
      <c r="F50">
        <f t="shared" ca="1" si="2"/>
        <v>133</v>
      </c>
      <c r="G50">
        <f t="shared" ca="1" si="31"/>
        <v>133</v>
      </c>
      <c r="H50">
        <f t="shared" ca="1" si="31"/>
        <v>135</v>
      </c>
      <c r="I50">
        <f t="shared" ca="1" si="31"/>
        <v>127</v>
      </c>
      <c r="J50">
        <f t="shared" ca="1" si="31"/>
        <v>200</v>
      </c>
      <c r="K50" t="str">
        <f t="shared" ca="1" si="31"/>
        <v>FALSK</v>
      </c>
      <c r="L50">
        <f t="shared" ca="1" si="31"/>
        <v>250</v>
      </c>
      <c r="M50">
        <f t="shared" ca="1" si="31"/>
        <v>545</v>
      </c>
      <c r="N50">
        <f t="shared" ca="1" si="31"/>
        <v>171.75</v>
      </c>
      <c r="O50">
        <f t="shared" ca="1" si="31"/>
        <v>188</v>
      </c>
      <c r="P50">
        <f t="shared" ca="1" si="31"/>
        <v>175</v>
      </c>
      <c r="Q50">
        <f t="shared" ca="1" si="32"/>
        <v>1030</v>
      </c>
      <c r="R50">
        <f t="shared" ca="1" si="32"/>
        <v>575</v>
      </c>
      <c r="S50">
        <f t="shared" ca="1" si="32"/>
        <v>503</v>
      </c>
      <c r="T50">
        <f t="shared" ca="1" si="32"/>
        <v>1050</v>
      </c>
      <c r="U50">
        <f t="shared" ca="1" si="32"/>
        <v>989</v>
      </c>
      <c r="V50">
        <f t="shared" ca="1" si="32"/>
        <v>490</v>
      </c>
      <c r="W50">
        <f t="shared" ca="1" si="32"/>
        <v>429</v>
      </c>
      <c r="X50">
        <f t="shared" ca="1" si="32"/>
        <v>188.75</v>
      </c>
      <c r="Y50">
        <f t="shared" ca="1" si="32"/>
        <v>208.75</v>
      </c>
      <c r="Z50">
        <f t="shared" ca="1" si="32"/>
        <v>227</v>
      </c>
      <c r="AA50" t="str">
        <f t="shared" ca="1" si="33"/>
        <v>FALSK</v>
      </c>
      <c r="AB50">
        <f t="shared" ca="1" si="33"/>
        <v>1.78</v>
      </c>
      <c r="AC50">
        <f t="shared" ca="1" si="33"/>
        <v>4.05</v>
      </c>
      <c r="AD50">
        <f t="shared" ca="1" si="33"/>
        <v>2</v>
      </c>
      <c r="AE50">
        <f t="shared" ca="1" si="33"/>
        <v>17.399999999999999</v>
      </c>
      <c r="AF50">
        <f t="shared" ca="1" si="33"/>
        <v>9.9499999999999993</v>
      </c>
      <c r="AG50" t="str">
        <f t="shared" ca="1" si="33"/>
        <v>FALSK</v>
      </c>
      <c r="AH50" t="str">
        <f t="shared" ca="1" si="33"/>
        <v>FALSK</v>
      </c>
      <c r="AI50">
        <f t="shared" ca="1" si="33"/>
        <v>1400</v>
      </c>
      <c r="AJ50">
        <f t="shared" ca="1" si="33"/>
        <v>3200</v>
      </c>
      <c r="AK50">
        <f t="shared" ca="1" si="34"/>
        <v>1580</v>
      </c>
      <c r="AL50">
        <f t="shared" ca="1" si="34"/>
        <v>13730</v>
      </c>
      <c r="AM50">
        <f t="shared" ca="1" si="34"/>
        <v>7850</v>
      </c>
      <c r="AN50" t="str">
        <f t="shared" ca="1" si="34"/>
        <v xml:space="preserve"> </v>
      </c>
      <c r="AO50" t="str">
        <f t="shared" ca="1" si="34"/>
        <v>FALSK</v>
      </c>
      <c r="AP50" t="str">
        <f t="shared" ca="1" si="34"/>
        <v>FALSK</v>
      </c>
      <c r="AQ50">
        <f t="shared" ca="1" si="34"/>
        <v>179.4</v>
      </c>
      <c r="AR50">
        <f t="shared" ca="1" si="34"/>
        <v>184.4</v>
      </c>
      <c r="AS50">
        <f t="shared" ca="1" si="34"/>
        <v>188.1</v>
      </c>
      <c r="AT50">
        <f t="shared" ca="1" si="34"/>
        <v>156.19999999999999</v>
      </c>
      <c r="AU50">
        <f t="shared" ca="1" si="34"/>
        <v>161.19999999999999</v>
      </c>
      <c r="AV50">
        <f t="shared" ca="1" si="34"/>
        <v>145.1</v>
      </c>
      <c r="AW50">
        <f t="shared" ca="1" si="34"/>
        <v>135.1</v>
      </c>
      <c r="AX50">
        <f t="shared" ca="1" si="34"/>
        <v>140.1</v>
      </c>
      <c r="AY50" t="str">
        <f t="shared" ca="1" si="34"/>
        <v>FALSK</v>
      </c>
      <c r="BD50" s="92" t="str">
        <f t="shared" ca="1" si="11"/>
        <v>Ja</v>
      </c>
      <c r="BE50" s="92">
        <f t="shared" ca="1" si="12"/>
        <v>2010</v>
      </c>
      <c r="BF50" s="92">
        <f t="shared" ca="1" si="13"/>
        <v>10</v>
      </c>
      <c r="BG50" s="92">
        <f t="shared" ca="1" si="14"/>
        <v>44</v>
      </c>
      <c r="BH50" s="92">
        <f t="shared" ca="1" si="15"/>
        <v>133</v>
      </c>
      <c r="BI50" s="92">
        <f t="shared" ca="1" si="16"/>
        <v>135</v>
      </c>
      <c r="BJ50" s="92">
        <f t="shared" ca="1" si="17"/>
        <v>250</v>
      </c>
      <c r="BK50" s="92">
        <f t="shared" ca="1" si="18"/>
        <v>188.1</v>
      </c>
      <c r="BQ50" s="92"/>
      <c r="BR50" s="92"/>
      <c r="BS50" s="92"/>
      <c r="BT50" s="92"/>
      <c r="BU50" s="92"/>
      <c r="BV50" s="92"/>
      <c r="BW50" s="92"/>
      <c r="BX50" s="92"/>
      <c r="BY50" s="92"/>
    </row>
    <row r="51" spans="1:77" x14ac:dyDescent="0.2">
      <c r="A51" t="str">
        <f t="shared" ca="1" si="7"/>
        <v>Ja</v>
      </c>
      <c r="B51">
        <f t="shared" ca="1" si="8"/>
        <v>2010</v>
      </c>
      <c r="C51">
        <f t="shared" ca="1" si="9"/>
        <v>11</v>
      </c>
      <c r="D51" s="82">
        <f t="shared" ca="1" si="10"/>
        <v>45</v>
      </c>
      <c r="E51" s="65">
        <f ca="1">OFFSET(Prisudvikling!D$8,0,ROW(E51)-ROW(E$6))</f>
        <v>40487</v>
      </c>
      <c r="F51">
        <f t="shared" ca="1" si="2"/>
        <v>131</v>
      </c>
      <c r="G51">
        <f t="shared" ca="1" si="31"/>
        <v>131</v>
      </c>
      <c r="H51">
        <f t="shared" ca="1" si="31"/>
        <v>133</v>
      </c>
      <c r="I51">
        <f t="shared" ca="1" si="31"/>
        <v>122</v>
      </c>
      <c r="J51">
        <f t="shared" ca="1" si="31"/>
        <v>200</v>
      </c>
      <c r="K51" t="str">
        <f t="shared" ca="1" si="31"/>
        <v>FALSK</v>
      </c>
      <c r="L51">
        <f t="shared" ca="1" si="31"/>
        <v>250</v>
      </c>
      <c r="M51">
        <f t="shared" ca="1" si="31"/>
        <v>550</v>
      </c>
      <c r="N51">
        <f t="shared" ca="1" si="31"/>
        <v>171.75</v>
      </c>
      <c r="O51">
        <f t="shared" ca="1" si="31"/>
        <v>188</v>
      </c>
      <c r="P51">
        <f t="shared" ca="1" si="31"/>
        <v>175</v>
      </c>
      <c r="Q51">
        <f t="shared" ca="1" si="32"/>
        <v>1030</v>
      </c>
      <c r="R51">
        <f t="shared" ca="1" si="32"/>
        <v>575</v>
      </c>
      <c r="S51">
        <f t="shared" ca="1" si="32"/>
        <v>503</v>
      </c>
      <c r="T51">
        <f t="shared" ca="1" si="32"/>
        <v>1050</v>
      </c>
      <c r="U51">
        <f t="shared" ca="1" si="32"/>
        <v>1007</v>
      </c>
      <c r="V51">
        <f t="shared" ca="1" si="32"/>
        <v>488</v>
      </c>
      <c r="W51">
        <f t="shared" ca="1" si="32"/>
        <v>429</v>
      </c>
      <c r="X51">
        <f t="shared" ca="1" si="32"/>
        <v>189.5</v>
      </c>
      <c r="Y51">
        <f t="shared" ca="1" si="32"/>
        <v>209.25</v>
      </c>
      <c r="Z51">
        <f t="shared" ca="1" si="32"/>
        <v>222.75</v>
      </c>
      <c r="AA51" t="str">
        <f t="shared" ca="1" si="33"/>
        <v>FALSK</v>
      </c>
      <c r="AB51">
        <f t="shared" ca="1" si="33"/>
        <v>1.78</v>
      </c>
      <c r="AC51">
        <f t="shared" ca="1" si="33"/>
        <v>4.05</v>
      </c>
      <c r="AD51">
        <f t="shared" ca="1" si="33"/>
        <v>2</v>
      </c>
      <c r="AE51">
        <f t="shared" ca="1" si="33"/>
        <v>17.399999999999999</v>
      </c>
      <c r="AF51">
        <f t="shared" ca="1" si="33"/>
        <v>9.9499999999999993</v>
      </c>
      <c r="AG51" t="str">
        <f t="shared" ca="1" si="33"/>
        <v>FALSK</v>
      </c>
      <c r="AH51" t="str">
        <f t="shared" ca="1" si="33"/>
        <v>FALSK</v>
      </c>
      <c r="AI51">
        <f t="shared" ca="1" si="33"/>
        <v>1400</v>
      </c>
      <c r="AJ51">
        <f t="shared" ca="1" si="33"/>
        <v>3200</v>
      </c>
      <c r="AK51">
        <f t="shared" ca="1" si="34"/>
        <v>1580</v>
      </c>
      <c r="AL51">
        <f t="shared" ca="1" si="34"/>
        <v>13730</v>
      </c>
      <c r="AM51">
        <f t="shared" ca="1" si="34"/>
        <v>7850</v>
      </c>
      <c r="AN51" t="str">
        <f t="shared" ca="1" si="34"/>
        <v xml:space="preserve"> </v>
      </c>
      <c r="AO51" t="str">
        <f t="shared" ca="1" si="34"/>
        <v>FALSK</v>
      </c>
      <c r="AP51" t="str">
        <f t="shared" ca="1" si="34"/>
        <v>FALSK</v>
      </c>
      <c r="AQ51">
        <f t="shared" ca="1" si="34"/>
        <v>178.2</v>
      </c>
      <c r="AR51">
        <f t="shared" ca="1" si="34"/>
        <v>183.2</v>
      </c>
      <c r="AS51">
        <f t="shared" ca="1" si="34"/>
        <v>187.7</v>
      </c>
      <c r="AT51">
        <f t="shared" ca="1" si="34"/>
        <v>154.80000000000001</v>
      </c>
      <c r="AU51">
        <f t="shared" ca="1" si="34"/>
        <v>159.80000000000001</v>
      </c>
      <c r="AV51">
        <f t="shared" ca="1" si="34"/>
        <v>143.5</v>
      </c>
      <c r="AW51">
        <f t="shared" ca="1" si="34"/>
        <v>133.5</v>
      </c>
      <c r="AX51">
        <f t="shared" ca="1" si="34"/>
        <v>138.5</v>
      </c>
      <c r="AY51" t="str">
        <f t="shared" ca="1" si="34"/>
        <v>FALSK</v>
      </c>
      <c r="BD51" s="92" t="str">
        <f t="shared" ca="1" si="11"/>
        <v>Ja</v>
      </c>
      <c r="BE51" s="92">
        <f t="shared" ca="1" si="12"/>
        <v>2010</v>
      </c>
      <c r="BF51" s="92">
        <f t="shared" ca="1" si="13"/>
        <v>11</v>
      </c>
      <c r="BG51" s="92">
        <f t="shared" ca="1" si="14"/>
        <v>45</v>
      </c>
      <c r="BH51" s="92">
        <f t="shared" ca="1" si="15"/>
        <v>131</v>
      </c>
      <c r="BI51" s="92">
        <f t="shared" ca="1" si="16"/>
        <v>133</v>
      </c>
      <c r="BJ51" s="92">
        <f t="shared" ca="1" si="17"/>
        <v>250</v>
      </c>
      <c r="BK51" s="92">
        <f t="shared" ca="1" si="18"/>
        <v>187.7</v>
      </c>
      <c r="BQ51" s="92"/>
      <c r="BR51" s="92"/>
      <c r="BS51" s="92"/>
      <c r="BT51" s="92"/>
      <c r="BU51" s="92"/>
      <c r="BV51" s="92"/>
      <c r="BW51" s="92"/>
      <c r="BX51" s="92"/>
      <c r="BY51" s="92"/>
    </row>
    <row r="52" spans="1:77" x14ac:dyDescent="0.2">
      <c r="A52" t="str">
        <f t="shared" ca="1" si="7"/>
        <v>Ja</v>
      </c>
      <c r="B52">
        <f t="shared" ca="1" si="8"/>
        <v>2010</v>
      </c>
      <c r="C52">
        <f t="shared" ca="1" si="9"/>
        <v>11</v>
      </c>
      <c r="D52" s="82">
        <f t="shared" ca="1" si="10"/>
        <v>46</v>
      </c>
      <c r="E52" s="65">
        <f ca="1">OFFSET(Prisudvikling!D$8,0,ROW(E52)-ROW(E$6))</f>
        <v>40494</v>
      </c>
      <c r="F52">
        <f t="shared" ca="1" si="2"/>
        <v>138</v>
      </c>
      <c r="G52">
        <f t="shared" ca="1" si="31"/>
        <v>138</v>
      </c>
      <c r="H52">
        <f t="shared" ca="1" si="31"/>
        <v>142</v>
      </c>
      <c r="I52">
        <f t="shared" ca="1" si="31"/>
        <v>130</v>
      </c>
      <c r="J52" t="str">
        <f t="shared" ca="1" si="31"/>
        <v>FALSK</v>
      </c>
      <c r="K52" t="str">
        <f t="shared" ca="1" si="31"/>
        <v>FALSK</v>
      </c>
      <c r="L52">
        <f t="shared" ca="1" si="31"/>
        <v>257.08000000000004</v>
      </c>
      <c r="M52">
        <f t="shared" ca="1" si="31"/>
        <v>630</v>
      </c>
      <c r="N52">
        <f t="shared" ca="1" si="31"/>
        <v>186.75</v>
      </c>
      <c r="O52">
        <f t="shared" ca="1" si="31"/>
        <v>190</v>
      </c>
      <c r="P52">
        <f t="shared" ca="1" si="31"/>
        <v>201.75</v>
      </c>
      <c r="Q52">
        <f t="shared" ca="1" si="32"/>
        <v>1046.5</v>
      </c>
      <c r="R52">
        <f t="shared" ca="1" si="32"/>
        <v>595</v>
      </c>
      <c r="S52">
        <f t="shared" ca="1" si="32"/>
        <v>520</v>
      </c>
      <c r="T52">
        <f t="shared" ca="1" si="32"/>
        <v>1050</v>
      </c>
      <c r="U52">
        <f t="shared" ca="1" si="32"/>
        <v>997</v>
      </c>
      <c r="V52">
        <f t="shared" ca="1" si="32"/>
        <v>478</v>
      </c>
      <c r="W52">
        <f t="shared" ca="1" si="32"/>
        <v>429</v>
      </c>
      <c r="X52">
        <f t="shared" ca="1" si="32"/>
        <v>190.75</v>
      </c>
      <c r="Y52">
        <f t="shared" ca="1" si="32"/>
        <v>212.25</v>
      </c>
      <c r="Z52">
        <f t="shared" ca="1" si="32"/>
        <v>227</v>
      </c>
      <c r="AA52" t="str">
        <f t="shared" ca="1" si="33"/>
        <v>FALSK</v>
      </c>
      <c r="AB52">
        <f t="shared" ca="1" si="33"/>
        <v>1.78</v>
      </c>
      <c r="AC52">
        <f t="shared" ca="1" si="33"/>
        <v>4.05</v>
      </c>
      <c r="AD52">
        <f t="shared" ca="1" si="33"/>
        <v>2</v>
      </c>
      <c r="AE52">
        <f t="shared" ca="1" si="33"/>
        <v>17.399999999999999</v>
      </c>
      <c r="AF52">
        <f t="shared" ca="1" si="33"/>
        <v>9.9499999999999993</v>
      </c>
      <c r="AG52">
        <f t="shared" ca="1" si="33"/>
        <v>2</v>
      </c>
      <c r="AH52" t="str">
        <f t="shared" ca="1" si="33"/>
        <v>FALSK</v>
      </c>
      <c r="AI52">
        <f t="shared" ca="1" si="33"/>
        <v>1400</v>
      </c>
      <c r="AJ52">
        <f t="shared" ca="1" si="33"/>
        <v>3200</v>
      </c>
      <c r="AK52">
        <f t="shared" ca="1" si="34"/>
        <v>1580</v>
      </c>
      <c r="AL52">
        <f t="shared" ca="1" si="34"/>
        <v>13730</v>
      </c>
      <c r="AM52">
        <f t="shared" ca="1" si="34"/>
        <v>7850</v>
      </c>
      <c r="AN52">
        <f t="shared" ca="1" si="34"/>
        <v>1580</v>
      </c>
      <c r="AO52" t="str">
        <f t="shared" ca="1" si="34"/>
        <v>FALSK</v>
      </c>
      <c r="AP52" t="str">
        <f t="shared" ca="1" si="34"/>
        <v>FALSK</v>
      </c>
      <c r="AQ52">
        <f t="shared" ca="1" si="34"/>
        <v>185</v>
      </c>
      <c r="AR52">
        <f t="shared" ca="1" si="34"/>
        <v>190</v>
      </c>
      <c r="AS52">
        <f t="shared" ca="1" si="34"/>
        <v>195.6</v>
      </c>
      <c r="AT52">
        <f t="shared" ca="1" si="34"/>
        <v>161.69999999999999</v>
      </c>
      <c r="AU52">
        <f t="shared" ca="1" si="34"/>
        <v>166.7</v>
      </c>
      <c r="AV52">
        <f t="shared" ca="1" si="34"/>
        <v>150.80000000000001</v>
      </c>
      <c r="AW52">
        <f t="shared" ca="1" si="34"/>
        <v>140.9</v>
      </c>
      <c r="AX52">
        <f t="shared" ca="1" si="34"/>
        <v>145.9</v>
      </c>
      <c r="AY52" t="str">
        <f t="shared" ca="1" si="34"/>
        <v>FALSK</v>
      </c>
      <c r="BD52" s="92" t="str">
        <f t="shared" ca="1" si="11"/>
        <v>Ja</v>
      </c>
      <c r="BE52" s="92">
        <f t="shared" ca="1" si="12"/>
        <v>2010</v>
      </c>
      <c r="BF52" s="92">
        <f t="shared" ca="1" si="13"/>
        <v>11</v>
      </c>
      <c r="BG52" s="92">
        <f t="shared" ca="1" si="14"/>
        <v>46</v>
      </c>
      <c r="BH52" s="92">
        <f t="shared" ca="1" si="15"/>
        <v>138</v>
      </c>
      <c r="BI52" s="92">
        <f t="shared" ca="1" si="16"/>
        <v>142</v>
      </c>
      <c r="BJ52" s="92">
        <f t="shared" ca="1" si="17"/>
        <v>257.08000000000004</v>
      </c>
      <c r="BK52" s="92">
        <f t="shared" ca="1" si="18"/>
        <v>195.6</v>
      </c>
      <c r="BQ52" s="92"/>
      <c r="BR52" s="92"/>
      <c r="BS52" s="92"/>
      <c r="BT52" s="92"/>
      <c r="BU52" s="92"/>
      <c r="BV52" s="92"/>
      <c r="BW52" s="92"/>
      <c r="BX52" s="92"/>
      <c r="BY52" s="92"/>
    </row>
    <row r="53" spans="1:77" x14ac:dyDescent="0.2">
      <c r="A53" t="str">
        <f t="shared" ca="1" si="7"/>
        <v>Ja</v>
      </c>
      <c r="B53">
        <f t="shared" ca="1" si="8"/>
        <v>2010</v>
      </c>
      <c r="C53">
        <f t="shared" ca="1" si="9"/>
        <v>11</v>
      </c>
      <c r="D53" s="82">
        <f t="shared" ca="1" si="10"/>
        <v>47</v>
      </c>
      <c r="E53" s="65">
        <f ca="1">OFFSET(Prisudvikling!D$8,0,ROW(E53)-ROW(E$6))</f>
        <v>40501</v>
      </c>
      <c r="F53">
        <f t="shared" ca="1" si="2"/>
        <v>140</v>
      </c>
      <c r="G53">
        <f t="shared" ca="1" si="31"/>
        <v>140</v>
      </c>
      <c r="H53">
        <f t="shared" ca="1" si="31"/>
        <v>144</v>
      </c>
      <c r="I53">
        <f t="shared" ca="1" si="31"/>
        <v>132</v>
      </c>
      <c r="J53" t="str">
        <f t="shared" ca="1" si="31"/>
        <v>FALSK</v>
      </c>
      <c r="K53" t="str">
        <f t="shared" ca="1" si="31"/>
        <v>FALSK</v>
      </c>
      <c r="L53">
        <f t="shared" ca="1" si="31"/>
        <v>264.88</v>
      </c>
      <c r="M53">
        <f t="shared" ca="1" si="31"/>
        <v>630</v>
      </c>
      <c r="N53">
        <f t="shared" ca="1" si="31"/>
        <v>189.75</v>
      </c>
      <c r="O53">
        <f t="shared" ca="1" si="31"/>
        <v>192</v>
      </c>
      <c r="P53">
        <f t="shared" ca="1" si="31"/>
        <v>201.75</v>
      </c>
      <c r="Q53">
        <f t="shared" ca="1" si="32"/>
        <v>1046.5</v>
      </c>
      <c r="R53">
        <f t="shared" ca="1" si="32"/>
        <v>595</v>
      </c>
      <c r="S53">
        <f t="shared" ca="1" si="32"/>
        <v>520</v>
      </c>
      <c r="T53">
        <f t="shared" ca="1" si="32"/>
        <v>1050</v>
      </c>
      <c r="U53">
        <f t="shared" ca="1" si="32"/>
        <v>997</v>
      </c>
      <c r="V53">
        <f t="shared" ca="1" si="32"/>
        <v>478</v>
      </c>
      <c r="W53">
        <f t="shared" ca="1" si="32"/>
        <v>429</v>
      </c>
      <c r="X53">
        <f t="shared" ca="1" si="32"/>
        <v>194.25</v>
      </c>
      <c r="Y53">
        <f t="shared" ca="1" si="32"/>
        <v>216.5</v>
      </c>
      <c r="Z53">
        <f t="shared" ca="1" si="32"/>
        <v>233.75</v>
      </c>
      <c r="AA53" t="str">
        <f t="shared" ca="1" si="33"/>
        <v>FALSK</v>
      </c>
      <c r="AB53">
        <f t="shared" ca="1" si="33"/>
        <v>1.78</v>
      </c>
      <c r="AC53">
        <f t="shared" ca="1" si="33"/>
        <v>4.05</v>
      </c>
      <c r="AD53">
        <f t="shared" ca="1" si="33"/>
        <v>2</v>
      </c>
      <c r="AE53">
        <f t="shared" ca="1" si="33"/>
        <v>17.399999999999999</v>
      </c>
      <c r="AF53">
        <f t="shared" ca="1" si="33"/>
        <v>9.9499999999999993</v>
      </c>
      <c r="AG53" t="str">
        <f t="shared" ca="1" si="33"/>
        <v>FALSK</v>
      </c>
      <c r="AH53" t="str">
        <f t="shared" ca="1" si="33"/>
        <v>FALSK</v>
      </c>
      <c r="AI53">
        <f t="shared" ca="1" si="33"/>
        <v>1400</v>
      </c>
      <c r="AJ53">
        <f t="shared" ca="1" si="33"/>
        <v>3200</v>
      </c>
      <c r="AK53">
        <f t="shared" ca="1" si="34"/>
        <v>1580</v>
      </c>
      <c r="AL53">
        <f t="shared" ca="1" si="34"/>
        <v>13730</v>
      </c>
      <c r="AM53">
        <f t="shared" ca="1" si="34"/>
        <v>7850</v>
      </c>
      <c r="AN53" t="str">
        <f t="shared" ca="1" si="34"/>
        <v xml:space="preserve"> </v>
      </c>
      <c r="AO53" t="str">
        <f t="shared" ca="1" si="34"/>
        <v>FALSK</v>
      </c>
      <c r="AP53" t="str">
        <f t="shared" ca="1" si="34"/>
        <v>FALSK</v>
      </c>
      <c r="AQ53">
        <f t="shared" ca="1" si="34"/>
        <v>187.5</v>
      </c>
      <c r="AR53">
        <f t="shared" ca="1" si="34"/>
        <v>192.5</v>
      </c>
      <c r="AS53">
        <f t="shared" ca="1" si="34"/>
        <v>198.3</v>
      </c>
      <c r="AT53">
        <f t="shared" ca="1" si="34"/>
        <v>164.1</v>
      </c>
      <c r="AU53">
        <f t="shared" ca="1" si="34"/>
        <v>169.1</v>
      </c>
      <c r="AV53">
        <f t="shared" ca="1" si="34"/>
        <v>153.6</v>
      </c>
      <c r="AW53">
        <f t="shared" ca="1" si="34"/>
        <v>142.5</v>
      </c>
      <c r="AX53">
        <f t="shared" ca="1" si="34"/>
        <v>147.5</v>
      </c>
      <c r="AY53" t="str">
        <f t="shared" ca="1" si="34"/>
        <v>FALSK</v>
      </c>
      <c r="BD53" s="92" t="str">
        <f t="shared" ca="1" si="11"/>
        <v>Ja</v>
      </c>
      <c r="BE53" s="92">
        <f t="shared" ca="1" si="12"/>
        <v>2010</v>
      </c>
      <c r="BF53" s="92">
        <f t="shared" ca="1" si="13"/>
        <v>11</v>
      </c>
      <c r="BG53" s="92">
        <f t="shared" ca="1" si="14"/>
        <v>47</v>
      </c>
      <c r="BH53" s="92">
        <f t="shared" ca="1" si="15"/>
        <v>140</v>
      </c>
      <c r="BI53" s="92">
        <f t="shared" ca="1" si="16"/>
        <v>144</v>
      </c>
      <c r="BJ53" s="92">
        <f t="shared" ca="1" si="17"/>
        <v>264.88</v>
      </c>
      <c r="BK53" s="92">
        <f t="shared" ca="1" si="18"/>
        <v>198.3</v>
      </c>
      <c r="BQ53" s="92"/>
      <c r="BR53" s="92"/>
      <c r="BS53" s="92"/>
      <c r="BT53" s="92"/>
      <c r="BU53" s="92"/>
      <c r="BV53" s="92"/>
      <c r="BW53" s="92"/>
      <c r="BX53" s="92"/>
      <c r="BY53" s="92"/>
    </row>
    <row r="54" spans="1:77" x14ac:dyDescent="0.2">
      <c r="A54" t="str">
        <f t="shared" ca="1" si="7"/>
        <v>Ja</v>
      </c>
      <c r="B54">
        <f t="shared" ca="1" si="8"/>
        <v>2010</v>
      </c>
      <c r="C54">
        <f t="shared" ca="1" si="9"/>
        <v>11</v>
      </c>
      <c r="D54" s="82">
        <f t="shared" ca="1" si="10"/>
        <v>48</v>
      </c>
      <c r="E54" s="65">
        <f ca="1">OFFSET(Prisudvikling!D$8,0,ROW(E54)-ROW(E$6))</f>
        <v>40508</v>
      </c>
      <c r="F54">
        <f t="shared" ca="1" si="2"/>
        <v>130</v>
      </c>
      <c r="G54">
        <f t="shared" ca="1" si="31"/>
        <v>130</v>
      </c>
      <c r="H54">
        <f t="shared" ca="1" si="31"/>
        <v>135</v>
      </c>
      <c r="I54">
        <f t="shared" ca="1" si="31"/>
        <v>129</v>
      </c>
      <c r="J54">
        <f t="shared" ca="1" si="31"/>
        <v>200</v>
      </c>
      <c r="K54" t="str">
        <f t="shared" ca="1" si="31"/>
        <v>FALSK</v>
      </c>
      <c r="L54">
        <f t="shared" ca="1" si="31"/>
        <v>252</v>
      </c>
      <c r="M54">
        <f t="shared" ca="1" si="31"/>
        <v>575</v>
      </c>
      <c r="N54">
        <f t="shared" ca="1" si="31"/>
        <v>179.75</v>
      </c>
      <c r="O54">
        <f t="shared" ca="1" si="31"/>
        <v>190</v>
      </c>
      <c r="P54">
        <f t="shared" ca="1" si="31"/>
        <v>198</v>
      </c>
      <c r="Q54">
        <f t="shared" ca="1" si="32"/>
        <v>1030</v>
      </c>
      <c r="R54">
        <f t="shared" ca="1" si="32"/>
        <v>652</v>
      </c>
      <c r="S54">
        <f t="shared" ca="1" si="32"/>
        <v>520</v>
      </c>
      <c r="T54">
        <f t="shared" ca="1" si="32"/>
        <v>1050</v>
      </c>
      <c r="U54">
        <f t="shared" ca="1" si="32"/>
        <v>997</v>
      </c>
      <c r="V54">
        <f t="shared" ca="1" si="32"/>
        <v>478</v>
      </c>
      <c r="W54">
        <f t="shared" ca="1" si="32"/>
        <v>429</v>
      </c>
      <c r="X54">
        <f t="shared" ca="1" si="32"/>
        <v>190.25</v>
      </c>
      <c r="Y54">
        <f t="shared" ca="1" si="32"/>
        <v>212.25</v>
      </c>
      <c r="Z54">
        <f t="shared" ca="1" si="32"/>
        <v>229.25</v>
      </c>
      <c r="AA54" t="str">
        <f t="shared" ca="1" si="33"/>
        <v>FALSK</v>
      </c>
      <c r="AB54">
        <f t="shared" ca="1" si="33"/>
        <v>1.78</v>
      </c>
      <c r="AC54">
        <f t="shared" ca="1" si="33"/>
        <v>4.05</v>
      </c>
      <c r="AD54">
        <f t="shared" ca="1" si="33"/>
        <v>2</v>
      </c>
      <c r="AE54">
        <f t="shared" ca="1" si="33"/>
        <v>17.399999999999999</v>
      </c>
      <c r="AF54">
        <f t="shared" ca="1" si="33"/>
        <v>9.9499999999999993</v>
      </c>
      <c r="AG54" t="str">
        <f t="shared" ca="1" si="33"/>
        <v>FALSK</v>
      </c>
      <c r="AH54" t="str">
        <f t="shared" ca="1" si="33"/>
        <v>FALSK</v>
      </c>
      <c r="AI54">
        <f t="shared" ca="1" si="33"/>
        <v>1400</v>
      </c>
      <c r="AJ54">
        <f t="shared" ca="1" si="33"/>
        <v>3200</v>
      </c>
      <c r="AK54">
        <f t="shared" ca="1" si="34"/>
        <v>1580</v>
      </c>
      <c r="AL54">
        <f t="shared" ca="1" si="34"/>
        <v>13730</v>
      </c>
      <c r="AM54">
        <f t="shared" ca="1" si="34"/>
        <v>7850</v>
      </c>
      <c r="AN54" t="str">
        <f t="shared" ca="1" si="34"/>
        <v xml:space="preserve"> </v>
      </c>
      <c r="AO54" t="str">
        <f t="shared" ca="1" si="34"/>
        <v>FALSK</v>
      </c>
      <c r="AP54" t="str">
        <f t="shared" ca="1" si="34"/>
        <v>FALSK</v>
      </c>
      <c r="AQ54">
        <f t="shared" ca="1" si="34"/>
        <v>182.2</v>
      </c>
      <c r="AR54">
        <f t="shared" ca="1" si="34"/>
        <v>187.2</v>
      </c>
      <c r="AS54">
        <f t="shared" ca="1" si="34"/>
        <v>185.4</v>
      </c>
      <c r="AT54">
        <f t="shared" ca="1" si="34"/>
        <v>156.1</v>
      </c>
      <c r="AU54">
        <f t="shared" ca="1" si="34"/>
        <v>161.1</v>
      </c>
      <c r="AV54">
        <f t="shared" ca="1" si="34"/>
        <v>144.5</v>
      </c>
      <c r="AW54">
        <f t="shared" ca="1" si="34"/>
        <v>134.80000000000001</v>
      </c>
      <c r="AX54">
        <f t="shared" ca="1" si="34"/>
        <v>139.80000000000001</v>
      </c>
      <c r="AY54" t="str">
        <f t="shared" ca="1" si="34"/>
        <v>FALSK</v>
      </c>
      <c r="BD54" s="92" t="str">
        <f t="shared" ca="1" si="11"/>
        <v>Ja</v>
      </c>
      <c r="BE54" s="92">
        <f t="shared" ca="1" si="12"/>
        <v>2010</v>
      </c>
      <c r="BF54" s="92">
        <f t="shared" ca="1" si="13"/>
        <v>11</v>
      </c>
      <c r="BG54" s="92">
        <f t="shared" ca="1" si="14"/>
        <v>48</v>
      </c>
      <c r="BH54" s="92">
        <f t="shared" ca="1" si="15"/>
        <v>130</v>
      </c>
      <c r="BI54" s="92">
        <f t="shared" ca="1" si="16"/>
        <v>135</v>
      </c>
      <c r="BJ54" s="92">
        <f t="shared" ca="1" si="17"/>
        <v>252</v>
      </c>
      <c r="BK54" s="92">
        <f t="shared" ca="1" si="18"/>
        <v>185.4</v>
      </c>
      <c r="BQ54" s="92"/>
      <c r="BR54" s="92"/>
      <c r="BS54" s="92"/>
      <c r="BT54" s="92"/>
      <c r="BU54" s="92"/>
      <c r="BV54" s="92"/>
      <c r="BW54" s="92"/>
      <c r="BX54" s="92"/>
      <c r="BY54" s="92"/>
    </row>
    <row r="55" spans="1:77" x14ac:dyDescent="0.2">
      <c r="A55" t="str">
        <f t="shared" ca="1" si="7"/>
        <v>Ja</v>
      </c>
      <c r="B55">
        <f t="shared" ca="1" si="8"/>
        <v>2010</v>
      </c>
      <c r="C55">
        <f t="shared" ca="1" si="9"/>
        <v>12</v>
      </c>
      <c r="D55" s="82">
        <f t="shared" ca="1" si="10"/>
        <v>49</v>
      </c>
      <c r="E55" s="65">
        <f ca="1">OFFSET(Prisudvikling!D$8,0,ROW(E55)-ROW(E$6))</f>
        <v>40515</v>
      </c>
      <c r="F55">
        <f t="shared" ca="1" si="2"/>
        <v>129</v>
      </c>
      <c r="G55">
        <f t="shared" ca="1" si="31"/>
        <v>129</v>
      </c>
      <c r="H55">
        <f t="shared" ca="1" si="31"/>
        <v>135</v>
      </c>
      <c r="I55">
        <f t="shared" ca="1" si="31"/>
        <v>131</v>
      </c>
      <c r="J55">
        <f t="shared" ca="1" si="31"/>
        <v>220</v>
      </c>
      <c r="K55" t="str">
        <f t="shared" ca="1" si="31"/>
        <v>FALSK</v>
      </c>
      <c r="L55">
        <f t="shared" ca="1" si="31"/>
        <v>269.35000000000002</v>
      </c>
      <c r="M55">
        <f t="shared" ca="1" si="31"/>
        <v>550</v>
      </c>
      <c r="N55">
        <f t="shared" ca="1" si="31"/>
        <v>179.75</v>
      </c>
      <c r="O55">
        <f t="shared" ca="1" si="31"/>
        <v>192</v>
      </c>
      <c r="P55">
        <f t="shared" ca="1" si="31"/>
        <v>199</v>
      </c>
      <c r="Q55">
        <f t="shared" ca="1" si="32"/>
        <v>1029</v>
      </c>
      <c r="R55">
        <f t="shared" ca="1" si="32"/>
        <v>652</v>
      </c>
      <c r="S55">
        <f t="shared" ca="1" si="32"/>
        <v>520</v>
      </c>
      <c r="T55">
        <f t="shared" ca="1" si="32"/>
        <v>1050</v>
      </c>
      <c r="U55">
        <f t="shared" ca="1" si="32"/>
        <v>997</v>
      </c>
      <c r="V55">
        <f t="shared" ca="1" si="32"/>
        <v>478</v>
      </c>
      <c r="W55">
        <f t="shared" ca="1" si="32"/>
        <v>429</v>
      </c>
      <c r="X55">
        <f t="shared" ca="1" si="32"/>
        <v>192.25</v>
      </c>
      <c r="Y55">
        <f t="shared" ca="1" si="32"/>
        <v>215.25</v>
      </c>
      <c r="Z55">
        <f t="shared" ca="1" si="32"/>
        <v>231.5</v>
      </c>
      <c r="AA55" t="str">
        <f t="shared" ca="1" si="33"/>
        <v>FALSK</v>
      </c>
      <c r="AB55">
        <f t="shared" ca="1" si="33"/>
        <v>1.88</v>
      </c>
      <c r="AC55">
        <f t="shared" ca="1" si="33"/>
        <v>4.05</v>
      </c>
      <c r="AD55">
        <f t="shared" ca="1" si="33"/>
        <v>2.5</v>
      </c>
      <c r="AE55">
        <f t="shared" ca="1" si="33"/>
        <v>16.5</v>
      </c>
      <c r="AF55">
        <f t="shared" ca="1" si="33"/>
        <v>12</v>
      </c>
      <c r="AG55" t="str">
        <f t="shared" ca="1" si="33"/>
        <v>FALSK</v>
      </c>
      <c r="AH55" t="str">
        <f t="shared" ca="1" si="33"/>
        <v>FALSK</v>
      </c>
      <c r="AI55">
        <f t="shared" ca="1" si="33"/>
        <v>1480</v>
      </c>
      <c r="AJ55">
        <f t="shared" ca="1" si="33"/>
        <v>3200</v>
      </c>
      <c r="AK55">
        <f t="shared" ca="1" si="34"/>
        <v>1970</v>
      </c>
      <c r="AL55">
        <f t="shared" ca="1" si="34"/>
        <v>13020</v>
      </c>
      <c r="AM55">
        <f t="shared" ca="1" si="34"/>
        <v>9470</v>
      </c>
      <c r="AN55" t="str">
        <f t="shared" ca="1" si="34"/>
        <v xml:space="preserve"> </v>
      </c>
      <c r="AO55" t="str">
        <f t="shared" ca="1" si="34"/>
        <v>FALSK</v>
      </c>
      <c r="AP55" t="str">
        <f t="shared" ca="1" si="34"/>
        <v>FALSK</v>
      </c>
      <c r="AQ55">
        <f t="shared" ca="1" si="34"/>
        <v>196.9</v>
      </c>
      <c r="AR55">
        <f t="shared" ca="1" si="34"/>
        <v>201.9</v>
      </c>
      <c r="AS55">
        <f t="shared" ca="1" si="34"/>
        <v>195.1</v>
      </c>
      <c r="AT55">
        <f t="shared" ca="1" si="34"/>
        <v>159</v>
      </c>
      <c r="AU55">
        <f t="shared" ca="1" si="34"/>
        <v>164</v>
      </c>
      <c r="AV55">
        <f t="shared" ca="1" si="34"/>
        <v>147.4</v>
      </c>
      <c r="AW55">
        <f t="shared" ca="1" si="34"/>
        <v>134.4</v>
      </c>
      <c r="AX55">
        <f t="shared" ca="1" si="34"/>
        <v>139.4</v>
      </c>
      <c r="AY55" t="str">
        <f t="shared" ca="1" si="34"/>
        <v>FALSK</v>
      </c>
      <c r="BD55" s="92" t="str">
        <f t="shared" ca="1" si="11"/>
        <v>Ja</v>
      </c>
      <c r="BE55" s="92">
        <f t="shared" ca="1" si="12"/>
        <v>2010</v>
      </c>
      <c r="BF55" s="92">
        <f t="shared" ca="1" si="13"/>
        <v>12</v>
      </c>
      <c r="BG55" s="92">
        <f t="shared" ca="1" si="14"/>
        <v>49</v>
      </c>
      <c r="BH55" s="92">
        <f t="shared" ca="1" si="15"/>
        <v>129</v>
      </c>
      <c r="BI55" s="92">
        <f t="shared" ca="1" si="16"/>
        <v>135</v>
      </c>
      <c r="BJ55" s="92">
        <f t="shared" ca="1" si="17"/>
        <v>269.35000000000002</v>
      </c>
      <c r="BK55" s="92">
        <f t="shared" ca="1" si="18"/>
        <v>195.1</v>
      </c>
      <c r="BQ55" s="92"/>
      <c r="BR55" s="92"/>
      <c r="BS55" s="92"/>
      <c r="BT55" s="92"/>
      <c r="BU55" s="92"/>
      <c r="BV55" s="92"/>
      <c r="BW55" s="92"/>
      <c r="BX55" s="92"/>
      <c r="BY55" s="92"/>
    </row>
    <row r="56" spans="1:77" x14ac:dyDescent="0.2">
      <c r="A56" t="str">
        <f t="shared" ca="1" si="7"/>
        <v>Ja</v>
      </c>
      <c r="B56">
        <f t="shared" ca="1" si="8"/>
        <v>2010</v>
      </c>
      <c r="C56">
        <f t="shared" ca="1" si="9"/>
        <v>12</v>
      </c>
      <c r="D56" s="82">
        <f t="shared" ca="1" si="10"/>
        <v>50</v>
      </c>
      <c r="E56" s="65">
        <f ca="1">OFFSET(Prisudvikling!D$8,0,ROW(E56)-ROW(E$6))</f>
        <v>40522</v>
      </c>
      <c r="F56">
        <f t="shared" ca="1" si="2"/>
        <v>142</v>
      </c>
      <c r="G56">
        <f t="shared" ref="G56:P65" ca="1" si="35">IF(ISNA(HLOOKUP($E56,prisudvikling,G$2,FALSE)),"FALSK",IF(HLOOKUP($E56,prisudvikling,G$2,FALSE)&gt;0,HLOOKUP($E56,prisudvikling,G$2,FALSE),"FALSK"))</f>
        <v>142</v>
      </c>
      <c r="H56">
        <f t="shared" ca="1" si="35"/>
        <v>148</v>
      </c>
      <c r="I56">
        <f t="shared" ca="1" si="35"/>
        <v>137</v>
      </c>
      <c r="J56">
        <f t="shared" ca="1" si="35"/>
        <v>200</v>
      </c>
      <c r="K56" t="str">
        <f t="shared" ca="1" si="35"/>
        <v>FALSK</v>
      </c>
      <c r="L56">
        <f t="shared" ca="1" si="35"/>
        <v>274</v>
      </c>
      <c r="M56">
        <f t="shared" ca="1" si="35"/>
        <v>608</v>
      </c>
      <c r="N56">
        <f t="shared" ca="1" si="35"/>
        <v>179.75</v>
      </c>
      <c r="O56">
        <f t="shared" ca="1" si="35"/>
        <v>192</v>
      </c>
      <c r="P56">
        <f t="shared" ca="1" si="35"/>
        <v>201.75</v>
      </c>
      <c r="Q56">
        <f t="shared" ref="Q56:Z65" ca="1" si="36">IF(ISNA(HLOOKUP($E56,prisudvikling,Q$2,FALSE)),"FALSK",IF(HLOOKUP($E56,prisudvikling,Q$2,FALSE)&gt;0,HLOOKUP($E56,prisudvikling,Q$2,FALSE),"FALSK"))</f>
        <v>1029</v>
      </c>
      <c r="R56">
        <f t="shared" ca="1" si="36"/>
        <v>550</v>
      </c>
      <c r="S56">
        <f t="shared" ca="1" si="36"/>
        <v>503</v>
      </c>
      <c r="T56">
        <f t="shared" ca="1" si="36"/>
        <v>1200</v>
      </c>
      <c r="U56">
        <f t="shared" ca="1" si="36"/>
        <v>996</v>
      </c>
      <c r="V56">
        <f t="shared" ca="1" si="36"/>
        <v>479</v>
      </c>
      <c r="W56">
        <f t="shared" ca="1" si="36"/>
        <v>429</v>
      </c>
      <c r="X56">
        <f t="shared" ca="1" si="36"/>
        <v>196.5</v>
      </c>
      <c r="Y56">
        <f t="shared" ca="1" si="36"/>
        <v>220</v>
      </c>
      <c r="Z56">
        <f t="shared" ca="1" si="36"/>
        <v>235</v>
      </c>
      <c r="AA56" t="str">
        <f t="shared" ref="AA56:AJ65" ca="1" si="37">IF(ISNA(HLOOKUP($E56,prisudvikling,AA$2,FALSE)),"FALSK",IF(HLOOKUP($E56,prisudvikling,AA$2,FALSE)&gt;0,HLOOKUP($E56,prisudvikling,AA$2,FALSE),"FALSK"))</f>
        <v>FALSK</v>
      </c>
      <c r="AB56">
        <f t="shared" ca="1" si="37"/>
        <v>1.88</v>
      </c>
      <c r="AC56">
        <f t="shared" ca="1" si="37"/>
        <v>4.05</v>
      </c>
      <c r="AD56">
        <f t="shared" ca="1" si="37"/>
        <v>2.5</v>
      </c>
      <c r="AE56">
        <f t="shared" ca="1" si="37"/>
        <v>16.5</v>
      </c>
      <c r="AF56">
        <f t="shared" ca="1" si="37"/>
        <v>12</v>
      </c>
      <c r="AG56" t="str">
        <f t="shared" ca="1" si="37"/>
        <v>FALSK</v>
      </c>
      <c r="AH56" t="str">
        <f t="shared" ca="1" si="37"/>
        <v>FALSK</v>
      </c>
      <c r="AI56">
        <f t="shared" ca="1" si="37"/>
        <v>1480</v>
      </c>
      <c r="AJ56">
        <f t="shared" ca="1" si="37"/>
        <v>3200</v>
      </c>
      <c r="AK56">
        <f t="shared" ref="AK56:AY65" ca="1" si="38">IF(ISNA(HLOOKUP($E56,prisudvikling,AK$2,FALSE)),"FALSK",IF(HLOOKUP($E56,prisudvikling,AK$2,FALSE)&gt;0,HLOOKUP($E56,prisudvikling,AK$2,FALSE),"FALSK"))</f>
        <v>1970</v>
      </c>
      <c r="AL56">
        <f t="shared" ca="1" si="38"/>
        <v>13020</v>
      </c>
      <c r="AM56">
        <f t="shared" ca="1" si="38"/>
        <v>9470</v>
      </c>
      <c r="AN56" t="str">
        <f t="shared" ca="1" si="38"/>
        <v xml:space="preserve"> </v>
      </c>
      <c r="AO56" t="str">
        <f t="shared" ca="1" si="38"/>
        <v>FALSK</v>
      </c>
      <c r="AP56" t="str">
        <f t="shared" ca="1" si="38"/>
        <v>FALSK</v>
      </c>
      <c r="AQ56">
        <f t="shared" ca="1" si="38"/>
        <v>189.9</v>
      </c>
      <c r="AR56">
        <f t="shared" ca="1" si="38"/>
        <v>194.9</v>
      </c>
      <c r="AS56">
        <f t="shared" ca="1" si="38"/>
        <v>192.4</v>
      </c>
      <c r="AT56">
        <f t="shared" ca="1" si="38"/>
        <v>167.4</v>
      </c>
      <c r="AU56">
        <f t="shared" ca="1" si="38"/>
        <v>172.4</v>
      </c>
      <c r="AV56">
        <f t="shared" ca="1" si="38"/>
        <v>157.4</v>
      </c>
      <c r="AW56">
        <f t="shared" ca="1" si="38"/>
        <v>144.4</v>
      </c>
      <c r="AX56">
        <f t="shared" ca="1" si="38"/>
        <v>149.4</v>
      </c>
      <c r="AY56" t="str">
        <f t="shared" ca="1" si="38"/>
        <v>FALSK</v>
      </c>
      <c r="BD56" s="92" t="str">
        <f t="shared" ca="1" si="11"/>
        <v>Ja</v>
      </c>
      <c r="BE56" s="92">
        <f t="shared" ca="1" si="12"/>
        <v>2010</v>
      </c>
      <c r="BF56" s="92">
        <f t="shared" ca="1" si="13"/>
        <v>12</v>
      </c>
      <c r="BG56" s="92">
        <f t="shared" ca="1" si="14"/>
        <v>50</v>
      </c>
      <c r="BH56" s="92">
        <f t="shared" ca="1" si="15"/>
        <v>142</v>
      </c>
      <c r="BI56" s="92">
        <f t="shared" ca="1" si="16"/>
        <v>148</v>
      </c>
      <c r="BJ56" s="92">
        <f t="shared" ca="1" si="17"/>
        <v>274</v>
      </c>
      <c r="BK56" s="92">
        <f t="shared" ca="1" si="18"/>
        <v>192.4</v>
      </c>
      <c r="BQ56" s="92"/>
      <c r="BR56" s="92"/>
      <c r="BS56" s="92"/>
      <c r="BT56" s="92"/>
      <c r="BU56" s="92"/>
      <c r="BV56" s="92"/>
      <c r="BW56" s="92"/>
      <c r="BX56" s="92"/>
      <c r="BY56" s="92"/>
    </row>
    <row r="57" spans="1:77" x14ac:dyDescent="0.2">
      <c r="A57" t="str">
        <f t="shared" ca="1" si="7"/>
        <v>Ja</v>
      </c>
      <c r="B57">
        <f t="shared" ca="1" si="8"/>
        <v>2010</v>
      </c>
      <c r="C57">
        <f t="shared" ca="1" si="9"/>
        <v>12</v>
      </c>
      <c r="D57" s="82">
        <f t="shared" ca="1" si="10"/>
        <v>51</v>
      </c>
      <c r="E57" s="65">
        <f ca="1">OFFSET(Prisudvikling!D$8,0,ROW(E57)-ROW(E$6))</f>
        <v>40529</v>
      </c>
      <c r="F57">
        <f t="shared" ca="1" si="2"/>
        <v>145</v>
      </c>
      <c r="G57">
        <f t="shared" ca="1" si="35"/>
        <v>145</v>
      </c>
      <c r="H57">
        <f t="shared" ca="1" si="35"/>
        <v>153</v>
      </c>
      <c r="I57">
        <f t="shared" ca="1" si="35"/>
        <v>140</v>
      </c>
      <c r="J57">
        <f t="shared" ca="1" si="35"/>
        <v>205</v>
      </c>
      <c r="K57" t="str">
        <f t="shared" ca="1" si="35"/>
        <v>FALSK</v>
      </c>
      <c r="L57">
        <f t="shared" ca="1" si="35"/>
        <v>271.5</v>
      </c>
      <c r="M57">
        <f t="shared" ca="1" si="35"/>
        <v>575</v>
      </c>
      <c r="N57">
        <f t="shared" ca="1" si="35"/>
        <v>181.75</v>
      </c>
      <c r="O57">
        <f t="shared" ca="1" si="35"/>
        <v>194</v>
      </c>
      <c r="P57">
        <f t="shared" ca="1" si="35"/>
        <v>193</v>
      </c>
      <c r="Q57">
        <f t="shared" ca="1" si="36"/>
        <v>1007</v>
      </c>
      <c r="R57">
        <f t="shared" ca="1" si="36"/>
        <v>550</v>
      </c>
      <c r="S57">
        <f t="shared" ca="1" si="36"/>
        <v>503</v>
      </c>
      <c r="T57">
        <f t="shared" ca="1" si="36"/>
        <v>1200</v>
      </c>
      <c r="U57">
        <f t="shared" ca="1" si="36"/>
        <v>996</v>
      </c>
      <c r="V57">
        <f t="shared" ca="1" si="36"/>
        <v>479</v>
      </c>
      <c r="W57">
        <f t="shared" ca="1" si="36"/>
        <v>429</v>
      </c>
      <c r="X57">
        <f t="shared" ca="1" si="36"/>
        <v>198.25</v>
      </c>
      <c r="Y57">
        <f t="shared" ca="1" si="36"/>
        <v>220.5</v>
      </c>
      <c r="Z57">
        <f t="shared" ca="1" si="36"/>
        <v>232.75</v>
      </c>
      <c r="AA57" t="str">
        <f t="shared" ca="1" si="37"/>
        <v>FALSK</v>
      </c>
      <c r="AB57">
        <f t="shared" ca="1" si="37"/>
        <v>1.88</v>
      </c>
      <c r="AC57">
        <f t="shared" ca="1" si="37"/>
        <v>4.05</v>
      </c>
      <c r="AD57">
        <f t="shared" ca="1" si="37"/>
        <v>2.5</v>
      </c>
      <c r="AE57">
        <f t="shared" ca="1" si="37"/>
        <v>16.5</v>
      </c>
      <c r="AF57">
        <f t="shared" ca="1" si="37"/>
        <v>12</v>
      </c>
      <c r="AG57" t="str">
        <f t="shared" ca="1" si="37"/>
        <v>FALSK</v>
      </c>
      <c r="AH57" t="str">
        <f t="shared" ca="1" si="37"/>
        <v>FALSK</v>
      </c>
      <c r="AI57">
        <f t="shared" ca="1" si="37"/>
        <v>1480</v>
      </c>
      <c r="AJ57">
        <f t="shared" ca="1" si="37"/>
        <v>3200</v>
      </c>
      <c r="AK57">
        <f t="shared" ca="1" si="38"/>
        <v>1970</v>
      </c>
      <c r="AL57">
        <f t="shared" ca="1" si="38"/>
        <v>13020</v>
      </c>
      <c r="AM57">
        <f t="shared" ca="1" si="38"/>
        <v>9470</v>
      </c>
      <c r="AN57" t="str">
        <f t="shared" ca="1" si="38"/>
        <v xml:space="preserve"> </v>
      </c>
      <c r="AO57" t="str">
        <f t="shared" ca="1" si="38"/>
        <v>FALSK</v>
      </c>
      <c r="AP57" t="str">
        <f t="shared" ca="1" si="38"/>
        <v>FALSK</v>
      </c>
      <c r="AQ57">
        <f t="shared" ca="1" si="38"/>
        <v>192.2</v>
      </c>
      <c r="AR57">
        <f t="shared" ca="1" si="38"/>
        <v>197.2</v>
      </c>
      <c r="AS57">
        <f t="shared" ca="1" si="38"/>
        <v>194.9</v>
      </c>
      <c r="AT57">
        <f t="shared" ca="1" si="38"/>
        <v>170.2</v>
      </c>
      <c r="AU57">
        <f t="shared" ca="1" si="38"/>
        <v>175.2</v>
      </c>
      <c r="AV57">
        <f t="shared" ca="1" si="38"/>
        <v>169.7</v>
      </c>
      <c r="AW57">
        <f t="shared" ca="1" si="38"/>
        <v>147.6</v>
      </c>
      <c r="AX57">
        <f t="shared" ca="1" si="38"/>
        <v>152.6</v>
      </c>
      <c r="AY57" t="str">
        <f t="shared" ca="1" si="38"/>
        <v>FALSK</v>
      </c>
      <c r="BD57" s="92" t="str">
        <f t="shared" ca="1" si="11"/>
        <v>Ja</v>
      </c>
      <c r="BE57" s="92">
        <f t="shared" ca="1" si="12"/>
        <v>2010</v>
      </c>
      <c r="BF57" s="92">
        <f t="shared" ca="1" si="13"/>
        <v>12</v>
      </c>
      <c r="BG57" s="92">
        <f t="shared" ca="1" si="14"/>
        <v>51</v>
      </c>
      <c r="BH57" s="92">
        <f t="shared" ca="1" si="15"/>
        <v>145</v>
      </c>
      <c r="BI57" s="92">
        <f t="shared" ca="1" si="16"/>
        <v>153</v>
      </c>
      <c r="BJ57" s="92">
        <f t="shared" ca="1" si="17"/>
        <v>271.5</v>
      </c>
      <c r="BK57" s="92">
        <f t="shared" ca="1" si="18"/>
        <v>194.9</v>
      </c>
      <c r="BQ57" s="92"/>
      <c r="BR57" s="92"/>
      <c r="BS57" s="92"/>
      <c r="BT57" s="92"/>
      <c r="BU57" s="92"/>
      <c r="BV57" s="92"/>
      <c r="BW57" s="92"/>
      <c r="BX57" s="92"/>
      <c r="BY57" s="92"/>
    </row>
    <row r="58" spans="1:77" x14ac:dyDescent="0.2">
      <c r="A58" t="str">
        <f t="shared" ca="1" si="7"/>
        <v>Ja</v>
      </c>
      <c r="B58">
        <f t="shared" ca="1" si="8"/>
        <v>2010</v>
      </c>
      <c r="C58">
        <f t="shared" ca="1" si="9"/>
        <v>12</v>
      </c>
      <c r="D58" s="82">
        <f t="shared" ca="1" si="10"/>
        <v>52</v>
      </c>
      <c r="E58" s="65">
        <f ca="1">OFFSET(Prisudvikling!D$8,0,ROW(E58)-ROW(E$6))</f>
        <v>40536</v>
      </c>
      <c r="F58">
        <f t="shared" ca="1" si="2"/>
        <v>146</v>
      </c>
      <c r="G58">
        <f t="shared" ca="1" si="35"/>
        <v>146</v>
      </c>
      <c r="H58">
        <f t="shared" ca="1" si="35"/>
        <v>155</v>
      </c>
      <c r="I58">
        <f t="shared" ca="1" si="35"/>
        <v>143</v>
      </c>
      <c r="J58">
        <f t="shared" ca="1" si="35"/>
        <v>205</v>
      </c>
      <c r="K58" t="str">
        <f t="shared" ca="1" si="35"/>
        <v>FALSK</v>
      </c>
      <c r="L58">
        <f t="shared" ca="1" si="35"/>
        <v>269</v>
      </c>
      <c r="M58">
        <f t="shared" ca="1" si="35"/>
        <v>600</v>
      </c>
      <c r="N58">
        <f t="shared" ca="1" si="35"/>
        <v>185</v>
      </c>
      <c r="O58">
        <f t="shared" ca="1" si="35"/>
        <v>197</v>
      </c>
      <c r="P58">
        <f t="shared" ca="1" si="35"/>
        <v>190</v>
      </c>
      <c r="Q58">
        <f t="shared" ca="1" si="36"/>
        <v>1007</v>
      </c>
      <c r="R58">
        <f t="shared" ca="1" si="36"/>
        <v>550</v>
      </c>
      <c r="S58">
        <f t="shared" ca="1" si="36"/>
        <v>503</v>
      </c>
      <c r="T58">
        <f t="shared" ca="1" si="36"/>
        <v>1200</v>
      </c>
      <c r="U58">
        <f t="shared" ca="1" si="36"/>
        <v>996</v>
      </c>
      <c r="V58">
        <f t="shared" ca="1" si="36"/>
        <v>479</v>
      </c>
      <c r="W58">
        <f t="shared" ca="1" si="36"/>
        <v>429</v>
      </c>
      <c r="X58">
        <f t="shared" ca="1" si="36"/>
        <v>201</v>
      </c>
      <c r="Y58">
        <f t="shared" ca="1" si="36"/>
        <v>224.25</v>
      </c>
      <c r="Z58">
        <f t="shared" ca="1" si="36"/>
        <v>236.5</v>
      </c>
      <c r="AA58" t="str">
        <f t="shared" ca="1" si="37"/>
        <v>FALSK</v>
      </c>
      <c r="AB58">
        <f t="shared" ca="1" si="37"/>
        <v>1.88</v>
      </c>
      <c r="AC58">
        <f t="shared" ca="1" si="37"/>
        <v>4.05</v>
      </c>
      <c r="AD58">
        <f t="shared" ca="1" si="37"/>
        <v>2.5</v>
      </c>
      <c r="AE58">
        <f t="shared" ca="1" si="37"/>
        <v>16.5</v>
      </c>
      <c r="AF58">
        <f t="shared" ca="1" si="37"/>
        <v>12</v>
      </c>
      <c r="AG58" t="str">
        <f t="shared" ca="1" si="37"/>
        <v>FALSK</v>
      </c>
      <c r="AH58" t="str">
        <f t="shared" ca="1" si="37"/>
        <v>FALSK</v>
      </c>
      <c r="AI58">
        <f t="shared" ca="1" si="37"/>
        <v>1480</v>
      </c>
      <c r="AJ58">
        <f t="shared" ca="1" si="37"/>
        <v>3200</v>
      </c>
      <c r="AK58">
        <f t="shared" ca="1" si="38"/>
        <v>1970</v>
      </c>
      <c r="AL58">
        <f t="shared" ca="1" si="38"/>
        <v>13020</v>
      </c>
      <c r="AM58">
        <f t="shared" ca="1" si="38"/>
        <v>9470</v>
      </c>
      <c r="AN58" t="str">
        <f t="shared" ca="1" si="38"/>
        <v xml:space="preserve"> </v>
      </c>
      <c r="AO58" t="str">
        <f t="shared" ca="1" si="38"/>
        <v>FALSK</v>
      </c>
      <c r="AP58" t="str">
        <f t="shared" ca="1" si="38"/>
        <v>FALSK</v>
      </c>
      <c r="AQ58">
        <f t="shared" ca="1" si="38"/>
        <v>192.9</v>
      </c>
      <c r="AR58">
        <f t="shared" ca="1" si="38"/>
        <v>197.9</v>
      </c>
      <c r="AS58">
        <f t="shared" ca="1" si="38"/>
        <v>195.8</v>
      </c>
      <c r="AT58">
        <f t="shared" ca="1" si="38"/>
        <v>171.5</v>
      </c>
      <c r="AU58">
        <f t="shared" ca="1" si="38"/>
        <v>176.5</v>
      </c>
      <c r="AV58">
        <f t="shared" ca="1" si="38"/>
        <v>161.5</v>
      </c>
      <c r="AW58">
        <f t="shared" ca="1" si="38"/>
        <v>148.5</v>
      </c>
      <c r="AX58">
        <f t="shared" ca="1" si="38"/>
        <v>153.5</v>
      </c>
      <c r="AY58" t="str">
        <f t="shared" ca="1" si="38"/>
        <v>FALSK</v>
      </c>
      <c r="BD58" s="92" t="str">
        <f t="shared" ca="1" si="11"/>
        <v>Ja</v>
      </c>
      <c r="BE58" s="92">
        <f t="shared" ca="1" si="12"/>
        <v>2010</v>
      </c>
      <c r="BF58" s="92">
        <f t="shared" ca="1" si="13"/>
        <v>12</v>
      </c>
      <c r="BG58" s="92">
        <f t="shared" ca="1" si="14"/>
        <v>52</v>
      </c>
      <c r="BH58" s="92">
        <f t="shared" ca="1" si="15"/>
        <v>146</v>
      </c>
      <c r="BI58" s="92">
        <f t="shared" ca="1" si="16"/>
        <v>155</v>
      </c>
      <c r="BJ58" s="92">
        <f t="shared" ca="1" si="17"/>
        <v>269</v>
      </c>
      <c r="BK58" s="92">
        <f t="shared" ca="1" si="18"/>
        <v>195.8</v>
      </c>
      <c r="BQ58" s="92"/>
      <c r="BR58" s="92"/>
      <c r="BS58" s="92"/>
      <c r="BT58" s="92"/>
      <c r="BU58" s="92"/>
      <c r="BV58" s="92"/>
      <c r="BW58" s="92"/>
      <c r="BX58" s="92"/>
      <c r="BY58" s="92"/>
    </row>
    <row r="59" spans="1:77" x14ac:dyDescent="0.2">
      <c r="A59" t="str">
        <f t="shared" ca="1" si="7"/>
        <v>Ja</v>
      </c>
      <c r="B59">
        <f t="shared" ca="1" si="8"/>
        <v>2010</v>
      </c>
      <c r="C59">
        <f t="shared" ca="1" si="9"/>
        <v>12</v>
      </c>
      <c r="D59" s="82">
        <f t="shared" ca="1" si="10"/>
        <v>53</v>
      </c>
      <c r="E59" s="65">
        <f ca="1">OFFSET(Prisudvikling!D$8,0,ROW(E59)-ROW(E$6))</f>
        <v>40543</v>
      </c>
      <c r="F59">
        <f t="shared" ca="1" si="2"/>
        <v>146</v>
      </c>
      <c r="G59">
        <f t="shared" ca="1" si="35"/>
        <v>146</v>
      </c>
      <c r="H59">
        <f t="shared" ca="1" si="35"/>
        <v>156</v>
      </c>
      <c r="I59">
        <f t="shared" ca="1" si="35"/>
        <v>146</v>
      </c>
      <c r="J59">
        <f t="shared" ca="1" si="35"/>
        <v>205</v>
      </c>
      <c r="K59" t="str">
        <f t="shared" ca="1" si="35"/>
        <v>FALSK</v>
      </c>
      <c r="L59">
        <f t="shared" ca="1" si="35"/>
        <v>269</v>
      </c>
      <c r="M59">
        <f t="shared" ca="1" si="35"/>
        <v>600</v>
      </c>
      <c r="N59">
        <f t="shared" ca="1" si="35"/>
        <v>185</v>
      </c>
      <c r="O59">
        <f t="shared" ca="1" si="35"/>
        <v>197</v>
      </c>
      <c r="P59">
        <f t="shared" ca="1" si="35"/>
        <v>190</v>
      </c>
      <c r="Q59">
        <f t="shared" ca="1" si="36"/>
        <v>1007</v>
      </c>
      <c r="R59">
        <f t="shared" ca="1" si="36"/>
        <v>550</v>
      </c>
      <c r="S59">
        <f t="shared" ca="1" si="36"/>
        <v>503</v>
      </c>
      <c r="T59">
        <f t="shared" ca="1" si="36"/>
        <v>1200</v>
      </c>
      <c r="U59">
        <f t="shared" ca="1" si="36"/>
        <v>996</v>
      </c>
      <c r="V59">
        <f t="shared" ca="1" si="36"/>
        <v>479</v>
      </c>
      <c r="W59">
        <f t="shared" ca="1" si="36"/>
        <v>429</v>
      </c>
      <c r="X59">
        <f t="shared" ca="1" si="36"/>
        <v>202.5</v>
      </c>
      <c r="Y59">
        <f t="shared" ca="1" si="36"/>
        <v>225.5</v>
      </c>
      <c r="Z59">
        <f t="shared" ca="1" si="36"/>
        <v>237</v>
      </c>
      <c r="AA59" t="str">
        <f t="shared" ca="1" si="37"/>
        <v>FALSK</v>
      </c>
      <c r="AB59">
        <f t="shared" ca="1" si="37"/>
        <v>2.0192135869268886</v>
      </c>
      <c r="AC59">
        <f t="shared" ca="1" si="37"/>
        <v>4.05</v>
      </c>
      <c r="AD59">
        <f t="shared" ca="1" si="37"/>
        <v>2.5357565975360927</v>
      </c>
      <c r="AE59">
        <f t="shared" ca="1" si="37"/>
        <v>17.25</v>
      </c>
      <c r="AF59">
        <f t="shared" ca="1" si="37"/>
        <v>12</v>
      </c>
      <c r="AG59" t="str">
        <f t="shared" ca="1" si="37"/>
        <v>FALSK</v>
      </c>
      <c r="AH59" t="str">
        <f t="shared" ca="1" si="37"/>
        <v>FALSK</v>
      </c>
      <c r="AI59">
        <f t="shared" ca="1" si="37"/>
        <v>1590</v>
      </c>
      <c r="AJ59">
        <f t="shared" ca="1" si="37"/>
        <v>3200</v>
      </c>
      <c r="AK59">
        <f t="shared" ca="1" si="38"/>
        <v>2000</v>
      </c>
      <c r="AL59">
        <f t="shared" ca="1" si="38"/>
        <v>13610</v>
      </c>
      <c r="AM59">
        <f t="shared" ca="1" si="38"/>
        <v>9470</v>
      </c>
      <c r="AN59" t="str">
        <f t="shared" ca="1" si="38"/>
        <v xml:space="preserve"> </v>
      </c>
      <c r="AO59" t="str">
        <f t="shared" ca="1" si="38"/>
        <v>FALSK</v>
      </c>
      <c r="AP59" t="str">
        <f t="shared" ca="1" si="38"/>
        <v>FALSK</v>
      </c>
      <c r="AQ59">
        <f t="shared" ca="1" si="38"/>
        <v>193.7</v>
      </c>
      <c r="AR59">
        <f t="shared" ca="1" si="38"/>
        <v>198.7</v>
      </c>
      <c r="AS59">
        <f t="shared" ca="1" si="38"/>
        <v>196.3</v>
      </c>
      <c r="AT59">
        <f t="shared" ca="1" si="38"/>
        <v>172.1</v>
      </c>
      <c r="AU59">
        <f t="shared" ca="1" si="38"/>
        <v>177.1</v>
      </c>
      <c r="AV59">
        <f t="shared" ca="1" si="38"/>
        <v>162.1</v>
      </c>
      <c r="AW59">
        <f t="shared" ca="1" si="38"/>
        <v>148.5</v>
      </c>
      <c r="AX59">
        <f t="shared" ca="1" si="38"/>
        <v>153.5</v>
      </c>
      <c r="AY59" t="str">
        <f t="shared" ca="1" si="38"/>
        <v>FALSK</v>
      </c>
      <c r="BD59" s="92" t="str">
        <f t="shared" ca="1" si="11"/>
        <v>Ja</v>
      </c>
      <c r="BE59" s="92">
        <f t="shared" ca="1" si="12"/>
        <v>2010</v>
      </c>
      <c r="BF59" s="92">
        <f t="shared" ca="1" si="13"/>
        <v>12</v>
      </c>
      <c r="BG59" s="92">
        <f t="shared" ca="1" si="14"/>
        <v>53</v>
      </c>
      <c r="BH59" s="92">
        <f t="shared" ca="1" si="15"/>
        <v>146</v>
      </c>
      <c r="BI59" s="92">
        <f t="shared" ca="1" si="16"/>
        <v>156</v>
      </c>
      <c r="BJ59" s="92">
        <f t="shared" ca="1" si="17"/>
        <v>269</v>
      </c>
      <c r="BK59" s="92">
        <f t="shared" ca="1" si="18"/>
        <v>196.3</v>
      </c>
      <c r="BQ59" s="92"/>
      <c r="BR59" s="92"/>
      <c r="BS59" s="92"/>
      <c r="BT59" s="92"/>
      <c r="BU59" s="92"/>
      <c r="BV59" s="92"/>
      <c r="BW59" s="92"/>
      <c r="BX59" s="92"/>
      <c r="BY59" s="92"/>
    </row>
    <row r="60" spans="1:77" x14ac:dyDescent="0.2">
      <c r="A60" t="str">
        <f t="shared" ca="1" si="7"/>
        <v>Ja</v>
      </c>
      <c r="B60">
        <f t="shared" ca="1" si="8"/>
        <v>2011</v>
      </c>
      <c r="C60">
        <f t="shared" ca="1" si="9"/>
        <v>1</v>
      </c>
      <c r="D60" s="82">
        <f t="shared" ca="1" si="10"/>
        <v>1</v>
      </c>
      <c r="E60" s="65">
        <f ca="1">OFFSET(Prisudvikling!D$8,0,ROW(E60)-ROW(E$6))</f>
        <v>40550</v>
      </c>
      <c r="F60">
        <f t="shared" ca="1" si="2"/>
        <v>166</v>
      </c>
      <c r="G60">
        <f t="shared" ca="1" si="35"/>
        <v>166</v>
      </c>
      <c r="H60">
        <f t="shared" ca="1" si="35"/>
        <v>158</v>
      </c>
      <c r="I60">
        <f t="shared" ca="1" si="35"/>
        <v>146</v>
      </c>
      <c r="J60" t="str">
        <f t="shared" ca="1" si="35"/>
        <v>FALSK</v>
      </c>
      <c r="K60" t="str">
        <f t="shared" ca="1" si="35"/>
        <v>FALSK</v>
      </c>
      <c r="L60">
        <f t="shared" ca="1" si="35"/>
        <v>295</v>
      </c>
      <c r="M60">
        <f t="shared" ca="1" si="35"/>
        <v>638</v>
      </c>
      <c r="N60">
        <f t="shared" ca="1" si="35"/>
        <v>194.75</v>
      </c>
      <c r="O60">
        <f t="shared" ca="1" si="35"/>
        <v>202</v>
      </c>
      <c r="P60">
        <f t="shared" ca="1" si="35"/>
        <v>198.75</v>
      </c>
      <c r="Q60">
        <f t="shared" ca="1" si="36"/>
        <v>1027</v>
      </c>
      <c r="R60">
        <f t="shared" ca="1" si="36"/>
        <v>762</v>
      </c>
      <c r="S60">
        <f t="shared" ca="1" si="36"/>
        <v>503</v>
      </c>
      <c r="T60">
        <f t="shared" ca="1" si="36"/>
        <v>1200</v>
      </c>
      <c r="U60">
        <f t="shared" ca="1" si="36"/>
        <v>1017</v>
      </c>
      <c r="V60">
        <f t="shared" ca="1" si="36"/>
        <v>486</v>
      </c>
      <c r="W60">
        <f t="shared" ca="1" si="36"/>
        <v>429</v>
      </c>
      <c r="X60">
        <f t="shared" ca="1" si="36"/>
        <v>202.5</v>
      </c>
      <c r="Y60">
        <f t="shared" ca="1" si="36"/>
        <v>225.5</v>
      </c>
      <c r="Z60">
        <f t="shared" ca="1" si="36"/>
        <v>237</v>
      </c>
      <c r="AA60" t="str">
        <f t="shared" ca="1" si="37"/>
        <v>FALSK</v>
      </c>
      <c r="AB60">
        <f t="shared" ca="1" si="37"/>
        <v>1.95</v>
      </c>
      <c r="AC60">
        <f t="shared" ca="1" si="37"/>
        <v>4.05</v>
      </c>
      <c r="AD60">
        <f t="shared" ca="1" si="37"/>
        <v>2.4500000000000002</v>
      </c>
      <c r="AE60">
        <f t="shared" ca="1" si="37"/>
        <v>17.25</v>
      </c>
      <c r="AF60">
        <f t="shared" ca="1" si="37"/>
        <v>12</v>
      </c>
      <c r="AG60" t="str">
        <f t="shared" ca="1" si="37"/>
        <v>FALSK</v>
      </c>
      <c r="AH60" t="str">
        <f t="shared" ca="1" si="37"/>
        <v>FALSK</v>
      </c>
      <c r="AI60">
        <f t="shared" ca="1" si="37"/>
        <v>1540</v>
      </c>
      <c r="AJ60">
        <f t="shared" ca="1" si="37"/>
        <v>3200</v>
      </c>
      <c r="AK60">
        <f t="shared" ca="1" si="38"/>
        <v>1930</v>
      </c>
      <c r="AL60">
        <f t="shared" ca="1" si="38"/>
        <v>13610</v>
      </c>
      <c r="AM60">
        <f t="shared" ca="1" si="38"/>
        <v>9470</v>
      </c>
      <c r="AN60" t="str">
        <f t="shared" ca="1" si="38"/>
        <v xml:space="preserve"> </v>
      </c>
      <c r="AO60" t="str">
        <f t="shared" ca="1" si="38"/>
        <v>FALSK</v>
      </c>
      <c r="AP60" t="str">
        <f t="shared" ca="1" si="38"/>
        <v>FALSK</v>
      </c>
      <c r="AQ60">
        <f t="shared" ca="1" si="38"/>
        <v>208.6</v>
      </c>
      <c r="AR60">
        <f t="shared" ca="1" si="38"/>
        <v>213.6</v>
      </c>
      <c r="AS60">
        <f t="shared" ca="1" si="38"/>
        <v>209.4</v>
      </c>
      <c r="AT60">
        <f t="shared" ca="1" si="38"/>
        <v>181.4</v>
      </c>
      <c r="AU60">
        <f t="shared" ca="1" si="38"/>
        <v>186.4</v>
      </c>
      <c r="AV60">
        <f t="shared" ca="1" si="38"/>
        <v>171.3</v>
      </c>
      <c r="AW60">
        <f t="shared" ca="1" si="38"/>
        <v>158</v>
      </c>
      <c r="AX60">
        <f t="shared" ca="1" si="38"/>
        <v>163</v>
      </c>
      <c r="AY60" t="str">
        <f t="shared" ca="1" si="38"/>
        <v>FALSK</v>
      </c>
      <c r="BD60" s="92" t="str">
        <f t="shared" ca="1" si="11"/>
        <v>Ja</v>
      </c>
      <c r="BE60" s="92">
        <f t="shared" ca="1" si="12"/>
        <v>2011</v>
      </c>
      <c r="BF60" s="92">
        <f t="shared" ca="1" si="13"/>
        <v>1</v>
      </c>
      <c r="BG60" s="92">
        <f t="shared" ca="1" si="14"/>
        <v>1</v>
      </c>
      <c r="BH60" s="92">
        <f t="shared" ca="1" si="15"/>
        <v>166</v>
      </c>
      <c r="BI60" s="92">
        <f t="shared" ca="1" si="16"/>
        <v>158</v>
      </c>
      <c r="BJ60" s="92">
        <f t="shared" ca="1" si="17"/>
        <v>295</v>
      </c>
      <c r="BK60" s="92">
        <f t="shared" ca="1" si="18"/>
        <v>209.4</v>
      </c>
      <c r="BQ60" s="92"/>
      <c r="BR60" s="92"/>
      <c r="BS60" s="92"/>
      <c r="BT60" s="92"/>
      <c r="BU60" s="92"/>
      <c r="BV60" s="92"/>
      <c r="BW60" s="92"/>
      <c r="BX60" s="92"/>
      <c r="BY60" s="92"/>
    </row>
    <row r="61" spans="1:77" x14ac:dyDescent="0.2">
      <c r="A61" t="str">
        <f t="shared" ca="1" si="7"/>
        <v>Ja</v>
      </c>
      <c r="B61">
        <f t="shared" ca="1" si="8"/>
        <v>2011</v>
      </c>
      <c r="C61">
        <f t="shared" ca="1" si="9"/>
        <v>1</v>
      </c>
      <c r="D61" s="82">
        <f t="shared" ca="1" si="10"/>
        <v>2</v>
      </c>
      <c r="E61" s="65">
        <f ca="1">OFFSET(Prisudvikling!D$8,0,ROW(E61)-ROW(E$6))</f>
        <v>40557</v>
      </c>
      <c r="F61">
        <f t="shared" ca="1" si="2"/>
        <v>155</v>
      </c>
      <c r="G61">
        <f t="shared" ca="1" si="35"/>
        <v>155</v>
      </c>
      <c r="H61">
        <f t="shared" ca="1" si="35"/>
        <v>159</v>
      </c>
      <c r="I61">
        <f t="shared" ca="1" si="35"/>
        <v>147</v>
      </c>
      <c r="J61" t="str">
        <f t="shared" ca="1" si="35"/>
        <v>FALSK</v>
      </c>
      <c r="K61" t="str">
        <f t="shared" ca="1" si="35"/>
        <v>FALSK</v>
      </c>
      <c r="L61">
        <f t="shared" ca="1" si="35"/>
        <v>286</v>
      </c>
      <c r="M61">
        <f t="shared" ca="1" si="35"/>
        <v>555</v>
      </c>
      <c r="N61">
        <f t="shared" ca="1" si="35"/>
        <v>200.75</v>
      </c>
      <c r="O61">
        <f t="shared" ca="1" si="35"/>
        <v>206</v>
      </c>
      <c r="P61">
        <f t="shared" ca="1" si="35"/>
        <v>195</v>
      </c>
      <c r="Q61">
        <f t="shared" ca="1" si="36"/>
        <v>1020</v>
      </c>
      <c r="R61">
        <f t="shared" ca="1" si="36"/>
        <v>652</v>
      </c>
      <c r="S61">
        <f t="shared" ca="1" si="36"/>
        <v>503</v>
      </c>
      <c r="T61">
        <f t="shared" ca="1" si="36"/>
        <v>1200</v>
      </c>
      <c r="U61">
        <f t="shared" ca="1" si="36"/>
        <v>990.25</v>
      </c>
      <c r="V61">
        <f t="shared" ca="1" si="36"/>
        <v>486</v>
      </c>
      <c r="W61">
        <f t="shared" ca="1" si="36"/>
        <v>429</v>
      </c>
      <c r="X61">
        <f t="shared" ca="1" si="36"/>
        <v>205</v>
      </c>
      <c r="Y61">
        <f t="shared" ca="1" si="36"/>
        <v>208.25</v>
      </c>
      <c r="Z61">
        <f t="shared" ca="1" si="36"/>
        <v>238.5</v>
      </c>
      <c r="AA61" t="str">
        <f t="shared" ca="1" si="37"/>
        <v>FALSK</v>
      </c>
      <c r="AB61">
        <f t="shared" ca="1" si="37"/>
        <v>1.95</v>
      </c>
      <c r="AC61">
        <f t="shared" ca="1" si="37"/>
        <v>4.05</v>
      </c>
      <c r="AD61">
        <f t="shared" ca="1" si="37"/>
        <v>2.4500000000000002</v>
      </c>
      <c r="AE61">
        <f t="shared" ca="1" si="37"/>
        <v>17.25</v>
      </c>
      <c r="AF61">
        <f t="shared" ca="1" si="37"/>
        <v>12</v>
      </c>
      <c r="AG61" t="str">
        <f t="shared" ca="1" si="37"/>
        <v>FALSK</v>
      </c>
      <c r="AH61" t="str">
        <f t="shared" ca="1" si="37"/>
        <v>FALSK</v>
      </c>
      <c r="AI61">
        <f t="shared" ca="1" si="37"/>
        <v>1540</v>
      </c>
      <c r="AJ61">
        <f t="shared" ca="1" si="37"/>
        <v>3200</v>
      </c>
      <c r="AK61">
        <f t="shared" ca="1" si="38"/>
        <v>1930</v>
      </c>
      <c r="AL61">
        <f t="shared" ca="1" si="38"/>
        <v>13610</v>
      </c>
      <c r="AM61">
        <f t="shared" ca="1" si="38"/>
        <v>9470</v>
      </c>
      <c r="AN61" t="str">
        <f t="shared" ca="1" si="38"/>
        <v xml:space="preserve"> </v>
      </c>
      <c r="AO61" t="str">
        <f t="shared" ca="1" si="38"/>
        <v>FALSK</v>
      </c>
      <c r="AP61" t="str">
        <f t="shared" ca="1" si="38"/>
        <v>FALSK</v>
      </c>
      <c r="AQ61">
        <f t="shared" ca="1" si="38"/>
        <v>214.5</v>
      </c>
      <c r="AR61">
        <f t="shared" ca="1" si="38"/>
        <v>219.5</v>
      </c>
      <c r="AS61">
        <f t="shared" ca="1" si="38"/>
        <v>212.4</v>
      </c>
      <c r="AT61">
        <f t="shared" ca="1" si="38"/>
        <v>178.8</v>
      </c>
      <c r="AU61">
        <f t="shared" ca="1" si="38"/>
        <v>183.8</v>
      </c>
      <c r="AV61">
        <f t="shared" ca="1" si="38"/>
        <v>169</v>
      </c>
      <c r="AW61">
        <f t="shared" ca="1" si="38"/>
        <v>154.4</v>
      </c>
      <c r="AX61">
        <f t="shared" ca="1" si="38"/>
        <v>159.4</v>
      </c>
      <c r="AY61" t="str">
        <f t="shared" ca="1" si="38"/>
        <v>FALSK</v>
      </c>
      <c r="BD61" s="92" t="str">
        <f t="shared" ca="1" si="11"/>
        <v>Ja</v>
      </c>
      <c r="BE61" s="92">
        <f t="shared" ca="1" si="12"/>
        <v>2011</v>
      </c>
      <c r="BF61" s="92">
        <f t="shared" ca="1" si="13"/>
        <v>1</v>
      </c>
      <c r="BG61" s="92">
        <f t="shared" ca="1" si="14"/>
        <v>2</v>
      </c>
      <c r="BH61" s="92">
        <f t="shared" ca="1" si="15"/>
        <v>155</v>
      </c>
      <c r="BI61" s="92">
        <f t="shared" ca="1" si="16"/>
        <v>159</v>
      </c>
      <c r="BJ61" s="92">
        <f t="shared" ca="1" si="17"/>
        <v>286</v>
      </c>
      <c r="BK61" s="92">
        <f t="shared" ca="1" si="18"/>
        <v>212.4</v>
      </c>
      <c r="BQ61" s="92"/>
      <c r="BR61" s="92"/>
      <c r="BS61" s="92"/>
      <c r="BT61" s="92"/>
      <c r="BU61" s="92"/>
      <c r="BV61" s="92"/>
      <c r="BW61" s="92"/>
      <c r="BX61" s="92"/>
      <c r="BY61" s="92"/>
    </row>
    <row r="62" spans="1:77" x14ac:dyDescent="0.2">
      <c r="A62" t="str">
        <f t="shared" ca="1" si="7"/>
        <v>Ja</v>
      </c>
      <c r="B62">
        <f t="shared" ca="1" si="8"/>
        <v>2011</v>
      </c>
      <c r="C62">
        <f t="shared" ca="1" si="9"/>
        <v>1</v>
      </c>
      <c r="D62" s="82">
        <f t="shared" ca="1" si="10"/>
        <v>3</v>
      </c>
      <c r="E62" s="65">
        <f ca="1">OFFSET(Prisudvikling!D$8,0,ROW(E62)-ROW(E$6))</f>
        <v>40564</v>
      </c>
      <c r="F62">
        <f t="shared" ca="1" si="2"/>
        <v>162</v>
      </c>
      <c r="G62">
        <f t="shared" ca="1" si="35"/>
        <v>162</v>
      </c>
      <c r="H62">
        <f t="shared" ca="1" si="35"/>
        <v>172</v>
      </c>
      <c r="I62">
        <f t="shared" ca="1" si="35"/>
        <v>172</v>
      </c>
      <c r="J62" t="str">
        <f t="shared" ca="1" si="35"/>
        <v>FALSK</v>
      </c>
      <c r="K62" t="str">
        <f t="shared" ca="1" si="35"/>
        <v>FALSK</v>
      </c>
      <c r="L62">
        <f t="shared" ca="1" si="35"/>
        <v>289.39999999999998</v>
      </c>
      <c r="M62">
        <f t="shared" ca="1" si="35"/>
        <v>638</v>
      </c>
      <c r="N62">
        <f t="shared" ca="1" si="35"/>
        <v>215.75</v>
      </c>
      <c r="O62">
        <f t="shared" ca="1" si="35"/>
        <v>213</v>
      </c>
      <c r="P62">
        <f t="shared" ca="1" si="35"/>
        <v>201.75</v>
      </c>
      <c r="Q62">
        <f t="shared" ca="1" si="36"/>
        <v>1020</v>
      </c>
      <c r="R62">
        <f t="shared" ca="1" si="36"/>
        <v>652</v>
      </c>
      <c r="S62">
        <f t="shared" ca="1" si="36"/>
        <v>503</v>
      </c>
      <c r="T62">
        <f t="shared" ca="1" si="36"/>
        <v>1200</v>
      </c>
      <c r="U62">
        <f t="shared" ca="1" si="36"/>
        <v>990.25</v>
      </c>
      <c r="V62">
        <f t="shared" ca="1" si="36"/>
        <v>486</v>
      </c>
      <c r="W62">
        <f t="shared" ca="1" si="36"/>
        <v>429</v>
      </c>
      <c r="X62">
        <f t="shared" ca="1" si="36"/>
        <v>215</v>
      </c>
      <c r="Y62">
        <f t="shared" ca="1" si="36"/>
        <v>241.25</v>
      </c>
      <c r="Z62">
        <f t="shared" ca="1" si="36"/>
        <v>250.75</v>
      </c>
      <c r="AA62" t="str">
        <f t="shared" ca="1" si="37"/>
        <v>FALSK</v>
      </c>
      <c r="AB62">
        <f t="shared" ca="1" si="37"/>
        <v>2.0192135869268886</v>
      </c>
      <c r="AC62">
        <f t="shared" ca="1" si="37"/>
        <v>4.05</v>
      </c>
      <c r="AD62">
        <f t="shared" ca="1" si="37"/>
        <v>2.5357565975360927</v>
      </c>
      <c r="AE62">
        <f t="shared" ca="1" si="37"/>
        <v>17.25</v>
      </c>
      <c r="AF62">
        <f t="shared" ca="1" si="37"/>
        <v>12</v>
      </c>
      <c r="AG62" t="str">
        <f t="shared" ca="1" si="37"/>
        <v>FALSK</v>
      </c>
      <c r="AH62" t="str">
        <f t="shared" ca="1" si="37"/>
        <v>FALSK</v>
      </c>
      <c r="AI62">
        <f t="shared" ca="1" si="37"/>
        <v>1590</v>
      </c>
      <c r="AJ62">
        <f t="shared" ca="1" si="37"/>
        <v>3200</v>
      </c>
      <c r="AK62">
        <f t="shared" ca="1" si="38"/>
        <v>2000</v>
      </c>
      <c r="AL62">
        <f t="shared" ca="1" si="38"/>
        <v>13610</v>
      </c>
      <c r="AM62">
        <f t="shared" ca="1" si="38"/>
        <v>9470</v>
      </c>
      <c r="AN62" t="str">
        <f t="shared" ca="1" si="38"/>
        <v xml:space="preserve"> </v>
      </c>
      <c r="AO62" t="str">
        <f t="shared" ca="1" si="38"/>
        <v>FALSK</v>
      </c>
      <c r="AP62" t="str">
        <f t="shared" ca="1" si="38"/>
        <v>FALSK</v>
      </c>
      <c r="AQ62">
        <f t="shared" ca="1" si="38"/>
        <v>224.6</v>
      </c>
      <c r="AR62">
        <f t="shared" ca="1" si="38"/>
        <v>229.6</v>
      </c>
      <c r="AS62">
        <f t="shared" ca="1" si="38"/>
        <v>223.2</v>
      </c>
      <c r="AT62">
        <f t="shared" ca="1" si="38"/>
        <v>187.4</v>
      </c>
      <c r="AU62">
        <f t="shared" ca="1" si="38"/>
        <v>192.4</v>
      </c>
      <c r="AV62">
        <f t="shared" ca="1" si="38"/>
        <v>177.9</v>
      </c>
      <c r="AW62">
        <f t="shared" ca="1" si="38"/>
        <v>161.9</v>
      </c>
      <c r="AX62">
        <f t="shared" ca="1" si="38"/>
        <v>166.9</v>
      </c>
      <c r="AY62" t="str">
        <f t="shared" ca="1" si="38"/>
        <v>FALSK</v>
      </c>
      <c r="BD62" s="92" t="str">
        <f t="shared" ca="1" si="11"/>
        <v>Ja</v>
      </c>
      <c r="BE62" s="92">
        <f t="shared" ca="1" si="12"/>
        <v>2011</v>
      </c>
      <c r="BF62" s="92">
        <f t="shared" ca="1" si="13"/>
        <v>1</v>
      </c>
      <c r="BG62" s="92">
        <f t="shared" ca="1" si="14"/>
        <v>3</v>
      </c>
      <c r="BH62" s="92">
        <f t="shared" ca="1" si="15"/>
        <v>162</v>
      </c>
      <c r="BI62" s="92">
        <f t="shared" ca="1" si="16"/>
        <v>172</v>
      </c>
      <c r="BJ62" s="92">
        <f t="shared" ca="1" si="17"/>
        <v>289.39999999999998</v>
      </c>
      <c r="BK62" s="92">
        <f t="shared" ca="1" si="18"/>
        <v>223.2</v>
      </c>
      <c r="BQ62" s="92"/>
      <c r="BR62" s="92"/>
      <c r="BS62" s="92"/>
      <c r="BT62" s="92"/>
      <c r="BU62" s="92"/>
      <c r="BV62" s="92"/>
      <c r="BW62" s="92"/>
      <c r="BX62" s="92"/>
      <c r="BY62" s="92"/>
    </row>
    <row r="63" spans="1:77" x14ac:dyDescent="0.2">
      <c r="A63" t="str">
        <f t="shared" ca="1" si="7"/>
        <v>Ja</v>
      </c>
      <c r="B63">
        <f t="shared" ca="1" si="8"/>
        <v>2011</v>
      </c>
      <c r="C63">
        <f t="shared" ca="1" si="9"/>
        <v>1</v>
      </c>
      <c r="D63" s="82">
        <f t="shared" ca="1" si="10"/>
        <v>4</v>
      </c>
      <c r="E63" s="65">
        <f ca="1">OFFSET(Prisudvikling!D$8,0,ROW(E63)-ROW(E$6))</f>
        <v>40571</v>
      </c>
      <c r="F63">
        <f t="shared" ca="1" si="2"/>
        <v>162</v>
      </c>
      <c r="G63">
        <f t="shared" ca="1" si="35"/>
        <v>162</v>
      </c>
      <c r="H63">
        <f t="shared" ca="1" si="35"/>
        <v>172</v>
      </c>
      <c r="I63">
        <f t="shared" ca="1" si="35"/>
        <v>157</v>
      </c>
      <c r="J63">
        <f t="shared" ca="1" si="35"/>
        <v>217</v>
      </c>
      <c r="K63" t="str">
        <f t="shared" ca="1" si="35"/>
        <v>FALSK</v>
      </c>
      <c r="L63">
        <f t="shared" ca="1" si="35"/>
        <v>281</v>
      </c>
      <c r="M63">
        <f t="shared" ca="1" si="35"/>
        <v>638</v>
      </c>
      <c r="N63">
        <f t="shared" ca="1" si="35"/>
        <v>210.75</v>
      </c>
      <c r="O63">
        <f t="shared" ca="1" si="35"/>
        <v>205</v>
      </c>
      <c r="P63">
        <f t="shared" ca="1" si="35"/>
        <v>201.75</v>
      </c>
      <c r="Q63">
        <f t="shared" ca="1" si="36"/>
        <v>1010</v>
      </c>
      <c r="R63">
        <f t="shared" ca="1" si="36"/>
        <v>550</v>
      </c>
      <c r="S63">
        <f t="shared" ca="1" si="36"/>
        <v>503</v>
      </c>
      <c r="T63">
        <f t="shared" ca="1" si="36"/>
        <v>1200</v>
      </c>
      <c r="U63">
        <f t="shared" ca="1" si="36"/>
        <v>990.25</v>
      </c>
      <c r="V63">
        <f t="shared" ca="1" si="36"/>
        <v>486</v>
      </c>
      <c r="W63">
        <f t="shared" ca="1" si="36"/>
        <v>429</v>
      </c>
      <c r="X63">
        <f t="shared" ca="1" si="36"/>
        <v>219</v>
      </c>
      <c r="Y63">
        <f t="shared" ca="1" si="36"/>
        <v>239.5</v>
      </c>
      <c r="Z63">
        <f t="shared" ca="1" si="36"/>
        <v>248.5</v>
      </c>
      <c r="AA63" t="str">
        <f t="shared" ca="1" si="37"/>
        <v>FALSK</v>
      </c>
      <c r="AB63">
        <f t="shared" ca="1" si="37"/>
        <v>1.8850465711842381</v>
      </c>
      <c r="AC63">
        <f t="shared" ca="1" si="37"/>
        <v>4.05</v>
      </c>
      <c r="AD63">
        <f t="shared" ca="1" si="37"/>
        <v>2.5357565975360927</v>
      </c>
      <c r="AE63">
        <f t="shared" ca="1" si="37"/>
        <v>17.25</v>
      </c>
      <c r="AF63">
        <f t="shared" ca="1" si="37"/>
        <v>12</v>
      </c>
      <c r="AG63" t="str">
        <f t="shared" ca="1" si="37"/>
        <v>FALSK</v>
      </c>
      <c r="AH63" t="str">
        <f t="shared" ca="1" si="37"/>
        <v>FALSK</v>
      </c>
      <c r="AI63">
        <f t="shared" ca="1" si="37"/>
        <v>1490</v>
      </c>
      <c r="AJ63">
        <f t="shared" ca="1" si="37"/>
        <v>3200</v>
      </c>
      <c r="AK63">
        <f t="shared" ca="1" si="38"/>
        <v>2000</v>
      </c>
      <c r="AL63">
        <f t="shared" ca="1" si="38"/>
        <v>13610</v>
      </c>
      <c r="AM63">
        <f t="shared" ca="1" si="38"/>
        <v>9470</v>
      </c>
      <c r="AN63" t="str">
        <f t="shared" ca="1" si="38"/>
        <v xml:space="preserve"> </v>
      </c>
      <c r="AO63" t="str">
        <f t="shared" ca="1" si="38"/>
        <v>FALSK</v>
      </c>
      <c r="AP63" t="str">
        <f t="shared" ca="1" si="38"/>
        <v>FALSK</v>
      </c>
      <c r="AQ63">
        <f t="shared" ca="1" si="38"/>
        <v>218.8</v>
      </c>
      <c r="AR63">
        <f t="shared" ca="1" si="38"/>
        <v>223.8</v>
      </c>
      <c r="AS63">
        <f t="shared" ca="1" si="38"/>
        <v>215.7</v>
      </c>
      <c r="AT63">
        <f t="shared" ca="1" si="38"/>
        <v>184.6</v>
      </c>
      <c r="AU63">
        <f t="shared" ca="1" si="38"/>
        <v>189.6</v>
      </c>
      <c r="AV63">
        <f t="shared" ca="1" si="38"/>
        <v>175.6</v>
      </c>
      <c r="AW63">
        <f t="shared" ca="1" si="38"/>
        <v>161.80000000000001</v>
      </c>
      <c r="AX63">
        <f t="shared" ca="1" si="38"/>
        <v>166.8</v>
      </c>
      <c r="AY63" t="str">
        <f t="shared" ca="1" si="38"/>
        <v>FALSK</v>
      </c>
      <c r="BD63" s="92" t="str">
        <f t="shared" ca="1" si="11"/>
        <v>Ja</v>
      </c>
      <c r="BE63" s="92">
        <f t="shared" ca="1" si="12"/>
        <v>2011</v>
      </c>
      <c r="BF63" s="92">
        <f t="shared" ca="1" si="13"/>
        <v>1</v>
      </c>
      <c r="BG63" s="92">
        <f t="shared" ca="1" si="14"/>
        <v>4</v>
      </c>
      <c r="BH63" s="92">
        <f t="shared" ca="1" si="15"/>
        <v>162</v>
      </c>
      <c r="BI63" s="92">
        <f t="shared" ca="1" si="16"/>
        <v>172</v>
      </c>
      <c r="BJ63" s="92">
        <f t="shared" ca="1" si="17"/>
        <v>281</v>
      </c>
      <c r="BK63" s="92">
        <f t="shared" ca="1" si="18"/>
        <v>215.7</v>
      </c>
      <c r="BQ63" s="92"/>
      <c r="BR63" s="92"/>
      <c r="BS63" s="92"/>
      <c r="BT63" s="92"/>
      <c r="BU63" s="92"/>
      <c r="BV63" s="92"/>
      <c r="BW63" s="92"/>
      <c r="BX63" s="92"/>
      <c r="BY63" s="92"/>
    </row>
    <row r="64" spans="1:77" x14ac:dyDescent="0.2">
      <c r="A64" t="str">
        <f t="shared" ca="1" si="7"/>
        <v>Ja</v>
      </c>
      <c r="B64">
        <f t="shared" ca="1" si="8"/>
        <v>2011</v>
      </c>
      <c r="C64">
        <f t="shared" ca="1" si="9"/>
        <v>2</v>
      </c>
      <c r="D64" s="82">
        <f t="shared" ca="1" si="10"/>
        <v>5</v>
      </c>
      <c r="E64" s="65">
        <f ca="1">OFFSET(Prisudvikling!D$8,0,ROW(E64)-ROW(E$6))</f>
        <v>40578</v>
      </c>
      <c r="F64">
        <f t="shared" ca="1" si="2"/>
        <v>160</v>
      </c>
      <c r="G64">
        <f t="shared" ca="1" si="35"/>
        <v>160</v>
      </c>
      <c r="H64">
        <f t="shared" ca="1" si="35"/>
        <v>170</v>
      </c>
      <c r="I64">
        <f t="shared" ca="1" si="35"/>
        <v>154</v>
      </c>
      <c r="J64">
        <f t="shared" ca="1" si="35"/>
        <v>217</v>
      </c>
      <c r="K64" t="str">
        <f t="shared" ca="1" si="35"/>
        <v>FALSK</v>
      </c>
      <c r="L64">
        <f t="shared" ca="1" si="35"/>
        <v>272</v>
      </c>
      <c r="M64">
        <f t="shared" ca="1" si="35"/>
        <v>595</v>
      </c>
      <c r="N64">
        <f t="shared" ca="1" si="35"/>
        <v>200</v>
      </c>
      <c r="O64">
        <f t="shared" ca="1" si="35"/>
        <v>205</v>
      </c>
      <c r="P64">
        <f t="shared" ca="1" si="35"/>
        <v>187</v>
      </c>
      <c r="Q64">
        <f t="shared" ca="1" si="36"/>
        <v>1134.5</v>
      </c>
      <c r="R64">
        <f t="shared" ca="1" si="36"/>
        <v>652</v>
      </c>
      <c r="S64">
        <f t="shared" ca="1" si="36"/>
        <v>503</v>
      </c>
      <c r="T64">
        <f t="shared" ca="1" si="36"/>
        <v>1200</v>
      </c>
      <c r="U64">
        <f t="shared" ca="1" si="36"/>
        <v>990.25</v>
      </c>
      <c r="V64">
        <f t="shared" ca="1" si="36"/>
        <v>486</v>
      </c>
      <c r="W64">
        <f t="shared" ca="1" si="36"/>
        <v>429</v>
      </c>
      <c r="X64">
        <f t="shared" ca="1" si="36"/>
        <v>218.25</v>
      </c>
      <c r="Y64">
        <f t="shared" ca="1" si="36"/>
        <v>238.5</v>
      </c>
      <c r="Z64">
        <f t="shared" ca="1" si="36"/>
        <v>246</v>
      </c>
      <c r="AA64" t="str">
        <f t="shared" ca="1" si="37"/>
        <v>FALSK</v>
      </c>
      <c r="AB64">
        <f t="shared" ca="1" si="37"/>
        <v>1.8850465711842381</v>
      </c>
      <c r="AC64">
        <f t="shared" ca="1" si="37"/>
        <v>4.05</v>
      </c>
      <c r="AD64">
        <f t="shared" ca="1" si="37"/>
        <v>2.5357565975360927</v>
      </c>
      <c r="AE64">
        <f t="shared" ca="1" si="37"/>
        <v>17.25</v>
      </c>
      <c r="AF64">
        <f t="shared" ca="1" si="37"/>
        <v>12</v>
      </c>
      <c r="AG64" t="str">
        <f t="shared" ca="1" si="37"/>
        <v>FALSK</v>
      </c>
      <c r="AH64" t="str">
        <f t="shared" ca="1" si="37"/>
        <v>FALSK</v>
      </c>
      <c r="AI64">
        <f t="shared" ca="1" si="37"/>
        <v>1490</v>
      </c>
      <c r="AJ64">
        <f t="shared" ca="1" si="37"/>
        <v>3200</v>
      </c>
      <c r="AK64">
        <f t="shared" ca="1" si="38"/>
        <v>2000</v>
      </c>
      <c r="AL64">
        <f t="shared" ca="1" si="38"/>
        <v>13610</v>
      </c>
      <c r="AM64">
        <f t="shared" ca="1" si="38"/>
        <v>9470</v>
      </c>
      <c r="AN64" t="str">
        <f t="shared" ca="1" si="38"/>
        <v xml:space="preserve"> </v>
      </c>
      <c r="AO64" t="str">
        <f t="shared" ca="1" si="38"/>
        <v>FALSK</v>
      </c>
      <c r="AP64" t="str">
        <f t="shared" ca="1" si="38"/>
        <v>FALSK</v>
      </c>
      <c r="AQ64">
        <f t="shared" ca="1" si="38"/>
        <v>218</v>
      </c>
      <c r="AR64">
        <f t="shared" ca="1" si="38"/>
        <v>223</v>
      </c>
      <c r="AS64">
        <f t="shared" ca="1" si="38"/>
        <v>215.2</v>
      </c>
      <c r="AT64">
        <f t="shared" ca="1" si="38"/>
        <v>182.8</v>
      </c>
      <c r="AU64">
        <f t="shared" ca="1" si="38"/>
        <v>187.8</v>
      </c>
      <c r="AV64">
        <f t="shared" ca="1" si="38"/>
        <v>173.5</v>
      </c>
      <c r="AW64">
        <f t="shared" ca="1" si="38"/>
        <v>159.5</v>
      </c>
      <c r="AX64">
        <f t="shared" ca="1" si="38"/>
        <v>164.5</v>
      </c>
      <c r="AY64" t="str">
        <f t="shared" ca="1" si="38"/>
        <v>FALSK</v>
      </c>
      <c r="BD64" s="92" t="str">
        <f t="shared" ca="1" si="11"/>
        <v>Ja</v>
      </c>
      <c r="BE64" s="92">
        <f t="shared" ca="1" si="12"/>
        <v>2011</v>
      </c>
      <c r="BF64" s="92">
        <f t="shared" ca="1" si="13"/>
        <v>2</v>
      </c>
      <c r="BG64" s="92">
        <f t="shared" ca="1" si="14"/>
        <v>5</v>
      </c>
      <c r="BH64" s="92">
        <f t="shared" ca="1" si="15"/>
        <v>160</v>
      </c>
      <c r="BI64" s="92">
        <f t="shared" ca="1" si="16"/>
        <v>170</v>
      </c>
      <c r="BJ64" s="92">
        <f t="shared" ca="1" si="17"/>
        <v>272</v>
      </c>
      <c r="BK64" s="92">
        <f t="shared" ca="1" si="18"/>
        <v>215.2</v>
      </c>
      <c r="BQ64" s="92"/>
      <c r="BR64" s="92"/>
      <c r="BS64" s="92"/>
      <c r="BT64" s="92"/>
      <c r="BU64" s="92"/>
      <c r="BV64" s="92"/>
      <c r="BW64" s="92"/>
      <c r="BX64" s="92"/>
      <c r="BY64" s="92"/>
    </row>
    <row r="65" spans="1:77" x14ac:dyDescent="0.2">
      <c r="A65" t="str">
        <f t="shared" ca="1" si="7"/>
        <v>Ja</v>
      </c>
      <c r="B65">
        <f t="shared" ca="1" si="8"/>
        <v>2011</v>
      </c>
      <c r="C65">
        <f t="shared" ca="1" si="9"/>
        <v>2</v>
      </c>
      <c r="D65" s="82">
        <f t="shared" ca="1" si="10"/>
        <v>6</v>
      </c>
      <c r="E65" s="65">
        <f ca="1">OFFSET(Prisudvikling!D$8,0,ROW(E65)-ROW(E$6))</f>
        <v>40585</v>
      </c>
      <c r="F65">
        <f t="shared" ca="1" si="2"/>
        <v>160</v>
      </c>
      <c r="G65">
        <f t="shared" ca="1" si="35"/>
        <v>160</v>
      </c>
      <c r="H65">
        <f t="shared" ca="1" si="35"/>
        <v>170</v>
      </c>
      <c r="I65">
        <f t="shared" ca="1" si="35"/>
        <v>154</v>
      </c>
      <c r="J65" t="str">
        <f t="shared" ca="1" si="35"/>
        <v>FALSK</v>
      </c>
      <c r="K65" t="str">
        <f t="shared" ca="1" si="35"/>
        <v>FALSK</v>
      </c>
      <c r="L65">
        <f t="shared" ca="1" si="35"/>
        <v>282.83</v>
      </c>
      <c r="M65">
        <f t="shared" ca="1" si="35"/>
        <v>585</v>
      </c>
      <c r="N65">
        <f t="shared" ca="1" si="35"/>
        <v>195</v>
      </c>
      <c r="O65">
        <f t="shared" ca="1" si="35"/>
        <v>202</v>
      </c>
      <c r="P65">
        <f t="shared" ca="1" si="35"/>
        <v>188.5</v>
      </c>
      <c r="Q65">
        <f t="shared" ca="1" si="36"/>
        <v>1144.5</v>
      </c>
      <c r="R65">
        <f t="shared" ca="1" si="36"/>
        <v>652</v>
      </c>
      <c r="S65">
        <f t="shared" ca="1" si="36"/>
        <v>503</v>
      </c>
      <c r="T65">
        <f t="shared" ca="1" si="36"/>
        <v>1200</v>
      </c>
      <c r="U65">
        <f t="shared" ca="1" si="36"/>
        <v>990.25</v>
      </c>
      <c r="V65">
        <f t="shared" ca="1" si="36"/>
        <v>486</v>
      </c>
      <c r="W65">
        <f t="shared" ca="1" si="36"/>
        <v>429</v>
      </c>
      <c r="X65">
        <f t="shared" ca="1" si="36"/>
        <v>222.25</v>
      </c>
      <c r="Y65">
        <f t="shared" ca="1" si="36"/>
        <v>238.5</v>
      </c>
      <c r="Z65">
        <f t="shared" ca="1" si="36"/>
        <v>246</v>
      </c>
      <c r="AA65" t="str">
        <f t="shared" ca="1" si="37"/>
        <v>FALSK</v>
      </c>
      <c r="AB65">
        <f t="shared" ca="1" si="37"/>
        <v>1.8850465711842381</v>
      </c>
      <c r="AC65">
        <f t="shared" ca="1" si="37"/>
        <v>3.95</v>
      </c>
      <c r="AD65">
        <f t="shared" ca="1" si="37"/>
        <v>2.35</v>
      </c>
      <c r="AE65">
        <f t="shared" ca="1" si="37"/>
        <v>17.05</v>
      </c>
      <c r="AF65">
        <f t="shared" ca="1" si="37"/>
        <v>12</v>
      </c>
      <c r="AG65" t="str">
        <f t="shared" ca="1" si="37"/>
        <v>FALSK</v>
      </c>
      <c r="AH65" t="str">
        <f t="shared" ca="1" si="37"/>
        <v>FALSK</v>
      </c>
      <c r="AI65">
        <f t="shared" ca="1" si="37"/>
        <v>1490</v>
      </c>
      <c r="AJ65">
        <f t="shared" ca="1" si="37"/>
        <v>3120</v>
      </c>
      <c r="AK65">
        <f t="shared" ca="1" si="38"/>
        <v>1850</v>
      </c>
      <c r="AL65">
        <f t="shared" ca="1" si="38"/>
        <v>13460</v>
      </c>
      <c r="AM65">
        <f t="shared" ca="1" si="38"/>
        <v>9470</v>
      </c>
      <c r="AN65" t="str">
        <f t="shared" ca="1" si="38"/>
        <v xml:space="preserve"> </v>
      </c>
      <c r="AO65" t="str">
        <f t="shared" ca="1" si="38"/>
        <v>FALSK</v>
      </c>
      <c r="AP65" t="str">
        <f t="shared" ca="1" si="38"/>
        <v>FALSK</v>
      </c>
      <c r="AQ65">
        <f t="shared" ca="1" si="38"/>
        <v>219.1</v>
      </c>
      <c r="AR65">
        <f t="shared" ca="1" si="38"/>
        <v>224.1</v>
      </c>
      <c r="AS65">
        <f t="shared" ca="1" si="38"/>
        <v>218.4</v>
      </c>
      <c r="AT65">
        <f t="shared" ca="1" si="38"/>
        <v>183.6</v>
      </c>
      <c r="AU65">
        <f t="shared" ca="1" si="38"/>
        <v>188.6</v>
      </c>
      <c r="AV65">
        <f t="shared" ca="1" si="38"/>
        <v>174.3</v>
      </c>
      <c r="AW65">
        <f t="shared" ca="1" si="38"/>
        <v>159.5</v>
      </c>
      <c r="AX65">
        <f t="shared" ca="1" si="38"/>
        <v>164.5</v>
      </c>
      <c r="AY65" t="str">
        <f t="shared" ca="1" si="38"/>
        <v>FALSK</v>
      </c>
      <c r="BD65" s="92" t="str">
        <f t="shared" ca="1" si="11"/>
        <v>Ja</v>
      </c>
      <c r="BE65" s="92">
        <f t="shared" ca="1" si="12"/>
        <v>2011</v>
      </c>
      <c r="BF65" s="92">
        <f t="shared" ca="1" si="13"/>
        <v>2</v>
      </c>
      <c r="BG65" s="92">
        <f t="shared" ca="1" si="14"/>
        <v>6</v>
      </c>
      <c r="BH65" s="92">
        <f t="shared" ca="1" si="15"/>
        <v>160</v>
      </c>
      <c r="BI65" s="92">
        <f t="shared" ca="1" si="16"/>
        <v>170</v>
      </c>
      <c r="BJ65" s="92">
        <f t="shared" ca="1" si="17"/>
        <v>282.83</v>
      </c>
      <c r="BK65" s="92">
        <f t="shared" ca="1" si="18"/>
        <v>218.4</v>
      </c>
      <c r="BQ65" s="92"/>
      <c r="BR65" s="92"/>
      <c r="BS65" s="92"/>
      <c r="BT65" s="92"/>
      <c r="BU65" s="92"/>
      <c r="BV65" s="92"/>
      <c r="BW65" s="92"/>
      <c r="BX65" s="92"/>
      <c r="BY65" s="92"/>
    </row>
    <row r="66" spans="1:77" x14ac:dyDescent="0.2">
      <c r="A66" t="str">
        <f t="shared" ca="1" si="7"/>
        <v>Ja</v>
      </c>
      <c r="B66">
        <f t="shared" ca="1" si="8"/>
        <v>2011</v>
      </c>
      <c r="C66">
        <f t="shared" ca="1" si="9"/>
        <v>2</v>
      </c>
      <c r="D66" s="82">
        <f t="shared" ca="1" si="10"/>
        <v>7</v>
      </c>
      <c r="E66" s="65">
        <f ca="1">OFFSET(Prisudvikling!D$8,0,ROW(E66)-ROW(E$6))</f>
        <v>40592</v>
      </c>
      <c r="F66">
        <f t="shared" ca="1" si="2"/>
        <v>162</v>
      </c>
      <c r="G66">
        <f t="shared" ref="G66:P75" ca="1" si="39">IF(ISNA(HLOOKUP($E66,prisudvikling,G$2,FALSE)),"FALSK",IF(HLOOKUP($E66,prisudvikling,G$2,FALSE)&gt;0,HLOOKUP($E66,prisudvikling,G$2,FALSE),"FALSK"))</f>
        <v>162</v>
      </c>
      <c r="H66">
        <f t="shared" ca="1" si="39"/>
        <v>170</v>
      </c>
      <c r="I66">
        <f t="shared" ca="1" si="39"/>
        <v>157</v>
      </c>
      <c r="J66">
        <f t="shared" ca="1" si="39"/>
        <v>217</v>
      </c>
      <c r="K66" t="str">
        <f t="shared" ca="1" si="39"/>
        <v>FALSK</v>
      </c>
      <c r="L66">
        <f t="shared" ca="1" si="39"/>
        <v>283.92</v>
      </c>
      <c r="M66">
        <f t="shared" ca="1" si="39"/>
        <v>638</v>
      </c>
      <c r="N66">
        <f t="shared" ca="1" si="39"/>
        <v>157.75</v>
      </c>
      <c r="O66">
        <f t="shared" ca="1" si="39"/>
        <v>215</v>
      </c>
      <c r="P66">
        <f t="shared" ca="1" si="39"/>
        <v>201.75</v>
      </c>
      <c r="Q66">
        <f t="shared" ref="Q66:Z75" ca="1" si="40">IF(ISNA(HLOOKUP($E66,prisudvikling,Q$2,FALSE)),"FALSK",IF(HLOOKUP($E66,prisudvikling,Q$2,FALSE)&gt;0,HLOOKUP($E66,prisudvikling,Q$2,FALSE),"FALSK"))</f>
        <v>1117</v>
      </c>
      <c r="R66">
        <f t="shared" ca="1" si="40"/>
        <v>652</v>
      </c>
      <c r="S66">
        <f t="shared" ca="1" si="40"/>
        <v>503</v>
      </c>
      <c r="T66">
        <f t="shared" ca="1" si="40"/>
        <v>1100</v>
      </c>
      <c r="U66">
        <f t="shared" ca="1" si="40"/>
        <v>1045</v>
      </c>
      <c r="V66">
        <f t="shared" ca="1" si="40"/>
        <v>554</v>
      </c>
      <c r="W66">
        <f t="shared" ca="1" si="40"/>
        <v>429</v>
      </c>
      <c r="X66">
        <f t="shared" ca="1" si="40"/>
        <v>216</v>
      </c>
      <c r="Y66">
        <f t="shared" ca="1" si="40"/>
        <v>235</v>
      </c>
      <c r="Z66">
        <f t="shared" ca="1" si="40"/>
        <v>242.5</v>
      </c>
      <c r="AA66" t="str">
        <f t="shared" ref="AA66:AJ75" ca="1" si="41">IF(ISNA(HLOOKUP($E66,prisudvikling,AA$2,FALSE)),"FALSK",IF(HLOOKUP($E66,prisudvikling,AA$2,FALSE)&gt;0,HLOOKUP($E66,prisudvikling,AA$2,FALSE),"FALSK"))</f>
        <v>FALSK</v>
      </c>
      <c r="AB66">
        <f t="shared" ca="1" si="41"/>
        <v>1.8850465711842381</v>
      </c>
      <c r="AC66">
        <f t="shared" ca="1" si="41"/>
        <v>3.95</v>
      </c>
      <c r="AD66">
        <f t="shared" ca="1" si="41"/>
        <v>2.5357565975360927</v>
      </c>
      <c r="AE66">
        <f t="shared" ca="1" si="41"/>
        <v>17.05</v>
      </c>
      <c r="AF66">
        <f t="shared" ca="1" si="41"/>
        <v>12</v>
      </c>
      <c r="AG66" t="str">
        <f t="shared" ca="1" si="41"/>
        <v>FALSK</v>
      </c>
      <c r="AH66" t="str">
        <f t="shared" ca="1" si="41"/>
        <v>FALSK</v>
      </c>
      <c r="AI66">
        <f t="shared" ca="1" si="41"/>
        <v>1490</v>
      </c>
      <c r="AJ66">
        <f t="shared" ca="1" si="41"/>
        <v>3120</v>
      </c>
      <c r="AK66">
        <f t="shared" ref="AK66:AY75" ca="1" si="42">IF(ISNA(HLOOKUP($E66,prisudvikling,AK$2,FALSE)),"FALSK",IF(HLOOKUP($E66,prisudvikling,AK$2,FALSE)&gt;0,HLOOKUP($E66,prisudvikling,AK$2,FALSE),"FALSK"))</f>
        <v>2000</v>
      </c>
      <c r="AL66">
        <f t="shared" ca="1" si="42"/>
        <v>13460</v>
      </c>
      <c r="AM66">
        <f t="shared" ca="1" si="42"/>
        <v>9470</v>
      </c>
      <c r="AN66" t="str">
        <f t="shared" ca="1" si="42"/>
        <v xml:space="preserve"> </v>
      </c>
      <c r="AO66" t="str">
        <f t="shared" ca="1" si="42"/>
        <v>FALSK</v>
      </c>
      <c r="AP66" t="str">
        <f t="shared" ca="1" si="42"/>
        <v>FALSK</v>
      </c>
      <c r="AQ66">
        <f t="shared" ca="1" si="42"/>
        <v>208.3</v>
      </c>
      <c r="AR66">
        <f t="shared" ca="1" si="42"/>
        <v>213.3</v>
      </c>
      <c r="AS66">
        <f t="shared" ca="1" si="42"/>
        <v>220.6</v>
      </c>
      <c r="AT66">
        <f t="shared" ca="1" si="42"/>
        <v>184.1</v>
      </c>
      <c r="AU66">
        <f t="shared" ca="1" si="42"/>
        <v>189.1</v>
      </c>
      <c r="AV66">
        <f t="shared" ca="1" si="42"/>
        <v>178.2</v>
      </c>
      <c r="AW66">
        <f t="shared" ca="1" si="42"/>
        <v>158.80000000000001</v>
      </c>
      <c r="AX66">
        <f t="shared" ca="1" si="42"/>
        <v>163.80000000000001</v>
      </c>
      <c r="AY66" t="str">
        <f t="shared" ca="1" si="42"/>
        <v>FALSK</v>
      </c>
      <c r="BD66" s="92" t="str">
        <f t="shared" ca="1" si="11"/>
        <v>Ja</v>
      </c>
      <c r="BE66" s="92">
        <f t="shared" ca="1" si="12"/>
        <v>2011</v>
      </c>
      <c r="BF66" s="92">
        <f t="shared" ca="1" si="13"/>
        <v>2</v>
      </c>
      <c r="BG66" s="92">
        <f t="shared" ca="1" si="14"/>
        <v>7</v>
      </c>
      <c r="BH66" s="92">
        <f t="shared" ca="1" si="15"/>
        <v>162</v>
      </c>
      <c r="BI66" s="92">
        <f t="shared" ca="1" si="16"/>
        <v>170</v>
      </c>
      <c r="BJ66" s="92">
        <f t="shared" ca="1" si="17"/>
        <v>283.92</v>
      </c>
      <c r="BK66" s="92">
        <f t="shared" ca="1" si="18"/>
        <v>220.6</v>
      </c>
      <c r="BQ66" s="92"/>
      <c r="BR66" s="92"/>
      <c r="BS66" s="92"/>
      <c r="BT66" s="92"/>
      <c r="BU66" s="92"/>
      <c r="BV66" s="92"/>
      <c r="BW66" s="92"/>
      <c r="BX66" s="92"/>
      <c r="BY66" s="92"/>
    </row>
    <row r="67" spans="1:77" x14ac:dyDescent="0.2">
      <c r="A67" t="str">
        <f t="shared" ca="1" si="7"/>
        <v>Ja</v>
      </c>
      <c r="B67">
        <f t="shared" ca="1" si="8"/>
        <v>2011</v>
      </c>
      <c r="C67">
        <f t="shared" ca="1" si="9"/>
        <v>2</v>
      </c>
      <c r="D67" s="82">
        <f t="shared" ca="1" si="10"/>
        <v>8</v>
      </c>
      <c r="E67" s="65">
        <f ca="1">OFFSET(Prisudvikling!D$8,0,ROW(E67)-ROW(E$6))</f>
        <v>40599</v>
      </c>
      <c r="F67">
        <f t="shared" ca="1" si="2"/>
        <v>162</v>
      </c>
      <c r="G67">
        <f t="shared" ca="1" si="39"/>
        <v>162</v>
      </c>
      <c r="H67">
        <f t="shared" ca="1" si="39"/>
        <v>172</v>
      </c>
      <c r="I67">
        <f t="shared" ca="1" si="39"/>
        <v>169</v>
      </c>
      <c r="J67" t="str">
        <f t="shared" ca="1" si="39"/>
        <v>FALSK</v>
      </c>
      <c r="K67" t="str">
        <f t="shared" ca="1" si="39"/>
        <v>FALSK</v>
      </c>
      <c r="L67">
        <f t="shared" ca="1" si="39"/>
        <v>276.47000000000003</v>
      </c>
      <c r="M67">
        <f t="shared" ca="1" si="39"/>
        <v>638</v>
      </c>
      <c r="N67">
        <f t="shared" ca="1" si="39"/>
        <v>196.75</v>
      </c>
      <c r="O67">
        <f t="shared" ca="1" si="39"/>
        <v>213</v>
      </c>
      <c r="P67">
        <f t="shared" ca="1" si="39"/>
        <v>198.75</v>
      </c>
      <c r="Q67">
        <f t="shared" ca="1" si="40"/>
        <v>1147.5</v>
      </c>
      <c r="R67">
        <f t="shared" ca="1" si="40"/>
        <v>652</v>
      </c>
      <c r="S67">
        <f t="shared" ca="1" si="40"/>
        <v>503</v>
      </c>
      <c r="T67">
        <f t="shared" ca="1" si="40"/>
        <v>1100</v>
      </c>
      <c r="U67">
        <f t="shared" ca="1" si="40"/>
        <v>1045</v>
      </c>
      <c r="V67">
        <f t="shared" ca="1" si="40"/>
        <v>554</v>
      </c>
      <c r="W67">
        <f t="shared" ca="1" si="40"/>
        <v>456.5</v>
      </c>
      <c r="X67">
        <f t="shared" ca="1" si="40"/>
        <v>217</v>
      </c>
      <c r="Y67">
        <f t="shared" ca="1" si="40"/>
        <v>229.5</v>
      </c>
      <c r="Z67">
        <f t="shared" ca="1" si="40"/>
        <v>239</v>
      </c>
      <c r="AA67" t="str">
        <f t="shared" ca="1" si="41"/>
        <v>FALSK</v>
      </c>
      <c r="AB67">
        <f t="shared" ca="1" si="41"/>
        <v>1.8850465711842381</v>
      </c>
      <c r="AC67">
        <f t="shared" ca="1" si="41"/>
        <v>3.95</v>
      </c>
      <c r="AD67">
        <f t="shared" ca="1" si="41"/>
        <v>2.5357565975360927</v>
      </c>
      <c r="AE67">
        <f t="shared" ca="1" si="41"/>
        <v>17.05</v>
      </c>
      <c r="AF67">
        <f t="shared" ca="1" si="41"/>
        <v>12</v>
      </c>
      <c r="AG67" t="str">
        <f t="shared" ca="1" si="41"/>
        <v>FALSK</v>
      </c>
      <c r="AH67" t="str">
        <f t="shared" ca="1" si="41"/>
        <v>FALSK</v>
      </c>
      <c r="AI67">
        <f t="shared" ca="1" si="41"/>
        <v>1490</v>
      </c>
      <c r="AJ67">
        <f t="shared" ca="1" si="41"/>
        <v>3120</v>
      </c>
      <c r="AK67">
        <f t="shared" ca="1" si="42"/>
        <v>2000</v>
      </c>
      <c r="AL67">
        <f t="shared" ca="1" si="42"/>
        <v>13460</v>
      </c>
      <c r="AM67">
        <f t="shared" ca="1" si="42"/>
        <v>9470</v>
      </c>
      <c r="AN67" t="str">
        <f t="shared" ca="1" si="42"/>
        <v xml:space="preserve"> </v>
      </c>
      <c r="AO67" t="str">
        <f t="shared" ca="1" si="42"/>
        <v>FALSK</v>
      </c>
      <c r="AP67" t="str">
        <f t="shared" ca="1" si="42"/>
        <v>FALSK</v>
      </c>
      <c r="AQ67">
        <f t="shared" ca="1" si="42"/>
        <v>222.1</v>
      </c>
      <c r="AR67">
        <f t="shared" ca="1" si="42"/>
        <v>227.1</v>
      </c>
      <c r="AS67">
        <f t="shared" ca="1" si="42"/>
        <v>222.7</v>
      </c>
      <c r="AT67">
        <f t="shared" ca="1" si="42"/>
        <v>185.8</v>
      </c>
      <c r="AU67">
        <f t="shared" ca="1" si="42"/>
        <v>190.8</v>
      </c>
      <c r="AV67">
        <f t="shared" ca="1" si="42"/>
        <v>178</v>
      </c>
      <c r="AW67">
        <f t="shared" ca="1" si="42"/>
        <v>161.9</v>
      </c>
      <c r="AX67">
        <f t="shared" ca="1" si="42"/>
        <v>166.9</v>
      </c>
      <c r="AY67" t="str">
        <f t="shared" ca="1" si="42"/>
        <v>FALSK</v>
      </c>
      <c r="BD67" s="92" t="str">
        <f t="shared" ca="1" si="11"/>
        <v>Ja</v>
      </c>
      <c r="BE67" s="92">
        <f t="shared" ca="1" si="12"/>
        <v>2011</v>
      </c>
      <c r="BF67" s="92">
        <f t="shared" ca="1" si="13"/>
        <v>2</v>
      </c>
      <c r="BG67" s="92">
        <f t="shared" ca="1" si="14"/>
        <v>8</v>
      </c>
      <c r="BH67" s="92">
        <f t="shared" ca="1" si="15"/>
        <v>162</v>
      </c>
      <c r="BI67" s="92">
        <f t="shared" ca="1" si="16"/>
        <v>172</v>
      </c>
      <c r="BJ67" s="92">
        <f t="shared" ca="1" si="17"/>
        <v>276.47000000000003</v>
      </c>
      <c r="BK67" s="92">
        <f t="shared" ca="1" si="18"/>
        <v>222.7</v>
      </c>
      <c r="BQ67" s="92"/>
      <c r="BR67" s="92"/>
      <c r="BS67" s="92"/>
      <c r="BT67" s="92"/>
      <c r="BU67" s="92"/>
      <c r="BV67" s="92"/>
      <c r="BW67" s="92"/>
      <c r="BX67" s="92"/>
      <c r="BY67" s="92"/>
    </row>
    <row r="68" spans="1:77" x14ac:dyDescent="0.2">
      <c r="A68" t="str">
        <f t="shared" ca="1" si="7"/>
        <v>Ja</v>
      </c>
      <c r="B68">
        <f t="shared" ca="1" si="8"/>
        <v>2011</v>
      </c>
      <c r="C68">
        <f t="shared" ca="1" si="9"/>
        <v>3</v>
      </c>
      <c r="D68" s="82">
        <f t="shared" ca="1" si="10"/>
        <v>9</v>
      </c>
      <c r="E68" s="65">
        <f ca="1">OFFSET(Prisudvikling!D$8,0,ROW(E68)-ROW(E$6))</f>
        <v>40606</v>
      </c>
      <c r="F68">
        <f t="shared" ca="1" si="2"/>
        <v>155</v>
      </c>
      <c r="G68">
        <f t="shared" ca="1" si="39"/>
        <v>155</v>
      </c>
      <c r="H68">
        <f t="shared" ca="1" si="39"/>
        <v>164</v>
      </c>
      <c r="I68">
        <f t="shared" ca="1" si="39"/>
        <v>149</v>
      </c>
      <c r="J68">
        <f t="shared" ca="1" si="39"/>
        <v>217</v>
      </c>
      <c r="K68" t="str">
        <f t="shared" ca="1" si="39"/>
        <v>FALSK</v>
      </c>
      <c r="L68">
        <f t="shared" ca="1" si="39"/>
        <v>264.85000000000002</v>
      </c>
      <c r="M68">
        <f t="shared" ca="1" si="39"/>
        <v>555</v>
      </c>
      <c r="N68">
        <f t="shared" ca="1" si="39"/>
        <v>154</v>
      </c>
      <c r="O68">
        <f t="shared" ca="1" si="39"/>
        <v>181</v>
      </c>
      <c r="P68">
        <f t="shared" ca="1" si="39"/>
        <v>180</v>
      </c>
      <c r="Q68">
        <f t="shared" ca="1" si="40"/>
        <v>1050</v>
      </c>
      <c r="R68">
        <f t="shared" ca="1" si="40"/>
        <v>595</v>
      </c>
      <c r="S68">
        <f t="shared" ca="1" si="40"/>
        <v>503</v>
      </c>
      <c r="T68">
        <f t="shared" ca="1" si="40"/>
        <v>1100</v>
      </c>
      <c r="U68">
        <f t="shared" ca="1" si="40"/>
        <v>1045</v>
      </c>
      <c r="V68">
        <f t="shared" ca="1" si="40"/>
        <v>554</v>
      </c>
      <c r="W68">
        <f t="shared" ca="1" si="40"/>
        <v>456.5</v>
      </c>
      <c r="X68">
        <f t="shared" ca="1" si="40"/>
        <v>206.75</v>
      </c>
      <c r="Y68">
        <f t="shared" ca="1" si="40"/>
        <v>224</v>
      </c>
      <c r="Z68">
        <f t="shared" ca="1" si="40"/>
        <v>234.25</v>
      </c>
      <c r="AA68" t="str">
        <f t="shared" ca="1" si="41"/>
        <v>FALSK</v>
      </c>
      <c r="AB68">
        <f t="shared" ca="1" si="41"/>
        <v>1.8850465711842381</v>
      </c>
      <c r="AC68">
        <f t="shared" ca="1" si="41"/>
        <v>3.95</v>
      </c>
      <c r="AD68">
        <f t="shared" ca="1" si="41"/>
        <v>2.5357565975360927</v>
      </c>
      <c r="AE68">
        <f t="shared" ca="1" si="41"/>
        <v>17.05</v>
      </c>
      <c r="AF68">
        <f t="shared" ca="1" si="41"/>
        <v>12</v>
      </c>
      <c r="AG68" t="str">
        <f t="shared" ca="1" si="41"/>
        <v>FALSK</v>
      </c>
      <c r="AH68" t="str">
        <f t="shared" ca="1" si="41"/>
        <v>FALSK</v>
      </c>
      <c r="AI68">
        <f t="shared" ca="1" si="41"/>
        <v>1490</v>
      </c>
      <c r="AJ68">
        <f t="shared" ca="1" si="41"/>
        <v>3120</v>
      </c>
      <c r="AK68">
        <f t="shared" ca="1" si="42"/>
        <v>2000</v>
      </c>
      <c r="AL68">
        <f t="shared" ca="1" si="42"/>
        <v>13460</v>
      </c>
      <c r="AM68">
        <f t="shared" ca="1" si="42"/>
        <v>9470</v>
      </c>
      <c r="AN68" t="str">
        <f t="shared" ca="1" si="42"/>
        <v xml:space="preserve"> </v>
      </c>
      <c r="AO68" t="str">
        <f t="shared" ca="1" si="42"/>
        <v>FALSK</v>
      </c>
      <c r="AP68" t="str">
        <f t="shared" ca="1" si="42"/>
        <v>FALSK</v>
      </c>
      <c r="AQ68">
        <f t="shared" ca="1" si="42"/>
        <v>198.37926251914769</v>
      </c>
      <c r="AR68">
        <f t="shared" ca="1" si="42"/>
        <v>203.4</v>
      </c>
      <c r="AS68">
        <f t="shared" ca="1" si="42"/>
        <v>188.70547748217228</v>
      </c>
      <c r="AT68">
        <f t="shared" ca="1" si="42"/>
        <v>176.83905073045568</v>
      </c>
      <c r="AU68">
        <f t="shared" ca="1" si="42"/>
        <v>181.8</v>
      </c>
      <c r="AV68">
        <f t="shared" ca="1" si="42"/>
        <v>166.9</v>
      </c>
      <c r="AW68">
        <f t="shared" ca="1" si="42"/>
        <v>153.03889019199238</v>
      </c>
      <c r="AX68">
        <f t="shared" ca="1" si="42"/>
        <v>158</v>
      </c>
      <c r="AY68" t="str">
        <f t="shared" ca="1" si="42"/>
        <v>FALSK</v>
      </c>
      <c r="BD68" s="92" t="str">
        <f t="shared" ca="1" si="11"/>
        <v>Ja</v>
      </c>
      <c r="BE68" s="92">
        <f t="shared" ca="1" si="12"/>
        <v>2011</v>
      </c>
      <c r="BF68" s="92">
        <f t="shared" ca="1" si="13"/>
        <v>3</v>
      </c>
      <c r="BG68" s="92">
        <f t="shared" ca="1" si="14"/>
        <v>9</v>
      </c>
      <c r="BH68" s="92">
        <f t="shared" ca="1" si="15"/>
        <v>155</v>
      </c>
      <c r="BI68" s="92">
        <f t="shared" ca="1" si="16"/>
        <v>164</v>
      </c>
      <c r="BJ68" s="92">
        <f t="shared" ca="1" si="17"/>
        <v>264.85000000000002</v>
      </c>
      <c r="BK68" s="92">
        <f t="shared" ca="1" si="18"/>
        <v>188.70547748217228</v>
      </c>
      <c r="BQ68" s="92"/>
      <c r="BR68" s="92"/>
      <c r="BS68" s="92"/>
      <c r="BT68" s="92"/>
      <c r="BU68" s="92"/>
      <c r="BV68" s="92"/>
      <c r="BW68" s="92"/>
      <c r="BX68" s="92"/>
      <c r="BY68" s="92"/>
    </row>
    <row r="69" spans="1:77" x14ac:dyDescent="0.2">
      <c r="A69" t="str">
        <f t="shared" ca="1" si="7"/>
        <v>Ja</v>
      </c>
      <c r="B69">
        <f t="shared" ca="1" si="8"/>
        <v>2011</v>
      </c>
      <c r="C69">
        <f t="shared" ca="1" si="9"/>
        <v>3</v>
      </c>
      <c r="D69" s="82">
        <f t="shared" ca="1" si="10"/>
        <v>10</v>
      </c>
      <c r="E69" s="65">
        <f ca="1">OFFSET(Prisudvikling!D$8,0,ROW(E69)-ROW(E$6))</f>
        <v>40613</v>
      </c>
      <c r="F69">
        <f t="shared" ca="1" si="2"/>
        <v>155</v>
      </c>
      <c r="G69">
        <f t="shared" ca="1" si="39"/>
        <v>155</v>
      </c>
      <c r="H69">
        <f t="shared" ca="1" si="39"/>
        <v>164</v>
      </c>
      <c r="I69">
        <f t="shared" ca="1" si="39"/>
        <v>149</v>
      </c>
      <c r="J69">
        <f t="shared" ca="1" si="39"/>
        <v>217</v>
      </c>
      <c r="K69" t="str">
        <f t="shared" ca="1" si="39"/>
        <v>FALSK</v>
      </c>
      <c r="L69">
        <f t="shared" ca="1" si="39"/>
        <v>268</v>
      </c>
      <c r="M69">
        <f t="shared" ca="1" si="39"/>
        <v>580</v>
      </c>
      <c r="N69">
        <f t="shared" ca="1" si="39"/>
        <v>152.5</v>
      </c>
      <c r="O69">
        <f t="shared" ca="1" si="39"/>
        <v>184.5</v>
      </c>
      <c r="P69">
        <f t="shared" ca="1" si="39"/>
        <v>179</v>
      </c>
      <c r="Q69">
        <f t="shared" ca="1" si="40"/>
        <v>1117.5</v>
      </c>
      <c r="R69">
        <f t="shared" ca="1" si="40"/>
        <v>595</v>
      </c>
      <c r="S69">
        <f t="shared" ca="1" si="40"/>
        <v>503</v>
      </c>
      <c r="T69">
        <f t="shared" ca="1" si="40"/>
        <v>1100</v>
      </c>
      <c r="U69">
        <f t="shared" ca="1" si="40"/>
        <v>1045</v>
      </c>
      <c r="V69">
        <f t="shared" ca="1" si="40"/>
        <v>554</v>
      </c>
      <c r="W69">
        <f t="shared" ca="1" si="40"/>
        <v>506</v>
      </c>
      <c r="X69">
        <f t="shared" ca="1" si="40"/>
        <v>208</v>
      </c>
      <c r="Y69">
        <f t="shared" ca="1" si="40"/>
        <v>223</v>
      </c>
      <c r="Z69">
        <f t="shared" ca="1" si="40"/>
        <v>230.5</v>
      </c>
      <c r="AA69" t="str">
        <f t="shared" ca="1" si="41"/>
        <v>FALSK</v>
      </c>
      <c r="AB69">
        <f t="shared" ca="1" si="41"/>
        <v>1.8850465711842381</v>
      </c>
      <c r="AC69">
        <f t="shared" ca="1" si="41"/>
        <v>3.95</v>
      </c>
      <c r="AD69">
        <f t="shared" ca="1" si="41"/>
        <v>2.5357565975360927</v>
      </c>
      <c r="AE69">
        <f t="shared" ca="1" si="41"/>
        <v>17.05</v>
      </c>
      <c r="AF69">
        <f t="shared" ca="1" si="41"/>
        <v>12</v>
      </c>
      <c r="AG69" t="str">
        <f t="shared" ca="1" si="41"/>
        <v>FALSK</v>
      </c>
      <c r="AH69" t="str">
        <f t="shared" ca="1" si="41"/>
        <v>FALSK</v>
      </c>
      <c r="AI69">
        <f t="shared" ca="1" si="41"/>
        <v>1490</v>
      </c>
      <c r="AJ69">
        <f t="shared" ca="1" si="41"/>
        <v>3120</v>
      </c>
      <c r="AK69">
        <f t="shared" ca="1" si="42"/>
        <v>2000</v>
      </c>
      <c r="AL69">
        <f t="shared" ca="1" si="42"/>
        <v>13460</v>
      </c>
      <c r="AM69">
        <f t="shared" ca="1" si="42"/>
        <v>9470</v>
      </c>
      <c r="AN69" t="str">
        <f t="shared" ca="1" si="42"/>
        <v xml:space="preserve"> </v>
      </c>
      <c r="AO69" t="str">
        <f t="shared" ca="1" si="42"/>
        <v>FALSK</v>
      </c>
      <c r="AP69" t="str">
        <f t="shared" ca="1" si="42"/>
        <v>FALSK</v>
      </c>
      <c r="AQ69">
        <f t="shared" ca="1" si="42"/>
        <v>200.1551</v>
      </c>
      <c r="AR69">
        <f t="shared" ca="1" si="42"/>
        <v>205.2</v>
      </c>
      <c r="AS69">
        <f t="shared" ca="1" si="42"/>
        <v>206.2627</v>
      </c>
      <c r="AT69">
        <f t="shared" ca="1" si="42"/>
        <v>178.45169999999999</v>
      </c>
      <c r="AU69">
        <f t="shared" ca="1" si="42"/>
        <v>183.5</v>
      </c>
      <c r="AV69">
        <f t="shared" ca="1" si="42"/>
        <v>167.7</v>
      </c>
      <c r="AW69">
        <f t="shared" ca="1" si="42"/>
        <v>158.47579999999999</v>
      </c>
      <c r="AX69">
        <f t="shared" ca="1" si="42"/>
        <v>163.5</v>
      </c>
      <c r="AY69" t="str">
        <f t="shared" ca="1" si="42"/>
        <v>FALSK</v>
      </c>
      <c r="BD69" s="92" t="str">
        <f t="shared" ca="1" si="11"/>
        <v>Ja</v>
      </c>
      <c r="BE69" s="92">
        <f t="shared" ca="1" si="12"/>
        <v>2011</v>
      </c>
      <c r="BF69" s="92">
        <f t="shared" ca="1" si="13"/>
        <v>3</v>
      </c>
      <c r="BG69" s="92">
        <f t="shared" ca="1" si="14"/>
        <v>10</v>
      </c>
      <c r="BH69" s="92">
        <f t="shared" ca="1" si="15"/>
        <v>155</v>
      </c>
      <c r="BI69" s="92">
        <f t="shared" ca="1" si="16"/>
        <v>164</v>
      </c>
      <c r="BJ69" s="92">
        <f t="shared" ca="1" si="17"/>
        <v>268</v>
      </c>
      <c r="BK69" s="92">
        <f t="shared" ca="1" si="18"/>
        <v>206.2627</v>
      </c>
      <c r="BQ69" s="92"/>
      <c r="BR69" s="92"/>
      <c r="BS69" s="92"/>
      <c r="BT69" s="92"/>
      <c r="BU69" s="92"/>
      <c r="BV69" s="92"/>
      <c r="BW69" s="92"/>
      <c r="BX69" s="92"/>
      <c r="BY69" s="92"/>
    </row>
    <row r="70" spans="1:77" x14ac:dyDescent="0.2">
      <c r="A70" t="str">
        <f t="shared" ca="1" si="7"/>
        <v>Ja</v>
      </c>
      <c r="B70">
        <f t="shared" ca="1" si="8"/>
        <v>2011</v>
      </c>
      <c r="C70">
        <f t="shared" ca="1" si="9"/>
        <v>3</v>
      </c>
      <c r="D70" s="82">
        <f t="shared" ca="1" si="10"/>
        <v>11</v>
      </c>
      <c r="E70" s="65">
        <f ca="1">OFFSET(Prisudvikling!D$8,0,ROW(E70)-ROW(E$6))</f>
        <v>40620</v>
      </c>
      <c r="F70">
        <f t="shared" ref="F70:F133" ca="1" si="43">IF(ISNA(HLOOKUP($E70,prisudvikling,G$2,FALSE)),"FALSK",IF(HLOOKUP($E70,prisudvikling,G$2,FALSE)&gt;0,HLOOKUP($E70,prisudvikling,G$2,FALSE),"FALSK"))</f>
        <v>150</v>
      </c>
      <c r="G70">
        <f t="shared" ca="1" si="39"/>
        <v>150</v>
      </c>
      <c r="H70">
        <f t="shared" ca="1" si="39"/>
        <v>162</v>
      </c>
      <c r="I70">
        <f t="shared" ca="1" si="39"/>
        <v>149</v>
      </c>
      <c r="J70">
        <f t="shared" ca="1" si="39"/>
        <v>217</v>
      </c>
      <c r="K70" t="str">
        <f t="shared" ca="1" si="39"/>
        <v>FALSK</v>
      </c>
      <c r="L70">
        <f t="shared" ca="1" si="39"/>
        <v>258.39999999999998</v>
      </c>
      <c r="M70">
        <f t="shared" ca="1" si="39"/>
        <v>555</v>
      </c>
      <c r="N70">
        <f t="shared" ca="1" si="39"/>
        <v>155.5</v>
      </c>
      <c r="O70">
        <f t="shared" ca="1" si="39"/>
        <v>179</v>
      </c>
      <c r="P70">
        <f t="shared" ca="1" si="39"/>
        <v>181.5</v>
      </c>
      <c r="Q70">
        <f t="shared" ca="1" si="40"/>
        <v>1132.5</v>
      </c>
      <c r="R70">
        <f t="shared" ca="1" si="40"/>
        <v>595</v>
      </c>
      <c r="S70">
        <f t="shared" ca="1" si="40"/>
        <v>503</v>
      </c>
      <c r="T70">
        <f t="shared" ca="1" si="40"/>
        <v>1100</v>
      </c>
      <c r="U70">
        <f t="shared" ca="1" si="40"/>
        <v>1045</v>
      </c>
      <c r="V70">
        <f t="shared" ca="1" si="40"/>
        <v>554</v>
      </c>
      <c r="W70">
        <f t="shared" ca="1" si="40"/>
        <v>506</v>
      </c>
      <c r="X70">
        <f t="shared" ca="1" si="40"/>
        <v>203.25</v>
      </c>
      <c r="Y70">
        <f t="shared" ca="1" si="40"/>
        <v>218.25</v>
      </c>
      <c r="Z70">
        <f t="shared" ca="1" si="40"/>
        <v>225.5</v>
      </c>
      <c r="AA70" t="str">
        <f t="shared" ca="1" si="41"/>
        <v>FALSK</v>
      </c>
      <c r="AB70">
        <f t="shared" ca="1" si="41"/>
        <v>1.8850465711842381</v>
      </c>
      <c r="AC70">
        <f t="shared" ca="1" si="41"/>
        <v>3.95</v>
      </c>
      <c r="AD70">
        <f t="shared" ca="1" si="41"/>
        <v>2.5357565975360927</v>
      </c>
      <c r="AE70">
        <f t="shared" ca="1" si="41"/>
        <v>17.05</v>
      </c>
      <c r="AF70">
        <f t="shared" ca="1" si="41"/>
        <v>12</v>
      </c>
      <c r="AG70" t="str">
        <f t="shared" ca="1" si="41"/>
        <v>FALSK</v>
      </c>
      <c r="AH70" t="str">
        <f t="shared" ca="1" si="41"/>
        <v>FALSK</v>
      </c>
      <c r="AI70">
        <f t="shared" ca="1" si="41"/>
        <v>1490</v>
      </c>
      <c r="AJ70">
        <f t="shared" ca="1" si="41"/>
        <v>3120</v>
      </c>
      <c r="AK70">
        <f t="shared" ca="1" si="42"/>
        <v>2000</v>
      </c>
      <c r="AL70">
        <f t="shared" ca="1" si="42"/>
        <v>13460</v>
      </c>
      <c r="AM70">
        <f t="shared" ca="1" si="42"/>
        <v>9470</v>
      </c>
      <c r="AN70" t="str">
        <f t="shared" ca="1" si="42"/>
        <v xml:space="preserve"> </v>
      </c>
      <c r="AO70" t="str">
        <f t="shared" ca="1" si="42"/>
        <v>FALSK</v>
      </c>
      <c r="AP70" t="str">
        <f t="shared" ca="1" si="42"/>
        <v>FALSK</v>
      </c>
      <c r="AQ70">
        <f t="shared" ca="1" si="42"/>
        <v>195.5</v>
      </c>
      <c r="AR70">
        <f t="shared" ca="1" si="42"/>
        <v>200.5</v>
      </c>
      <c r="AS70">
        <f t="shared" ca="1" si="42"/>
        <v>199.1</v>
      </c>
      <c r="AT70">
        <f t="shared" ca="1" si="42"/>
        <v>171.9</v>
      </c>
      <c r="AU70">
        <f t="shared" ca="1" si="42"/>
        <v>176.9</v>
      </c>
      <c r="AV70">
        <f t="shared" ca="1" si="42"/>
        <v>164</v>
      </c>
      <c r="AW70">
        <f t="shared" ca="1" si="42"/>
        <v>148.6</v>
      </c>
      <c r="AX70">
        <f t="shared" ca="1" si="42"/>
        <v>153.6</v>
      </c>
      <c r="AY70" t="str">
        <f t="shared" ca="1" si="42"/>
        <v>FALSK</v>
      </c>
      <c r="BD70" s="92" t="str">
        <f t="shared" ca="1" si="11"/>
        <v>Ja</v>
      </c>
      <c r="BE70" s="92">
        <f t="shared" ca="1" si="12"/>
        <v>2011</v>
      </c>
      <c r="BF70" s="92">
        <f t="shared" ca="1" si="13"/>
        <v>3</v>
      </c>
      <c r="BG70" s="92">
        <f t="shared" ca="1" si="14"/>
        <v>11</v>
      </c>
      <c r="BH70" s="92">
        <f t="shared" ca="1" si="15"/>
        <v>150</v>
      </c>
      <c r="BI70" s="92">
        <f t="shared" ca="1" si="16"/>
        <v>162</v>
      </c>
      <c r="BJ70" s="92">
        <f t="shared" ca="1" si="17"/>
        <v>258.39999999999998</v>
      </c>
      <c r="BK70" s="92">
        <f t="shared" ca="1" si="18"/>
        <v>199.1</v>
      </c>
      <c r="BQ70" s="92"/>
      <c r="BR70" s="92"/>
      <c r="BS70" s="92"/>
      <c r="BT70" s="92"/>
      <c r="BU70" s="92"/>
      <c r="BV70" s="92"/>
      <c r="BW70" s="92"/>
      <c r="BX70" s="92"/>
      <c r="BY70" s="92"/>
    </row>
    <row r="71" spans="1:77" x14ac:dyDescent="0.2">
      <c r="A71" t="str">
        <f t="shared" ref="A71:A134" ca="1" si="44">IF(ISNUMBER(F71),"Ja","Nej")</f>
        <v>Ja</v>
      </c>
      <c r="B71">
        <f t="shared" ref="B71:B134" ca="1" si="45">IF(ISNUMBER(E71),YEAR(E71),"")</f>
        <v>2011</v>
      </c>
      <c r="C71">
        <f t="shared" ref="C71:C134" ca="1" si="46">IF(ISNUMBER(E71),MONTH(E71),"")</f>
        <v>3</v>
      </c>
      <c r="D71" s="82">
        <f t="shared" ref="D71:D134" ca="1" si="47">IF(ISNUMBER(E71),FLOOR((E71-DATE(B71,1,1))/7,1)+IF(WEEKDAY(DATE(B71,1,1),2)&lt;=4,2,1),"")</f>
        <v>12</v>
      </c>
      <c r="E71" s="65">
        <f ca="1">OFFSET(Prisudvikling!D$8,0,ROW(E71)-ROW(E$6))</f>
        <v>40627</v>
      </c>
      <c r="F71">
        <f t="shared" ca="1" si="43"/>
        <v>153</v>
      </c>
      <c r="G71">
        <f t="shared" ca="1" si="39"/>
        <v>153</v>
      </c>
      <c r="H71">
        <f t="shared" ca="1" si="39"/>
        <v>160</v>
      </c>
      <c r="I71">
        <f t="shared" ca="1" si="39"/>
        <v>156</v>
      </c>
      <c r="J71">
        <f t="shared" ca="1" si="39"/>
        <v>215</v>
      </c>
      <c r="K71" t="str">
        <f t="shared" ca="1" si="39"/>
        <v>FALSK</v>
      </c>
      <c r="L71">
        <f t="shared" ca="1" si="39"/>
        <v>253</v>
      </c>
      <c r="M71">
        <f t="shared" ca="1" si="39"/>
        <v>638</v>
      </c>
      <c r="N71">
        <f t="shared" ca="1" si="39"/>
        <v>154</v>
      </c>
      <c r="O71">
        <f t="shared" ca="1" si="39"/>
        <v>189</v>
      </c>
      <c r="P71">
        <f t="shared" ca="1" si="39"/>
        <v>192.75</v>
      </c>
      <c r="Q71">
        <f t="shared" ca="1" si="40"/>
        <v>1102.25</v>
      </c>
      <c r="R71">
        <f t="shared" ca="1" si="40"/>
        <v>595</v>
      </c>
      <c r="S71">
        <f t="shared" ca="1" si="40"/>
        <v>503</v>
      </c>
      <c r="T71">
        <f t="shared" ca="1" si="40"/>
        <v>1100</v>
      </c>
      <c r="U71">
        <f t="shared" ca="1" si="40"/>
        <v>1045</v>
      </c>
      <c r="V71">
        <f t="shared" ca="1" si="40"/>
        <v>554</v>
      </c>
      <c r="W71">
        <f t="shared" ca="1" si="40"/>
        <v>506</v>
      </c>
      <c r="X71">
        <f t="shared" ca="1" si="40"/>
        <v>202.75</v>
      </c>
      <c r="Y71">
        <f t="shared" ca="1" si="40"/>
        <v>217.75</v>
      </c>
      <c r="Z71">
        <f t="shared" ca="1" si="40"/>
        <v>225.25</v>
      </c>
      <c r="AA71" t="str">
        <f t="shared" ca="1" si="41"/>
        <v>FALSK</v>
      </c>
      <c r="AB71">
        <f t="shared" ca="1" si="41"/>
        <v>1.8850465711842381</v>
      </c>
      <c r="AC71">
        <f t="shared" ca="1" si="41"/>
        <v>3.95</v>
      </c>
      <c r="AD71">
        <f t="shared" ca="1" si="41"/>
        <v>2.5357565975360927</v>
      </c>
      <c r="AE71">
        <f t="shared" ca="1" si="41"/>
        <v>17.05</v>
      </c>
      <c r="AF71">
        <f t="shared" ca="1" si="41"/>
        <v>12</v>
      </c>
      <c r="AG71" t="str">
        <f t="shared" ca="1" si="41"/>
        <v>FALSK</v>
      </c>
      <c r="AH71" t="str">
        <f t="shared" ca="1" si="41"/>
        <v>FALSK</v>
      </c>
      <c r="AI71">
        <f t="shared" ca="1" si="41"/>
        <v>1490</v>
      </c>
      <c r="AJ71">
        <f t="shared" ca="1" si="41"/>
        <v>3120</v>
      </c>
      <c r="AK71">
        <f t="shared" ca="1" si="42"/>
        <v>2000</v>
      </c>
      <c r="AL71">
        <f t="shared" ca="1" si="42"/>
        <v>13460</v>
      </c>
      <c r="AM71">
        <f t="shared" ca="1" si="42"/>
        <v>9470</v>
      </c>
      <c r="AN71" t="str">
        <f t="shared" ca="1" si="42"/>
        <v xml:space="preserve"> </v>
      </c>
      <c r="AO71" t="str">
        <f t="shared" ca="1" si="42"/>
        <v>FALSK</v>
      </c>
      <c r="AP71" t="str">
        <f t="shared" ca="1" si="42"/>
        <v>FALSK</v>
      </c>
      <c r="AQ71">
        <f t="shared" ca="1" si="42"/>
        <v>195</v>
      </c>
      <c r="AR71">
        <f t="shared" ca="1" si="42"/>
        <v>200</v>
      </c>
      <c r="AS71">
        <f t="shared" ca="1" si="42"/>
        <v>199</v>
      </c>
      <c r="AT71">
        <f t="shared" ca="1" si="42"/>
        <v>171.7</v>
      </c>
      <c r="AU71">
        <f t="shared" ca="1" si="42"/>
        <v>176.7</v>
      </c>
      <c r="AV71">
        <f t="shared" ca="1" si="42"/>
        <v>164.4</v>
      </c>
      <c r="AW71">
        <f t="shared" ca="1" si="42"/>
        <v>150.11000000000001</v>
      </c>
      <c r="AX71">
        <f t="shared" ca="1" si="42"/>
        <v>155.1</v>
      </c>
      <c r="AY71" t="str">
        <f t="shared" ca="1" si="42"/>
        <v>FALSK</v>
      </c>
      <c r="BD71" s="92" t="str">
        <f t="shared" ref="BD71:BD134" ca="1" si="48">A71</f>
        <v>Ja</v>
      </c>
      <c r="BE71" s="92">
        <f t="shared" ref="BE71:BE134" ca="1" si="49">B71</f>
        <v>2011</v>
      </c>
      <c r="BF71" s="92">
        <f t="shared" ref="BF71:BF134" ca="1" si="50">C71</f>
        <v>3</v>
      </c>
      <c r="BG71" s="92">
        <f t="shared" ref="BG71:BG134" ca="1" si="51">D71</f>
        <v>12</v>
      </c>
      <c r="BH71" s="92">
        <f t="shared" ref="BH71:BH134" ca="1" si="52">F71</f>
        <v>153</v>
      </c>
      <c r="BI71" s="92">
        <f t="shared" ref="BI71:BI134" ca="1" si="53">H71</f>
        <v>160</v>
      </c>
      <c r="BJ71" s="92">
        <f t="shared" ref="BJ71:BJ134" ca="1" si="54">L71</f>
        <v>253</v>
      </c>
      <c r="BK71" s="92">
        <f t="shared" ref="BK71:BK134" ca="1" si="55">AS71</f>
        <v>199</v>
      </c>
      <c r="BQ71" s="92"/>
      <c r="BR71" s="92"/>
      <c r="BS71" s="92"/>
      <c r="BT71" s="92"/>
      <c r="BU71" s="92"/>
      <c r="BV71" s="92"/>
      <c r="BW71" s="92"/>
      <c r="BX71" s="92"/>
      <c r="BY71" s="92"/>
    </row>
    <row r="72" spans="1:77" x14ac:dyDescent="0.2">
      <c r="A72" t="str">
        <f t="shared" ca="1" si="44"/>
        <v>Ja</v>
      </c>
      <c r="B72">
        <f t="shared" ca="1" si="45"/>
        <v>2011</v>
      </c>
      <c r="C72">
        <f t="shared" ca="1" si="46"/>
        <v>4</v>
      </c>
      <c r="D72" s="82">
        <f t="shared" ca="1" si="47"/>
        <v>13</v>
      </c>
      <c r="E72" s="65">
        <f ca="1">OFFSET(Prisudvikling!D$8,0,ROW(E72)-ROW(E$6))</f>
        <v>40634</v>
      </c>
      <c r="F72">
        <f t="shared" ca="1" si="43"/>
        <v>152</v>
      </c>
      <c r="G72">
        <f t="shared" ca="1" si="39"/>
        <v>152</v>
      </c>
      <c r="H72">
        <f t="shared" ca="1" si="39"/>
        <v>162</v>
      </c>
      <c r="I72">
        <f t="shared" ca="1" si="39"/>
        <v>159</v>
      </c>
      <c r="J72">
        <f t="shared" ca="1" si="39"/>
        <v>215</v>
      </c>
      <c r="K72" t="str">
        <f t="shared" ca="1" si="39"/>
        <v>FALSK</v>
      </c>
      <c r="L72">
        <f t="shared" ca="1" si="39"/>
        <v>253</v>
      </c>
      <c r="M72">
        <f t="shared" ca="1" si="39"/>
        <v>620</v>
      </c>
      <c r="N72">
        <f t="shared" ca="1" si="39"/>
        <v>154</v>
      </c>
      <c r="O72">
        <f t="shared" ca="1" si="39"/>
        <v>195</v>
      </c>
      <c r="P72">
        <f t="shared" ca="1" si="39"/>
        <v>192.75</v>
      </c>
      <c r="Q72">
        <f t="shared" ca="1" si="40"/>
        <v>1118.5</v>
      </c>
      <c r="R72">
        <f t="shared" ca="1" si="40"/>
        <v>595</v>
      </c>
      <c r="S72">
        <f t="shared" ca="1" si="40"/>
        <v>503</v>
      </c>
      <c r="T72">
        <f t="shared" ca="1" si="40"/>
        <v>1100</v>
      </c>
      <c r="U72">
        <f t="shared" ca="1" si="40"/>
        <v>937</v>
      </c>
      <c r="V72">
        <f t="shared" ca="1" si="40"/>
        <v>555</v>
      </c>
      <c r="W72">
        <f t="shared" ca="1" si="40"/>
        <v>506</v>
      </c>
      <c r="X72">
        <f t="shared" ca="1" si="40"/>
        <v>203.25</v>
      </c>
      <c r="Y72">
        <f t="shared" ca="1" si="40"/>
        <v>215.5</v>
      </c>
      <c r="Z72">
        <f t="shared" ca="1" si="40"/>
        <v>222.5</v>
      </c>
      <c r="AA72" t="str">
        <f t="shared" ca="1" si="41"/>
        <v>FALSK</v>
      </c>
      <c r="AB72">
        <f t="shared" ca="1" si="41"/>
        <v>1.8850465711842381</v>
      </c>
      <c r="AC72">
        <f t="shared" ca="1" si="41"/>
        <v>3.95</v>
      </c>
      <c r="AD72">
        <f t="shared" ca="1" si="41"/>
        <v>2.5357565975360927</v>
      </c>
      <c r="AE72">
        <f t="shared" ca="1" si="41"/>
        <v>17.05</v>
      </c>
      <c r="AF72">
        <f t="shared" ca="1" si="41"/>
        <v>12</v>
      </c>
      <c r="AG72" t="str">
        <f t="shared" ca="1" si="41"/>
        <v>FALSK</v>
      </c>
      <c r="AH72" t="str">
        <f t="shared" ca="1" si="41"/>
        <v>FALSK</v>
      </c>
      <c r="AI72">
        <f t="shared" ca="1" si="41"/>
        <v>1490</v>
      </c>
      <c r="AJ72">
        <f t="shared" ca="1" si="41"/>
        <v>3120</v>
      </c>
      <c r="AK72">
        <f t="shared" ca="1" si="42"/>
        <v>2000</v>
      </c>
      <c r="AL72">
        <f t="shared" ca="1" si="42"/>
        <v>13460</v>
      </c>
      <c r="AM72">
        <f t="shared" ca="1" si="42"/>
        <v>9470</v>
      </c>
      <c r="AN72" t="str">
        <f t="shared" ca="1" si="42"/>
        <v xml:space="preserve"> </v>
      </c>
      <c r="AO72" t="str">
        <f t="shared" ca="1" si="42"/>
        <v>FALSK</v>
      </c>
      <c r="AP72" t="str">
        <f t="shared" ca="1" si="42"/>
        <v>FALSK</v>
      </c>
      <c r="AQ72">
        <f t="shared" ca="1" si="42"/>
        <v>196.2191</v>
      </c>
      <c r="AR72">
        <f t="shared" ca="1" si="42"/>
        <v>201.2</v>
      </c>
      <c r="AS72">
        <f t="shared" ca="1" si="42"/>
        <v>197.1849</v>
      </c>
      <c r="AT72">
        <f t="shared" ca="1" si="42"/>
        <v>173.42420000000001</v>
      </c>
      <c r="AU72">
        <f t="shared" ca="1" si="42"/>
        <v>178.4</v>
      </c>
      <c r="AV72">
        <f t="shared" ca="1" si="42"/>
        <v>165.6952</v>
      </c>
      <c r="AW72">
        <f t="shared" ca="1" si="42"/>
        <v>151.22450000000001</v>
      </c>
      <c r="AX72">
        <f t="shared" ca="1" si="42"/>
        <v>156.19999999999999</v>
      </c>
      <c r="AY72" t="str">
        <f t="shared" ca="1" si="42"/>
        <v>FALSK</v>
      </c>
      <c r="BD72" s="92" t="str">
        <f t="shared" ca="1" si="48"/>
        <v>Ja</v>
      </c>
      <c r="BE72" s="92">
        <f t="shared" ca="1" si="49"/>
        <v>2011</v>
      </c>
      <c r="BF72" s="92">
        <f t="shared" ca="1" si="50"/>
        <v>4</v>
      </c>
      <c r="BG72" s="92">
        <f t="shared" ca="1" si="51"/>
        <v>13</v>
      </c>
      <c r="BH72" s="92">
        <f t="shared" ca="1" si="52"/>
        <v>152</v>
      </c>
      <c r="BI72" s="92">
        <f t="shared" ca="1" si="53"/>
        <v>162</v>
      </c>
      <c r="BJ72" s="92">
        <f t="shared" ca="1" si="54"/>
        <v>253</v>
      </c>
      <c r="BK72" s="92">
        <f t="shared" ca="1" si="55"/>
        <v>197.1849</v>
      </c>
      <c r="BQ72" s="92"/>
      <c r="BR72" s="92"/>
      <c r="BS72" s="92"/>
      <c r="BT72" s="92"/>
      <c r="BU72" s="92"/>
      <c r="BV72" s="92"/>
      <c r="BW72" s="92"/>
      <c r="BX72" s="92"/>
      <c r="BY72" s="92"/>
    </row>
    <row r="73" spans="1:77" x14ac:dyDescent="0.2">
      <c r="A73" t="str">
        <f t="shared" ca="1" si="44"/>
        <v>Ja</v>
      </c>
      <c r="B73">
        <f t="shared" ca="1" si="45"/>
        <v>2011</v>
      </c>
      <c r="C73">
        <f t="shared" ca="1" si="46"/>
        <v>4</v>
      </c>
      <c r="D73" s="82">
        <f t="shared" ca="1" si="47"/>
        <v>14</v>
      </c>
      <c r="E73" s="65">
        <f ca="1">OFFSET(Prisudvikling!D$8,0,ROW(E73)-ROW(E$6))</f>
        <v>40641</v>
      </c>
      <c r="F73">
        <f t="shared" ca="1" si="43"/>
        <v>155</v>
      </c>
      <c r="G73">
        <f t="shared" ca="1" si="39"/>
        <v>155</v>
      </c>
      <c r="H73">
        <f t="shared" ca="1" si="39"/>
        <v>163</v>
      </c>
      <c r="I73">
        <f t="shared" ca="1" si="39"/>
        <v>159</v>
      </c>
      <c r="J73">
        <f t="shared" ca="1" si="39"/>
        <v>215</v>
      </c>
      <c r="K73" t="str">
        <f t="shared" ca="1" si="39"/>
        <v>FALSK</v>
      </c>
      <c r="L73">
        <f t="shared" ca="1" si="39"/>
        <v>241.25</v>
      </c>
      <c r="M73">
        <f t="shared" ca="1" si="39"/>
        <v>620</v>
      </c>
      <c r="N73">
        <f t="shared" ca="1" si="39"/>
        <v>166</v>
      </c>
      <c r="O73">
        <f t="shared" ca="1" si="39"/>
        <v>197</v>
      </c>
      <c r="P73">
        <f t="shared" ca="1" si="39"/>
        <v>181.75</v>
      </c>
      <c r="Q73">
        <f t="shared" ca="1" si="40"/>
        <v>1075.25</v>
      </c>
      <c r="R73">
        <f t="shared" ca="1" si="40"/>
        <v>595</v>
      </c>
      <c r="S73">
        <f t="shared" ca="1" si="40"/>
        <v>503</v>
      </c>
      <c r="T73">
        <f t="shared" ca="1" si="40"/>
        <v>1100</v>
      </c>
      <c r="U73">
        <f t="shared" ca="1" si="40"/>
        <v>937</v>
      </c>
      <c r="V73">
        <f t="shared" ca="1" si="40"/>
        <v>555</v>
      </c>
      <c r="W73">
        <f t="shared" ca="1" si="40"/>
        <v>506</v>
      </c>
      <c r="X73">
        <f t="shared" ca="1" si="40"/>
        <v>205</v>
      </c>
      <c r="Y73">
        <f t="shared" ca="1" si="40"/>
        <v>217</v>
      </c>
      <c r="Z73">
        <f t="shared" ca="1" si="40"/>
        <v>223.5</v>
      </c>
      <c r="AA73" t="str">
        <f t="shared" ca="1" si="41"/>
        <v>FALSK</v>
      </c>
      <c r="AB73">
        <f t="shared" ca="1" si="41"/>
        <v>1.8850465711842381</v>
      </c>
      <c r="AC73">
        <f t="shared" ca="1" si="41"/>
        <v>3.95</v>
      </c>
      <c r="AD73">
        <f t="shared" ca="1" si="41"/>
        <v>2.5357565975360927</v>
      </c>
      <c r="AE73">
        <f t="shared" ca="1" si="41"/>
        <v>17.05</v>
      </c>
      <c r="AF73">
        <f t="shared" ca="1" si="41"/>
        <v>12</v>
      </c>
      <c r="AG73" t="str">
        <f t="shared" ca="1" si="41"/>
        <v>FALSK</v>
      </c>
      <c r="AH73" t="str">
        <f t="shared" ca="1" si="41"/>
        <v>FALSK</v>
      </c>
      <c r="AI73">
        <f t="shared" ca="1" si="41"/>
        <v>1490</v>
      </c>
      <c r="AJ73">
        <f t="shared" ca="1" si="41"/>
        <v>3120</v>
      </c>
      <c r="AK73">
        <f t="shared" ca="1" si="42"/>
        <v>2000</v>
      </c>
      <c r="AL73">
        <f t="shared" ca="1" si="42"/>
        <v>13460</v>
      </c>
      <c r="AM73">
        <f t="shared" ca="1" si="42"/>
        <v>9470</v>
      </c>
      <c r="AN73" t="str">
        <f t="shared" ca="1" si="42"/>
        <v xml:space="preserve"> </v>
      </c>
      <c r="AO73" t="str">
        <f t="shared" ca="1" si="42"/>
        <v>FALSK</v>
      </c>
      <c r="AP73" t="str">
        <f t="shared" ca="1" si="42"/>
        <v>FALSK</v>
      </c>
      <c r="AQ73">
        <f t="shared" ca="1" si="42"/>
        <v>194.8</v>
      </c>
      <c r="AR73">
        <f t="shared" ca="1" si="42"/>
        <v>199.8</v>
      </c>
      <c r="AS73">
        <f t="shared" ca="1" si="42"/>
        <v>196.4</v>
      </c>
      <c r="AT73">
        <f t="shared" ca="1" si="42"/>
        <v>173.5</v>
      </c>
      <c r="AU73">
        <f t="shared" ca="1" si="42"/>
        <v>178.5</v>
      </c>
      <c r="AV73">
        <f t="shared" ca="1" si="42"/>
        <v>166</v>
      </c>
      <c r="AW73">
        <f t="shared" ca="1" si="42"/>
        <v>152.80000000000001</v>
      </c>
      <c r="AX73">
        <f t="shared" ca="1" si="42"/>
        <v>157.80000000000001</v>
      </c>
      <c r="AY73" t="str">
        <f t="shared" ca="1" si="42"/>
        <v>FALSK</v>
      </c>
      <c r="BD73" s="92" t="str">
        <f t="shared" ca="1" si="48"/>
        <v>Ja</v>
      </c>
      <c r="BE73" s="92">
        <f t="shared" ca="1" si="49"/>
        <v>2011</v>
      </c>
      <c r="BF73" s="92">
        <f t="shared" ca="1" si="50"/>
        <v>4</v>
      </c>
      <c r="BG73" s="92">
        <f t="shared" ca="1" si="51"/>
        <v>14</v>
      </c>
      <c r="BH73" s="92">
        <f t="shared" ca="1" si="52"/>
        <v>155</v>
      </c>
      <c r="BI73" s="92">
        <f t="shared" ca="1" si="53"/>
        <v>163</v>
      </c>
      <c r="BJ73" s="92">
        <f t="shared" ca="1" si="54"/>
        <v>241.25</v>
      </c>
      <c r="BK73" s="92">
        <f t="shared" ca="1" si="55"/>
        <v>196.4</v>
      </c>
      <c r="BQ73" s="92"/>
      <c r="BR73" s="92"/>
      <c r="BS73" s="92"/>
      <c r="BT73" s="92"/>
      <c r="BU73" s="92"/>
      <c r="BV73" s="92"/>
      <c r="BW73" s="92"/>
      <c r="BX73" s="92"/>
      <c r="BY73" s="92"/>
    </row>
    <row r="74" spans="1:77" x14ac:dyDescent="0.2">
      <c r="A74" t="str">
        <f t="shared" ca="1" si="44"/>
        <v>Ja</v>
      </c>
      <c r="B74">
        <f t="shared" ca="1" si="45"/>
        <v>2011</v>
      </c>
      <c r="C74">
        <f t="shared" ca="1" si="46"/>
        <v>4</v>
      </c>
      <c r="D74" s="82">
        <f t="shared" ca="1" si="47"/>
        <v>15</v>
      </c>
      <c r="E74" s="65">
        <f ca="1">OFFSET(Prisudvikling!D$8,0,ROW(E74)-ROW(E$6))</f>
        <v>40648</v>
      </c>
      <c r="F74">
        <f t="shared" ca="1" si="43"/>
        <v>153</v>
      </c>
      <c r="G74">
        <f t="shared" ca="1" si="39"/>
        <v>153</v>
      </c>
      <c r="H74">
        <f t="shared" ca="1" si="39"/>
        <v>158</v>
      </c>
      <c r="I74">
        <f t="shared" ca="1" si="39"/>
        <v>145</v>
      </c>
      <c r="J74" t="str">
        <f t="shared" ca="1" si="39"/>
        <v>FALSK</v>
      </c>
      <c r="K74" t="str">
        <f t="shared" ca="1" si="39"/>
        <v>FALSK</v>
      </c>
      <c r="L74">
        <f t="shared" ca="1" si="39"/>
        <v>243</v>
      </c>
      <c r="M74">
        <f t="shared" ca="1" si="39"/>
        <v>530</v>
      </c>
      <c r="N74">
        <f t="shared" ca="1" si="39"/>
        <v>172</v>
      </c>
      <c r="O74">
        <f t="shared" ca="1" si="39"/>
        <v>182</v>
      </c>
      <c r="P74">
        <f t="shared" ca="1" si="39"/>
        <v>170</v>
      </c>
      <c r="Q74">
        <f t="shared" ca="1" si="40"/>
        <v>1050</v>
      </c>
      <c r="R74">
        <f t="shared" ca="1" si="40"/>
        <v>635</v>
      </c>
      <c r="S74">
        <f t="shared" ca="1" si="40"/>
        <v>503</v>
      </c>
      <c r="T74">
        <f t="shared" ca="1" si="40"/>
        <v>1100</v>
      </c>
      <c r="U74">
        <f t="shared" ca="1" si="40"/>
        <v>947</v>
      </c>
      <c r="V74">
        <f t="shared" ca="1" si="40"/>
        <v>569</v>
      </c>
      <c r="W74">
        <f t="shared" ca="1" si="40"/>
        <v>517</v>
      </c>
      <c r="X74">
        <f t="shared" ca="1" si="40"/>
        <v>204.75</v>
      </c>
      <c r="Y74">
        <f t="shared" ca="1" si="40"/>
        <v>215.25</v>
      </c>
      <c r="Z74">
        <f t="shared" ca="1" si="40"/>
        <v>220.5</v>
      </c>
      <c r="AA74" t="str">
        <f t="shared" ca="1" si="41"/>
        <v>FALSK</v>
      </c>
      <c r="AB74">
        <f t="shared" ca="1" si="41"/>
        <v>1.8850465711842381</v>
      </c>
      <c r="AC74">
        <f t="shared" ca="1" si="41"/>
        <v>3.95</v>
      </c>
      <c r="AD74">
        <f t="shared" ca="1" si="41"/>
        <v>2.5357565975360927</v>
      </c>
      <c r="AE74">
        <f t="shared" ca="1" si="41"/>
        <v>17.05</v>
      </c>
      <c r="AF74">
        <f t="shared" ca="1" si="41"/>
        <v>12</v>
      </c>
      <c r="AG74" t="str">
        <f t="shared" ca="1" si="41"/>
        <v>FALSK</v>
      </c>
      <c r="AH74" t="str">
        <f t="shared" ca="1" si="41"/>
        <v>FALSK</v>
      </c>
      <c r="AI74">
        <f t="shared" ca="1" si="41"/>
        <v>1490</v>
      </c>
      <c r="AJ74">
        <f t="shared" ca="1" si="41"/>
        <v>3120</v>
      </c>
      <c r="AK74">
        <f t="shared" ca="1" si="42"/>
        <v>2000</v>
      </c>
      <c r="AL74">
        <f t="shared" ca="1" si="42"/>
        <v>13460</v>
      </c>
      <c r="AM74">
        <f t="shared" ca="1" si="42"/>
        <v>9470</v>
      </c>
      <c r="AN74" t="str">
        <f t="shared" ca="1" si="42"/>
        <v xml:space="preserve"> </v>
      </c>
      <c r="AO74" t="str">
        <f t="shared" ca="1" si="42"/>
        <v>FALSK</v>
      </c>
      <c r="AP74" t="str">
        <f t="shared" ca="1" si="42"/>
        <v>FALSK</v>
      </c>
      <c r="AQ74">
        <f t="shared" ca="1" si="42"/>
        <v>203.9</v>
      </c>
      <c r="AR74">
        <f t="shared" ca="1" si="42"/>
        <v>208.9</v>
      </c>
      <c r="AS74">
        <f t="shared" ca="1" si="42"/>
        <v>208.1</v>
      </c>
      <c r="AT74">
        <f t="shared" ca="1" si="42"/>
        <v>169.6</v>
      </c>
      <c r="AU74">
        <f t="shared" ca="1" si="42"/>
        <v>174.6</v>
      </c>
      <c r="AV74">
        <f t="shared" ca="1" si="42"/>
        <v>161.80000000000001</v>
      </c>
      <c r="AW74">
        <f t="shared" ca="1" si="42"/>
        <v>150.1</v>
      </c>
      <c r="AX74">
        <f t="shared" ca="1" si="42"/>
        <v>155.1</v>
      </c>
      <c r="AY74" t="str">
        <f t="shared" ca="1" si="42"/>
        <v>FALSK</v>
      </c>
      <c r="BD74" s="92" t="str">
        <f t="shared" ca="1" si="48"/>
        <v>Ja</v>
      </c>
      <c r="BE74" s="92">
        <f t="shared" ca="1" si="49"/>
        <v>2011</v>
      </c>
      <c r="BF74" s="92">
        <f t="shared" ca="1" si="50"/>
        <v>4</v>
      </c>
      <c r="BG74" s="92">
        <f t="shared" ca="1" si="51"/>
        <v>15</v>
      </c>
      <c r="BH74" s="92">
        <f t="shared" ca="1" si="52"/>
        <v>153</v>
      </c>
      <c r="BI74" s="92">
        <f t="shared" ca="1" si="53"/>
        <v>158</v>
      </c>
      <c r="BJ74" s="92">
        <f t="shared" ca="1" si="54"/>
        <v>243</v>
      </c>
      <c r="BK74" s="92">
        <f t="shared" ca="1" si="55"/>
        <v>208.1</v>
      </c>
      <c r="BQ74" s="92"/>
      <c r="BR74" s="92"/>
      <c r="BS74" s="92"/>
      <c r="BT74" s="92"/>
      <c r="BU74" s="92"/>
      <c r="BV74" s="92"/>
      <c r="BW74" s="92"/>
      <c r="BX74" s="92"/>
      <c r="BY74" s="92"/>
    </row>
    <row r="75" spans="1:77" x14ac:dyDescent="0.2">
      <c r="A75" t="str">
        <f t="shared" ca="1" si="44"/>
        <v>Ja</v>
      </c>
      <c r="B75">
        <f t="shared" ca="1" si="45"/>
        <v>2011</v>
      </c>
      <c r="C75">
        <f t="shared" ca="1" si="46"/>
        <v>4</v>
      </c>
      <c r="D75" s="82">
        <f t="shared" ca="1" si="47"/>
        <v>16</v>
      </c>
      <c r="E75" s="65">
        <f ca="1">OFFSET(Prisudvikling!D$8,0,ROW(E75)-ROW(E$6))</f>
        <v>40655</v>
      </c>
      <c r="F75">
        <f t="shared" ca="1" si="43"/>
        <v>156</v>
      </c>
      <c r="G75">
        <f t="shared" ca="1" si="39"/>
        <v>156</v>
      </c>
      <c r="H75">
        <f t="shared" ca="1" si="39"/>
        <v>168</v>
      </c>
      <c r="I75">
        <f t="shared" ca="1" si="39"/>
        <v>158</v>
      </c>
      <c r="J75">
        <f t="shared" ca="1" si="39"/>
        <v>215</v>
      </c>
      <c r="K75" t="str">
        <f t="shared" ca="1" si="39"/>
        <v>FALSK</v>
      </c>
      <c r="L75">
        <f t="shared" ca="1" si="39"/>
        <v>225.75</v>
      </c>
      <c r="M75">
        <f t="shared" ca="1" si="39"/>
        <v>610</v>
      </c>
      <c r="N75">
        <f t="shared" ca="1" si="39"/>
        <v>164</v>
      </c>
      <c r="O75">
        <f t="shared" ca="1" si="39"/>
        <v>200</v>
      </c>
      <c r="P75">
        <f t="shared" ca="1" si="39"/>
        <v>181.75</v>
      </c>
      <c r="Q75">
        <f t="shared" ca="1" si="40"/>
        <v>1090.5</v>
      </c>
      <c r="R75">
        <f t="shared" ca="1" si="40"/>
        <v>595</v>
      </c>
      <c r="S75">
        <f t="shared" ca="1" si="40"/>
        <v>503</v>
      </c>
      <c r="T75">
        <f t="shared" ca="1" si="40"/>
        <v>1100</v>
      </c>
      <c r="U75">
        <f t="shared" ca="1" si="40"/>
        <v>947</v>
      </c>
      <c r="V75">
        <f t="shared" ca="1" si="40"/>
        <v>569</v>
      </c>
      <c r="W75">
        <f t="shared" ca="1" si="40"/>
        <v>517</v>
      </c>
      <c r="X75">
        <f t="shared" ca="1" si="40"/>
        <v>204.75</v>
      </c>
      <c r="Y75">
        <f t="shared" ca="1" si="40"/>
        <v>215.25</v>
      </c>
      <c r="Z75">
        <f t="shared" ca="1" si="40"/>
        <v>220.5</v>
      </c>
      <c r="AA75" t="str">
        <f t="shared" ca="1" si="41"/>
        <v>FALSK</v>
      </c>
      <c r="AB75">
        <f t="shared" ca="1" si="41"/>
        <v>1.8850465711842381</v>
      </c>
      <c r="AC75">
        <f t="shared" ca="1" si="41"/>
        <v>3.95</v>
      </c>
      <c r="AD75">
        <f t="shared" ca="1" si="41"/>
        <v>2.5357565975360927</v>
      </c>
      <c r="AE75">
        <f t="shared" ca="1" si="41"/>
        <v>17.05</v>
      </c>
      <c r="AF75">
        <f t="shared" ca="1" si="41"/>
        <v>12</v>
      </c>
      <c r="AG75" t="str">
        <f t="shared" ca="1" si="41"/>
        <v>FALSK</v>
      </c>
      <c r="AH75" t="str">
        <f t="shared" ca="1" si="41"/>
        <v>FALSK</v>
      </c>
      <c r="AI75">
        <f t="shared" ca="1" si="41"/>
        <v>1490</v>
      </c>
      <c r="AJ75">
        <f t="shared" ca="1" si="41"/>
        <v>3120</v>
      </c>
      <c r="AK75">
        <f t="shared" ca="1" si="42"/>
        <v>2000</v>
      </c>
      <c r="AL75">
        <f t="shared" ca="1" si="42"/>
        <v>13460</v>
      </c>
      <c r="AM75">
        <f t="shared" ca="1" si="42"/>
        <v>9470</v>
      </c>
      <c r="AN75" t="str">
        <f t="shared" ca="1" si="42"/>
        <v xml:space="preserve"> </v>
      </c>
      <c r="AO75" t="str">
        <f t="shared" ca="1" si="42"/>
        <v>FALSK</v>
      </c>
      <c r="AP75" t="str">
        <f t="shared" ca="1" si="42"/>
        <v>FALSK</v>
      </c>
      <c r="AQ75">
        <f t="shared" ca="1" si="42"/>
        <v>207.3</v>
      </c>
      <c r="AR75">
        <f t="shared" ca="1" si="42"/>
        <v>212.3</v>
      </c>
      <c r="AS75">
        <f t="shared" ca="1" si="42"/>
        <v>210.3</v>
      </c>
      <c r="AT75">
        <f t="shared" ca="1" si="42"/>
        <v>173.8</v>
      </c>
      <c r="AU75">
        <f t="shared" ca="1" si="42"/>
        <v>178.8</v>
      </c>
      <c r="AV75">
        <f t="shared" ca="1" si="42"/>
        <v>167.6</v>
      </c>
      <c r="AW75">
        <f t="shared" ca="1" si="42"/>
        <v>155.6</v>
      </c>
      <c r="AX75">
        <f t="shared" ca="1" si="42"/>
        <v>160.6</v>
      </c>
      <c r="AY75" t="str">
        <f t="shared" ca="1" si="42"/>
        <v>FALSK</v>
      </c>
      <c r="BD75" s="92" t="str">
        <f t="shared" ca="1" si="48"/>
        <v>Ja</v>
      </c>
      <c r="BE75" s="92">
        <f t="shared" ca="1" si="49"/>
        <v>2011</v>
      </c>
      <c r="BF75" s="92">
        <f t="shared" ca="1" si="50"/>
        <v>4</v>
      </c>
      <c r="BG75" s="92">
        <f t="shared" ca="1" si="51"/>
        <v>16</v>
      </c>
      <c r="BH75" s="92">
        <f t="shared" ca="1" si="52"/>
        <v>156</v>
      </c>
      <c r="BI75" s="92">
        <f t="shared" ca="1" si="53"/>
        <v>168</v>
      </c>
      <c r="BJ75" s="92">
        <f t="shared" ca="1" si="54"/>
        <v>225.75</v>
      </c>
      <c r="BK75" s="92">
        <f t="shared" ca="1" si="55"/>
        <v>210.3</v>
      </c>
      <c r="BQ75" s="92"/>
      <c r="BR75" s="92"/>
      <c r="BS75" s="92"/>
      <c r="BT75" s="92"/>
      <c r="BU75" s="92"/>
      <c r="BV75" s="92"/>
      <c r="BW75" s="92"/>
      <c r="BX75" s="92"/>
      <c r="BY75" s="92"/>
    </row>
    <row r="76" spans="1:77" x14ac:dyDescent="0.2">
      <c r="A76" t="str">
        <f t="shared" ca="1" si="44"/>
        <v>Ja</v>
      </c>
      <c r="B76">
        <f t="shared" ca="1" si="45"/>
        <v>2011</v>
      </c>
      <c r="C76">
        <f t="shared" ca="1" si="46"/>
        <v>4</v>
      </c>
      <c r="D76" s="82">
        <f t="shared" ca="1" si="47"/>
        <v>17</v>
      </c>
      <c r="E76" s="65">
        <f ca="1">OFFSET(Prisudvikling!D$8,0,ROW(E76)-ROW(E$6))</f>
        <v>40662</v>
      </c>
      <c r="F76">
        <f t="shared" ca="1" si="43"/>
        <v>157</v>
      </c>
      <c r="G76">
        <f t="shared" ref="G76:P85" ca="1" si="56">IF(ISNA(HLOOKUP($E76,prisudvikling,G$2,FALSE)),"FALSK",IF(HLOOKUP($E76,prisudvikling,G$2,FALSE)&gt;0,HLOOKUP($E76,prisudvikling,G$2,FALSE),"FALSK"))</f>
        <v>157</v>
      </c>
      <c r="H76">
        <f t="shared" ca="1" si="56"/>
        <v>172</v>
      </c>
      <c r="I76">
        <f t="shared" ca="1" si="56"/>
        <v>178</v>
      </c>
      <c r="J76" t="str">
        <f t="shared" ca="1" si="56"/>
        <v>FALSK</v>
      </c>
      <c r="K76" t="str">
        <f t="shared" ca="1" si="56"/>
        <v>FALSK</v>
      </c>
      <c r="L76">
        <f t="shared" ca="1" si="56"/>
        <v>234.5</v>
      </c>
      <c r="M76">
        <f t="shared" ca="1" si="56"/>
        <v>610</v>
      </c>
      <c r="N76">
        <f t="shared" ca="1" si="56"/>
        <v>176.75</v>
      </c>
      <c r="O76">
        <f t="shared" ca="1" si="56"/>
        <v>206</v>
      </c>
      <c r="P76">
        <f t="shared" ca="1" si="56"/>
        <v>175.75</v>
      </c>
      <c r="Q76">
        <f t="shared" ref="Q76:Z85" ca="1" si="57">IF(ISNA(HLOOKUP($E76,prisudvikling,Q$2,FALSE)),"FALSK",IF(HLOOKUP($E76,prisudvikling,Q$2,FALSE)&gt;0,HLOOKUP($E76,prisudvikling,Q$2,FALSE),"FALSK"))</f>
        <v>1090.5</v>
      </c>
      <c r="R76">
        <f t="shared" ca="1" si="57"/>
        <v>665.5</v>
      </c>
      <c r="S76">
        <f t="shared" ca="1" si="57"/>
        <v>503</v>
      </c>
      <c r="T76">
        <f t="shared" ca="1" si="57"/>
        <v>1150</v>
      </c>
      <c r="U76">
        <f t="shared" ca="1" si="57"/>
        <v>947</v>
      </c>
      <c r="V76">
        <f t="shared" ca="1" si="57"/>
        <v>569</v>
      </c>
      <c r="W76">
        <f t="shared" ca="1" si="57"/>
        <v>517</v>
      </c>
      <c r="X76">
        <f t="shared" ca="1" si="57"/>
        <v>209</v>
      </c>
      <c r="Y76">
        <f t="shared" ca="1" si="57"/>
        <v>219.25</v>
      </c>
      <c r="Z76">
        <f t="shared" ca="1" si="57"/>
        <v>222.5</v>
      </c>
      <c r="AA76" t="str">
        <f t="shared" ref="AA76:AJ85" ca="1" si="58">IF(ISNA(HLOOKUP($E76,prisudvikling,AA$2,FALSE)),"FALSK",IF(HLOOKUP($E76,prisudvikling,AA$2,FALSE)&gt;0,HLOOKUP($E76,prisudvikling,AA$2,FALSE),"FALSK"))</f>
        <v>FALSK</v>
      </c>
      <c r="AB76">
        <f t="shared" ca="1" si="58"/>
        <v>1.8850465711842381</v>
      </c>
      <c r="AC76">
        <f t="shared" ca="1" si="58"/>
        <v>3.95</v>
      </c>
      <c r="AD76">
        <f t="shared" ca="1" si="58"/>
        <v>2.5357565975360927</v>
      </c>
      <c r="AE76">
        <f t="shared" ca="1" si="58"/>
        <v>17.05</v>
      </c>
      <c r="AF76">
        <f t="shared" ca="1" si="58"/>
        <v>12</v>
      </c>
      <c r="AG76" t="str">
        <f t="shared" ca="1" si="58"/>
        <v>FALSK</v>
      </c>
      <c r="AH76" t="str">
        <f t="shared" ca="1" si="58"/>
        <v>FALSK</v>
      </c>
      <c r="AI76">
        <f t="shared" ca="1" si="58"/>
        <v>1490</v>
      </c>
      <c r="AJ76">
        <f t="shared" ca="1" si="58"/>
        <v>3120</v>
      </c>
      <c r="AK76">
        <f t="shared" ref="AK76:AY85" ca="1" si="59">IF(ISNA(HLOOKUP($E76,prisudvikling,AK$2,FALSE)),"FALSK",IF(HLOOKUP($E76,prisudvikling,AK$2,FALSE)&gt;0,HLOOKUP($E76,prisudvikling,AK$2,FALSE),"FALSK"))</f>
        <v>2000</v>
      </c>
      <c r="AL76">
        <f t="shared" ca="1" si="59"/>
        <v>13460</v>
      </c>
      <c r="AM76">
        <f t="shared" ca="1" si="59"/>
        <v>9470</v>
      </c>
      <c r="AN76" t="str">
        <f t="shared" ca="1" si="59"/>
        <v xml:space="preserve"> </v>
      </c>
      <c r="AO76" t="str">
        <f t="shared" ca="1" si="59"/>
        <v>FALSK</v>
      </c>
      <c r="AP76" t="str">
        <f t="shared" ca="1" si="59"/>
        <v>FALSK</v>
      </c>
      <c r="AQ76">
        <f t="shared" ca="1" si="59"/>
        <v>213</v>
      </c>
      <c r="AR76">
        <f t="shared" ca="1" si="59"/>
        <v>218</v>
      </c>
      <c r="AS76">
        <f t="shared" ca="1" si="59"/>
        <v>217</v>
      </c>
      <c r="AT76">
        <f t="shared" ca="1" si="59"/>
        <v>177.6</v>
      </c>
      <c r="AU76">
        <f t="shared" ca="1" si="59"/>
        <v>182.6</v>
      </c>
      <c r="AV76">
        <f t="shared" ca="1" si="59"/>
        <v>171.7</v>
      </c>
      <c r="AW76">
        <f t="shared" ca="1" si="59"/>
        <v>155.19999999999999</v>
      </c>
      <c r="AX76">
        <f t="shared" ca="1" si="59"/>
        <v>160.19999999999999</v>
      </c>
      <c r="AY76" t="str">
        <f t="shared" ca="1" si="59"/>
        <v>FALSK</v>
      </c>
      <c r="BD76" s="92" t="str">
        <f t="shared" ca="1" si="48"/>
        <v>Ja</v>
      </c>
      <c r="BE76" s="92">
        <f t="shared" ca="1" si="49"/>
        <v>2011</v>
      </c>
      <c r="BF76" s="92">
        <f t="shared" ca="1" si="50"/>
        <v>4</v>
      </c>
      <c r="BG76" s="92">
        <f t="shared" ca="1" si="51"/>
        <v>17</v>
      </c>
      <c r="BH76" s="92">
        <f t="shared" ca="1" si="52"/>
        <v>157</v>
      </c>
      <c r="BI76" s="92">
        <f t="shared" ca="1" si="53"/>
        <v>172</v>
      </c>
      <c r="BJ76" s="92">
        <f t="shared" ca="1" si="54"/>
        <v>234.5</v>
      </c>
      <c r="BK76" s="92">
        <f t="shared" ca="1" si="55"/>
        <v>217</v>
      </c>
      <c r="BQ76" s="92"/>
      <c r="BR76" s="92"/>
      <c r="BS76" s="92"/>
      <c r="BT76" s="92"/>
      <c r="BU76" s="92"/>
      <c r="BV76" s="92"/>
      <c r="BW76" s="92"/>
      <c r="BX76" s="92"/>
      <c r="BY76" s="92"/>
    </row>
    <row r="77" spans="1:77" x14ac:dyDescent="0.2">
      <c r="A77" t="str">
        <f t="shared" ca="1" si="44"/>
        <v>Ja</v>
      </c>
      <c r="B77">
        <f t="shared" ca="1" si="45"/>
        <v>2011</v>
      </c>
      <c r="C77">
        <f t="shared" ca="1" si="46"/>
        <v>5</v>
      </c>
      <c r="D77" s="82">
        <f t="shared" ca="1" si="47"/>
        <v>18</v>
      </c>
      <c r="E77" s="65">
        <f ca="1">OFFSET(Prisudvikling!D$8,0,ROW(E77)-ROW(E$6))</f>
        <v>40669</v>
      </c>
      <c r="F77">
        <f t="shared" ca="1" si="43"/>
        <v>159</v>
      </c>
      <c r="G77">
        <f t="shared" ca="1" si="56"/>
        <v>159</v>
      </c>
      <c r="H77">
        <f t="shared" ca="1" si="56"/>
        <v>173</v>
      </c>
      <c r="I77">
        <f t="shared" ca="1" si="56"/>
        <v>158</v>
      </c>
      <c r="J77">
        <f t="shared" ca="1" si="56"/>
        <v>218</v>
      </c>
      <c r="K77" t="str">
        <f t="shared" ca="1" si="56"/>
        <v>FALSK</v>
      </c>
      <c r="L77">
        <f t="shared" ca="1" si="56"/>
        <v>234.5</v>
      </c>
      <c r="M77">
        <f t="shared" ca="1" si="56"/>
        <v>610</v>
      </c>
      <c r="N77">
        <f t="shared" ca="1" si="56"/>
        <v>167</v>
      </c>
      <c r="O77">
        <f t="shared" ca="1" si="56"/>
        <v>197</v>
      </c>
      <c r="P77">
        <f t="shared" ca="1" si="56"/>
        <v>175.75</v>
      </c>
      <c r="Q77">
        <f t="shared" ca="1" si="57"/>
        <v>987</v>
      </c>
      <c r="R77">
        <f t="shared" ca="1" si="57"/>
        <v>595</v>
      </c>
      <c r="S77">
        <f t="shared" ca="1" si="57"/>
        <v>503</v>
      </c>
      <c r="T77">
        <f t="shared" ca="1" si="57"/>
        <v>950</v>
      </c>
      <c r="U77">
        <f t="shared" ca="1" si="57"/>
        <v>947</v>
      </c>
      <c r="V77">
        <f t="shared" ca="1" si="57"/>
        <v>569</v>
      </c>
      <c r="W77">
        <f t="shared" ca="1" si="57"/>
        <v>517</v>
      </c>
      <c r="X77">
        <f t="shared" ca="1" si="57"/>
        <v>207</v>
      </c>
      <c r="Y77">
        <f t="shared" ca="1" si="57"/>
        <v>217.5</v>
      </c>
      <c r="Z77">
        <f t="shared" ca="1" si="57"/>
        <v>221.5</v>
      </c>
      <c r="AA77" t="str">
        <f t="shared" ca="1" si="58"/>
        <v>FALSK</v>
      </c>
      <c r="AB77">
        <f t="shared" ca="1" si="58"/>
        <v>1.8850465711842381</v>
      </c>
      <c r="AC77">
        <f t="shared" ca="1" si="58"/>
        <v>3.95</v>
      </c>
      <c r="AD77">
        <f t="shared" ca="1" si="58"/>
        <v>2.5357565975360927</v>
      </c>
      <c r="AE77">
        <f t="shared" ca="1" si="58"/>
        <v>17.05</v>
      </c>
      <c r="AF77">
        <f t="shared" ca="1" si="58"/>
        <v>12</v>
      </c>
      <c r="AG77" t="str">
        <f t="shared" ca="1" si="58"/>
        <v>FALSK</v>
      </c>
      <c r="AH77" t="str">
        <f t="shared" ca="1" si="58"/>
        <v>FALSK</v>
      </c>
      <c r="AI77">
        <f t="shared" ca="1" si="58"/>
        <v>1490</v>
      </c>
      <c r="AJ77">
        <f t="shared" ca="1" si="58"/>
        <v>3120</v>
      </c>
      <c r="AK77">
        <f t="shared" ca="1" si="59"/>
        <v>2000</v>
      </c>
      <c r="AL77">
        <f t="shared" ca="1" si="59"/>
        <v>13460</v>
      </c>
      <c r="AM77">
        <f t="shared" ca="1" si="59"/>
        <v>9470</v>
      </c>
      <c r="AN77" t="str">
        <f t="shared" ca="1" si="59"/>
        <v xml:space="preserve"> </v>
      </c>
      <c r="AO77" t="str">
        <f t="shared" ca="1" si="59"/>
        <v>FALSK</v>
      </c>
      <c r="AP77" t="str">
        <f t="shared" ca="1" si="59"/>
        <v>FALSK</v>
      </c>
      <c r="AQ77">
        <f t="shared" ca="1" si="59"/>
        <v>198.2</v>
      </c>
      <c r="AR77">
        <f t="shared" ca="1" si="59"/>
        <v>203.2</v>
      </c>
      <c r="AS77">
        <f t="shared" ca="1" si="59"/>
        <v>201.9</v>
      </c>
      <c r="AT77">
        <f t="shared" ca="1" si="59"/>
        <v>176.9</v>
      </c>
      <c r="AU77">
        <f t="shared" ca="1" si="59"/>
        <v>181.9</v>
      </c>
      <c r="AV77">
        <f t="shared" ca="1" si="59"/>
        <v>171.1</v>
      </c>
      <c r="AW77">
        <f t="shared" ca="1" si="59"/>
        <v>156.30000000000001</v>
      </c>
      <c r="AX77">
        <f t="shared" ca="1" si="59"/>
        <v>161.30000000000001</v>
      </c>
      <c r="AY77" t="str">
        <f t="shared" ca="1" si="59"/>
        <v>FALSK</v>
      </c>
      <c r="BD77" s="92" t="str">
        <f t="shared" ca="1" si="48"/>
        <v>Ja</v>
      </c>
      <c r="BE77" s="92">
        <f t="shared" ca="1" si="49"/>
        <v>2011</v>
      </c>
      <c r="BF77" s="92">
        <f t="shared" ca="1" si="50"/>
        <v>5</v>
      </c>
      <c r="BG77" s="92">
        <f t="shared" ca="1" si="51"/>
        <v>18</v>
      </c>
      <c r="BH77" s="92">
        <f t="shared" ca="1" si="52"/>
        <v>159</v>
      </c>
      <c r="BI77" s="92">
        <f t="shared" ca="1" si="53"/>
        <v>173</v>
      </c>
      <c r="BJ77" s="92">
        <f t="shared" ca="1" si="54"/>
        <v>234.5</v>
      </c>
      <c r="BK77" s="92">
        <f t="shared" ca="1" si="55"/>
        <v>201.9</v>
      </c>
      <c r="BQ77" s="92"/>
      <c r="BR77" s="92"/>
      <c r="BS77" s="92"/>
      <c r="BT77" s="92"/>
      <c r="BU77" s="92"/>
      <c r="BV77" s="92"/>
      <c r="BW77" s="92"/>
      <c r="BX77" s="92"/>
      <c r="BY77" s="92"/>
    </row>
    <row r="78" spans="1:77" x14ac:dyDescent="0.2">
      <c r="A78" t="str">
        <f t="shared" ca="1" si="44"/>
        <v>Ja</v>
      </c>
      <c r="B78">
        <f t="shared" ca="1" si="45"/>
        <v>2011</v>
      </c>
      <c r="C78">
        <f t="shared" ca="1" si="46"/>
        <v>5</v>
      </c>
      <c r="D78" s="82">
        <f t="shared" ca="1" si="47"/>
        <v>19</v>
      </c>
      <c r="E78" s="65">
        <f ca="1">OFFSET(Prisudvikling!D$8,0,ROW(E78)-ROW(E$6))</f>
        <v>40676</v>
      </c>
      <c r="F78">
        <f t="shared" ca="1" si="43"/>
        <v>158</v>
      </c>
      <c r="G78">
        <f t="shared" ca="1" si="56"/>
        <v>158</v>
      </c>
      <c r="H78">
        <f t="shared" ca="1" si="56"/>
        <v>172</v>
      </c>
      <c r="I78">
        <f t="shared" ca="1" si="56"/>
        <v>159</v>
      </c>
      <c r="J78">
        <f t="shared" ca="1" si="56"/>
        <v>218</v>
      </c>
      <c r="K78" t="str">
        <f t="shared" ca="1" si="56"/>
        <v>FALSK</v>
      </c>
      <c r="L78">
        <f t="shared" ca="1" si="56"/>
        <v>229</v>
      </c>
      <c r="M78">
        <f t="shared" ca="1" si="56"/>
        <v>605</v>
      </c>
      <c r="N78">
        <f t="shared" ca="1" si="56"/>
        <v>159</v>
      </c>
      <c r="O78">
        <f t="shared" ca="1" si="56"/>
        <v>200</v>
      </c>
      <c r="P78">
        <f t="shared" ca="1" si="56"/>
        <v>175.75</v>
      </c>
      <c r="Q78">
        <f t="shared" ca="1" si="57"/>
        <v>972</v>
      </c>
      <c r="R78">
        <f t="shared" ca="1" si="57"/>
        <v>595</v>
      </c>
      <c r="S78">
        <f t="shared" ca="1" si="57"/>
        <v>503</v>
      </c>
      <c r="T78">
        <f t="shared" ca="1" si="57"/>
        <v>950</v>
      </c>
      <c r="U78">
        <f t="shared" ca="1" si="57"/>
        <v>921</v>
      </c>
      <c r="V78">
        <f t="shared" ca="1" si="57"/>
        <v>568</v>
      </c>
      <c r="W78">
        <f t="shared" ca="1" si="57"/>
        <v>517</v>
      </c>
      <c r="X78">
        <f t="shared" ca="1" si="57"/>
        <v>198</v>
      </c>
      <c r="Y78">
        <f t="shared" ca="1" si="57"/>
        <v>211.25</v>
      </c>
      <c r="Z78">
        <f t="shared" ca="1" si="57"/>
        <v>220.5</v>
      </c>
      <c r="AA78" t="str">
        <f t="shared" ca="1" si="58"/>
        <v>FALSK</v>
      </c>
      <c r="AB78">
        <f t="shared" ca="1" si="58"/>
        <v>1.8850465711842381</v>
      </c>
      <c r="AC78">
        <f t="shared" ca="1" si="58"/>
        <v>3.95</v>
      </c>
      <c r="AD78">
        <f t="shared" ca="1" si="58"/>
        <v>2.5357565975360927</v>
      </c>
      <c r="AE78">
        <f t="shared" ca="1" si="58"/>
        <v>17.05</v>
      </c>
      <c r="AF78">
        <f t="shared" ca="1" si="58"/>
        <v>12</v>
      </c>
      <c r="AG78" t="str">
        <f t="shared" ca="1" si="58"/>
        <v>FALSK</v>
      </c>
      <c r="AH78" t="str">
        <f t="shared" ca="1" si="58"/>
        <v>FALSK</v>
      </c>
      <c r="AI78">
        <f t="shared" ca="1" si="58"/>
        <v>1490</v>
      </c>
      <c r="AJ78">
        <f t="shared" ca="1" si="58"/>
        <v>3120</v>
      </c>
      <c r="AK78">
        <f t="shared" ca="1" si="59"/>
        <v>2000</v>
      </c>
      <c r="AL78">
        <f t="shared" ca="1" si="59"/>
        <v>13460</v>
      </c>
      <c r="AM78">
        <f t="shared" ca="1" si="59"/>
        <v>9470</v>
      </c>
      <c r="AN78" t="str">
        <f t="shared" ca="1" si="59"/>
        <v xml:space="preserve"> </v>
      </c>
      <c r="AO78" t="str">
        <f t="shared" ca="1" si="59"/>
        <v>FALSK</v>
      </c>
      <c r="AP78" t="str">
        <f t="shared" ca="1" si="59"/>
        <v>FALSK</v>
      </c>
      <c r="AQ78">
        <f t="shared" ca="1" si="59"/>
        <v>196.9</v>
      </c>
      <c r="AR78">
        <f t="shared" ca="1" si="59"/>
        <v>201.9</v>
      </c>
      <c r="AS78">
        <f t="shared" ca="1" si="59"/>
        <v>199.5</v>
      </c>
      <c r="AT78">
        <f t="shared" ca="1" si="59"/>
        <v>175.29400000000001</v>
      </c>
      <c r="AU78">
        <f t="shared" ca="1" si="59"/>
        <v>180.3</v>
      </c>
      <c r="AV78">
        <f t="shared" ca="1" si="59"/>
        <v>168.4</v>
      </c>
      <c r="AW78">
        <f t="shared" ca="1" si="59"/>
        <v>154.9</v>
      </c>
      <c r="AX78">
        <f t="shared" ca="1" si="59"/>
        <v>159.9</v>
      </c>
      <c r="AY78" t="str">
        <f t="shared" ca="1" si="59"/>
        <v>FALSK</v>
      </c>
      <c r="BD78" s="92" t="str">
        <f t="shared" ca="1" si="48"/>
        <v>Ja</v>
      </c>
      <c r="BE78" s="92">
        <f t="shared" ca="1" si="49"/>
        <v>2011</v>
      </c>
      <c r="BF78" s="92">
        <f t="shared" ca="1" si="50"/>
        <v>5</v>
      </c>
      <c r="BG78" s="92">
        <f t="shared" ca="1" si="51"/>
        <v>19</v>
      </c>
      <c r="BH78" s="92">
        <f t="shared" ca="1" si="52"/>
        <v>158</v>
      </c>
      <c r="BI78" s="92">
        <f t="shared" ca="1" si="53"/>
        <v>172</v>
      </c>
      <c r="BJ78" s="92">
        <f t="shared" ca="1" si="54"/>
        <v>229</v>
      </c>
      <c r="BK78" s="92">
        <f t="shared" ca="1" si="55"/>
        <v>199.5</v>
      </c>
      <c r="BQ78" s="92"/>
      <c r="BR78" s="92"/>
      <c r="BS78" s="92"/>
      <c r="BT78" s="92"/>
      <c r="BU78" s="92"/>
      <c r="BV78" s="92"/>
      <c r="BW78" s="92"/>
      <c r="BX78" s="92"/>
      <c r="BY78" s="92"/>
    </row>
    <row r="79" spans="1:77" x14ac:dyDescent="0.2">
      <c r="A79" t="str">
        <f t="shared" ca="1" si="44"/>
        <v>Ja</v>
      </c>
      <c r="B79">
        <f t="shared" ca="1" si="45"/>
        <v>2011</v>
      </c>
      <c r="C79">
        <f t="shared" ca="1" si="46"/>
        <v>5</v>
      </c>
      <c r="D79" s="82">
        <f t="shared" ca="1" si="47"/>
        <v>20</v>
      </c>
      <c r="E79" s="65">
        <f ca="1">OFFSET(Prisudvikling!D$8,0,ROW(E79)-ROW(E$6))</f>
        <v>40683</v>
      </c>
      <c r="F79">
        <f t="shared" ca="1" si="43"/>
        <v>162</v>
      </c>
      <c r="G79">
        <f t="shared" ca="1" si="56"/>
        <v>162</v>
      </c>
      <c r="H79">
        <f t="shared" ca="1" si="56"/>
        <v>174</v>
      </c>
      <c r="I79">
        <f t="shared" ca="1" si="56"/>
        <v>152</v>
      </c>
      <c r="J79">
        <f t="shared" ca="1" si="56"/>
        <v>218</v>
      </c>
      <c r="K79" t="str">
        <f t="shared" ca="1" si="56"/>
        <v>FALSK</v>
      </c>
      <c r="L79">
        <f t="shared" ca="1" si="56"/>
        <v>239</v>
      </c>
      <c r="M79">
        <f t="shared" ca="1" si="56"/>
        <v>525</v>
      </c>
      <c r="N79">
        <f t="shared" ca="1" si="56"/>
        <v>166</v>
      </c>
      <c r="O79">
        <f t="shared" ca="1" si="56"/>
        <v>182</v>
      </c>
      <c r="P79">
        <f t="shared" ca="1" si="56"/>
        <v>168.5</v>
      </c>
      <c r="Q79">
        <f t="shared" ca="1" si="57"/>
        <v>915</v>
      </c>
      <c r="R79">
        <f t="shared" ca="1" si="57"/>
        <v>595</v>
      </c>
      <c r="S79">
        <f t="shared" ca="1" si="57"/>
        <v>503</v>
      </c>
      <c r="T79">
        <f t="shared" ca="1" si="57"/>
        <v>950</v>
      </c>
      <c r="U79">
        <f t="shared" ca="1" si="57"/>
        <v>921</v>
      </c>
      <c r="V79">
        <f t="shared" ca="1" si="57"/>
        <v>568</v>
      </c>
      <c r="W79">
        <f t="shared" ca="1" si="57"/>
        <v>517</v>
      </c>
      <c r="X79">
        <f t="shared" ca="1" si="57"/>
        <v>202</v>
      </c>
      <c r="Y79">
        <f t="shared" ca="1" si="57"/>
        <v>216.25</v>
      </c>
      <c r="Z79">
        <f t="shared" ca="1" si="57"/>
        <v>226</v>
      </c>
      <c r="AA79" t="str">
        <f t="shared" ca="1" si="58"/>
        <v>FALSK</v>
      </c>
      <c r="AB79">
        <f t="shared" ca="1" si="58"/>
        <v>1.8850465711842381</v>
      </c>
      <c r="AC79">
        <f t="shared" ca="1" si="58"/>
        <v>3.95</v>
      </c>
      <c r="AD79">
        <f t="shared" ca="1" si="58"/>
        <v>2.3199999999999998</v>
      </c>
      <c r="AE79">
        <f t="shared" ca="1" si="58"/>
        <v>14.75</v>
      </c>
      <c r="AF79">
        <f t="shared" ca="1" si="58"/>
        <v>12</v>
      </c>
      <c r="AG79" t="str">
        <f t="shared" ca="1" si="58"/>
        <v>FALSK</v>
      </c>
      <c r="AH79" t="str">
        <f t="shared" ca="1" si="58"/>
        <v>FALSK</v>
      </c>
      <c r="AI79">
        <f t="shared" ca="1" si="58"/>
        <v>1490</v>
      </c>
      <c r="AJ79">
        <f t="shared" ca="1" si="58"/>
        <v>3120</v>
      </c>
      <c r="AK79">
        <f t="shared" ca="1" si="59"/>
        <v>1830</v>
      </c>
      <c r="AL79">
        <f t="shared" ca="1" si="59"/>
        <v>11640</v>
      </c>
      <c r="AM79">
        <f t="shared" ca="1" si="59"/>
        <v>9470</v>
      </c>
      <c r="AN79" t="str">
        <f t="shared" ca="1" si="59"/>
        <v xml:space="preserve"> </v>
      </c>
      <c r="AO79" t="str">
        <f t="shared" ca="1" si="59"/>
        <v>FALSK</v>
      </c>
      <c r="AP79" t="str">
        <f t="shared" ca="1" si="59"/>
        <v>FALSK</v>
      </c>
      <c r="AQ79">
        <f t="shared" ca="1" si="59"/>
        <v>198.5676</v>
      </c>
      <c r="AR79">
        <f t="shared" ca="1" si="59"/>
        <v>203.6</v>
      </c>
      <c r="AS79">
        <f t="shared" ca="1" si="59"/>
        <v>200.45679999999999</v>
      </c>
      <c r="AT79">
        <f t="shared" ca="1" si="59"/>
        <v>178.0778</v>
      </c>
      <c r="AU79">
        <f t="shared" ca="1" si="59"/>
        <v>183.1</v>
      </c>
      <c r="AV79">
        <f t="shared" ca="1" si="59"/>
        <v>169.3929</v>
      </c>
      <c r="AW79">
        <f t="shared" ca="1" si="59"/>
        <v>159.20359999999999</v>
      </c>
      <c r="AX79">
        <f t="shared" ca="1" si="59"/>
        <v>164.2</v>
      </c>
      <c r="AY79" t="str">
        <f t="shared" ca="1" si="59"/>
        <v>FALSK</v>
      </c>
      <c r="BD79" s="92" t="str">
        <f t="shared" ca="1" si="48"/>
        <v>Ja</v>
      </c>
      <c r="BE79" s="92">
        <f t="shared" ca="1" si="49"/>
        <v>2011</v>
      </c>
      <c r="BF79" s="92">
        <f t="shared" ca="1" si="50"/>
        <v>5</v>
      </c>
      <c r="BG79" s="92">
        <f t="shared" ca="1" si="51"/>
        <v>20</v>
      </c>
      <c r="BH79" s="92">
        <f t="shared" ca="1" si="52"/>
        <v>162</v>
      </c>
      <c r="BI79" s="92">
        <f t="shared" ca="1" si="53"/>
        <v>174</v>
      </c>
      <c r="BJ79" s="92">
        <f t="shared" ca="1" si="54"/>
        <v>239</v>
      </c>
      <c r="BK79" s="92">
        <f t="shared" ca="1" si="55"/>
        <v>200.45679999999999</v>
      </c>
      <c r="BQ79" s="92"/>
      <c r="BR79" s="92"/>
      <c r="BS79" s="92"/>
      <c r="BT79" s="92"/>
      <c r="BU79" s="92"/>
      <c r="BV79" s="92"/>
      <c r="BW79" s="92"/>
      <c r="BX79" s="92"/>
      <c r="BY79" s="92"/>
    </row>
    <row r="80" spans="1:77" x14ac:dyDescent="0.2">
      <c r="A80" t="str">
        <f t="shared" ca="1" si="44"/>
        <v>Ja</v>
      </c>
      <c r="B80">
        <f t="shared" ca="1" si="45"/>
        <v>2011</v>
      </c>
      <c r="C80">
        <f t="shared" ca="1" si="46"/>
        <v>5</v>
      </c>
      <c r="D80" s="82">
        <f t="shared" ca="1" si="47"/>
        <v>21</v>
      </c>
      <c r="E80" s="65">
        <f ca="1">OFFSET(Prisudvikling!D$8,0,ROW(E80)-ROW(E$6))</f>
        <v>40690</v>
      </c>
      <c r="F80">
        <f t="shared" ca="1" si="43"/>
        <v>162</v>
      </c>
      <c r="G80">
        <f t="shared" ca="1" si="56"/>
        <v>162</v>
      </c>
      <c r="H80">
        <f t="shared" ca="1" si="56"/>
        <v>174</v>
      </c>
      <c r="I80">
        <f t="shared" ca="1" si="56"/>
        <v>152</v>
      </c>
      <c r="J80">
        <f t="shared" ca="1" si="56"/>
        <v>218</v>
      </c>
      <c r="K80" t="str">
        <f t="shared" ca="1" si="56"/>
        <v>FALSK</v>
      </c>
      <c r="L80">
        <f t="shared" ca="1" si="56"/>
        <v>239</v>
      </c>
      <c r="M80">
        <f t="shared" ca="1" si="56"/>
        <v>525</v>
      </c>
      <c r="N80">
        <f t="shared" ca="1" si="56"/>
        <v>166</v>
      </c>
      <c r="O80">
        <f t="shared" ca="1" si="56"/>
        <v>182</v>
      </c>
      <c r="P80">
        <f t="shared" ca="1" si="56"/>
        <v>168.5</v>
      </c>
      <c r="Q80">
        <f t="shared" ca="1" si="57"/>
        <v>904</v>
      </c>
      <c r="R80">
        <f t="shared" ca="1" si="57"/>
        <v>595</v>
      </c>
      <c r="S80">
        <f t="shared" ca="1" si="57"/>
        <v>503</v>
      </c>
      <c r="T80">
        <f t="shared" ca="1" si="57"/>
        <v>950</v>
      </c>
      <c r="U80">
        <f t="shared" ca="1" si="57"/>
        <v>921</v>
      </c>
      <c r="V80">
        <f t="shared" ca="1" si="57"/>
        <v>568</v>
      </c>
      <c r="W80">
        <f t="shared" ca="1" si="57"/>
        <v>517</v>
      </c>
      <c r="X80">
        <f t="shared" ca="1" si="57"/>
        <v>209.25</v>
      </c>
      <c r="Y80">
        <f t="shared" ca="1" si="57"/>
        <v>223.75</v>
      </c>
      <c r="Z80">
        <f t="shared" ca="1" si="57"/>
        <v>231</v>
      </c>
      <c r="AA80" t="str">
        <f t="shared" ca="1" si="58"/>
        <v>FALSK</v>
      </c>
      <c r="AB80">
        <f t="shared" ca="1" si="58"/>
        <v>1.8850465711842381</v>
      </c>
      <c r="AC80">
        <f t="shared" ca="1" si="58"/>
        <v>3.95</v>
      </c>
      <c r="AD80">
        <f t="shared" ca="1" si="58"/>
        <v>2.3199999999999998</v>
      </c>
      <c r="AE80">
        <f t="shared" ca="1" si="58"/>
        <v>14.75</v>
      </c>
      <c r="AF80">
        <f t="shared" ca="1" si="58"/>
        <v>12</v>
      </c>
      <c r="AG80" t="str">
        <f t="shared" ca="1" si="58"/>
        <v>FALSK</v>
      </c>
      <c r="AH80" t="str">
        <f t="shared" ca="1" si="58"/>
        <v>FALSK</v>
      </c>
      <c r="AI80">
        <f t="shared" ca="1" si="58"/>
        <v>1490</v>
      </c>
      <c r="AJ80">
        <f t="shared" ca="1" si="58"/>
        <v>3120</v>
      </c>
      <c r="AK80">
        <f t="shared" ca="1" si="59"/>
        <v>1830</v>
      </c>
      <c r="AL80">
        <f t="shared" ca="1" si="59"/>
        <v>11640</v>
      </c>
      <c r="AM80">
        <f t="shared" ca="1" si="59"/>
        <v>9470</v>
      </c>
      <c r="AN80" t="str">
        <f t="shared" ca="1" si="59"/>
        <v xml:space="preserve"> </v>
      </c>
      <c r="AO80" t="str">
        <f t="shared" ca="1" si="59"/>
        <v>FALSK</v>
      </c>
      <c r="AP80" t="str">
        <f t="shared" ca="1" si="59"/>
        <v>FALSK</v>
      </c>
      <c r="AQ80">
        <f t="shared" ca="1" si="59"/>
        <v>198.5676</v>
      </c>
      <c r="AR80">
        <f t="shared" ca="1" si="59"/>
        <v>203.6</v>
      </c>
      <c r="AS80">
        <f t="shared" ca="1" si="59"/>
        <v>200.45679999999999</v>
      </c>
      <c r="AT80">
        <f t="shared" ca="1" si="59"/>
        <v>178.0778</v>
      </c>
      <c r="AU80">
        <f t="shared" ca="1" si="59"/>
        <v>183.1</v>
      </c>
      <c r="AV80">
        <f t="shared" ca="1" si="59"/>
        <v>169.3929</v>
      </c>
      <c r="AW80">
        <f t="shared" ca="1" si="59"/>
        <v>159.20359999999999</v>
      </c>
      <c r="AX80">
        <f t="shared" ca="1" si="59"/>
        <v>164.2</v>
      </c>
      <c r="AY80" t="str">
        <f t="shared" ca="1" si="59"/>
        <v>FALSK</v>
      </c>
      <c r="BD80" s="92" t="str">
        <f t="shared" ca="1" si="48"/>
        <v>Ja</v>
      </c>
      <c r="BE80" s="92">
        <f t="shared" ca="1" si="49"/>
        <v>2011</v>
      </c>
      <c r="BF80" s="92">
        <f t="shared" ca="1" si="50"/>
        <v>5</v>
      </c>
      <c r="BG80" s="92">
        <f t="shared" ca="1" si="51"/>
        <v>21</v>
      </c>
      <c r="BH80" s="92">
        <f t="shared" ca="1" si="52"/>
        <v>162</v>
      </c>
      <c r="BI80" s="92">
        <f t="shared" ca="1" si="53"/>
        <v>174</v>
      </c>
      <c r="BJ80" s="92">
        <f t="shared" ca="1" si="54"/>
        <v>239</v>
      </c>
      <c r="BK80" s="92">
        <f t="shared" ca="1" si="55"/>
        <v>200.45679999999999</v>
      </c>
      <c r="BQ80" s="92"/>
      <c r="BR80" s="92"/>
      <c r="BS80" s="92"/>
      <c r="BT80" s="92"/>
      <c r="BU80" s="92"/>
      <c r="BV80" s="92"/>
      <c r="BW80" s="92"/>
      <c r="BX80" s="92"/>
      <c r="BY80" s="92"/>
    </row>
    <row r="81" spans="1:77" x14ac:dyDescent="0.2">
      <c r="A81" t="str">
        <f t="shared" ca="1" si="44"/>
        <v>Ja</v>
      </c>
      <c r="B81">
        <f t="shared" ca="1" si="45"/>
        <v>2011</v>
      </c>
      <c r="C81">
        <f t="shared" ca="1" si="46"/>
        <v>6</v>
      </c>
      <c r="D81" s="82">
        <f t="shared" ca="1" si="47"/>
        <v>22</v>
      </c>
      <c r="E81" s="65">
        <f ca="1">OFFSET(Prisudvikling!D$8,0,ROW(E81)-ROW(E$6))</f>
        <v>40697</v>
      </c>
      <c r="F81">
        <f t="shared" ca="1" si="43"/>
        <v>166</v>
      </c>
      <c r="G81">
        <f t="shared" ca="1" si="56"/>
        <v>166</v>
      </c>
      <c r="H81">
        <f t="shared" ca="1" si="56"/>
        <v>182</v>
      </c>
      <c r="I81">
        <f t="shared" ca="1" si="56"/>
        <v>160</v>
      </c>
      <c r="J81">
        <f t="shared" ca="1" si="56"/>
        <v>220</v>
      </c>
      <c r="K81" t="str">
        <f t="shared" ca="1" si="56"/>
        <v>FALSK</v>
      </c>
      <c r="L81">
        <f t="shared" ca="1" si="56"/>
        <v>240.5</v>
      </c>
      <c r="M81">
        <f t="shared" ca="1" si="56"/>
        <v>605</v>
      </c>
      <c r="N81">
        <f t="shared" ca="1" si="56"/>
        <v>177</v>
      </c>
      <c r="O81">
        <f t="shared" ca="1" si="56"/>
        <v>205</v>
      </c>
      <c r="P81">
        <f t="shared" ca="1" si="56"/>
        <v>175.75</v>
      </c>
      <c r="Q81">
        <f t="shared" ca="1" si="57"/>
        <v>904</v>
      </c>
      <c r="R81">
        <f t="shared" ca="1" si="57"/>
        <v>595</v>
      </c>
      <c r="S81">
        <f t="shared" ca="1" si="57"/>
        <v>503</v>
      </c>
      <c r="T81">
        <f t="shared" ca="1" si="57"/>
        <v>950</v>
      </c>
      <c r="U81">
        <f t="shared" ca="1" si="57"/>
        <v>921</v>
      </c>
      <c r="V81">
        <f t="shared" ca="1" si="57"/>
        <v>568</v>
      </c>
      <c r="W81">
        <f t="shared" ca="1" si="57"/>
        <v>517</v>
      </c>
      <c r="X81">
        <f t="shared" ca="1" si="57"/>
        <v>216</v>
      </c>
      <c r="Y81">
        <f t="shared" ca="1" si="57"/>
        <v>227.25</v>
      </c>
      <c r="Z81">
        <f t="shared" ca="1" si="57"/>
        <v>238.25</v>
      </c>
      <c r="AA81" t="str">
        <f t="shared" ca="1" si="58"/>
        <v>FALSK</v>
      </c>
      <c r="AB81">
        <f t="shared" ca="1" si="58"/>
        <v>1.8850465711842381</v>
      </c>
      <c r="AC81">
        <f t="shared" ca="1" si="58"/>
        <v>3.9</v>
      </c>
      <c r="AD81">
        <f t="shared" ca="1" si="58"/>
        <v>2.15</v>
      </c>
      <c r="AE81">
        <f t="shared" ca="1" si="58"/>
        <v>14.1</v>
      </c>
      <c r="AF81">
        <f t="shared" ca="1" si="58"/>
        <v>12.25</v>
      </c>
      <c r="AG81" t="str">
        <f t="shared" ca="1" si="58"/>
        <v>FALSK</v>
      </c>
      <c r="AH81" t="str">
        <f t="shared" ca="1" si="58"/>
        <v>FALSK</v>
      </c>
      <c r="AI81">
        <f t="shared" ca="1" si="58"/>
        <v>1490</v>
      </c>
      <c r="AJ81">
        <f t="shared" ca="1" si="58"/>
        <v>3080</v>
      </c>
      <c r="AK81">
        <f t="shared" ca="1" si="59"/>
        <v>1700</v>
      </c>
      <c r="AL81">
        <f t="shared" ca="1" si="59"/>
        <v>11130</v>
      </c>
      <c r="AM81">
        <f t="shared" ca="1" si="59"/>
        <v>9670</v>
      </c>
      <c r="AN81" t="str">
        <f t="shared" ca="1" si="59"/>
        <v xml:space="preserve"> </v>
      </c>
      <c r="AO81" t="str">
        <f t="shared" ca="1" si="59"/>
        <v>FALSK</v>
      </c>
      <c r="AP81" t="str">
        <f t="shared" ca="1" si="59"/>
        <v>FALSK</v>
      </c>
      <c r="AQ81">
        <f t="shared" ca="1" si="59"/>
        <v>203.36840000000001</v>
      </c>
      <c r="AR81">
        <f t="shared" ca="1" si="59"/>
        <v>208.4</v>
      </c>
      <c r="AS81">
        <f t="shared" ca="1" si="59"/>
        <v>205.96440000000001</v>
      </c>
      <c r="AT81">
        <f t="shared" ca="1" si="59"/>
        <v>183.03829999999999</v>
      </c>
      <c r="AU81">
        <f t="shared" ca="1" si="59"/>
        <v>188</v>
      </c>
      <c r="AV81">
        <f t="shared" ca="1" si="59"/>
        <v>174.3912</v>
      </c>
      <c r="AW81">
        <f t="shared" ca="1" si="59"/>
        <v>162.21119999999999</v>
      </c>
      <c r="AX81">
        <f t="shared" ca="1" si="59"/>
        <v>167.2</v>
      </c>
      <c r="AY81" t="str">
        <f t="shared" ca="1" si="59"/>
        <v>FALSK</v>
      </c>
      <c r="BD81" s="92" t="str">
        <f t="shared" ca="1" si="48"/>
        <v>Ja</v>
      </c>
      <c r="BE81" s="92">
        <f t="shared" ca="1" si="49"/>
        <v>2011</v>
      </c>
      <c r="BF81" s="92">
        <f t="shared" ca="1" si="50"/>
        <v>6</v>
      </c>
      <c r="BG81" s="92">
        <f t="shared" ca="1" si="51"/>
        <v>22</v>
      </c>
      <c r="BH81" s="92">
        <f t="shared" ca="1" si="52"/>
        <v>166</v>
      </c>
      <c r="BI81" s="92">
        <f t="shared" ca="1" si="53"/>
        <v>182</v>
      </c>
      <c r="BJ81" s="92">
        <f t="shared" ca="1" si="54"/>
        <v>240.5</v>
      </c>
      <c r="BK81" s="92">
        <f t="shared" ca="1" si="55"/>
        <v>205.96440000000001</v>
      </c>
      <c r="BQ81" s="92"/>
      <c r="BR81" s="92"/>
      <c r="BS81" s="92"/>
      <c r="BT81" s="92"/>
      <c r="BU81" s="92"/>
      <c r="BV81" s="92"/>
      <c r="BW81" s="92"/>
      <c r="BX81" s="92"/>
      <c r="BY81" s="92"/>
    </row>
    <row r="82" spans="1:77" x14ac:dyDescent="0.2">
      <c r="A82" t="str">
        <f t="shared" ca="1" si="44"/>
        <v>Ja</v>
      </c>
      <c r="B82">
        <f t="shared" ca="1" si="45"/>
        <v>2011</v>
      </c>
      <c r="C82">
        <f t="shared" ca="1" si="46"/>
        <v>6</v>
      </c>
      <c r="D82" s="82">
        <f t="shared" ca="1" si="47"/>
        <v>23</v>
      </c>
      <c r="E82" s="65">
        <f ca="1">OFFSET(Prisudvikling!D$8,0,ROW(E82)-ROW(E$6))</f>
        <v>40704</v>
      </c>
      <c r="F82">
        <f t="shared" ca="1" si="43"/>
        <v>166</v>
      </c>
      <c r="G82">
        <f t="shared" ca="1" si="56"/>
        <v>166</v>
      </c>
      <c r="H82">
        <f t="shared" ca="1" si="56"/>
        <v>182</v>
      </c>
      <c r="I82">
        <f t="shared" ca="1" si="56"/>
        <v>160</v>
      </c>
      <c r="J82">
        <f t="shared" ca="1" si="56"/>
        <v>220</v>
      </c>
      <c r="K82" t="str">
        <f t="shared" ca="1" si="56"/>
        <v>FALSK</v>
      </c>
      <c r="L82">
        <f t="shared" ca="1" si="56"/>
        <v>232.5</v>
      </c>
      <c r="M82">
        <f t="shared" ca="1" si="56"/>
        <v>605</v>
      </c>
      <c r="N82">
        <f t="shared" ca="1" si="56"/>
        <v>175</v>
      </c>
      <c r="O82">
        <f t="shared" ca="1" si="56"/>
        <v>205</v>
      </c>
      <c r="P82">
        <f t="shared" ca="1" si="56"/>
        <v>175.75</v>
      </c>
      <c r="Q82">
        <f t="shared" ca="1" si="57"/>
        <v>897</v>
      </c>
      <c r="R82">
        <f t="shared" ca="1" si="57"/>
        <v>595</v>
      </c>
      <c r="S82">
        <f t="shared" ca="1" si="57"/>
        <v>503</v>
      </c>
      <c r="T82">
        <f t="shared" ca="1" si="57"/>
        <v>950</v>
      </c>
      <c r="U82">
        <f t="shared" ca="1" si="57"/>
        <v>921</v>
      </c>
      <c r="V82">
        <f t="shared" ca="1" si="57"/>
        <v>568</v>
      </c>
      <c r="W82">
        <f t="shared" ca="1" si="57"/>
        <v>517</v>
      </c>
      <c r="X82">
        <f t="shared" ca="1" si="57"/>
        <v>212</v>
      </c>
      <c r="Y82">
        <f t="shared" ca="1" si="57"/>
        <v>228</v>
      </c>
      <c r="Z82">
        <f t="shared" ca="1" si="57"/>
        <v>233.25</v>
      </c>
      <c r="AA82" t="str">
        <f t="shared" ca="1" si="58"/>
        <v>FALSK</v>
      </c>
      <c r="AB82">
        <f t="shared" ca="1" si="58"/>
        <v>1.8850465711842381</v>
      </c>
      <c r="AC82">
        <f t="shared" ca="1" si="58"/>
        <v>3.9</v>
      </c>
      <c r="AD82">
        <f t="shared" ca="1" si="58"/>
        <v>2.15</v>
      </c>
      <c r="AE82">
        <f t="shared" ca="1" si="58"/>
        <v>14.1</v>
      </c>
      <c r="AF82">
        <f t="shared" ca="1" si="58"/>
        <v>12.25</v>
      </c>
      <c r="AG82" t="str">
        <f t="shared" ca="1" si="58"/>
        <v>FALSK</v>
      </c>
      <c r="AH82" t="str">
        <f t="shared" ca="1" si="58"/>
        <v>FALSK</v>
      </c>
      <c r="AI82">
        <f t="shared" ca="1" si="58"/>
        <v>1490</v>
      </c>
      <c r="AJ82">
        <f t="shared" ca="1" si="58"/>
        <v>3080</v>
      </c>
      <c r="AK82">
        <f t="shared" ca="1" si="59"/>
        <v>1700</v>
      </c>
      <c r="AL82">
        <f t="shared" ca="1" si="59"/>
        <v>11130</v>
      </c>
      <c r="AM82">
        <f t="shared" ca="1" si="59"/>
        <v>9670</v>
      </c>
      <c r="AN82" t="str">
        <f t="shared" ca="1" si="59"/>
        <v xml:space="preserve"> </v>
      </c>
      <c r="AO82" t="str">
        <f t="shared" ca="1" si="59"/>
        <v>FALSK</v>
      </c>
      <c r="AP82" t="str">
        <f t="shared" ca="1" si="59"/>
        <v>FALSK</v>
      </c>
      <c r="AQ82">
        <f t="shared" ca="1" si="59"/>
        <v>201.9649</v>
      </c>
      <c r="AR82">
        <f t="shared" ca="1" si="59"/>
        <v>207</v>
      </c>
      <c r="AS82">
        <f t="shared" ca="1" si="59"/>
        <v>204.54599999999999</v>
      </c>
      <c r="AT82">
        <f t="shared" ca="1" si="59"/>
        <v>181.56880000000001</v>
      </c>
      <c r="AU82">
        <f t="shared" ca="1" si="59"/>
        <v>186.6</v>
      </c>
      <c r="AV82">
        <f t="shared" ca="1" si="59"/>
        <v>172.83840000000001</v>
      </c>
      <c r="AW82">
        <f t="shared" ca="1" si="59"/>
        <v>162.18629999999999</v>
      </c>
      <c r="AX82">
        <f t="shared" ca="1" si="59"/>
        <v>167.2</v>
      </c>
      <c r="AY82" t="str">
        <f t="shared" ca="1" si="59"/>
        <v>FALSK</v>
      </c>
      <c r="BD82" s="92" t="str">
        <f t="shared" ca="1" si="48"/>
        <v>Ja</v>
      </c>
      <c r="BE82" s="92">
        <f t="shared" ca="1" si="49"/>
        <v>2011</v>
      </c>
      <c r="BF82" s="92">
        <f t="shared" ca="1" si="50"/>
        <v>6</v>
      </c>
      <c r="BG82" s="92">
        <f t="shared" ca="1" si="51"/>
        <v>23</v>
      </c>
      <c r="BH82" s="92">
        <f t="shared" ca="1" si="52"/>
        <v>166</v>
      </c>
      <c r="BI82" s="92">
        <f t="shared" ca="1" si="53"/>
        <v>182</v>
      </c>
      <c r="BJ82" s="92">
        <f t="shared" ca="1" si="54"/>
        <v>232.5</v>
      </c>
      <c r="BK82" s="92">
        <f t="shared" ca="1" si="55"/>
        <v>204.54599999999999</v>
      </c>
      <c r="BQ82" s="92"/>
      <c r="BR82" s="92"/>
      <c r="BS82" s="92"/>
      <c r="BT82" s="92"/>
      <c r="BU82" s="92"/>
      <c r="BV82" s="92"/>
      <c r="BW82" s="92"/>
      <c r="BX82" s="92"/>
      <c r="BY82" s="92"/>
    </row>
    <row r="83" spans="1:77" x14ac:dyDescent="0.2">
      <c r="A83" t="str">
        <f t="shared" ca="1" si="44"/>
        <v>Ja</v>
      </c>
      <c r="B83">
        <f t="shared" ca="1" si="45"/>
        <v>2011</v>
      </c>
      <c r="C83">
        <f t="shared" ca="1" si="46"/>
        <v>6</v>
      </c>
      <c r="D83" s="82">
        <f t="shared" ca="1" si="47"/>
        <v>24</v>
      </c>
      <c r="E83" s="65">
        <f ca="1">OFFSET(Prisudvikling!D$8,0,ROW(E83)-ROW(E$6))</f>
        <v>40711</v>
      </c>
      <c r="F83">
        <f t="shared" ca="1" si="43"/>
        <v>164</v>
      </c>
      <c r="G83">
        <f t="shared" ca="1" si="56"/>
        <v>164</v>
      </c>
      <c r="H83">
        <f t="shared" ca="1" si="56"/>
        <v>179</v>
      </c>
      <c r="I83">
        <f t="shared" ca="1" si="56"/>
        <v>156</v>
      </c>
      <c r="J83">
        <f t="shared" ca="1" si="56"/>
        <v>218</v>
      </c>
      <c r="K83" t="str">
        <f t="shared" ca="1" si="56"/>
        <v>FALSK</v>
      </c>
      <c r="L83">
        <f t="shared" ca="1" si="56"/>
        <v>239</v>
      </c>
      <c r="M83">
        <f t="shared" ca="1" si="56"/>
        <v>605</v>
      </c>
      <c r="N83">
        <f t="shared" ca="1" si="56"/>
        <v>175.8</v>
      </c>
      <c r="O83">
        <f t="shared" ca="1" si="56"/>
        <v>198</v>
      </c>
      <c r="P83">
        <f t="shared" ca="1" si="56"/>
        <v>170.5</v>
      </c>
      <c r="Q83">
        <f t="shared" ca="1" si="57"/>
        <v>870</v>
      </c>
      <c r="R83">
        <f t="shared" ca="1" si="57"/>
        <v>595</v>
      </c>
      <c r="S83">
        <f t="shared" ca="1" si="57"/>
        <v>503</v>
      </c>
      <c r="T83">
        <f t="shared" ca="1" si="57"/>
        <v>950</v>
      </c>
      <c r="U83">
        <f t="shared" ca="1" si="57"/>
        <v>921</v>
      </c>
      <c r="V83">
        <f t="shared" ca="1" si="57"/>
        <v>568</v>
      </c>
      <c r="W83">
        <f t="shared" ca="1" si="57"/>
        <v>517</v>
      </c>
      <c r="X83">
        <f t="shared" ca="1" si="57"/>
        <v>206.75</v>
      </c>
      <c r="Y83">
        <f t="shared" ca="1" si="57"/>
        <v>223.75</v>
      </c>
      <c r="Z83">
        <f t="shared" ca="1" si="57"/>
        <v>231</v>
      </c>
      <c r="AA83" t="str">
        <f t="shared" ca="1" si="58"/>
        <v>FALSK</v>
      </c>
      <c r="AB83">
        <f t="shared" ca="1" si="58"/>
        <v>1.8850465711842381</v>
      </c>
      <c r="AC83">
        <f t="shared" ca="1" si="58"/>
        <v>3.85</v>
      </c>
      <c r="AD83">
        <f t="shared" ca="1" si="58"/>
        <v>2.12</v>
      </c>
      <c r="AE83">
        <f t="shared" ca="1" si="58"/>
        <v>13.75</v>
      </c>
      <c r="AF83">
        <f t="shared" ca="1" si="58"/>
        <v>12</v>
      </c>
      <c r="AG83" t="str">
        <f t="shared" ca="1" si="58"/>
        <v>FALSK</v>
      </c>
      <c r="AH83" t="str">
        <f t="shared" ca="1" si="58"/>
        <v>FALSK</v>
      </c>
      <c r="AI83">
        <f t="shared" ca="1" si="58"/>
        <v>1490</v>
      </c>
      <c r="AJ83">
        <f t="shared" ca="1" si="58"/>
        <v>3040</v>
      </c>
      <c r="AK83">
        <f t="shared" ca="1" si="59"/>
        <v>1670</v>
      </c>
      <c r="AL83">
        <f t="shared" ca="1" si="59"/>
        <v>10850</v>
      </c>
      <c r="AM83">
        <f t="shared" ca="1" si="59"/>
        <v>9470</v>
      </c>
      <c r="AN83" t="str">
        <f t="shared" ca="1" si="59"/>
        <v xml:space="preserve"> </v>
      </c>
      <c r="AO83" t="str">
        <f t="shared" ca="1" si="59"/>
        <v>FALSK</v>
      </c>
      <c r="AP83" t="str">
        <f t="shared" ca="1" si="59"/>
        <v>FALSK</v>
      </c>
      <c r="AQ83">
        <f t="shared" ca="1" si="59"/>
        <v>201.21850000000001</v>
      </c>
      <c r="AR83">
        <f t="shared" ca="1" si="59"/>
        <v>206.2</v>
      </c>
      <c r="AS83">
        <f t="shared" ca="1" si="59"/>
        <v>203.75299999999999</v>
      </c>
      <c r="AT83">
        <f t="shared" ca="1" si="59"/>
        <v>181.4357</v>
      </c>
      <c r="AU83">
        <f t="shared" ca="1" si="59"/>
        <v>186.4</v>
      </c>
      <c r="AV83">
        <f t="shared" ca="1" si="59"/>
        <v>172.87350000000001</v>
      </c>
      <c r="AW83">
        <f t="shared" ca="1" si="59"/>
        <v>160.7218</v>
      </c>
      <c r="AX83">
        <f t="shared" ca="1" si="59"/>
        <v>165.7</v>
      </c>
      <c r="AY83" t="str">
        <f t="shared" ca="1" si="59"/>
        <v>FALSK</v>
      </c>
      <c r="BD83" s="92" t="str">
        <f t="shared" ca="1" si="48"/>
        <v>Ja</v>
      </c>
      <c r="BE83" s="92">
        <f t="shared" ca="1" si="49"/>
        <v>2011</v>
      </c>
      <c r="BF83" s="92">
        <f t="shared" ca="1" si="50"/>
        <v>6</v>
      </c>
      <c r="BG83" s="92">
        <f t="shared" ca="1" si="51"/>
        <v>24</v>
      </c>
      <c r="BH83" s="92">
        <f t="shared" ca="1" si="52"/>
        <v>164</v>
      </c>
      <c r="BI83" s="92">
        <f t="shared" ca="1" si="53"/>
        <v>179</v>
      </c>
      <c r="BJ83" s="92">
        <f t="shared" ca="1" si="54"/>
        <v>239</v>
      </c>
      <c r="BK83" s="92">
        <f t="shared" ca="1" si="55"/>
        <v>203.75299999999999</v>
      </c>
      <c r="BQ83" s="92"/>
      <c r="BR83" s="92"/>
      <c r="BS83" s="92"/>
      <c r="BT83" s="92"/>
      <c r="BU83" s="92"/>
      <c r="BV83" s="92"/>
      <c r="BW83" s="92"/>
      <c r="BX83" s="92"/>
      <c r="BY83" s="92"/>
    </row>
    <row r="84" spans="1:77" x14ac:dyDescent="0.2">
      <c r="A84" t="str">
        <f t="shared" ca="1" si="44"/>
        <v>Ja</v>
      </c>
      <c r="B84">
        <f t="shared" ca="1" si="45"/>
        <v>2011</v>
      </c>
      <c r="C84">
        <f t="shared" ca="1" si="46"/>
        <v>6</v>
      </c>
      <c r="D84" s="82">
        <f t="shared" ca="1" si="47"/>
        <v>25</v>
      </c>
      <c r="E84" s="65">
        <f ca="1">OFFSET(Prisudvikling!D$8,0,ROW(E84)-ROW(E$6))</f>
        <v>40718</v>
      </c>
      <c r="F84">
        <f t="shared" ca="1" si="43"/>
        <v>166</v>
      </c>
      <c r="G84">
        <f t="shared" ca="1" si="56"/>
        <v>166</v>
      </c>
      <c r="H84">
        <f t="shared" ca="1" si="56"/>
        <v>174</v>
      </c>
      <c r="I84">
        <f t="shared" ca="1" si="56"/>
        <v>159</v>
      </c>
      <c r="J84">
        <f t="shared" ca="1" si="56"/>
        <v>218</v>
      </c>
      <c r="K84" t="str">
        <f t="shared" ca="1" si="56"/>
        <v>FALSK</v>
      </c>
      <c r="L84">
        <f t="shared" ca="1" si="56"/>
        <v>235.5</v>
      </c>
      <c r="M84">
        <f t="shared" ca="1" si="56"/>
        <v>600</v>
      </c>
      <c r="N84">
        <f t="shared" ca="1" si="56"/>
        <v>172.79</v>
      </c>
      <c r="O84">
        <f t="shared" ca="1" si="56"/>
        <v>199</v>
      </c>
      <c r="P84">
        <f t="shared" ca="1" si="56"/>
        <v>175.75</v>
      </c>
      <c r="Q84">
        <f t="shared" ca="1" si="57"/>
        <v>894</v>
      </c>
      <c r="R84">
        <f t="shared" ca="1" si="57"/>
        <v>595</v>
      </c>
      <c r="S84">
        <f t="shared" ca="1" si="57"/>
        <v>503</v>
      </c>
      <c r="T84">
        <f t="shared" ca="1" si="57"/>
        <v>950</v>
      </c>
      <c r="U84">
        <f t="shared" ca="1" si="57"/>
        <v>917</v>
      </c>
      <c r="V84">
        <f t="shared" ca="1" si="57"/>
        <v>569</v>
      </c>
      <c r="W84">
        <f t="shared" ca="1" si="57"/>
        <v>517</v>
      </c>
      <c r="X84">
        <f t="shared" ca="1" si="57"/>
        <v>204</v>
      </c>
      <c r="Y84">
        <f t="shared" ca="1" si="57"/>
        <v>221.25</v>
      </c>
      <c r="Z84">
        <f t="shared" ca="1" si="57"/>
        <v>229.25</v>
      </c>
      <c r="AA84" t="str">
        <f t="shared" ca="1" si="58"/>
        <v>FALSK</v>
      </c>
      <c r="AB84">
        <f t="shared" ca="1" si="58"/>
        <v>1.8850465711842381</v>
      </c>
      <c r="AC84">
        <f t="shared" ca="1" si="58"/>
        <v>3.85</v>
      </c>
      <c r="AD84">
        <f t="shared" ca="1" si="58"/>
        <v>2.12</v>
      </c>
      <c r="AE84">
        <f t="shared" ca="1" si="58"/>
        <v>13.75</v>
      </c>
      <c r="AF84">
        <f t="shared" ca="1" si="58"/>
        <v>12</v>
      </c>
      <c r="AG84" t="str">
        <f t="shared" ca="1" si="58"/>
        <v>FALSK</v>
      </c>
      <c r="AH84" t="str">
        <f t="shared" ca="1" si="58"/>
        <v>FALSK</v>
      </c>
      <c r="AI84">
        <f t="shared" ca="1" si="58"/>
        <v>1490</v>
      </c>
      <c r="AJ84">
        <f t="shared" ca="1" si="58"/>
        <v>3040</v>
      </c>
      <c r="AK84">
        <f t="shared" ca="1" si="59"/>
        <v>1670</v>
      </c>
      <c r="AL84">
        <f t="shared" ca="1" si="59"/>
        <v>10850</v>
      </c>
      <c r="AM84">
        <f t="shared" ca="1" si="59"/>
        <v>9470</v>
      </c>
      <c r="AN84" t="str">
        <f t="shared" ca="1" si="59"/>
        <v xml:space="preserve"> </v>
      </c>
      <c r="AO84" t="str">
        <f t="shared" ca="1" si="59"/>
        <v>FALSK</v>
      </c>
      <c r="AP84" t="str">
        <f t="shared" ca="1" si="59"/>
        <v>FALSK</v>
      </c>
      <c r="AQ84">
        <f t="shared" ca="1" si="59"/>
        <v>199.3167</v>
      </c>
      <c r="AR84">
        <f t="shared" ca="1" si="59"/>
        <v>204.3</v>
      </c>
      <c r="AS84">
        <f t="shared" ca="1" si="59"/>
        <v>202.20169999999999</v>
      </c>
      <c r="AT84">
        <f t="shared" ca="1" si="59"/>
        <v>180.70419999999999</v>
      </c>
      <c r="AU84">
        <f t="shared" ca="1" si="59"/>
        <v>185.7</v>
      </c>
      <c r="AV84">
        <f t="shared" ca="1" si="59"/>
        <v>172.3254</v>
      </c>
      <c r="AW84">
        <f t="shared" ca="1" si="59"/>
        <v>165.43690000000001</v>
      </c>
      <c r="AX84">
        <f t="shared" ca="1" si="59"/>
        <v>170.4</v>
      </c>
      <c r="AY84" t="str">
        <f t="shared" ca="1" si="59"/>
        <v>FALSK</v>
      </c>
      <c r="BD84" s="92" t="str">
        <f t="shared" ca="1" si="48"/>
        <v>Ja</v>
      </c>
      <c r="BE84" s="92">
        <f t="shared" ca="1" si="49"/>
        <v>2011</v>
      </c>
      <c r="BF84" s="92">
        <f t="shared" ca="1" si="50"/>
        <v>6</v>
      </c>
      <c r="BG84" s="92">
        <f t="shared" ca="1" si="51"/>
        <v>25</v>
      </c>
      <c r="BH84" s="92">
        <f t="shared" ca="1" si="52"/>
        <v>166</v>
      </c>
      <c r="BI84" s="92">
        <f t="shared" ca="1" si="53"/>
        <v>174</v>
      </c>
      <c r="BJ84" s="92">
        <f t="shared" ca="1" si="54"/>
        <v>235.5</v>
      </c>
      <c r="BK84" s="92">
        <f t="shared" ca="1" si="55"/>
        <v>202.20169999999999</v>
      </c>
      <c r="BQ84" s="92"/>
      <c r="BR84" s="92"/>
      <c r="BS84" s="92"/>
      <c r="BT84" s="92"/>
      <c r="BU84" s="92"/>
      <c r="BV84" s="92"/>
      <c r="BW84" s="92"/>
      <c r="BX84" s="92"/>
      <c r="BY84" s="92"/>
    </row>
    <row r="85" spans="1:77" x14ac:dyDescent="0.2">
      <c r="A85" t="str">
        <f t="shared" ca="1" si="44"/>
        <v>Ja</v>
      </c>
      <c r="B85">
        <f t="shared" ca="1" si="45"/>
        <v>2011</v>
      </c>
      <c r="C85">
        <f t="shared" ca="1" si="46"/>
        <v>7</v>
      </c>
      <c r="D85" s="82">
        <f t="shared" ca="1" si="47"/>
        <v>26</v>
      </c>
      <c r="E85" s="65">
        <f ca="1">OFFSET(Prisudvikling!D$8,0,ROW(E85)-ROW(E$6))</f>
        <v>40725</v>
      </c>
      <c r="F85">
        <f t="shared" ca="1" si="43"/>
        <v>154</v>
      </c>
      <c r="G85">
        <f t="shared" ca="1" si="56"/>
        <v>154</v>
      </c>
      <c r="H85">
        <f t="shared" ca="1" si="56"/>
        <v>162</v>
      </c>
      <c r="I85">
        <f t="shared" ca="1" si="56"/>
        <v>159</v>
      </c>
      <c r="J85">
        <f t="shared" ca="1" si="56"/>
        <v>220</v>
      </c>
      <c r="K85" t="str">
        <f t="shared" ca="1" si="56"/>
        <v>FALSK</v>
      </c>
      <c r="L85">
        <f t="shared" ca="1" si="56"/>
        <v>229.5</v>
      </c>
      <c r="M85">
        <f t="shared" ca="1" si="56"/>
        <v>600</v>
      </c>
      <c r="N85">
        <f t="shared" ca="1" si="56"/>
        <v>169</v>
      </c>
      <c r="O85">
        <f t="shared" ca="1" si="56"/>
        <v>194</v>
      </c>
      <c r="P85">
        <f t="shared" ca="1" si="56"/>
        <v>173.75</v>
      </c>
      <c r="Q85">
        <f t="shared" ca="1" si="57"/>
        <v>894</v>
      </c>
      <c r="R85">
        <f t="shared" ca="1" si="57"/>
        <v>595</v>
      </c>
      <c r="S85">
        <f t="shared" ca="1" si="57"/>
        <v>503</v>
      </c>
      <c r="T85">
        <f t="shared" ca="1" si="57"/>
        <v>950</v>
      </c>
      <c r="U85">
        <f t="shared" ca="1" si="57"/>
        <v>917</v>
      </c>
      <c r="V85">
        <f t="shared" ca="1" si="57"/>
        <v>569</v>
      </c>
      <c r="W85">
        <f t="shared" ca="1" si="57"/>
        <v>517</v>
      </c>
      <c r="X85">
        <f t="shared" ca="1" si="57"/>
        <v>198</v>
      </c>
      <c r="Y85">
        <f t="shared" ca="1" si="57"/>
        <v>217.25</v>
      </c>
      <c r="Z85">
        <f t="shared" ca="1" si="57"/>
        <v>228.25</v>
      </c>
      <c r="AA85" t="str">
        <f t="shared" ca="1" si="58"/>
        <v>FALSK</v>
      </c>
      <c r="AB85">
        <f t="shared" ca="1" si="58"/>
        <v>1.8850465711842381</v>
      </c>
      <c r="AC85">
        <f t="shared" ca="1" si="58"/>
        <v>3.85</v>
      </c>
      <c r="AD85">
        <f t="shared" ca="1" si="58"/>
        <v>2.12</v>
      </c>
      <c r="AE85">
        <f t="shared" ca="1" si="58"/>
        <v>13.75</v>
      </c>
      <c r="AF85">
        <f t="shared" ca="1" si="58"/>
        <v>12</v>
      </c>
      <c r="AG85" t="str">
        <f t="shared" ca="1" si="58"/>
        <v>FALSK</v>
      </c>
      <c r="AH85" t="str">
        <f t="shared" ca="1" si="58"/>
        <v>FALSK</v>
      </c>
      <c r="AI85">
        <f t="shared" ca="1" si="58"/>
        <v>1490</v>
      </c>
      <c r="AJ85">
        <f t="shared" ca="1" si="58"/>
        <v>3040</v>
      </c>
      <c r="AK85">
        <f t="shared" ca="1" si="59"/>
        <v>1670</v>
      </c>
      <c r="AL85">
        <f t="shared" ca="1" si="59"/>
        <v>10850</v>
      </c>
      <c r="AM85">
        <f t="shared" ca="1" si="59"/>
        <v>9470</v>
      </c>
      <c r="AN85" t="str">
        <f t="shared" ca="1" si="59"/>
        <v xml:space="preserve"> </v>
      </c>
      <c r="AO85" t="str">
        <f t="shared" ca="1" si="59"/>
        <v>FALSK</v>
      </c>
      <c r="AP85" t="str">
        <f t="shared" ca="1" si="59"/>
        <v>FALSK</v>
      </c>
      <c r="AQ85">
        <f t="shared" ca="1" si="59"/>
        <v>191.06290000000001</v>
      </c>
      <c r="AR85">
        <f t="shared" ca="1" si="59"/>
        <v>196.1</v>
      </c>
      <c r="AS85">
        <f t="shared" ca="1" si="59"/>
        <v>193.7722</v>
      </c>
      <c r="AT85">
        <f t="shared" ca="1" si="59"/>
        <v>172.85</v>
      </c>
      <c r="AU85">
        <f t="shared" ca="1" si="59"/>
        <v>177.9</v>
      </c>
      <c r="AV85">
        <f t="shared" ca="1" si="59"/>
        <v>162.4659</v>
      </c>
      <c r="AW85">
        <f t="shared" ca="1" si="59"/>
        <v>155.2647</v>
      </c>
      <c r="AX85">
        <f t="shared" ca="1" si="59"/>
        <v>160.30000000000001</v>
      </c>
      <c r="AY85" t="str">
        <f t="shared" ca="1" si="59"/>
        <v>FALSK</v>
      </c>
      <c r="BD85" s="92" t="str">
        <f t="shared" ca="1" si="48"/>
        <v>Ja</v>
      </c>
      <c r="BE85" s="92">
        <f t="shared" ca="1" si="49"/>
        <v>2011</v>
      </c>
      <c r="BF85" s="92">
        <f t="shared" ca="1" si="50"/>
        <v>7</v>
      </c>
      <c r="BG85" s="92">
        <f t="shared" ca="1" si="51"/>
        <v>26</v>
      </c>
      <c r="BH85" s="92">
        <f t="shared" ca="1" si="52"/>
        <v>154</v>
      </c>
      <c r="BI85" s="92">
        <f t="shared" ca="1" si="53"/>
        <v>162</v>
      </c>
      <c r="BJ85" s="92">
        <f t="shared" ca="1" si="54"/>
        <v>229.5</v>
      </c>
      <c r="BK85" s="92">
        <f t="shared" ca="1" si="55"/>
        <v>193.7722</v>
      </c>
      <c r="BQ85" s="92"/>
      <c r="BR85" s="92"/>
      <c r="BS85" s="92"/>
      <c r="BT85" s="92"/>
      <c r="BU85" s="92"/>
      <c r="BV85" s="92"/>
      <c r="BW85" s="92"/>
      <c r="BX85" s="92"/>
      <c r="BY85" s="92"/>
    </row>
    <row r="86" spans="1:77" x14ac:dyDescent="0.2">
      <c r="A86" t="str">
        <f t="shared" ca="1" si="44"/>
        <v>Ja</v>
      </c>
      <c r="B86">
        <f t="shared" ca="1" si="45"/>
        <v>2011</v>
      </c>
      <c r="C86">
        <f t="shared" ca="1" si="46"/>
        <v>7</v>
      </c>
      <c r="D86" s="82">
        <f t="shared" ca="1" si="47"/>
        <v>27</v>
      </c>
      <c r="E86" s="65">
        <f ca="1">OFFSET(Prisudvikling!D$8,0,ROW(E86)-ROW(E$6))</f>
        <v>40732</v>
      </c>
      <c r="F86">
        <f t="shared" ca="1" si="43"/>
        <v>153</v>
      </c>
      <c r="G86">
        <f t="shared" ref="G86:P95" ca="1" si="60">IF(ISNA(HLOOKUP($E86,prisudvikling,G$2,FALSE)),"FALSK",IF(HLOOKUP($E86,prisudvikling,G$2,FALSE)&gt;0,HLOOKUP($E86,prisudvikling,G$2,FALSE),"FALSK"))</f>
        <v>153</v>
      </c>
      <c r="H86">
        <f t="shared" ca="1" si="60"/>
        <v>162</v>
      </c>
      <c r="I86">
        <f t="shared" ca="1" si="60"/>
        <v>153</v>
      </c>
      <c r="J86" t="str">
        <f t="shared" ca="1" si="60"/>
        <v>FALSK</v>
      </c>
      <c r="K86" t="str">
        <f t="shared" ca="1" si="60"/>
        <v>FALSK</v>
      </c>
      <c r="L86">
        <f t="shared" ca="1" si="60"/>
        <v>229</v>
      </c>
      <c r="M86">
        <f t="shared" ca="1" si="60"/>
        <v>525</v>
      </c>
      <c r="N86">
        <f t="shared" ca="1" si="60"/>
        <v>175</v>
      </c>
      <c r="O86">
        <f t="shared" ca="1" si="60"/>
        <v>190</v>
      </c>
      <c r="P86">
        <f t="shared" ca="1" si="60"/>
        <v>167</v>
      </c>
      <c r="Q86">
        <f t="shared" ref="Q86:Z95" ca="1" si="61">IF(ISNA(HLOOKUP($E86,prisudvikling,Q$2,FALSE)),"FALSK",IF(HLOOKUP($E86,prisudvikling,Q$2,FALSE)&gt;0,HLOOKUP($E86,prisudvikling,Q$2,FALSE),"FALSK"))</f>
        <v>870</v>
      </c>
      <c r="R86">
        <f t="shared" ca="1" si="61"/>
        <v>610.75</v>
      </c>
      <c r="S86">
        <f t="shared" ca="1" si="61"/>
        <v>503</v>
      </c>
      <c r="T86">
        <f t="shared" ca="1" si="61"/>
        <v>950</v>
      </c>
      <c r="U86">
        <f t="shared" ca="1" si="61"/>
        <v>917</v>
      </c>
      <c r="V86">
        <f t="shared" ca="1" si="61"/>
        <v>569</v>
      </c>
      <c r="W86">
        <f t="shared" ca="1" si="61"/>
        <v>517</v>
      </c>
      <c r="X86">
        <f t="shared" ca="1" si="61"/>
        <v>194.25</v>
      </c>
      <c r="Y86">
        <f t="shared" ca="1" si="61"/>
        <v>215</v>
      </c>
      <c r="Z86">
        <f t="shared" ca="1" si="61"/>
        <v>227.75</v>
      </c>
      <c r="AA86" t="str">
        <f t="shared" ref="AA86:AJ95" ca="1" si="62">IF(ISNA(HLOOKUP($E86,prisudvikling,AA$2,FALSE)),"FALSK",IF(HLOOKUP($E86,prisudvikling,AA$2,FALSE)&gt;0,HLOOKUP($E86,prisudvikling,AA$2,FALSE),"FALSK"))</f>
        <v>FALSK</v>
      </c>
      <c r="AB86">
        <f t="shared" ca="1" si="62"/>
        <v>1.8850465711842381</v>
      </c>
      <c r="AC86">
        <f t="shared" ca="1" si="62"/>
        <v>3.85</v>
      </c>
      <c r="AD86">
        <f t="shared" ca="1" si="62"/>
        <v>2.12</v>
      </c>
      <c r="AE86">
        <f t="shared" ca="1" si="62"/>
        <v>13.75</v>
      </c>
      <c r="AF86">
        <f t="shared" ca="1" si="62"/>
        <v>12</v>
      </c>
      <c r="AG86" t="str">
        <f t="shared" ca="1" si="62"/>
        <v>FALSK</v>
      </c>
      <c r="AH86" t="str">
        <f t="shared" ca="1" si="62"/>
        <v>FALSK</v>
      </c>
      <c r="AI86">
        <f t="shared" ca="1" si="62"/>
        <v>1490</v>
      </c>
      <c r="AJ86">
        <f t="shared" ca="1" si="62"/>
        <v>3040</v>
      </c>
      <c r="AK86">
        <f t="shared" ref="AK86:AY95" ca="1" si="63">IF(ISNA(HLOOKUP($E86,prisudvikling,AK$2,FALSE)),"FALSK",IF(HLOOKUP($E86,prisudvikling,AK$2,FALSE)&gt;0,HLOOKUP($E86,prisudvikling,AK$2,FALSE),"FALSK"))</f>
        <v>1670</v>
      </c>
      <c r="AL86">
        <f t="shared" ca="1" si="63"/>
        <v>10850</v>
      </c>
      <c r="AM86">
        <f t="shared" ca="1" si="63"/>
        <v>9470</v>
      </c>
      <c r="AN86" t="str">
        <f t="shared" ca="1" si="63"/>
        <v xml:space="preserve"> </v>
      </c>
      <c r="AO86" t="str">
        <f t="shared" ca="1" si="63"/>
        <v>FALSK</v>
      </c>
      <c r="AP86" t="str">
        <f t="shared" ca="1" si="63"/>
        <v>FALSK</v>
      </c>
      <c r="AQ86">
        <f t="shared" ca="1" si="63"/>
        <v>201.29</v>
      </c>
      <c r="AR86">
        <f t="shared" ca="1" si="63"/>
        <v>206.3</v>
      </c>
      <c r="AS86">
        <f t="shared" ca="1" si="63"/>
        <v>189.74</v>
      </c>
      <c r="AT86">
        <f t="shared" ca="1" si="63"/>
        <v>170.66</v>
      </c>
      <c r="AU86">
        <f t="shared" ca="1" si="63"/>
        <v>175.7</v>
      </c>
      <c r="AV86">
        <f t="shared" ca="1" si="63"/>
        <v>163.15</v>
      </c>
      <c r="AW86">
        <f t="shared" ca="1" si="63"/>
        <v>152.66</v>
      </c>
      <c r="AX86">
        <f t="shared" ca="1" si="63"/>
        <v>157.69999999999999</v>
      </c>
      <c r="AY86" t="str">
        <f t="shared" ca="1" si="63"/>
        <v>FALSK</v>
      </c>
      <c r="BD86" s="92" t="str">
        <f t="shared" ca="1" si="48"/>
        <v>Ja</v>
      </c>
      <c r="BE86" s="92">
        <f t="shared" ca="1" si="49"/>
        <v>2011</v>
      </c>
      <c r="BF86" s="92">
        <f t="shared" ca="1" si="50"/>
        <v>7</v>
      </c>
      <c r="BG86" s="92">
        <f t="shared" ca="1" si="51"/>
        <v>27</v>
      </c>
      <c r="BH86" s="92">
        <f t="shared" ca="1" si="52"/>
        <v>153</v>
      </c>
      <c r="BI86" s="92">
        <f t="shared" ca="1" si="53"/>
        <v>162</v>
      </c>
      <c r="BJ86" s="92">
        <f t="shared" ca="1" si="54"/>
        <v>229</v>
      </c>
      <c r="BK86" s="92">
        <f t="shared" ca="1" si="55"/>
        <v>189.74</v>
      </c>
      <c r="BQ86" s="92"/>
      <c r="BR86" s="92"/>
      <c r="BS86" s="92"/>
      <c r="BT86" s="92"/>
      <c r="BU86" s="92"/>
      <c r="BV86" s="92"/>
      <c r="BW86" s="92"/>
      <c r="BX86" s="92"/>
      <c r="BY86" s="92"/>
    </row>
    <row r="87" spans="1:77" x14ac:dyDescent="0.2">
      <c r="A87" t="str">
        <f t="shared" ca="1" si="44"/>
        <v>Ja</v>
      </c>
      <c r="B87">
        <f t="shared" ca="1" si="45"/>
        <v>2011</v>
      </c>
      <c r="C87">
        <f t="shared" ca="1" si="46"/>
        <v>7</v>
      </c>
      <c r="D87" s="82">
        <f t="shared" ca="1" si="47"/>
        <v>28</v>
      </c>
      <c r="E87" s="65">
        <f ca="1">OFFSET(Prisudvikling!D$8,0,ROW(E87)-ROW(E$6))</f>
        <v>40739</v>
      </c>
      <c r="F87">
        <f t="shared" ca="1" si="43"/>
        <v>160</v>
      </c>
      <c r="G87">
        <f t="shared" ca="1" si="60"/>
        <v>160</v>
      </c>
      <c r="H87">
        <f t="shared" ca="1" si="60"/>
        <v>170</v>
      </c>
      <c r="I87">
        <f t="shared" ca="1" si="60"/>
        <v>175</v>
      </c>
      <c r="J87" t="str">
        <f t="shared" ca="1" si="60"/>
        <v>FALSK</v>
      </c>
      <c r="K87" t="str">
        <f t="shared" ca="1" si="60"/>
        <v>FALSK</v>
      </c>
      <c r="L87">
        <f t="shared" ca="1" si="60"/>
        <v>256.75</v>
      </c>
      <c r="M87">
        <f t="shared" ca="1" si="60"/>
        <v>600</v>
      </c>
      <c r="N87">
        <f t="shared" ca="1" si="60"/>
        <v>177.75</v>
      </c>
      <c r="O87">
        <f t="shared" ca="1" si="60"/>
        <v>203</v>
      </c>
      <c r="P87">
        <f t="shared" ca="1" si="60"/>
        <v>167.75</v>
      </c>
      <c r="Q87">
        <f t="shared" ca="1" si="61"/>
        <v>930.25</v>
      </c>
      <c r="R87">
        <f t="shared" ca="1" si="61"/>
        <v>610.25</v>
      </c>
      <c r="S87">
        <f t="shared" ca="1" si="61"/>
        <v>503</v>
      </c>
      <c r="T87">
        <f t="shared" ca="1" si="61"/>
        <v>1150</v>
      </c>
      <c r="U87">
        <f t="shared" ca="1" si="61"/>
        <v>917</v>
      </c>
      <c r="V87">
        <f t="shared" ca="1" si="61"/>
        <v>569</v>
      </c>
      <c r="W87">
        <f t="shared" ca="1" si="61"/>
        <v>517</v>
      </c>
      <c r="X87">
        <f t="shared" ca="1" si="61"/>
        <v>197.25</v>
      </c>
      <c r="Y87">
        <f t="shared" ca="1" si="61"/>
        <v>217.25</v>
      </c>
      <c r="Z87">
        <f t="shared" ca="1" si="61"/>
        <v>229</v>
      </c>
      <c r="AA87" t="str">
        <f t="shared" ca="1" si="62"/>
        <v>FALSK</v>
      </c>
      <c r="AB87">
        <f t="shared" ca="1" si="62"/>
        <v>1.95</v>
      </c>
      <c r="AC87">
        <f t="shared" ca="1" si="62"/>
        <v>3.85</v>
      </c>
      <c r="AD87">
        <f t="shared" ca="1" si="62"/>
        <v>2.12</v>
      </c>
      <c r="AE87">
        <f t="shared" ca="1" si="62"/>
        <v>13.75</v>
      </c>
      <c r="AF87">
        <f t="shared" ca="1" si="62"/>
        <v>12</v>
      </c>
      <c r="AG87" t="str">
        <f t="shared" ca="1" si="62"/>
        <v>FALSK</v>
      </c>
      <c r="AH87" t="str">
        <f t="shared" ca="1" si="62"/>
        <v>FALSK</v>
      </c>
      <c r="AI87">
        <f t="shared" ca="1" si="62"/>
        <v>1540</v>
      </c>
      <c r="AJ87">
        <f t="shared" ca="1" si="62"/>
        <v>3040</v>
      </c>
      <c r="AK87">
        <f t="shared" ca="1" si="63"/>
        <v>1670</v>
      </c>
      <c r="AL87">
        <f t="shared" ca="1" si="63"/>
        <v>10850</v>
      </c>
      <c r="AM87">
        <f t="shared" ca="1" si="63"/>
        <v>9470</v>
      </c>
      <c r="AN87" t="str">
        <f t="shared" ca="1" si="63"/>
        <v xml:space="preserve"> </v>
      </c>
      <c r="AO87" t="str">
        <f t="shared" ca="1" si="63"/>
        <v>FALSK</v>
      </c>
      <c r="AP87" t="str">
        <f t="shared" ca="1" si="63"/>
        <v>FALSK</v>
      </c>
      <c r="AQ87">
        <f t="shared" ca="1" si="63"/>
        <v>213.6728</v>
      </c>
      <c r="AR87">
        <f t="shared" ca="1" si="63"/>
        <v>218.7</v>
      </c>
      <c r="AS87">
        <f t="shared" ca="1" si="63"/>
        <v>211.62950000000001</v>
      </c>
      <c r="AT87">
        <f t="shared" ca="1" si="63"/>
        <v>181.78270000000001</v>
      </c>
      <c r="AU87">
        <f t="shared" ca="1" si="63"/>
        <v>186.8</v>
      </c>
      <c r="AV87">
        <f t="shared" ca="1" si="63"/>
        <v>172.66470000000001</v>
      </c>
      <c r="AW87">
        <f t="shared" ca="1" si="63"/>
        <v>161.7722</v>
      </c>
      <c r="AX87">
        <f t="shared" ca="1" si="63"/>
        <v>166.8</v>
      </c>
      <c r="AY87" t="str">
        <f t="shared" ca="1" si="63"/>
        <v>FALSK</v>
      </c>
      <c r="BD87" s="92" t="str">
        <f t="shared" ca="1" si="48"/>
        <v>Ja</v>
      </c>
      <c r="BE87" s="92">
        <f t="shared" ca="1" si="49"/>
        <v>2011</v>
      </c>
      <c r="BF87" s="92">
        <f t="shared" ca="1" si="50"/>
        <v>7</v>
      </c>
      <c r="BG87" s="92">
        <f t="shared" ca="1" si="51"/>
        <v>28</v>
      </c>
      <c r="BH87" s="92">
        <f t="shared" ca="1" si="52"/>
        <v>160</v>
      </c>
      <c r="BI87" s="92">
        <f t="shared" ca="1" si="53"/>
        <v>170</v>
      </c>
      <c r="BJ87" s="92">
        <f t="shared" ca="1" si="54"/>
        <v>256.75</v>
      </c>
      <c r="BK87" s="92">
        <f t="shared" ca="1" si="55"/>
        <v>211.62950000000001</v>
      </c>
      <c r="BQ87" s="92"/>
      <c r="BR87" s="92"/>
      <c r="BS87" s="92"/>
      <c r="BT87" s="92"/>
      <c r="BU87" s="92"/>
      <c r="BV87" s="92"/>
      <c r="BW87" s="92"/>
      <c r="BX87" s="92"/>
      <c r="BY87" s="92"/>
    </row>
    <row r="88" spans="1:77" x14ac:dyDescent="0.2">
      <c r="A88" t="str">
        <f t="shared" ca="1" si="44"/>
        <v>Ja</v>
      </c>
      <c r="B88">
        <f t="shared" ca="1" si="45"/>
        <v>2011</v>
      </c>
      <c r="C88">
        <f t="shared" ca="1" si="46"/>
        <v>7</v>
      </c>
      <c r="D88" s="82">
        <f t="shared" ca="1" si="47"/>
        <v>29</v>
      </c>
      <c r="E88" s="65">
        <f ca="1">OFFSET(Prisudvikling!D$8,0,ROW(E88)-ROW(E$6))</f>
        <v>40746</v>
      </c>
      <c r="F88">
        <f t="shared" ca="1" si="43"/>
        <v>159</v>
      </c>
      <c r="G88">
        <f t="shared" ca="1" si="60"/>
        <v>159</v>
      </c>
      <c r="H88">
        <f t="shared" ca="1" si="60"/>
        <v>169</v>
      </c>
      <c r="I88">
        <f t="shared" ca="1" si="60"/>
        <v>157</v>
      </c>
      <c r="J88" t="str">
        <f t="shared" ca="1" si="60"/>
        <v>FALSK</v>
      </c>
      <c r="K88" t="str">
        <f t="shared" ca="1" si="60"/>
        <v>FALSK</v>
      </c>
      <c r="L88">
        <f t="shared" ca="1" si="60"/>
        <v>245.5</v>
      </c>
      <c r="M88">
        <f t="shared" ca="1" si="60"/>
        <v>505</v>
      </c>
      <c r="N88">
        <f t="shared" ca="1" si="60"/>
        <v>168</v>
      </c>
      <c r="O88">
        <f t="shared" ca="1" si="60"/>
        <v>194</v>
      </c>
      <c r="P88">
        <f t="shared" ca="1" si="60"/>
        <v>165</v>
      </c>
      <c r="Q88">
        <f t="shared" ca="1" si="61"/>
        <v>880</v>
      </c>
      <c r="R88">
        <f t="shared" ca="1" si="61"/>
        <v>610.25</v>
      </c>
      <c r="S88">
        <f t="shared" ca="1" si="61"/>
        <v>503</v>
      </c>
      <c r="T88">
        <f t="shared" ca="1" si="61"/>
        <v>870</v>
      </c>
      <c r="U88">
        <f t="shared" ca="1" si="61"/>
        <v>917</v>
      </c>
      <c r="V88">
        <f t="shared" ca="1" si="61"/>
        <v>569</v>
      </c>
      <c r="W88">
        <f t="shared" ca="1" si="61"/>
        <v>517</v>
      </c>
      <c r="X88">
        <f t="shared" ca="1" si="61"/>
        <v>199</v>
      </c>
      <c r="Y88">
        <f t="shared" ca="1" si="61"/>
        <v>218.5</v>
      </c>
      <c r="Z88">
        <f t="shared" ca="1" si="61"/>
        <v>231</v>
      </c>
      <c r="AA88" t="str">
        <f t="shared" ca="1" si="62"/>
        <v>FALSK</v>
      </c>
      <c r="AB88">
        <f t="shared" ca="1" si="62"/>
        <v>1.95</v>
      </c>
      <c r="AC88">
        <f t="shared" ca="1" si="62"/>
        <v>3.85</v>
      </c>
      <c r="AD88">
        <f t="shared" ca="1" si="62"/>
        <v>2.12</v>
      </c>
      <c r="AE88">
        <f t="shared" ca="1" si="62"/>
        <v>13.75</v>
      </c>
      <c r="AF88">
        <f t="shared" ca="1" si="62"/>
        <v>12</v>
      </c>
      <c r="AG88" t="str">
        <f t="shared" ca="1" si="62"/>
        <v>FALSK</v>
      </c>
      <c r="AH88" t="str">
        <f t="shared" ca="1" si="62"/>
        <v>FALSK</v>
      </c>
      <c r="AI88">
        <f t="shared" ca="1" si="62"/>
        <v>1540</v>
      </c>
      <c r="AJ88">
        <f t="shared" ca="1" si="62"/>
        <v>3040</v>
      </c>
      <c r="AK88">
        <f t="shared" ca="1" si="63"/>
        <v>1670</v>
      </c>
      <c r="AL88">
        <f t="shared" ca="1" si="63"/>
        <v>10850</v>
      </c>
      <c r="AM88">
        <f t="shared" ca="1" si="63"/>
        <v>9470</v>
      </c>
      <c r="AN88" t="str">
        <f t="shared" ca="1" si="63"/>
        <v xml:space="preserve"> </v>
      </c>
      <c r="AO88" t="str">
        <f t="shared" ca="1" si="63"/>
        <v>FALSK</v>
      </c>
      <c r="AP88" t="str">
        <f t="shared" ca="1" si="63"/>
        <v>FALSK</v>
      </c>
      <c r="AQ88">
        <f t="shared" ca="1" si="63"/>
        <v>206.62559999999999</v>
      </c>
      <c r="AR88">
        <f t="shared" ca="1" si="63"/>
        <v>211.6</v>
      </c>
      <c r="AS88">
        <f t="shared" ca="1" si="63"/>
        <v>207.50049999999999</v>
      </c>
      <c r="AT88">
        <f t="shared" ca="1" si="63"/>
        <v>178.55690000000001</v>
      </c>
      <c r="AU88">
        <f t="shared" ca="1" si="63"/>
        <v>183.6</v>
      </c>
      <c r="AV88">
        <f t="shared" ca="1" si="63"/>
        <v>169.96520000000001</v>
      </c>
      <c r="AW88">
        <f t="shared" ca="1" si="63"/>
        <v>159.89429999999999</v>
      </c>
      <c r="AX88">
        <f t="shared" ca="1" si="63"/>
        <v>164.9</v>
      </c>
      <c r="AY88" t="str">
        <f t="shared" ca="1" si="63"/>
        <v>FALSK</v>
      </c>
      <c r="BD88" s="92" t="str">
        <f t="shared" ca="1" si="48"/>
        <v>Ja</v>
      </c>
      <c r="BE88" s="92">
        <f t="shared" ca="1" si="49"/>
        <v>2011</v>
      </c>
      <c r="BF88" s="92">
        <f t="shared" ca="1" si="50"/>
        <v>7</v>
      </c>
      <c r="BG88" s="92">
        <f t="shared" ca="1" si="51"/>
        <v>29</v>
      </c>
      <c r="BH88" s="92">
        <f t="shared" ca="1" si="52"/>
        <v>159</v>
      </c>
      <c r="BI88" s="92">
        <f t="shared" ca="1" si="53"/>
        <v>169</v>
      </c>
      <c r="BJ88" s="92">
        <f t="shared" ca="1" si="54"/>
        <v>245.5</v>
      </c>
      <c r="BK88" s="92">
        <f t="shared" ca="1" si="55"/>
        <v>207.50049999999999</v>
      </c>
      <c r="BQ88" s="92"/>
      <c r="BR88" s="92"/>
      <c r="BS88" s="92"/>
      <c r="BT88" s="92"/>
      <c r="BU88" s="92"/>
      <c r="BV88" s="92"/>
      <c r="BW88" s="92"/>
      <c r="BX88" s="92"/>
      <c r="BY88" s="92"/>
    </row>
    <row r="89" spans="1:77" x14ac:dyDescent="0.2">
      <c r="A89" t="str">
        <f t="shared" ca="1" si="44"/>
        <v>Ja</v>
      </c>
      <c r="B89">
        <f t="shared" ca="1" si="45"/>
        <v>2011</v>
      </c>
      <c r="C89">
        <f t="shared" ca="1" si="46"/>
        <v>7</v>
      </c>
      <c r="D89" s="82">
        <f t="shared" ca="1" si="47"/>
        <v>30</v>
      </c>
      <c r="E89" s="65">
        <f ca="1">OFFSET(Prisudvikling!D$8,0,ROW(E89)-ROW(E$6))</f>
        <v>40753</v>
      </c>
      <c r="F89">
        <f t="shared" ca="1" si="43"/>
        <v>154</v>
      </c>
      <c r="G89">
        <f t="shared" ca="1" si="60"/>
        <v>154</v>
      </c>
      <c r="H89">
        <f t="shared" ca="1" si="60"/>
        <v>167</v>
      </c>
      <c r="I89">
        <f t="shared" ca="1" si="60"/>
        <v>157</v>
      </c>
      <c r="J89" t="str">
        <f t="shared" ca="1" si="60"/>
        <v>FALSK</v>
      </c>
      <c r="K89" t="str">
        <f t="shared" ca="1" si="60"/>
        <v>FALSK</v>
      </c>
      <c r="L89">
        <f t="shared" ca="1" si="60"/>
        <v>235</v>
      </c>
      <c r="M89">
        <f t="shared" ca="1" si="60"/>
        <v>565</v>
      </c>
      <c r="N89">
        <f t="shared" ca="1" si="60"/>
        <v>175</v>
      </c>
      <c r="O89">
        <f t="shared" ca="1" si="60"/>
        <v>194</v>
      </c>
      <c r="P89">
        <f t="shared" ca="1" si="60"/>
        <v>163</v>
      </c>
      <c r="Q89">
        <f t="shared" ca="1" si="61"/>
        <v>880</v>
      </c>
      <c r="R89">
        <f t="shared" ca="1" si="61"/>
        <v>615.5</v>
      </c>
      <c r="S89">
        <f t="shared" ca="1" si="61"/>
        <v>503</v>
      </c>
      <c r="T89">
        <f t="shared" ca="1" si="61"/>
        <v>910</v>
      </c>
      <c r="U89">
        <f t="shared" ca="1" si="61"/>
        <v>909</v>
      </c>
      <c r="V89">
        <f t="shared" ca="1" si="61"/>
        <v>540</v>
      </c>
      <c r="W89">
        <f t="shared" ca="1" si="61"/>
        <v>607.79999999999995</v>
      </c>
      <c r="X89">
        <f t="shared" ca="1" si="61"/>
        <v>199</v>
      </c>
      <c r="Y89">
        <f t="shared" ca="1" si="61"/>
        <v>218.5</v>
      </c>
      <c r="Z89">
        <f t="shared" ca="1" si="61"/>
        <v>231</v>
      </c>
      <c r="AA89" t="str">
        <f t="shared" ca="1" si="62"/>
        <v>FALSK</v>
      </c>
      <c r="AB89">
        <f t="shared" ca="1" si="62"/>
        <v>1.8850465711842381</v>
      </c>
      <c r="AC89">
        <f t="shared" ca="1" si="62"/>
        <v>3.85</v>
      </c>
      <c r="AD89">
        <f t="shared" ca="1" si="62"/>
        <v>2.12</v>
      </c>
      <c r="AE89">
        <f t="shared" ca="1" si="62"/>
        <v>13.75</v>
      </c>
      <c r="AF89">
        <f t="shared" ca="1" si="62"/>
        <v>12</v>
      </c>
      <c r="AG89" t="str">
        <f t="shared" ca="1" si="62"/>
        <v>FALSK</v>
      </c>
      <c r="AH89" t="str">
        <f t="shared" ca="1" si="62"/>
        <v>FALSK</v>
      </c>
      <c r="AI89">
        <f t="shared" ca="1" si="62"/>
        <v>1490</v>
      </c>
      <c r="AJ89">
        <f t="shared" ca="1" si="62"/>
        <v>3040</v>
      </c>
      <c r="AK89">
        <f t="shared" ca="1" si="63"/>
        <v>1670</v>
      </c>
      <c r="AL89">
        <f t="shared" ca="1" si="63"/>
        <v>10850</v>
      </c>
      <c r="AM89">
        <f t="shared" ca="1" si="63"/>
        <v>9470</v>
      </c>
      <c r="AN89" t="str">
        <f t="shared" ca="1" si="63"/>
        <v xml:space="preserve"> </v>
      </c>
      <c r="AO89" t="str">
        <f t="shared" ca="1" si="63"/>
        <v>FALSK</v>
      </c>
      <c r="AP89" t="str">
        <f t="shared" ca="1" si="63"/>
        <v>FALSK</v>
      </c>
      <c r="AQ89">
        <f t="shared" ca="1" si="63"/>
        <v>204.74180000000001</v>
      </c>
      <c r="AR89">
        <f t="shared" ca="1" si="63"/>
        <v>209.7</v>
      </c>
      <c r="AS89">
        <f t="shared" ca="1" si="63"/>
        <v>203.8673</v>
      </c>
      <c r="AT89">
        <f t="shared" ca="1" si="63"/>
        <v>175.0308</v>
      </c>
      <c r="AU89">
        <f t="shared" ca="1" si="63"/>
        <v>180</v>
      </c>
      <c r="AV89">
        <f t="shared" ca="1" si="63"/>
        <v>166.14840000000001</v>
      </c>
      <c r="AW89">
        <f t="shared" ca="1" si="63"/>
        <v>158.06309999999999</v>
      </c>
      <c r="AX89">
        <f t="shared" ca="1" si="63"/>
        <v>163.1</v>
      </c>
      <c r="AY89" t="str">
        <f t="shared" ca="1" si="63"/>
        <v>FALSK</v>
      </c>
      <c r="BD89" s="92" t="str">
        <f t="shared" ca="1" si="48"/>
        <v>Ja</v>
      </c>
      <c r="BE89" s="92">
        <f t="shared" ca="1" si="49"/>
        <v>2011</v>
      </c>
      <c r="BF89" s="92">
        <f t="shared" ca="1" si="50"/>
        <v>7</v>
      </c>
      <c r="BG89" s="92">
        <f t="shared" ca="1" si="51"/>
        <v>30</v>
      </c>
      <c r="BH89" s="92">
        <f t="shared" ca="1" si="52"/>
        <v>154</v>
      </c>
      <c r="BI89" s="92">
        <f t="shared" ca="1" si="53"/>
        <v>167</v>
      </c>
      <c r="BJ89" s="92">
        <f t="shared" ca="1" si="54"/>
        <v>235</v>
      </c>
      <c r="BK89" s="92">
        <f t="shared" ca="1" si="55"/>
        <v>203.8673</v>
      </c>
      <c r="BQ89" s="92"/>
      <c r="BR89" s="92"/>
      <c r="BS89" s="92"/>
      <c r="BT89" s="92"/>
      <c r="BU89" s="92"/>
      <c r="BV89" s="92"/>
      <c r="BW89" s="92"/>
      <c r="BX89" s="92"/>
      <c r="BY89" s="92"/>
    </row>
    <row r="90" spans="1:77" x14ac:dyDescent="0.2">
      <c r="A90" t="str">
        <f t="shared" ca="1" si="44"/>
        <v>Ja</v>
      </c>
      <c r="B90">
        <f t="shared" ca="1" si="45"/>
        <v>2011</v>
      </c>
      <c r="C90">
        <f t="shared" ca="1" si="46"/>
        <v>8</v>
      </c>
      <c r="D90" s="82">
        <f t="shared" ca="1" si="47"/>
        <v>31</v>
      </c>
      <c r="E90" s="65">
        <f ca="1">OFFSET(Prisudvikling!D$8,0,ROW(E90)-ROW(E$6))</f>
        <v>40760</v>
      </c>
      <c r="F90">
        <f t="shared" ca="1" si="43"/>
        <v>150</v>
      </c>
      <c r="G90">
        <f t="shared" ca="1" si="60"/>
        <v>150</v>
      </c>
      <c r="H90">
        <f t="shared" ca="1" si="60"/>
        <v>172</v>
      </c>
      <c r="I90">
        <f t="shared" ca="1" si="60"/>
        <v>159</v>
      </c>
      <c r="J90">
        <f t="shared" ca="1" si="60"/>
        <v>220</v>
      </c>
      <c r="K90" t="str">
        <f t="shared" ca="1" si="60"/>
        <v>FALSK</v>
      </c>
      <c r="L90">
        <f t="shared" ca="1" si="60"/>
        <v>233</v>
      </c>
      <c r="M90">
        <f t="shared" ca="1" si="60"/>
        <v>595</v>
      </c>
      <c r="N90">
        <f t="shared" ca="1" si="60"/>
        <v>164.5</v>
      </c>
      <c r="O90">
        <f t="shared" ca="1" si="60"/>
        <v>194</v>
      </c>
      <c r="P90">
        <f t="shared" ca="1" si="60"/>
        <v>167.75</v>
      </c>
      <c r="Q90">
        <f t="shared" ca="1" si="61"/>
        <v>902</v>
      </c>
      <c r="R90">
        <f t="shared" ca="1" si="61"/>
        <v>615.5</v>
      </c>
      <c r="S90">
        <f t="shared" ca="1" si="61"/>
        <v>503</v>
      </c>
      <c r="T90">
        <f t="shared" ca="1" si="61"/>
        <v>1025</v>
      </c>
      <c r="U90">
        <f t="shared" ca="1" si="61"/>
        <v>917</v>
      </c>
      <c r="V90">
        <f t="shared" ca="1" si="61"/>
        <v>569</v>
      </c>
      <c r="W90">
        <f t="shared" ca="1" si="61"/>
        <v>517</v>
      </c>
      <c r="X90">
        <f t="shared" ca="1" si="61"/>
        <v>195.25</v>
      </c>
      <c r="Y90">
        <f t="shared" ca="1" si="61"/>
        <v>212.5</v>
      </c>
      <c r="Z90">
        <f t="shared" ca="1" si="61"/>
        <v>224.25</v>
      </c>
      <c r="AA90" t="str">
        <f t="shared" ca="1" si="62"/>
        <v>FALSK</v>
      </c>
      <c r="AB90">
        <f t="shared" ca="1" si="62"/>
        <v>1.8850465711842381</v>
      </c>
      <c r="AC90">
        <f t="shared" ca="1" si="62"/>
        <v>3.85</v>
      </c>
      <c r="AD90">
        <f t="shared" ca="1" si="62"/>
        <v>2.12</v>
      </c>
      <c r="AE90">
        <f t="shared" ca="1" si="62"/>
        <v>13.75</v>
      </c>
      <c r="AF90">
        <f t="shared" ca="1" si="62"/>
        <v>12</v>
      </c>
      <c r="AG90" t="str">
        <f t="shared" ca="1" si="62"/>
        <v>FALSK</v>
      </c>
      <c r="AH90" t="str">
        <f t="shared" ca="1" si="62"/>
        <v>FALSK</v>
      </c>
      <c r="AI90">
        <f t="shared" ca="1" si="62"/>
        <v>1490</v>
      </c>
      <c r="AJ90">
        <f t="shared" ca="1" si="62"/>
        <v>3040</v>
      </c>
      <c r="AK90">
        <f t="shared" ca="1" si="63"/>
        <v>1670</v>
      </c>
      <c r="AL90">
        <f t="shared" ca="1" si="63"/>
        <v>10850</v>
      </c>
      <c r="AM90">
        <f t="shared" ca="1" si="63"/>
        <v>9470</v>
      </c>
      <c r="AN90" t="str">
        <f t="shared" ca="1" si="63"/>
        <v xml:space="preserve"> </v>
      </c>
      <c r="AO90" t="str">
        <f t="shared" ca="1" si="63"/>
        <v>FALSK</v>
      </c>
      <c r="AP90" t="str">
        <f t="shared" ca="1" si="63"/>
        <v>FALSK</v>
      </c>
      <c r="AQ90">
        <f t="shared" ca="1" si="63"/>
        <v>195.20529999999999</v>
      </c>
      <c r="AR90">
        <f t="shared" ca="1" si="63"/>
        <v>200.2</v>
      </c>
      <c r="AS90">
        <f t="shared" ca="1" si="63"/>
        <v>198.30770000000001</v>
      </c>
      <c r="AT90">
        <f t="shared" ca="1" si="63"/>
        <v>173</v>
      </c>
      <c r="AU90">
        <f t="shared" ca="1" si="63"/>
        <v>178</v>
      </c>
      <c r="AV90">
        <f t="shared" ca="1" si="63"/>
        <v>163.6491</v>
      </c>
      <c r="AW90">
        <f t="shared" ca="1" si="63"/>
        <v>151.83510000000001</v>
      </c>
      <c r="AX90">
        <f t="shared" ca="1" si="63"/>
        <v>156.80000000000001</v>
      </c>
      <c r="AY90" t="str">
        <f t="shared" ca="1" si="63"/>
        <v>FALSK</v>
      </c>
      <c r="BD90" s="92" t="str">
        <f t="shared" ca="1" si="48"/>
        <v>Ja</v>
      </c>
      <c r="BE90" s="92">
        <f t="shared" ca="1" si="49"/>
        <v>2011</v>
      </c>
      <c r="BF90" s="92">
        <f t="shared" ca="1" si="50"/>
        <v>8</v>
      </c>
      <c r="BG90" s="92">
        <f t="shared" ca="1" si="51"/>
        <v>31</v>
      </c>
      <c r="BH90" s="92">
        <f t="shared" ca="1" si="52"/>
        <v>150</v>
      </c>
      <c r="BI90" s="92">
        <f t="shared" ca="1" si="53"/>
        <v>172</v>
      </c>
      <c r="BJ90" s="92">
        <f t="shared" ca="1" si="54"/>
        <v>233</v>
      </c>
      <c r="BK90" s="92">
        <f t="shared" ca="1" si="55"/>
        <v>198.30770000000001</v>
      </c>
      <c r="BQ90" s="92"/>
      <c r="BR90" s="92"/>
      <c r="BS90" s="92"/>
      <c r="BT90" s="92"/>
      <c r="BU90" s="92"/>
      <c r="BV90" s="92"/>
      <c r="BW90" s="92"/>
      <c r="BX90" s="92"/>
      <c r="BY90" s="92"/>
    </row>
    <row r="91" spans="1:77" x14ac:dyDescent="0.2">
      <c r="A91" t="str">
        <f t="shared" ca="1" si="44"/>
        <v>Ja</v>
      </c>
      <c r="B91">
        <f t="shared" ca="1" si="45"/>
        <v>2011</v>
      </c>
      <c r="C91">
        <f t="shared" ca="1" si="46"/>
        <v>8</v>
      </c>
      <c r="D91" s="82">
        <f t="shared" ca="1" si="47"/>
        <v>32</v>
      </c>
      <c r="E91" s="65">
        <f ca="1">OFFSET(Prisudvikling!D$8,0,ROW(E91)-ROW(E$6))</f>
        <v>40767</v>
      </c>
      <c r="F91">
        <f t="shared" ca="1" si="43"/>
        <v>150</v>
      </c>
      <c r="G91">
        <f t="shared" ca="1" si="60"/>
        <v>150</v>
      </c>
      <c r="H91">
        <f t="shared" ca="1" si="60"/>
        <v>143</v>
      </c>
      <c r="I91">
        <f t="shared" ca="1" si="60"/>
        <v>150</v>
      </c>
      <c r="J91">
        <f t="shared" ca="1" si="60"/>
        <v>220</v>
      </c>
      <c r="K91" t="str">
        <f t="shared" ca="1" si="60"/>
        <v>FALSK</v>
      </c>
      <c r="L91">
        <f t="shared" ca="1" si="60"/>
        <v>242</v>
      </c>
      <c r="M91">
        <f t="shared" ca="1" si="60"/>
        <v>542</v>
      </c>
      <c r="N91">
        <f t="shared" ca="1" si="60"/>
        <v>152</v>
      </c>
      <c r="O91">
        <f t="shared" ca="1" si="60"/>
        <v>177</v>
      </c>
      <c r="P91">
        <f t="shared" ca="1" si="60"/>
        <v>157</v>
      </c>
      <c r="Q91">
        <f t="shared" ca="1" si="61"/>
        <v>880</v>
      </c>
      <c r="R91">
        <f t="shared" ca="1" si="61"/>
        <v>623.5</v>
      </c>
      <c r="S91">
        <f t="shared" ca="1" si="61"/>
        <v>503</v>
      </c>
      <c r="T91">
        <f t="shared" ca="1" si="61"/>
        <v>1025</v>
      </c>
      <c r="U91">
        <f t="shared" ca="1" si="61"/>
        <v>917</v>
      </c>
      <c r="V91">
        <f t="shared" ca="1" si="61"/>
        <v>568</v>
      </c>
      <c r="W91">
        <f t="shared" ca="1" si="61"/>
        <v>517</v>
      </c>
      <c r="X91">
        <f t="shared" ca="1" si="61"/>
        <v>193.5</v>
      </c>
      <c r="Y91">
        <f t="shared" ca="1" si="61"/>
        <v>210.5</v>
      </c>
      <c r="Z91">
        <f t="shared" ca="1" si="61"/>
        <v>222.5</v>
      </c>
      <c r="AA91" t="str">
        <f t="shared" ca="1" si="62"/>
        <v>FALSK</v>
      </c>
      <c r="AB91">
        <f t="shared" ca="1" si="62"/>
        <v>1.8850465711842381</v>
      </c>
      <c r="AC91">
        <f t="shared" ca="1" si="62"/>
        <v>3.622509425051561</v>
      </c>
      <c r="AD91">
        <f t="shared" ca="1" si="62"/>
        <v>1.95</v>
      </c>
      <c r="AE91">
        <f t="shared" ca="1" si="62"/>
        <v>11.5</v>
      </c>
      <c r="AF91">
        <f t="shared" ca="1" si="62"/>
        <v>12</v>
      </c>
      <c r="AG91" t="str">
        <f t="shared" ca="1" si="62"/>
        <v>FALSK</v>
      </c>
      <c r="AH91" t="str">
        <f t="shared" ca="1" si="62"/>
        <v>FALSK</v>
      </c>
      <c r="AI91">
        <f t="shared" ca="1" si="62"/>
        <v>1490</v>
      </c>
      <c r="AJ91">
        <f t="shared" ca="1" si="62"/>
        <v>2860</v>
      </c>
      <c r="AK91">
        <f t="shared" ca="1" si="63"/>
        <v>1540</v>
      </c>
      <c r="AL91">
        <f t="shared" ca="1" si="63"/>
        <v>9080</v>
      </c>
      <c r="AM91">
        <f t="shared" ca="1" si="63"/>
        <v>9470</v>
      </c>
      <c r="AN91" t="str">
        <f t="shared" ca="1" si="63"/>
        <v xml:space="preserve"> </v>
      </c>
      <c r="AO91" t="str">
        <f t="shared" ca="1" si="63"/>
        <v>FALSK</v>
      </c>
      <c r="AP91" t="str">
        <f t="shared" ca="1" si="63"/>
        <v>FALSK</v>
      </c>
      <c r="AQ91">
        <f t="shared" ca="1" si="63"/>
        <v>184.81460000000001</v>
      </c>
      <c r="AR91">
        <f t="shared" ca="1" si="63"/>
        <v>189.8</v>
      </c>
      <c r="AS91">
        <f t="shared" ca="1" si="63"/>
        <v>186.15289999999999</v>
      </c>
      <c r="AT91">
        <f t="shared" ca="1" si="63"/>
        <v>161.67230000000001</v>
      </c>
      <c r="AU91">
        <f t="shared" ca="1" si="63"/>
        <v>166.7</v>
      </c>
      <c r="AV91">
        <f t="shared" ca="1" si="63"/>
        <v>153.19829999999999</v>
      </c>
      <c r="AW91">
        <f t="shared" ca="1" si="63"/>
        <v>144.0737</v>
      </c>
      <c r="AX91">
        <f t="shared" ca="1" si="63"/>
        <v>149.1</v>
      </c>
      <c r="AY91" t="str">
        <f t="shared" ca="1" si="63"/>
        <v>FALSK</v>
      </c>
      <c r="BD91" s="92" t="str">
        <f t="shared" ca="1" si="48"/>
        <v>Ja</v>
      </c>
      <c r="BE91" s="92">
        <f t="shared" ca="1" si="49"/>
        <v>2011</v>
      </c>
      <c r="BF91" s="92">
        <f t="shared" ca="1" si="50"/>
        <v>8</v>
      </c>
      <c r="BG91" s="92">
        <f t="shared" ca="1" si="51"/>
        <v>32</v>
      </c>
      <c r="BH91" s="92">
        <f t="shared" ca="1" si="52"/>
        <v>150</v>
      </c>
      <c r="BI91" s="92">
        <f t="shared" ca="1" si="53"/>
        <v>143</v>
      </c>
      <c r="BJ91" s="92">
        <f t="shared" ca="1" si="54"/>
        <v>242</v>
      </c>
      <c r="BK91" s="92">
        <f t="shared" ca="1" si="55"/>
        <v>186.15289999999999</v>
      </c>
      <c r="BQ91" s="92"/>
      <c r="BR91" s="92"/>
      <c r="BS91" s="92"/>
      <c r="BT91" s="92"/>
      <c r="BU91" s="92"/>
      <c r="BV91" s="92"/>
      <c r="BW91" s="92"/>
      <c r="BX91" s="92"/>
      <c r="BY91" s="92"/>
    </row>
    <row r="92" spans="1:77" x14ac:dyDescent="0.2">
      <c r="A92" t="str">
        <f t="shared" ca="1" si="44"/>
        <v>Ja</v>
      </c>
      <c r="B92">
        <f t="shared" ca="1" si="45"/>
        <v>2011</v>
      </c>
      <c r="C92">
        <f t="shared" ca="1" si="46"/>
        <v>8</v>
      </c>
      <c r="D92" s="82">
        <f t="shared" ca="1" si="47"/>
        <v>33</v>
      </c>
      <c r="E92" s="65">
        <f ca="1">OFFSET(Prisudvikling!D$8,0,ROW(E92)-ROW(E$6))</f>
        <v>40774</v>
      </c>
      <c r="F92">
        <f t="shared" ca="1" si="43"/>
        <v>149</v>
      </c>
      <c r="G92">
        <f t="shared" ca="1" si="60"/>
        <v>149</v>
      </c>
      <c r="H92">
        <f t="shared" ca="1" si="60"/>
        <v>141</v>
      </c>
      <c r="I92">
        <f t="shared" ca="1" si="60"/>
        <v>144</v>
      </c>
      <c r="J92">
        <f t="shared" ca="1" si="60"/>
        <v>220</v>
      </c>
      <c r="K92" t="str">
        <f t="shared" ca="1" si="60"/>
        <v>FALSK</v>
      </c>
      <c r="L92">
        <f t="shared" ca="1" si="60"/>
        <v>236.75</v>
      </c>
      <c r="M92">
        <f t="shared" ca="1" si="60"/>
        <v>542</v>
      </c>
      <c r="N92">
        <f t="shared" ca="1" si="60"/>
        <v>150</v>
      </c>
      <c r="O92">
        <f t="shared" ca="1" si="60"/>
        <v>177</v>
      </c>
      <c r="P92">
        <f t="shared" ca="1" si="60"/>
        <v>157</v>
      </c>
      <c r="Q92">
        <f t="shared" ca="1" si="61"/>
        <v>880</v>
      </c>
      <c r="R92">
        <f t="shared" ca="1" si="61"/>
        <v>595</v>
      </c>
      <c r="S92">
        <f t="shared" ca="1" si="61"/>
        <v>503</v>
      </c>
      <c r="T92">
        <f t="shared" ca="1" si="61"/>
        <v>1025</v>
      </c>
      <c r="U92">
        <f t="shared" ca="1" si="61"/>
        <v>917</v>
      </c>
      <c r="V92">
        <f t="shared" ca="1" si="61"/>
        <v>568</v>
      </c>
      <c r="W92">
        <f t="shared" ca="1" si="61"/>
        <v>517</v>
      </c>
      <c r="X92">
        <f t="shared" ca="1" si="61"/>
        <v>192.75</v>
      </c>
      <c r="Y92">
        <f t="shared" ca="1" si="61"/>
        <v>210.25</v>
      </c>
      <c r="Z92">
        <f t="shared" ca="1" si="61"/>
        <v>222.75</v>
      </c>
      <c r="AA92" t="str">
        <f t="shared" ca="1" si="62"/>
        <v>FALSK</v>
      </c>
      <c r="AB92">
        <f t="shared" ca="1" si="62"/>
        <v>1.8850465711842381</v>
      </c>
      <c r="AC92">
        <f t="shared" ca="1" si="62"/>
        <v>3.622509425051561</v>
      </c>
      <c r="AD92">
        <f t="shared" ca="1" si="62"/>
        <v>1.87</v>
      </c>
      <c r="AE92">
        <f t="shared" ca="1" si="62"/>
        <v>11.25</v>
      </c>
      <c r="AF92">
        <f t="shared" ca="1" si="62"/>
        <v>12</v>
      </c>
      <c r="AG92" t="str">
        <f t="shared" ca="1" si="62"/>
        <v>FALSK</v>
      </c>
      <c r="AH92" t="str">
        <f t="shared" ca="1" si="62"/>
        <v>FALSK</v>
      </c>
      <c r="AI92">
        <f t="shared" ca="1" si="62"/>
        <v>1490</v>
      </c>
      <c r="AJ92">
        <f t="shared" ca="1" si="62"/>
        <v>2860</v>
      </c>
      <c r="AK92">
        <f t="shared" ca="1" si="63"/>
        <v>1480</v>
      </c>
      <c r="AL92">
        <f t="shared" ca="1" si="63"/>
        <v>8880</v>
      </c>
      <c r="AM92">
        <f t="shared" ca="1" si="63"/>
        <v>9470</v>
      </c>
      <c r="AN92" t="str">
        <f t="shared" ca="1" si="63"/>
        <v xml:space="preserve"> </v>
      </c>
      <c r="AO92" t="str">
        <f t="shared" ca="1" si="63"/>
        <v>FALSK</v>
      </c>
      <c r="AP92" t="str">
        <f t="shared" ca="1" si="63"/>
        <v>FALSK</v>
      </c>
      <c r="AQ92">
        <f t="shared" ca="1" si="63"/>
        <v>181.91929999999999</v>
      </c>
      <c r="AR92">
        <f t="shared" ca="1" si="63"/>
        <v>186.9</v>
      </c>
      <c r="AS92">
        <f t="shared" ca="1" si="63"/>
        <v>183.39490000000001</v>
      </c>
      <c r="AT92">
        <f t="shared" ca="1" si="63"/>
        <v>159.58680000000001</v>
      </c>
      <c r="AU92">
        <f t="shared" ca="1" si="63"/>
        <v>164.6</v>
      </c>
      <c r="AV92">
        <f t="shared" ca="1" si="63"/>
        <v>151.11879999999999</v>
      </c>
      <c r="AW92">
        <f t="shared" ca="1" si="63"/>
        <v>142.72710000000001</v>
      </c>
      <c r="AX92">
        <f t="shared" ca="1" si="63"/>
        <v>147.69999999999999</v>
      </c>
      <c r="AY92" t="str">
        <f t="shared" ca="1" si="63"/>
        <v>FALSK</v>
      </c>
      <c r="BD92" s="92" t="str">
        <f t="shared" ca="1" si="48"/>
        <v>Ja</v>
      </c>
      <c r="BE92" s="92">
        <f t="shared" ca="1" si="49"/>
        <v>2011</v>
      </c>
      <c r="BF92" s="92">
        <f t="shared" ca="1" si="50"/>
        <v>8</v>
      </c>
      <c r="BG92" s="92">
        <f t="shared" ca="1" si="51"/>
        <v>33</v>
      </c>
      <c r="BH92" s="92">
        <f t="shared" ca="1" si="52"/>
        <v>149</v>
      </c>
      <c r="BI92" s="92">
        <f t="shared" ca="1" si="53"/>
        <v>141</v>
      </c>
      <c r="BJ92" s="92">
        <f t="shared" ca="1" si="54"/>
        <v>236.75</v>
      </c>
      <c r="BK92" s="92">
        <f t="shared" ca="1" si="55"/>
        <v>183.39490000000001</v>
      </c>
      <c r="BQ92" s="92"/>
      <c r="BR92" s="92"/>
      <c r="BS92" s="92"/>
      <c r="BT92" s="92"/>
      <c r="BU92" s="92"/>
      <c r="BV92" s="92"/>
      <c r="BW92" s="92"/>
      <c r="BX92" s="92"/>
      <c r="BY92" s="92"/>
    </row>
    <row r="93" spans="1:77" x14ac:dyDescent="0.2">
      <c r="A93" t="str">
        <f t="shared" ca="1" si="44"/>
        <v>Ja</v>
      </c>
      <c r="B93">
        <f t="shared" ca="1" si="45"/>
        <v>2011</v>
      </c>
      <c r="C93">
        <f t="shared" ca="1" si="46"/>
        <v>8</v>
      </c>
      <c r="D93" s="82">
        <f t="shared" ca="1" si="47"/>
        <v>34</v>
      </c>
      <c r="E93" s="65">
        <f ca="1">OFFSET(Prisudvikling!D$8,0,ROW(E93)-ROW(E$6))</f>
        <v>40781</v>
      </c>
      <c r="F93">
        <f t="shared" ca="1" si="43"/>
        <v>145</v>
      </c>
      <c r="G93">
        <f t="shared" ca="1" si="60"/>
        <v>145</v>
      </c>
      <c r="H93">
        <f t="shared" ca="1" si="60"/>
        <v>143</v>
      </c>
      <c r="I93">
        <f t="shared" ca="1" si="60"/>
        <v>145</v>
      </c>
      <c r="J93">
        <f t="shared" ca="1" si="60"/>
        <v>220</v>
      </c>
      <c r="K93" t="str">
        <f t="shared" ca="1" si="60"/>
        <v>FALSK</v>
      </c>
      <c r="L93">
        <f t="shared" ca="1" si="60"/>
        <v>235</v>
      </c>
      <c r="M93">
        <f t="shared" ca="1" si="60"/>
        <v>545</v>
      </c>
      <c r="N93">
        <f t="shared" ca="1" si="60"/>
        <v>146</v>
      </c>
      <c r="O93">
        <f t="shared" ca="1" si="60"/>
        <v>175</v>
      </c>
      <c r="P93">
        <f t="shared" ca="1" si="60"/>
        <v>148.75</v>
      </c>
      <c r="Q93">
        <f t="shared" ca="1" si="61"/>
        <v>860</v>
      </c>
      <c r="R93">
        <f t="shared" ca="1" si="61"/>
        <v>595</v>
      </c>
      <c r="S93">
        <f t="shared" ca="1" si="61"/>
        <v>503</v>
      </c>
      <c r="T93">
        <f t="shared" ca="1" si="61"/>
        <v>1025</v>
      </c>
      <c r="U93">
        <f t="shared" ca="1" si="61"/>
        <v>917</v>
      </c>
      <c r="V93">
        <f t="shared" ca="1" si="61"/>
        <v>568</v>
      </c>
      <c r="W93">
        <f t="shared" ca="1" si="61"/>
        <v>517</v>
      </c>
      <c r="X93">
        <f t="shared" ca="1" si="61"/>
        <v>192.25</v>
      </c>
      <c r="Y93">
        <f t="shared" ca="1" si="61"/>
        <v>209.25</v>
      </c>
      <c r="Z93">
        <f t="shared" ca="1" si="61"/>
        <v>221.25</v>
      </c>
      <c r="AA93" t="str">
        <f t="shared" ca="1" si="62"/>
        <v>FALSK</v>
      </c>
      <c r="AB93">
        <f t="shared" ca="1" si="62"/>
        <v>1.8850465711842381</v>
      </c>
      <c r="AC93">
        <f t="shared" ca="1" si="62"/>
        <v>3.622509425051561</v>
      </c>
      <c r="AD93">
        <f t="shared" ca="1" si="62"/>
        <v>1.87</v>
      </c>
      <c r="AE93">
        <f t="shared" ca="1" si="62"/>
        <v>11.15</v>
      </c>
      <c r="AF93">
        <f t="shared" ca="1" si="62"/>
        <v>12</v>
      </c>
      <c r="AG93" t="str">
        <f t="shared" ca="1" si="62"/>
        <v>FALSK</v>
      </c>
      <c r="AH93" t="str">
        <f t="shared" ca="1" si="62"/>
        <v>FALSK</v>
      </c>
      <c r="AI93">
        <f t="shared" ca="1" si="62"/>
        <v>1490</v>
      </c>
      <c r="AJ93">
        <f t="shared" ca="1" si="62"/>
        <v>2860</v>
      </c>
      <c r="AK93">
        <f t="shared" ca="1" si="63"/>
        <v>1480</v>
      </c>
      <c r="AL93">
        <f t="shared" ca="1" si="63"/>
        <v>8800</v>
      </c>
      <c r="AM93">
        <f t="shared" ca="1" si="63"/>
        <v>9470</v>
      </c>
      <c r="AN93" t="str">
        <f t="shared" ca="1" si="63"/>
        <v xml:space="preserve"> </v>
      </c>
      <c r="AO93" t="str">
        <f t="shared" ca="1" si="63"/>
        <v>FALSK</v>
      </c>
      <c r="AP93" t="str">
        <f t="shared" ca="1" si="63"/>
        <v>FALSK</v>
      </c>
      <c r="AQ93">
        <f t="shared" ca="1" si="63"/>
        <v>181.5959</v>
      </c>
      <c r="AR93">
        <f t="shared" ca="1" si="63"/>
        <v>186.6</v>
      </c>
      <c r="AS93">
        <f t="shared" ca="1" si="63"/>
        <v>183.79069999999999</v>
      </c>
      <c r="AT93">
        <f t="shared" ca="1" si="63"/>
        <v>159.16220000000001</v>
      </c>
      <c r="AU93">
        <f t="shared" ca="1" si="63"/>
        <v>164.2</v>
      </c>
      <c r="AV93">
        <f t="shared" ca="1" si="63"/>
        <v>151.08269999999999</v>
      </c>
      <c r="AW93">
        <f t="shared" ca="1" si="63"/>
        <v>141.54179999999999</v>
      </c>
      <c r="AX93">
        <f t="shared" ca="1" si="63"/>
        <v>146.5</v>
      </c>
      <c r="AY93" t="str">
        <f t="shared" ca="1" si="63"/>
        <v>FALSK</v>
      </c>
      <c r="BD93" s="92" t="str">
        <f t="shared" ca="1" si="48"/>
        <v>Ja</v>
      </c>
      <c r="BE93" s="92">
        <f t="shared" ca="1" si="49"/>
        <v>2011</v>
      </c>
      <c r="BF93" s="92">
        <f t="shared" ca="1" si="50"/>
        <v>8</v>
      </c>
      <c r="BG93" s="92">
        <f t="shared" ca="1" si="51"/>
        <v>34</v>
      </c>
      <c r="BH93" s="92">
        <f t="shared" ca="1" si="52"/>
        <v>145</v>
      </c>
      <c r="BI93" s="92">
        <f t="shared" ca="1" si="53"/>
        <v>143</v>
      </c>
      <c r="BJ93" s="92">
        <f t="shared" ca="1" si="54"/>
        <v>235</v>
      </c>
      <c r="BK93" s="92">
        <f t="shared" ca="1" si="55"/>
        <v>183.79069999999999</v>
      </c>
      <c r="BQ93" s="92"/>
      <c r="BR93" s="92"/>
      <c r="BS93" s="92"/>
      <c r="BT93" s="92"/>
      <c r="BU93" s="92"/>
      <c r="BV93" s="92"/>
      <c r="BW93" s="92"/>
      <c r="BX93" s="92"/>
      <c r="BY93" s="92"/>
    </row>
    <row r="94" spans="1:77" x14ac:dyDescent="0.2">
      <c r="A94" t="str">
        <f t="shared" ca="1" si="44"/>
        <v>Ja</v>
      </c>
      <c r="B94">
        <f t="shared" ca="1" si="45"/>
        <v>2011</v>
      </c>
      <c r="C94">
        <f t="shared" ca="1" si="46"/>
        <v>9</v>
      </c>
      <c r="D94" s="82">
        <f t="shared" ca="1" si="47"/>
        <v>35</v>
      </c>
      <c r="E94" s="65">
        <f ca="1">OFFSET(Prisudvikling!D$8,0,ROW(E94)-ROW(E$6))</f>
        <v>40788</v>
      </c>
      <c r="F94">
        <f t="shared" ca="1" si="43"/>
        <v>145</v>
      </c>
      <c r="G94">
        <f t="shared" ca="1" si="60"/>
        <v>145</v>
      </c>
      <c r="H94">
        <f t="shared" ca="1" si="60"/>
        <v>148</v>
      </c>
      <c r="I94">
        <f t="shared" ca="1" si="60"/>
        <v>157</v>
      </c>
      <c r="J94" t="str">
        <f t="shared" ca="1" si="60"/>
        <v>FALSK</v>
      </c>
      <c r="K94" t="str">
        <f t="shared" ca="1" si="60"/>
        <v>FALSK</v>
      </c>
      <c r="L94">
        <f t="shared" ca="1" si="60"/>
        <v>242.5</v>
      </c>
      <c r="M94">
        <f t="shared" ca="1" si="60"/>
        <v>560</v>
      </c>
      <c r="N94">
        <f t="shared" ca="1" si="60"/>
        <v>168.25</v>
      </c>
      <c r="O94">
        <f t="shared" ca="1" si="60"/>
        <v>186</v>
      </c>
      <c r="P94">
        <f t="shared" ca="1" si="60"/>
        <v>148.75</v>
      </c>
      <c r="Q94">
        <f t="shared" ca="1" si="61"/>
        <v>877</v>
      </c>
      <c r="R94">
        <f t="shared" ca="1" si="61"/>
        <v>621</v>
      </c>
      <c r="S94">
        <f t="shared" ca="1" si="61"/>
        <v>503</v>
      </c>
      <c r="T94">
        <f t="shared" ca="1" si="61"/>
        <v>1025</v>
      </c>
      <c r="U94">
        <f t="shared" ca="1" si="61"/>
        <v>917</v>
      </c>
      <c r="V94">
        <f t="shared" ca="1" si="61"/>
        <v>568</v>
      </c>
      <c r="W94">
        <f t="shared" ca="1" si="61"/>
        <v>517</v>
      </c>
      <c r="X94">
        <f t="shared" ca="1" si="61"/>
        <v>196.75</v>
      </c>
      <c r="Y94">
        <f t="shared" ca="1" si="61"/>
        <v>209.75</v>
      </c>
      <c r="Z94">
        <f t="shared" ca="1" si="61"/>
        <v>222</v>
      </c>
      <c r="AA94" t="str">
        <f t="shared" ca="1" si="62"/>
        <v>FALSK</v>
      </c>
      <c r="AB94">
        <f t="shared" ca="1" si="62"/>
        <v>1.8850465711842381</v>
      </c>
      <c r="AC94">
        <f t="shared" ca="1" si="62"/>
        <v>3.622509425051561</v>
      </c>
      <c r="AD94">
        <f t="shared" ca="1" si="62"/>
        <v>1.87</v>
      </c>
      <c r="AE94">
        <f t="shared" ca="1" si="62"/>
        <v>11.15</v>
      </c>
      <c r="AF94">
        <f t="shared" ca="1" si="62"/>
        <v>12</v>
      </c>
      <c r="AG94" t="str">
        <f t="shared" ca="1" si="62"/>
        <v>FALSK</v>
      </c>
      <c r="AH94" t="str">
        <f t="shared" ca="1" si="62"/>
        <v>FALSK</v>
      </c>
      <c r="AI94">
        <f t="shared" ca="1" si="62"/>
        <v>1490</v>
      </c>
      <c r="AJ94">
        <f t="shared" ca="1" si="62"/>
        <v>2860</v>
      </c>
      <c r="AK94">
        <f t="shared" ca="1" si="63"/>
        <v>1480</v>
      </c>
      <c r="AL94">
        <f t="shared" ca="1" si="63"/>
        <v>8800</v>
      </c>
      <c r="AM94">
        <f t="shared" ca="1" si="63"/>
        <v>9470</v>
      </c>
      <c r="AN94" t="str">
        <f t="shared" ca="1" si="63"/>
        <v xml:space="preserve"> </v>
      </c>
      <c r="AO94" t="str">
        <f t="shared" ca="1" si="63"/>
        <v>FALSK</v>
      </c>
      <c r="AP94" t="str">
        <f t="shared" ca="1" si="63"/>
        <v>FALSK</v>
      </c>
      <c r="AQ94">
        <f t="shared" ca="1" si="63"/>
        <v>197.32499999999999</v>
      </c>
      <c r="AR94">
        <f t="shared" ca="1" si="63"/>
        <v>202.3</v>
      </c>
      <c r="AS94">
        <f t="shared" ca="1" si="63"/>
        <v>195.98140000000001</v>
      </c>
      <c r="AT94">
        <f t="shared" ca="1" si="63"/>
        <v>164.43350000000001</v>
      </c>
      <c r="AU94">
        <f t="shared" ca="1" si="63"/>
        <v>169.4</v>
      </c>
      <c r="AV94">
        <f t="shared" ca="1" si="63"/>
        <v>155.23750000000001</v>
      </c>
      <c r="AW94">
        <f t="shared" ca="1" si="63"/>
        <v>145.6986</v>
      </c>
      <c r="AX94">
        <f t="shared" ca="1" si="63"/>
        <v>150.69999999999999</v>
      </c>
      <c r="AY94" t="str">
        <f t="shared" ca="1" si="63"/>
        <v>FALSK</v>
      </c>
      <c r="BD94" s="92" t="str">
        <f t="shared" ca="1" si="48"/>
        <v>Ja</v>
      </c>
      <c r="BE94" s="92">
        <f t="shared" ca="1" si="49"/>
        <v>2011</v>
      </c>
      <c r="BF94" s="92">
        <f t="shared" ca="1" si="50"/>
        <v>9</v>
      </c>
      <c r="BG94" s="92">
        <f t="shared" ca="1" si="51"/>
        <v>35</v>
      </c>
      <c r="BH94" s="92">
        <f t="shared" ca="1" si="52"/>
        <v>145</v>
      </c>
      <c r="BI94" s="92">
        <f t="shared" ca="1" si="53"/>
        <v>148</v>
      </c>
      <c r="BJ94" s="92">
        <f t="shared" ca="1" si="54"/>
        <v>242.5</v>
      </c>
      <c r="BK94" s="92">
        <f t="shared" ca="1" si="55"/>
        <v>195.98140000000001</v>
      </c>
      <c r="BQ94" s="92"/>
      <c r="BR94" s="92"/>
      <c r="BS94" s="92"/>
      <c r="BT94" s="92"/>
      <c r="BU94" s="92"/>
      <c r="BV94" s="92"/>
      <c r="BW94" s="92"/>
      <c r="BX94" s="92"/>
      <c r="BY94" s="92"/>
    </row>
    <row r="95" spans="1:77" x14ac:dyDescent="0.2">
      <c r="A95" t="str">
        <f t="shared" ca="1" si="44"/>
        <v>Ja</v>
      </c>
      <c r="B95">
        <f t="shared" ca="1" si="45"/>
        <v>2011</v>
      </c>
      <c r="C95">
        <f t="shared" ca="1" si="46"/>
        <v>9</v>
      </c>
      <c r="D95" s="82">
        <f t="shared" ca="1" si="47"/>
        <v>36</v>
      </c>
      <c r="E95" s="65">
        <f ca="1">OFFSET(Prisudvikling!D$8,0,ROW(E95)-ROW(E$6))</f>
        <v>40795</v>
      </c>
      <c r="F95">
        <f t="shared" ca="1" si="43"/>
        <v>148</v>
      </c>
      <c r="G95">
        <f t="shared" ca="1" si="60"/>
        <v>148</v>
      </c>
      <c r="H95">
        <f t="shared" ca="1" si="60"/>
        <v>146</v>
      </c>
      <c r="I95">
        <f t="shared" ca="1" si="60"/>
        <v>145</v>
      </c>
      <c r="J95">
        <f t="shared" ca="1" si="60"/>
        <v>220</v>
      </c>
      <c r="K95" t="str">
        <f t="shared" ca="1" si="60"/>
        <v>FALSK</v>
      </c>
      <c r="L95">
        <f t="shared" ca="1" si="60"/>
        <v>246</v>
      </c>
      <c r="M95">
        <f t="shared" ca="1" si="60"/>
        <v>535</v>
      </c>
      <c r="N95">
        <f t="shared" ca="1" si="60"/>
        <v>161</v>
      </c>
      <c r="O95">
        <f t="shared" ca="1" si="60"/>
        <v>176</v>
      </c>
      <c r="P95">
        <f t="shared" ca="1" si="60"/>
        <v>148.75</v>
      </c>
      <c r="Q95">
        <f t="shared" ca="1" si="61"/>
        <v>860</v>
      </c>
      <c r="R95">
        <f t="shared" ca="1" si="61"/>
        <v>590</v>
      </c>
      <c r="S95">
        <f t="shared" ca="1" si="61"/>
        <v>503</v>
      </c>
      <c r="T95">
        <f t="shared" ca="1" si="61"/>
        <v>1025</v>
      </c>
      <c r="U95">
        <f t="shared" ca="1" si="61"/>
        <v>910</v>
      </c>
      <c r="V95">
        <f t="shared" ca="1" si="61"/>
        <v>564</v>
      </c>
      <c r="W95">
        <f t="shared" ca="1" si="61"/>
        <v>517</v>
      </c>
      <c r="X95">
        <f t="shared" ca="1" si="61"/>
        <v>196.5</v>
      </c>
      <c r="Y95">
        <f t="shared" ca="1" si="61"/>
        <v>214</v>
      </c>
      <c r="Z95">
        <f t="shared" ca="1" si="61"/>
        <v>225.25</v>
      </c>
      <c r="AA95" t="str">
        <f t="shared" ca="1" si="62"/>
        <v>FALSK</v>
      </c>
      <c r="AB95">
        <f t="shared" ca="1" si="62"/>
        <v>1.8850465711842381</v>
      </c>
      <c r="AC95">
        <f t="shared" ca="1" si="62"/>
        <v>3.622509425051561</v>
      </c>
      <c r="AD95">
        <f t="shared" ca="1" si="62"/>
        <v>1.87</v>
      </c>
      <c r="AE95">
        <f t="shared" ca="1" si="62"/>
        <v>11.15</v>
      </c>
      <c r="AF95">
        <f t="shared" ca="1" si="62"/>
        <v>12</v>
      </c>
      <c r="AG95" t="str">
        <f t="shared" ca="1" si="62"/>
        <v>FALSK</v>
      </c>
      <c r="AH95" t="str">
        <f t="shared" ca="1" si="62"/>
        <v>FALSK</v>
      </c>
      <c r="AI95">
        <f t="shared" ca="1" si="62"/>
        <v>1490</v>
      </c>
      <c r="AJ95">
        <f t="shared" ca="1" si="62"/>
        <v>2860</v>
      </c>
      <c r="AK95">
        <f t="shared" ca="1" si="63"/>
        <v>1480</v>
      </c>
      <c r="AL95">
        <f t="shared" ca="1" si="63"/>
        <v>8800</v>
      </c>
      <c r="AM95">
        <f t="shared" ca="1" si="63"/>
        <v>9470</v>
      </c>
      <c r="AN95" t="str">
        <f t="shared" ca="1" si="63"/>
        <v xml:space="preserve"> </v>
      </c>
      <c r="AO95" t="str">
        <f t="shared" ca="1" si="63"/>
        <v>FALSK</v>
      </c>
      <c r="AP95" t="str">
        <f t="shared" ca="1" si="63"/>
        <v>FALSK</v>
      </c>
      <c r="AQ95">
        <f t="shared" ca="1" si="63"/>
        <v>185.14670000000001</v>
      </c>
      <c r="AR95">
        <f t="shared" ca="1" si="63"/>
        <v>190.1</v>
      </c>
      <c r="AS95">
        <f t="shared" ca="1" si="63"/>
        <v>187.21600000000001</v>
      </c>
      <c r="AT95">
        <f t="shared" ca="1" si="63"/>
        <v>163.15360000000001</v>
      </c>
      <c r="AU95">
        <f t="shared" ca="1" si="63"/>
        <v>168.2</v>
      </c>
      <c r="AV95">
        <f t="shared" ca="1" si="63"/>
        <v>155.18799999999999</v>
      </c>
      <c r="AW95">
        <f t="shared" ca="1" si="63"/>
        <v>145.13040000000001</v>
      </c>
      <c r="AX95">
        <f t="shared" ca="1" si="63"/>
        <v>150.1</v>
      </c>
      <c r="AY95" t="str">
        <f t="shared" ca="1" si="63"/>
        <v>FALSK</v>
      </c>
      <c r="BD95" s="92" t="str">
        <f t="shared" ca="1" si="48"/>
        <v>Ja</v>
      </c>
      <c r="BE95" s="92">
        <f t="shared" ca="1" si="49"/>
        <v>2011</v>
      </c>
      <c r="BF95" s="92">
        <f t="shared" ca="1" si="50"/>
        <v>9</v>
      </c>
      <c r="BG95" s="92">
        <f t="shared" ca="1" si="51"/>
        <v>36</v>
      </c>
      <c r="BH95" s="92">
        <f t="shared" ca="1" si="52"/>
        <v>148</v>
      </c>
      <c r="BI95" s="92">
        <f t="shared" ca="1" si="53"/>
        <v>146</v>
      </c>
      <c r="BJ95" s="92">
        <f t="shared" ca="1" si="54"/>
        <v>246</v>
      </c>
      <c r="BK95" s="92">
        <f t="shared" ca="1" si="55"/>
        <v>187.21600000000001</v>
      </c>
      <c r="BQ95" s="92"/>
      <c r="BR95" s="92"/>
      <c r="BS95" s="92"/>
      <c r="BT95" s="92"/>
      <c r="BU95" s="92"/>
      <c r="BV95" s="92"/>
      <c r="BW95" s="92"/>
      <c r="BX95" s="92"/>
      <c r="BY95" s="92"/>
    </row>
    <row r="96" spans="1:77" x14ac:dyDescent="0.2">
      <c r="A96" t="str">
        <f t="shared" ca="1" si="44"/>
        <v>Ja</v>
      </c>
      <c r="B96">
        <f t="shared" ca="1" si="45"/>
        <v>2011</v>
      </c>
      <c r="C96">
        <f t="shared" ca="1" si="46"/>
        <v>9</v>
      </c>
      <c r="D96" s="82">
        <f t="shared" ca="1" si="47"/>
        <v>37</v>
      </c>
      <c r="E96" s="65">
        <f ca="1">OFFSET(Prisudvikling!D$8,0,ROW(E96)-ROW(E$6))</f>
        <v>40802</v>
      </c>
      <c r="F96">
        <f t="shared" ca="1" si="43"/>
        <v>148</v>
      </c>
      <c r="G96">
        <f t="shared" ref="G96:P105" ca="1" si="64">IF(ISNA(HLOOKUP($E96,prisudvikling,G$2,FALSE)),"FALSK",IF(HLOOKUP($E96,prisudvikling,G$2,FALSE)&gt;0,HLOOKUP($E96,prisudvikling,G$2,FALSE),"FALSK"))</f>
        <v>148</v>
      </c>
      <c r="H96">
        <f t="shared" ca="1" si="64"/>
        <v>148</v>
      </c>
      <c r="I96">
        <f t="shared" ca="1" si="64"/>
        <v>145</v>
      </c>
      <c r="J96">
        <f t="shared" ca="1" si="64"/>
        <v>220</v>
      </c>
      <c r="K96" t="str">
        <f t="shared" ca="1" si="64"/>
        <v>FALSK</v>
      </c>
      <c r="L96">
        <f t="shared" ca="1" si="64"/>
        <v>246</v>
      </c>
      <c r="M96">
        <f t="shared" ca="1" si="64"/>
        <v>513</v>
      </c>
      <c r="N96">
        <f t="shared" ca="1" si="64"/>
        <v>161</v>
      </c>
      <c r="O96">
        <f t="shared" ca="1" si="64"/>
        <v>176</v>
      </c>
      <c r="P96">
        <f t="shared" ca="1" si="64"/>
        <v>151.75</v>
      </c>
      <c r="Q96">
        <f t="shared" ref="Q96:Z105" ca="1" si="65">IF(ISNA(HLOOKUP($E96,prisudvikling,Q$2,FALSE)),"FALSK",IF(HLOOKUP($E96,prisudvikling,Q$2,FALSE)&gt;0,HLOOKUP($E96,prisudvikling,Q$2,FALSE),"FALSK"))</f>
        <v>845</v>
      </c>
      <c r="R96">
        <f t="shared" ca="1" si="65"/>
        <v>590</v>
      </c>
      <c r="S96">
        <f t="shared" ca="1" si="65"/>
        <v>503</v>
      </c>
      <c r="T96">
        <f t="shared" ca="1" si="65"/>
        <v>1025</v>
      </c>
      <c r="U96">
        <f t="shared" ca="1" si="65"/>
        <v>910</v>
      </c>
      <c r="V96">
        <f t="shared" ca="1" si="65"/>
        <v>564</v>
      </c>
      <c r="W96">
        <f t="shared" ca="1" si="65"/>
        <v>517</v>
      </c>
      <c r="X96">
        <f t="shared" ca="1" si="65"/>
        <v>197.25</v>
      </c>
      <c r="Y96">
        <f t="shared" ca="1" si="65"/>
        <v>215.75</v>
      </c>
      <c r="Z96">
        <f t="shared" ca="1" si="65"/>
        <v>227.5</v>
      </c>
      <c r="AA96" t="str">
        <f t="shared" ref="AA96:AJ105" ca="1" si="66">IF(ISNA(HLOOKUP($E96,prisudvikling,AA$2,FALSE)),"FALSK",IF(HLOOKUP($E96,prisudvikling,AA$2,FALSE)&gt;0,HLOOKUP($E96,prisudvikling,AA$2,FALSE),"FALSK"))</f>
        <v>FALSK</v>
      </c>
      <c r="AB96">
        <f t="shared" ca="1" si="66"/>
        <v>1.8850465711842381</v>
      </c>
      <c r="AC96">
        <f t="shared" ca="1" si="66"/>
        <v>3.622509425051561</v>
      </c>
      <c r="AD96">
        <f t="shared" ca="1" si="66"/>
        <v>1.87</v>
      </c>
      <c r="AE96">
        <f t="shared" ca="1" si="66"/>
        <v>11.15</v>
      </c>
      <c r="AF96">
        <f t="shared" ca="1" si="66"/>
        <v>12</v>
      </c>
      <c r="AG96" t="str">
        <f t="shared" ca="1" si="66"/>
        <v>FALSK</v>
      </c>
      <c r="AH96" t="str">
        <f t="shared" ca="1" si="66"/>
        <v>FALSK</v>
      </c>
      <c r="AI96">
        <f t="shared" ca="1" si="66"/>
        <v>1490</v>
      </c>
      <c r="AJ96">
        <f t="shared" ca="1" si="66"/>
        <v>2860</v>
      </c>
      <c r="AK96">
        <f t="shared" ref="AK96:AY105" ca="1" si="67">IF(ISNA(HLOOKUP($E96,prisudvikling,AK$2,FALSE)),"FALSK",IF(HLOOKUP($E96,prisudvikling,AK$2,FALSE)&gt;0,HLOOKUP($E96,prisudvikling,AK$2,FALSE),"FALSK"))</f>
        <v>1480</v>
      </c>
      <c r="AL96">
        <f t="shared" ca="1" si="67"/>
        <v>8800</v>
      </c>
      <c r="AM96">
        <f t="shared" ca="1" si="67"/>
        <v>9470</v>
      </c>
      <c r="AN96" t="str">
        <f t="shared" ca="1" si="67"/>
        <v xml:space="preserve"> </v>
      </c>
      <c r="AO96" t="str">
        <f t="shared" ca="1" si="67"/>
        <v>FALSK</v>
      </c>
      <c r="AP96" t="str">
        <f t="shared" ca="1" si="67"/>
        <v>FALSK</v>
      </c>
      <c r="AQ96">
        <f t="shared" ca="1" si="67"/>
        <v>185.92660000000001</v>
      </c>
      <c r="AR96">
        <f t="shared" ca="1" si="67"/>
        <v>190.9</v>
      </c>
      <c r="AS96">
        <f t="shared" ca="1" si="67"/>
        <v>188.27250000000001</v>
      </c>
      <c r="AT96">
        <f t="shared" ca="1" si="67"/>
        <v>164.05719999999999</v>
      </c>
      <c r="AU96">
        <f t="shared" ca="1" si="67"/>
        <v>169.1</v>
      </c>
      <c r="AV96">
        <f t="shared" ca="1" si="67"/>
        <v>156.13380000000001</v>
      </c>
      <c r="AW96">
        <f t="shared" ca="1" si="67"/>
        <v>145.92449999999999</v>
      </c>
      <c r="AX96">
        <f t="shared" ca="1" si="67"/>
        <v>150.9</v>
      </c>
      <c r="AY96" t="str">
        <f t="shared" ca="1" si="67"/>
        <v>FALSK</v>
      </c>
      <c r="BD96" s="92" t="str">
        <f t="shared" ca="1" si="48"/>
        <v>Ja</v>
      </c>
      <c r="BE96" s="92">
        <f t="shared" ca="1" si="49"/>
        <v>2011</v>
      </c>
      <c r="BF96" s="92">
        <f t="shared" ca="1" si="50"/>
        <v>9</v>
      </c>
      <c r="BG96" s="92">
        <f t="shared" ca="1" si="51"/>
        <v>37</v>
      </c>
      <c r="BH96" s="92">
        <f t="shared" ca="1" si="52"/>
        <v>148</v>
      </c>
      <c r="BI96" s="92">
        <f t="shared" ca="1" si="53"/>
        <v>148</v>
      </c>
      <c r="BJ96" s="92">
        <f t="shared" ca="1" si="54"/>
        <v>246</v>
      </c>
      <c r="BK96" s="92">
        <f t="shared" ca="1" si="55"/>
        <v>188.27250000000001</v>
      </c>
      <c r="BQ96" s="92"/>
      <c r="BR96" s="92"/>
      <c r="BS96" s="92"/>
      <c r="BT96" s="92"/>
      <c r="BU96" s="92"/>
      <c r="BV96" s="92"/>
      <c r="BW96" s="92"/>
      <c r="BX96" s="92"/>
      <c r="BY96" s="92"/>
    </row>
    <row r="97" spans="1:77" x14ac:dyDescent="0.2">
      <c r="A97" t="str">
        <f t="shared" ca="1" si="44"/>
        <v>Ja</v>
      </c>
      <c r="B97">
        <f t="shared" ca="1" si="45"/>
        <v>2011</v>
      </c>
      <c r="C97">
        <f t="shared" ca="1" si="46"/>
        <v>9</v>
      </c>
      <c r="D97" s="82">
        <f t="shared" ca="1" si="47"/>
        <v>38</v>
      </c>
      <c r="E97" s="65">
        <f ca="1">OFFSET(Prisudvikling!D$8,0,ROW(E97)-ROW(E$6))</f>
        <v>40809</v>
      </c>
      <c r="F97">
        <f t="shared" ca="1" si="43"/>
        <v>152</v>
      </c>
      <c r="G97">
        <f t="shared" ca="1" si="64"/>
        <v>152</v>
      </c>
      <c r="H97">
        <f t="shared" ca="1" si="64"/>
        <v>144</v>
      </c>
      <c r="I97">
        <f t="shared" ca="1" si="64"/>
        <v>150</v>
      </c>
      <c r="J97">
        <f t="shared" ca="1" si="64"/>
        <v>220</v>
      </c>
      <c r="K97" t="str">
        <f t="shared" ca="1" si="64"/>
        <v>FALSK</v>
      </c>
      <c r="L97">
        <f t="shared" ca="1" si="64"/>
        <v>244.75</v>
      </c>
      <c r="M97">
        <f t="shared" ca="1" si="64"/>
        <v>565</v>
      </c>
      <c r="N97">
        <f t="shared" ca="1" si="64"/>
        <v>157</v>
      </c>
      <c r="O97">
        <f t="shared" ca="1" si="64"/>
        <v>178</v>
      </c>
      <c r="P97">
        <f t="shared" ca="1" si="64"/>
        <v>154.75</v>
      </c>
      <c r="Q97">
        <f t="shared" ca="1" si="65"/>
        <v>865</v>
      </c>
      <c r="R97">
        <f t="shared" ca="1" si="65"/>
        <v>575</v>
      </c>
      <c r="S97">
        <f t="shared" ca="1" si="65"/>
        <v>503</v>
      </c>
      <c r="T97">
        <f t="shared" ca="1" si="65"/>
        <v>1025</v>
      </c>
      <c r="U97">
        <f t="shared" ca="1" si="65"/>
        <v>910</v>
      </c>
      <c r="V97">
        <f t="shared" ca="1" si="65"/>
        <v>564</v>
      </c>
      <c r="W97">
        <f t="shared" ca="1" si="65"/>
        <v>517</v>
      </c>
      <c r="X97">
        <f t="shared" ca="1" si="65"/>
        <v>196.5</v>
      </c>
      <c r="Y97">
        <f t="shared" ca="1" si="65"/>
        <v>215</v>
      </c>
      <c r="Z97">
        <f t="shared" ca="1" si="65"/>
        <v>226.75</v>
      </c>
      <c r="AA97" t="str">
        <f t="shared" ca="1" si="66"/>
        <v>FALSK</v>
      </c>
      <c r="AB97">
        <f t="shared" ca="1" si="66"/>
        <v>1.8850465711842381</v>
      </c>
      <c r="AC97">
        <f t="shared" ca="1" si="66"/>
        <v>3.622509425051561</v>
      </c>
      <c r="AD97">
        <f t="shared" ca="1" si="66"/>
        <v>1.87</v>
      </c>
      <c r="AE97">
        <f t="shared" ca="1" si="66"/>
        <v>11.15</v>
      </c>
      <c r="AF97">
        <f t="shared" ca="1" si="66"/>
        <v>12</v>
      </c>
      <c r="AG97" t="str">
        <f t="shared" ca="1" si="66"/>
        <v>FALSK</v>
      </c>
      <c r="AH97" t="str">
        <f t="shared" ca="1" si="66"/>
        <v>FALSK</v>
      </c>
      <c r="AI97">
        <f t="shared" ca="1" si="66"/>
        <v>1490</v>
      </c>
      <c r="AJ97">
        <f t="shared" ca="1" si="66"/>
        <v>2860</v>
      </c>
      <c r="AK97">
        <f t="shared" ca="1" si="67"/>
        <v>1480</v>
      </c>
      <c r="AL97">
        <f t="shared" ca="1" si="67"/>
        <v>8800</v>
      </c>
      <c r="AM97">
        <f t="shared" ca="1" si="67"/>
        <v>9470</v>
      </c>
      <c r="AN97" t="str">
        <f t="shared" ca="1" si="67"/>
        <v xml:space="preserve"> </v>
      </c>
      <c r="AO97" t="str">
        <f t="shared" ca="1" si="67"/>
        <v>FALSK</v>
      </c>
      <c r="AP97" t="str">
        <f t="shared" ca="1" si="67"/>
        <v>FALSK</v>
      </c>
      <c r="AQ97">
        <f t="shared" ca="1" si="67"/>
        <v>184.3974</v>
      </c>
      <c r="AR97">
        <f t="shared" ca="1" si="67"/>
        <v>189.4</v>
      </c>
      <c r="AS97">
        <f t="shared" ca="1" si="67"/>
        <v>185.92850000000001</v>
      </c>
      <c r="AT97">
        <f t="shared" ca="1" si="67"/>
        <v>162.68389999999999</v>
      </c>
      <c r="AU97">
        <f t="shared" ca="1" si="67"/>
        <v>167.7</v>
      </c>
      <c r="AV97">
        <f t="shared" ca="1" si="67"/>
        <v>154.4751</v>
      </c>
      <c r="AW97">
        <f t="shared" ca="1" si="67"/>
        <v>145.69370000000001</v>
      </c>
      <c r="AX97">
        <f t="shared" ca="1" si="67"/>
        <v>150.69999999999999</v>
      </c>
      <c r="AY97" t="str">
        <f t="shared" ca="1" si="67"/>
        <v>FALSK</v>
      </c>
      <c r="BD97" s="92" t="str">
        <f t="shared" ca="1" si="48"/>
        <v>Ja</v>
      </c>
      <c r="BE97" s="92">
        <f t="shared" ca="1" si="49"/>
        <v>2011</v>
      </c>
      <c r="BF97" s="92">
        <f t="shared" ca="1" si="50"/>
        <v>9</v>
      </c>
      <c r="BG97" s="92">
        <f t="shared" ca="1" si="51"/>
        <v>38</v>
      </c>
      <c r="BH97" s="92">
        <f t="shared" ca="1" si="52"/>
        <v>152</v>
      </c>
      <c r="BI97" s="92">
        <f t="shared" ca="1" si="53"/>
        <v>144</v>
      </c>
      <c r="BJ97" s="92">
        <f t="shared" ca="1" si="54"/>
        <v>244.75</v>
      </c>
      <c r="BK97" s="92">
        <f t="shared" ca="1" si="55"/>
        <v>185.92850000000001</v>
      </c>
      <c r="BQ97" s="92"/>
      <c r="BR97" s="92"/>
      <c r="BS97" s="92"/>
      <c r="BT97" s="92"/>
      <c r="BU97" s="92"/>
      <c r="BV97" s="92"/>
      <c r="BW97" s="92"/>
      <c r="BX97" s="92"/>
      <c r="BY97" s="92"/>
    </row>
    <row r="98" spans="1:77" x14ac:dyDescent="0.2">
      <c r="A98" t="str">
        <f t="shared" ca="1" si="44"/>
        <v>Ja</v>
      </c>
      <c r="B98">
        <f t="shared" ca="1" si="45"/>
        <v>2011</v>
      </c>
      <c r="C98">
        <f t="shared" ca="1" si="46"/>
        <v>9</v>
      </c>
      <c r="D98" s="82">
        <f t="shared" ca="1" si="47"/>
        <v>39</v>
      </c>
      <c r="E98" s="65">
        <f ca="1">OFFSET(Prisudvikling!D$8,0,ROW(E98)-ROW(E$6))</f>
        <v>40816</v>
      </c>
      <c r="F98">
        <f t="shared" ca="1" si="43"/>
        <v>148</v>
      </c>
      <c r="G98">
        <f t="shared" ca="1" si="64"/>
        <v>148</v>
      </c>
      <c r="H98">
        <f t="shared" ca="1" si="64"/>
        <v>142</v>
      </c>
      <c r="I98">
        <f t="shared" ca="1" si="64"/>
        <v>148</v>
      </c>
      <c r="J98">
        <f t="shared" ca="1" si="64"/>
        <v>217</v>
      </c>
      <c r="K98" t="str">
        <f t="shared" ca="1" si="64"/>
        <v>FALSK</v>
      </c>
      <c r="L98">
        <f t="shared" ca="1" si="64"/>
        <v>237.25</v>
      </c>
      <c r="M98">
        <f t="shared" ca="1" si="64"/>
        <v>565</v>
      </c>
      <c r="N98">
        <f t="shared" ca="1" si="64"/>
        <v>155</v>
      </c>
      <c r="O98">
        <f t="shared" ca="1" si="64"/>
        <v>178</v>
      </c>
      <c r="P98">
        <f t="shared" ca="1" si="64"/>
        <v>141</v>
      </c>
      <c r="Q98">
        <f t="shared" ca="1" si="65"/>
        <v>865</v>
      </c>
      <c r="R98">
        <f t="shared" ca="1" si="65"/>
        <v>575</v>
      </c>
      <c r="S98">
        <f t="shared" ca="1" si="65"/>
        <v>503</v>
      </c>
      <c r="T98">
        <f t="shared" ca="1" si="65"/>
        <v>1025</v>
      </c>
      <c r="U98">
        <f t="shared" ca="1" si="65"/>
        <v>910</v>
      </c>
      <c r="V98">
        <f t="shared" ca="1" si="65"/>
        <v>564</v>
      </c>
      <c r="W98">
        <f t="shared" ca="1" si="65"/>
        <v>517</v>
      </c>
      <c r="X98">
        <f t="shared" ca="1" si="65"/>
        <v>193.25</v>
      </c>
      <c r="Y98">
        <f t="shared" ca="1" si="65"/>
        <v>212.25</v>
      </c>
      <c r="Z98">
        <f t="shared" ca="1" si="65"/>
        <v>223.5</v>
      </c>
      <c r="AA98" t="str">
        <f t="shared" ca="1" si="66"/>
        <v>FALSK</v>
      </c>
      <c r="AB98">
        <f t="shared" ca="1" si="66"/>
        <v>1.8850465711842381</v>
      </c>
      <c r="AC98">
        <f t="shared" ca="1" si="66"/>
        <v>3.622509425051561</v>
      </c>
      <c r="AD98">
        <f t="shared" ca="1" si="66"/>
        <v>1.87</v>
      </c>
      <c r="AE98">
        <f t="shared" ca="1" si="66"/>
        <v>11.15</v>
      </c>
      <c r="AF98">
        <f t="shared" ca="1" si="66"/>
        <v>12</v>
      </c>
      <c r="AG98" t="str">
        <f t="shared" ca="1" si="66"/>
        <v>FALSK</v>
      </c>
      <c r="AH98" t="str">
        <f t="shared" ca="1" si="66"/>
        <v>FALSK</v>
      </c>
      <c r="AI98">
        <f t="shared" ca="1" si="66"/>
        <v>1490</v>
      </c>
      <c r="AJ98">
        <f t="shared" ca="1" si="66"/>
        <v>2860</v>
      </c>
      <c r="AK98">
        <f t="shared" ca="1" si="67"/>
        <v>1480</v>
      </c>
      <c r="AL98">
        <f t="shared" ca="1" si="67"/>
        <v>8800</v>
      </c>
      <c r="AM98">
        <f t="shared" ca="1" si="67"/>
        <v>9470</v>
      </c>
      <c r="AN98" t="str">
        <f t="shared" ca="1" si="67"/>
        <v xml:space="preserve"> </v>
      </c>
      <c r="AO98" t="str">
        <f t="shared" ca="1" si="67"/>
        <v>FALSK</v>
      </c>
      <c r="AP98" t="str">
        <f t="shared" ca="1" si="67"/>
        <v>FALSK</v>
      </c>
      <c r="AQ98">
        <f t="shared" ca="1" si="67"/>
        <v>181.59700000000001</v>
      </c>
      <c r="AR98">
        <f t="shared" ca="1" si="67"/>
        <v>186.6</v>
      </c>
      <c r="AS98">
        <f t="shared" ca="1" si="67"/>
        <v>183.1944</v>
      </c>
      <c r="AT98">
        <f t="shared" ca="1" si="67"/>
        <v>160.08340000000001</v>
      </c>
      <c r="AU98">
        <f t="shared" ca="1" si="67"/>
        <v>165.1</v>
      </c>
      <c r="AV98">
        <f t="shared" ca="1" si="67"/>
        <v>151.4769</v>
      </c>
      <c r="AW98">
        <f t="shared" ca="1" si="67"/>
        <v>143.15610000000001</v>
      </c>
      <c r="AX98">
        <f t="shared" ca="1" si="67"/>
        <v>148.19999999999999</v>
      </c>
      <c r="AY98" t="str">
        <f t="shared" ca="1" si="67"/>
        <v>FALSK</v>
      </c>
      <c r="BD98" s="92" t="str">
        <f t="shared" ca="1" si="48"/>
        <v>Ja</v>
      </c>
      <c r="BE98" s="92">
        <f t="shared" ca="1" si="49"/>
        <v>2011</v>
      </c>
      <c r="BF98" s="92">
        <f t="shared" ca="1" si="50"/>
        <v>9</v>
      </c>
      <c r="BG98" s="92">
        <f t="shared" ca="1" si="51"/>
        <v>39</v>
      </c>
      <c r="BH98" s="92">
        <f t="shared" ca="1" si="52"/>
        <v>148</v>
      </c>
      <c r="BI98" s="92">
        <f t="shared" ca="1" si="53"/>
        <v>142</v>
      </c>
      <c r="BJ98" s="92">
        <f t="shared" ca="1" si="54"/>
        <v>237.25</v>
      </c>
      <c r="BK98" s="92">
        <f t="shared" ca="1" si="55"/>
        <v>183.1944</v>
      </c>
      <c r="BQ98" s="92"/>
      <c r="BR98" s="92"/>
      <c r="BS98" s="92"/>
      <c r="BT98" s="92"/>
      <c r="BU98" s="92"/>
      <c r="BV98" s="92"/>
      <c r="BW98" s="92"/>
      <c r="BX98" s="92"/>
      <c r="BY98" s="92"/>
    </row>
    <row r="99" spans="1:77" x14ac:dyDescent="0.2">
      <c r="A99" t="str">
        <f t="shared" ca="1" si="44"/>
        <v>Ja</v>
      </c>
      <c r="B99">
        <f t="shared" ca="1" si="45"/>
        <v>2011</v>
      </c>
      <c r="C99">
        <f t="shared" ca="1" si="46"/>
        <v>10</v>
      </c>
      <c r="D99" s="82">
        <f t="shared" ca="1" si="47"/>
        <v>40</v>
      </c>
      <c r="E99" s="65">
        <f ca="1">OFFSET(Prisudvikling!D$8,0,ROW(E99)-ROW(E$6))</f>
        <v>40823</v>
      </c>
      <c r="F99">
        <f t="shared" ca="1" si="43"/>
        <v>145</v>
      </c>
      <c r="G99">
        <f t="shared" ca="1" si="64"/>
        <v>145</v>
      </c>
      <c r="H99">
        <f t="shared" ca="1" si="64"/>
        <v>138</v>
      </c>
      <c r="I99">
        <f t="shared" ca="1" si="64"/>
        <v>148</v>
      </c>
      <c r="J99">
        <f t="shared" ca="1" si="64"/>
        <v>217</v>
      </c>
      <c r="K99" t="str">
        <f t="shared" ca="1" si="64"/>
        <v>FALSK</v>
      </c>
      <c r="L99">
        <f t="shared" ca="1" si="64"/>
        <v>237.25</v>
      </c>
      <c r="M99">
        <f t="shared" ca="1" si="64"/>
        <v>565</v>
      </c>
      <c r="N99">
        <f t="shared" ca="1" si="64"/>
        <v>159</v>
      </c>
      <c r="O99">
        <f t="shared" ca="1" si="64"/>
        <v>178</v>
      </c>
      <c r="P99">
        <f t="shared" ca="1" si="64"/>
        <v>156.75</v>
      </c>
      <c r="Q99">
        <f t="shared" ca="1" si="65"/>
        <v>865</v>
      </c>
      <c r="R99">
        <f t="shared" ca="1" si="65"/>
        <v>575</v>
      </c>
      <c r="S99">
        <f t="shared" ca="1" si="65"/>
        <v>503</v>
      </c>
      <c r="T99">
        <f t="shared" ca="1" si="65"/>
        <v>1025</v>
      </c>
      <c r="U99">
        <f t="shared" ca="1" si="65"/>
        <v>910</v>
      </c>
      <c r="V99">
        <f t="shared" ca="1" si="65"/>
        <v>564</v>
      </c>
      <c r="W99">
        <f t="shared" ca="1" si="65"/>
        <v>517</v>
      </c>
      <c r="X99">
        <f t="shared" ca="1" si="65"/>
        <v>191.5</v>
      </c>
      <c r="Y99">
        <f t="shared" ca="1" si="65"/>
        <v>210.25</v>
      </c>
      <c r="Z99">
        <f t="shared" ca="1" si="65"/>
        <v>221.75</v>
      </c>
      <c r="AA99" t="str">
        <f t="shared" ca="1" si="66"/>
        <v>FALSK</v>
      </c>
      <c r="AB99">
        <f t="shared" ca="1" si="66"/>
        <v>1.8850465711842381</v>
      </c>
      <c r="AC99">
        <f t="shared" ca="1" si="66"/>
        <v>3.56</v>
      </c>
      <c r="AD99">
        <f t="shared" ca="1" si="66"/>
        <v>2.02</v>
      </c>
      <c r="AE99">
        <f t="shared" ca="1" si="66"/>
        <v>9.9</v>
      </c>
      <c r="AF99">
        <f t="shared" ca="1" si="66"/>
        <v>12</v>
      </c>
      <c r="AG99" t="str">
        <f t="shared" ca="1" si="66"/>
        <v>FALSK</v>
      </c>
      <c r="AH99" t="str">
        <f t="shared" ca="1" si="66"/>
        <v>FALSK</v>
      </c>
      <c r="AI99">
        <f t="shared" ca="1" si="66"/>
        <v>1490</v>
      </c>
      <c r="AJ99">
        <f t="shared" ca="1" si="66"/>
        <v>2810</v>
      </c>
      <c r="AK99">
        <f t="shared" ca="1" si="67"/>
        <v>1590</v>
      </c>
      <c r="AL99">
        <f t="shared" ca="1" si="67"/>
        <v>7810</v>
      </c>
      <c r="AM99">
        <f t="shared" ca="1" si="67"/>
        <v>9470</v>
      </c>
      <c r="AN99" t="str">
        <f t="shared" ca="1" si="67"/>
        <v xml:space="preserve"> </v>
      </c>
      <c r="AO99" t="str">
        <f t="shared" ca="1" si="67"/>
        <v>FALSK</v>
      </c>
      <c r="AP99" t="str">
        <f t="shared" ca="1" si="67"/>
        <v>FALSK</v>
      </c>
      <c r="AQ99">
        <f t="shared" ca="1" si="67"/>
        <v>179.42859999999999</v>
      </c>
      <c r="AR99">
        <f t="shared" ca="1" si="67"/>
        <v>184.4</v>
      </c>
      <c r="AS99">
        <f t="shared" ca="1" si="67"/>
        <v>180.8186</v>
      </c>
      <c r="AT99">
        <f t="shared" ca="1" si="67"/>
        <v>157.9367</v>
      </c>
      <c r="AU99">
        <f t="shared" ca="1" si="67"/>
        <v>162.9</v>
      </c>
      <c r="AV99">
        <f t="shared" ca="1" si="67"/>
        <v>148.83510000000001</v>
      </c>
      <c r="AW99">
        <f t="shared" ca="1" si="67"/>
        <v>140.68799999999999</v>
      </c>
      <c r="AX99">
        <f t="shared" ca="1" si="67"/>
        <v>145.69999999999999</v>
      </c>
      <c r="AY99" t="str">
        <f t="shared" ca="1" si="67"/>
        <v>FALSK</v>
      </c>
      <c r="BD99" s="92" t="str">
        <f t="shared" ca="1" si="48"/>
        <v>Ja</v>
      </c>
      <c r="BE99" s="92">
        <f t="shared" ca="1" si="49"/>
        <v>2011</v>
      </c>
      <c r="BF99" s="92">
        <f t="shared" ca="1" si="50"/>
        <v>10</v>
      </c>
      <c r="BG99" s="92">
        <f t="shared" ca="1" si="51"/>
        <v>40</v>
      </c>
      <c r="BH99" s="92">
        <f t="shared" ca="1" si="52"/>
        <v>145</v>
      </c>
      <c r="BI99" s="92">
        <f t="shared" ca="1" si="53"/>
        <v>138</v>
      </c>
      <c r="BJ99" s="92">
        <f t="shared" ca="1" si="54"/>
        <v>237.25</v>
      </c>
      <c r="BK99" s="92">
        <f t="shared" ca="1" si="55"/>
        <v>180.8186</v>
      </c>
      <c r="BQ99" s="92"/>
      <c r="BR99" s="92"/>
      <c r="BS99" s="92"/>
      <c r="BT99" s="92"/>
      <c r="BU99" s="92"/>
      <c r="BV99" s="92"/>
      <c r="BW99" s="92"/>
      <c r="BX99" s="92"/>
      <c r="BY99" s="92"/>
    </row>
    <row r="100" spans="1:77" x14ac:dyDescent="0.2">
      <c r="A100" t="str">
        <f t="shared" ca="1" si="44"/>
        <v>Ja</v>
      </c>
      <c r="B100">
        <f t="shared" ca="1" si="45"/>
        <v>2011</v>
      </c>
      <c r="C100">
        <f t="shared" ca="1" si="46"/>
        <v>10</v>
      </c>
      <c r="D100" s="82">
        <f t="shared" ca="1" si="47"/>
        <v>41</v>
      </c>
      <c r="E100" s="65">
        <f ca="1">OFFSET(Prisudvikling!D$8,0,ROW(E100)-ROW(E$6))</f>
        <v>40830</v>
      </c>
      <c r="F100">
        <f t="shared" ca="1" si="43"/>
        <v>145</v>
      </c>
      <c r="G100">
        <f t="shared" ca="1" si="64"/>
        <v>145</v>
      </c>
      <c r="H100">
        <f t="shared" ca="1" si="64"/>
        <v>138</v>
      </c>
      <c r="I100">
        <f t="shared" ca="1" si="64"/>
        <v>153</v>
      </c>
      <c r="J100" t="str">
        <f t="shared" ca="1" si="64"/>
        <v>FALSK</v>
      </c>
      <c r="K100" t="str">
        <f t="shared" ca="1" si="64"/>
        <v>FALSK</v>
      </c>
      <c r="L100">
        <f t="shared" ca="1" si="64"/>
        <v>237.25</v>
      </c>
      <c r="M100">
        <f t="shared" ca="1" si="64"/>
        <v>565</v>
      </c>
      <c r="N100">
        <f t="shared" ca="1" si="64"/>
        <v>170.75</v>
      </c>
      <c r="O100">
        <f t="shared" ca="1" si="64"/>
        <v>196.5</v>
      </c>
      <c r="P100">
        <f t="shared" ca="1" si="64"/>
        <v>166.75</v>
      </c>
      <c r="Q100">
        <f t="shared" ca="1" si="65"/>
        <v>865</v>
      </c>
      <c r="R100">
        <f t="shared" ca="1" si="65"/>
        <v>642.5</v>
      </c>
      <c r="S100">
        <f t="shared" ca="1" si="65"/>
        <v>503</v>
      </c>
      <c r="T100">
        <f t="shared" ca="1" si="65"/>
        <v>1025</v>
      </c>
      <c r="U100">
        <f t="shared" ca="1" si="65"/>
        <v>910</v>
      </c>
      <c r="V100">
        <f t="shared" ca="1" si="65"/>
        <v>564</v>
      </c>
      <c r="W100">
        <f t="shared" ca="1" si="65"/>
        <v>517</v>
      </c>
      <c r="X100">
        <f t="shared" ca="1" si="65"/>
        <v>191.75</v>
      </c>
      <c r="Y100">
        <f t="shared" ca="1" si="65"/>
        <v>207</v>
      </c>
      <c r="Z100">
        <f t="shared" ca="1" si="65"/>
        <v>218.75</v>
      </c>
      <c r="AA100" t="str">
        <f t="shared" ca="1" si="66"/>
        <v>FALSK</v>
      </c>
      <c r="AB100">
        <f t="shared" ca="1" si="66"/>
        <v>1.8850465711842381</v>
      </c>
      <c r="AC100">
        <f t="shared" ca="1" si="66"/>
        <v>3.56</v>
      </c>
      <c r="AD100">
        <f t="shared" ca="1" si="66"/>
        <v>2.02</v>
      </c>
      <c r="AE100">
        <f t="shared" ca="1" si="66"/>
        <v>9.9</v>
      </c>
      <c r="AF100">
        <f t="shared" ca="1" si="66"/>
        <v>12</v>
      </c>
      <c r="AG100" t="str">
        <f t="shared" ca="1" si="66"/>
        <v>FALSK</v>
      </c>
      <c r="AH100" t="str">
        <f t="shared" ca="1" si="66"/>
        <v>FALSK</v>
      </c>
      <c r="AI100">
        <f t="shared" ca="1" si="66"/>
        <v>1490</v>
      </c>
      <c r="AJ100">
        <f t="shared" ca="1" si="66"/>
        <v>2810</v>
      </c>
      <c r="AK100">
        <f t="shared" ca="1" si="67"/>
        <v>1590</v>
      </c>
      <c r="AL100">
        <f t="shared" ca="1" si="67"/>
        <v>7810</v>
      </c>
      <c r="AM100">
        <f t="shared" ca="1" si="67"/>
        <v>9470</v>
      </c>
      <c r="AN100" t="str">
        <f t="shared" ca="1" si="67"/>
        <v xml:space="preserve"> </v>
      </c>
      <c r="AO100" t="str">
        <f t="shared" ca="1" si="67"/>
        <v>FALSK</v>
      </c>
      <c r="AP100" t="str">
        <f t="shared" ca="1" si="67"/>
        <v>FALSK</v>
      </c>
      <c r="AQ100">
        <f t="shared" ca="1" si="67"/>
        <v>195.04640000000001</v>
      </c>
      <c r="AR100">
        <f t="shared" ca="1" si="67"/>
        <v>200</v>
      </c>
      <c r="AS100">
        <f t="shared" ca="1" si="67"/>
        <v>191.11320000000001</v>
      </c>
      <c r="AT100">
        <f t="shared" ca="1" si="67"/>
        <v>158.29910000000001</v>
      </c>
      <c r="AU100">
        <f t="shared" ca="1" si="67"/>
        <v>163.30000000000001</v>
      </c>
      <c r="AV100">
        <f t="shared" ca="1" si="67"/>
        <v>133.4487</v>
      </c>
      <c r="AW100">
        <f t="shared" ca="1" si="67"/>
        <v>142.10300000000001</v>
      </c>
      <c r="AX100">
        <f t="shared" ca="1" si="67"/>
        <v>147.1</v>
      </c>
      <c r="AY100" t="str">
        <f t="shared" ca="1" si="67"/>
        <v>FALSK</v>
      </c>
      <c r="BD100" s="92" t="str">
        <f t="shared" ca="1" si="48"/>
        <v>Ja</v>
      </c>
      <c r="BE100" s="92">
        <f t="shared" ca="1" si="49"/>
        <v>2011</v>
      </c>
      <c r="BF100" s="92">
        <f t="shared" ca="1" si="50"/>
        <v>10</v>
      </c>
      <c r="BG100" s="92">
        <f t="shared" ca="1" si="51"/>
        <v>41</v>
      </c>
      <c r="BH100" s="92">
        <f t="shared" ca="1" si="52"/>
        <v>145</v>
      </c>
      <c r="BI100" s="92">
        <f t="shared" ca="1" si="53"/>
        <v>138</v>
      </c>
      <c r="BJ100" s="92">
        <f t="shared" ca="1" si="54"/>
        <v>237.25</v>
      </c>
      <c r="BK100" s="92">
        <f t="shared" ca="1" si="55"/>
        <v>191.11320000000001</v>
      </c>
      <c r="BQ100" s="92"/>
      <c r="BR100" s="92"/>
      <c r="BS100" s="92"/>
      <c r="BT100" s="92"/>
      <c r="BU100" s="92"/>
      <c r="BV100" s="92"/>
      <c r="BW100" s="92"/>
      <c r="BX100" s="92"/>
      <c r="BY100" s="92"/>
    </row>
    <row r="101" spans="1:77" x14ac:dyDescent="0.2">
      <c r="A101" t="str">
        <f t="shared" ca="1" si="44"/>
        <v>Ja</v>
      </c>
      <c r="B101">
        <f t="shared" ca="1" si="45"/>
        <v>2011</v>
      </c>
      <c r="C101">
        <f t="shared" ca="1" si="46"/>
        <v>10</v>
      </c>
      <c r="D101" s="82">
        <f t="shared" ca="1" si="47"/>
        <v>42</v>
      </c>
      <c r="E101" s="65">
        <f ca="1">OFFSET(Prisudvikling!D$8,0,ROW(E101)-ROW(E$6))</f>
        <v>40837</v>
      </c>
      <c r="F101">
        <f t="shared" ca="1" si="43"/>
        <v>145</v>
      </c>
      <c r="G101">
        <f t="shared" ca="1" si="64"/>
        <v>145</v>
      </c>
      <c r="H101">
        <f t="shared" ca="1" si="64"/>
        <v>138</v>
      </c>
      <c r="I101">
        <f t="shared" ca="1" si="64"/>
        <v>145</v>
      </c>
      <c r="J101">
        <f t="shared" ca="1" si="64"/>
        <v>217</v>
      </c>
      <c r="K101" t="str">
        <f t="shared" ca="1" si="64"/>
        <v>FALSK</v>
      </c>
      <c r="L101">
        <f t="shared" ca="1" si="64"/>
        <v>230</v>
      </c>
      <c r="M101">
        <f t="shared" ca="1" si="64"/>
        <v>508</v>
      </c>
      <c r="N101">
        <f t="shared" ca="1" si="64"/>
        <v>156</v>
      </c>
      <c r="O101">
        <f t="shared" ca="1" si="64"/>
        <v>178</v>
      </c>
      <c r="P101">
        <f t="shared" ca="1" si="64"/>
        <v>145</v>
      </c>
      <c r="Q101">
        <f t="shared" ca="1" si="65"/>
        <v>850</v>
      </c>
      <c r="R101">
        <f t="shared" ca="1" si="65"/>
        <v>575</v>
      </c>
      <c r="S101">
        <f t="shared" ca="1" si="65"/>
        <v>503</v>
      </c>
      <c r="T101">
        <f t="shared" ca="1" si="65"/>
        <v>1025</v>
      </c>
      <c r="U101">
        <f t="shared" ca="1" si="65"/>
        <v>910</v>
      </c>
      <c r="V101">
        <f t="shared" ca="1" si="65"/>
        <v>566</v>
      </c>
      <c r="W101">
        <f t="shared" ca="1" si="65"/>
        <v>517</v>
      </c>
      <c r="X101">
        <f t="shared" ca="1" si="65"/>
        <v>193</v>
      </c>
      <c r="Y101">
        <f t="shared" ca="1" si="65"/>
        <v>207.25</v>
      </c>
      <c r="Z101">
        <f t="shared" ca="1" si="65"/>
        <v>219.5</v>
      </c>
      <c r="AA101" t="str">
        <f t="shared" ca="1" si="66"/>
        <v>FALSK</v>
      </c>
      <c r="AB101">
        <f t="shared" ca="1" si="66"/>
        <v>1.8850465711842381</v>
      </c>
      <c r="AC101">
        <f t="shared" ca="1" si="66"/>
        <v>3.56</v>
      </c>
      <c r="AD101">
        <f t="shared" ca="1" si="66"/>
        <v>2.02</v>
      </c>
      <c r="AE101">
        <f t="shared" ca="1" si="66"/>
        <v>9.9</v>
      </c>
      <c r="AF101">
        <f t="shared" ca="1" si="66"/>
        <v>12</v>
      </c>
      <c r="AG101" t="str">
        <f t="shared" ca="1" si="66"/>
        <v>FALSK</v>
      </c>
      <c r="AH101" t="str">
        <f t="shared" ca="1" si="66"/>
        <v>FALSK</v>
      </c>
      <c r="AI101">
        <f t="shared" ca="1" si="66"/>
        <v>1490</v>
      </c>
      <c r="AJ101">
        <f t="shared" ca="1" si="66"/>
        <v>2810</v>
      </c>
      <c r="AK101">
        <f t="shared" ca="1" si="67"/>
        <v>1590</v>
      </c>
      <c r="AL101">
        <f t="shared" ca="1" si="67"/>
        <v>7810</v>
      </c>
      <c r="AM101">
        <f t="shared" ca="1" si="67"/>
        <v>9470</v>
      </c>
      <c r="AN101" t="str">
        <f t="shared" ca="1" si="67"/>
        <v xml:space="preserve"> </v>
      </c>
      <c r="AO101" t="str">
        <f t="shared" ca="1" si="67"/>
        <v>FALSK</v>
      </c>
      <c r="AP101" t="str">
        <f t="shared" ca="1" si="67"/>
        <v>FALSK</v>
      </c>
      <c r="AQ101">
        <f t="shared" ca="1" si="67"/>
        <v>178.1566</v>
      </c>
      <c r="AR101">
        <f t="shared" ca="1" si="67"/>
        <v>183.2</v>
      </c>
      <c r="AS101">
        <f t="shared" ca="1" si="67"/>
        <v>179.5351</v>
      </c>
      <c r="AT101">
        <f t="shared" ca="1" si="67"/>
        <v>157.35290000000001</v>
      </c>
      <c r="AU101">
        <f t="shared" ca="1" si="67"/>
        <v>162.4</v>
      </c>
      <c r="AV101">
        <f t="shared" ca="1" si="67"/>
        <v>147.50020000000001</v>
      </c>
      <c r="AW101">
        <f t="shared" ca="1" si="67"/>
        <v>140.4547</v>
      </c>
      <c r="AX101">
        <f t="shared" ca="1" si="67"/>
        <v>145.5</v>
      </c>
      <c r="AY101" t="str">
        <f t="shared" ca="1" si="67"/>
        <v>FALSK</v>
      </c>
      <c r="BD101" s="92" t="str">
        <f t="shared" ca="1" si="48"/>
        <v>Ja</v>
      </c>
      <c r="BE101" s="92">
        <f t="shared" ca="1" si="49"/>
        <v>2011</v>
      </c>
      <c r="BF101" s="92">
        <f t="shared" ca="1" si="50"/>
        <v>10</v>
      </c>
      <c r="BG101" s="92">
        <f t="shared" ca="1" si="51"/>
        <v>42</v>
      </c>
      <c r="BH101" s="92">
        <f t="shared" ca="1" si="52"/>
        <v>145</v>
      </c>
      <c r="BI101" s="92">
        <f t="shared" ca="1" si="53"/>
        <v>138</v>
      </c>
      <c r="BJ101" s="92">
        <f t="shared" ca="1" si="54"/>
        <v>230</v>
      </c>
      <c r="BK101" s="92">
        <f t="shared" ca="1" si="55"/>
        <v>179.5351</v>
      </c>
      <c r="BQ101" s="92"/>
      <c r="BR101" s="92"/>
      <c r="BS101" s="92"/>
      <c r="BT101" s="92"/>
      <c r="BU101" s="92"/>
      <c r="BV101" s="92"/>
      <c r="BW101" s="92"/>
      <c r="BX101" s="92"/>
      <c r="BY101" s="92"/>
    </row>
    <row r="102" spans="1:77" x14ac:dyDescent="0.2">
      <c r="A102" t="str">
        <f t="shared" ca="1" si="44"/>
        <v>Ja</v>
      </c>
      <c r="B102">
        <f t="shared" ca="1" si="45"/>
        <v>2011</v>
      </c>
      <c r="C102">
        <f t="shared" ca="1" si="46"/>
        <v>10</v>
      </c>
      <c r="D102" s="82">
        <f t="shared" ca="1" si="47"/>
        <v>43</v>
      </c>
      <c r="E102" s="65">
        <f ca="1">OFFSET(Prisudvikling!D$8,0,ROW(E102)-ROW(E$6))</f>
        <v>40844</v>
      </c>
      <c r="F102">
        <f t="shared" ca="1" si="43"/>
        <v>147</v>
      </c>
      <c r="G102">
        <f t="shared" ca="1" si="64"/>
        <v>147</v>
      </c>
      <c r="H102">
        <f t="shared" ca="1" si="64"/>
        <v>138</v>
      </c>
      <c r="I102">
        <f t="shared" ca="1" si="64"/>
        <v>156</v>
      </c>
      <c r="J102" t="str">
        <f t="shared" ca="1" si="64"/>
        <v>FALSK</v>
      </c>
      <c r="K102" t="str">
        <f t="shared" ca="1" si="64"/>
        <v>FALSK</v>
      </c>
      <c r="L102">
        <f t="shared" ca="1" si="64"/>
        <v>240.68</v>
      </c>
      <c r="M102">
        <f t="shared" ca="1" si="64"/>
        <v>565</v>
      </c>
      <c r="N102">
        <f t="shared" ca="1" si="64"/>
        <v>168.75</v>
      </c>
      <c r="O102">
        <f t="shared" ca="1" si="64"/>
        <v>180</v>
      </c>
      <c r="P102">
        <f t="shared" ca="1" si="64"/>
        <v>156.5</v>
      </c>
      <c r="Q102">
        <f t="shared" ca="1" si="65"/>
        <v>867</v>
      </c>
      <c r="R102">
        <f t="shared" ca="1" si="65"/>
        <v>614.5</v>
      </c>
      <c r="S102">
        <f t="shared" ca="1" si="65"/>
        <v>503</v>
      </c>
      <c r="T102">
        <f t="shared" ca="1" si="65"/>
        <v>1025</v>
      </c>
      <c r="U102">
        <f t="shared" ca="1" si="65"/>
        <v>910</v>
      </c>
      <c r="V102">
        <f t="shared" ca="1" si="65"/>
        <v>566</v>
      </c>
      <c r="W102">
        <f t="shared" ca="1" si="65"/>
        <v>517</v>
      </c>
      <c r="X102">
        <f t="shared" ca="1" si="65"/>
        <v>194.5</v>
      </c>
      <c r="Y102">
        <f t="shared" ca="1" si="65"/>
        <v>208</v>
      </c>
      <c r="Z102">
        <f t="shared" ca="1" si="65"/>
        <v>219.5</v>
      </c>
      <c r="AA102" t="str">
        <f t="shared" ca="1" si="66"/>
        <v>FALSK</v>
      </c>
      <c r="AB102">
        <f t="shared" ca="1" si="66"/>
        <v>1.8850465711842381</v>
      </c>
      <c r="AC102">
        <f t="shared" ca="1" si="66"/>
        <v>3.56</v>
      </c>
      <c r="AD102">
        <f t="shared" ca="1" si="66"/>
        <v>2.02</v>
      </c>
      <c r="AE102">
        <f t="shared" ca="1" si="66"/>
        <v>9.9</v>
      </c>
      <c r="AF102">
        <f t="shared" ca="1" si="66"/>
        <v>12</v>
      </c>
      <c r="AG102" t="str">
        <f t="shared" ca="1" si="66"/>
        <v>FALSK</v>
      </c>
      <c r="AH102" t="str">
        <f t="shared" ca="1" si="66"/>
        <v>FALSK</v>
      </c>
      <c r="AI102">
        <f t="shared" ca="1" si="66"/>
        <v>1490</v>
      </c>
      <c r="AJ102">
        <f t="shared" ca="1" si="66"/>
        <v>2810</v>
      </c>
      <c r="AK102">
        <f t="shared" ca="1" si="67"/>
        <v>1590</v>
      </c>
      <c r="AL102">
        <f t="shared" ca="1" si="67"/>
        <v>7810</v>
      </c>
      <c r="AM102">
        <f t="shared" ca="1" si="67"/>
        <v>9470</v>
      </c>
      <c r="AN102" t="str">
        <f t="shared" ca="1" si="67"/>
        <v xml:space="preserve"> </v>
      </c>
      <c r="AO102" t="str">
        <f t="shared" ca="1" si="67"/>
        <v>FALSK</v>
      </c>
      <c r="AP102" t="str">
        <f t="shared" ca="1" si="67"/>
        <v>FALSK</v>
      </c>
      <c r="AQ102">
        <f t="shared" ca="1" si="67"/>
        <v>194.23</v>
      </c>
      <c r="AR102">
        <f t="shared" ca="1" si="67"/>
        <v>199.2</v>
      </c>
      <c r="AS102">
        <f t="shared" ca="1" si="67"/>
        <v>191.7</v>
      </c>
      <c r="AT102">
        <f t="shared" ca="1" si="67"/>
        <v>159.1</v>
      </c>
      <c r="AU102">
        <f t="shared" ca="1" si="67"/>
        <v>164.1</v>
      </c>
      <c r="AV102">
        <f t="shared" ca="1" si="67"/>
        <v>150</v>
      </c>
      <c r="AW102">
        <f t="shared" ca="1" si="67"/>
        <v>140.6</v>
      </c>
      <c r="AX102">
        <f t="shared" ca="1" si="67"/>
        <v>145.6</v>
      </c>
      <c r="AY102" t="str">
        <f t="shared" ca="1" si="67"/>
        <v>FALSK</v>
      </c>
      <c r="BD102" s="92" t="str">
        <f t="shared" ca="1" si="48"/>
        <v>Ja</v>
      </c>
      <c r="BE102" s="92">
        <f t="shared" ca="1" si="49"/>
        <v>2011</v>
      </c>
      <c r="BF102" s="92">
        <f t="shared" ca="1" si="50"/>
        <v>10</v>
      </c>
      <c r="BG102" s="92">
        <f t="shared" ca="1" si="51"/>
        <v>43</v>
      </c>
      <c r="BH102" s="92">
        <f t="shared" ca="1" si="52"/>
        <v>147</v>
      </c>
      <c r="BI102" s="92">
        <f t="shared" ca="1" si="53"/>
        <v>138</v>
      </c>
      <c r="BJ102" s="92">
        <f t="shared" ca="1" si="54"/>
        <v>240.68</v>
      </c>
      <c r="BK102" s="92">
        <f t="shared" ca="1" si="55"/>
        <v>191.7</v>
      </c>
      <c r="BQ102" s="92"/>
      <c r="BR102" s="92"/>
      <c r="BS102" s="92"/>
      <c r="BT102" s="92"/>
      <c r="BU102" s="92"/>
      <c r="BV102" s="92"/>
      <c r="BW102" s="92"/>
      <c r="BX102" s="92"/>
      <c r="BY102" s="92"/>
    </row>
    <row r="103" spans="1:77" x14ac:dyDescent="0.2">
      <c r="A103" t="str">
        <f t="shared" ca="1" si="44"/>
        <v>Ja</v>
      </c>
      <c r="B103">
        <f t="shared" ca="1" si="45"/>
        <v>2011</v>
      </c>
      <c r="C103">
        <f t="shared" ca="1" si="46"/>
        <v>11</v>
      </c>
      <c r="D103" s="82">
        <f t="shared" ca="1" si="47"/>
        <v>44</v>
      </c>
      <c r="E103" s="65">
        <f ca="1">OFFSET(Prisudvikling!D$8,0,ROW(E103)-ROW(E$6))</f>
        <v>40851</v>
      </c>
      <c r="F103">
        <f t="shared" ca="1" si="43"/>
        <v>147</v>
      </c>
      <c r="G103">
        <f t="shared" ca="1" si="64"/>
        <v>147</v>
      </c>
      <c r="H103">
        <f t="shared" ca="1" si="64"/>
        <v>136</v>
      </c>
      <c r="I103">
        <f t="shared" ca="1" si="64"/>
        <v>147</v>
      </c>
      <c r="J103">
        <f t="shared" ca="1" si="64"/>
        <v>217</v>
      </c>
      <c r="K103" t="str">
        <f t="shared" ca="1" si="64"/>
        <v>FALSK</v>
      </c>
      <c r="L103">
        <f t="shared" ca="1" si="64"/>
        <v>234.25</v>
      </c>
      <c r="M103">
        <f t="shared" ca="1" si="64"/>
        <v>565</v>
      </c>
      <c r="N103">
        <f t="shared" ca="1" si="64"/>
        <v>168.75</v>
      </c>
      <c r="O103">
        <f t="shared" ca="1" si="64"/>
        <v>178</v>
      </c>
      <c r="P103">
        <f t="shared" ca="1" si="64"/>
        <v>145</v>
      </c>
      <c r="Q103">
        <f t="shared" ca="1" si="65"/>
        <v>867</v>
      </c>
      <c r="R103">
        <f t="shared" ca="1" si="65"/>
        <v>575</v>
      </c>
      <c r="S103">
        <f t="shared" ca="1" si="65"/>
        <v>503</v>
      </c>
      <c r="T103">
        <f t="shared" ca="1" si="65"/>
        <v>975</v>
      </c>
      <c r="U103">
        <f t="shared" ca="1" si="65"/>
        <v>910</v>
      </c>
      <c r="V103">
        <f t="shared" ca="1" si="65"/>
        <v>566</v>
      </c>
      <c r="W103">
        <f t="shared" ca="1" si="65"/>
        <v>517</v>
      </c>
      <c r="X103">
        <f t="shared" ca="1" si="65"/>
        <v>194.5</v>
      </c>
      <c r="Y103">
        <f t="shared" ca="1" si="65"/>
        <v>207.75</v>
      </c>
      <c r="Z103">
        <f t="shared" ca="1" si="65"/>
        <v>219</v>
      </c>
      <c r="AA103" t="str">
        <f t="shared" ca="1" si="66"/>
        <v>FALSK</v>
      </c>
      <c r="AB103">
        <f t="shared" ca="1" si="66"/>
        <v>1.8850465711842381</v>
      </c>
      <c r="AC103">
        <f t="shared" ca="1" si="66"/>
        <v>3.56</v>
      </c>
      <c r="AD103">
        <f t="shared" ca="1" si="66"/>
        <v>2.02</v>
      </c>
      <c r="AE103">
        <f t="shared" ca="1" si="66"/>
        <v>9.9</v>
      </c>
      <c r="AF103">
        <f t="shared" ca="1" si="66"/>
        <v>12</v>
      </c>
      <c r="AG103" t="str">
        <f t="shared" ca="1" si="66"/>
        <v>FALSK</v>
      </c>
      <c r="AH103" t="str">
        <f t="shared" ca="1" si="66"/>
        <v>FALSK</v>
      </c>
      <c r="AI103">
        <f t="shared" ca="1" si="66"/>
        <v>1490</v>
      </c>
      <c r="AJ103">
        <f t="shared" ca="1" si="66"/>
        <v>2810</v>
      </c>
      <c r="AK103">
        <f t="shared" ca="1" si="67"/>
        <v>1590</v>
      </c>
      <c r="AL103">
        <f t="shared" ca="1" si="67"/>
        <v>7810</v>
      </c>
      <c r="AM103">
        <f t="shared" ca="1" si="67"/>
        <v>9470</v>
      </c>
      <c r="AN103" t="str">
        <f t="shared" ca="1" si="67"/>
        <v xml:space="preserve"> </v>
      </c>
      <c r="AO103" t="str">
        <f t="shared" ca="1" si="67"/>
        <v>FALSK</v>
      </c>
      <c r="AP103" t="str">
        <f t="shared" ca="1" si="67"/>
        <v>FALSK</v>
      </c>
      <c r="AQ103">
        <f t="shared" ca="1" si="67"/>
        <v>178.47020000000001</v>
      </c>
      <c r="AR103">
        <f t="shared" ca="1" si="67"/>
        <v>183.5</v>
      </c>
      <c r="AS103">
        <f t="shared" ca="1" si="67"/>
        <v>179.40649999999999</v>
      </c>
      <c r="AT103">
        <f t="shared" ca="1" si="67"/>
        <v>156.98679999999999</v>
      </c>
      <c r="AU103">
        <f t="shared" ca="1" si="67"/>
        <v>162</v>
      </c>
      <c r="AV103">
        <f t="shared" ca="1" si="67"/>
        <v>147.51230000000001</v>
      </c>
      <c r="AW103">
        <f t="shared" ca="1" si="67"/>
        <v>141.4461</v>
      </c>
      <c r="AX103">
        <f t="shared" ca="1" si="67"/>
        <v>146.4</v>
      </c>
      <c r="AY103" t="str">
        <f t="shared" ca="1" si="67"/>
        <v>FALSK</v>
      </c>
      <c r="BD103" s="92" t="str">
        <f t="shared" ca="1" si="48"/>
        <v>Ja</v>
      </c>
      <c r="BE103" s="92">
        <f t="shared" ca="1" si="49"/>
        <v>2011</v>
      </c>
      <c r="BF103" s="92">
        <f t="shared" ca="1" si="50"/>
        <v>11</v>
      </c>
      <c r="BG103" s="92">
        <f t="shared" ca="1" si="51"/>
        <v>44</v>
      </c>
      <c r="BH103" s="92">
        <f t="shared" ca="1" si="52"/>
        <v>147</v>
      </c>
      <c r="BI103" s="92">
        <f t="shared" ca="1" si="53"/>
        <v>136</v>
      </c>
      <c r="BJ103" s="92">
        <f t="shared" ca="1" si="54"/>
        <v>234.25</v>
      </c>
      <c r="BK103" s="92">
        <f t="shared" ca="1" si="55"/>
        <v>179.40649999999999</v>
      </c>
      <c r="BQ103" s="92"/>
      <c r="BR103" s="92"/>
      <c r="BS103" s="92"/>
      <c r="BT103" s="92"/>
      <c r="BU103" s="92"/>
      <c r="BV103" s="92"/>
      <c r="BW103" s="92"/>
      <c r="BX103" s="92"/>
      <c r="BY103" s="92"/>
    </row>
    <row r="104" spans="1:77" x14ac:dyDescent="0.2">
      <c r="A104" t="str">
        <f t="shared" ca="1" si="44"/>
        <v>Ja</v>
      </c>
      <c r="B104">
        <f t="shared" ca="1" si="45"/>
        <v>2011</v>
      </c>
      <c r="C104">
        <f t="shared" ca="1" si="46"/>
        <v>11</v>
      </c>
      <c r="D104" s="82">
        <f t="shared" ca="1" si="47"/>
        <v>45</v>
      </c>
      <c r="E104" s="65">
        <f ca="1">OFFSET(Prisudvikling!D$8,0,ROW(E104)-ROW(E$6))</f>
        <v>40858</v>
      </c>
      <c r="F104">
        <f t="shared" ca="1" si="43"/>
        <v>147</v>
      </c>
      <c r="G104">
        <f t="shared" ca="1" si="64"/>
        <v>147</v>
      </c>
      <c r="H104">
        <f t="shared" ca="1" si="64"/>
        <v>140</v>
      </c>
      <c r="I104">
        <f t="shared" ca="1" si="64"/>
        <v>145</v>
      </c>
      <c r="J104">
        <f t="shared" ca="1" si="64"/>
        <v>190</v>
      </c>
      <c r="K104" t="str">
        <f t="shared" ca="1" si="64"/>
        <v>FALSK</v>
      </c>
      <c r="L104">
        <f t="shared" ca="1" si="64"/>
        <v>225.5</v>
      </c>
      <c r="M104">
        <f t="shared" ca="1" si="64"/>
        <v>525</v>
      </c>
      <c r="N104">
        <f t="shared" ca="1" si="64"/>
        <v>151</v>
      </c>
      <c r="O104">
        <f t="shared" ca="1" si="64"/>
        <v>172</v>
      </c>
      <c r="P104">
        <f t="shared" ca="1" si="64"/>
        <v>145</v>
      </c>
      <c r="Q104">
        <f t="shared" ca="1" si="65"/>
        <v>865</v>
      </c>
      <c r="R104">
        <f t="shared" ca="1" si="65"/>
        <v>590</v>
      </c>
      <c r="S104">
        <f t="shared" ca="1" si="65"/>
        <v>503</v>
      </c>
      <c r="T104">
        <f t="shared" ca="1" si="65"/>
        <v>975</v>
      </c>
      <c r="U104">
        <f t="shared" ca="1" si="65"/>
        <v>905</v>
      </c>
      <c r="V104">
        <f t="shared" ca="1" si="65"/>
        <v>567</v>
      </c>
      <c r="W104">
        <f t="shared" ca="1" si="65"/>
        <v>517</v>
      </c>
      <c r="X104">
        <f t="shared" ca="1" si="65"/>
        <v>192</v>
      </c>
      <c r="Y104">
        <f t="shared" ca="1" si="65"/>
        <v>204.5</v>
      </c>
      <c r="Z104">
        <f t="shared" ca="1" si="65"/>
        <v>215</v>
      </c>
      <c r="AA104" t="str">
        <f t="shared" ca="1" si="66"/>
        <v>FALSK</v>
      </c>
      <c r="AB104">
        <f t="shared" ca="1" si="66"/>
        <v>1.8850465711842381</v>
      </c>
      <c r="AC104">
        <f t="shared" ca="1" si="66"/>
        <v>3.56</v>
      </c>
      <c r="AD104">
        <f t="shared" ca="1" si="66"/>
        <v>2.02</v>
      </c>
      <c r="AE104">
        <f t="shared" ca="1" si="66"/>
        <v>9.9</v>
      </c>
      <c r="AF104">
        <f t="shared" ca="1" si="66"/>
        <v>12</v>
      </c>
      <c r="AG104" t="str">
        <f t="shared" ca="1" si="66"/>
        <v>FALSK</v>
      </c>
      <c r="AH104" t="str">
        <f t="shared" ca="1" si="66"/>
        <v>FALSK</v>
      </c>
      <c r="AI104">
        <f t="shared" ca="1" si="66"/>
        <v>1490</v>
      </c>
      <c r="AJ104">
        <f t="shared" ca="1" si="66"/>
        <v>2810</v>
      </c>
      <c r="AK104">
        <f t="shared" ca="1" si="67"/>
        <v>1590</v>
      </c>
      <c r="AL104">
        <f t="shared" ca="1" si="67"/>
        <v>7810</v>
      </c>
      <c r="AM104">
        <f t="shared" ca="1" si="67"/>
        <v>9470</v>
      </c>
      <c r="AN104" t="str">
        <f t="shared" ca="1" si="67"/>
        <v xml:space="preserve"> </v>
      </c>
      <c r="AO104" t="str">
        <f t="shared" ca="1" si="67"/>
        <v>FALSK</v>
      </c>
      <c r="AP104" t="str">
        <f t="shared" ca="1" si="67"/>
        <v>FALSK</v>
      </c>
      <c r="AQ104">
        <f t="shared" ca="1" si="67"/>
        <v>178.7329</v>
      </c>
      <c r="AR104">
        <f t="shared" ca="1" si="67"/>
        <v>183.7</v>
      </c>
      <c r="AS104">
        <f t="shared" ca="1" si="67"/>
        <v>180.15219999999999</v>
      </c>
      <c r="AT104">
        <f t="shared" ca="1" si="67"/>
        <v>157.334</v>
      </c>
      <c r="AU104">
        <f t="shared" ca="1" si="67"/>
        <v>162.30000000000001</v>
      </c>
      <c r="AV104">
        <f t="shared" ca="1" si="67"/>
        <v>148.2295</v>
      </c>
      <c r="AW104">
        <f t="shared" ca="1" si="67"/>
        <v>141.41309999999999</v>
      </c>
      <c r="AX104">
        <f t="shared" ca="1" si="67"/>
        <v>146.4</v>
      </c>
      <c r="AY104" t="str">
        <f t="shared" ca="1" si="67"/>
        <v>FALSK</v>
      </c>
      <c r="BD104" s="92" t="str">
        <f t="shared" ca="1" si="48"/>
        <v>Ja</v>
      </c>
      <c r="BE104" s="92">
        <f t="shared" ca="1" si="49"/>
        <v>2011</v>
      </c>
      <c r="BF104" s="92">
        <f t="shared" ca="1" si="50"/>
        <v>11</v>
      </c>
      <c r="BG104" s="92">
        <f t="shared" ca="1" si="51"/>
        <v>45</v>
      </c>
      <c r="BH104" s="92">
        <f t="shared" ca="1" si="52"/>
        <v>147</v>
      </c>
      <c r="BI104" s="92">
        <f t="shared" ca="1" si="53"/>
        <v>140</v>
      </c>
      <c r="BJ104" s="92">
        <f t="shared" ca="1" si="54"/>
        <v>225.5</v>
      </c>
      <c r="BK104" s="92">
        <f t="shared" ca="1" si="55"/>
        <v>180.15219999999999</v>
      </c>
      <c r="BQ104" s="92"/>
      <c r="BR104" s="92"/>
      <c r="BS104" s="92"/>
      <c r="BT104" s="92"/>
      <c r="BU104" s="92"/>
      <c r="BV104" s="92"/>
      <c r="BW104" s="92"/>
      <c r="BX104" s="92"/>
      <c r="BY104" s="92"/>
    </row>
    <row r="105" spans="1:77" x14ac:dyDescent="0.2">
      <c r="A105" t="str">
        <f t="shared" ca="1" si="44"/>
        <v>Ja</v>
      </c>
      <c r="B105">
        <f t="shared" ca="1" si="45"/>
        <v>2011</v>
      </c>
      <c r="C105">
        <f t="shared" ca="1" si="46"/>
        <v>11</v>
      </c>
      <c r="D105" s="82">
        <f t="shared" ca="1" si="47"/>
        <v>46</v>
      </c>
      <c r="E105" s="65">
        <f ca="1">OFFSET(Prisudvikling!D$8,0,ROW(E105)-ROW(E$6))</f>
        <v>40865</v>
      </c>
      <c r="F105">
        <f t="shared" ca="1" si="43"/>
        <v>147</v>
      </c>
      <c r="G105">
        <f t="shared" ca="1" si="64"/>
        <v>147</v>
      </c>
      <c r="H105">
        <f t="shared" ca="1" si="64"/>
        <v>140</v>
      </c>
      <c r="I105">
        <f t="shared" ca="1" si="64"/>
        <v>145</v>
      </c>
      <c r="J105">
        <f t="shared" ca="1" si="64"/>
        <v>200</v>
      </c>
      <c r="K105" t="str">
        <f t="shared" ca="1" si="64"/>
        <v>FALSK</v>
      </c>
      <c r="L105">
        <f t="shared" ca="1" si="64"/>
        <v>225</v>
      </c>
      <c r="M105">
        <f t="shared" ca="1" si="64"/>
        <v>525</v>
      </c>
      <c r="N105">
        <f t="shared" ca="1" si="64"/>
        <v>148</v>
      </c>
      <c r="O105">
        <f t="shared" ca="1" si="64"/>
        <v>175</v>
      </c>
      <c r="P105">
        <f t="shared" ca="1" si="64"/>
        <v>156</v>
      </c>
      <c r="Q105">
        <f t="shared" ca="1" si="65"/>
        <v>865</v>
      </c>
      <c r="R105">
        <f t="shared" ca="1" si="65"/>
        <v>627.5</v>
      </c>
      <c r="S105">
        <f t="shared" ca="1" si="65"/>
        <v>503</v>
      </c>
      <c r="T105">
        <f t="shared" ca="1" si="65"/>
        <v>975</v>
      </c>
      <c r="U105">
        <f t="shared" ca="1" si="65"/>
        <v>905</v>
      </c>
      <c r="V105">
        <f t="shared" ca="1" si="65"/>
        <v>567</v>
      </c>
      <c r="W105">
        <f t="shared" ca="1" si="65"/>
        <v>517</v>
      </c>
      <c r="X105">
        <f t="shared" ca="1" si="65"/>
        <v>191.75</v>
      </c>
      <c r="Y105">
        <f t="shared" ca="1" si="65"/>
        <v>204.25</v>
      </c>
      <c r="Z105">
        <f t="shared" ca="1" si="65"/>
        <v>214.5</v>
      </c>
      <c r="AA105" t="str">
        <f t="shared" ca="1" si="66"/>
        <v>FALSK</v>
      </c>
      <c r="AB105">
        <f t="shared" ca="1" si="66"/>
        <v>1.8850465711842381</v>
      </c>
      <c r="AC105">
        <f t="shared" ca="1" si="66"/>
        <v>3.56</v>
      </c>
      <c r="AD105">
        <f t="shared" ca="1" si="66"/>
        <v>2.0499999999999998</v>
      </c>
      <c r="AE105">
        <f t="shared" ca="1" si="66"/>
        <v>9.75</v>
      </c>
      <c r="AF105">
        <f t="shared" ca="1" si="66"/>
        <v>12</v>
      </c>
      <c r="AG105" t="str">
        <f t="shared" ca="1" si="66"/>
        <v>FALSK</v>
      </c>
      <c r="AH105" t="str">
        <f t="shared" ca="1" si="66"/>
        <v>FALSK</v>
      </c>
      <c r="AI105">
        <f t="shared" ca="1" si="66"/>
        <v>1490</v>
      </c>
      <c r="AJ105">
        <f t="shared" ca="1" si="66"/>
        <v>2810</v>
      </c>
      <c r="AK105">
        <f t="shared" ca="1" si="67"/>
        <v>1620</v>
      </c>
      <c r="AL105">
        <f t="shared" ca="1" si="67"/>
        <v>7690</v>
      </c>
      <c r="AM105">
        <f t="shared" ca="1" si="67"/>
        <v>9470</v>
      </c>
      <c r="AN105" t="str">
        <f t="shared" ca="1" si="67"/>
        <v xml:space="preserve"> </v>
      </c>
      <c r="AO105" t="str">
        <f t="shared" ca="1" si="67"/>
        <v>FALSK</v>
      </c>
      <c r="AP105" t="str">
        <f t="shared" ca="1" si="67"/>
        <v>FALSK</v>
      </c>
      <c r="AQ105">
        <f t="shared" ca="1" si="67"/>
        <v>192.26</v>
      </c>
      <c r="AR105">
        <f t="shared" ca="1" si="67"/>
        <v>197.3</v>
      </c>
      <c r="AS105">
        <f t="shared" ca="1" si="67"/>
        <v>189.7</v>
      </c>
      <c r="AT105">
        <f t="shared" ca="1" si="67"/>
        <v>158.15</v>
      </c>
      <c r="AU105">
        <f t="shared" ca="1" si="67"/>
        <v>163.19999999999999</v>
      </c>
      <c r="AV105">
        <f t="shared" ca="1" si="67"/>
        <v>149.1</v>
      </c>
      <c r="AW105">
        <f t="shared" ca="1" si="67"/>
        <v>141</v>
      </c>
      <c r="AX105">
        <f t="shared" ca="1" si="67"/>
        <v>146</v>
      </c>
      <c r="AY105" t="str">
        <f t="shared" ca="1" si="67"/>
        <v>FALSK</v>
      </c>
      <c r="BD105" s="92" t="str">
        <f t="shared" ca="1" si="48"/>
        <v>Ja</v>
      </c>
      <c r="BE105" s="92">
        <f t="shared" ca="1" si="49"/>
        <v>2011</v>
      </c>
      <c r="BF105" s="92">
        <f t="shared" ca="1" si="50"/>
        <v>11</v>
      </c>
      <c r="BG105" s="92">
        <f t="shared" ca="1" si="51"/>
        <v>46</v>
      </c>
      <c r="BH105" s="92">
        <f t="shared" ca="1" si="52"/>
        <v>147</v>
      </c>
      <c r="BI105" s="92">
        <f t="shared" ca="1" si="53"/>
        <v>140</v>
      </c>
      <c r="BJ105" s="92">
        <f t="shared" ca="1" si="54"/>
        <v>225</v>
      </c>
      <c r="BK105" s="92">
        <f t="shared" ca="1" si="55"/>
        <v>189.7</v>
      </c>
      <c r="BQ105" s="92"/>
      <c r="BR105" s="92"/>
      <c r="BS105" s="92"/>
      <c r="BT105" s="92"/>
      <c r="BU105" s="92"/>
      <c r="BV105" s="92"/>
      <c r="BW105" s="92"/>
      <c r="BX105" s="92"/>
      <c r="BY105" s="92"/>
    </row>
    <row r="106" spans="1:77" x14ac:dyDescent="0.2">
      <c r="A106" t="str">
        <f t="shared" ca="1" si="44"/>
        <v>Ja</v>
      </c>
      <c r="B106">
        <f t="shared" ca="1" si="45"/>
        <v>2011</v>
      </c>
      <c r="C106">
        <f t="shared" ca="1" si="46"/>
        <v>11</v>
      </c>
      <c r="D106" s="82">
        <f t="shared" ca="1" si="47"/>
        <v>47</v>
      </c>
      <c r="E106" s="65">
        <f ca="1">OFFSET(Prisudvikling!D$8,0,ROW(E106)-ROW(E$6))</f>
        <v>40872</v>
      </c>
      <c r="F106">
        <f t="shared" ca="1" si="43"/>
        <v>149</v>
      </c>
      <c r="G106">
        <f t="shared" ref="G106:P115" ca="1" si="68">IF(ISNA(HLOOKUP($E106,prisudvikling,G$2,FALSE)),"FALSK",IF(HLOOKUP($E106,prisudvikling,G$2,FALSE)&gt;0,HLOOKUP($E106,prisudvikling,G$2,FALSE),"FALSK"))</f>
        <v>149</v>
      </c>
      <c r="H106">
        <f t="shared" ca="1" si="68"/>
        <v>140</v>
      </c>
      <c r="I106">
        <f t="shared" ca="1" si="68"/>
        <v>145</v>
      </c>
      <c r="J106">
        <f t="shared" ca="1" si="68"/>
        <v>190</v>
      </c>
      <c r="K106" t="str">
        <f t="shared" ca="1" si="68"/>
        <v>FALSK</v>
      </c>
      <c r="L106">
        <f t="shared" ca="1" si="68"/>
        <v>226</v>
      </c>
      <c r="M106">
        <f t="shared" ca="1" si="68"/>
        <v>525</v>
      </c>
      <c r="N106">
        <f t="shared" ca="1" si="68"/>
        <v>148</v>
      </c>
      <c r="O106">
        <f t="shared" ca="1" si="68"/>
        <v>172</v>
      </c>
      <c r="P106">
        <f t="shared" ca="1" si="68"/>
        <v>145</v>
      </c>
      <c r="Q106">
        <f t="shared" ref="Q106:Z115" ca="1" si="69">IF(ISNA(HLOOKUP($E106,prisudvikling,Q$2,FALSE)),"FALSK",IF(HLOOKUP($E106,prisudvikling,Q$2,FALSE)&gt;0,HLOOKUP($E106,prisudvikling,Q$2,FALSE),"FALSK"))</f>
        <v>860</v>
      </c>
      <c r="R106">
        <f t="shared" ca="1" si="69"/>
        <v>585</v>
      </c>
      <c r="S106">
        <f t="shared" ca="1" si="69"/>
        <v>503</v>
      </c>
      <c r="T106">
        <f t="shared" ca="1" si="69"/>
        <v>975</v>
      </c>
      <c r="U106">
        <f t="shared" ca="1" si="69"/>
        <v>905</v>
      </c>
      <c r="V106">
        <f t="shared" ca="1" si="69"/>
        <v>567</v>
      </c>
      <c r="W106">
        <f t="shared" ca="1" si="69"/>
        <v>517</v>
      </c>
      <c r="X106">
        <f t="shared" ca="1" si="69"/>
        <v>190.25</v>
      </c>
      <c r="Y106">
        <f t="shared" ca="1" si="69"/>
        <v>203</v>
      </c>
      <c r="Z106">
        <f t="shared" ca="1" si="69"/>
        <v>213</v>
      </c>
      <c r="AA106" t="str">
        <f t="shared" ref="AA106:AJ115" ca="1" si="70">IF(ISNA(HLOOKUP($E106,prisudvikling,AA$2,FALSE)),"FALSK",IF(HLOOKUP($E106,prisudvikling,AA$2,FALSE)&gt;0,HLOOKUP($E106,prisudvikling,AA$2,FALSE),"FALSK"))</f>
        <v>FALSK</v>
      </c>
      <c r="AB106">
        <f t="shared" ca="1" si="70"/>
        <v>1.8850465711842381</v>
      </c>
      <c r="AC106">
        <f t="shared" ca="1" si="70"/>
        <v>3.56</v>
      </c>
      <c r="AD106">
        <f t="shared" ca="1" si="70"/>
        <v>2.0499999999999998</v>
      </c>
      <c r="AE106">
        <f t="shared" ca="1" si="70"/>
        <v>9.75</v>
      </c>
      <c r="AF106">
        <f t="shared" ca="1" si="70"/>
        <v>12</v>
      </c>
      <c r="AG106" t="str">
        <f t="shared" ca="1" si="70"/>
        <v>FALSK</v>
      </c>
      <c r="AH106" t="str">
        <f t="shared" ca="1" si="70"/>
        <v>FALSK</v>
      </c>
      <c r="AI106">
        <f t="shared" ca="1" si="70"/>
        <v>1490</v>
      </c>
      <c r="AJ106">
        <f t="shared" ca="1" si="70"/>
        <v>2810</v>
      </c>
      <c r="AK106">
        <f t="shared" ref="AK106:AY115" ca="1" si="71">IF(ISNA(HLOOKUP($E106,prisudvikling,AK$2,FALSE)),"FALSK",IF(HLOOKUP($E106,prisudvikling,AK$2,FALSE)&gt;0,HLOOKUP($E106,prisudvikling,AK$2,FALSE),"FALSK"))</f>
        <v>1620</v>
      </c>
      <c r="AL106">
        <f t="shared" ca="1" si="71"/>
        <v>7690</v>
      </c>
      <c r="AM106">
        <f t="shared" ca="1" si="71"/>
        <v>9470</v>
      </c>
      <c r="AN106" t="str">
        <f t="shared" ca="1" si="71"/>
        <v xml:space="preserve"> </v>
      </c>
      <c r="AO106" t="str">
        <f t="shared" ca="1" si="71"/>
        <v>FALSK</v>
      </c>
      <c r="AP106" t="str">
        <f t="shared" ca="1" si="71"/>
        <v>FALSK</v>
      </c>
      <c r="AQ106">
        <f t="shared" ca="1" si="71"/>
        <v>180.55699999999999</v>
      </c>
      <c r="AR106">
        <f t="shared" ca="1" si="71"/>
        <v>185.6</v>
      </c>
      <c r="AS106">
        <f t="shared" ca="1" si="71"/>
        <v>179.69759999999999</v>
      </c>
      <c r="AT106">
        <f t="shared" ca="1" si="71"/>
        <v>158.33359999999999</v>
      </c>
      <c r="AU106">
        <f t="shared" ca="1" si="71"/>
        <v>163.30000000000001</v>
      </c>
      <c r="AV106">
        <f t="shared" ca="1" si="71"/>
        <v>149.5513</v>
      </c>
      <c r="AW106">
        <f t="shared" ca="1" si="71"/>
        <v>142.553</v>
      </c>
      <c r="AX106">
        <f t="shared" ca="1" si="71"/>
        <v>147.6</v>
      </c>
      <c r="AY106" t="str">
        <f t="shared" ca="1" si="71"/>
        <v>FALSK</v>
      </c>
      <c r="BD106" s="92" t="str">
        <f t="shared" ca="1" si="48"/>
        <v>Ja</v>
      </c>
      <c r="BE106" s="92">
        <f t="shared" ca="1" si="49"/>
        <v>2011</v>
      </c>
      <c r="BF106" s="92">
        <f t="shared" ca="1" si="50"/>
        <v>11</v>
      </c>
      <c r="BG106" s="92">
        <f t="shared" ca="1" si="51"/>
        <v>47</v>
      </c>
      <c r="BH106" s="92">
        <f t="shared" ca="1" si="52"/>
        <v>149</v>
      </c>
      <c r="BI106" s="92">
        <f t="shared" ca="1" si="53"/>
        <v>140</v>
      </c>
      <c r="BJ106" s="92">
        <f t="shared" ca="1" si="54"/>
        <v>226</v>
      </c>
      <c r="BK106" s="92">
        <f t="shared" ca="1" si="55"/>
        <v>179.69759999999999</v>
      </c>
      <c r="BQ106" s="92"/>
      <c r="BR106" s="92"/>
      <c r="BS106" s="92"/>
      <c r="BT106" s="92"/>
      <c r="BU106" s="92"/>
      <c r="BV106" s="92"/>
      <c r="BW106" s="92"/>
      <c r="BX106" s="92"/>
      <c r="BY106" s="92"/>
    </row>
    <row r="107" spans="1:77" x14ac:dyDescent="0.2">
      <c r="A107" t="str">
        <f t="shared" ca="1" si="44"/>
        <v>Ja</v>
      </c>
      <c r="B107">
        <f t="shared" ca="1" si="45"/>
        <v>2011</v>
      </c>
      <c r="C107">
        <f t="shared" ca="1" si="46"/>
        <v>12</v>
      </c>
      <c r="D107" s="82">
        <f t="shared" ca="1" si="47"/>
        <v>48</v>
      </c>
      <c r="E107" s="65">
        <f ca="1">OFFSET(Prisudvikling!D$8,0,ROW(E107)-ROW(E$6))</f>
        <v>40879</v>
      </c>
      <c r="F107">
        <f t="shared" ca="1" si="43"/>
        <v>147</v>
      </c>
      <c r="G107">
        <f t="shared" ca="1" si="68"/>
        <v>147</v>
      </c>
      <c r="H107">
        <f t="shared" ca="1" si="68"/>
        <v>140</v>
      </c>
      <c r="I107">
        <f t="shared" ca="1" si="68"/>
        <v>145</v>
      </c>
      <c r="J107">
        <f t="shared" ca="1" si="68"/>
        <v>160</v>
      </c>
      <c r="K107" t="str">
        <f t="shared" ca="1" si="68"/>
        <v>FALSK</v>
      </c>
      <c r="L107">
        <f t="shared" ca="1" si="68"/>
        <v>223</v>
      </c>
      <c r="M107">
        <f t="shared" ca="1" si="68"/>
        <v>515</v>
      </c>
      <c r="N107">
        <f t="shared" ca="1" si="68"/>
        <v>138</v>
      </c>
      <c r="O107">
        <f t="shared" ca="1" si="68"/>
        <v>164</v>
      </c>
      <c r="P107">
        <f t="shared" ca="1" si="68"/>
        <v>145</v>
      </c>
      <c r="Q107">
        <f t="shared" ca="1" si="69"/>
        <v>860</v>
      </c>
      <c r="R107">
        <f t="shared" ca="1" si="69"/>
        <v>585</v>
      </c>
      <c r="S107">
        <f t="shared" ca="1" si="69"/>
        <v>503</v>
      </c>
      <c r="T107">
        <f t="shared" ca="1" si="69"/>
        <v>975</v>
      </c>
      <c r="U107">
        <f t="shared" ca="1" si="69"/>
        <v>905</v>
      </c>
      <c r="V107">
        <f t="shared" ca="1" si="69"/>
        <v>567</v>
      </c>
      <c r="W107">
        <f t="shared" ca="1" si="69"/>
        <v>517</v>
      </c>
      <c r="X107">
        <f t="shared" ca="1" si="69"/>
        <v>187.75</v>
      </c>
      <c r="Y107">
        <f t="shared" ca="1" si="69"/>
        <v>200.75</v>
      </c>
      <c r="Z107">
        <f t="shared" ca="1" si="69"/>
        <v>212.5</v>
      </c>
      <c r="AA107" t="str">
        <f t="shared" ca="1" si="70"/>
        <v>FALSK</v>
      </c>
      <c r="AB107">
        <f t="shared" ca="1" si="70"/>
        <v>1.8850465711842381</v>
      </c>
      <c r="AC107">
        <f t="shared" ca="1" si="70"/>
        <v>3.56</v>
      </c>
      <c r="AD107">
        <f t="shared" ca="1" si="70"/>
        <v>2.0499999999999998</v>
      </c>
      <c r="AE107">
        <f t="shared" ca="1" si="70"/>
        <v>9.75</v>
      </c>
      <c r="AF107">
        <f t="shared" ca="1" si="70"/>
        <v>12</v>
      </c>
      <c r="AG107" t="str">
        <f t="shared" ca="1" si="70"/>
        <v>FALSK</v>
      </c>
      <c r="AH107" t="str">
        <f t="shared" ca="1" si="70"/>
        <v>FALSK</v>
      </c>
      <c r="AI107">
        <f t="shared" ca="1" si="70"/>
        <v>1490</v>
      </c>
      <c r="AJ107">
        <f t="shared" ca="1" si="70"/>
        <v>2810</v>
      </c>
      <c r="AK107">
        <f t="shared" ca="1" si="71"/>
        <v>1620</v>
      </c>
      <c r="AL107">
        <f t="shared" ca="1" si="71"/>
        <v>7690</v>
      </c>
      <c r="AM107">
        <f t="shared" ca="1" si="71"/>
        <v>9470</v>
      </c>
      <c r="AN107" t="str">
        <f t="shared" ca="1" si="71"/>
        <v xml:space="preserve"> </v>
      </c>
      <c r="AO107" t="str">
        <f t="shared" ca="1" si="71"/>
        <v>FALSK</v>
      </c>
      <c r="AP107" t="str">
        <f t="shared" ca="1" si="71"/>
        <v>FALSK</v>
      </c>
      <c r="AQ107">
        <f t="shared" ca="1" si="71"/>
        <v>178.50720000000001</v>
      </c>
      <c r="AR107">
        <f t="shared" ca="1" si="71"/>
        <v>183.5</v>
      </c>
      <c r="AS107">
        <f t="shared" ca="1" si="71"/>
        <v>178.7199</v>
      </c>
      <c r="AT107">
        <f t="shared" ca="1" si="71"/>
        <v>157.01830000000001</v>
      </c>
      <c r="AU107">
        <f t="shared" ca="1" si="71"/>
        <v>162</v>
      </c>
      <c r="AV107">
        <f t="shared" ca="1" si="71"/>
        <v>148.62889999999999</v>
      </c>
      <c r="AW107">
        <f t="shared" ca="1" si="71"/>
        <v>140.57740000000001</v>
      </c>
      <c r="AX107">
        <f t="shared" ca="1" si="71"/>
        <v>145.6</v>
      </c>
      <c r="AY107" t="str">
        <f t="shared" ca="1" si="71"/>
        <v>FALSK</v>
      </c>
      <c r="BD107" s="92" t="str">
        <f t="shared" ca="1" si="48"/>
        <v>Ja</v>
      </c>
      <c r="BE107" s="92">
        <f t="shared" ca="1" si="49"/>
        <v>2011</v>
      </c>
      <c r="BF107" s="92">
        <f t="shared" ca="1" si="50"/>
        <v>12</v>
      </c>
      <c r="BG107" s="92">
        <f t="shared" ca="1" si="51"/>
        <v>48</v>
      </c>
      <c r="BH107" s="92">
        <f t="shared" ca="1" si="52"/>
        <v>147</v>
      </c>
      <c r="BI107" s="92">
        <f t="shared" ca="1" si="53"/>
        <v>140</v>
      </c>
      <c r="BJ107" s="92">
        <f t="shared" ca="1" si="54"/>
        <v>223</v>
      </c>
      <c r="BK107" s="92">
        <f t="shared" ca="1" si="55"/>
        <v>178.7199</v>
      </c>
      <c r="BQ107" s="92"/>
      <c r="BR107" s="92"/>
      <c r="BS107" s="92"/>
      <c r="BT107" s="92"/>
      <c r="BU107" s="92"/>
      <c r="BV107" s="92"/>
      <c r="BW107" s="92"/>
      <c r="BX107" s="92"/>
      <c r="BY107" s="92"/>
    </row>
    <row r="108" spans="1:77" x14ac:dyDescent="0.2">
      <c r="A108" t="str">
        <f t="shared" ca="1" si="44"/>
        <v>Ja</v>
      </c>
      <c r="B108">
        <f t="shared" ca="1" si="45"/>
        <v>2011</v>
      </c>
      <c r="C108">
        <f t="shared" ca="1" si="46"/>
        <v>12</v>
      </c>
      <c r="D108" s="82">
        <f t="shared" ca="1" si="47"/>
        <v>49</v>
      </c>
      <c r="E108" s="65">
        <f ca="1">OFFSET(Prisudvikling!D$8,0,ROW(E108)-ROW(E$6))</f>
        <v>40886</v>
      </c>
      <c r="F108">
        <f t="shared" ca="1" si="43"/>
        <v>146</v>
      </c>
      <c r="G108">
        <f t="shared" ca="1" si="68"/>
        <v>146</v>
      </c>
      <c r="H108">
        <f t="shared" ca="1" si="68"/>
        <v>135</v>
      </c>
      <c r="I108">
        <f t="shared" ca="1" si="68"/>
        <v>145</v>
      </c>
      <c r="J108">
        <f t="shared" ca="1" si="68"/>
        <v>160</v>
      </c>
      <c r="K108" t="str">
        <f t="shared" ca="1" si="68"/>
        <v>FALSK</v>
      </c>
      <c r="L108">
        <f t="shared" ca="1" si="68"/>
        <v>218</v>
      </c>
      <c r="M108">
        <f t="shared" ca="1" si="68"/>
        <v>515</v>
      </c>
      <c r="N108">
        <f t="shared" ca="1" si="68"/>
        <v>137</v>
      </c>
      <c r="O108">
        <f t="shared" ca="1" si="68"/>
        <v>160</v>
      </c>
      <c r="P108">
        <f t="shared" ca="1" si="68"/>
        <v>145</v>
      </c>
      <c r="Q108">
        <f t="shared" ca="1" si="69"/>
        <v>840</v>
      </c>
      <c r="R108">
        <f t="shared" ca="1" si="69"/>
        <v>595</v>
      </c>
      <c r="S108">
        <f t="shared" ca="1" si="69"/>
        <v>503</v>
      </c>
      <c r="T108">
        <f t="shared" ca="1" si="69"/>
        <v>975</v>
      </c>
      <c r="U108">
        <f t="shared" ca="1" si="69"/>
        <v>909</v>
      </c>
      <c r="V108">
        <f t="shared" ca="1" si="69"/>
        <v>566</v>
      </c>
      <c r="W108">
        <f t="shared" ca="1" si="69"/>
        <v>517</v>
      </c>
      <c r="X108">
        <f t="shared" ca="1" si="69"/>
        <v>186.75</v>
      </c>
      <c r="Y108">
        <f t="shared" ca="1" si="69"/>
        <v>199.5</v>
      </c>
      <c r="Z108">
        <f t="shared" ca="1" si="69"/>
        <v>210.25</v>
      </c>
      <c r="AA108" t="str">
        <f t="shared" ca="1" si="70"/>
        <v>FALSK</v>
      </c>
      <c r="AB108">
        <f t="shared" ca="1" si="70"/>
        <v>1.8850465711842381</v>
      </c>
      <c r="AC108">
        <f t="shared" ca="1" si="70"/>
        <v>3.56</v>
      </c>
      <c r="AD108">
        <f t="shared" ca="1" si="70"/>
        <v>2.0499999999999998</v>
      </c>
      <c r="AE108">
        <f t="shared" ca="1" si="70"/>
        <v>9.75</v>
      </c>
      <c r="AF108">
        <f t="shared" ca="1" si="70"/>
        <v>12</v>
      </c>
      <c r="AG108" t="str">
        <f t="shared" ca="1" si="70"/>
        <v>FALSK</v>
      </c>
      <c r="AH108" t="str">
        <f t="shared" ca="1" si="70"/>
        <v>FALSK</v>
      </c>
      <c r="AI108">
        <f t="shared" ca="1" si="70"/>
        <v>1490</v>
      </c>
      <c r="AJ108">
        <f t="shared" ca="1" si="70"/>
        <v>2810</v>
      </c>
      <c r="AK108">
        <f t="shared" ca="1" si="71"/>
        <v>1620</v>
      </c>
      <c r="AL108">
        <f t="shared" ca="1" si="71"/>
        <v>7690</v>
      </c>
      <c r="AM108">
        <f t="shared" ca="1" si="71"/>
        <v>9470</v>
      </c>
      <c r="AN108" t="str">
        <f t="shared" ca="1" si="71"/>
        <v xml:space="preserve"> </v>
      </c>
      <c r="AO108" t="str">
        <f t="shared" ca="1" si="71"/>
        <v>FALSK</v>
      </c>
      <c r="AP108" t="str">
        <f t="shared" ca="1" si="71"/>
        <v>FALSK</v>
      </c>
      <c r="AQ108">
        <f t="shared" ca="1" si="71"/>
        <v>175.67240000000001</v>
      </c>
      <c r="AR108">
        <f t="shared" ca="1" si="71"/>
        <v>180.7</v>
      </c>
      <c r="AS108">
        <f t="shared" ca="1" si="71"/>
        <v>175.52</v>
      </c>
      <c r="AT108">
        <f t="shared" ca="1" si="71"/>
        <v>153.56</v>
      </c>
      <c r="AU108">
        <f t="shared" ca="1" si="71"/>
        <v>158.6</v>
      </c>
      <c r="AV108">
        <f t="shared" ca="1" si="71"/>
        <v>144.77549999999999</v>
      </c>
      <c r="AW108">
        <f t="shared" ca="1" si="71"/>
        <v>137.93209999999999</v>
      </c>
      <c r="AX108">
        <f t="shared" ca="1" si="71"/>
        <v>142.9</v>
      </c>
      <c r="AY108" t="str">
        <f t="shared" ca="1" si="71"/>
        <v>FALSK</v>
      </c>
      <c r="BD108" s="92" t="str">
        <f t="shared" ca="1" si="48"/>
        <v>Ja</v>
      </c>
      <c r="BE108" s="92">
        <f t="shared" ca="1" si="49"/>
        <v>2011</v>
      </c>
      <c r="BF108" s="92">
        <f t="shared" ca="1" si="50"/>
        <v>12</v>
      </c>
      <c r="BG108" s="92">
        <f t="shared" ca="1" si="51"/>
        <v>49</v>
      </c>
      <c r="BH108" s="92">
        <f t="shared" ca="1" si="52"/>
        <v>146</v>
      </c>
      <c r="BI108" s="92">
        <f t="shared" ca="1" si="53"/>
        <v>135</v>
      </c>
      <c r="BJ108" s="92">
        <f t="shared" ca="1" si="54"/>
        <v>218</v>
      </c>
      <c r="BK108" s="92">
        <f t="shared" ca="1" si="55"/>
        <v>175.52</v>
      </c>
      <c r="BQ108" s="92"/>
      <c r="BR108" s="92"/>
      <c r="BS108" s="92"/>
      <c r="BT108" s="92"/>
      <c r="BU108" s="92"/>
      <c r="BV108" s="92"/>
      <c r="BW108" s="92"/>
      <c r="BX108" s="92"/>
      <c r="BY108" s="92"/>
    </row>
    <row r="109" spans="1:77" x14ac:dyDescent="0.2">
      <c r="A109" t="str">
        <f t="shared" ca="1" si="44"/>
        <v>Ja</v>
      </c>
      <c r="B109">
        <f t="shared" ca="1" si="45"/>
        <v>2011</v>
      </c>
      <c r="C109">
        <f t="shared" ca="1" si="46"/>
        <v>12</v>
      </c>
      <c r="D109" s="82">
        <f t="shared" ca="1" si="47"/>
        <v>50</v>
      </c>
      <c r="E109" s="65">
        <f ca="1">OFFSET(Prisudvikling!D$8,0,ROW(E109)-ROW(E$6))</f>
        <v>40893</v>
      </c>
      <c r="F109">
        <f t="shared" ca="1" si="43"/>
        <v>144</v>
      </c>
      <c r="G109">
        <f t="shared" ca="1" si="68"/>
        <v>144</v>
      </c>
      <c r="H109">
        <f t="shared" ca="1" si="68"/>
        <v>137</v>
      </c>
      <c r="I109">
        <f t="shared" ca="1" si="68"/>
        <v>145</v>
      </c>
      <c r="J109">
        <f t="shared" ca="1" si="68"/>
        <v>160</v>
      </c>
      <c r="K109" t="str">
        <f t="shared" ca="1" si="68"/>
        <v>FALSK</v>
      </c>
      <c r="L109">
        <f t="shared" ca="1" si="68"/>
        <v>216</v>
      </c>
      <c r="M109">
        <f t="shared" ca="1" si="68"/>
        <v>512</v>
      </c>
      <c r="N109">
        <f t="shared" ca="1" si="68"/>
        <v>140</v>
      </c>
      <c r="O109">
        <f t="shared" ca="1" si="68"/>
        <v>164</v>
      </c>
      <c r="P109">
        <f t="shared" ca="1" si="68"/>
        <v>140</v>
      </c>
      <c r="Q109">
        <f t="shared" ca="1" si="69"/>
        <v>840</v>
      </c>
      <c r="R109">
        <f t="shared" ca="1" si="69"/>
        <v>595</v>
      </c>
      <c r="S109">
        <f t="shared" ca="1" si="69"/>
        <v>503</v>
      </c>
      <c r="T109">
        <f t="shared" ca="1" si="69"/>
        <v>975</v>
      </c>
      <c r="U109">
        <f t="shared" ca="1" si="69"/>
        <v>909</v>
      </c>
      <c r="V109">
        <f t="shared" ca="1" si="69"/>
        <v>566</v>
      </c>
      <c r="W109">
        <f t="shared" ca="1" si="69"/>
        <v>517</v>
      </c>
      <c r="X109">
        <f t="shared" ca="1" si="69"/>
        <v>186.25</v>
      </c>
      <c r="Y109">
        <f t="shared" ca="1" si="69"/>
        <v>198.75</v>
      </c>
      <c r="Z109">
        <f t="shared" ca="1" si="69"/>
        <v>209</v>
      </c>
      <c r="AA109" t="str">
        <f t="shared" ca="1" si="70"/>
        <v>FALSK</v>
      </c>
      <c r="AB109">
        <f t="shared" ca="1" si="70"/>
        <v>1.8850465711842381</v>
      </c>
      <c r="AC109">
        <f t="shared" ca="1" si="70"/>
        <v>3.56</v>
      </c>
      <c r="AD109">
        <f t="shared" ca="1" si="70"/>
        <v>2.0499999999999998</v>
      </c>
      <c r="AE109">
        <f t="shared" ca="1" si="70"/>
        <v>9.75</v>
      </c>
      <c r="AF109">
        <f t="shared" ca="1" si="70"/>
        <v>12</v>
      </c>
      <c r="AG109" t="str">
        <f t="shared" ca="1" si="70"/>
        <v>FALSK</v>
      </c>
      <c r="AH109" t="str">
        <f t="shared" ca="1" si="70"/>
        <v>FALSK</v>
      </c>
      <c r="AI109">
        <f t="shared" ca="1" si="70"/>
        <v>1490</v>
      </c>
      <c r="AJ109">
        <f t="shared" ca="1" si="70"/>
        <v>2810</v>
      </c>
      <c r="AK109">
        <f t="shared" ca="1" si="71"/>
        <v>1620</v>
      </c>
      <c r="AL109">
        <f t="shared" ca="1" si="71"/>
        <v>7690</v>
      </c>
      <c r="AM109">
        <f t="shared" ca="1" si="71"/>
        <v>9470</v>
      </c>
      <c r="AN109" t="str">
        <f t="shared" ca="1" si="71"/>
        <v xml:space="preserve"> </v>
      </c>
      <c r="AO109" t="str">
        <f t="shared" ca="1" si="71"/>
        <v>FALSK</v>
      </c>
      <c r="AP109" t="str">
        <f t="shared" ca="1" si="71"/>
        <v>FALSK</v>
      </c>
      <c r="AQ109">
        <f t="shared" ca="1" si="71"/>
        <v>175.9246</v>
      </c>
      <c r="AR109">
        <f t="shared" ca="1" si="71"/>
        <v>180.9</v>
      </c>
      <c r="AS109">
        <f t="shared" ca="1" si="71"/>
        <v>176.1217</v>
      </c>
      <c r="AT109">
        <f t="shared" ca="1" si="71"/>
        <v>154.02000000000001</v>
      </c>
      <c r="AU109">
        <f t="shared" ca="1" si="71"/>
        <v>159</v>
      </c>
      <c r="AV109">
        <f t="shared" ca="1" si="71"/>
        <v>145.14439999999999</v>
      </c>
      <c r="AW109">
        <f t="shared" ca="1" si="71"/>
        <v>138.36969999999999</v>
      </c>
      <c r="AX109">
        <f t="shared" ca="1" si="71"/>
        <v>143.4</v>
      </c>
      <c r="AY109" t="str">
        <f t="shared" ca="1" si="71"/>
        <v>FALSK</v>
      </c>
      <c r="BD109" s="92" t="str">
        <f t="shared" ca="1" si="48"/>
        <v>Ja</v>
      </c>
      <c r="BE109" s="92">
        <f t="shared" ca="1" si="49"/>
        <v>2011</v>
      </c>
      <c r="BF109" s="92">
        <f t="shared" ca="1" si="50"/>
        <v>12</v>
      </c>
      <c r="BG109" s="92">
        <f t="shared" ca="1" si="51"/>
        <v>50</v>
      </c>
      <c r="BH109" s="92">
        <f t="shared" ca="1" si="52"/>
        <v>144</v>
      </c>
      <c r="BI109" s="92">
        <f t="shared" ca="1" si="53"/>
        <v>137</v>
      </c>
      <c r="BJ109" s="92">
        <f t="shared" ca="1" si="54"/>
        <v>216</v>
      </c>
      <c r="BK109" s="92">
        <f t="shared" ca="1" si="55"/>
        <v>176.1217</v>
      </c>
      <c r="BQ109" s="92"/>
      <c r="BR109" s="92"/>
      <c r="BS109" s="92"/>
      <c r="BT109" s="92"/>
      <c r="BU109" s="92"/>
      <c r="BV109" s="92"/>
      <c r="BW109" s="92"/>
      <c r="BX109" s="92"/>
      <c r="BY109" s="92"/>
    </row>
    <row r="110" spans="1:77" x14ac:dyDescent="0.2">
      <c r="A110" t="str">
        <f t="shared" ca="1" si="44"/>
        <v>Ja</v>
      </c>
      <c r="B110">
        <f t="shared" ca="1" si="45"/>
        <v>2011</v>
      </c>
      <c r="C110">
        <f t="shared" ca="1" si="46"/>
        <v>12</v>
      </c>
      <c r="D110" s="82">
        <f t="shared" ca="1" si="47"/>
        <v>51</v>
      </c>
      <c r="E110" s="65">
        <f ca="1">OFFSET(Prisudvikling!D$8,0,ROW(E110)-ROW(E$6))</f>
        <v>40900</v>
      </c>
      <c r="F110">
        <f t="shared" ca="1" si="43"/>
        <v>144</v>
      </c>
      <c r="G110">
        <f t="shared" ca="1" si="68"/>
        <v>144</v>
      </c>
      <c r="H110">
        <f t="shared" ca="1" si="68"/>
        <v>137</v>
      </c>
      <c r="I110">
        <f t="shared" ca="1" si="68"/>
        <v>145</v>
      </c>
      <c r="J110">
        <f t="shared" ca="1" si="68"/>
        <v>190</v>
      </c>
      <c r="K110" t="str">
        <f t="shared" ca="1" si="68"/>
        <v>FALSK</v>
      </c>
      <c r="L110">
        <f t="shared" ca="1" si="68"/>
        <v>219</v>
      </c>
      <c r="M110">
        <f t="shared" ca="1" si="68"/>
        <v>572</v>
      </c>
      <c r="N110">
        <f t="shared" ca="1" si="68"/>
        <v>144</v>
      </c>
      <c r="O110">
        <f t="shared" ca="1" si="68"/>
        <v>162</v>
      </c>
      <c r="P110">
        <f t="shared" ca="1" si="68"/>
        <v>140</v>
      </c>
      <c r="Q110">
        <f t="shared" ca="1" si="69"/>
        <v>867</v>
      </c>
      <c r="R110">
        <f t="shared" ca="1" si="69"/>
        <v>595</v>
      </c>
      <c r="S110">
        <f t="shared" ca="1" si="69"/>
        <v>503</v>
      </c>
      <c r="T110">
        <f t="shared" ca="1" si="69"/>
        <v>975</v>
      </c>
      <c r="U110">
        <f t="shared" ca="1" si="69"/>
        <v>909</v>
      </c>
      <c r="V110">
        <f t="shared" ca="1" si="69"/>
        <v>566</v>
      </c>
      <c r="W110">
        <f t="shared" ca="1" si="69"/>
        <v>517</v>
      </c>
      <c r="X110">
        <f t="shared" ca="1" si="69"/>
        <v>187</v>
      </c>
      <c r="Y110">
        <f t="shared" ca="1" si="69"/>
        <v>199.75</v>
      </c>
      <c r="Z110">
        <f t="shared" ca="1" si="69"/>
        <v>210.5</v>
      </c>
      <c r="AA110" t="str">
        <f t="shared" ca="1" si="70"/>
        <v>FALSK</v>
      </c>
      <c r="AB110">
        <f t="shared" ca="1" si="70"/>
        <v>1.8850465711842381</v>
      </c>
      <c r="AC110">
        <f t="shared" ca="1" si="70"/>
        <v>3.56</v>
      </c>
      <c r="AD110">
        <f t="shared" ca="1" si="70"/>
        <v>2.0499999999999998</v>
      </c>
      <c r="AE110">
        <f t="shared" ca="1" si="70"/>
        <v>9.75</v>
      </c>
      <c r="AF110">
        <f t="shared" ca="1" si="70"/>
        <v>12</v>
      </c>
      <c r="AG110" t="str">
        <f t="shared" ca="1" si="70"/>
        <v>FALSK</v>
      </c>
      <c r="AH110" t="str">
        <f t="shared" ca="1" si="70"/>
        <v>FALSK</v>
      </c>
      <c r="AI110">
        <f t="shared" ca="1" si="70"/>
        <v>1490</v>
      </c>
      <c r="AJ110">
        <f t="shared" ca="1" si="70"/>
        <v>2810</v>
      </c>
      <c r="AK110">
        <f t="shared" ca="1" si="71"/>
        <v>1620</v>
      </c>
      <c r="AL110">
        <f t="shared" ca="1" si="71"/>
        <v>7690</v>
      </c>
      <c r="AM110">
        <f t="shared" ca="1" si="71"/>
        <v>9470</v>
      </c>
      <c r="AN110" t="str">
        <f t="shared" ca="1" si="71"/>
        <v xml:space="preserve"> </v>
      </c>
      <c r="AO110" t="str">
        <f t="shared" ca="1" si="71"/>
        <v>FALSK</v>
      </c>
      <c r="AP110" t="str">
        <f t="shared" ca="1" si="71"/>
        <v>FALSK</v>
      </c>
      <c r="AQ110">
        <f t="shared" ca="1" si="71"/>
        <v>176.8597</v>
      </c>
      <c r="AR110">
        <f t="shared" ca="1" si="71"/>
        <v>181.9</v>
      </c>
      <c r="AS110">
        <f t="shared" ca="1" si="71"/>
        <v>176.58529999999999</v>
      </c>
      <c r="AT110">
        <f t="shared" ca="1" si="71"/>
        <v>154.67500000000001</v>
      </c>
      <c r="AU110">
        <f t="shared" ca="1" si="71"/>
        <v>159.69999999999999</v>
      </c>
      <c r="AV110">
        <f t="shared" ca="1" si="71"/>
        <v>145.67580000000001</v>
      </c>
      <c r="AW110">
        <f t="shared" ca="1" si="71"/>
        <v>138.5805</v>
      </c>
      <c r="AX110">
        <f t="shared" ca="1" si="71"/>
        <v>143.6</v>
      </c>
      <c r="AY110" t="str">
        <f t="shared" ca="1" si="71"/>
        <v>FALSK</v>
      </c>
      <c r="BD110" s="92" t="str">
        <f t="shared" ca="1" si="48"/>
        <v>Ja</v>
      </c>
      <c r="BE110" s="92">
        <f t="shared" ca="1" si="49"/>
        <v>2011</v>
      </c>
      <c r="BF110" s="92">
        <f t="shared" ca="1" si="50"/>
        <v>12</v>
      </c>
      <c r="BG110" s="92">
        <f t="shared" ca="1" si="51"/>
        <v>51</v>
      </c>
      <c r="BH110" s="92">
        <f t="shared" ca="1" si="52"/>
        <v>144</v>
      </c>
      <c r="BI110" s="92">
        <f t="shared" ca="1" si="53"/>
        <v>137</v>
      </c>
      <c r="BJ110" s="92">
        <f t="shared" ca="1" si="54"/>
        <v>219</v>
      </c>
      <c r="BK110" s="92">
        <f t="shared" ca="1" si="55"/>
        <v>176.58529999999999</v>
      </c>
      <c r="BQ110" s="92"/>
      <c r="BR110" s="92"/>
      <c r="BS110" s="92"/>
      <c r="BT110" s="92"/>
      <c r="BU110" s="92"/>
      <c r="BV110" s="92"/>
      <c r="BW110" s="92"/>
      <c r="BX110" s="92"/>
      <c r="BY110" s="92"/>
    </row>
    <row r="111" spans="1:77" x14ac:dyDescent="0.2">
      <c r="A111" t="str">
        <f t="shared" ca="1" si="44"/>
        <v>Ja</v>
      </c>
      <c r="B111">
        <f t="shared" ca="1" si="45"/>
        <v>2011</v>
      </c>
      <c r="C111">
        <f t="shared" ca="1" si="46"/>
        <v>12</v>
      </c>
      <c r="D111" s="82">
        <f t="shared" ca="1" si="47"/>
        <v>52</v>
      </c>
      <c r="E111" s="65">
        <f ca="1">OFFSET(Prisudvikling!D$8,0,ROW(E111)-ROW(E$6))</f>
        <v>40907</v>
      </c>
      <c r="F111">
        <f t="shared" ca="1" si="43"/>
        <v>147</v>
      </c>
      <c r="G111">
        <f t="shared" ca="1" si="68"/>
        <v>147</v>
      </c>
      <c r="H111">
        <f t="shared" ca="1" si="68"/>
        <v>138</v>
      </c>
      <c r="I111">
        <f t="shared" ca="1" si="68"/>
        <v>145</v>
      </c>
      <c r="J111">
        <f t="shared" ca="1" si="68"/>
        <v>190</v>
      </c>
      <c r="K111" t="str">
        <f t="shared" ca="1" si="68"/>
        <v>FALSK</v>
      </c>
      <c r="L111">
        <f t="shared" ca="1" si="68"/>
        <v>221</v>
      </c>
      <c r="M111">
        <f t="shared" ca="1" si="68"/>
        <v>572</v>
      </c>
      <c r="N111">
        <f t="shared" ca="1" si="68"/>
        <v>156</v>
      </c>
      <c r="O111">
        <f t="shared" ca="1" si="68"/>
        <v>162</v>
      </c>
      <c r="P111">
        <f t="shared" ca="1" si="68"/>
        <v>139</v>
      </c>
      <c r="Q111">
        <f t="shared" ca="1" si="69"/>
        <v>862</v>
      </c>
      <c r="R111">
        <f t="shared" ca="1" si="69"/>
        <v>590</v>
      </c>
      <c r="S111">
        <f t="shared" ca="1" si="69"/>
        <v>503</v>
      </c>
      <c r="T111">
        <f t="shared" ca="1" si="69"/>
        <v>975</v>
      </c>
      <c r="U111">
        <f t="shared" ca="1" si="69"/>
        <v>909</v>
      </c>
      <c r="V111">
        <f t="shared" ca="1" si="69"/>
        <v>566</v>
      </c>
      <c r="W111">
        <f t="shared" ca="1" si="69"/>
        <v>517</v>
      </c>
      <c r="X111">
        <f t="shared" ca="1" si="69"/>
        <v>190.5</v>
      </c>
      <c r="Y111">
        <f t="shared" ca="1" si="69"/>
        <v>201</v>
      </c>
      <c r="Z111">
        <f t="shared" ca="1" si="69"/>
        <v>214.75</v>
      </c>
      <c r="AA111" t="str">
        <f t="shared" ca="1" si="70"/>
        <v>FALSK</v>
      </c>
      <c r="AB111">
        <f t="shared" ca="1" si="70"/>
        <v>1.8850465711842381</v>
      </c>
      <c r="AC111">
        <f t="shared" ca="1" si="70"/>
        <v>3.56</v>
      </c>
      <c r="AD111">
        <f t="shared" ca="1" si="70"/>
        <v>2.0499999999999998</v>
      </c>
      <c r="AE111">
        <f t="shared" ca="1" si="70"/>
        <v>9.75</v>
      </c>
      <c r="AF111">
        <f t="shared" ca="1" si="70"/>
        <v>12</v>
      </c>
      <c r="AG111" t="str">
        <f t="shared" ca="1" si="70"/>
        <v>FALSK</v>
      </c>
      <c r="AH111" t="str">
        <f t="shared" ca="1" si="70"/>
        <v>FALSK</v>
      </c>
      <c r="AI111">
        <f t="shared" ca="1" si="70"/>
        <v>1490</v>
      </c>
      <c r="AJ111">
        <f t="shared" ca="1" si="70"/>
        <v>2810</v>
      </c>
      <c r="AK111">
        <f t="shared" ca="1" si="71"/>
        <v>1620</v>
      </c>
      <c r="AL111">
        <f t="shared" ca="1" si="71"/>
        <v>7690</v>
      </c>
      <c r="AM111">
        <f t="shared" ca="1" si="71"/>
        <v>9470</v>
      </c>
      <c r="AN111" t="str">
        <f t="shared" ca="1" si="71"/>
        <v xml:space="preserve"> </v>
      </c>
      <c r="AO111" t="str">
        <f t="shared" ca="1" si="71"/>
        <v>FALSK</v>
      </c>
      <c r="AP111" t="str">
        <f t="shared" ca="1" si="71"/>
        <v>FALSK</v>
      </c>
      <c r="AQ111">
        <f t="shared" ca="1" si="71"/>
        <v>177.90440000000001</v>
      </c>
      <c r="AR111">
        <f t="shared" ca="1" si="71"/>
        <v>182.9</v>
      </c>
      <c r="AS111">
        <f t="shared" ca="1" si="71"/>
        <v>177.571</v>
      </c>
      <c r="AT111">
        <f t="shared" ca="1" si="71"/>
        <v>156.04470000000001</v>
      </c>
      <c r="AU111">
        <f t="shared" ca="1" si="71"/>
        <v>161</v>
      </c>
      <c r="AV111">
        <f t="shared" ca="1" si="71"/>
        <v>147.1463</v>
      </c>
      <c r="AW111">
        <f t="shared" ca="1" si="71"/>
        <v>140.71279999999999</v>
      </c>
      <c r="AX111">
        <f t="shared" ca="1" si="71"/>
        <v>145.69999999999999</v>
      </c>
      <c r="AY111" t="str">
        <f t="shared" ca="1" si="71"/>
        <v>FALSK</v>
      </c>
      <c r="BD111" s="92" t="str">
        <f t="shared" ca="1" si="48"/>
        <v>Ja</v>
      </c>
      <c r="BE111" s="92">
        <f t="shared" ca="1" si="49"/>
        <v>2011</v>
      </c>
      <c r="BF111" s="92">
        <f t="shared" ca="1" si="50"/>
        <v>12</v>
      </c>
      <c r="BG111" s="92">
        <f t="shared" ca="1" si="51"/>
        <v>52</v>
      </c>
      <c r="BH111" s="92">
        <f t="shared" ca="1" si="52"/>
        <v>147</v>
      </c>
      <c r="BI111" s="92">
        <f t="shared" ca="1" si="53"/>
        <v>138</v>
      </c>
      <c r="BJ111" s="92">
        <f t="shared" ca="1" si="54"/>
        <v>221</v>
      </c>
      <c r="BK111" s="92">
        <f t="shared" ca="1" si="55"/>
        <v>177.571</v>
      </c>
      <c r="BQ111" s="92"/>
      <c r="BR111" s="92"/>
      <c r="BS111" s="92"/>
      <c r="BT111" s="92"/>
      <c r="BU111" s="92"/>
      <c r="BV111" s="92"/>
      <c r="BW111" s="92"/>
      <c r="BX111" s="92"/>
      <c r="BY111" s="92"/>
    </row>
    <row r="112" spans="1:77" x14ac:dyDescent="0.2">
      <c r="A112" t="str">
        <f t="shared" ca="1" si="44"/>
        <v>Ja</v>
      </c>
      <c r="B112">
        <f t="shared" ca="1" si="45"/>
        <v>2012</v>
      </c>
      <c r="C112">
        <f t="shared" ca="1" si="46"/>
        <v>1</v>
      </c>
      <c r="D112" s="82">
        <f t="shared" ca="1" si="47"/>
        <v>1</v>
      </c>
      <c r="E112" s="65">
        <f ca="1">OFFSET(Prisudvikling!D$8,0,ROW(E112)-ROW(E$6))</f>
        <v>40914</v>
      </c>
      <c r="F112">
        <f t="shared" ca="1" si="43"/>
        <v>144</v>
      </c>
      <c r="G112">
        <f t="shared" ca="1" si="68"/>
        <v>144</v>
      </c>
      <c r="H112">
        <f t="shared" ca="1" si="68"/>
        <v>140</v>
      </c>
      <c r="I112">
        <f t="shared" ca="1" si="68"/>
        <v>146</v>
      </c>
      <c r="J112">
        <f t="shared" ca="1" si="68"/>
        <v>160</v>
      </c>
      <c r="K112" t="str">
        <f t="shared" ca="1" si="68"/>
        <v>FALSK</v>
      </c>
      <c r="L112">
        <f t="shared" ca="1" si="68"/>
        <v>228</v>
      </c>
      <c r="M112">
        <f t="shared" ca="1" si="68"/>
        <v>525</v>
      </c>
      <c r="N112">
        <f t="shared" ca="1" si="68"/>
        <v>149</v>
      </c>
      <c r="O112">
        <f t="shared" ca="1" si="68"/>
        <v>165</v>
      </c>
      <c r="P112">
        <f t="shared" ca="1" si="68"/>
        <v>139</v>
      </c>
      <c r="Q112">
        <f t="shared" ca="1" si="69"/>
        <v>840</v>
      </c>
      <c r="R112">
        <f t="shared" ca="1" si="69"/>
        <v>580</v>
      </c>
      <c r="S112">
        <f t="shared" ca="1" si="69"/>
        <v>503</v>
      </c>
      <c r="T112">
        <f t="shared" ca="1" si="69"/>
        <v>975</v>
      </c>
      <c r="U112">
        <f t="shared" ca="1" si="69"/>
        <v>903</v>
      </c>
      <c r="V112">
        <f t="shared" ca="1" si="69"/>
        <v>565</v>
      </c>
      <c r="W112">
        <f t="shared" ca="1" si="69"/>
        <v>517</v>
      </c>
      <c r="X112">
        <f t="shared" ca="1" si="69"/>
        <v>191.5</v>
      </c>
      <c r="Y112">
        <f t="shared" ca="1" si="69"/>
        <v>202.75</v>
      </c>
      <c r="Z112">
        <f t="shared" ca="1" si="69"/>
        <v>216</v>
      </c>
      <c r="AA112" t="str">
        <f t="shared" ca="1" si="70"/>
        <v>FALSK</v>
      </c>
      <c r="AB112">
        <f t="shared" ca="1" si="70"/>
        <v>1.8850465711842381</v>
      </c>
      <c r="AC112">
        <f t="shared" ca="1" si="70"/>
        <v>3.55</v>
      </c>
      <c r="AD112">
        <f t="shared" ca="1" si="70"/>
        <v>1.93</v>
      </c>
      <c r="AE112">
        <f t="shared" ca="1" si="70"/>
        <v>9.25</v>
      </c>
      <c r="AF112">
        <f t="shared" ca="1" si="70"/>
        <v>12</v>
      </c>
      <c r="AG112" t="str">
        <f t="shared" ca="1" si="70"/>
        <v>FALSK</v>
      </c>
      <c r="AH112" t="str">
        <f t="shared" ca="1" si="70"/>
        <v>FALSK</v>
      </c>
      <c r="AI112">
        <f t="shared" ca="1" si="70"/>
        <v>1490</v>
      </c>
      <c r="AJ112">
        <f t="shared" ca="1" si="70"/>
        <v>2800</v>
      </c>
      <c r="AK112">
        <f t="shared" ca="1" si="71"/>
        <v>1520</v>
      </c>
      <c r="AL112">
        <f t="shared" ca="1" si="71"/>
        <v>7300</v>
      </c>
      <c r="AM112">
        <f t="shared" ca="1" si="71"/>
        <v>9470</v>
      </c>
      <c r="AN112" t="str">
        <f t="shared" ca="1" si="71"/>
        <v xml:space="preserve"> </v>
      </c>
      <c r="AO112" t="str">
        <f t="shared" ca="1" si="71"/>
        <v>FALSK</v>
      </c>
      <c r="AP112" t="str">
        <f t="shared" ca="1" si="71"/>
        <v>FALSK</v>
      </c>
      <c r="AQ112">
        <f t="shared" ca="1" si="71"/>
        <v>178.59219999999999</v>
      </c>
      <c r="AR112">
        <f t="shared" ca="1" si="71"/>
        <v>183.6</v>
      </c>
      <c r="AS112">
        <f t="shared" ca="1" si="71"/>
        <v>179.17160000000001</v>
      </c>
      <c r="AT112">
        <f t="shared" ca="1" si="71"/>
        <v>157.65100000000001</v>
      </c>
      <c r="AU112">
        <f t="shared" ca="1" si="71"/>
        <v>162.69999999999999</v>
      </c>
      <c r="AV112">
        <f t="shared" ca="1" si="71"/>
        <v>148.97069999999999</v>
      </c>
      <c r="AW112">
        <f t="shared" ca="1" si="71"/>
        <v>140.30539999999999</v>
      </c>
      <c r="AX112">
        <f t="shared" ca="1" si="71"/>
        <v>145.30000000000001</v>
      </c>
      <c r="AY112" t="str">
        <f t="shared" ca="1" si="71"/>
        <v>FALSK</v>
      </c>
      <c r="BD112" s="92" t="str">
        <f t="shared" ca="1" si="48"/>
        <v>Ja</v>
      </c>
      <c r="BE112" s="92">
        <f t="shared" ca="1" si="49"/>
        <v>2012</v>
      </c>
      <c r="BF112" s="92">
        <f t="shared" ca="1" si="50"/>
        <v>1</v>
      </c>
      <c r="BG112" s="92">
        <f t="shared" ca="1" si="51"/>
        <v>1</v>
      </c>
      <c r="BH112" s="92">
        <f t="shared" ca="1" si="52"/>
        <v>144</v>
      </c>
      <c r="BI112" s="92">
        <f t="shared" ca="1" si="53"/>
        <v>140</v>
      </c>
      <c r="BJ112" s="92">
        <f t="shared" ca="1" si="54"/>
        <v>228</v>
      </c>
      <c r="BK112" s="92">
        <f t="shared" ca="1" si="55"/>
        <v>179.17160000000001</v>
      </c>
      <c r="BQ112" s="92"/>
      <c r="BR112" s="92"/>
      <c r="BS112" s="92"/>
      <c r="BT112" s="92"/>
      <c r="BU112" s="92"/>
      <c r="BV112" s="92"/>
      <c r="BW112" s="92"/>
      <c r="BX112" s="92"/>
      <c r="BY112" s="92"/>
    </row>
    <row r="113" spans="1:77" x14ac:dyDescent="0.2">
      <c r="A113" t="str">
        <f t="shared" ca="1" si="44"/>
        <v>Ja</v>
      </c>
      <c r="B113">
        <f t="shared" ca="1" si="45"/>
        <v>2012</v>
      </c>
      <c r="C113">
        <f t="shared" ca="1" si="46"/>
        <v>1</v>
      </c>
      <c r="D113" s="82">
        <f t="shared" ca="1" si="47"/>
        <v>2</v>
      </c>
      <c r="E113" s="65">
        <f ca="1">OFFSET(Prisudvikling!D$8,0,ROW(E113)-ROW(E$6))</f>
        <v>40921</v>
      </c>
      <c r="F113">
        <f t="shared" ca="1" si="43"/>
        <v>144</v>
      </c>
      <c r="G113">
        <f t="shared" ca="1" si="68"/>
        <v>144</v>
      </c>
      <c r="H113">
        <f t="shared" ca="1" si="68"/>
        <v>140</v>
      </c>
      <c r="I113">
        <f t="shared" ca="1" si="68"/>
        <v>146</v>
      </c>
      <c r="J113">
        <f t="shared" ca="1" si="68"/>
        <v>160</v>
      </c>
      <c r="K113" t="str">
        <f t="shared" ca="1" si="68"/>
        <v>FALSK</v>
      </c>
      <c r="L113">
        <f t="shared" ca="1" si="68"/>
        <v>233</v>
      </c>
      <c r="M113">
        <f t="shared" ca="1" si="68"/>
        <v>525</v>
      </c>
      <c r="N113">
        <f t="shared" ca="1" si="68"/>
        <v>149</v>
      </c>
      <c r="O113">
        <f t="shared" ca="1" si="68"/>
        <v>170</v>
      </c>
      <c r="P113">
        <f t="shared" ca="1" si="68"/>
        <v>139</v>
      </c>
      <c r="Q113">
        <f t="shared" ca="1" si="69"/>
        <v>840</v>
      </c>
      <c r="R113">
        <f t="shared" ca="1" si="69"/>
        <v>580</v>
      </c>
      <c r="S113">
        <f t="shared" ca="1" si="69"/>
        <v>503</v>
      </c>
      <c r="T113">
        <f t="shared" ca="1" si="69"/>
        <v>975</v>
      </c>
      <c r="U113">
        <f t="shared" ca="1" si="69"/>
        <v>903</v>
      </c>
      <c r="V113">
        <f t="shared" ca="1" si="69"/>
        <v>565</v>
      </c>
      <c r="W113">
        <f t="shared" ca="1" si="69"/>
        <v>517</v>
      </c>
      <c r="X113">
        <f t="shared" ca="1" si="69"/>
        <v>193.5</v>
      </c>
      <c r="Y113">
        <f t="shared" ca="1" si="69"/>
        <v>203.5</v>
      </c>
      <c r="Z113">
        <f t="shared" ca="1" si="69"/>
        <v>218</v>
      </c>
      <c r="AA113" t="str">
        <f t="shared" ca="1" si="70"/>
        <v>FALSK</v>
      </c>
      <c r="AB113">
        <f t="shared" ca="1" si="70"/>
        <v>1.8850465711842381</v>
      </c>
      <c r="AC113">
        <f t="shared" ca="1" si="70"/>
        <v>3.55</v>
      </c>
      <c r="AD113">
        <f t="shared" ca="1" si="70"/>
        <v>1.93</v>
      </c>
      <c r="AE113">
        <f t="shared" ca="1" si="70"/>
        <v>9.25</v>
      </c>
      <c r="AF113">
        <f t="shared" ca="1" si="70"/>
        <v>12</v>
      </c>
      <c r="AG113" t="str">
        <f t="shared" ca="1" si="70"/>
        <v>FALSK</v>
      </c>
      <c r="AH113" t="str">
        <f t="shared" ca="1" si="70"/>
        <v>FALSK</v>
      </c>
      <c r="AI113">
        <f t="shared" ca="1" si="70"/>
        <v>1490</v>
      </c>
      <c r="AJ113">
        <f t="shared" ca="1" si="70"/>
        <v>2800</v>
      </c>
      <c r="AK113">
        <f t="shared" ca="1" si="71"/>
        <v>1520</v>
      </c>
      <c r="AL113">
        <f t="shared" ca="1" si="71"/>
        <v>7300</v>
      </c>
      <c r="AM113">
        <f t="shared" ca="1" si="71"/>
        <v>9470</v>
      </c>
      <c r="AN113" t="str">
        <f t="shared" ca="1" si="71"/>
        <v xml:space="preserve"> </v>
      </c>
      <c r="AO113" t="str">
        <f t="shared" ca="1" si="71"/>
        <v>FALSK</v>
      </c>
      <c r="AP113" t="str">
        <f t="shared" ca="1" si="71"/>
        <v>FALSK</v>
      </c>
      <c r="AQ113">
        <f t="shared" ca="1" si="71"/>
        <v>179.68870000000001</v>
      </c>
      <c r="AR113">
        <f t="shared" ca="1" si="71"/>
        <v>184.7</v>
      </c>
      <c r="AS113">
        <f t="shared" ca="1" si="71"/>
        <v>180.22499999999999</v>
      </c>
      <c r="AT113">
        <f t="shared" ca="1" si="71"/>
        <v>158.44649999999999</v>
      </c>
      <c r="AU113">
        <f t="shared" ca="1" si="71"/>
        <v>163.4</v>
      </c>
      <c r="AV113">
        <f t="shared" ca="1" si="71"/>
        <v>149.79759999999999</v>
      </c>
      <c r="AW113">
        <f t="shared" ca="1" si="71"/>
        <v>140.55950000000001</v>
      </c>
      <c r="AX113">
        <f t="shared" ca="1" si="71"/>
        <v>145.6</v>
      </c>
      <c r="AY113" t="str">
        <f t="shared" ca="1" si="71"/>
        <v>FALSK</v>
      </c>
      <c r="BD113" s="92" t="str">
        <f t="shared" ca="1" si="48"/>
        <v>Ja</v>
      </c>
      <c r="BE113" s="92">
        <f t="shared" ca="1" si="49"/>
        <v>2012</v>
      </c>
      <c r="BF113" s="92">
        <f t="shared" ca="1" si="50"/>
        <v>1</v>
      </c>
      <c r="BG113" s="92">
        <f t="shared" ca="1" si="51"/>
        <v>2</v>
      </c>
      <c r="BH113" s="92">
        <f t="shared" ca="1" si="52"/>
        <v>144</v>
      </c>
      <c r="BI113" s="92">
        <f t="shared" ca="1" si="53"/>
        <v>140</v>
      </c>
      <c r="BJ113" s="92">
        <f t="shared" ca="1" si="54"/>
        <v>233</v>
      </c>
      <c r="BK113" s="92">
        <f t="shared" ca="1" si="55"/>
        <v>180.22499999999999</v>
      </c>
      <c r="BQ113" s="92"/>
      <c r="BR113" s="92"/>
      <c r="BS113" s="92"/>
      <c r="BT113" s="92"/>
      <c r="BU113" s="92"/>
      <c r="BV113" s="92"/>
      <c r="BW113" s="92"/>
      <c r="BX113" s="92"/>
      <c r="BY113" s="92"/>
    </row>
    <row r="114" spans="1:77" x14ac:dyDescent="0.2">
      <c r="A114" t="str">
        <f t="shared" ca="1" si="44"/>
        <v>Ja</v>
      </c>
      <c r="B114">
        <f t="shared" ca="1" si="45"/>
        <v>2012</v>
      </c>
      <c r="C114">
        <f t="shared" ca="1" si="46"/>
        <v>1</v>
      </c>
      <c r="D114" s="82">
        <f t="shared" ca="1" si="47"/>
        <v>3</v>
      </c>
      <c r="E114" s="65">
        <f ca="1">OFFSET(Prisudvikling!D$8,0,ROW(E114)-ROW(E$6))</f>
        <v>40928</v>
      </c>
      <c r="F114">
        <f t="shared" ca="1" si="43"/>
        <v>149</v>
      </c>
      <c r="G114">
        <f t="shared" ca="1" si="68"/>
        <v>149</v>
      </c>
      <c r="H114">
        <f t="shared" ca="1" si="68"/>
        <v>145</v>
      </c>
      <c r="I114">
        <f t="shared" ca="1" si="68"/>
        <v>147</v>
      </c>
      <c r="J114">
        <f t="shared" ca="1" si="68"/>
        <v>170</v>
      </c>
      <c r="K114" t="str">
        <f t="shared" ca="1" si="68"/>
        <v>FALSK</v>
      </c>
      <c r="L114">
        <f t="shared" ca="1" si="68"/>
        <v>238</v>
      </c>
      <c r="M114">
        <f t="shared" ca="1" si="68"/>
        <v>540</v>
      </c>
      <c r="N114">
        <f t="shared" ca="1" si="68"/>
        <v>153</v>
      </c>
      <c r="O114">
        <f t="shared" ca="1" si="68"/>
        <v>171</v>
      </c>
      <c r="P114">
        <f t="shared" ca="1" si="68"/>
        <v>139</v>
      </c>
      <c r="Q114">
        <f t="shared" ca="1" si="69"/>
        <v>840</v>
      </c>
      <c r="R114">
        <f t="shared" ca="1" si="69"/>
        <v>580</v>
      </c>
      <c r="S114">
        <f t="shared" ca="1" si="69"/>
        <v>503</v>
      </c>
      <c r="T114">
        <f t="shared" ca="1" si="69"/>
        <v>975</v>
      </c>
      <c r="U114">
        <f t="shared" ca="1" si="69"/>
        <v>919</v>
      </c>
      <c r="V114">
        <f t="shared" ca="1" si="69"/>
        <v>575</v>
      </c>
      <c r="W114">
        <f t="shared" ca="1" si="69"/>
        <v>517</v>
      </c>
      <c r="X114">
        <f t="shared" ca="1" si="69"/>
        <v>193.5</v>
      </c>
      <c r="Y114">
        <f t="shared" ca="1" si="69"/>
        <v>203.25</v>
      </c>
      <c r="Z114">
        <f t="shared" ca="1" si="69"/>
        <v>219.5</v>
      </c>
      <c r="AA114" t="str">
        <f t="shared" ca="1" si="70"/>
        <v>FALSK</v>
      </c>
      <c r="AB114">
        <f t="shared" ca="1" si="70"/>
        <v>1.8850465711842381</v>
      </c>
      <c r="AC114">
        <f t="shared" ca="1" si="70"/>
        <v>3.55</v>
      </c>
      <c r="AD114">
        <f t="shared" ca="1" si="70"/>
        <v>1.93</v>
      </c>
      <c r="AE114">
        <f t="shared" ca="1" si="70"/>
        <v>9.25</v>
      </c>
      <c r="AF114">
        <f t="shared" ca="1" si="70"/>
        <v>12</v>
      </c>
      <c r="AG114" t="str">
        <f t="shared" ca="1" si="70"/>
        <v>FALSK</v>
      </c>
      <c r="AH114" t="str">
        <f t="shared" ca="1" si="70"/>
        <v>FALSK</v>
      </c>
      <c r="AI114">
        <f t="shared" ca="1" si="70"/>
        <v>1490</v>
      </c>
      <c r="AJ114">
        <f t="shared" ca="1" si="70"/>
        <v>2800</v>
      </c>
      <c r="AK114">
        <f t="shared" ca="1" si="71"/>
        <v>1520</v>
      </c>
      <c r="AL114">
        <f t="shared" ca="1" si="71"/>
        <v>7300</v>
      </c>
      <c r="AM114">
        <f t="shared" ca="1" si="71"/>
        <v>9470</v>
      </c>
      <c r="AN114" t="str">
        <f t="shared" ca="1" si="71"/>
        <v xml:space="preserve"> </v>
      </c>
      <c r="AO114" t="str">
        <f t="shared" ca="1" si="71"/>
        <v>FALSK</v>
      </c>
      <c r="AP114" t="str">
        <f t="shared" ca="1" si="71"/>
        <v>FALSK</v>
      </c>
      <c r="AQ114">
        <f t="shared" ca="1" si="71"/>
        <v>183.4512</v>
      </c>
      <c r="AR114">
        <f t="shared" ca="1" si="71"/>
        <v>188.5</v>
      </c>
      <c r="AS114">
        <f t="shared" ca="1" si="71"/>
        <v>184.63140000000001</v>
      </c>
      <c r="AT114">
        <f t="shared" ca="1" si="71"/>
        <v>162.8724</v>
      </c>
      <c r="AU114">
        <f t="shared" ca="1" si="71"/>
        <v>167.9</v>
      </c>
      <c r="AV114">
        <f t="shared" ca="1" si="71"/>
        <v>154.64590000000001</v>
      </c>
      <c r="AW114">
        <f t="shared" ca="1" si="71"/>
        <v>144.86259999999999</v>
      </c>
      <c r="AX114">
        <f t="shared" ca="1" si="71"/>
        <v>149.9</v>
      </c>
      <c r="AY114" t="str">
        <f t="shared" ca="1" si="71"/>
        <v>FALSK</v>
      </c>
      <c r="BD114" s="92" t="str">
        <f t="shared" ca="1" si="48"/>
        <v>Ja</v>
      </c>
      <c r="BE114" s="92">
        <f t="shared" ca="1" si="49"/>
        <v>2012</v>
      </c>
      <c r="BF114" s="92">
        <f t="shared" ca="1" si="50"/>
        <v>1</v>
      </c>
      <c r="BG114" s="92">
        <f t="shared" ca="1" si="51"/>
        <v>3</v>
      </c>
      <c r="BH114" s="92">
        <f t="shared" ca="1" si="52"/>
        <v>149</v>
      </c>
      <c r="BI114" s="92">
        <f t="shared" ca="1" si="53"/>
        <v>145</v>
      </c>
      <c r="BJ114" s="92">
        <f t="shared" ca="1" si="54"/>
        <v>238</v>
      </c>
      <c r="BK114" s="92">
        <f t="shared" ca="1" si="55"/>
        <v>184.63140000000001</v>
      </c>
      <c r="BQ114" s="92"/>
      <c r="BR114" s="92"/>
      <c r="BS114" s="92"/>
      <c r="BT114" s="92"/>
      <c r="BU114" s="92"/>
      <c r="BV114" s="92"/>
      <c r="BW114" s="92"/>
      <c r="BX114" s="92"/>
      <c r="BY114" s="92"/>
    </row>
    <row r="115" spans="1:77" x14ac:dyDescent="0.2">
      <c r="A115" t="str">
        <f t="shared" ca="1" si="44"/>
        <v>Ja</v>
      </c>
      <c r="B115">
        <f t="shared" ca="1" si="45"/>
        <v>2012</v>
      </c>
      <c r="C115">
        <f t="shared" ca="1" si="46"/>
        <v>1</v>
      </c>
      <c r="D115" s="82">
        <f t="shared" ca="1" si="47"/>
        <v>4</v>
      </c>
      <c r="E115" s="65">
        <f ca="1">OFFSET(Prisudvikling!D$8,0,ROW(E115)-ROW(E$6))</f>
        <v>40935</v>
      </c>
      <c r="F115">
        <f t="shared" ca="1" si="43"/>
        <v>153.5</v>
      </c>
      <c r="G115">
        <f t="shared" ca="1" si="68"/>
        <v>153.5</v>
      </c>
      <c r="H115">
        <f t="shared" ca="1" si="68"/>
        <v>150</v>
      </c>
      <c r="I115">
        <f t="shared" ca="1" si="68"/>
        <v>148</v>
      </c>
      <c r="J115">
        <f t="shared" ca="1" si="68"/>
        <v>204</v>
      </c>
      <c r="K115" t="str">
        <f t="shared" ca="1" si="68"/>
        <v>FALSK</v>
      </c>
      <c r="L115">
        <f t="shared" ca="1" si="68"/>
        <v>240</v>
      </c>
      <c r="M115">
        <f t="shared" ca="1" si="68"/>
        <v>542</v>
      </c>
      <c r="N115">
        <f t="shared" ca="1" si="68"/>
        <v>155</v>
      </c>
      <c r="O115">
        <f t="shared" ca="1" si="68"/>
        <v>171</v>
      </c>
      <c r="P115">
        <f t="shared" ca="1" si="68"/>
        <v>139</v>
      </c>
      <c r="Q115">
        <f t="shared" ca="1" si="69"/>
        <v>857</v>
      </c>
      <c r="R115">
        <f t="shared" ca="1" si="69"/>
        <v>580</v>
      </c>
      <c r="S115">
        <f t="shared" ca="1" si="69"/>
        <v>503</v>
      </c>
      <c r="T115">
        <f t="shared" ca="1" si="69"/>
        <v>975</v>
      </c>
      <c r="U115">
        <f t="shared" ca="1" si="69"/>
        <v>903</v>
      </c>
      <c r="V115">
        <f t="shared" ca="1" si="69"/>
        <v>565</v>
      </c>
      <c r="W115">
        <f t="shared" ca="1" si="69"/>
        <v>517</v>
      </c>
      <c r="X115">
        <f t="shared" ca="1" si="69"/>
        <v>196.25</v>
      </c>
      <c r="Y115">
        <f t="shared" ca="1" si="69"/>
        <v>205</v>
      </c>
      <c r="Z115">
        <f t="shared" ca="1" si="69"/>
        <v>220.5</v>
      </c>
      <c r="AA115" t="str">
        <f t="shared" ca="1" si="70"/>
        <v>FALSK</v>
      </c>
      <c r="AB115">
        <f t="shared" ca="1" si="70"/>
        <v>1.8850465711842381</v>
      </c>
      <c r="AC115">
        <f t="shared" ca="1" si="70"/>
        <v>3.55</v>
      </c>
      <c r="AD115">
        <f t="shared" ca="1" si="70"/>
        <v>1.93</v>
      </c>
      <c r="AE115">
        <f t="shared" ca="1" si="70"/>
        <v>9.25</v>
      </c>
      <c r="AF115">
        <f t="shared" ca="1" si="70"/>
        <v>12</v>
      </c>
      <c r="AG115" t="str">
        <f t="shared" ca="1" si="70"/>
        <v>FALSK</v>
      </c>
      <c r="AH115" t="str">
        <f t="shared" ca="1" si="70"/>
        <v>FALSK</v>
      </c>
      <c r="AI115">
        <f t="shared" ca="1" si="70"/>
        <v>1490</v>
      </c>
      <c r="AJ115">
        <f t="shared" ca="1" si="70"/>
        <v>2800</v>
      </c>
      <c r="AK115">
        <f t="shared" ca="1" si="71"/>
        <v>1520</v>
      </c>
      <c r="AL115">
        <f t="shared" ca="1" si="71"/>
        <v>7300</v>
      </c>
      <c r="AM115">
        <f t="shared" ca="1" si="71"/>
        <v>9470</v>
      </c>
      <c r="AN115" t="str">
        <f t="shared" ca="1" si="71"/>
        <v xml:space="preserve"> </v>
      </c>
      <c r="AO115" t="str">
        <f t="shared" ca="1" si="71"/>
        <v>FALSK</v>
      </c>
      <c r="AP115" t="str">
        <f t="shared" ca="1" si="71"/>
        <v>FALSK</v>
      </c>
      <c r="AQ115">
        <f t="shared" ca="1" si="71"/>
        <v>186.6645</v>
      </c>
      <c r="AR115">
        <f t="shared" ca="1" si="71"/>
        <v>191.7</v>
      </c>
      <c r="AS115">
        <f t="shared" ca="1" si="71"/>
        <v>187.3279</v>
      </c>
      <c r="AT115">
        <f t="shared" ca="1" si="71"/>
        <v>166.6344</v>
      </c>
      <c r="AU115">
        <f t="shared" ca="1" si="71"/>
        <v>171.6</v>
      </c>
      <c r="AV115">
        <f t="shared" ca="1" si="71"/>
        <v>158.1653</v>
      </c>
      <c r="AW115">
        <f t="shared" ca="1" si="71"/>
        <v>148.76169999999999</v>
      </c>
      <c r="AX115">
        <f t="shared" ca="1" si="71"/>
        <v>153.80000000000001</v>
      </c>
      <c r="AY115" t="str">
        <f t="shared" ca="1" si="71"/>
        <v>FALSK</v>
      </c>
      <c r="BD115" s="92" t="str">
        <f t="shared" ca="1" si="48"/>
        <v>Ja</v>
      </c>
      <c r="BE115" s="92">
        <f t="shared" ca="1" si="49"/>
        <v>2012</v>
      </c>
      <c r="BF115" s="92">
        <f t="shared" ca="1" si="50"/>
        <v>1</v>
      </c>
      <c r="BG115" s="92">
        <f t="shared" ca="1" si="51"/>
        <v>4</v>
      </c>
      <c r="BH115" s="92">
        <f t="shared" ca="1" si="52"/>
        <v>153.5</v>
      </c>
      <c r="BI115" s="92">
        <f t="shared" ca="1" si="53"/>
        <v>150</v>
      </c>
      <c r="BJ115" s="92">
        <f t="shared" ca="1" si="54"/>
        <v>240</v>
      </c>
      <c r="BK115" s="92">
        <f t="shared" ca="1" si="55"/>
        <v>187.3279</v>
      </c>
      <c r="BQ115" s="92"/>
      <c r="BR115" s="92"/>
      <c r="BS115" s="92"/>
      <c r="BT115" s="92"/>
      <c r="BU115" s="92"/>
      <c r="BV115" s="92"/>
      <c r="BW115" s="92"/>
      <c r="BX115" s="92"/>
      <c r="BY115" s="92"/>
    </row>
    <row r="116" spans="1:77" x14ac:dyDescent="0.2">
      <c r="A116" t="str">
        <f t="shared" ca="1" si="44"/>
        <v>Ja</v>
      </c>
      <c r="B116">
        <f t="shared" ca="1" si="45"/>
        <v>2012</v>
      </c>
      <c r="C116">
        <f t="shared" ca="1" si="46"/>
        <v>2</v>
      </c>
      <c r="D116" s="82">
        <f t="shared" ca="1" si="47"/>
        <v>5</v>
      </c>
      <c r="E116" s="65">
        <f ca="1">OFFSET(Prisudvikling!D$8,0,ROW(E116)-ROW(E$6))</f>
        <v>40942</v>
      </c>
      <c r="F116">
        <f t="shared" ca="1" si="43"/>
        <v>152</v>
      </c>
      <c r="G116">
        <f t="shared" ref="G116:P125" ca="1" si="72">IF(ISNA(HLOOKUP($E116,prisudvikling,G$2,FALSE)),"FALSK",IF(HLOOKUP($E116,prisudvikling,G$2,FALSE)&gt;0,HLOOKUP($E116,prisudvikling,G$2,FALSE),"FALSK"))</f>
        <v>152</v>
      </c>
      <c r="H116">
        <f t="shared" ca="1" si="72"/>
        <v>142</v>
      </c>
      <c r="I116">
        <f t="shared" ca="1" si="72"/>
        <v>150</v>
      </c>
      <c r="J116">
        <f t="shared" ca="1" si="72"/>
        <v>204</v>
      </c>
      <c r="K116" t="str">
        <f t="shared" ca="1" si="72"/>
        <v>FALSK</v>
      </c>
      <c r="L116">
        <f t="shared" ca="1" si="72"/>
        <v>237.69</v>
      </c>
      <c r="M116">
        <f t="shared" ca="1" si="72"/>
        <v>542</v>
      </c>
      <c r="N116">
        <f t="shared" ca="1" si="72"/>
        <v>157</v>
      </c>
      <c r="O116">
        <f t="shared" ca="1" si="72"/>
        <v>171</v>
      </c>
      <c r="P116">
        <f t="shared" ca="1" si="72"/>
        <v>139</v>
      </c>
      <c r="Q116">
        <f t="shared" ref="Q116:Z125" ca="1" si="73">IF(ISNA(HLOOKUP($E116,prisudvikling,Q$2,FALSE)),"FALSK",IF(HLOOKUP($E116,prisudvikling,Q$2,FALSE)&gt;0,HLOOKUP($E116,prisudvikling,Q$2,FALSE),"FALSK"))</f>
        <v>872</v>
      </c>
      <c r="R116">
        <f t="shared" ca="1" si="73"/>
        <v>580</v>
      </c>
      <c r="S116">
        <f t="shared" ca="1" si="73"/>
        <v>503</v>
      </c>
      <c r="T116">
        <f t="shared" ca="1" si="73"/>
        <v>975</v>
      </c>
      <c r="U116">
        <f t="shared" ca="1" si="73"/>
        <v>903</v>
      </c>
      <c r="V116">
        <f t="shared" ca="1" si="73"/>
        <v>565</v>
      </c>
      <c r="W116">
        <f t="shared" ca="1" si="73"/>
        <v>517</v>
      </c>
      <c r="X116">
        <f t="shared" ca="1" si="73"/>
        <v>197.25</v>
      </c>
      <c r="Y116">
        <f t="shared" ca="1" si="73"/>
        <v>206</v>
      </c>
      <c r="Z116">
        <f t="shared" ca="1" si="73"/>
        <v>220.25</v>
      </c>
      <c r="AA116" t="str">
        <f t="shared" ref="AA116:AJ125" ca="1" si="74">IF(ISNA(HLOOKUP($E116,prisudvikling,AA$2,FALSE)),"FALSK",IF(HLOOKUP($E116,prisudvikling,AA$2,FALSE)&gt;0,HLOOKUP($E116,prisudvikling,AA$2,FALSE),"FALSK"))</f>
        <v>FALSK</v>
      </c>
      <c r="AB116">
        <f t="shared" ca="1" si="74"/>
        <v>1.8850465711842381</v>
      </c>
      <c r="AC116">
        <f t="shared" ca="1" si="74"/>
        <v>3.55</v>
      </c>
      <c r="AD116">
        <f t="shared" ca="1" si="74"/>
        <v>1.93</v>
      </c>
      <c r="AE116">
        <f t="shared" ca="1" si="74"/>
        <v>9.25</v>
      </c>
      <c r="AF116">
        <f t="shared" ca="1" si="74"/>
        <v>12</v>
      </c>
      <c r="AG116" t="str">
        <f t="shared" ca="1" si="74"/>
        <v>FALSK</v>
      </c>
      <c r="AH116" t="str">
        <f t="shared" ca="1" si="74"/>
        <v>FALSK</v>
      </c>
      <c r="AI116">
        <f t="shared" ca="1" si="74"/>
        <v>1490</v>
      </c>
      <c r="AJ116">
        <f t="shared" ca="1" si="74"/>
        <v>2800</v>
      </c>
      <c r="AK116">
        <f t="shared" ref="AK116:AY125" ca="1" si="75">IF(ISNA(HLOOKUP($E116,prisudvikling,AK$2,FALSE)),"FALSK",IF(HLOOKUP($E116,prisudvikling,AK$2,FALSE)&gt;0,HLOOKUP($E116,prisudvikling,AK$2,FALSE),"FALSK"))</f>
        <v>1520</v>
      </c>
      <c r="AL116">
        <f t="shared" ca="1" si="75"/>
        <v>7300</v>
      </c>
      <c r="AM116">
        <f t="shared" ca="1" si="75"/>
        <v>9470</v>
      </c>
      <c r="AN116" t="str">
        <f t="shared" ca="1" si="75"/>
        <v xml:space="preserve"> </v>
      </c>
      <c r="AO116" t="str">
        <f t="shared" ca="1" si="75"/>
        <v>FALSK</v>
      </c>
      <c r="AP116" t="str">
        <f t="shared" ca="1" si="75"/>
        <v>FALSK</v>
      </c>
      <c r="AQ116">
        <f t="shared" ca="1" si="75"/>
        <v>182.97040000000001</v>
      </c>
      <c r="AR116">
        <f t="shared" ca="1" si="75"/>
        <v>188</v>
      </c>
      <c r="AS116">
        <f t="shared" ca="1" si="75"/>
        <v>182.79470000000001</v>
      </c>
      <c r="AT116">
        <f t="shared" ca="1" si="75"/>
        <v>161.99690000000001</v>
      </c>
      <c r="AU116">
        <f t="shared" ca="1" si="75"/>
        <v>167</v>
      </c>
      <c r="AV116">
        <f t="shared" ca="1" si="75"/>
        <v>153.24029999999999</v>
      </c>
      <c r="AW116">
        <f t="shared" ca="1" si="75"/>
        <v>145.17509999999999</v>
      </c>
      <c r="AX116">
        <f t="shared" ca="1" si="75"/>
        <v>150.19999999999999</v>
      </c>
      <c r="AY116" t="str">
        <f t="shared" ca="1" si="75"/>
        <v>FALSK</v>
      </c>
      <c r="BD116" s="92" t="str">
        <f t="shared" ca="1" si="48"/>
        <v>Ja</v>
      </c>
      <c r="BE116" s="92">
        <f t="shared" ca="1" si="49"/>
        <v>2012</v>
      </c>
      <c r="BF116" s="92">
        <f t="shared" ca="1" si="50"/>
        <v>2</v>
      </c>
      <c r="BG116" s="92">
        <f t="shared" ca="1" si="51"/>
        <v>5</v>
      </c>
      <c r="BH116" s="92">
        <f t="shared" ca="1" si="52"/>
        <v>152</v>
      </c>
      <c r="BI116" s="92">
        <f t="shared" ca="1" si="53"/>
        <v>142</v>
      </c>
      <c r="BJ116" s="92">
        <f t="shared" ca="1" si="54"/>
        <v>237.69</v>
      </c>
      <c r="BK116" s="92">
        <f t="shared" ca="1" si="55"/>
        <v>182.79470000000001</v>
      </c>
      <c r="BQ116" s="92"/>
      <c r="BR116" s="92"/>
      <c r="BS116" s="92"/>
      <c r="BT116" s="92"/>
      <c r="BU116" s="92"/>
      <c r="BV116" s="92"/>
      <c r="BW116" s="92"/>
      <c r="BX116" s="92"/>
      <c r="BY116" s="92"/>
    </row>
    <row r="117" spans="1:77" x14ac:dyDescent="0.2">
      <c r="A117" t="str">
        <f t="shared" ca="1" si="44"/>
        <v>Ja</v>
      </c>
      <c r="B117">
        <f t="shared" ca="1" si="45"/>
        <v>2012</v>
      </c>
      <c r="C117">
        <f t="shared" ca="1" si="46"/>
        <v>2</v>
      </c>
      <c r="D117" s="82">
        <f t="shared" ca="1" si="47"/>
        <v>6</v>
      </c>
      <c r="E117" s="65">
        <f ca="1">OFFSET(Prisudvikling!D$8,0,ROW(E117)-ROW(E$6))</f>
        <v>40949</v>
      </c>
      <c r="F117">
        <f t="shared" ca="1" si="43"/>
        <v>161.81</v>
      </c>
      <c r="G117">
        <f t="shared" ca="1" si="72"/>
        <v>161.81</v>
      </c>
      <c r="H117">
        <f t="shared" ca="1" si="72"/>
        <v>157.33000000000001</v>
      </c>
      <c r="I117">
        <f t="shared" ca="1" si="72"/>
        <v>158</v>
      </c>
      <c r="J117">
        <f t="shared" ca="1" si="72"/>
        <v>208</v>
      </c>
      <c r="K117" t="str">
        <f t="shared" ca="1" si="72"/>
        <v>FALSK</v>
      </c>
      <c r="L117">
        <f t="shared" ca="1" si="72"/>
        <v>245</v>
      </c>
      <c r="M117">
        <f t="shared" ca="1" si="72"/>
        <v>547</v>
      </c>
      <c r="N117">
        <f t="shared" ca="1" si="72"/>
        <v>165</v>
      </c>
      <c r="O117">
        <f t="shared" ca="1" si="72"/>
        <v>178</v>
      </c>
      <c r="P117">
        <f t="shared" ca="1" si="72"/>
        <v>134</v>
      </c>
      <c r="Q117">
        <f t="shared" ca="1" si="73"/>
        <v>852</v>
      </c>
      <c r="R117">
        <f t="shared" ca="1" si="73"/>
        <v>565</v>
      </c>
      <c r="S117">
        <f t="shared" ca="1" si="73"/>
        <v>503</v>
      </c>
      <c r="T117">
        <f t="shared" ca="1" si="73"/>
        <v>975</v>
      </c>
      <c r="U117">
        <f t="shared" ca="1" si="73"/>
        <v>892</v>
      </c>
      <c r="V117">
        <f t="shared" ca="1" si="73"/>
        <v>552</v>
      </c>
      <c r="W117">
        <f t="shared" ca="1" si="73"/>
        <v>517</v>
      </c>
      <c r="X117">
        <f t="shared" ca="1" si="73"/>
        <v>199.25</v>
      </c>
      <c r="Y117">
        <f t="shared" ca="1" si="73"/>
        <v>207</v>
      </c>
      <c r="Z117">
        <f t="shared" ca="1" si="73"/>
        <v>221.25</v>
      </c>
      <c r="AA117" t="str">
        <f t="shared" ca="1" si="74"/>
        <v>FALSK</v>
      </c>
      <c r="AB117">
        <f t="shared" ca="1" si="74"/>
        <v>1.8850465711842381</v>
      </c>
      <c r="AC117">
        <f t="shared" ca="1" si="74"/>
        <v>3.55</v>
      </c>
      <c r="AD117">
        <f t="shared" ca="1" si="74"/>
        <v>1.93</v>
      </c>
      <c r="AE117">
        <f t="shared" ca="1" si="74"/>
        <v>9.25</v>
      </c>
      <c r="AF117">
        <f t="shared" ca="1" si="74"/>
        <v>12</v>
      </c>
      <c r="AG117" t="str">
        <f t="shared" ca="1" si="74"/>
        <v>FALSK</v>
      </c>
      <c r="AH117" t="str">
        <f t="shared" ca="1" si="74"/>
        <v>FALSK</v>
      </c>
      <c r="AI117">
        <f t="shared" ca="1" si="74"/>
        <v>1490</v>
      </c>
      <c r="AJ117">
        <f t="shared" ca="1" si="74"/>
        <v>2800</v>
      </c>
      <c r="AK117">
        <f t="shared" ca="1" si="75"/>
        <v>1520</v>
      </c>
      <c r="AL117">
        <f t="shared" ca="1" si="75"/>
        <v>7300</v>
      </c>
      <c r="AM117">
        <f t="shared" ca="1" si="75"/>
        <v>9470</v>
      </c>
      <c r="AN117" t="str">
        <f t="shared" ca="1" si="75"/>
        <v xml:space="preserve"> </v>
      </c>
      <c r="AO117" t="str">
        <f t="shared" ca="1" si="75"/>
        <v>FALSK</v>
      </c>
      <c r="AP117" t="str">
        <f t="shared" ca="1" si="75"/>
        <v>FALSK</v>
      </c>
      <c r="AQ117">
        <f t="shared" ca="1" si="75"/>
        <v>192.17590000000001</v>
      </c>
      <c r="AR117">
        <f t="shared" ca="1" si="75"/>
        <v>197.2</v>
      </c>
      <c r="AS117">
        <f t="shared" ca="1" si="75"/>
        <v>192.4631</v>
      </c>
      <c r="AT117">
        <f t="shared" ca="1" si="75"/>
        <v>172.97790000000001</v>
      </c>
      <c r="AU117">
        <f t="shared" ca="1" si="75"/>
        <v>178</v>
      </c>
      <c r="AV117">
        <f t="shared" ca="1" si="75"/>
        <v>164.3484</v>
      </c>
      <c r="AW117">
        <f t="shared" ca="1" si="75"/>
        <v>155.8449</v>
      </c>
      <c r="AX117">
        <f t="shared" ca="1" si="75"/>
        <v>160.80000000000001</v>
      </c>
      <c r="AY117" t="str">
        <f t="shared" ca="1" si="75"/>
        <v>FALSK</v>
      </c>
      <c r="BD117" s="92" t="str">
        <f t="shared" ca="1" si="48"/>
        <v>Ja</v>
      </c>
      <c r="BE117" s="92">
        <f t="shared" ca="1" si="49"/>
        <v>2012</v>
      </c>
      <c r="BF117" s="92">
        <f t="shared" ca="1" si="50"/>
        <v>2</v>
      </c>
      <c r="BG117" s="92">
        <f t="shared" ca="1" si="51"/>
        <v>6</v>
      </c>
      <c r="BH117" s="92">
        <f t="shared" ca="1" si="52"/>
        <v>161.81</v>
      </c>
      <c r="BI117" s="92">
        <f t="shared" ca="1" si="53"/>
        <v>157.33000000000001</v>
      </c>
      <c r="BJ117" s="92">
        <f t="shared" ca="1" si="54"/>
        <v>245</v>
      </c>
      <c r="BK117" s="92">
        <f t="shared" ca="1" si="55"/>
        <v>192.4631</v>
      </c>
      <c r="BQ117" s="92"/>
      <c r="BR117" s="92"/>
      <c r="BS117" s="92"/>
      <c r="BT117" s="92"/>
      <c r="BU117" s="92"/>
      <c r="BV117" s="92"/>
      <c r="BW117" s="92"/>
      <c r="BX117" s="92"/>
      <c r="BY117" s="92"/>
    </row>
    <row r="118" spans="1:77" x14ac:dyDescent="0.2">
      <c r="A118" t="str">
        <f t="shared" ca="1" si="44"/>
        <v>Ja</v>
      </c>
      <c r="B118">
        <f t="shared" ca="1" si="45"/>
        <v>2012</v>
      </c>
      <c r="C118">
        <f t="shared" ca="1" si="46"/>
        <v>2</v>
      </c>
      <c r="D118" s="82">
        <f t="shared" ca="1" si="47"/>
        <v>7</v>
      </c>
      <c r="E118" s="65">
        <f ca="1">OFFSET(Prisudvikling!D$8,0,ROW(E118)-ROW(E$6))</f>
        <v>40956</v>
      </c>
      <c r="F118">
        <f t="shared" ca="1" si="43"/>
        <v>164</v>
      </c>
      <c r="G118">
        <f t="shared" ca="1" si="72"/>
        <v>164</v>
      </c>
      <c r="H118">
        <f t="shared" ca="1" si="72"/>
        <v>158.08000000000001</v>
      </c>
      <c r="I118">
        <f t="shared" ca="1" si="72"/>
        <v>152</v>
      </c>
      <c r="J118">
        <f t="shared" ca="1" si="72"/>
        <v>205</v>
      </c>
      <c r="K118" t="str">
        <f t="shared" ca="1" si="72"/>
        <v>FALSK</v>
      </c>
      <c r="L118">
        <f t="shared" ca="1" si="72"/>
        <v>246</v>
      </c>
      <c r="M118">
        <f t="shared" ca="1" si="72"/>
        <v>545</v>
      </c>
      <c r="N118">
        <f t="shared" ca="1" si="72"/>
        <v>165</v>
      </c>
      <c r="O118">
        <f t="shared" ca="1" si="72"/>
        <v>185</v>
      </c>
      <c r="P118">
        <f t="shared" ca="1" si="72"/>
        <v>137</v>
      </c>
      <c r="Q118">
        <f t="shared" ca="1" si="73"/>
        <v>830</v>
      </c>
      <c r="R118">
        <f t="shared" ca="1" si="73"/>
        <v>656.5</v>
      </c>
      <c r="S118">
        <f t="shared" ca="1" si="73"/>
        <v>503</v>
      </c>
      <c r="T118">
        <f t="shared" ca="1" si="73"/>
        <v>975</v>
      </c>
      <c r="U118">
        <f t="shared" ca="1" si="73"/>
        <v>892</v>
      </c>
      <c r="V118">
        <f t="shared" ca="1" si="73"/>
        <v>552</v>
      </c>
      <c r="W118">
        <f t="shared" ca="1" si="73"/>
        <v>517</v>
      </c>
      <c r="X118">
        <f t="shared" ca="1" si="73"/>
        <v>200</v>
      </c>
      <c r="Y118">
        <f t="shared" ca="1" si="73"/>
        <v>209</v>
      </c>
      <c r="Z118">
        <f t="shared" ca="1" si="73"/>
        <v>223.25</v>
      </c>
      <c r="AA118" t="str">
        <f t="shared" ca="1" si="74"/>
        <v>FALSK</v>
      </c>
      <c r="AB118">
        <f t="shared" ca="1" si="74"/>
        <v>1.8850465711842381</v>
      </c>
      <c r="AC118">
        <f t="shared" ca="1" si="74"/>
        <v>3.33</v>
      </c>
      <c r="AD118">
        <f t="shared" ca="1" si="74"/>
        <v>1.93</v>
      </c>
      <c r="AE118">
        <f t="shared" ca="1" si="74"/>
        <v>8.75</v>
      </c>
      <c r="AF118">
        <f t="shared" ca="1" si="74"/>
        <v>12</v>
      </c>
      <c r="AG118" t="str">
        <f t="shared" ca="1" si="74"/>
        <v>FALSK</v>
      </c>
      <c r="AH118" t="str">
        <f t="shared" ca="1" si="74"/>
        <v>FALSK</v>
      </c>
      <c r="AI118">
        <f t="shared" ca="1" si="74"/>
        <v>1490</v>
      </c>
      <c r="AJ118">
        <f t="shared" ca="1" si="74"/>
        <v>2630</v>
      </c>
      <c r="AK118">
        <f t="shared" ca="1" si="75"/>
        <v>1520</v>
      </c>
      <c r="AL118">
        <f t="shared" ca="1" si="75"/>
        <v>6910</v>
      </c>
      <c r="AM118">
        <f t="shared" ca="1" si="75"/>
        <v>9470</v>
      </c>
      <c r="AN118" t="str">
        <f t="shared" ca="1" si="75"/>
        <v xml:space="preserve"> </v>
      </c>
      <c r="AO118" t="str">
        <f t="shared" ca="1" si="75"/>
        <v>FALSK</v>
      </c>
      <c r="AP118" t="str">
        <f t="shared" ca="1" si="75"/>
        <v>FALSK</v>
      </c>
      <c r="AQ118">
        <f t="shared" ca="1" si="75"/>
        <v>207.81479999999999</v>
      </c>
      <c r="AR118">
        <f t="shared" ca="1" si="75"/>
        <v>212.8</v>
      </c>
      <c r="AS118">
        <f t="shared" ca="1" si="75"/>
        <v>190.89529999999999</v>
      </c>
      <c r="AT118">
        <f t="shared" ca="1" si="75"/>
        <v>174.5633</v>
      </c>
      <c r="AU118">
        <f t="shared" ca="1" si="75"/>
        <v>179.6</v>
      </c>
      <c r="AV118">
        <f t="shared" ca="1" si="75"/>
        <v>151.24619999999999</v>
      </c>
      <c r="AW118">
        <f t="shared" ca="1" si="75"/>
        <v>157.5746</v>
      </c>
      <c r="AX118">
        <f t="shared" ca="1" si="75"/>
        <v>162.6</v>
      </c>
      <c r="AY118" t="str">
        <f t="shared" ca="1" si="75"/>
        <v>FALSK</v>
      </c>
      <c r="BD118" s="92" t="str">
        <f t="shared" ca="1" si="48"/>
        <v>Ja</v>
      </c>
      <c r="BE118" s="92">
        <f t="shared" ca="1" si="49"/>
        <v>2012</v>
      </c>
      <c r="BF118" s="92">
        <f t="shared" ca="1" si="50"/>
        <v>2</v>
      </c>
      <c r="BG118" s="92">
        <f t="shared" ca="1" si="51"/>
        <v>7</v>
      </c>
      <c r="BH118" s="92">
        <f t="shared" ca="1" si="52"/>
        <v>164</v>
      </c>
      <c r="BI118" s="92">
        <f t="shared" ca="1" si="53"/>
        <v>158.08000000000001</v>
      </c>
      <c r="BJ118" s="92">
        <f t="shared" ca="1" si="54"/>
        <v>246</v>
      </c>
      <c r="BK118" s="92">
        <f t="shared" ca="1" si="55"/>
        <v>190.89529999999999</v>
      </c>
      <c r="BQ118" s="92"/>
      <c r="BR118" s="92"/>
      <c r="BS118" s="92"/>
      <c r="BT118" s="92"/>
      <c r="BU118" s="92"/>
      <c r="BV118" s="92"/>
      <c r="BW118" s="92"/>
      <c r="BX118" s="92"/>
      <c r="BY118" s="92"/>
    </row>
    <row r="119" spans="1:77" x14ac:dyDescent="0.2">
      <c r="A119" t="str">
        <f t="shared" ca="1" si="44"/>
        <v>Ja</v>
      </c>
      <c r="B119">
        <f t="shared" ca="1" si="45"/>
        <v>2012</v>
      </c>
      <c r="C119">
        <f t="shared" ca="1" si="46"/>
        <v>2</v>
      </c>
      <c r="D119" s="82">
        <f t="shared" ca="1" si="47"/>
        <v>8</v>
      </c>
      <c r="E119" s="65">
        <f ca="1">OFFSET(Prisudvikling!D$8,0,ROW(E119)-ROW(E$6))</f>
        <v>40963</v>
      </c>
      <c r="F119">
        <f t="shared" ca="1" si="43"/>
        <v>162</v>
      </c>
      <c r="G119">
        <f t="shared" ca="1" si="72"/>
        <v>162</v>
      </c>
      <c r="H119">
        <f t="shared" ca="1" si="72"/>
        <v>155</v>
      </c>
      <c r="I119">
        <f t="shared" ca="1" si="72"/>
        <v>154</v>
      </c>
      <c r="J119">
        <f t="shared" ca="1" si="72"/>
        <v>208</v>
      </c>
      <c r="K119" t="str">
        <f t="shared" ca="1" si="72"/>
        <v>FALSK</v>
      </c>
      <c r="L119">
        <f t="shared" ca="1" si="72"/>
        <v>250</v>
      </c>
      <c r="M119">
        <f t="shared" ca="1" si="72"/>
        <v>547</v>
      </c>
      <c r="N119">
        <f t="shared" ca="1" si="72"/>
        <v>167</v>
      </c>
      <c r="O119">
        <f t="shared" ca="1" si="72"/>
        <v>185</v>
      </c>
      <c r="P119">
        <f t="shared" ca="1" si="72"/>
        <v>144.5</v>
      </c>
      <c r="Q119">
        <f t="shared" ca="1" si="73"/>
        <v>830</v>
      </c>
      <c r="R119">
        <f t="shared" ca="1" si="73"/>
        <v>673</v>
      </c>
      <c r="S119">
        <f t="shared" ca="1" si="73"/>
        <v>503</v>
      </c>
      <c r="T119">
        <f t="shared" ca="1" si="73"/>
        <v>975</v>
      </c>
      <c r="U119">
        <f t="shared" ca="1" si="73"/>
        <v>892</v>
      </c>
      <c r="V119">
        <f t="shared" ca="1" si="73"/>
        <v>552</v>
      </c>
      <c r="W119">
        <f t="shared" ca="1" si="73"/>
        <v>517</v>
      </c>
      <c r="X119">
        <f t="shared" ca="1" si="73"/>
        <v>199.75</v>
      </c>
      <c r="Y119">
        <f t="shared" ca="1" si="73"/>
        <v>210</v>
      </c>
      <c r="Z119">
        <f t="shared" ca="1" si="73"/>
        <v>224.5</v>
      </c>
      <c r="AA119" t="str">
        <f t="shared" ca="1" si="74"/>
        <v>FALSK</v>
      </c>
      <c r="AB119">
        <f t="shared" ca="1" si="74"/>
        <v>1.8850465711842381</v>
      </c>
      <c r="AC119">
        <f t="shared" ca="1" si="74"/>
        <v>3.33</v>
      </c>
      <c r="AD119">
        <f t="shared" ca="1" si="74"/>
        <v>1.93</v>
      </c>
      <c r="AE119">
        <f t="shared" ca="1" si="74"/>
        <v>8.75</v>
      </c>
      <c r="AF119">
        <f t="shared" ca="1" si="74"/>
        <v>12</v>
      </c>
      <c r="AG119" t="str">
        <f t="shared" ca="1" si="74"/>
        <v>FALSK</v>
      </c>
      <c r="AH119" t="str">
        <f t="shared" ca="1" si="74"/>
        <v>FALSK</v>
      </c>
      <c r="AI119">
        <f t="shared" ca="1" si="74"/>
        <v>1490</v>
      </c>
      <c r="AJ119">
        <f t="shared" ca="1" si="74"/>
        <v>2630</v>
      </c>
      <c r="AK119">
        <f t="shared" ca="1" si="75"/>
        <v>1520</v>
      </c>
      <c r="AL119">
        <f t="shared" ca="1" si="75"/>
        <v>6910</v>
      </c>
      <c r="AM119">
        <f t="shared" ca="1" si="75"/>
        <v>9470</v>
      </c>
      <c r="AN119" t="str">
        <f t="shared" ca="1" si="75"/>
        <v xml:space="preserve"> </v>
      </c>
      <c r="AO119" t="str">
        <f t="shared" ca="1" si="75"/>
        <v>FALSK</v>
      </c>
      <c r="AP119" t="str">
        <f t="shared" ca="1" si="75"/>
        <v>FALSK</v>
      </c>
      <c r="AQ119">
        <f t="shared" ca="1" si="75"/>
        <v>196.0258</v>
      </c>
      <c r="AR119">
        <f t="shared" ca="1" si="75"/>
        <v>201</v>
      </c>
      <c r="AS119">
        <f t="shared" ca="1" si="75"/>
        <v>185.73179999999999</v>
      </c>
      <c r="AT119">
        <f t="shared" ca="1" si="75"/>
        <v>173.37110000000001</v>
      </c>
      <c r="AU119">
        <f t="shared" ca="1" si="75"/>
        <v>178.4</v>
      </c>
      <c r="AV119">
        <f t="shared" ca="1" si="75"/>
        <v>151.96080000000001</v>
      </c>
      <c r="AW119">
        <f t="shared" ca="1" si="75"/>
        <v>155.72929999999999</v>
      </c>
      <c r="AX119">
        <f t="shared" ca="1" si="75"/>
        <v>160.69999999999999</v>
      </c>
      <c r="AY119" t="str">
        <f t="shared" ca="1" si="75"/>
        <v>FALSK</v>
      </c>
      <c r="BD119" s="92" t="str">
        <f t="shared" ca="1" si="48"/>
        <v>Ja</v>
      </c>
      <c r="BE119" s="92">
        <f t="shared" ca="1" si="49"/>
        <v>2012</v>
      </c>
      <c r="BF119" s="92">
        <f t="shared" ca="1" si="50"/>
        <v>2</v>
      </c>
      <c r="BG119" s="92">
        <f t="shared" ca="1" si="51"/>
        <v>8</v>
      </c>
      <c r="BH119" s="92">
        <f t="shared" ca="1" si="52"/>
        <v>162</v>
      </c>
      <c r="BI119" s="92">
        <f t="shared" ca="1" si="53"/>
        <v>155</v>
      </c>
      <c r="BJ119" s="92">
        <f t="shared" ca="1" si="54"/>
        <v>250</v>
      </c>
      <c r="BK119" s="92">
        <f t="shared" ca="1" si="55"/>
        <v>185.73179999999999</v>
      </c>
      <c r="BQ119" s="92"/>
      <c r="BR119" s="92"/>
      <c r="BS119" s="92"/>
      <c r="BT119" s="92"/>
      <c r="BU119" s="92"/>
      <c r="BV119" s="92"/>
      <c r="BW119" s="92"/>
      <c r="BX119" s="92"/>
      <c r="BY119" s="92"/>
    </row>
    <row r="120" spans="1:77" x14ac:dyDescent="0.2">
      <c r="A120" t="str">
        <f t="shared" ca="1" si="44"/>
        <v>Ja</v>
      </c>
      <c r="B120">
        <f t="shared" ca="1" si="45"/>
        <v>2012</v>
      </c>
      <c r="C120">
        <f t="shared" ca="1" si="46"/>
        <v>3</v>
      </c>
      <c r="D120" s="82">
        <f t="shared" ca="1" si="47"/>
        <v>9</v>
      </c>
      <c r="E120" s="65">
        <f ca="1">OFFSET(Prisudvikling!D$8,0,ROW(E120)-ROW(E$6))</f>
        <v>40970</v>
      </c>
      <c r="F120">
        <f t="shared" ca="1" si="43"/>
        <v>162</v>
      </c>
      <c r="G120">
        <f t="shared" ca="1" si="72"/>
        <v>162</v>
      </c>
      <c r="H120">
        <f t="shared" ca="1" si="72"/>
        <v>155</v>
      </c>
      <c r="I120">
        <f t="shared" ca="1" si="72"/>
        <v>154</v>
      </c>
      <c r="J120">
        <f t="shared" ca="1" si="72"/>
        <v>208</v>
      </c>
      <c r="K120" t="str">
        <f t="shared" ca="1" si="72"/>
        <v>FALSK</v>
      </c>
      <c r="L120">
        <f t="shared" ca="1" si="72"/>
        <v>243.75</v>
      </c>
      <c r="M120">
        <f t="shared" ca="1" si="72"/>
        <v>547</v>
      </c>
      <c r="N120">
        <f t="shared" ca="1" si="72"/>
        <v>168.5</v>
      </c>
      <c r="O120">
        <f t="shared" ca="1" si="72"/>
        <v>185</v>
      </c>
      <c r="P120">
        <f t="shared" ca="1" si="72"/>
        <v>137</v>
      </c>
      <c r="Q120">
        <f t="shared" ca="1" si="73"/>
        <v>830</v>
      </c>
      <c r="R120">
        <f t="shared" ca="1" si="73"/>
        <v>673</v>
      </c>
      <c r="S120">
        <f t="shared" ca="1" si="73"/>
        <v>503</v>
      </c>
      <c r="T120">
        <f t="shared" ca="1" si="73"/>
        <v>975</v>
      </c>
      <c r="U120">
        <f t="shared" ca="1" si="73"/>
        <v>892</v>
      </c>
      <c r="V120">
        <f t="shared" ca="1" si="73"/>
        <v>552</v>
      </c>
      <c r="W120">
        <f t="shared" ca="1" si="73"/>
        <v>517</v>
      </c>
      <c r="X120">
        <f t="shared" ca="1" si="73"/>
        <v>200.25</v>
      </c>
      <c r="Y120">
        <f t="shared" ca="1" si="73"/>
        <v>211</v>
      </c>
      <c r="Z120">
        <f t="shared" ca="1" si="73"/>
        <v>226.25</v>
      </c>
      <c r="AA120" t="str">
        <f t="shared" ca="1" si="74"/>
        <v>FALSK</v>
      </c>
      <c r="AB120">
        <f t="shared" ca="1" si="74"/>
        <v>1.8850465711842381</v>
      </c>
      <c r="AC120">
        <f t="shared" ca="1" si="74"/>
        <v>3.33</v>
      </c>
      <c r="AD120">
        <f t="shared" ca="1" si="74"/>
        <v>1.93</v>
      </c>
      <c r="AE120">
        <f t="shared" ca="1" si="74"/>
        <v>8.75</v>
      </c>
      <c r="AF120">
        <f t="shared" ca="1" si="74"/>
        <v>12</v>
      </c>
      <c r="AG120" t="str">
        <f t="shared" ca="1" si="74"/>
        <v>FALSK</v>
      </c>
      <c r="AH120" t="str">
        <f t="shared" ca="1" si="74"/>
        <v>FALSK</v>
      </c>
      <c r="AI120">
        <f t="shared" ca="1" si="74"/>
        <v>1490</v>
      </c>
      <c r="AJ120">
        <f t="shared" ca="1" si="74"/>
        <v>2630</v>
      </c>
      <c r="AK120">
        <f t="shared" ca="1" si="75"/>
        <v>1520</v>
      </c>
      <c r="AL120">
        <f t="shared" ca="1" si="75"/>
        <v>6910</v>
      </c>
      <c r="AM120">
        <f t="shared" ca="1" si="75"/>
        <v>9470</v>
      </c>
      <c r="AN120" t="str">
        <f t="shared" ca="1" si="75"/>
        <v xml:space="preserve"> </v>
      </c>
      <c r="AO120" t="str">
        <f t="shared" ca="1" si="75"/>
        <v>FALSK</v>
      </c>
      <c r="AP120" t="str">
        <f t="shared" ca="1" si="75"/>
        <v>FALSK</v>
      </c>
      <c r="AQ120">
        <f t="shared" ca="1" si="75"/>
        <v>194.92930000000001</v>
      </c>
      <c r="AR120">
        <f t="shared" ca="1" si="75"/>
        <v>199.9</v>
      </c>
      <c r="AS120">
        <f t="shared" ca="1" si="75"/>
        <v>184.62559999999999</v>
      </c>
      <c r="AT120">
        <f t="shared" ca="1" si="75"/>
        <v>172.3665</v>
      </c>
      <c r="AU120">
        <f t="shared" ca="1" si="75"/>
        <v>177.4</v>
      </c>
      <c r="AV120">
        <f t="shared" ca="1" si="75"/>
        <v>150.8442</v>
      </c>
      <c r="AW120">
        <f t="shared" ca="1" si="75"/>
        <v>155.84649999999999</v>
      </c>
      <c r="AX120">
        <f t="shared" ca="1" si="75"/>
        <v>160.80000000000001</v>
      </c>
      <c r="AY120" t="str">
        <f t="shared" ca="1" si="75"/>
        <v>FALSK</v>
      </c>
      <c r="BD120" s="92" t="str">
        <f t="shared" ca="1" si="48"/>
        <v>Ja</v>
      </c>
      <c r="BE120" s="92">
        <f t="shared" ca="1" si="49"/>
        <v>2012</v>
      </c>
      <c r="BF120" s="92">
        <f t="shared" ca="1" si="50"/>
        <v>3</v>
      </c>
      <c r="BG120" s="92">
        <f t="shared" ca="1" si="51"/>
        <v>9</v>
      </c>
      <c r="BH120" s="92">
        <f t="shared" ca="1" si="52"/>
        <v>162</v>
      </c>
      <c r="BI120" s="92">
        <f t="shared" ca="1" si="53"/>
        <v>155</v>
      </c>
      <c r="BJ120" s="92">
        <f t="shared" ca="1" si="54"/>
        <v>243.75</v>
      </c>
      <c r="BK120" s="92">
        <f t="shared" ca="1" si="55"/>
        <v>184.62559999999999</v>
      </c>
      <c r="BQ120" s="92"/>
      <c r="BR120" s="92"/>
      <c r="BS120" s="92"/>
      <c r="BT120" s="92"/>
      <c r="BU120" s="92"/>
      <c r="BV120" s="92"/>
      <c r="BW120" s="92"/>
      <c r="BX120" s="92"/>
      <c r="BY120" s="92"/>
    </row>
    <row r="121" spans="1:77" x14ac:dyDescent="0.2">
      <c r="A121" t="str">
        <f t="shared" ca="1" si="44"/>
        <v>Ja</v>
      </c>
      <c r="B121">
        <f t="shared" ca="1" si="45"/>
        <v>2012</v>
      </c>
      <c r="C121">
        <f t="shared" ca="1" si="46"/>
        <v>3</v>
      </c>
      <c r="D121" s="82">
        <f t="shared" ca="1" si="47"/>
        <v>10</v>
      </c>
      <c r="E121" s="65">
        <f ca="1">OFFSET(Prisudvikling!D$8,0,ROW(E121)-ROW(E$6))</f>
        <v>40977</v>
      </c>
      <c r="F121">
        <f t="shared" ca="1" si="43"/>
        <v>162</v>
      </c>
      <c r="G121">
        <f t="shared" ca="1" si="72"/>
        <v>162</v>
      </c>
      <c r="H121">
        <f t="shared" ca="1" si="72"/>
        <v>154</v>
      </c>
      <c r="I121">
        <f t="shared" ca="1" si="72"/>
        <v>158</v>
      </c>
      <c r="J121">
        <f t="shared" ca="1" si="72"/>
        <v>207</v>
      </c>
      <c r="K121" t="str">
        <f t="shared" ca="1" si="72"/>
        <v>FALSK</v>
      </c>
      <c r="L121">
        <f t="shared" ca="1" si="72"/>
        <v>253</v>
      </c>
      <c r="M121">
        <f t="shared" ca="1" si="72"/>
        <v>547</v>
      </c>
      <c r="N121">
        <f t="shared" ca="1" si="72"/>
        <v>173</v>
      </c>
      <c r="O121">
        <f t="shared" ca="1" si="72"/>
        <v>192</v>
      </c>
      <c r="P121">
        <f t="shared" ca="1" si="72"/>
        <v>137</v>
      </c>
      <c r="Q121">
        <f t="shared" ca="1" si="73"/>
        <v>862</v>
      </c>
      <c r="R121">
        <f t="shared" ca="1" si="73"/>
        <v>690.5</v>
      </c>
      <c r="S121">
        <f t="shared" ca="1" si="73"/>
        <v>503</v>
      </c>
      <c r="T121">
        <f t="shared" ca="1" si="73"/>
        <v>975</v>
      </c>
      <c r="U121">
        <f t="shared" ca="1" si="73"/>
        <v>892</v>
      </c>
      <c r="V121">
        <f t="shared" ca="1" si="73"/>
        <v>552</v>
      </c>
      <c r="W121">
        <f t="shared" ca="1" si="73"/>
        <v>517</v>
      </c>
      <c r="X121">
        <f t="shared" ca="1" si="73"/>
        <v>201.25</v>
      </c>
      <c r="Y121">
        <f t="shared" ca="1" si="73"/>
        <v>212.25</v>
      </c>
      <c r="Z121">
        <f t="shared" ca="1" si="73"/>
        <v>228.5</v>
      </c>
      <c r="AA121" t="str">
        <f t="shared" ca="1" si="74"/>
        <v>FALSK</v>
      </c>
      <c r="AB121">
        <f t="shared" ca="1" si="74"/>
        <v>1.8850465711842381</v>
      </c>
      <c r="AC121">
        <f t="shared" ca="1" si="74"/>
        <v>3.33</v>
      </c>
      <c r="AD121">
        <f t="shared" ca="1" si="74"/>
        <v>1.93</v>
      </c>
      <c r="AE121">
        <f t="shared" ca="1" si="74"/>
        <v>8.75</v>
      </c>
      <c r="AF121">
        <f t="shared" ca="1" si="74"/>
        <v>12</v>
      </c>
      <c r="AG121" t="str">
        <f t="shared" ca="1" si="74"/>
        <v>FALSK</v>
      </c>
      <c r="AH121" t="str">
        <f t="shared" ca="1" si="74"/>
        <v>FALSK</v>
      </c>
      <c r="AI121">
        <f t="shared" ca="1" si="74"/>
        <v>1490</v>
      </c>
      <c r="AJ121">
        <f t="shared" ca="1" si="74"/>
        <v>2630</v>
      </c>
      <c r="AK121">
        <f t="shared" ca="1" si="75"/>
        <v>1520</v>
      </c>
      <c r="AL121">
        <f t="shared" ca="1" si="75"/>
        <v>6910</v>
      </c>
      <c r="AM121">
        <f t="shared" ca="1" si="75"/>
        <v>9470</v>
      </c>
      <c r="AN121" t="str">
        <f t="shared" ca="1" si="75"/>
        <v xml:space="preserve"> </v>
      </c>
      <c r="AO121" t="str">
        <f t="shared" ca="1" si="75"/>
        <v>FALSK</v>
      </c>
      <c r="AP121" t="str">
        <f t="shared" ca="1" si="75"/>
        <v>FALSK</v>
      </c>
      <c r="AQ121">
        <f t="shared" ca="1" si="75"/>
        <v>197.05779999999999</v>
      </c>
      <c r="AR121">
        <f t="shared" ca="1" si="75"/>
        <v>205.1</v>
      </c>
      <c r="AS121">
        <f t="shared" ca="1" si="75"/>
        <v>186.7413</v>
      </c>
      <c r="AT121">
        <f t="shared" ca="1" si="75"/>
        <v>173.62780000000001</v>
      </c>
      <c r="AU121">
        <f t="shared" ca="1" si="75"/>
        <v>181.6</v>
      </c>
      <c r="AV121">
        <f t="shared" ca="1" si="75"/>
        <v>152.49680000000001</v>
      </c>
      <c r="AW121">
        <f t="shared" ca="1" si="75"/>
        <v>156.15969999999999</v>
      </c>
      <c r="AX121">
        <f t="shared" ca="1" si="75"/>
        <v>164.2</v>
      </c>
      <c r="AY121" t="str">
        <f t="shared" ca="1" si="75"/>
        <v>FALSK</v>
      </c>
      <c r="BD121" s="92" t="str">
        <f t="shared" ca="1" si="48"/>
        <v>Ja</v>
      </c>
      <c r="BE121" s="92">
        <f t="shared" ca="1" si="49"/>
        <v>2012</v>
      </c>
      <c r="BF121" s="92">
        <f t="shared" ca="1" si="50"/>
        <v>3</v>
      </c>
      <c r="BG121" s="92">
        <f t="shared" ca="1" si="51"/>
        <v>10</v>
      </c>
      <c r="BH121" s="92">
        <f t="shared" ca="1" si="52"/>
        <v>162</v>
      </c>
      <c r="BI121" s="92">
        <f t="shared" ca="1" si="53"/>
        <v>154</v>
      </c>
      <c r="BJ121" s="92">
        <f t="shared" ca="1" si="54"/>
        <v>253</v>
      </c>
      <c r="BK121" s="92">
        <f t="shared" ca="1" si="55"/>
        <v>186.7413</v>
      </c>
      <c r="BQ121" s="92"/>
      <c r="BR121" s="92"/>
      <c r="BS121" s="92"/>
      <c r="BT121" s="92"/>
      <c r="BU121" s="92"/>
      <c r="BV121" s="92"/>
      <c r="BW121" s="92"/>
      <c r="BX121" s="92"/>
      <c r="BY121" s="92"/>
    </row>
    <row r="122" spans="1:77" x14ac:dyDescent="0.2">
      <c r="A122" t="str">
        <f t="shared" ca="1" si="44"/>
        <v>Ja</v>
      </c>
      <c r="B122">
        <f t="shared" ca="1" si="45"/>
        <v>2012</v>
      </c>
      <c r="C122">
        <f t="shared" ca="1" si="46"/>
        <v>3</v>
      </c>
      <c r="D122" s="82">
        <f t="shared" ca="1" si="47"/>
        <v>11</v>
      </c>
      <c r="E122" s="65">
        <f ca="1">OFFSET(Prisudvikling!D$8,0,ROW(E122)-ROW(E$6))</f>
        <v>40984</v>
      </c>
      <c r="F122">
        <f t="shared" ca="1" si="43"/>
        <v>160.58000000000001</v>
      </c>
      <c r="G122">
        <f t="shared" ca="1" si="72"/>
        <v>160.58000000000001</v>
      </c>
      <c r="H122">
        <f t="shared" ca="1" si="72"/>
        <v>153.87</v>
      </c>
      <c r="I122">
        <f t="shared" ca="1" si="72"/>
        <v>154</v>
      </c>
      <c r="J122">
        <f t="shared" ca="1" si="72"/>
        <v>207</v>
      </c>
      <c r="K122" t="str">
        <f t="shared" ca="1" si="72"/>
        <v>FALSK</v>
      </c>
      <c r="L122">
        <f t="shared" ca="1" si="72"/>
        <v>256.75</v>
      </c>
      <c r="M122">
        <f t="shared" ca="1" si="72"/>
        <v>547</v>
      </c>
      <c r="N122">
        <f t="shared" ca="1" si="72"/>
        <v>174</v>
      </c>
      <c r="O122">
        <f t="shared" ca="1" si="72"/>
        <v>190</v>
      </c>
      <c r="P122">
        <f t="shared" ca="1" si="72"/>
        <v>138</v>
      </c>
      <c r="Q122">
        <f t="shared" ca="1" si="73"/>
        <v>862</v>
      </c>
      <c r="R122">
        <f t="shared" ca="1" si="73"/>
        <v>688</v>
      </c>
      <c r="S122">
        <f t="shared" ca="1" si="73"/>
        <v>503</v>
      </c>
      <c r="T122">
        <f t="shared" ca="1" si="73"/>
        <v>975</v>
      </c>
      <c r="U122">
        <f t="shared" ca="1" si="73"/>
        <v>893</v>
      </c>
      <c r="V122">
        <f t="shared" ca="1" si="73"/>
        <v>548</v>
      </c>
      <c r="W122">
        <f t="shared" ca="1" si="73"/>
        <v>517</v>
      </c>
      <c r="X122">
        <f t="shared" ca="1" si="73"/>
        <v>202.5</v>
      </c>
      <c r="Y122">
        <f t="shared" ca="1" si="73"/>
        <v>215.25</v>
      </c>
      <c r="Z122">
        <f t="shared" ca="1" si="73"/>
        <v>233.25</v>
      </c>
      <c r="AA122" t="str">
        <f t="shared" ca="1" si="74"/>
        <v>FALSK</v>
      </c>
      <c r="AB122">
        <f t="shared" ca="1" si="74"/>
        <v>1.8850465711842381</v>
      </c>
      <c r="AC122">
        <f t="shared" ca="1" si="74"/>
        <v>3.33</v>
      </c>
      <c r="AD122">
        <f t="shared" ca="1" si="74"/>
        <v>1.93</v>
      </c>
      <c r="AE122">
        <f t="shared" ca="1" si="74"/>
        <v>8.75</v>
      </c>
      <c r="AF122">
        <f t="shared" ca="1" si="74"/>
        <v>12</v>
      </c>
      <c r="AG122" t="str">
        <f t="shared" ca="1" si="74"/>
        <v>FALSK</v>
      </c>
      <c r="AH122" t="str">
        <f t="shared" ca="1" si="74"/>
        <v>FALSK</v>
      </c>
      <c r="AI122">
        <f t="shared" ca="1" si="74"/>
        <v>1490</v>
      </c>
      <c r="AJ122">
        <f t="shared" ca="1" si="74"/>
        <v>2630</v>
      </c>
      <c r="AK122">
        <f t="shared" ca="1" si="75"/>
        <v>1520</v>
      </c>
      <c r="AL122">
        <f t="shared" ca="1" si="75"/>
        <v>6910</v>
      </c>
      <c r="AM122">
        <f t="shared" ca="1" si="75"/>
        <v>9470</v>
      </c>
      <c r="AN122" t="str">
        <f t="shared" ca="1" si="75"/>
        <v xml:space="preserve"> </v>
      </c>
      <c r="AO122" t="str">
        <f t="shared" ca="1" si="75"/>
        <v>FALSK</v>
      </c>
      <c r="AP122" t="str">
        <f t="shared" ca="1" si="75"/>
        <v>FALSK</v>
      </c>
      <c r="AQ122">
        <f t="shared" ca="1" si="75"/>
        <v>197.2456</v>
      </c>
      <c r="AR122">
        <f t="shared" ca="1" si="75"/>
        <v>205.2</v>
      </c>
      <c r="AS122">
        <f t="shared" ca="1" si="75"/>
        <v>187.36689999999999</v>
      </c>
      <c r="AT122">
        <f t="shared" ca="1" si="75"/>
        <v>173.93020000000001</v>
      </c>
      <c r="AU122">
        <f t="shared" ca="1" si="75"/>
        <v>181.9</v>
      </c>
      <c r="AV122">
        <f t="shared" ca="1" si="75"/>
        <v>153.0591</v>
      </c>
      <c r="AW122">
        <f t="shared" ca="1" si="75"/>
        <v>155.52549999999999</v>
      </c>
      <c r="AX122">
        <f t="shared" ca="1" si="75"/>
        <v>163.5</v>
      </c>
      <c r="AY122" t="str">
        <f t="shared" ca="1" si="75"/>
        <v>FALSK</v>
      </c>
      <c r="BD122" s="92" t="str">
        <f t="shared" ca="1" si="48"/>
        <v>Ja</v>
      </c>
      <c r="BE122" s="92">
        <f t="shared" ca="1" si="49"/>
        <v>2012</v>
      </c>
      <c r="BF122" s="92">
        <f t="shared" ca="1" si="50"/>
        <v>3</v>
      </c>
      <c r="BG122" s="92">
        <f t="shared" ca="1" si="51"/>
        <v>11</v>
      </c>
      <c r="BH122" s="92">
        <f t="shared" ca="1" si="52"/>
        <v>160.58000000000001</v>
      </c>
      <c r="BI122" s="92">
        <f t="shared" ca="1" si="53"/>
        <v>153.87</v>
      </c>
      <c r="BJ122" s="92">
        <f t="shared" ca="1" si="54"/>
        <v>256.75</v>
      </c>
      <c r="BK122" s="92">
        <f t="shared" ca="1" si="55"/>
        <v>187.36689999999999</v>
      </c>
      <c r="BQ122" s="92"/>
      <c r="BR122" s="92"/>
      <c r="BS122" s="92"/>
      <c r="BT122" s="92"/>
      <c r="BU122" s="92"/>
      <c r="BV122" s="92"/>
      <c r="BW122" s="92"/>
      <c r="BX122" s="92"/>
      <c r="BY122" s="92"/>
    </row>
    <row r="123" spans="1:77" x14ac:dyDescent="0.2">
      <c r="A123" t="str">
        <f t="shared" ca="1" si="44"/>
        <v>Ja</v>
      </c>
      <c r="B123">
        <f t="shared" ca="1" si="45"/>
        <v>2012</v>
      </c>
      <c r="C123">
        <f t="shared" ca="1" si="46"/>
        <v>3</v>
      </c>
      <c r="D123" s="82">
        <f t="shared" ca="1" si="47"/>
        <v>12</v>
      </c>
      <c r="E123" s="65">
        <f ca="1">OFFSET(Prisudvikling!D$8,0,ROW(E123)-ROW(E$6))</f>
        <v>40991</v>
      </c>
      <c r="F123">
        <f t="shared" ca="1" si="43"/>
        <v>161</v>
      </c>
      <c r="G123">
        <f t="shared" ca="1" si="72"/>
        <v>161</v>
      </c>
      <c r="H123">
        <f t="shared" ca="1" si="72"/>
        <v>159</v>
      </c>
      <c r="I123">
        <f t="shared" ca="1" si="72"/>
        <v>176</v>
      </c>
      <c r="J123" t="str">
        <f t="shared" ca="1" si="72"/>
        <v>FALSK</v>
      </c>
      <c r="K123" t="str">
        <f t="shared" ca="1" si="72"/>
        <v>FALSK</v>
      </c>
      <c r="L123">
        <f t="shared" ca="1" si="72"/>
        <v>284.25</v>
      </c>
      <c r="M123">
        <f t="shared" ca="1" si="72"/>
        <v>547</v>
      </c>
      <c r="N123">
        <f t="shared" ca="1" si="72"/>
        <v>186.75</v>
      </c>
      <c r="O123">
        <f t="shared" ca="1" si="72"/>
        <v>200</v>
      </c>
      <c r="P123">
        <f t="shared" ca="1" si="72"/>
        <v>157.75</v>
      </c>
      <c r="Q123">
        <f t="shared" ca="1" si="73"/>
        <v>887</v>
      </c>
      <c r="R123">
        <f t="shared" ca="1" si="73"/>
        <v>705.5</v>
      </c>
      <c r="S123" t="str">
        <f t="shared" ca="1" si="73"/>
        <v>FALSK</v>
      </c>
      <c r="T123">
        <f t="shared" ca="1" si="73"/>
        <v>975</v>
      </c>
      <c r="U123">
        <f t="shared" ca="1" si="73"/>
        <v>893</v>
      </c>
      <c r="V123">
        <f t="shared" ca="1" si="73"/>
        <v>548</v>
      </c>
      <c r="W123">
        <f t="shared" ca="1" si="73"/>
        <v>517</v>
      </c>
      <c r="X123">
        <f t="shared" ca="1" si="73"/>
        <v>206</v>
      </c>
      <c r="Y123">
        <f t="shared" ca="1" si="73"/>
        <v>219.25</v>
      </c>
      <c r="Z123">
        <f t="shared" ca="1" si="73"/>
        <v>237.75</v>
      </c>
      <c r="AA123" t="str">
        <f t="shared" ca="1" si="74"/>
        <v>FALSK</v>
      </c>
      <c r="AB123">
        <f t="shared" ca="1" si="74"/>
        <v>1.8850465711842381</v>
      </c>
      <c r="AC123">
        <f t="shared" ca="1" si="74"/>
        <v>3.33</v>
      </c>
      <c r="AD123">
        <f t="shared" ca="1" si="74"/>
        <v>1.93</v>
      </c>
      <c r="AE123">
        <f t="shared" ca="1" si="74"/>
        <v>8.75</v>
      </c>
      <c r="AF123">
        <f t="shared" ca="1" si="74"/>
        <v>12</v>
      </c>
      <c r="AG123" t="str">
        <f t="shared" ca="1" si="74"/>
        <v>FALSK</v>
      </c>
      <c r="AH123" t="str">
        <f t="shared" ca="1" si="74"/>
        <v>FALSK</v>
      </c>
      <c r="AI123">
        <f t="shared" ca="1" si="74"/>
        <v>1490</v>
      </c>
      <c r="AJ123">
        <f t="shared" ca="1" si="74"/>
        <v>2630</v>
      </c>
      <c r="AK123">
        <f t="shared" ca="1" si="75"/>
        <v>1520</v>
      </c>
      <c r="AL123">
        <f t="shared" ca="1" si="75"/>
        <v>6910</v>
      </c>
      <c r="AM123">
        <f t="shared" ca="1" si="75"/>
        <v>9470</v>
      </c>
      <c r="AN123" t="str">
        <f t="shared" ca="1" si="75"/>
        <v xml:space="preserve"> </v>
      </c>
      <c r="AO123" t="str">
        <f t="shared" ca="1" si="75"/>
        <v>FALSK</v>
      </c>
      <c r="AP123" t="str">
        <f t="shared" ca="1" si="75"/>
        <v>FALSK</v>
      </c>
      <c r="AQ123">
        <f t="shared" ca="1" si="75"/>
        <v>205.68629999999999</v>
      </c>
      <c r="AR123">
        <f t="shared" ca="1" si="75"/>
        <v>213.7</v>
      </c>
      <c r="AS123">
        <f t="shared" ca="1" si="75"/>
        <v>192.72890000000001</v>
      </c>
      <c r="AT123">
        <f t="shared" ca="1" si="75"/>
        <v>181.5361</v>
      </c>
      <c r="AU123">
        <f t="shared" ca="1" si="75"/>
        <v>189.5</v>
      </c>
      <c r="AV123">
        <f t="shared" ca="1" si="75"/>
        <v>157.97219999999999</v>
      </c>
      <c r="AW123">
        <f t="shared" ca="1" si="75"/>
        <v>159.21879999999999</v>
      </c>
      <c r="AX123">
        <f t="shared" ca="1" si="75"/>
        <v>167.2</v>
      </c>
      <c r="AY123" t="str">
        <f t="shared" ca="1" si="75"/>
        <v>FALSK</v>
      </c>
      <c r="BD123" s="92" t="str">
        <f t="shared" ca="1" si="48"/>
        <v>Ja</v>
      </c>
      <c r="BE123" s="92">
        <f t="shared" ca="1" si="49"/>
        <v>2012</v>
      </c>
      <c r="BF123" s="92">
        <f t="shared" ca="1" si="50"/>
        <v>3</v>
      </c>
      <c r="BG123" s="92">
        <f t="shared" ca="1" si="51"/>
        <v>12</v>
      </c>
      <c r="BH123" s="92">
        <f t="shared" ca="1" si="52"/>
        <v>161</v>
      </c>
      <c r="BI123" s="92">
        <f t="shared" ca="1" si="53"/>
        <v>159</v>
      </c>
      <c r="BJ123" s="92">
        <f t="shared" ca="1" si="54"/>
        <v>284.25</v>
      </c>
      <c r="BK123" s="92">
        <f t="shared" ca="1" si="55"/>
        <v>192.72890000000001</v>
      </c>
      <c r="BQ123" s="92"/>
      <c r="BR123" s="92"/>
      <c r="BS123" s="92"/>
      <c r="BT123" s="92"/>
      <c r="BU123" s="92"/>
      <c r="BV123" s="92"/>
      <c r="BW123" s="92"/>
      <c r="BX123" s="92"/>
      <c r="BY123" s="92"/>
    </row>
    <row r="124" spans="1:77" x14ac:dyDescent="0.2">
      <c r="A124" t="str">
        <f t="shared" ca="1" si="44"/>
        <v>Ja</v>
      </c>
      <c r="B124">
        <f t="shared" ca="1" si="45"/>
        <v>2012</v>
      </c>
      <c r="C124">
        <f t="shared" ca="1" si="46"/>
        <v>3</v>
      </c>
      <c r="D124" s="82">
        <f t="shared" ca="1" si="47"/>
        <v>13</v>
      </c>
      <c r="E124" s="65">
        <f ca="1">OFFSET(Prisudvikling!D$8,0,ROW(E124)-ROW(E$6))</f>
        <v>40998</v>
      </c>
      <c r="F124">
        <f t="shared" ca="1" si="43"/>
        <v>162.07</v>
      </c>
      <c r="G124">
        <f t="shared" ca="1" si="72"/>
        <v>162.07</v>
      </c>
      <c r="H124">
        <f t="shared" ca="1" si="72"/>
        <v>160.58000000000001</v>
      </c>
      <c r="I124">
        <f t="shared" ca="1" si="72"/>
        <v>162</v>
      </c>
      <c r="J124">
        <f t="shared" ca="1" si="72"/>
        <v>209</v>
      </c>
      <c r="K124" t="str">
        <f t="shared" ca="1" si="72"/>
        <v>FALSK</v>
      </c>
      <c r="L124">
        <f t="shared" ca="1" si="72"/>
        <v>270</v>
      </c>
      <c r="M124">
        <f t="shared" ca="1" si="72"/>
        <v>547</v>
      </c>
      <c r="N124">
        <f t="shared" ca="1" si="72"/>
        <v>187</v>
      </c>
      <c r="O124">
        <f t="shared" ca="1" si="72"/>
        <v>204</v>
      </c>
      <c r="P124">
        <f t="shared" ca="1" si="72"/>
        <v>153</v>
      </c>
      <c r="Q124">
        <f t="shared" ca="1" si="73"/>
        <v>897</v>
      </c>
      <c r="R124">
        <f t="shared" ca="1" si="73"/>
        <v>692</v>
      </c>
      <c r="S124">
        <f t="shared" ca="1" si="73"/>
        <v>503</v>
      </c>
      <c r="T124">
        <f t="shared" ca="1" si="73"/>
        <v>975</v>
      </c>
      <c r="U124">
        <f t="shared" ca="1" si="73"/>
        <v>893</v>
      </c>
      <c r="V124">
        <f t="shared" ca="1" si="73"/>
        <v>548</v>
      </c>
      <c r="W124">
        <f t="shared" ca="1" si="73"/>
        <v>517</v>
      </c>
      <c r="X124">
        <f t="shared" ca="1" si="73"/>
        <v>206</v>
      </c>
      <c r="Y124">
        <f t="shared" ca="1" si="73"/>
        <v>219.75</v>
      </c>
      <c r="Z124">
        <f t="shared" ca="1" si="73"/>
        <v>238</v>
      </c>
      <c r="AA124" t="str">
        <f t="shared" ca="1" si="74"/>
        <v>FALSK</v>
      </c>
      <c r="AB124">
        <f t="shared" ca="1" si="74"/>
        <v>1.8850465711842381</v>
      </c>
      <c r="AC124">
        <f t="shared" ca="1" si="74"/>
        <v>3.33</v>
      </c>
      <c r="AD124">
        <f t="shared" ca="1" si="74"/>
        <v>1.93</v>
      </c>
      <c r="AE124">
        <f t="shared" ca="1" si="74"/>
        <v>8.75</v>
      </c>
      <c r="AF124">
        <f t="shared" ca="1" si="74"/>
        <v>12</v>
      </c>
      <c r="AG124" t="str">
        <f t="shared" ca="1" si="74"/>
        <v>FALSK</v>
      </c>
      <c r="AH124" t="str">
        <f t="shared" ca="1" si="74"/>
        <v>FALSK</v>
      </c>
      <c r="AI124">
        <f t="shared" ca="1" si="74"/>
        <v>1490</v>
      </c>
      <c r="AJ124">
        <f t="shared" ca="1" si="74"/>
        <v>2630</v>
      </c>
      <c r="AK124">
        <f t="shared" ca="1" si="75"/>
        <v>1520</v>
      </c>
      <c r="AL124">
        <f t="shared" ca="1" si="75"/>
        <v>6910</v>
      </c>
      <c r="AM124">
        <f t="shared" ca="1" si="75"/>
        <v>9470</v>
      </c>
      <c r="AN124" t="str">
        <f t="shared" ca="1" si="75"/>
        <v xml:space="preserve"> </v>
      </c>
      <c r="AO124" t="str">
        <f t="shared" ca="1" si="75"/>
        <v>FALSK</v>
      </c>
      <c r="AP124" t="str">
        <f t="shared" ca="1" si="75"/>
        <v>FALSK</v>
      </c>
      <c r="AQ124">
        <f t="shared" ca="1" si="75"/>
        <v>203.1763</v>
      </c>
      <c r="AR124">
        <f t="shared" ca="1" si="75"/>
        <v>211.2</v>
      </c>
      <c r="AS124">
        <f t="shared" ca="1" si="75"/>
        <v>189.88839999999999</v>
      </c>
      <c r="AT124">
        <f t="shared" ca="1" si="75"/>
        <v>180.1653</v>
      </c>
      <c r="AU124">
        <f t="shared" ca="1" si="75"/>
        <v>188.2</v>
      </c>
      <c r="AV124">
        <f t="shared" ca="1" si="75"/>
        <v>155.4263</v>
      </c>
      <c r="AW124">
        <f t="shared" ca="1" si="75"/>
        <v>160.3151</v>
      </c>
      <c r="AX124">
        <f t="shared" ca="1" si="75"/>
        <v>168.3</v>
      </c>
      <c r="AY124" t="str">
        <f t="shared" ca="1" si="75"/>
        <v>FALSK</v>
      </c>
      <c r="BD124" s="92" t="str">
        <f t="shared" ca="1" si="48"/>
        <v>Ja</v>
      </c>
      <c r="BE124" s="92">
        <f t="shared" ca="1" si="49"/>
        <v>2012</v>
      </c>
      <c r="BF124" s="92">
        <f t="shared" ca="1" si="50"/>
        <v>3</v>
      </c>
      <c r="BG124" s="92">
        <f t="shared" ca="1" si="51"/>
        <v>13</v>
      </c>
      <c r="BH124" s="92">
        <f t="shared" ca="1" si="52"/>
        <v>162.07</v>
      </c>
      <c r="BI124" s="92">
        <f t="shared" ca="1" si="53"/>
        <v>160.58000000000001</v>
      </c>
      <c r="BJ124" s="92">
        <f t="shared" ca="1" si="54"/>
        <v>270</v>
      </c>
      <c r="BK124" s="92">
        <f t="shared" ca="1" si="55"/>
        <v>189.88839999999999</v>
      </c>
      <c r="BQ124" s="92"/>
      <c r="BR124" s="92"/>
      <c r="BS124" s="92"/>
      <c r="BT124" s="92"/>
      <c r="BU124" s="92"/>
      <c r="BV124" s="92"/>
      <c r="BW124" s="92"/>
      <c r="BX124" s="92"/>
      <c r="BY124" s="92"/>
    </row>
    <row r="125" spans="1:77" x14ac:dyDescent="0.2">
      <c r="A125" t="str">
        <f t="shared" ca="1" si="44"/>
        <v>Ja</v>
      </c>
      <c r="B125">
        <f t="shared" ca="1" si="45"/>
        <v>2012</v>
      </c>
      <c r="C125">
        <f t="shared" ca="1" si="46"/>
        <v>4</v>
      </c>
      <c r="D125" s="82">
        <f t="shared" ca="1" si="47"/>
        <v>14</v>
      </c>
      <c r="E125" s="65">
        <f ca="1">OFFSET(Prisudvikling!D$8,0,ROW(E125)-ROW(E$6))</f>
        <v>41005</v>
      </c>
      <c r="F125">
        <f t="shared" ca="1" si="43"/>
        <v>166.54</v>
      </c>
      <c r="G125">
        <f t="shared" ca="1" si="72"/>
        <v>166.54</v>
      </c>
      <c r="H125">
        <f t="shared" ca="1" si="72"/>
        <v>164.3</v>
      </c>
      <c r="I125">
        <f t="shared" ca="1" si="72"/>
        <v>162</v>
      </c>
      <c r="J125">
        <f t="shared" ca="1" si="72"/>
        <v>210</v>
      </c>
      <c r="K125" t="str">
        <f t="shared" ca="1" si="72"/>
        <v>FALSK</v>
      </c>
      <c r="L125">
        <f t="shared" ca="1" si="72"/>
        <v>271</v>
      </c>
      <c r="M125">
        <f t="shared" ca="1" si="72"/>
        <v>547</v>
      </c>
      <c r="N125">
        <f t="shared" ca="1" si="72"/>
        <v>196</v>
      </c>
      <c r="O125">
        <f t="shared" ca="1" si="72"/>
        <v>207</v>
      </c>
      <c r="P125">
        <f t="shared" ca="1" si="72"/>
        <v>148</v>
      </c>
      <c r="Q125">
        <f t="shared" ca="1" si="73"/>
        <v>910</v>
      </c>
      <c r="R125">
        <f t="shared" ca="1" si="73"/>
        <v>692</v>
      </c>
      <c r="S125">
        <f t="shared" ca="1" si="73"/>
        <v>503</v>
      </c>
      <c r="T125">
        <f t="shared" ca="1" si="73"/>
        <v>975</v>
      </c>
      <c r="U125">
        <f t="shared" ca="1" si="73"/>
        <v>896</v>
      </c>
      <c r="V125">
        <f t="shared" ca="1" si="73"/>
        <v>550</v>
      </c>
      <c r="W125">
        <f t="shared" ca="1" si="73"/>
        <v>517</v>
      </c>
      <c r="X125">
        <f t="shared" ca="1" si="73"/>
        <v>206.75</v>
      </c>
      <c r="Y125">
        <f t="shared" ca="1" si="73"/>
        <v>224</v>
      </c>
      <c r="Z125">
        <f t="shared" ca="1" si="73"/>
        <v>243</v>
      </c>
      <c r="AA125" t="str">
        <f t="shared" ca="1" si="74"/>
        <v>FALSK</v>
      </c>
      <c r="AB125">
        <f t="shared" ca="1" si="74"/>
        <v>1.8850465711842381</v>
      </c>
      <c r="AC125">
        <f t="shared" ca="1" si="74"/>
        <v>3.33</v>
      </c>
      <c r="AD125">
        <f t="shared" ca="1" si="74"/>
        <v>1.93</v>
      </c>
      <c r="AE125">
        <f t="shared" ca="1" si="74"/>
        <v>8.75</v>
      </c>
      <c r="AF125">
        <f t="shared" ca="1" si="74"/>
        <v>12</v>
      </c>
      <c r="AG125" t="str">
        <f t="shared" ca="1" si="74"/>
        <v>FALSK</v>
      </c>
      <c r="AH125" t="str">
        <f t="shared" ca="1" si="74"/>
        <v>FALSK</v>
      </c>
      <c r="AI125">
        <f t="shared" ca="1" si="74"/>
        <v>1490</v>
      </c>
      <c r="AJ125">
        <f t="shared" ca="1" si="74"/>
        <v>2630</v>
      </c>
      <c r="AK125">
        <f t="shared" ca="1" si="75"/>
        <v>1520</v>
      </c>
      <c r="AL125">
        <f t="shared" ca="1" si="75"/>
        <v>6910</v>
      </c>
      <c r="AM125">
        <f t="shared" ca="1" si="75"/>
        <v>9470</v>
      </c>
      <c r="AN125" t="str">
        <f t="shared" ca="1" si="75"/>
        <v xml:space="preserve"> </v>
      </c>
      <c r="AO125" t="str">
        <f t="shared" ca="1" si="75"/>
        <v>FALSK</v>
      </c>
      <c r="AP125" t="str">
        <f t="shared" ca="1" si="75"/>
        <v>FALSK</v>
      </c>
      <c r="AQ125">
        <f t="shared" ca="1" si="75"/>
        <v>206.3426</v>
      </c>
      <c r="AR125">
        <f t="shared" ca="1" si="75"/>
        <v>214.3</v>
      </c>
      <c r="AS125">
        <f t="shared" ca="1" si="75"/>
        <v>190.1885</v>
      </c>
      <c r="AT125">
        <f t="shared" ca="1" si="75"/>
        <v>183.13679999999999</v>
      </c>
      <c r="AU125">
        <f t="shared" ca="1" si="75"/>
        <v>191.1</v>
      </c>
      <c r="AV125">
        <f t="shared" ca="1" si="75"/>
        <v>155.65880000000001</v>
      </c>
      <c r="AW125">
        <f t="shared" ca="1" si="75"/>
        <v>164.31819999999999</v>
      </c>
      <c r="AX125">
        <f t="shared" ca="1" si="75"/>
        <v>172.3</v>
      </c>
      <c r="AY125" t="str">
        <f t="shared" ca="1" si="75"/>
        <v>FALSK</v>
      </c>
      <c r="BD125" s="92" t="str">
        <f t="shared" ca="1" si="48"/>
        <v>Ja</v>
      </c>
      <c r="BE125" s="92">
        <f t="shared" ca="1" si="49"/>
        <v>2012</v>
      </c>
      <c r="BF125" s="92">
        <f t="shared" ca="1" si="50"/>
        <v>4</v>
      </c>
      <c r="BG125" s="92">
        <f t="shared" ca="1" si="51"/>
        <v>14</v>
      </c>
      <c r="BH125" s="92">
        <f t="shared" ca="1" si="52"/>
        <v>166.54</v>
      </c>
      <c r="BI125" s="92">
        <f t="shared" ca="1" si="53"/>
        <v>164.3</v>
      </c>
      <c r="BJ125" s="92">
        <f t="shared" ca="1" si="54"/>
        <v>271</v>
      </c>
      <c r="BK125" s="92">
        <f t="shared" ca="1" si="55"/>
        <v>190.1885</v>
      </c>
      <c r="BQ125" s="92"/>
      <c r="BR125" s="92"/>
      <c r="BS125" s="92"/>
      <c r="BT125" s="92"/>
      <c r="BU125" s="92"/>
      <c r="BV125" s="92"/>
      <c r="BW125" s="92"/>
      <c r="BX125" s="92"/>
      <c r="BY125" s="92"/>
    </row>
    <row r="126" spans="1:77" x14ac:dyDescent="0.2">
      <c r="A126" t="str">
        <f t="shared" ca="1" si="44"/>
        <v>Ja</v>
      </c>
      <c r="B126">
        <f t="shared" ca="1" si="45"/>
        <v>2012</v>
      </c>
      <c r="C126">
        <f t="shared" ca="1" si="46"/>
        <v>4</v>
      </c>
      <c r="D126" s="82">
        <f t="shared" ca="1" si="47"/>
        <v>15</v>
      </c>
      <c r="E126" s="65">
        <f ca="1">OFFSET(Prisudvikling!D$8,0,ROW(E126)-ROW(E$6))</f>
        <v>41012</v>
      </c>
      <c r="F126">
        <f t="shared" ca="1" si="43"/>
        <v>169</v>
      </c>
      <c r="G126">
        <f t="shared" ref="G126:P135" ca="1" si="76">IF(ISNA(HLOOKUP($E126,prisudvikling,G$2,FALSE)),"FALSK",IF(HLOOKUP($E126,prisudvikling,G$2,FALSE)&gt;0,HLOOKUP($E126,prisudvikling,G$2,FALSE),"FALSK"))</f>
        <v>169</v>
      </c>
      <c r="H126">
        <f t="shared" ca="1" si="76"/>
        <v>167</v>
      </c>
      <c r="I126">
        <f t="shared" ca="1" si="76"/>
        <v>174</v>
      </c>
      <c r="J126" t="str">
        <f t="shared" ca="1" si="76"/>
        <v>FALSK</v>
      </c>
      <c r="K126" t="str">
        <f t="shared" ca="1" si="76"/>
        <v>FALSK</v>
      </c>
      <c r="L126">
        <f t="shared" ca="1" si="76"/>
        <v>306</v>
      </c>
      <c r="M126">
        <f t="shared" ca="1" si="76"/>
        <v>547</v>
      </c>
      <c r="N126">
        <f t="shared" ca="1" si="76"/>
        <v>201.75</v>
      </c>
      <c r="O126">
        <f t="shared" ca="1" si="76"/>
        <v>221</v>
      </c>
      <c r="P126">
        <f t="shared" ca="1" si="76"/>
        <v>181.75</v>
      </c>
      <c r="Q126">
        <f t="shared" ref="Q126:Z135" ca="1" si="77">IF(ISNA(HLOOKUP($E126,prisudvikling,Q$2,FALSE)),"FALSK",IF(HLOOKUP($E126,prisudvikling,Q$2,FALSE)&gt;0,HLOOKUP($E126,prisudvikling,Q$2,FALSE),"FALSK"))</f>
        <v>947</v>
      </c>
      <c r="R126">
        <f t="shared" ca="1" si="77"/>
        <v>723.5</v>
      </c>
      <c r="S126" t="str">
        <f t="shared" ca="1" si="77"/>
        <v>FALSK</v>
      </c>
      <c r="T126">
        <f t="shared" ca="1" si="77"/>
        <v>975</v>
      </c>
      <c r="U126">
        <f t="shared" ca="1" si="77"/>
        <v>896</v>
      </c>
      <c r="V126">
        <f t="shared" ca="1" si="77"/>
        <v>550</v>
      </c>
      <c r="W126">
        <f t="shared" ca="1" si="77"/>
        <v>517</v>
      </c>
      <c r="X126">
        <f t="shared" ca="1" si="77"/>
        <v>213.75</v>
      </c>
      <c r="Y126">
        <f t="shared" ca="1" si="77"/>
        <v>232</v>
      </c>
      <c r="Z126">
        <f t="shared" ca="1" si="77"/>
        <v>253.5</v>
      </c>
      <c r="AA126" t="str">
        <f t="shared" ref="AA126:AJ135" ca="1" si="78">IF(ISNA(HLOOKUP($E126,prisudvikling,AA$2,FALSE)),"FALSK",IF(HLOOKUP($E126,prisudvikling,AA$2,FALSE)&gt;0,HLOOKUP($E126,prisudvikling,AA$2,FALSE),"FALSK"))</f>
        <v>FALSK</v>
      </c>
      <c r="AB126">
        <f t="shared" ca="1" si="78"/>
        <v>2.15</v>
      </c>
      <c r="AC126">
        <f t="shared" ca="1" si="78"/>
        <v>3.33</v>
      </c>
      <c r="AD126">
        <f t="shared" ca="1" si="78"/>
        <v>1.93</v>
      </c>
      <c r="AE126">
        <f t="shared" ca="1" si="78"/>
        <v>8.75</v>
      </c>
      <c r="AF126">
        <f t="shared" ca="1" si="78"/>
        <v>12</v>
      </c>
      <c r="AG126" t="str">
        <f t="shared" ca="1" si="78"/>
        <v>FALSK</v>
      </c>
      <c r="AH126" t="str">
        <f t="shared" ca="1" si="78"/>
        <v>FALSK</v>
      </c>
      <c r="AI126">
        <f t="shared" ca="1" si="78"/>
        <v>1700</v>
      </c>
      <c r="AJ126">
        <f t="shared" ca="1" si="78"/>
        <v>2630</v>
      </c>
      <c r="AK126">
        <f t="shared" ref="AK126:AY135" ca="1" si="79">IF(ISNA(HLOOKUP($E126,prisudvikling,AK$2,FALSE)),"FALSK",IF(HLOOKUP($E126,prisudvikling,AK$2,FALSE)&gt;0,HLOOKUP($E126,prisudvikling,AK$2,FALSE),"FALSK"))</f>
        <v>1520</v>
      </c>
      <c r="AL126">
        <f t="shared" ca="1" si="79"/>
        <v>6910</v>
      </c>
      <c r="AM126">
        <f t="shared" ca="1" si="79"/>
        <v>9470</v>
      </c>
      <c r="AN126" t="str">
        <f t="shared" ca="1" si="79"/>
        <v xml:space="preserve"> </v>
      </c>
      <c r="AO126" t="str">
        <f t="shared" ca="1" si="79"/>
        <v>FALSK</v>
      </c>
      <c r="AP126" t="str">
        <f t="shared" ca="1" si="79"/>
        <v>FALSK</v>
      </c>
      <c r="AQ126">
        <f t="shared" ca="1" si="79"/>
        <v>211.80109999999999</v>
      </c>
      <c r="AR126">
        <f t="shared" ca="1" si="79"/>
        <v>219.8</v>
      </c>
      <c r="AS126">
        <f t="shared" ca="1" si="79"/>
        <v>200.41919999999999</v>
      </c>
      <c r="AT126">
        <f t="shared" ca="1" si="79"/>
        <v>188.23070000000001</v>
      </c>
      <c r="AU126">
        <f t="shared" ca="1" si="79"/>
        <v>196.2</v>
      </c>
      <c r="AV126">
        <f t="shared" ca="1" si="79"/>
        <v>178.96789999999999</v>
      </c>
      <c r="AW126">
        <f t="shared" ca="1" si="79"/>
        <v>166.6052</v>
      </c>
      <c r="AX126">
        <f t="shared" ca="1" si="79"/>
        <v>174.6</v>
      </c>
      <c r="AY126" t="str">
        <f t="shared" ca="1" si="79"/>
        <v>FALSK</v>
      </c>
      <c r="BD126" s="92" t="str">
        <f t="shared" ca="1" si="48"/>
        <v>Ja</v>
      </c>
      <c r="BE126" s="92">
        <f t="shared" ca="1" si="49"/>
        <v>2012</v>
      </c>
      <c r="BF126" s="92">
        <f t="shared" ca="1" si="50"/>
        <v>4</v>
      </c>
      <c r="BG126" s="92">
        <f t="shared" ca="1" si="51"/>
        <v>15</v>
      </c>
      <c r="BH126" s="92">
        <f t="shared" ca="1" si="52"/>
        <v>169</v>
      </c>
      <c r="BI126" s="92">
        <f t="shared" ca="1" si="53"/>
        <v>167</v>
      </c>
      <c r="BJ126" s="92">
        <f t="shared" ca="1" si="54"/>
        <v>306</v>
      </c>
      <c r="BK126" s="92">
        <f t="shared" ca="1" si="55"/>
        <v>200.41919999999999</v>
      </c>
      <c r="BQ126" s="92"/>
      <c r="BR126" s="92"/>
      <c r="BS126" s="92"/>
      <c r="BT126" s="92"/>
      <c r="BU126" s="92"/>
      <c r="BV126" s="92"/>
      <c r="BW126" s="92"/>
      <c r="BX126" s="92"/>
      <c r="BY126" s="92"/>
    </row>
    <row r="127" spans="1:77" x14ac:dyDescent="0.2">
      <c r="A127" t="str">
        <f t="shared" ca="1" si="44"/>
        <v>Ja</v>
      </c>
      <c r="B127">
        <f t="shared" ca="1" si="45"/>
        <v>2012</v>
      </c>
      <c r="C127">
        <f t="shared" ca="1" si="46"/>
        <v>4</v>
      </c>
      <c r="D127" s="82">
        <f t="shared" ca="1" si="47"/>
        <v>16</v>
      </c>
      <c r="E127" s="65">
        <f ca="1">OFFSET(Prisudvikling!D$8,0,ROW(E127)-ROW(E$6))</f>
        <v>41019</v>
      </c>
      <c r="F127">
        <f t="shared" ca="1" si="43"/>
        <v>168</v>
      </c>
      <c r="G127">
        <f t="shared" ca="1" si="76"/>
        <v>168</v>
      </c>
      <c r="H127">
        <f t="shared" ca="1" si="76"/>
        <v>169</v>
      </c>
      <c r="I127">
        <f t="shared" ca="1" si="76"/>
        <v>162</v>
      </c>
      <c r="J127">
        <f t="shared" ca="1" si="76"/>
        <v>215</v>
      </c>
      <c r="K127" t="str">
        <f t="shared" ca="1" si="76"/>
        <v>FALSK</v>
      </c>
      <c r="L127">
        <f t="shared" ca="1" si="76"/>
        <v>289</v>
      </c>
      <c r="M127">
        <f t="shared" ca="1" si="76"/>
        <v>547</v>
      </c>
      <c r="N127">
        <f t="shared" ca="1" si="76"/>
        <v>208</v>
      </c>
      <c r="O127">
        <f t="shared" ca="1" si="76"/>
        <v>230</v>
      </c>
      <c r="P127">
        <f t="shared" ca="1" si="76"/>
        <v>170</v>
      </c>
      <c r="Q127">
        <f t="shared" ca="1" si="77"/>
        <v>947</v>
      </c>
      <c r="R127">
        <f t="shared" ca="1" si="77"/>
        <v>734.5</v>
      </c>
      <c r="S127">
        <f t="shared" ca="1" si="77"/>
        <v>503</v>
      </c>
      <c r="T127">
        <f t="shared" ca="1" si="77"/>
        <v>896</v>
      </c>
      <c r="U127">
        <f t="shared" ca="1" si="77"/>
        <v>550</v>
      </c>
      <c r="V127">
        <f t="shared" ca="1" si="77"/>
        <v>517</v>
      </c>
      <c r="W127">
        <f t="shared" ca="1" si="77"/>
        <v>217.5</v>
      </c>
      <c r="X127">
        <f t="shared" ca="1" si="77"/>
        <v>235.75</v>
      </c>
      <c r="Y127">
        <f t="shared" ca="1" si="77"/>
        <v>256.75</v>
      </c>
      <c r="Z127">
        <f t="shared" ca="1" si="77"/>
        <v>256.75</v>
      </c>
      <c r="AA127" t="str">
        <f t="shared" ca="1" si="78"/>
        <v>FALSK</v>
      </c>
      <c r="AB127">
        <f t="shared" ca="1" si="78"/>
        <v>2.15</v>
      </c>
      <c r="AC127">
        <f t="shared" ca="1" si="78"/>
        <v>3.33</v>
      </c>
      <c r="AD127">
        <f t="shared" ca="1" si="78"/>
        <v>1.93</v>
      </c>
      <c r="AE127">
        <f t="shared" ca="1" si="78"/>
        <v>8.75</v>
      </c>
      <c r="AF127">
        <f t="shared" ca="1" si="78"/>
        <v>12</v>
      </c>
      <c r="AG127" t="str">
        <f t="shared" ca="1" si="78"/>
        <v>FALSK</v>
      </c>
      <c r="AH127" t="str">
        <f t="shared" ca="1" si="78"/>
        <v>FALSK</v>
      </c>
      <c r="AI127">
        <f t="shared" ca="1" si="78"/>
        <v>1700</v>
      </c>
      <c r="AJ127">
        <f t="shared" ca="1" si="78"/>
        <v>2630</v>
      </c>
      <c r="AK127">
        <f t="shared" ca="1" si="79"/>
        <v>1520</v>
      </c>
      <c r="AL127">
        <f t="shared" ca="1" si="79"/>
        <v>6910</v>
      </c>
      <c r="AM127">
        <f t="shared" ca="1" si="79"/>
        <v>9470</v>
      </c>
      <c r="AN127" t="str">
        <f t="shared" ca="1" si="79"/>
        <v xml:space="preserve"> </v>
      </c>
      <c r="AO127" t="str">
        <f t="shared" ca="1" si="79"/>
        <v>FALSK</v>
      </c>
      <c r="AP127" t="str">
        <f t="shared" ca="1" si="79"/>
        <v>FALSK</v>
      </c>
      <c r="AQ127">
        <f t="shared" ca="1" si="79"/>
        <v>210.9564</v>
      </c>
      <c r="AR127">
        <f t="shared" ca="1" si="79"/>
        <v>219</v>
      </c>
      <c r="AS127">
        <f t="shared" ca="1" si="79"/>
        <v>200.41919999999999</v>
      </c>
      <c r="AT127">
        <f t="shared" ca="1" si="79"/>
        <v>188.23070000000001</v>
      </c>
      <c r="AU127">
        <f t="shared" ca="1" si="79"/>
        <v>196.2</v>
      </c>
      <c r="AV127">
        <f t="shared" ca="1" si="79"/>
        <v>178.96789999999999</v>
      </c>
      <c r="AW127">
        <f t="shared" ca="1" si="79"/>
        <v>166.6052</v>
      </c>
      <c r="AX127">
        <f t="shared" ca="1" si="79"/>
        <v>174.6</v>
      </c>
      <c r="AY127" t="str">
        <f t="shared" ca="1" si="79"/>
        <v>FALSK</v>
      </c>
      <c r="BD127" s="92" t="str">
        <f t="shared" ca="1" si="48"/>
        <v>Ja</v>
      </c>
      <c r="BE127" s="92">
        <f t="shared" ca="1" si="49"/>
        <v>2012</v>
      </c>
      <c r="BF127" s="92">
        <f t="shared" ca="1" si="50"/>
        <v>4</v>
      </c>
      <c r="BG127" s="92">
        <f t="shared" ca="1" si="51"/>
        <v>16</v>
      </c>
      <c r="BH127" s="92">
        <f t="shared" ca="1" si="52"/>
        <v>168</v>
      </c>
      <c r="BI127" s="92">
        <f t="shared" ca="1" si="53"/>
        <v>169</v>
      </c>
      <c r="BJ127" s="92">
        <f t="shared" ca="1" si="54"/>
        <v>289</v>
      </c>
      <c r="BK127" s="92">
        <f t="shared" ca="1" si="55"/>
        <v>200.41919999999999</v>
      </c>
      <c r="BQ127" s="92"/>
      <c r="BR127" s="92"/>
      <c r="BS127" s="92"/>
      <c r="BT127" s="92"/>
      <c r="BU127" s="92"/>
      <c r="BV127" s="92"/>
      <c r="BW127" s="92"/>
      <c r="BX127" s="92"/>
      <c r="BY127" s="92"/>
    </row>
    <row r="128" spans="1:77" x14ac:dyDescent="0.2">
      <c r="A128" t="str">
        <f t="shared" ca="1" si="44"/>
        <v>Ja</v>
      </c>
      <c r="B128">
        <f t="shared" ca="1" si="45"/>
        <v>2012</v>
      </c>
      <c r="C128">
        <f t="shared" ca="1" si="46"/>
        <v>4</v>
      </c>
      <c r="D128" s="82">
        <f t="shared" ca="1" si="47"/>
        <v>17</v>
      </c>
      <c r="E128" s="65">
        <f ca="1">OFFSET(Prisudvikling!D$8,0,ROW(E128)-ROW(E$6))</f>
        <v>41026</v>
      </c>
      <c r="F128">
        <f t="shared" ca="1" si="43"/>
        <v>168.03</v>
      </c>
      <c r="G128">
        <f t="shared" ca="1" si="76"/>
        <v>168.03</v>
      </c>
      <c r="H128">
        <f t="shared" ca="1" si="76"/>
        <v>170</v>
      </c>
      <c r="I128">
        <f t="shared" ca="1" si="76"/>
        <v>162</v>
      </c>
      <c r="J128">
        <f t="shared" ca="1" si="76"/>
        <v>215</v>
      </c>
      <c r="K128" t="str">
        <f t="shared" ca="1" si="76"/>
        <v>FALSK</v>
      </c>
      <c r="L128">
        <f t="shared" ca="1" si="76"/>
        <v>292.5</v>
      </c>
      <c r="M128">
        <f t="shared" ca="1" si="76"/>
        <v>547</v>
      </c>
      <c r="N128">
        <f t="shared" ca="1" si="76"/>
        <v>208</v>
      </c>
      <c r="O128">
        <f t="shared" ca="1" si="76"/>
        <v>232</v>
      </c>
      <c r="P128">
        <f t="shared" ca="1" si="76"/>
        <v>173</v>
      </c>
      <c r="Q128">
        <f t="shared" ca="1" si="77"/>
        <v>910</v>
      </c>
      <c r="R128">
        <f t="shared" ca="1" si="77"/>
        <v>734.5</v>
      </c>
      <c r="S128">
        <f t="shared" ca="1" si="77"/>
        <v>503</v>
      </c>
      <c r="T128">
        <f t="shared" ca="1" si="77"/>
        <v>896</v>
      </c>
      <c r="U128">
        <f t="shared" ca="1" si="77"/>
        <v>550</v>
      </c>
      <c r="V128">
        <f t="shared" ca="1" si="77"/>
        <v>517</v>
      </c>
      <c r="W128">
        <f t="shared" ca="1" si="77"/>
        <v>221.5</v>
      </c>
      <c r="X128">
        <f t="shared" ca="1" si="77"/>
        <v>239.5</v>
      </c>
      <c r="Y128">
        <f t="shared" ca="1" si="77"/>
        <v>259.5</v>
      </c>
      <c r="Z128">
        <f t="shared" ca="1" si="77"/>
        <v>259.5</v>
      </c>
      <c r="AA128" t="str">
        <f t="shared" ca="1" si="78"/>
        <v>FALSK</v>
      </c>
      <c r="AB128">
        <f t="shared" ca="1" si="78"/>
        <v>1.8850465711842381</v>
      </c>
      <c r="AC128">
        <f t="shared" ca="1" si="78"/>
        <v>3.33</v>
      </c>
      <c r="AD128">
        <f t="shared" ca="1" si="78"/>
        <v>1.93</v>
      </c>
      <c r="AE128">
        <f t="shared" ca="1" si="78"/>
        <v>8.75</v>
      </c>
      <c r="AF128">
        <f t="shared" ca="1" si="78"/>
        <v>12</v>
      </c>
      <c r="AG128" t="str">
        <f t="shared" ca="1" si="78"/>
        <v>FALSK</v>
      </c>
      <c r="AH128" t="str">
        <f t="shared" ca="1" si="78"/>
        <v>FALSK</v>
      </c>
      <c r="AI128">
        <f t="shared" ca="1" si="78"/>
        <v>1490</v>
      </c>
      <c r="AJ128">
        <f t="shared" ca="1" si="78"/>
        <v>2630</v>
      </c>
      <c r="AK128">
        <f t="shared" ca="1" si="79"/>
        <v>1520</v>
      </c>
      <c r="AL128">
        <f t="shared" ca="1" si="79"/>
        <v>6910</v>
      </c>
      <c r="AM128">
        <f t="shared" ca="1" si="79"/>
        <v>9470</v>
      </c>
      <c r="AN128" t="str">
        <f t="shared" ca="1" si="79"/>
        <v xml:space="preserve"> </v>
      </c>
      <c r="AO128" t="str">
        <f t="shared" ca="1" si="79"/>
        <v>FALSK</v>
      </c>
      <c r="AP128" t="str">
        <f t="shared" ca="1" si="79"/>
        <v>FALSK</v>
      </c>
      <c r="AQ128">
        <f t="shared" ca="1" si="79"/>
        <v>211.3322</v>
      </c>
      <c r="AR128">
        <f t="shared" ca="1" si="79"/>
        <v>219.3</v>
      </c>
      <c r="AS128">
        <f t="shared" ca="1" si="79"/>
        <v>201.56659999999999</v>
      </c>
      <c r="AT128">
        <f t="shared" ca="1" si="79"/>
        <v>189.10210000000001</v>
      </c>
      <c r="AU128">
        <f t="shared" ca="1" si="79"/>
        <v>197.1</v>
      </c>
      <c r="AV128">
        <f t="shared" ca="1" si="79"/>
        <v>180.14789999999999</v>
      </c>
      <c r="AW128">
        <f t="shared" ca="1" si="79"/>
        <v>166.92089999999999</v>
      </c>
      <c r="AX128">
        <f t="shared" ca="1" si="79"/>
        <v>174.9</v>
      </c>
      <c r="AY128" t="str">
        <f t="shared" ca="1" si="79"/>
        <v>FALSK</v>
      </c>
      <c r="BD128" s="92" t="str">
        <f t="shared" ca="1" si="48"/>
        <v>Ja</v>
      </c>
      <c r="BE128" s="92">
        <f t="shared" ca="1" si="49"/>
        <v>2012</v>
      </c>
      <c r="BF128" s="92">
        <f t="shared" ca="1" si="50"/>
        <v>4</v>
      </c>
      <c r="BG128" s="92">
        <f t="shared" ca="1" si="51"/>
        <v>17</v>
      </c>
      <c r="BH128" s="92">
        <f t="shared" ca="1" si="52"/>
        <v>168.03</v>
      </c>
      <c r="BI128" s="92">
        <f t="shared" ca="1" si="53"/>
        <v>170</v>
      </c>
      <c r="BJ128" s="92">
        <f t="shared" ca="1" si="54"/>
        <v>292.5</v>
      </c>
      <c r="BK128" s="92">
        <f t="shared" ca="1" si="55"/>
        <v>201.56659999999999</v>
      </c>
      <c r="BQ128" s="92"/>
      <c r="BR128" s="92"/>
      <c r="BS128" s="92"/>
      <c r="BT128" s="92"/>
      <c r="BU128" s="92"/>
      <c r="BV128" s="92"/>
      <c r="BW128" s="92"/>
      <c r="BX128" s="92"/>
      <c r="BY128" s="92"/>
    </row>
    <row r="129" spans="1:77" x14ac:dyDescent="0.2">
      <c r="A129" t="str">
        <f t="shared" ca="1" si="44"/>
        <v>Ja</v>
      </c>
      <c r="B129">
        <f t="shared" ca="1" si="45"/>
        <v>2012</v>
      </c>
      <c r="C129">
        <f t="shared" ca="1" si="46"/>
        <v>5</v>
      </c>
      <c r="D129" s="82">
        <f t="shared" ca="1" si="47"/>
        <v>18</v>
      </c>
      <c r="E129" s="65">
        <f ca="1">OFFSET(Prisudvikling!D$8,0,ROW(E129)-ROW(E$6))</f>
        <v>41033</v>
      </c>
      <c r="F129">
        <f t="shared" ca="1" si="43"/>
        <v>170</v>
      </c>
      <c r="G129">
        <f t="shared" ca="1" si="76"/>
        <v>170</v>
      </c>
      <c r="H129">
        <f t="shared" ca="1" si="76"/>
        <v>173</v>
      </c>
      <c r="I129">
        <f t="shared" ca="1" si="76"/>
        <v>162</v>
      </c>
      <c r="J129">
        <f t="shared" ca="1" si="76"/>
        <v>215</v>
      </c>
      <c r="K129" t="str">
        <f t="shared" ca="1" si="76"/>
        <v>FALSK</v>
      </c>
      <c r="L129">
        <f t="shared" ca="1" si="76"/>
        <v>303.75</v>
      </c>
      <c r="M129">
        <f t="shared" ca="1" si="76"/>
        <v>579.5</v>
      </c>
      <c r="N129">
        <f t="shared" ca="1" si="76"/>
        <v>209</v>
      </c>
      <c r="O129">
        <f t="shared" ca="1" si="76"/>
        <v>232</v>
      </c>
      <c r="P129">
        <f t="shared" ca="1" si="76"/>
        <v>178</v>
      </c>
      <c r="Q129">
        <f t="shared" ca="1" si="77"/>
        <v>965</v>
      </c>
      <c r="R129">
        <f t="shared" ca="1" si="77"/>
        <v>734.5</v>
      </c>
      <c r="S129">
        <f t="shared" ca="1" si="77"/>
        <v>503</v>
      </c>
      <c r="T129">
        <f t="shared" ca="1" si="77"/>
        <v>896</v>
      </c>
      <c r="U129">
        <f t="shared" ca="1" si="77"/>
        <v>550</v>
      </c>
      <c r="V129">
        <f t="shared" ca="1" si="77"/>
        <v>517</v>
      </c>
      <c r="W129">
        <f t="shared" ca="1" si="77"/>
        <v>229</v>
      </c>
      <c r="X129">
        <f t="shared" ca="1" si="77"/>
        <v>251.25</v>
      </c>
      <c r="Y129">
        <f t="shared" ca="1" si="77"/>
        <v>267</v>
      </c>
      <c r="Z129">
        <f t="shared" ca="1" si="77"/>
        <v>267</v>
      </c>
      <c r="AA129" t="str">
        <f t="shared" ca="1" si="78"/>
        <v>FALSK</v>
      </c>
      <c r="AB129">
        <f t="shared" ca="1" si="78"/>
        <v>2.15</v>
      </c>
      <c r="AC129">
        <f t="shared" ca="1" si="78"/>
        <v>3.33</v>
      </c>
      <c r="AD129">
        <f t="shared" ca="1" si="78"/>
        <v>1.93</v>
      </c>
      <c r="AE129">
        <f t="shared" ca="1" si="78"/>
        <v>8.75</v>
      </c>
      <c r="AF129">
        <f t="shared" ca="1" si="78"/>
        <v>12</v>
      </c>
      <c r="AG129" t="str">
        <f t="shared" ca="1" si="78"/>
        <v>FALSK</v>
      </c>
      <c r="AH129" t="str">
        <f t="shared" ca="1" si="78"/>
        <v>FALSK</v>
      </c>
      <c r="AI129">
        <f t="shared" ca="1" si="78"/>
        <v>1700</v>
      </c>
      <c r="AJ129">
        <f t="shared" ca="1" si="78"/>
        <v>2630</v>
      </c>
      <c r="AK129">
        <f t="shared" ca="1" si="79"/>
        <v>1520</v>
      </c>
      <c r="AL129">
        <f t="shared" ca="1" si="79"/>
        <v>6910</v>
      </c>
      <c r="AM129">
        <f t="shared" ca="1" si="79"/>
        <v>9470</v>
      </c>
      <c r="AN129" t="str">
        <f t="shared" ca="1" si="79"/>
        <v xml:space="preserve"> </v>
      </c>
      <c r="AO129" t="str">
        <f t="shared" ca="1" si="79"/>
        <v>FALSK</v>
      </c>
      <c r="AP129" t="str">
        <f t="shared" ca="1" si="79"/>
        <v>FALSK</v>
      </c>
      <c r="AQ129">
        <f t="shared" ca="1" si="79"/>
        <v>216.50649999999999</v>
      </c>
      <c r="AR129">
        <f t="shared" ca="1" si="79"/>
        <v>224.5</v>
      </c>
      <c r="AS129">
        <f t="shared" ca="1" si="79"/>
        <v>205.30770000000001</v>
      </c>
      <c r="AT129">
        <f t="shared" ca="1" si="79"/>
        <v>193.42150000000001</v>
      </c>
      <c r="AU129">
        <f t="shared" ca="1" si="79"/>
        <v>201.4</v>
      </c>
      <c r="AV129">
        <f t="shared" ca="1" si="79"/>
        <v>184.17660000000001</v>
      </c>
      <c r="AW129">
        <f t="shared" ca="1" si="79"/>
        <v>169.1232</v>
      </c>
      <c r="AX129">
        <f t="shared" ca="1" si="79"/>
        <v>177.1</v>
      </c>
      <c r="AY129" t="str">
        <f t="shared" ca="1" si="79"/>
        <v>FALSK</v>
      </c>
      <c r="BD129" s="92" t="str">
        <f t="shared" ca="1" si="48"/>
        <v>Ja</v>
      </c>
      <c r="BE129" s="92">
        <f t="shared" ca="1" si="49"/>
        <v>2012</v>
      </c>
      <c r="BF129" s="92">
        <f t="shared" ca="1" si="50"/>
        <v>5</v>
      </c>
      <c r="BG129" s="92">
        <f t="shared" ca="1" si="51"/>
        <v>18</v>
      </c>
      <c r="BH129" s="92">
        <f t="shared" ca="1" si="52"/>
        <v>170</v>
      </c>
      <c r="BI129" s="92">
        <f t="shared" ca="1" si="53"/>
        <v>173</v>
      </c>
      <c r="BJ129" s="92">
        <f t="shared" ca="1" si="54"/>
        <v>303.75</v>
      </c>
      <c r="BK129" s="92">
        <f t="shared" ca="1" si="55"/>
        <v>205.30770000000001</v>
      </c>
      <c r="BQ129" s="92"/>
      <c r="BR129" s="92"/>
      <c r="BS129" s="92"/>
      <c r="BT129" s="92"/>
      <c r="BU129" s="92"/>
      <c r="BV129" s="92"/>
      <c r="BW129" s="92"/>
      <c r="BX129" s="92"/>
      <c r="BY129" s="92"/>
    </row>
    <row r="130" spans="1:77" x14ac:dyDescent="0.2">
      <c r="A130" t="str">
        <f t="shared" ca="1" si="44"/>
        <v>Ja</v>
      </c>
      <c r="B130">
        <f t="shared" ca="1" si="45"/>
        <v>2012</v>
      </c>
      <c r="C130">
        <f t="shared" ca="1" si="46"/>
        <v>5</v>
      </c>
      <c r="D130" s="82">
        <f t="shared" ca="1" si="47"/>
        <v>19</v>
      </c>
      <c r="E130" s="65">
        <f ca="1">OFFSET(Prisudvikling!D$8,0,ROW(E130)-ROW(E$6))</f>
        <v>41040</v>
      </c>
      <c r="F130">
        <f t="shared" ca="1" si="43"/>
        <v>170</v>
      </c>
      <c r="G130">
        <f t="shared" ca="1" si="76"/>
        <v>170</v>
      </c>
      <c r="H130">
        <f t="shared" ca="1" si="76"/>
        <v>173</v>
      </c>
      <c r="I130">
        <f t="shared" ca="1" si="76"/>
        <v>162</v>
      </c>
      <c r="J130">
        <f t="shared" ca="1" si="76"/>
        <v>215</v>
      </c>
      <c r="K130" t="str">
        <f t="shared" ca="1" si="76"/>
        <v>FALSK</v>
      </c>
      <c r="L130">
        <f t="shared" ca="1" si="76"/>
        <v>317</v>
      </c>
      <c r="M130">
        <f t="shared" ca="1" si="76"/>
        <v>579.5</v>
      </c>
      <c r="N130">
        <f t="shared" ca="1" si="76"/>
        <v>236.75</v>
      </c>
      <c r="O130">
        <f t="shared" ca="1" si="76"/>
        <v>233</v>
      </c>
      <c r="P130">
        <f t="shared" ca="1" si="76"/>
        <v>183</v>
      </c>
      <c r="Q130">
        <f t="shared" ca="1" si="77"/>
        <v>1000</v>
      </c>
      <c r="R130">
        <f t="shared" ca="1" si="77"/>
        <v>727.5</v>
      </c>
      <c r="S130">
        <f t="shared" ca="1" si="77"/>
        <v>503</v>
      </c>
      <c r="T130">
        <f t="shared" ca="1" si="77"/>
        <v>896</v>
      </c>
      <c r="U130">
        <f t="shared" ca="1" si="77"/>
        <v>550</v>
      </c>
      <c r="V130">
        <f t="shared" ca="1" si="77"/>
        <v>517</v>
      </c>
      <c r="W130">
        <f t="shared" ca="1" si="77"/>
        <v>230.75</v>
      </c>
      <c r="X130">
        <f t="shared" ca="1" si="77"/>
        <v>252.75</v>
      </c>
      <c r="Y130">
        <f t="shared" ca="1" si="77"/>
        <v>269.75</v>
      </c>
      <c r="Z130">
        <f t="shared" ca="1" si="77"/>
        <v>269.75</v>
      </c>
      <c r="AA130" t="str">
        <f t="shared" ca="1" si="78"/>
        <v>FALSK</v>
      </c>
      <c r="AB130">
        <f t="shared" ca="1" si="78"/>
        <v>2.15</v>
      </c>
      <c r="AC130">
        <f t="shared" ca="1" si="78"/>
        <v>3.33</v>
      </c>
      <c r="AD130">
        <f t="shared" ca="1" si="78"/>
        <v>1.93</v>
      </c>
      <c r="AE130">
        <f t="shared" ca="1" si="78"/>
        <v>8.75</v>
      </c>
      <c r="AF130">
        <f t="shared" ca="1" si="78"/>
        <v>12</v>
      </c>
      <c r="AG130" t="str">
        <f t="shared" ca="1" si="78"/>
        <v>FALSK</v>
      </c>
      <c r="AH130" t="str">
        <f t="shared" ca="1" si="78"/>
        <v>FALSK</v>
      </c>
      <c r="AI130">
        <f t="shared" ca="1" si="78"/>
        <v>1700</v>
      </c>
      <c r="AJ130">
        <f t="shared" ca="1" si="78"/>
        <v>2630</v>
      </c>
      <c r="AK130">
        <f t="shared" ca="1" si="79"/>
        <v>1520</v>
      </c>
      <c r="AL130">
        <f t="shared" ca="1" si="79"/>
        <v>6910</v>
      </c>
      <c r="AM130">
        <f t="shared" ca="1" si="79"/>
        <v>9470</v>
      </c>
      <c r="AN130" t="str">
        <f t="shared" ca="1" si="79"/>
        <v xml:space="preserve"> </v>
      </c>
      <c r="AO130" t="str">
        <f t="shared" ca="1" si="79"/>
        <v>FALSK</v>
      </c>
      <c r="AP130" t="str">
        <f t="shared" ca="1" si="79"/>
        <v>FALSK</v>
      </c>
      <c r="AQ130">
        <f t="shared" ca="1" si="79"/>
        <v>218.47319999999999</v>
      </c>
      <c r="AR130">
        <f t="shared" ca="1" si="79"/>
        <v>226.5</v>
      </c>
      <c r="AS130">
        <f t="shared" ca="1" si="79"/>
        <v>207.47880000000001</v>
      </c>
      <c r="AT130">
        <f t="shared" ca="1" si="79"/>
        <v>195.19540000000001</v>
      </c>
      <c r="AU130">
        <f t="shared" ca="1" si="79"/>
        <v>203.2</v>
      </c>
      <c r="AV130">
        <f t="shared" ca="1" si="79"/>
        <v>186.5438</v>
      </c>
      <c r="AW130">
        <f t="shared" ca="1" si="79"/>
        <v>169.1283</v>
      </c>
      <c r="AX130">
        <f t="shared" ca="1" si="79"/>
        <v>177.1</v>
      </c>
      <c r="AY130" t="str">
        <f t="shared" ca="1" si="79"/>
        <v>FALSK</v>
      </c>
      <c r="BD130" s="92" t="str">
        <f t="shared" ca="1" si="48"/>
        <v>Ja</v>
      </c>
      <c r="BE130" s="92">
        <f t="shared" ca="1" si="49"/>
        <v>2012</v>
      </c>
      <c r="BF130" s="92">
        <f t="shared" ca="1" si="50"/>
        <v>5</v>
      </c>
      <c r="BG130" s="92">
        <f t="shared" ca="1" si="51"/>
        <v>19</v>
      </c>
      <c r="BH130" s="92">
        <f t="shared" ca="1" si="52"/>
        <v>170</v>
      </c>
      <c r="BI130" s="92">
        <f t="shared" ca="1" si="53"/>
        <v>173</v>
      </c>
      <c r="BJ130" s="92">
        <f t="shared" ca="1" si="54"/>
        <v>317</v>
      </c>
      <c r="BK130" s="92">
        <f t="shared" ca="1" si="55"/>
        <v>207.47880000000001</v>
      </c>
      <c r="BQ130" s="92"/>
      <c r="BR130" s="92"/>
      <c r="BS130" s="92"/>
      <c r="BT130" s="92"/>
      <c r="BU130" s="92"/>
      <c r="BV130" s="92"/>
      <c r="BW130" s="92"/>
      <c r="BX130" s="92"/>
      <c r="BY130" s="92"/>
    </row>
    <row r="131" spans="1:77" x14ac:dyDescent="0.2">
      <c r="A131" t="str">
        <f t="shared" ca="1" si="44"/>
        <v>Ja</v>
      </c>
      <c r="B131">
        <f t="shared" ca="1" si="45"/>
        <v>2012</v>
      </c>
      <c r="C131">
        <f t="shared" ca="1" si="46"/>
        <v>5</v>
      </c>
      <c r="D131" s="82">
        <f t="shared" ca="1" si="47"/>
        <v>20</v>
      </c>
      <c r="E131" s="65">
        <f ca="1">OFFSET(Prisudvikling!D$8,0,ROW(E131)-ROW(E$6))</f>
        <v>41047</v>
      </c>
      <c r="F131">
        <f t="shared" ca="1" si="43"/>
        <v>168</v>
      </c>
      <c r="G131">
        <f t="shared" ca="1" si="76"/>
        <v>168</v>
      </c>
      <c r="H131">
        <f t="shared" ca="1" si="76"/>
        <v>173</v>
      </c>
      <c r="I131">
        <f t="shared" ca="1" si="76"/>
        <v>160</v>
      </c>
      <c r="J131">
        <f t="shared" ca="1" si="76"/>
        <v>215</v>
      </c>
      <c r="K131" t="str">
        <f t="shared" ca="1" si="76"/>
        <v>FALSK</v>
      </c>
      <c r="L131">
        <f t="shared" ca="1" si="76"/>
        <v>319</v>
      </c>
      <c r="M131">
        <f t="shared" ca="1" si="76"/>
        <v>579.5</v>
      </c>
      <c r="N131">
        <f t="shared" ca="1" si="76"/>
        <v>226.75</v>
      </c>
      <c r="O131">
        <f t="shared" ca="1" si="76"/>
        <v>238</v>
      </c>
      <c r="P131">
        <f t="shared" ca="1" si="76"/>
        <v>183</v>
      </c>
      <c r="Q131">
        <f t="shared" ca="1" si="77"/>
        <v>1000</v>
      </c>
      <c r="R131">
        <f t="shared" ca="1" si="77"/>
        <v>745.5</v>
      </c>
      <c r="S131">
        <f t="shared" ca="1" si="77"/>
        <v>503</v>
      </c>
      <c r="T131">
        <f t="shared" ca="1" si="77"/>
        <v>917</v>
      </c>
      <c r="U131">
        <f t="shared" ca="1" si="77"/>
        <v>545</v>
      </c>
      <c r="V131">
        <f t="shared" ca="1" si="77"/>
        <v>495</v>
      </c>
      <c r="W131">
        <f t="shared" ca="1" si="77"/>
        <v>230.75</v>
      </c>
      <c r="X131">
        <f t="shared" ca="1" si="77"/>
        <v>251</v>
      </c>
      <c r="Y131">
        <f t="shared" ca="1" si="77"/>
        <v>267</v>
      </c>
      <c r="Z131">
        <f t="shared" ca="1" si="77"/>
        <v>267</v>
      </c>
      <c r="AA131" t="str">
        <f t="shared" ca="1" si="78"/>
        <v>FALSK</v>
      </c>
      <c r="AB131">
        <f t="shared" ca="1" si="78"/>
        <v>2.15</v>
      </c>
      <c r="AC131">
        <f t="shared" ca="1" si="78"/>
        <v>3.33</v>
      </c>
      <c r="AD131">
        <f t="shared" ca="1" si="78"/>
        <v>1.93</v>
      </c>
      <c r="AE131">
        <f t="shared" ca="1" si="78"/>
        <v>8.75</v>
      </c>
      <c r="AF131">
        <f t="shared" ca="1" si="78"/>
        <v>12</v>
      </c>
      <c r="AG131" t="str">
        <f t="shared" ca="1" si="78"/>
        <v>FALSK</v>
      </c>
      <c r="AH131" t="str">
        <f t="shared" ca="1" si="78"/>
        <v>FALSK</v>
      </c>
      <c r="AI131">
        <f t="shared" ca="1" si="78"/>
        <v>1700</v>
      </c>
      <c r="AJ131">
        <f t="shared" ca="1" si="78"/>
        <v>2630</v>
      </c>
      <c r="AK131">
        <f t="shared" ca="1" si="79"/>
        <v>1520</v>
      </c>
      <c r="AL131">
        <f t="shared" ca="1" si="79"/>
        <v>6910</v>
      </c>
      <c r="AM131">
        <f t="shared" ca="1" si="79"/>
        <v>9470</v>
      </c>
      <c r="AN131" t="str">
        <f t="shared" ca="1" si="79"/>
        <v xml:space="preserve"> </v>
      </c>
      <c r="AO131" t="str">
        <f t="shared" ca="1" si="79"/>
        <v>FALSK</v>
      </c>
      <c r="AP131" t="str">
        <f t="shared" ca="1" si="79"/>
        <v>FALSK</v>
      </c>
      <c r="AQ131">
        <f t="shared" ca="1" si="79"/>
        <v>219.2362</v>
      </c>
      <c r="AR131">
        <f t="shared" ca="1" si="79"/>
        <v>227.2</v>
      </c>
      <c r="AS131">
        <f t="shared" ca="1" si="79"/>
        <v>207.9247</v>
      </c>
      <c r="AT131">
        <f t="shared" ca="1" si="79"/>
        <v>194.78030000000001</v>
      </c>
      <c r="AU131">
        <f t="shared" ca="1" si="79"/>
        <v>202.8</v>
      </c>
      <c r="AV131">
        <f t="shared" ca="1" si="79"/>
        <v>185.9315</v>
      </c>
      <c r="AW131">
        <f t="shared" ca="1" si="79"/>
        <v>167.70679999999999</v>
      </c>
      <c r="AX131">
        <f t="shared" ca="1" si="79"/>
        <v>175.7</v>
      </c>
      <c r="AY131" t="str">
        <f t="shared" ca="1" si="79"/>
        <v>FALSK</v>
      </c>
      <c r="BD131" s="92" t="str">
        <f t="shared" ca="1" si="48"/>
        <v>Ja</v>
      </c>
      <c r="BE131" s="92">
        <f t="shared" ca="1" si="49"/>
        <v>2012</v>
      </c>
      <c r="BF131" s="92">
        <f t="shared" ca="1" si="50"/>
        <v>5</v>
      </c>
      <c r="BG131" s="92">
        <f t="shared" ca="1" si="51"/>
        <v>20</v>
      </c>
      <c r="BH131" s="92">
        <f t="shared" ca="1" si="52"/>
        <v>168</v>
      </c>
      <c r="BI131" s="92">
        <f t="shared" ca="1" si="53"/>
        <v>173</v>
      </c>
      <c r="BJ131" s="92">
        <f t="shared" ca="1" si="54"/>
        <v>319</v>
      </c>
      <c r="BK131" s="92">
        <f t="shared" ca="1" si="55"/>
        <v>207.9247</v>
      </c>
      <c r="BQ131" s="92"/>
      <c r="BR131" s="92"/>
      <c r="BS131" s="92"/>
      <c r="BT131" s="92"/>
      <c r="BU131" s="92"/>
      <c r="BV131" s="92"/>
      <c r="BW131" s="92"/>
      <c r="BX131" s="92"/>
      <c r="BY131" s="92"/>
    </row>
    <row r="132" spans="1:77" x14ac:dyDescent="0.2">
      <c r="A132" t="str">
        <f t="shared" ca="1" si="44"/>
        <v>Ja</v>
      </c>
      <c r="B132">
        <f t="shared" ca="1" si="45"/>
        <v>2012</v>
      </c>
      <c r="C132">
        <f t="shared" ca="1" si="46"/>
        <v>5</v>
      </c>
      <c r="D132" s="82">
        <f t="shared" ca="1" si="47"/>
        <v>21</v>
      </c>
      <c r="E132" s="65">
        <f ca="1">OFFSET(Prisudvikling!D$8,0,ROW(E132)-ROW(E$6))</f>
        <v>41054</v>
      </c>
      <c r="F132">
        <f t="shared" ca="1" si="43"/>
        <v>165</v>
      </c>
      <c r="G132">
        <f t="shared" ca="1" si="76"/>
        <v>165</v>
      </c>
      <c r="H132">
        <f t="shared" ca="1" si="76"/>
        <v>173</v>
      </c>
      <c r="I132">
        <f t="shared" ca="1" si="76"/>
        <v>155</v>
      </c>
      <c r="J132">
        <f t="shared" ca="1" si="76"/>
        <v>215</v>
      </c>
      <c r="K132" t="str">
        <f t="shared" ca="1" si="76"/>
        <v>FALSK</v>
      </c>
      <c r="L132">
        <f t="shared" ca="1" si="76"/>
        <v>315</v>
      </c>
      <c r="M132">
        <f t="shared" ca="1" si="76"/>
        <v>640.25</v>
      </c>
      <c r="N132">
        <f t="shared" ca="1" si="76"/>
        <v>221.75</v>
      </c>
      <c r="O132">
        <f t="shared" ca="1" si="76"/>
        <v>238</v>
      </c>
      <c r="P132">
        <f t="shared" ca="1" si="76"/>
        <v>183</v>
      </c>
      <c r="Q132">
        <f t="shared" ca="1" si="77"/>
        <v>1000</v>
      </c>
      <c r="R132">
        <f t="shared" ca="1" si="77"/>
        <v>745.5</v>
      </c>
      <c r="S132">
        <f t="shared" ca="1" si="77"/>
        <v>503</v>
      </c>
      <c r="T132">
        <f t="shared" ca="1" si="77"/>
        <v>917</v>
      </c>
      <c r="U132">
        <f t="shared" ca="1" si="77"/>
        <v>545</v>
      </c>
      <c r="V132">
        <f t="shared" ca="1" si="77"/>
        <v>495</v>
      </c>
      <c r="W132">
        <f t="shared" ca="1" si="77"/>
        <v>231</v>
      </c>
      <c r="X132">
        <f t="shared" ca="1" si="77"/>
        <v>250.5</v>
      </c>
      <c r="Y132">
        <f t="shared" ca="1" si="77"/>
        <v>266.75</v>
      </c>
      <c r="Z132">
        <f t="shared" ca="1" si="77"/>
        <v>266.75</v>
      </c>
      <c r="AA132" t="str">
        <f t="shared" ca="1" si="78"/>
        <v>FALSK</v>
      </c>
      <c r="AB132">
        <f t="shared" ca="1" si="78"/>
        <v>1.8871092307175719</v>
      </c>
      <c r="AC132">
        <f t="shared" ca="1" si="78"/>
        <v>3.33</v>
      </c>
      <c r="AD132">
        <f t="shared" ca="1" si="78"/>
        <v>1.93</v>
      </c>
      <c r="AE132">
        <f t="shared" ca="1" si="78"/>
        <v>8.75</v>
      </c>
      <c r="AF132">
        <f t="shared" ca="1" si="78"/>
        <v>12</v>
      </c>
      <c r="AG132" t="str">
        <f t="shared" ca="1" si="78"/>
        <v>FALSK</v>
      </c>
      <c r="AH132" t="str">
        <f t="shared" ca="1" si="78"/>
        <v>FALSK</v>
      </c>
      <c r="AI132">
        <f t="shared" ca="1" si="78"/>
        <v>1490</v>
      </c>
      <c r="AJ132">
        <f t="shared" ca="1" si="78"/>
        <v>2630</v>
      </c>
      <c r="AK132">
        <f t="shared" ca="1" si="79"/>
        <v>1520</v>
      </c>
      <c r="AL132">
        <f t="shared" ca="1" si="79"/>
        <v>6910</v>
      </c>
      <c r="AM132">
        <f t="shared" ca="1" si="79"/>
        <v>9470</v>
      </c>
      <c r="AN132" t="str">
        <f t="shared" ca="1" si="79"/>
        <v xml:space="preserve"> </v>
      </c>
      <c r="AO132" t="str">
        <f t="shared" ca="1" si="79"/>
        <v>FALSK</v>
      </c>
      <c r="AP132" t="str">
        <f t="shared" ca="1" si="79"/>
        <v>FALSK</v>
      </c>
      <c r="AQ132">
        <f t="shared" ca="1" si="79"/>
        <v>216.5205</v>
      </c>
      <c r="AR132">
        <f t="shared" ca="1" si="79"/>
        <v>224.5</v>
      </c>
      <c r="AS132">
        <f t="shared" ca="1" si="79"/>
        <v>207.21109999999999</v>
      </c>
      <c r="AT132">
        <f t="shared" ca="1" si="79"/>
        <v>193.71459999999999</v>
      </c>
      <c r="AU132">
        <f t="shared" ca="1" si="79"/>
        <v>201.7</v>
      </c>
      <c r="AV132">
        <f t="shared" ca="1" si="79"/>
        <v>184.65090000000001</v>
      </c>
      <c r="AW132">
        <f t="shared" ca="1" si="79"/>
        <v>166.93610000000001</v>
      </c>
      <c r="AX132">
        <f t="shared" ca="1" si="79"/>
        <v>174.9</v>
      </c>
      <c r="AY132" t="str">
        <f t="shared" ca="1" si="79"/>
        <v>FALSK</v>
      </c>
      <c r="BD132" s="92" t="str">
        <f t="shared" ca="1" si="48"/>
        <v>Ja</v>
      </c>
      <c r="BE132" s="92">
        <f t="shared" ca="1" si="49"/>
        <v>2012</v>
      </c>
      <c r="BF132" s="92">
        <f t="shared" ca="1" si="50"/>
        <v>5</v>
      </c>
      <c r="BG132" s="92">
        <f t="shared" ca="1" si="51"/>
        <v>21</v>
      </c>
      <c r="BH132" s="92">
        <f t="shared" ca="1" si="52"/>
        <v>165</v>
      </c>
      <c r="BI132" s="92">
        <f t="shared" ca="1" si="53"/>
        <v>173</v>
      </c>
      <c r="BJ132" s="92">
        <f t="shared" ca="1" si="54"/>
        <v>315</v>
      </c>
      <c r="BK132" s="92">
        <f t="shared" ca="1" si="55"/>
        <v>207.21109999999999</v>
      </c>
      <c r="BQ132" s="92"/>
      <c r="BR132" s="92"/>
      <c r="BS132" s="92"/>
      <c r="BT132" s="92"/>
      <c r="BU132" s="92"/>
      <c r="BV132" s="92"/>
      <c r="BW132" s="92"/>
      <c r="BX132" s="92"/>
      <c r="BY132" s="92"/>
    </row>
    <row r="133" spans="1:77" x14ac:dyDescent="0.2">
      <c r="A133" t="str">
        <f t="shared" ca="1" si="44"/>
        <v>Ja</v>
      </c>
      <c r="B133">
        <f t="shared" ca="1" si="45"/>
        <v>2012</v>
      </c>
      <c r="C133">
        <f t="shared" ca="1" si="46"/>
        <v>6</v>
      </c>
      <c r="D133" s="82">
        <f t="shared" ca="1" si="47"/>
        <v>22</v>
      </c>
      <c r="E133" s="65">
        <f ca="1">OFFSET(Prisudvikling!D$8,0,ROW(E133)-ROW(E$6))</f>
        <v>41061</v>
      </c>
      <c r="F133">
        <f t="shared" ca="1" si="43"/>
        <v>169.52</v>
      </c>
      <c r="G133">
        <f t="shared" ca="1" si="76"/>
        <v>169.52</v>
      </c>
      <c r="H133">
        <f t="shared" ca="1" si="76"/>
        <v>176.23</v>
      </c>
      <c r="I133">
        <f t="shared" ca="1" si="76"/>
        <v>155</v>
      </c>
      <c r="J133">
        <f t="shared" ca="1" si="76"/>
        <v>215</v>
      </c>
      <c r="K133" t="str">
        <f t="shared" ca="1" si="76"/>
        <v>FALSK</v>
      </c>
      <c r="L133">
        <f t="shared" ca="1" si="76"/>
        <v>317</v>
      </c>
      <c r="M133">
        <f t="shared" ca="1" si="76"/>
        <v>640.25</v>
      </c>
      <c r="N133">
        <f t="shared" ca="1" si="76"/>
        <v>221.75</v>
      </c>
      <c r="O133">
        <f t="shared" ca="1" si="76"/>
        <v>238</v>
      </c>
      <c r="P133">
        <f t="shared" ca="1" si="76"/>
        <v>183</v>
      </c>
      <c r="Q133">
        <f t="shared" ca="1" si="77"/>
        <v>1047</v>
      </c>
      <c r="R133">
        <f t="shared" ca="1" si="77"/>
        <v>728</v>
      </c>
      <c r="S133">
        <f t="shared" ca="1" si="77"/>
        <v>503</v>
      </c>
      <c r="T133">
        <f t="shared" ca="1" si="77"/>
        <v>917</v>
      </c>
      <c r="U133">
        <f t="shared" ca="1" si="77"/>
        <v>545</v>
      </c>
      <c r="V133">
        <f t="shared" ca="1" si="77"/>
        <v>495</v>
      </c>
      <c r="W133">
        <f t="shared" ca="1" si="77"/>
        <v>231.25</v>
      </c>
      <c r="X133">
        <f t="shared" ca="1" si="77"/>
        <v>250.75</v>
      </c>
      <c r="Y133">
        <f t="shared" ca="1" si="77"/>
        <v>265.5</v>
      </c>
      <c r="Z133">
        <f t="shared" ca="1" si="77"/>
        <v>265.5</v>
      </c>
      <c r="AA133" t="str">
        <f t="shared" ca="1" si="78"/>
        <v>FALSK</v>
      </c>
      <c r="AB133">
        <f t="shared" ca="1" si="78"/>
        <v>1.8871092307175719</v>
      </c>
      <c r="AC133">
        <f t="shared" ca="1" si="78"/>
        <v>3.33</v>
      </c>
      <c r="AD133">
        <f t="shared" ca="1" si="78"/>
        <v>1.93</v>
      </c>
      <c r="AE133">
        <f t="shared" ca="1" si="78"/>
        <v>8.75</v>
      </c>
      <c r="AF133">
        <f t="shared" ca="1" si="78"/>
        <v>12</v>
      </c>
      <c r="AG133" t="str">
        <f t="shared" ca="1" si="78"/>
        <v>FALSK</v>
      </c>
      <c r="AH133" t="str">
        <f t="shared" ca="1" si="78"/>
        <v>FALSK</v>
      </c>
      <c r="AI133">
        <f t="shared" ca="1" si="78"/>
        <v>1490</v>
      </c>
      <c r="AJ133">
        <f t="shared" ca="1" si="78"/>
        <v>2630</v>
      </c>
      <c r="AK133">
        <f t="shared" ca="1" si="79"/>
        <v>1520</v>
      </c>
      <c r="AL133">
        <f t="shared" ca="1" si="79"/>
        <v>6910</v>
      </c>
      <c r="AM133">
        <f t="shared" ca="1" si="79"/>
        <v>9470</v>
      </c>
      <c r="AN133" t="str">
        <f t="shared" ca="1" si="79"/>
        <v xml:space="preserve"> </v>
      </c>
      <c r="AO133" t="str">
        <f t="shared" ca="1" si="79"/>
        <v>FALSK</v>
      </c>
      <c r="AP133" t="str">
        <f t="shared" ca="1" si="79"/>
        <v>FALSK</v>
      </c>
      <c r="AQ133">
        <f t="shared" ca="1" si="79"/>
        <v>221.80350000000001</v>
      </c>
      <c r="AR133">
        <f t="shared" ca="1" si="79"/>
        <v>229.8</v>
      </c>
      <c r="AS133">
        <f t="shared" ca="1" si="79"/>
        <v>208.9665</v>
      </c>
      <c r="AT133">
        <f t="shared" ca="1" si="79"/>
        <v>195.75880000000001</v>
      </c>
      <c r="AU133">
        <f t="shared" ca="1" si="79"/>
        <v>203.8</v>
      </c>
      <c r="AV133">
        <f t="shared" ca="1" si="79"/>
        <v>187.6343</v>
      </c>
      <c r="AW133">
        <f t="shared" ca="1" si="79"/>
        <v>169.55260000000001</v>
      </c>
      <c r="AX133">
        <f t="shared" ca="1" si="79"/>
        <v>177.6</v>
      </c>
      <c r="AY133" t="str">
        <f t="shared" ca="1" si="79"/>
        <v>FALSK</v>
      </c>
      <c r="BD133" s="92" t="str">
        <f t="shared" ca="1" si="48"/>
        <v>Ja</v>
      </c>
      <c r="BE133" s="92">
        <f t="shared" ca="1" si="49"/>
        <v>2012</v>
      </c>
      <c r="BF133" s="92">
        <f t="shared" ca="1" si="50"/>
        <v>6</v>
      </c>
      <c r="BG133" s="92">
        <f t="shared" ca="1" si="51"/>
        <v>22</v>
      </c>
      <c r="BH133" s="92">
        <f t="shared" ca="1" si="52"/>
        <v>169.52</v>
      </c>
      <c r="BI133" s="92">
        <f t="shared" ca="1" si="53"/>
        <v>176.23</v>
      </c>
      <c r="BJ133" s="92">
        <f t="shared" ca="1" si="54"/>
        <v>317</v>
      </c>
      <c r="BK133" s="92">
        <f t="shared" ca="1" si="55"/>
        <v>208.9665</v>
      </c>
      <c r="BQ133" s="92"/>
      <c r="BR133" s="92"/>
      <c r="BS133" s="92"/>
      <c r="BT133" s="92"/>
      <c r="BU133" s="92"/>
      <c r="BV133" s="92"/>
      <c r="BW133" s="92"/>
      <c r="BX133" s="92"/>
      <c r="BY133" s="92"/>
    </row>
    <row r="134" spans="1:77" x14ac:dyDescent="0.2">
      <c r="A134" t="str">
        <f t="shared" ca="1" si="44"/>
        <v>Ja</v>
      </c>
      <c r="B134">
        <f t="shared" ca="1" si="45"/>
        <v>2012</v>
      </c>
      <c r="C134">
        <f t="shared" ca="1" si="46"/>
        <v>6</v>
      </c>
      <c r="D134" s="82">
        <f t="shared" ca="1" si="47"/>
        <v>23</v>
      </c>
      <c r="E134" s="65">
        <f ca="1">OFFSET(Prisudvikling!D$8,0,ROW(E134)-ROW(E$6))</f>
        <v>41068</v>
      </c>
      <c r="F134">
        <f t="shared" ref="F134:F197" ca="1" si="80">IF(ISNA(HLOOKUP($E134,prisudvikling,G$2,FALSE)),"FALSK",IF(HLOOKUP($E134,prisudvikling,G$2,FALSE)&gt;0,HLOOKUP($E134,prisudvikling,G$2,FALSE),"FALSK"))</f>
        <v>169.52</v>
      </c>
      <c r="G134">
        <f t="shared" ca="1" si="76"/>
        <v>169.52</v>
      </c>
      <c r="H134">
        <f t="shared" ca="1" si="76"/>
        <v>176.23</v>
      </c>
      <c r="I134">
        <f t="shared" ca="1" si="76"/>
        <v>155</v>
      </c>
      <c r="J134">
        <f t="shared" ca="1" si="76"/>
        <v>215</v>
      </c>
      <c r="K134" t="str">
        <f t="shared" ca="1" si="76"/>
        <v>FALSK</v>
      </c>
      <c r="L134">
        <f t="shared" ca="1" si="76"/>
        <v>322</v>
      </c>
      <c r="M134">
        <f t="shared" ca="1" si="76"/>
        <v>640.25</v>
      </c>
      <c r="N134">
        <f t="shared" ca="1" si="76"/>
        <v>210</v>
      </c>
      <c r="O134">
        <f t="shared" ca="1" si="76"/>
        <v>238</v>
      </c>
      <c r="P134">
        <f t="shared" ca="1" si="76"/>
        <v>183</v>
      </c>
      <c r="Q134">
        <f t="shared" ca="1" si="77"/>
        <v>1047</v>
      </c>
      <c r="R134">
        <f t="shared" ca="1" si="77"/>
        <v>728</v>
      </c>
      <c r="S134">
        <f t="shared" ca="1" si="77"/>
        <v>528</v>
      </c>
      <c r="T134">
        <f t="shared" ca="1" si="77"/>
        <v>917</v>
      </c>
      <c r="U134">
        <f t="shared" ca="1" si="77"/>
        <v>545</v>
      </c>
      <c r="V134">
        <f t="shared" ca="1" si="77"/>
        <v>495</v>
      </c>
      <c r="W134">
        <f t="shared" ca="1" si="77"/>
        <v>231.5</v>
      </c>
      <c r="X134">
        <f t="shared" ca="1" si="77"/>
        <v>250.25</v>
      </c>
      <c r="Y134">
        <f t="shared" ca="1" si="77"/>
        <v>269</v>
      </c>
      <c r="Z134">
        <f t="shared" ca="1" si="77"/>
        <v>269</v>
      </c>
      <c r="AA134" t="str">
        <f t="shared" ca="1" si="78"/>
        <v>FALSK</v>
      </c>
      <c r="AB134">
        <f t="shared" ca="1" si="78"/>
        <v>1.8871092307175719</v>
      </c>
      <c r="AC134">
        <f t="shared" ca="1" si="78"/>
        <v>3.33</v>
      </c>
      <c r="AD134">
        <f t="shared" ca="1" si="78"/>
        <v>1.93</v>
      </c>
      <c r="AE134">
        <f t="shared" ca="1" si="78"/>
        <v>8.75</v>
      </c>
      <c r="AF134">
        <f t="shared" ca="1" si="78"/>
        <v>12</v>
      </c>
      <c r="AG134" t="str">
        <f t="shared" ca="1" si="78"/>
        <v>FALSK</v>
      </c>
      <c r="AH134" t="str">
        <f t="shared" ca="1" si="78"/>
        <v>FALSK</v>
      </c>
      <c r="AI134">
        <f t="shared" ca="1" si="78"/>
        <v>1490</v>
      </c>
      <c r="AJ134">
        <f t="shared" ca="1" si="78"/>
        <v>2630</v>
      </c>
      <c r="AK134">
        <f t="shared" ca="1" si="79"/>
        <v>1520</v>
      </c>
      <c r="AL134">
        <f t="shared" ca="1" si="79"/>
        <v>6910</v>
      </c>
      <c r="AM134">
        <f t="shared" ca="1" si="79"/>
        <v>9470</v>
      </c>
      <c r="AN134" t="str">
        <f t="shared" ca="1" si="79"/>
        <v xml:space="preserve"> </v>
      </c>
      <c r="AO134" t="str">
        <f t="shared" ca="1" si="79"/>
        <v>FALSK</v>
      </c>
      <c r="AP134" t="str">
        <f t="shared" ca="1" si="79"/>
        <v>FALSK</v>
      </c>
      <c r="AQ134">
        <f t="shared" ca="1" si="79"/>
        <v>221.149</v>
      </c>
      <c r="AR134">
        <f t="shared" ca="1" si="79"/>
        <v>229.1</v>
      </c>
      <c r="AS134">
        <f t="shared" ca="1" si="79"/>
        <v>210.0068</v>
      </c>
      <c r="AT134">
        <f t="shared" ca="1" si="79"/>
        <v>196.6498</v>
      </c>
      <c r="AU134">
        <f t="shared" ca="1" si="79"/>
        <v>204.6</v>
      </c>
      <c r="AV134">
        <f t="shared" ca="1" si="79"/>
        <v>188.52760000000001</v>
      </c>
      <c r="AW134">
        <f t="shared" ca="1" si="79"/>
        <v>169.55330000000001</v>
      </c>
      <c r="AX134">
        <f t="shared" ca="1" si="79"/>
        <v>177.6</v>
      </c>
      <c r="AY134" t="str">
        <f t="shared" ca="1" si="79"/>
        <v>FALSK</v>
      </c>
      <c r="BD134" s="92" t="str">
        <f t="shared" ca="1" si="48"/>
        <v>Ja</v>
      </c>
      <c r="BE134" s="92">
        <f t="shared" ca="1" si="49"/>
        <v>2012</v>
      </c>
      <c r="BF134" s="92">
        <f t="shared" ca="1" si="50"/>
        <v>6</v>
      </c>
      <c r="BG134" s="92">
        <f t="shared" ca="1" si="51"/>
        <v>23</v>
      </c>
      <c r="BH134" s="92">
        <f t="shared" ca="1" si="52"/>
        <v>169.52</v>
      </c>
      <c r="BI134" s="92">
        <f t="shared" ca="1" si="53"/>
        <v>176.23</v>
      </c>
      <c r="BJ134" s="92">
        <f t="shared" ca="1" si="54"/>
        <v>322</v>
      </c>
      <c r="BK134" s="92">
        <f t="shared" ca="1" si="55"/>
        <v>210.0068</v>
      </c>
      <c r="BQ134" s="92"/>
      <c r="BR134" s="92"/>
      <c r="BS134" s="92"/>
      <c r="BT134" s="92"/>
      <c r="BU134" s="92"/>
      <c r="BV134" s="92"/>
      <c r="BW134" s="92"/>
      <c r="BX134" s="92"/>
      <c r="BY134" s="92"/>
    </row>
    <row r="135" spans="1:77" x14ac:dyDescent="0.2">
      <c r="A135" t="str">
        <f t="shared" ref="A135:A198" ca="1" si="81">IF(ISNUMBER(F135),"Ja","Nej")</f>
        <v>Ja</v>
      </c>
      <c r="B135">
        <f t="shared" ref="B135:B198" ca="1" si="82">IF(ISNUMBER(E135),YEAR(E135),"")</f>
        <v>2012</v>
      </c>
      <c r="C135">
        <f t="shared" ref="C135:C198" ca="1" si="83">IF(ISNUMBER(E135),MONTH(E135),"")</f>
        <v>6</v>
      </c>
      <c r="D135" s="82">
        <f t="shared" ref="D135:D198" ca="1" si="84">IF(ISNUMBER(E135),FLOOR((E135-DATE(B135,1,1))/7,1)+IF(WEEKDAY(DATE(B135,1,1),2)&lt;=4,2,1),"")</f>
        <v>24</v>
      </c>
      <c r="E135" s="65">
        <f ca="1">OFFSET(Prisudvikling!D$8,0,ROW(E135)-ROW(E$6))</f>
        <v>41075</v>
      </c>
      <c r="F135">
        <f t="shared" ca="1" si="80"/>
        <v>169.52</v>
      </c>
      <c r="G135">
        <f t="shared" ca="1" si="76"/>
        <v>169.52</v>
      </c>
      <c r="H135">
        <f t="shared" ca="1" si="76"/>
        <v>177</v>
      </c>
      <c r="I135">
        <f t="shared" ca="1" si="76"/>
        <v>148</v>
      </c>
      <c r="J135">
        <f t="shared" ca="1" si="76"/>
        <v>215</v>
      </c>
      <c r="K135" t="str">
        <f t="shared" ca="1" si="76"/>
        <v>FALSK</v>
      </c>
      <c r="L135">
        <f t="shared" ca="1" si="76"/>
        <v>313.75</v>
      </c>
      <c r="M135">
        <f t="shared" ca="1" si="76"/>
        <v>640.25</v>
      </c>
      <c r="N135">
        <f t="shared" ca="1" si="76"/>
        <v>210</v>
      </c>
      <c r="O135">
        <f t="shared" ca="1" si="76"/>
        <v>238</v>
      </c>
      <c r="P135">
        <f t="shared" ca="1" si="76"/>
        <v>183</v>
      </c>
      <c r="Q135">
        <f t="shared" ca="1" si="77"/>
        <v>1080</v>
      </c>
      <c r="R135">
        <f t="shared" ca="1" si="77"/>
        <v>710.5</v>
      </c>
      <c r="S135">
        <f t="shared" ca="1" si="77"/>
        <v>528</v>
      </c>
      <c r="T135">
        <f t="shared" ca="1" si="77"/>
        <v>975</v>
      </c>
      <c r="U135">
        <f t="shared" ca="1" si="77"/>
        <v>546</v>
      </c>
      <c r="V135">
        <f t="shared" ca="1" si="77"/>
        <v>495</v>
      </c>
      <c r="W135">
        <f t="shared" ca="1" si="77"/>
        <v>230</v>
      </c>
      <c r="X135">
        <f t="shared" ca="1" si="77"/>
        <v>248.5</v>
      </c>
      <c r="Y135">
        <f t="shared" ca="1" si="77"/>
        <v>266.25</v>
      </c>
      <c r="Z135">
        <f t="shared" ca="1" si="77"/>
        <v>266.25</v>
      </c>
      <c r="AA135" t="str">
        <f t="shared" ca="1" si="78"/>
        <v>FALSK</v>
      </c>
      <c r="AB135">
        <f t="shared" ca="1" si="78"/>
        <v>1.8871092307175719</v>
      </c>
      <c r="AC135">
        <f t="shared" ca="1" si="78"/>
        <v>3.33</v>
      </c>
      <c r="AD135">
        <f t="shared" ca="1" si="78"/>
        <v>1.93</v>
      </c>
      <c r="AE135">
        <f t="shared" ca="1" si="78"/>
        <v>8.75</v>
      </c>
      <c r="AF135">
        <f t="shared" ca="1" si="78"/>
        <v>12</v>
      </c>
      <c r="AG135" t="str">
        <f t="shared" ca="1" si="78"/>
        <v>FALSK</v>
      </c>
      <c r="AH135" t="str">
        <f t="shared" ca="1" si="78"/>
        <v>FALSK</v>
      </c>
      <c r="AI135">
        <f t="shared" ca="1" si="78"/>
        <v>1490</v>
      </c>
      <c r="AJ135">
        <f t="shared" ca="1" si="78"/>
        <v>2630</v>
      </c>
      <c r="AK135">
        <f t="shared" ca="1" si="79"/>
        <v>1520</v>
      </c>
      <c r="AL135">
        <f t="shared" ca="1" si="79"/>
        <v>6910</v>
      </c>
      <c r="AM135">
        <f t="shared" ca="1" si="79"/>
        <v>9470</v>
      </c>
      <c r="AN135" t="str">
        <f t="shared" ca="1" si="79"/>
        <v xml:space="preserve"> </v>
      </c>
      <c r="AO135" t="str">
        <f t="shared" ca="1" si="79"/>
        <v>FALSK</v>
      </c>
      <c r="AP135" t="str">
        <f t="shared" ca="1" si="79"/>
        <v>FALSK</v>
      </c>
      <c r="AQ135">
        <f t="shared" ca="1" si="79"/>
        <v>219.0847</v>
      </c>
      <c r="AR135">
        <f t="shared" ca="1" si="79"/>
        <v>227.1</v>
      </c>
      <c r="AS135">
        <f t="shared" ca="1" si="79"/>
        <v>208.62629999999999</v>
      </c>
      <c r="AT135">
        <f t="shared" ca="1" si="79"/>
        <v>195.85499999999999</v>
      </c>
      <c r="AU135">
        <f t="shared" ca="1" si="79"/>
        <v>203.9</v>
      </c>
      <c r="AV135">
        <f t="shared" ca="1" si="79"/>
        <v>187.47640000000001</v>
      </c>
      <c r="AW135">
        <f t="shared" ca="1" si="79"/>
        <v>169.86779999999999</v>
      </c>
      <c r="AX135">
        <f t="shared" ca="1" si="79"/>
        <v>177.9</v>
      </c>
      <c r="AY135" t="str">
        <f t="shared" ca="1" si="79"/>
        <v>FALSK</v>
      </c>
      <c r="BD135" s="92" t="str">
        <f t="shared" ref="BD135:BD198" ca="1" si="85">A135</f>
        <v>Ja</v>
      </c>
      <c r="BE135" s="92">
        <f t="shared" ref="BE135:BE198" ca="1" si="86">B135</f>
        <v>2012</v>
      </c>
      <c r="BF135" s="92">
        <f t="shared" ref="BF135:BF198" ca="1" si="87">C135</f>
        <v>6</v>
      </c>
      <c r="BG135" s="92">
        <f t="shared" ref="BG135:BG198" ca="1" si="88">D135</f>
        <v>24</v>
      </c>
      <c r="BH135" s="92">
        <f t="shared" ref="BH135:BH198" ca="1" si="89">F135</f>
        <v>169.52</v>
      </c>
      <c r="BI135" s="92">
        <f t="shared" ref="BI135:BI198" ca="1" si="90">H135</f>
        <v>177</v>
      </c>
      <c r="BJ135" s="92">
        <f t="shared" ref="BJ135:BJ198" ca="1" si="91">L135</f>
        <v>313.75</v>
      </c>
      <c r="BK135" s="92">
        <f t="shared" ref="BK135:BK198" ca="1" si="92">AS135</f>
        <v>208.62629999999999</v>
      </c>
      <c r="BQ135" s="92"/>
      <c r="BR135" s="92"/>
      <c r="BS135" s="92"/>
      <c r="BT135" s="92"/>
      <c r="BU135" s="92"/>
      <c r="BV135" s="92"/>
      <c r="BW135" s="92"/>
      <c r="BX135" s="92"/>
      <c r="BY135" s="92"/>
    </row>
    <row r="136" spans="1:77" x14ac:dyDescent="0.2">
      <c r="A136" t="str">
        <f t="shared" ca="1" si="81"/>
        <v>Ja</v>
      </c>
      <c r="B136">
        <f t="shared" ca="1" si="82"/>
        <v>2012</v>
      </c>
      <c r="C136">
        <f t="shared" ca="1" si="83"/>
        <v>6</v>
      </c>
      <c r="D136" s="82">
        <f t="shared" ca="1" si="84"/>
        <v>25</v>
      </c>
      <c r="E136" s="65">
        <f ca="1">OFFSET(Prisudvikling!D$8,0,ROW(E136)-ROW(E$6))</f>
        <v>41082</v>
      </c>
      <c r="F136">
        <f t="shared" ca="1" si="80"/>
        <v>169.52</v>
      </c>
      <c r="G136">
        <f t="shared" ref="G136:P145" ca="1" si="93">IF(ISNA(HLOOKUP($E136,prisudvikling,G$2,FALSE)),"FALSK",IF(HLOOKUP($E136,prisudvikling,G$2,FALSE)&gt;0,HLOOKUP($E136,prisudvikling,G$2,FALSE),"FALSK"))</f>
        <v>169.52</v>
      </c>
      <c r="H136">
        <f t="shared" ca="1" si="93"/>
        <v>177.72</v>
      </c>
      <c r="I136">
        <f t="shared" ca="1" si="93"/>
        <v>173</v>
      </c>
      <c r="J136" t="str">
        <f t="shared" ca="1" si="93"/>
        <v>FALSK</v>
      </c>
      <c r="K136" t="str">
        <f t="shared" ca="1" si="93"/>
        <v>FALSK</v>
      </c>
      <c r="L136">
        <f t="shared" ca="1" si="93"/>
        <v>331.25</v>
      </c>
      <c r="M136">
        <f t="shared" ca="1" si="93"/>
        <v>640.25</v>
      </c>
      <c r="N136">
        <f t="shared" ca="1" si="93"/>
        <v>221.75</v>
      </c>
      <c r="O136">
        <f t="shared" ca="1" si="93"/>
        <v>238</v>
      </c>
      <c r="P136">
        <f t="shared" ca="1" si="93"/>
        <v>196.75</v>
      </c>
      <c r="Q136">
        <f t="shared" ref="Q136:Z145" ca="1" si="94">IF(ISNA(HLOOKUP($E136,prisudvikling,Q$2,FALSE)),"FALSK",IF(HLOOKUP($E136,prisudvikling,Q$2,FALSE)&gt;0,HLOOKUP($E136,prisudvikling,Q$2,FALSE),"FALSK"))</f>
        <v>1122</v>
      </c>
      <c r="R136">
        <f t="shared" ca="1" si="94"/>
        <v>710.5</v>
      </c>
      <c r="S136">
        <f t="shared" ca="1" si="94"/>
        <v>528</v>
      </c>
      <c r="T136">
        <f t="shared" ca="1" si="94"/>
        <v>975</v>
      </c>
      <c r="U136">
        <f t="shared" ca="1" si="94"/>
        <v>546</v>
      </c>
      <c r="V136">
        <f t="shared" ca="1" si="94"/>
        <v>495</v>
      </c>
      <c r="W136">
        <f t="shared" ca="1" si="94"/>
        <v>229.5</v>
      </c>
      <c r="X136">
        <f t="shared" ca="1" si="94"/>
        <v>247.5</v>
      </c>
      <c r="Y136">
        <f t="shared" ca="1" si="94"/>
        <v>265.75</v>
      </c>
      <c r="Z136">
        <f t="shared" ca="1" si="94"/>
        <v>265.75</v>
      </c>
      <c r="AA136" t="str">
        <f t="shared" ref="AA136:AJ145" ca="1" si="95">IF(ISNA(HLOOKUP($E136,prisudvikling,AA$2,FALSE)),"FALSK",IF(HLOOKUP($E136,prisudvikling,AA$2,FALSE)&gt;0,HLOOKUP($E136,prisudvikling,AA$2,FALSE),"FALSK"))</f>
        <v>FALSK</v>
      </c>
      <c r="AB136">
        <f t="shared" ca="1" si="95"/>
        <v>1.8871092307175719</v>
      </c>
      <c r="AC136">
        <f t="shared" ca="1" si="95"/>
        <v>3.33</v>
      </c>
      <c r="AD136">
        <f t="shared" ca="1" si="95"/>
        <v>1.93</v>
      </c>
      <c r="AE136">
        <f t="shared" ca="1" si="95"/>
        <v>8.75</v>
      </c>
      <c r="AF136">
        <f t="shared" ca="1" si="95"/>
        <v>12</v>
      </c>
      <c r="AG136" t="str">
        <f t="shared" ca="1" si="95"/>
        <v>FALSK</v>
      </c>
      <c r="AH136" t="str">
        <f t="shared" ca="1" si="95"/>
        <v>FALSK</v>
      </c>
      <c r="AI136">
        <f t="shared" ca="1" si="95"/>
        <v>1490</v>
      </c>
      <c r="AJ136">
        <f t="shared" ca="1" si="95"/>
        <v>2630</v>
      </c>
      <c r="AK136">
        <f t="shared" ref="AK136:AY145" ca="1" si="96">IF(ISNA(HLOOKUP($E136,prisudvikling,AK$2,FALSE)),"FALSK",IF(HLOOKUP($E136,prisudvikling,AK$2,FALSE)&gt;0,HLOOKUP($E136,prisudvikling,AK$2,FALSE),"FALSK"))</f>
        <v>1520</v>
      </c>
      <c r="AL136">
        <f t="shared" ca="1" si="96"/>
        <v>6910</v>
      </c>
      <c r="AM136">
        <f t="shared" ca="1" si="96"/>
        <v>9470</v>
      </c>
      <c r="AN136" t="str">
        <f t="shared" ca="1" si="96"/>
        <v xml:space="preserve"> </v>
      </c>
      <c r="AO136" t="str">
        <f t="shared" ca="1" si="96"/>
        <v>FALSK</v>
      </c>
      <c r="AP136" t="str">
        <f t="shared" ca="1" si="96"/>
        <v>FALSK</v>
      </c>
      <c r="AQ136">
        <f t="shared" ca="1" si="96"/>
        <v>232.1927</v>
      </c>
      <c r="AR136">
        <f t="shared" ca="1" si="96"/>
        <v>240.2</v>
      </c>
      <c r="AS136">
        <f t="shared" ca="1" si="96"/>
        <v>222.5736</v>
      </c>
      <c r="AT136">
        <f t="shared" ca="1" si="96"/>
        <v>198.59020000000001</v>
      </c>
      <c r="AU136">
        <f t="shared" ca="1" si="96"/>
        <v>206.6</v>
      </c>
      <c r="AV136">
        <f t="shared" ca="1" si="96"/>
        <v>190.9983</v>
      </c>
      <c r="AW136">
        <f t="shared" ca="1" si="96"/>
        <v>170.7578</v>
      </c>
      <c r="AX136">
        <f t="shared" ca="1" si="96"/>
        <v>178.8</v>
      </c>
      <c r="AY136" t="str">
        <f t="shared" ca="1" si="96"/>
        <v>FALSK</v>
      </c>
      <c r="BD136" s="92" t="str">
        <f t="shared" ca="1" si="85"/>
        <v>Ja</v>
      </c>
      <c r="BE136" s="92">
        <f t="shared" ca="1" si="86"/>
        <v>2012</v>
      </c>
      <c r="BF136" s="92">
        <f t="shared" ca="1" si="87"/>
        <v>6</v>
      </c>
      <c r="BG136" s="92">
        <f t="shared" ca="1" si="88"/>
        <v>25</v>
      </c>
      <c r="BH136" s="92">
        <f t="shared" ca="1" si="89"/>
        <v>169.52</v>
      </c>
      <c r="BI136" s="92">
        <f t="shared" ca="1" si="90"/>
        <v>177.72</v>
      </c>
      <c r="BJ136" s="92">
        <f t="shared" ca="1" si="91"/>
        <v>331.25</v>
      </c>
      <c r="BK136" s="92">
        <f t="shared" ca="1" si="92"/>
        <v>222.5736</v>
      </c>
      <c r="BQ136" s="92"/>
      <c r="BR136" s="92"/>
      <c r="BS136" s="92"/>
      <c r="BT136" s="92"/>
      <c r="BU136" s="92"/>
      <c r="BV136" s="92"/>
      <c r="BW136" s="92"/>
      <c r="BX136" s="92"/>
      <c r="BY136" s="92"/>
    </row>
    <row r="137" spans="1:77" x14ac:dyDescent="0.2">
      <c r="A137" t="str">
        <f t="shared" ca="1" si="81"/>
        <v>Ja</v>
      </c>
      <c r="B137">
        <f t="shared" ca="1" si="82"/>
        <v>2012</v>
      </c>
      <c r="C137">
        <f t="shared" ca="1" si="83"/>
        <v>6</v>
      </c>
      <c r="D137" s="82">
        <f t="shared" ca="1" si="84"/>
        <v>26</v>
      </c>
      <c r="E137" s="65">
        <f ca="1">OFFSET(Prisudvikling!D$8,0,ROW(E137)-ROW(E$6))</f>
        <v>41089</v>
      </c>
      <c r="F137">
        <f t="shared" ca="1" si="80"/>
        <v>168.03</v>
      </c>
      <c r="G137">
        <f t="shared" ca="1" si="93"/>
        <v>168.03</v>
      </c>
      <c r="H137">
        <f t="shared" ca="1" si="93"/>
        <v>178.47</v>
      </c>
      <c r="I137">
        <f t="shared" ca="1" si="93"/>
        <v>177</v>
      </c>
      <c r="J137" t="str">
        <f t="shared" ca="1" si="93"/>
        <v>FALSK</v>
      </c>
      <c r="K137" t="str">
        <f t="shared" ca="1" si="93"/>
        <v>FALSK</v>
      </c>
      <c r="L137">
        <f t="shared" ca="1" si="93"/>
        <v>345.81</v>
      </c>
      <c r="M137">
        <f t="shared" ca="1" si="93"/>
        <v>650.25</v>
      </c>
      <c r="N137">
        <f t="shared" ca="1" si="93"/>
        <v>221.75</v>
      </c>
      <c r="O137">
        <f t="shared" ca="1" si="93"/>
        <v>238</v>
      </c>
      <c r="P137">
        <f t="shared" ca="1" si="93"/>
        <v>198.75</v>
      </c>
      <c r="Q137">
        <f t="shared" ca="1" si="94"/>
        <v>1122</v>
      </c>
      <c r="R137">
        <f t="shared" ca="1" si="94"/>
        <v>675.5</v>
      </c>
      <c r="S137">
        <f t="shared" ca="1" si="94"/>
        <v>528</v>
      </c>
      <c r="T137">
        <f t="shared" ca="1" si="94"/>
        <v>975</v>
      </c>
      <c r="U137">
        <f t="shared" ca="1" si="94"/>
        <v>546</v>
      </c>
      <c r="V137">
        <f t="shared" ca="1" si="94"/>
        <v>495</v>
      </c>
      <c r="W137">
        <f t="shared" ca="1" si="94"/>
        <v>233.25</v>
      </c>
      <c r="X137">
        <f t="shared" ca="1" si="94"/>
        <v>252</v>
      </c>
      <c r="Y137">
        <f t="shared" ca="1" si="94"/>
        <v>270</v>
      </c>
      <c r="Z137">
        <f t="shared" ca="1" si="94"/>
        <v>270</v>
      </c>
      <c r="AA137" t="str">
        <f t="shared" ca="1" si="95"/>
        <v>FALSK</v>
      </c>
      <c r="AB137">
        <f t="shared" ca="1" si="95"/>
        <v>1.8871092307175719</v>
      </c>
      <c r="AC137">
        <f t="shared" ca="1" si="95"/>
        <v>3.33</v>
      </c>
      <c r="AD137">
        <f t="shared" ca="1" si="95"/>
        <v>1.93</v>
      </c>
      <c r="AE137">
        <f t="shared" ca="1" si="95"/>
        <v>8.75</v>
      </c>
      <c r="AF137">
        <f t="shared" ca="1" si="95"/>
        <v>12</v>
      </c>
      <c r="AG137" t="str">
        <f t="shared" ca="1" si="95"/>
        <v>FALSK</v>
      </c>
      <c r="AH137" t="str">
        <f t="shared" ca="1" si="95"/>
        <v>FALSK</v>
      </c>
      <c r="AI137">
        <f t="shared" ca="1" si="95"/>
        <v>1490</v>
      </c>
      <c r="AJ137">
        <f t="shared" ca="1" si="95"/>
        <v>2630</v>
      </c>
      <c r="AK137">
        <f t="shared" ca="1" si="96"/>
        <v>1520</v>
      </c>
      <c r="AL137">
        <f t="shared" ca="1" si="96"/>
        <v>6910</v>
      </c>
      <c r="AM137">
        <f t="shared" ca="1" si="96"/>
        <v>9470</v>
      </c>
      <c r="AN137" t="str">
        <f t="shared" ca="1" si="96"/>
        <v xml:space="preserve"> </v>
      </c>
      <c r="AO137" t="str">
        <f t="shared" ca="1" si="96"/>
        <v>FALSK</v>
      </c>
      <c r="AP137" t="str">
        <f t="shared" ca="1" si="96"/>
        <v>FALSK</v>
      </c>
      <c r="AQ137">
        <f t="shared" ca="1" si="96"/>
        <v>233.62010000000001</v>
      </c>
      <c r="AR137">
        <f t="shared" ca="1" si="96"/>
        <v>241.6</v>
      </c>
      <c r="AS137">
        <f t="shared" ca="1" si="96"/>
        <v>224.4649</v>
      </c>
      <c r="AT137">
        <f t="shared" ca="1" si="96"/>
        <v>200.02520000000001</v>
      </c>
      <c r="AU137">
        <f t="shared" ca="1" si="96"/>
        <v>208</v>
      </c>
      <c r="AV137">
        <f t="shared" ca="1" si="96"/>
        <v>193.7252</v>
      </c>
      <c r="AW137">
        <f t="shared" ca="1" si="96"/>
        <v>170.4623</v>
      </c>
      <c r="AX137">
        <f t="shared" ca="1" si="96"/>
        <v>178.5</v>
      </c>
      <c r="AY137" t="str">
        <f t="shared" ca="1" si="96"/>
        <v>FALSK</v>
      </c>
      <c r="BD137" s="92" t="str">
        <f t="shared" ca="1" si="85"/>
        <v>Ja</v>
      </c>
      <c r="BE137" s="92">
        <f t="shared" ca="1" si="86"/>
        <v>2012</v>
      </c>
      <c r="BF137" s="92">
        <f t="shared" ca="1" si="87"/>
        <v>6</v>
      </c>
      <c r="BG137" s="92">
        <f t="shared" ca="1" si="88"/>
        <v>26</v>
      </c>
      <c r="BH137" s="92">
        <f t="shared" ca="1" si="89"/>
        <v>168.03</v>
      </c>
      <c r="BI137" s="92">
        <f t="shared" ca="1" si="90"/>
        <v>178.47</v>
      </c>
      <c r="BJ137" s="92">
        <f t="shared" ca="1" si="91"/>
        <v>345.81</v>
      </c>
      <c r="BK137" s="92">
        <f t="shared" ca="1" si="92"/>
        <v>224.4649</v>
      </c>
      <c r="BQ137" s="92"/>
      <c r="BR137" s="92"/>
      <c r="BS137" s="92"/>
      <c r="BT137" s="92"/>
      <c r="BU137" s="92"/>
      <c r="BV137" s="92"/>
      <c r="BW137" s="92"/>
      <c r="BX137" s="92"/>
      <c r="BY137" s="92"/>
    </row>
    <row r="138" spans="1:77" x14ac:dyDescent="0.2">
      <c r="A138" t="str">
        <f t="shared" ca="1" si="81"/>
        <v>Ja</v>
      </c>
      <c r="B138">
        <f t="shared" ca="1" si="82"/>
        <v>2012</v>
      </c>
      <c r="C138">
        <f t="shared" ca="1" si="83"/>
        <v>7</v>
      </c>
      <c r="D138" s="82">
        <f t="shared" ca="1" si="84"/>
        <v>27</v>
      </c>
      <c r="E138" s="65">
        <f ca="1">OFFSET(Prisudvikling!D$8,0,ROW(E138)-ROW(E$6))</f>
        <v>41096</v>
      </c>
      <c r="F138">
        <f t="shared" ca="1" si="80"/>
        <v>170.27</v>
      </c>
      <c r="G138">
        <f t="shared" ca="1" si="93"/>
        <v>170.27</v>
      </c>
      <c r="H138">
        <f t="shared" ca="1" si="93"/>
        <v>182.94</v>
      </c>
      <c r="I138">
        <f t="shared" ca="1" si="93"/>
        <v>184.5</v>
      </c>
      <c r="J138" t="str">
        <f t="shared" ca="1" si="93"/>
        <v>FALSK</v>
      </c>
      <c r="K138" t="str">
        <f t="shared" ca="1" si="93"/>
        <v>FALSK</v>
      </c>
      <c r="L138">
        <f t="shared" ca="1" si="93"/>
        <v>348.79</v>
      </c>
      <c r="M138">
        <f t="shared" ca="1" si="93"/>
        <v>650.25</v>
      </c>
      <c r="N138">
        <f t="shared" ca="1" si="93"/>
        <v>221.75</v>
      </c>
      <c r="O138">
        <f t="shared" ca="1" si="93"/>
        <v>238</v>
      </c>
      <c r="P138">
        <f t="shared" ca="1" si="93"/>
        <v>198.75</v>
      </c>
      <c r="Q138">
        <f t="shared" ca="1" si="94"/>
        <v>1122</v>
      </c>
      <c r="R138">
        <f t="shared" ca="1" si="94"/>
        <v>698.5</v>
      </c>
      <c r="S138">
        <f t="shared" ca="1" si="94"/>
        <v>528</v>
      </c>
      <c r="T138">
        <f t="shared" ca="1" si="94"/>
        <v>975</v>
      </c>
      <c r="U138">
        <f t="shared" ca="1" si="94"/>
        <v>546</v>
      </c>
      <c r="V138">
        <f t="shared" ca="1" si="94"/>
        <v>495</v>
      </c>
      <c r="W138">
        <f t="shared" ca="1" si="94"/>
        <v>239.5</v>
      </c>
      <c r="X138">
        <f t="shared" ca="1" si="94"/>
        <v>258</v>
      </c>
      <c r="Y138">
        <f t="shared" ca="1" si="94"/>
        <v>275.75</v>
      </c>
      <c r="Z138">
        <f t="shared" ca="1" si="94"/>
        <v>275.75</v>
      </c>
      <c r="AA138" t="str">
        <f t="shared" ca="1" si="95"/>
        <v>FALSK</v>
      </c>
      <c r="AB138">
        <f t="shared" ca="1" si="95"/>
        <v>1.8871092307175719</v>
      </c>
      <c r="AC138">
        <f t="shared" ca="1" si="95"/>
        <v>3.33</v>
      </c>
      <c r="AD138">
        <f t="shared" ca="1" si="95"/>
        <v>1.93</v>
      </c>
      <c r="AE138">
        <f t="shared" ca="1" si="95"/>
        <v>8.75</v>
      </c>
      <c r="AF138">
        <f t="shared" ca="1" si="95"/>
        <v>12</v>
      </c>
      <c r="AG138" t="str">
        <f t="shared" ca="1" si="95"/>
        <v>FALSK</v>
      </c>
      <c r="AH138" t="str">
        <f t="shared" ca="1" si="95"/>
        <v>FALSK</v>
      </c>
      <c r="AI138">
        <f t="shared" ca="1" si="95"/>
        <v>1490</v>
      </c>
      <c r="AJ138">
        <f t="shared" ca="1" si="95"/>
        <v>2630</v>
      </c>
      <c r="AK138">
        <f t="shared" ca="1" si="96"/>
        <v>1520</v>
      </c>
      <c r="AL138">
        <f t="shared" ca="1" si="96"/>
        <v>6910</v>
      </c>
      <c r="AM138">
        <f t="shared" ca="1" si="96"/>
        <v>9470</v>
      </c>
      <c r="AN138" t="str">
        <f t="shared" ca="1" si="96"/>
        <v xml:space="preserve"> </v>
      </c>
      <c r="AO138" t="str">
        <f t="shared" ca="1" si="96"/>
        <v>FALSK</v>
      </c>
      <c r="AP138" t="str">
        <f t="shared" ca="1" si="96"/>
        <v>FALSK</v>
      </c>
      <c r="AQ138">
        <f t="shared" ca="1" si="96"/>
        <v>237.11199999999999</v>
      </c>
      <c r="AR138">
        <f t="shared" ca="1" si="96"/>
        <v>245.1</v>
      </c>
      <c r="AS138">
        <f t="shared" ca="1" si="96"/>
        <v>228.03890000000001</v>
      </c>
      <c r="AT138">
        <f t="shared" ca="1" si="96"/>
        <v>203.24860000000001</v>
      </c>
      <c r="AU138">
        <f t="shared" ca="1" si="96"/>
        <v>211.2</v>
      </c>
      <c r="AV138">
        <f t="shared" ca="1" si="96"/>
        <v>197.12989999999999</v>
      </c>
      <c r="AW138">
        <f t="shared" ca="1" si="96"/>
        <v>173.25890000000001</v>
      </c>
      <c r="AX138">
        <f t="shared" ca="1" si="96"/>
        <v>181.3</v>
      </c>
      <c r="AY138" t="str">
        <f t="shared" ca="1" si="96"/>
        <v>FALSK</v>
      </c>
      <c r="BD138" s="92" t="str">
        <f t="shared" ca="1" si="85"/>
        <v>Ja</v>
      </c>
      <c r="BE138" s="92">
        <f t="shared" ca="1" si="86"/>
        <v>2012</v>
      </c>
      <c r="BF138" s="92">
        <f t="shared" ca="1" si="87"/>
        <v>7</v>
      </c>
      <c r="BG138" s="92">
        <f t="shared" ca="1" si="88"/>
        <v>27</v>
      </c>
      <c r="BH138" s="92">
        <f t="shared" ca="1" si="89"/>
        <v>170.27</v>
      </c>
      <c r="BI138" s="92">
        <f t="shared" ca="1" si="90"/>
        <v>182.94</v>
      </c>
      <c r="BJ138" s="92">
        <f t="shared" ca="1" si="91"/>
        <v>348.79</v>
      </c>
      <c r="BK138" s="92">
        <f t="shared" ca="1" si="92"/>
        <v>228.03890000000001</v>
      </c>
      <c r="BQ138" s="92"/>
      <c r="BR138" s="92"/>
      <c r="BS138" s="92"/>
      <c r="BT138" s="92"/>
      <c r="BU138" s="92"/>
      <c r="BV138" s="92"/>
      <c r="BW138" s="92"/>
      <c r="BX138" s="92"/>
      <c r="BY138" s="92"/>
    </row>
    <row r="139" spans="1:77" x14ac:dyDescent="0.2">
      <c r="A139" t="str">
        <f t="shared" ca="1" si="81"/>
        <v>Ja</v>
      </c>
      <c r="B139">
        <f t="shared" ca="1" si="82"/>
        <v>2012</v>
      </c>
      <c r="C139">
        <f t="shared" ca="1" si="83"/>
        <v>7</v>
      </c>
      <c r="D139" s="82">
        <f t="shared" ca="1" si="84"/>
        <v>28</v>
      </c>
      <c r="E139" s="65">
        <f ca="1">OFFSET(Prisudvikling!D$8,0,ROW(E139)-ROW(E$6))</f>
        <v>41103</v>
      </c>
      <c r="F139">
        <f t="shared" ca="1" si="80"/>
        <v>175</v>
      </c>
      <c r="G139">
        <f t="shared" ca="1" si="93"/>
        <v>175</v>
      </c>
      <c r="H139">
        <f t="shared" ca="1" si="93"/>
        <v>192</v>
      </c>
      <c r="I139">
        <f t="shared" ca="1" si="93"/>
        <v>150</v>
      </c>
      <c r="J139">
        <f t="shared" ca="1" si="93"/>
        <v>218</v>
      </c>
      <c r="K139" t="str">
        <f t="shared" ca="1" si="93"/>
        <v>FALSK</v>
      </c>
      <c r="L139">
        <f t="shared" ca="1" si="93"/>
        <v>353</v>
      </c>
      <c r="M139">
        <f t="shared" ca="1" si="93"/>
        <v>679.5</v>
      </c>
      <c r="N139">
        <f t="shared" ca="1" si="93"/>
        <v>221</v>
      </c>
      <c r="O139">
        <f t="shared" ca="1" si="93"/>
        <v>245</v>
      </c>
      <c r="P139">
        <f t="shared" ca="1" si="93"/>
        <v>192</v>
      </c>
      <c r="Q139">
        <f t="shared" ca="1" si="94"/>
        <v>1080</v>
      </c>
      <c r="R139">
        <f t="shared" ca="1" si="94"/>
        <v>699.5</v>
      </c>
      <c r="S139">
        <f t="shared" ca="1" si="94"/>
        <v>528</v>
      </c>
      <c r="T139">
        <f t="shared" ca="1" si="94"/>
        <v>975</v>
      </c>
      <c r="U139">
        <f t="shared" ca="1" si="94"/>
        <v>975</v>
      </c>
      <c r="V139">
        <f t="shared" ca="1" si="94"/>
        <v>546</v>
      </c>
      <c r="W139">
        <f t="shared" ca="1" si="94"/>
        <v>495</v>
      </c>
      <c r="X139">
        <f t="shared" ca="1" si="94"/>
        <v>247.5</v>
      </c>
      <c r="Y139">
        <f t="shared" ca="1" si="94"/>
        <v>268</v>
      </c>
      <c r="Z139">
        <f t="shared" ca="1" si="94"/>
        <v>287.75</v>
      </c>
      <c r="AA139" t="str">
        <f t="shared" ca="1" si="95"/>
        <v>FALSK</v>
      </c>
      <c r="AB139">
        <f t="shared" ca="1" si="95"/>
        <v>1.8871092307175719</v>
      </c>
      <c r="AC139">
        <f t="shared" ca="1" si="95"/>
        <v>3.33</v>
      </c>
      <c r="AD139">
        <f t="shared" ca="1" si="95"/>
        <v>1.93</v>
      </c>
      <c r="AE139">
        <f t="shared" ca="1" si="95"/>
        <v>8.75</v>
      </c>
      <c r="AF139">
        <f t="shared" ca="1" si="95"/>
        <v>12</v>
      </c>
      <c r="AG139" t="str">
        <f t="shared" ca="1" si="95"/>
        <v>FALSK</v>
      </c>
      <c r="AH139" t="str">
        <f t="shared" ca="1" si="95"/>
        <v>FALSK</v>
      </c>
      <c r="AI139">
        <f t="shared" ca="1" si="95"/>
        <v>1490</v>
      </c>
      <c r="AJ139">
        <f t="shared" ca="1" si="95"/>
        <v>2630</v>
      </c>
      <c r="AK139">
        <f t="shared" ca="1" si="96"/>
        <v>1520</v>
      </c>
      <c r="AL139">
        <f t="shared" ca="1" si="96"/>
        <v>6910</v>
      </c>
      <c r="AM139">
        <f t="shared" ca="1" si="96"/>
        <v>9470</v>
      </c>
      <c r="AN139" t="str">
        <f t="shared" ca="1" si="96"/>
        <v xml:space="preserve"> </v>
      </c>
      <c r="AO139" t="str">
        <f t="shared" ca="1" si="96"/>
        <v>FALSK</v>
      </c>
      <c r="AP139" t="str">
        <f t="shared" ca="1" si="96"/>
        <v>FALSK</v>
      </c>
      <c r="AQ139">
        <f t="shared" ca="1" si="96"/>
        <v>233.99267987648321</v>
      </c>
      <c r="AR139">
        <f t="shared" ca="1" si="96"/>
        <v>242</v>
      </c>
      <c r="AS139">
        <f t="shared" ca="1" si="96"/>
        <v>237.90518878223824</v>
      </c>
      <c r="AT139">
        <f t="shared" ca="1" si="96"/>
        <v>209.0925365140703</v>
      </c>
      <c r="AU139">
        <f t="shared" ca="1" si="96"/>
        <v>217.1</v>
      </c>
      <c r="AV139">
        <f t="shared" ca="1" si="96"/>
        <v>205.12126358397924</v>
      </c>
      <c r="AW139">
        <f t="shared" ca="1" si="96"/>
        <v>176.85010323526234</v>
      </c>
      <c r="AX139">
        <f t="shared" ca="1" si="96"/>
        <v>184.9</v>
      </c>
      <c r="AY139" t="str">
        <f t="shared" ca="1" si="96"/>
        <v>FALSK</v>
      </c>
      <c r="BD139" s="92" t="str">
        <f t="shared" ca="1" si="85"/>
        <v>Ja</v>
      </c>
      <c r="BE139" s="92">
        <f t="shared" ca="1" si="86"/>
        <v>2012</v>
      </c>
      <c r="BF139" s="92">
        <f t="shared" ca="1" si="87"/>
        <v>7</v>
      </c>
      <c r="BG139" s="92">
        <f t="shared" ca="1" si="88"/>
        <v>28</v>
      </c>
      <c r="BH139" s="92">
        <f t="shared" ca="1" si="89"/>
        <v>175</v>
      </c>
      <c r="BI139" s="92">
        <f t="shared" ca="1" si="90"/>
        <v>192</v>
      </c>
      <c r="BJ139" s="92">
        <f t="shared" ca="1" si="91"/>
        <v>353</v>
      </c>
      <c r="BK139" s="92">
        <f t="shared" ca="1" si="92"/>
        <v>237.90518878223824</v>
      </c>
      <c r="BQ139" s="92"/>
      <c r="BR139" s="92"/>
      <c r="BS139" s="92"/>
      <c r="BT139" s="92"/>
      <c r="BU139" s="92"/>
      <c r="BV139" s="92"/>
      <c r="BW139" s="92"/>
      <c r="BX139" s="92"/>
      <c r="BY139" s="92"/>
    </row>
    <row r="140" spans="1:77" x14ac:dyDescent="0.2">
      <c r="A140" t="str">
        <f t="shared" ca="1" si="81"/>
        <v>Ja</v>
      </c>
      <c r="B140">
        <f t="shared" ca="1" si="82"/>
        <v>2012</v>
      </c>
      <c r="C140">
        <f t="shared" ca="1" si="83"/>
        <v>7</v>
      </c>
      <c r="D140" s="82">
        <f t="shared" ca="1" si="84"/>
        <v>29</v>
      </c>
      <c r="E140" s="65">
        <f ca="1">OFFSET(Prisudvikling!D$8,0,ROW(E140)-ROW(E$6))</f>
        <v>41110</v>
      </c>
      <c r="F140">
        <f t="shared" ca="1" si="80"/>
        <v>179</v>
      </c>
      <c r="G140">
        <f t="shared" ca="1" si="93"/>
        <v>179</v>
      </c>
      <c r="H140">
        <f t="shared" ca="1" si="93"/>
        <v>202</v>
      </c>
      <c r="I140">
        <f t="shared" ca="1" si="93"/>
        <v>194</v>
      </c>
      <c r="J140">
        <f t="shared" ca="1" si="93"/>
        <v>218</v>
      </c>
      <c r="K140" t="str">
        <f t="shared" ca="1" si="93"/>
        <v>FALSK</v>
      </c>
      <c r="L140">
        <f t="shared" ca="1" si="93"/>
        <v>385.33</v>
      </c>
      <c r="M140">
        <f t="shared" ca="1" si="93"/>
        <v>679.5</v>
      </c>
      <c r="N140">
        <f t="shared" ca="1" si="93"/>
        <v>256.75</v>
      </c>
      <c r="O140">
        <f t="shared" ca="1" si="93"/>
        <v>261.25</v>
      </c>
      <c r="P140">
        <f t="shared" ca="1" si="93"/>
        <v>235</v>
      </c>
      <c r="Q140">
        <f t="shared" ca="1" si="94"/>
        <v>1122</v>
      </c>
      <c r="R140">
        <f t="shared" ca="1" si="94"/>
        <v>714.5</v>
      </c>
      <c r="S140" t="str">
        <f t="shared" ca="1" si="94"/>
        <v>FALSK</v>
      </c>
      <c r="T140">
        <f t="shared" ca="1" si="94"/>
        <v>975</v>
      </c>
      <c r="U140">
        <f t="shared" ca="1" si="94"/>
        <v>979</v>
      </c>
      <c r="V140">
        <f t="shared" ca="1" si="94"/>
        <v>539</v>
      </c>
      <c r="W140">
        <f t="shared" ca="1" si="94"/>
        <v>495</v>
      </c>
      <c r="X140">
        <f t="shared" ca="1" si="94"/>
        <v>253.25</v>
      </c>
      <c r="Y140">
        <f t="shared" ca="1" si="94"/>
        <v>275.25</v>
      </c>
      <c r="Z140">
        <f t="shared" ca="1" si="94"/>
        <v>297.5</v>
      </c>
      <c r="AA140" t="str">
        <f t="shared" ca="1" si="95"/>
        <v>FALSK</v>
      </c>
      <c r="AB140">
        <f t="shared" ca="1" si="95"/>
        <v>1.8871092307175719</v>
      </c>
      <c r="AC140">
        <f t="shared" ca="1" si="95"/>
        <v>3.33</v>
      </c>
      <c r="AD140">
        <f t="shared" ca="1" si="95"/>
        <v>1.93</v>
      </c>
      <c r="AE140">
        <f t="shared" ca="1" si="95"/>
        <v>8.75</v>
      </c>
      <c r="AF140">
        <f t="shared" ca="1" si="95"/>
        <v>12</v>
      </c>
      <c r="AG140" t="str">
        <f t="shared" ca="1" si="95"/>
        <v>FALSK</v>
      </c>
      <c r="AH140" t="str">
        <f t="shared" ca="1" si="95"/>
        <v>FALSK</v>
      </c>
      <c r="AI140">
        <f t="shared" ca="1" si="95"/>
        <v>1490</v>
      </c>
      <c r="AJ140">
        <f t="shared" ca="1" si="95"/>
        <v>2630</v>
      </c>
      <c r="AK140">
        <f t="shared" ca="1" si="96"/>
        <v>1520</v>
      </c>
      <c r="AL140">
        <f t="shared" ca="1" si="96"/>
        <v>6910</v>
      </c>
      <c r="AM140">
        <f t="shared" ca="1" si="96"/>
        <v>9470</v>
      </c>
      <c r="AN140" t="str">
        <f t="shared" ca="1" si="96"/>
        <v xml:space="preserve"> </v>
      </c>
      <c r="AO140" t="str">
        <f t="shared" ca="1" si="96"/>
        <v>FALSK</v>
      </c>
      <c r="AP140" t="str">
        <f t="shared" ca="1" si="96"/>
        <v>FALSK</v>
      </c>
      <c r="AQ140">
        <f t="shared" ca="1" si="96"/>
        <v>242.51740938672131</v>
      </c>
      <c r="AR140">
        <f t="shared" ca="1" si="96"/>
        <v>250.5</v>
      </c>
      <c r="AS140">
        <f t="shared" ca="1" si="96"/>
        <v>249.32019570260118</v>
      </c>
      <c r="AT140">
        <f t="shared" ca="1" si="96"/>
        <v>218.44348119023081</v>
      </c>
      <c r="AU140">
        <f t="shared" ca="1" si="96"/>
        <v>226.4</v>
      </c>
      <c r="AV140">
        <f t="shared" ca="1" si="96"/>
        <v>216.99973478753276</v>
      </c>
      <c r="AW140">
        <f t="shared" ca="1" si="96"/>
        <v>180.9478723282337</v>
      </c>
      <c r="AX140">
        <f t="shared" ca="1" si="96"/>
        <v>188.9</v>
      </c>
      <c r="AY140" t="str">
        <f t="shared" ca="1" si="96"/>
        <v>FALSK</v>
      </c>
      <c r="BD140" s="92" t="str">
        <f t="shared" ca="1" si="85"/>
        <v>Ja</v>
      </c>
      <c r="BE140" s="92">
        <f t="shared" ca="1" si="86"/>
        <v>2012</v>
      </c>
      <c r="BF140" s="92">
        <f t="shared" ca="1" si="87"/>
        <v>7</v>
      </c>
      <c r="BG140" s="92">
        <f t="shared" ca="1" si="88"/>
        <v>29</v>
      </c>
      <c r="BH140" s="92">
        <f t="shared" ca="1" si="89"/>
        <v>179</v>
      </c>
      <c r="BI140" s="92">
        <f t="shared" ca="1" si="90"/>
        <v>202</v>
      </c>
      <c r="BJ140" s="92">
        <f t="shared" ca="1" si="91"/>
        <v>385.33</v>
      </c>
      <c r="BK140" s="92">
        <f t="shared" ca="1" si="92"/>
        <v>249.32019570260118</v>
      </c>
      <c r="BQ140" s="92"/>
      <c r="BR140" s="92"/>
      <c r="BS140" s="92"/>
      <c r="BT140" s="92"/>
      <c r="BU140" s="92"/>
      <c r="BV140" s="92"/>
      <c r="BW140" s="92"/>
      <c r="BX140" s="92"/>
      <c r="BY140" s="92"/>
    </row>
    <row r="141" spans="1:77" x14ac:dyDescent="0.2">
      <c r="A141" t="str">
        <f t="shared" ca="1" si="81"/>
        <v>Ja</v>
      </c>
      <c r="B141">
        <f t="shared" ca="1" si="82"/>
        <v>2012</v>
      </c>
      <c r="C141">
        <f t="shared" ca="1" si="83"/>
        <v>7</v>
      </c>
      <c r="D141" s="82">
        <f t="shared" ca="1" si="84"/>
        <v>30</v>
      </c>
      <c r="E141" s="65">
        <f ca="1">OFFSET(Prisudvikling!D$8,0,ROW(E141)-ROW(E$6))</f>
        <v>41117</v>
      </c>
      <c r="F141">
        <f t="shared" ca="1" si="80"/>
        <v>191.15</v>
      </c>
      <c r="G141">
        <f t="shared" ca="1" si="93"/>
        <v>191.15</v>
      </c>
      <c r="H141">
        <f t="shared" ca="1" si="93"/>
        <v>215</v>
      </c>
      <c r="I141">
        <f t="shared" ca="1" si="93"/>
        <v>165</v>
      </c>
      <c r="J141">
        <f t="shared" ca="1" si="93"/>
        <v>220</v>
      </c>
      <c r="K141" t="str">
        <f t="shared" ca="1" si="93"/>
        <v>FALSK</v>
      </c>
      <c r="L141">
        <f t="shared" ca="1" si="93"/>
        <v>428</v>
      </c>
      <c r="M141">
        <f t="shared" ca="1" si="93"/>
        <v>679.5</v>
      </c>
      <c r="N141">
        <f t="shared" ca="1" si="93"/>
        <v>239</v>
      </c>
      <c r="O141">
        <f t="shared" ca="1" si="93"/>
        <v>257</v>
      </c>
      <c r="P141">
        <f t="shared" ca="1" si="93"/>
        <v>245</v>
      </c>
      <c r="Q141">
        <f t="shared" ca="1" si="94"/>
        <v>1080</v>
      </c>
      <c r="R141">
        <f t="shared" ca="1" si="94"/>
        <v>703</v>
      </c>
      <c r="S141">
        <f t="shared" ca="1" si="94"/>
        <v>545</v>
      </c>
      <c r="T141" t="str">
        <f t="shared" ca="1" si="94"/>
        <v>FALSK</v>
      </c>
      <c r="U141">
        <f t="shared" ca="1" si="94"/>
        <v>979</v>
      </c>
      <c r="V141">
        <f t="shared" ca="1" si="94"/>
        <v>539</v>
      </c>
      <c r="W141">
        <f t="shared" ca="1" si="94"/>
        <v>495</v>
      </c>
      <c r="X141">
        <f t="shared" ca="1" si="94"/>
        <v>264</v>
      </c>
      <c r="Y141">
        <f t="shared" ca="1" si="94"/>
        <v>290</v>
      </c>
      <c r="Z141">
        <f t="shared" ca="1" si="94"/>
        <v>318</v>
      </c>
      <c r="AA141" t="str">
        <f t="shared" ca="1" si="95"/>
        <v>FALSK</v>
      </c>
      <c r="AB141">
        <f t="shared" ca="1" si="95"/>
        <v>1.8871092307175719</v>
      </c>
      <c r="AC141">
        <f t="shared" ca="1" si="95"/>
        <v>3.33</v>
      </c>
      <c r="AD141">
        <f t="shared" ca="1" si="95"/>
        <v>1.93</v>
      </c>
      <c r="AE141">
        <f t="shared" ca="1" si="95"/>
        <v>8.75</v>
      </c>
      <c r="AF141">
        <f t="shared" ca="1" si="95"/>
        <v>12</v>
      </c>
      <c r="AG141" t="str">
        <f t="shared" ca="1" si="95"/>
        <v>FALSK</v>
      </c>
      <c r="AH141" t="str">
        <f t="shared" ca="1" si="95"/>
        <v>FALSK</v>
      </c>
      <c r="AI141">
        <f t="shared" ca="1" si="95"/>
        <v>1490</v>
      </c>
      <c r="AJ141">
        <f t="shared" ca="1" si="95"/>
        <v>2630</v>
      </c>
      <c r="AK141">
        <f t="shared" ca="1" si="96"/>
        <v>1520</v>
      </c>
      <c r="AL141">
        <f t="shared" ca="1" si="96"/>
        <v>6910</v>
      </c>
      <c r="AM141">
        <f t="shared" ca="1" si="96"/>
        <v>9470</v>
      </c>
      <c r="AN141" t="str">
        <f t="shared" ca="1" si="96"/>
        <v xml:space="preserve"> </v>
      </c>
      <c r="AO141" t="str">
        <f t="shared" ca="1" si="96"/>
        <v>FALSK</v>
      </c>
      <c r="AP141" t="str">
        <f t="shared" ca="1" si="96"/>
        <v>FALSK</v>
      </c>
      <c r="AQ141">
        <f t="shared" ca="1" si="96"/>
        <v>250.31795358913001</v>
      </c>
      <c r="AR141">
        <f t="shared" ca="1" si="96"/>
        <v>258.3</v>
      </c>
      <c r="AS141">
        <f t="shared" ca="1" si="96"/>
        <v>260.5163234878878</v>
      </c>
      <c r="AT141">
        <f t="shared" ca="1" si="96"/>
        <v>226.34051641108519</v>
      </c>
      <c r="AU141">
        <f t="shared" ca="1" si="96"/>
        <v>234.3</v>
      </c>
      <c r="AV141">
        <f t="shared" ca="1" si="96"/>
        <v>233.52957041713864</v>
      </c>
      <c r="AW141">
        <f t="shared" ca="1" si="96"/>
        <v>194.66815714153546</v>
      </c>
      <c r="AX141">
        <f t="shared" ca="1" si="96"/>
        <v>202.7</v>
      </c>
      <c r="AY141" t="str">
        <f t="shared" ca="1" si="96"/>
        <v>FALSK</v>
      </c>
      <c r="BD141" s="92" t="str">
        <f t="shared" ca="1" si="85"/>
        <v>Ja</v>
      </c>
      <c r="BE141" s="92">
        <f t="shared" ca="1" si="86"/>
        <v>2012</v>
      </c>
      <c r="BF141" s="92">
        <f t="shared" ca="1" si="87"/>
        <v>7</v>
      </c>
      <c r="BG141" s="92">
        <f t="shared" ca="1" si="88"/>
        <v>30</v>
      </c>
      <c r="BH141" s="92">
        <f t="shared" ca="1" si="89"/>
        <v>191.15</v>
      </c>
      <c r="BI141" s="92">
        <f t="shared" ca="1" si="90"/>
        <v>215</v>
      </c>
      <c r="BJ141" s="92">
        <f t="shared" ca="1" si="91"/>
        <v>428</v>
      </c>
      <c r="BK141" s="92">
        <f t="shared" ca="1" si="92"/>
        <v>260.5163234878878</v>
      </c>
      <c r="BQ141" s="92"/>
      <c r="BR141" s="92"/>
      <c r="BS141" s="92"/>
      <c r="BT141" s="92"/>
      <c r="BU141" s="92"/>
      <c r="BV141" s="92"/>
      <c r="BW141" s="92"/>
      <c r="BX141" s="92"/>
      <c r="BY141" s="92"/>
    </row>
    <row r="142" spans="1:77" x14ac:dyDescent="0.2">
      <c r="A142" t="str">
        <f t="shared" ca="1" si="81"/>
        <v>Ja</v>
      </c>
      <c r="B142">
        <f t="shared" ca="1" si="82"/>
        <v>2012</v>
      </c>
      <c r="C142">
        <f t="shared" ca="1" si="83"/>
        <v>8</v>
      </c>
      <c r="D142" s="82">
        <f t="shared" ca="1" si="84"/>
        <v>31</v>
      </c>
      <c r="E142" s="65">
        <f ca="1">OFFSET(Prisudvikling!D$8,0,ROW(E142)-ROW(E$6))</f>
        <v>41124</v>
      </c>
      <c r="F142">
        <f t="shared" ca="1" si="80"/>
        <v>178</v>
      </c>
      <c r="G142">
        <f t="shared" ca="1" si="93"/>
        <v>178</v>
      </c>
      <c r="H142">
        <f t="shared" ca="1" si="93"/>
        <v>214.26</v>
      </c>
      <c r="I142">
        <f t="shared" ca="1" si="93"/>
        <v>170</v>
      </c>
      <c r="J142">
        <f t="shared" ca="1" si="93"/>
        <v>200</v>
      </c>
      <c r="K142" t="str">
        <f t="shared" ca="1" si="93"/>
        <v>FALSK</v>
      </c>
      <c r="L142">
        <f t="shared" ca="1" si="93"/>
        <v>411</v>
      </c>
      <c r="M142">
        <f t="shared" ca="1" si="93"/>
        <v>679.5</v>
      </c>
      <c r="N142">
        <f t="shared" ca="1" si="93"/>
        <v>257</v>
      </c>
      <c r="O142">
        <f t="shared" ca="1" si="93"/>
        <v>262</v>
      </c>
      <c r="P142">
        <f t="shared" ca="1" si="93"/>
        <v>245.75</v>
      </c>
      <c r="Q142">
        <f t="shared" ca="1" si="94"/>
        <v>1080</v>
      </c>
      <c r="R142">
        <f t="shared" ca="1" si="94"/>
        <v>703</v>
      </c>
      <c r="S142">
        <f t="shared" ca="1" si="94"/>
        <v>528</v>
      </c>
      <c r="T142">
        <f t="shared" ca="1" si="94"/>
        <v>975</v>
      </c>
      <c r="U142">
        <f t="shared" ca="1" si="94"/>
        <v>979</v>
      </c>
      <c r="V142">
        <f t="shared" ca="1" si="94"/>
        <v>539</v>
      </c>
      <c r="W142">
        <f t="shared" ca="1" si="94"/>
        <v>495</v>
      </c>
      <c r="X142">
        <f t="shared" ca="1" si="94"/>
        <v>262.5</v>
      </c>
      <c r="Y142">
        <f t="shared" ca="1" si="94"/>
        <v>297</v>
      </c>
      <c r="Z142">
        <f t="shared" ca="1" si="94"/>
        <v>319.75</v>
      </c>
      <c r="AA142" t="str">
        <f t="shared" ca="1" si="95"/>
        <v>FALSK</v>
      </c>
      <c r="AB142">
        <f t="shared" ca="1" si="95"/>
        <v>1.8871092307175719</v>
      </c>
      <c r="AC142">
        <f t="shared" ca="1" si="95"/>
        <v>3.33</v>
      </c>
      <c r="AD142">
        <f t="shared" ca="1" si="95"/>
        <v>1.93</v>
      </c>
      <c r="AE142">
        <f t="shared" ca="1" si="95"/>
        <v>8.75</v>
      </c>
      <c r="AF142">
        <f t="shared" ca="1" si="95"/>
        <v>12</v>
      </c>
      <c r="AG142" t="str">
        <f t="shared" ca="1" si="95"/>
        <v>FALSK</v>
      </c>
      <c r="AH142" t="str">
        <f t="shared" ca="1" si="95"/>
        <v>FALSK</v>
      </c>
      <c r="AI142">
        <f t="shared" ca="1" si="95"/>
        <v>1490</v>
      </c>
      <c r="AJ142">
        <f t="shared" ca="1" si="95"/>
        <v>2630</v>
      </c>
      <c r="AK142">
        <f t="shared" ca="1" si="96"/>
        <v>1520</v>
      </c>
      <c r="AL142">
        <f t="shared" ca="1" si="96"/>
        <v>6910</v>
      </c>
      <c r="AM142">
        <f t="shared" ca="1" si="96"/>
        <v>9470</v>
      </c>
      <c r="AN142" t="str">
        <f t="shared" ca="1" si="96"/>
        <v xml:space="preserve"> </v>
      </c>
      <c r="AO142" t="str">
        <f t="shared" ca="1" si="96"/>
        <v>FALSK</v>
      </c>
      <c r="AP142" t="str">
        <f t="shared" ca="1" si="96"/>
        <v>FALSK</v>
      </c>
      <c r="AQ142">
        <f t="shared" ca="1" si="96"/>
        <v>238.35661249090663</v>
      </c>
      <c r="AR142">
        <f t="shared" ca="1" si="96"/>
        <v>246.4</v>
      </c>
      <c r="AS142">
        <f t="shared" ca="1" si="96"/>
        <v>256.83986275418903</v>
      </c>
      <c r="AT142">
        <f t="shared" ca="1" si="96"/>
        <v>213.92929336875926</v>
      </c>
      <c r="AU142">
        <f t="shared" ca="1" si="96"/>
        <v>221.9</v>
      </c>
      <c r="AV142">
        <f t="shared" ca="1" si="96"/>
        <v>221.86612783481502</v>
      </c>
      <c r="AW142">
        <f t="shared" ca="1" si="96"/>
        <v>186.81401246703098</v>
      </c>
      <c r="AX142">
        <f t="shared" ca="1" si="96"/>
        <v>194.8</v>
      </c>
      <c r="AY142" t="str">
        <f t="shared" ca="1" si="96"/>
        <v>FALSK</v>
      </c>
      <c r="BD142" s="92" t="str">
        <f t="shared" ca="1" si="85"/>
        <v>Ja</v>
      </c>
      <c r="BE142" s="92">
        <f t="shared" ca="1" si="86"/>
        <v>2012</v>
      </c>
      <c r="BF142" s="92">
        <f t="shared" ca="1" si="87"/>
        <v>8</v>
      </c>
      <c r="BG142" s="92">
        <f t="shared" ca="1" si="88"/>
        <v>31</v>
      </c>
      <c r="BH142" s="92">
        <f t="shared" ca="1" si="89"/>
        <v>178</v>
      </c>
      <c r="BI142" s="92">
        <f t="shared" ca="1" si="90"/>
        <v>214.26</v>
      </c>
      <c r="BJ142" s="92">
        <f t="shared" ca="1" si="91"/>
        <v>411</v>
      </c>
      <c r="BK142" s="92">
        <f t="shared" ca="1" si="92"/>
        <v>256.83986275418903</v>
      </c>
      <c r="BQ142" s="92"/>
      <c r="BR142" s="92"/>
      <c r="BS142" s="92"/>
      <c r="BT142" s="92"/>
      <c r="BU142" s="92"/>
      <c r="BV142" s="92"/>
      <c r="BW142" s="92"/>
      <c r="BX142" s="92"/>
      <c r="BY142" s="92"/>
    </row>
    <row r="143" spans="1:77" x14ac:dyDescent="0.2">
      <c r="A143" t="str">
        <f t="shared" ca="1" si="81"/>
        <v>Ja</v>
      </c>
      <c r="B143">
        <f t="shared" ca="1" si="82"/>
        <v>2012</v>
      </c>
      <c r="C143">
        <f t="shared" ca="1" si="83"/>
        <v>8</v>
      </c>
      <c r="D143" s="82">
        <f t="shared" ca="1" si="84"/>
        <v>32</v>
      </c>
      <c r="E143" s="65">
        <f ca="1">OFFSET(Prisudvikling!D$8,0,ROW(E143)-ROW(E$6))</f>
        <v>41131</v>
      </c>
      <c r="F143">
        <f t="shared" ca="1" si="80"/>
        <v>177.72</v>
      </c>
      <c r="G143">
        <f t="shared" ca="1" si="93"/>
        <v>177.72</v>
      </c>
      <c r="H143">
        <f t="shared" ca="1" si="93"/>
        <v>214.26</v>
      </c>
      <c r="I143">
        <f t="shared" ca="1" si="93"/>
        <v>180</v>
      </c>
      <c r="J143">
        <f t="shared" ca="1" si="93"/>
        <v>200</v>
      </c>
      <c r="K143" t="str">
        <f t="shared" ca="1" si="93"/>
        <v>FALSK</v>
      </c>
      <c r="L143">
        <f t="shared" ca="1" si="93"/>
        <v>411</v>
      </c>
      <c r="M143">
        <f t="shared" ca="1" si="93"/>
        <v>679.5</v>
      </c>
      <c r="N143">
        <f t="shared" ca="1" si="93"/>
        <v>257</v>
      </c>
      <c r="O143">
        <f t="shared" ca="1" si="93"/>
        <v>262</v>
      </c>
      <c r="P143">
        <f t="shared" ca="1" si="93"/>
        <v>245.75</v>
      </c>
      <c r="Q143">
        <f t="shared" ca="1" si="94"/>
        <v>1080</v>
      </c>
      <c r="R143">
        <f t="shared" ca="1" si="94"/>
        <v>679</v>
      </c>
      <c r="S143">
        <f t="shared" ca="1" si="94"/>
        <v>528</v>
      </c>
      <c r="T143">
        <f t="shared" ca="1" si="94"/>
        <v>975</v>
      </c>
      <c r="U143">
        <f t="shared" ca="1" si="94"/>
        <v>979</v>
      </c>
      <c r="V143">
        <f t="shared" ca="1" si="94"/>
        <v>539</v>
      </c>
      <c r="W143">
        <f t="shared" ca="1" si="94"/>
        <v>495</v>
      </c>
      <c r="X143">
        <f t="shared" ca="1" si="94"/>
        <v>261.25</v>
      </c>
      <c r="Y143">
        <f t="shared" ca="1" si="94"/>
        <v>296.75</v>
      </c>
      <c r="Z143">
        <f t="shared" ca="1" si="94"/>
        <v>320.5</v>
      </c>
      <c r="AA143" t="str">
        <f t="shared" ca="1" si="95"/>
        <v>FALSK</v>
      </c>
      <c r="AB143">
        <f t="shared" ca="1" si="95"/>
        <v>1.8871092307175719</v>
      </c>
      <c r="AC143">
        <f t="shared" ca="1" si="95"/>
        <v>3.33</v>
      </c>
      <c r="AD143">
        <f t="shared" ca="1" si="95"/>
        <v>1.93</v>
      </c>
      <c r="AE143">
        <f t="shared" ca="1" si="95"/>
        <v>8.75</v>
      </c>
      <c r="AF143">
        <f t="shared" ca="1" si="95"/>
        <v>12</v>
      </c>
      <c r="AG143" t="str">
        <f t="shared" ca="1" si="95"/>
        <v>FALSK</v>
      </c>
      <c r="AH143" t="str">
        <f t="shared" ca="1" si="95"/>
        <v>FALSK</v>
      </c>
      <c r="AI143">
        <f t="shared" ca="1" si="95"/>
        <v>1490</v>
      </c>
      <c r="AJ143">
        <f t="shared" ca="1" si="95"/>
        <v>2630</v>
      </c>
      <c r="AK143">
        <f t="shared" ca="1" si="96"/>
        <v>1520</v>
      </c>
      <c r="AL143">
        <f t="shared" ca="1" si="96"/>
        <v>6910</v>
      </c>
      <c r="AM143">
        <f t="shared" ca="1" si="96"/>
        <v>9470</v>
      </c>
      <c r="AN143" t="str">
        <f t="shared" ca="1" si="96"/>
        <v xml:space="preserve"> </v>
      </c>
      <c r="AO143" t="str">
        <f t="shared" ca="1" si="96"/>
        <v>FALSK</v>
      </c>
      <c r="AP143" t="str">
        <f t="shared" ca="1" si="96"/>
        <v>FALSK</v>
      </c>
      <c r="AQ143">
        <f t="shared" ca="1" si="96"/>
        <v>237.81651271437659</v>
      </c>
      <c r="AR143">
        <f t="shared" ca="1" si="96"/>
        <v>245.8</v>
      </c>
      <c r="AS143">
        <f t="shared" ca="1" si="96"/>
        <v>256.17791389011586</v>
      </c>
      <c r="AT143">
        <f t="shared" ca="1" si="96"/>
        <v>213.76676700249618</v>
      </c>
      <c r="AU143">
        <f t="shared" ca="1" si="96"/>
        <v>221.8</v>
      </c>
      <c r="AV143">
        <f t="shared" ca="1" si="96"/>
        <v>221.20848480498293</v>
      </c>
      <c r="AW143">
        <f t="shared" ca="1" si="96"/>
        <v>180.26270805551772</v>
      </c>
      <c r="AX143">
        <f t="shared" ca="1" si="96"/>
        <v>188.3</v>
      </c>
      <c r="AY143" t="str">
        <f t="shared" ca="1" si="96"/>
        <v>FALSK</v>
      </c>
      <c r="BD143" s="92" t="str">
        <f t="shared" ca="1" si="85"/>
        <v>Ja</v>
      </c>
      <c r="BE143" s="92">
        <f t="shared" ca="1" si="86"/>
        <v>2012</v>
      </c>
      <c r="BF143" s="92">
        <f t="shared" ca="1" si="87"/>
        <v>8</v>
      </c>
      <c r="BG143" s="92">
        <f t="shared" ca="1" si="88"/>
        <v>32</v>
      </c>
      <c r="BH143" s="92">
        <f t="shared" ca="1" si="89"/>
        <v>177.72</v>
      </c>
      <c r="BI143" s="92">
        <f t="shared" ca="1" si="90"/>
        <v>214.26</v>
      </c>
      <c r="BJ143" s="92">
        <f t="shared" ca="1" si="91"/>
        <v>411</v>
      </c>
      <c r="BK143" s="92">
        <f t="shared" ca="1" si="92"/>
        <v>256.17791389011586</v>
      </c>
      <c r="BQ143" s="92"/>
      <c r="BR143" s="92"/>
      <c r="BS143" s="92"/>
      <c r="BT143" s="92"/>
      <c r="BU143" s="92"/>
      <c r="BV143" s="92"/>
      <c r="BW143" s="92"/>
      <c r="BX143" s="92"/>
      <c r="BY143" s="92"/>
    </row>
    <row r="144" spans="1:77" x14ac:dyDescent="0.2">
      <c r="A144" t="str">
        <f t="shared" ca="1" si="81"/>
        <v>Ja</v>
      </c>
      <c r="B144">
        <f t="shared" ca="1" si="82"/>
        <v>2012</v>
      </c>
      <c r="C144">
        <f t="shared" ca="1" si="83"/>
        <v>8</v>
      </c>
      <c r="D144" s="82">
        <f t="shared" ca="1" si="84"/>
        <v>33</v>
      </c>
      <c r="E144" s="65">
        <f ca="1">OFFSET(Prisudvikling!D$8,0,ROW(E144)-ROW(E$6))</f>
        <v>41138</v>
      </c>
      <c r="F144">
        <f t="shared" ca="1" si="80"/>
        <v>176.23</v>
      </c>
      <c r="G144">
        <f t="shared" ca="1" si="93"/>
        <v>176.23</v>
      </c>
      <c r="H144">
        <f t="shared" ca="1" si="93"/>
        <v>179.96</v>
      </c>
      <c r="I144">
        <f t="shared" ca="1" si="93"/>
        <v>170</v>
      </c>
      <c r="J144">
        <f t="shared" ca="1" si="93"/>
        <v>190</v>
      </c>
      <c r="K144" t="str">
        <f t="shared" ca="1" si="93"/>
        <v>FALSK</v>
      </c>
      <c r="L144">
        <f t="shared" ca="1" si="93"/>
        <v>400</v>
      </c>
      <c r="M144">
        <f t="shared" ca="1" si="93"/>
        <v>679.5</v>
      </c>
      <c r="N144">
        <f t="shared" ca="1" si="93"/>
        <v>257</v>
      </c>
      <c r="O144">
        <f t="shared" ca="1" si="93"/>
        <v>264</v>
      </c>
      <c r="P144">
        <f t="shared" ca="1" si="93"/>
        <v>250</v>
      </c>
      <c r="Q144">
        <f t="shared" ca="1" si="94"/>
        <v>1080</v>
      </c>
      <c r="R144">
        <f t="shared" ca="1" si="94"/>
        <v>687</v>
      </c>
      <c r="S144">
        <f t="shared" ca="1" si="94"/>
        <v>528</v>
      </c>
      <c r="T144">
        <f t="shared" ca="1" si="94"/>
        <v>975</v>
      </c>
      <c r="U144">
        <f t="shared" ca="1" si="94"/>
        <v>947</v>
      </c>
      <c r="V144">
        <f t="shared" ca="1" si="94"/>
        <v>538</v>
      </c>
      <c r="W144">
        <f t="shared" ca="1" si="94"/>
        <v>495</v>
      </c>
      <c r="X144">
        <f t="shared" ca="1" si="94"/>
        <v>262.5</v>
      </c>
      <c r="Y144">
        <f t="shared" ca="1" si="94"/>
        <v>295.75</v>
      </c>
      <c r="Z144">
        <f t="shared" ca="1" si="94"/>
        <v>318</v>
      </c>
      <c r="AA144" t="str">
        <f t="shared" ca="1" si="95"/>
        <v>FALSK</v>
      </c>
      <c r="AB144">
        <f t="shared" ca="1" si="95"/>
        <v>1.8871092307175719</v>
      </c>
      <c r="AC144">
        <f t="shared" ca="1" si="95"/>
        <v>3.33</v>
      </c>
      <c r="AD144">
        <f t="shared" ca="1" si="95"/>
        <v>1.93</v>
      </c>
      <c r="AE144">
        <f t="shared" ca="1" si="95"/>
        <v>8.75</v>
      </c>
      <c r="AF144">
        <f t="shared" ca="1" si="95"/>
        <v>12</v>
      </c>
      <c r="AG144" t="str">
        <f t="shared" ca="1" si="95"/>
        <v>FALSK</v>
      </c>
      <c r="AH144" t="str">
        <f t="shared" ca="1" si="95"/>
        <v>FALSK</v>
      </c>
      <c r="AI144">
        <f t="shared" ca="1" si="95"/>
        <v>1490</v>
      </c>
      <c r="AJ144">
        <f t="shared" ca="1" si="95"/>
        <v>2630</v>
      </c>
      <c r="AK144">
        <f t="shared" ca="1" si="96"/>
        <v>1520</v>
      </c>
      <c r="AL144">
        <f t="shared" ca="1" si="96"/>
        <v>6910</v>
      </c>
      <c r="AM144">
        <f t="shared" ca="1" si="96"/>
        <v>9470</v>
      </c>
      <c r="AN144" t="str">
        <f t="shared" ca="1" si="96"/>
        <v xml:space="preserve"> </v>
      </c>
      <c r="AO144" t="str">
        <f t="shared" ca="1" si="96"/>
        <v>FALSK</v>
      </c>
      <c r="AP144" t="str">
        <f t="shared" ca="1" si="96"/>
        <v>FALSK</v>
      </c>
      <c r="AQ144">
        <f t="shared" ca="1" si="96"/>
        <v>233.4779079781319</v>
      </c>
      <c r="AR144">
        <f t="shared" ca="1" si="96"/>
        <v>241.5</v>
      </c>
      <c r="AS144">
        <f t="shared" ca="1" si="96"/>
        <v>236.74893138506147</v>
      </c>
      <c r="AT144">
        <f t="shared" ca="1" si="96"/>
        <v>206.75014922129444</v>
      </c>
      <c r="AU144">
        <f t="shared" ca="1" si="96"/>
        <v>214.8</v>
      </c>
      <c r="AV144">
        <f t="shared" ca="1" si="96"/>
        <v>206.92893862765959</v>
      </c>
      <c r="AW144">
        <f t="shared" ca="1" si="96"/>
        <v>175.30753122216279</v>
      </c>
      <c r="AX144">
        <f t="shared" ca="1" si="96"/>
        <v>183.3</v>
      </c>
      <c r="AY144" t="str">
        <f t="shared" ca="1" si="96"/>
        <v>FALSK</v>
      </c>
      <c r="BD144" s="92" t="str">
        <f t="shared" ca="1" si="85"/>
        <v>Ja</v>
      </c>
      <c r="BE144" s="92">
        <f t="shared" ca="1" si="86"/>
        <v>2012</v>
      </c>
      <c r="BF144" s="92">
        <f t="shared" ca="1" si="87"/>
        <v>8</v>
      </c>
      <c r="BG144" s="92">
        <f t="shared" ca="1" si="88"/>
        <v>33</v>
      </c>
      <c r="BH144" s="92">
        <f t="shared" ca="1" si="89"/>
        <v>176.23</v>
      </c>
      <c r="BI144" s="92">
        <f t="shared" ca="1" si="90"/>
        <v>179.96</v>
      </c>
      <c r="BJ144" s="92">
        <f t="shared" ca="1" si="91"/>
        <v>400</v>
      </c>
      <c r="BK144" s="92">
        <f t="shared" ca="1" si="92"/>
        <v>236.74893138506147</v>
      </c>
      <c r="BQ144" s="92"/>
      <c r="BR144" s="92"/>
      <c r="BS144" s="92"/>
      <c r="BT144" s="92"/>
      <c r="BU144" s="92"/>
      <c r="BV144" s="92"/>
      <c r="BW144" s="92"/>
      <c r="BX144" s="92"/>
      <c r="BY144" s="92"/>
    </row>
    <row r="145" spans="1:77" x14ac:dyDescent="0.2">
      <c r="A145" t="str">
        <f t="shared" ca="1" si="81"/>
        <v>Ja</v>
      </c>
      <c r="B145">
        <f t="shared" ca="1" si="82"/>
        <v>2012</v>
      </c>
      <c r="C145">
        <f t="shared" ca="1" si="83"/>
        <v>8</v>
      </c>
      <c r="D145" s="82">
        <f t="shared" ca="1" si="84"/>
        <v>34</v>
      </c>
      <c r="E145" s="65">
        <f ca="1">OFFSET(Prisudvikling!D$8,0,ROW(E145)-ROW(E$6))</f>
        <v>41145</v>
      </c>
      <c r="F145">
        <f t="shared" ca="1" si="80"/>
        <v>165.05</v>
      </c>
      <c r="G145">
        <f t="shared" ca="1" si="93"/>
        <v>165.05</v>
      </c>
      <c r="H145">
        <f t="shared" ca="1" si="93"/>
        <v>179.96</v>
      </c>
      <c r="I145">
        <f t="shared" ca="1" si="93"/>
        <v>170</v>
      </c>
      <c r="J145">
        <f t="shared" ca="1" si="93"/>
        <v>190</v>
      </c>
      <c r="K145" t="str">
        <f t="shared" ca="1" si="93"/>
        <v>FALSK</v>
      </c>
      <c r="L145">
        <f t="shared" ca="1" si="93"/>
        <v>405</v>
      </c>
      <c r="M145">
        <f t="shared" ca="1" si="93"/>
        <v>719.75</v>
      </c>
      <c r="N145">
        <f t="shared" ca="1" si="93"/>
        <v>249.75</v>
      </c>
      <c r="O145">
        <f t="shared" ca="1" si="93"/>
        <v>260.25</v>
      </c>
      <c r="P145">
        <f t="shared" ca="1" si="93"/>
        <v>248.75</v>
      </c>
      <c r="Q145">
        <f t="shared" ca="1" si="94"/>
        <v>1080</v>
      </c>
      <c r="R145">
        <f t="shared" ca="1" si="94"/>
        <v>679.5</v>
      </c>
      <c r="S145">
        <f t="shared" ca="1" si="94"/>
        <v>528</v>
      </c>
      <c r="T145">
        <f t="shared" ca="1" si="94"/>
        <v>975</v>
      </c>
      <c r="U145">
        <f t="shared" ca="1" si="94"/>
        <v>947</v>
      </c>
      <c r="V145">
        <f t="shared" ca="1" si="94"/>
        <v>538</v>
      </c>
      <c r="W145">
        <f t="shared" ca="1" si="94"/>
        <v>495</v>
      </c>
      <c r="X145">
        <f t="shared" ca="1" si="94"/>
        <v>262</v>
      </c>
      <c r="Y145">
        <f t="shared" ca="1" si="94"/>
        <v>293.75</v>
      </c>
      <c r="Z145">
        <f t="shared" ca="1" si="94"/>
        <v>315.5</v>
      </c>
      <c r="AA145" t="str">
        <f t="shared" ca="1" si="95"/>
        <v>FALSK</v>
      </c>
      <c r="AB145">
        <f t="shared" ca="1" si="95"/>
        <v>1.8535307746549814</v>
      </c>
      <c r="AC145">
        <f t="shared" ca="1" si="95"/>
        <v>3.3041200765588798</v>
      </c>
      <c r="AD145">
        <f t="shared" ca="1" si="95"/>
        <v>1.93</v>
      </c>
      <c r="AE145">
        <f t="shared" ca="1" si="95"/>
        <v>8.75</v>
      </c>
      <c r="AF145">
        <f t="shared" ca="1" si="95"/>
        <v>12</v>
      </c>
      <c r="AG145" t="str">
        <f t="shared" ca="1" si="95"/>
        <v>FALSK</v>
      </c>
      <c r="AH145" t="str">
        <f t="shared" ca="1" si="95"/>
        <v>FALSK</v>
      </c>
      <c r="AI145">
        <f t="shared" ca="1" si="95"/>
        <v>1460</v>
      </c>
      <c r="AJ145">
        <f t="shared" ca="1" si="95"/>
        <v>2610</v>
      </c>
      <c r="AK145">
        <f t="shared" ca="1" si="96"/>
        <v>1520</v>
      </c>
      <c r="AL145">
        <f t="shared" ca="1" si="96"/>
        <v>6910</v>
      </c>
      <c r="AM145">
        <f t="shared" ca="1" si="96"/>
        <v>9470</v>
      </c>
      <c r="AN145" t="str">
        <f t="shared" ca="1" si="96"/>
        <v xml:space="preserve"> </v>
      </c>
      <c r="AO145" t="str">
        <f t="shared" ca="1" si="96"/>
        <v>FALSK</v>
      </c>
      <c r="AP145" t="str">
        <f t="shared" ca="1" si="96"/>
        <v>FALSK</v>
      </c>
      <c r="AQ145">
        <f t="shared" ca="1" si="96"/>
        <v>230.63038336231153</v>
      </c>
      <c r="AR145">
        <f t="shared" ca="1" si="96"/>
        <v>238.6</v>
      </c>
      <c r="AS145">
        <f t="shared" ca="1" si="96"/>
        <v>235.92447647412405</v>
      </c>
      <c r="AT145">
        <f t="shared" ca="1" si="96"/>
        <v>204.72643138104965</v>
      </c>
      <c r="AU145">
        <f t="shared" ca="1" si="96"/>
        <v>212.7</v>
      </c>
      <c r="AV145">
        <f t="shared" ca="1" si="96"/>
        <v>205.70458019544594</v>
      </c>
      <c r="AW145">
        <f t="shared" ca="1" si="96"/>
        <v>168.96038662589262</v>
      </c>
      <c r="AX145">
        <f t="shared" ca="1" si="96"/>
        <v>177</v>
      </c>
      <c r="AY145" t="str">
        <f t="shared" ca="1" si="96"/>
        <v>FALSK</v>
      </c>
      <c r="BD145" s="92" t="str">
        <f t="shared" ca="1" si="85"/>
        <v>Ja</v>
      </c>
      <c r="BE145" s="92">
        <f t="shared" ca="1" si="86"/>
        <v>2012</v>
      </c>
      <c r="BF145" s="92">
        <f t="shared" ca="1" si="87"/>
        <v>8</v>
      </c>
      <c r="BG145" s="92">
        <f t="shared" ca="1" si="88"/>
        <v>34</v>
      </c>
      <c r="BH145" s="92">
        <f t="shared" ca="1" si="89"/>
        <v>165.05</v>
      </c>
      <c r="BI145" s="92">
        <f t="shared" ca="1" si="90"/>
        <v>179.96</v>
      </c>
      <c r="BJ145" s="92">
        <f t="shared" ca="1" si="91"/>
        <v>405</v>
      </c>
      <c r="BK145" s="92">
        <f t="shared" ca="1" si="92"/>
        <v>235.92447647412405</v>
      </c>
      <c r="BQ145" s="92"/>
      <c r="BR145" s="92"/>
      <c r="BS145" s="92"/>
      <c r="BT145" s="92"/>
      <c r="BU145" s="92"/>
      <c r="BV145" s="92"/>
      <c r="BW145" s="92"/>
      <c r="BX145" s="92"/>
      <c r="BY145" s="92"/>
    </row>
    <row r="146" spans="1:77" x14ac:dyDescent="0.2">
      <c r="A146" t="str">
        <f t="shared" ca="1" si="81"/>
        <v>Ja</v>
      </c>
      <c r="B146">
        <f t="shared" ca="1" si="82"/>
        <v>2012</v>
      </c>
      <c r="C146">
        <f t="shared" ca="1" si="83"/>
        <v>8</v>
      </c>
      <c r="D146" s="82">
        <f t="shared" ca="1" si="84"/>
        <v>35</v>
      </c>
      <c r="E146" s="65">
        <f ca="1">OFFSET(Prisudvikling!D$8,0,ROW(E146)-ROW(E$6))</f>
        <v>41152</v>
      </c>
      <c r="F146">
        <f t="shared" ca="1" si="80"/>
        <v>176.23</v>
      </c>
      <c r="G146">
        <f t="shared" ref="G146:P155" ca="1" si="97">IF(ISNA(HLOOKUP($E146,prisudvikling,G$2,FALSE)),"FALSK",IF(HLOOKUP($E146,prisudvikling,G$2,FALSE)&gt;0,HLOOKUP($E146,prisudvikling,G$2,FALSE),"FALSK"))</f>
        <v>176.23</v>
      </c>
      <c r="H146">
        <f t="shared" ca="1" si="97"/>
        <v>186</v>
      </c>
      <c r="I146">
        <f t="shared" ca="1" si="97"/>
        <v>172</v>
      </c>
      <c r="J146">
        <f t="shared" ca="1" si="97"/>
        <v>200</v>
      </c>
      <c r="K146" t="str">
        <f t="shared" ca="1" si="97"/>
        <v>FALSK</v>
      </c>
      <c r="L146">
        <f t="shared" ca="1" si="97"/>
        <v>408.75</v>
      </c>
      <c r="M146">
        <f t="shared" ca="1" si="97"/>
        <v>719.75</v>
      </c>
      <c r="N146">
        <f t="shared" ca="1" si="97"/>
        <v>246</v>
      </c>
      <c r="O146">
        <f t="shared" ca="1" si="97"/>
        <v>264</v>
      </c>
      <c r="P146">
        <f t="shared" ca="1" si="97"/>
        <v>245</v>
      </c>
      <c r="Q146">
        <f t="shared" ref="Q146:Z155" ca="1" si="98">IF(ISNA(HLOOKUP($E146,prisudvikling,Q$2,FALSE)),"FALSK",IF(HLOOKUP($E146,prisudvikling,Q$2,FALSE)&gt;0,HLOOKUP($E146,prisudvikling,Q$2,FALSE),"FALSK"))</f>
        <v>1130</v>
      </c>
      <c r="R146">
        <f t="shared" ca="1" si="98"/>
        <v>696.5</v>
      </c>
      <c r="S146">
        <f t="shared" ca="1" si="98"/>
        <v>528</v>
      </c>
      <c r="T146">
        <f t="shared" ca="1" si="98"/>
        <v>975</v>
      </c>
      <c r="U146">
        <f t="shared" ca="1" si="98"/>
        <v>947</v>
      </c>
      <c r="V146">
        <f t="shared" ca="1" si="98"/>
        <v>538</v>
      </c>
      <c r="W146">
        <f t="shared" ca="1" si="98"/>
        <v>495</v>
      </c>
      <c r="X146">
        <f t="shared" ca="1" si="98"/>
        <v>264.75</v>
      </c>
      <c r="Y146">
        <f t="shared" ca="1" si="98"/>
        <v>296.25</v>
      </c>
      <c r="Z146">
        <f t="shared" ca="1" si="98"/>
        <v>319</v>
      </c>
      <c r="AA146" t="str">
        <f t="shared" ref="AA146:AJ155" ca="1" si="99">IF(ISNA(HLOOKUP($E146,prisudvikling,AA$2,FALSE)),"FALSK",IF(HLOOKUP($E146,prisudvikling,AA$2,FALSE)&gt;0,HLOOKUP($E146,prisudvikling,AA$2,FALSE),"FALSK"))</f>
        <v>FALSK</v>
      </c>
      <c r="AB146">
        <f t="shared" ca="1" si="99"/>
        <v>1.8535307746549814</v>
      </c>
      <c r="AC146">
        <f t="shared" ca="1" si="99"/>
        <v>3.3041200765588798</v>
      </c>
      <c r="AD146">
        <f t="shared" ca="1" si="99"/>
        <v>1.93</v>
      </c>
      <c r="AE146">
        <f t="shared" ca="1" si="99"/>
        <v>8.75</v>
      </c>
      <c r="AF146">
        <f t="shared" ca="1" si="99"/>
        <v>12</v>
      </c>
      <c r="AG146" t="str">
        <f t="shared" ca="1" si="99"/>
        <v>FALSK</v>
      </c>
      <c r="AH146" t="str">
        <f t="shared" ca="1" si="99"/>
        <v>FALSK</v>
      </c>
      <c r="AI146">
        <f t="shared" ca="1" si="99"/>
        <v>1460</v>
      </c>
      <c r="AJ146">
        <f t="shared" ca="1" si="99"/>
        <v>2610</v>
      </c>
      <c r="AK146">
        <f t="shared" ref="AK146:AY155" ca="1" si="100">IF(ISNA(HLOOKUP($E146,prisudvikling,AK$2,FALSE)),"FALSK",IF(HLOOKUP($E146,prisudvikling,AK$2,FALSE)&gt;0,HLOOKUP($E146,prisudvikling,AK$2,FALSE),"FALSK"))</f>
        <v>1520</v>
      </c>
      <c r="AL146">
        <f t="shared" ca="1" si="100"/>
        <v>6910</v>
      </c>
      <c r="AM146">
        <f t="shared" ca="1" si="100"/>
        <v>9470</v>
      </c>
      <c r="AN146" t="str">
        <f t="shared" ca="1" si="100"/>
        <v xml:space="preserve"> </v>
      </c>
      <c r="AO146" t="str">
        <f t="shared" ca="1" si="100"/>
        <v>FALSK</v>
      </c>
      <c r="AP146" t="str">
        <f t="shared" ca="1" si="100"/>
        <v>FALSK</v>
      </c>
      <c r="AQ146">
        <f t="shared" ca="1" si="100"/>
        <v>238.05782254822645</v>
      </c>
      <c r="AR146">
        <f t="shared" ca="1" si="100"/>
        <v>246.1</v>
      </c>
      <c r="AS146">
        <f t="shared" ca="1" si="100"/>
        <v>241.13310847809916</v>
      </c>
      <c r="AT146">
        <f t="shared" ca="1" si="100"/>
        <v>211.46891631564344</v>
      </c>
      <c r="AU146">
        <f t="shared" ca="1" si="100"/>
        <v>219.5</v>
      </c>
      <c r="AV146">
        <f t="shared" ca="1" si="100"/>
        <v>211.79929232627228</v>
      </c>
      <c r="AW146">
        <f t="shared" ca="1" si="100"/>
        <v>177.87970115494679</v>
      </c>
      <c r="AX146">
        <f t="shared" ca="1" si="100"/>
        <v>185.9</v>
      </c>
      <c r="AY146" t="str">
        <f t="shared" ca="1" si="100"/>
        <v>FALSK</v>
      </c>
      <c r="BD146" s="92" t="str">
        <f t="shared" ca="1" si="85"/>
        <v>Ja</v>
      </c>
      <c r="BE146" s="92">
        <f t="shared" ca="1" si="86"/>
        <v>2012</v>
      </c>
      <c r="BF146" s="92">
        <f t="shared" ca="1" si="87"/>
        <v>8</v>
      </c>
      <c r="BG146" s="92">
        <f t="shared" ca="1" si="88"/>
        <v>35</v>
      </c>
      <c r="BH146" s="92">
        <f t="shared" ca="1" si="89"/>
        <v>176.23</v>
      </c>
      <c r="BI146" s="92">
        <f t="shared" ca="1" si="90"/>
        <v>186</v>
      </c>
      <c r="BJ146" s="92">
        <f t="shared" ca="1" si="91"/>
        <v>408.75</v>
      </c>
      <c r="BK146" s="92">
        <f t="shared" ca="1" si="92"/>
        <v>241.13310847809916</v>
      </c>
      <c r="BQ146" s="92"/>
      <c r="BR146" s="92"/>
      <c r="BS146" s="92"/>
      <c r="BT146" s="92"/>
      <c r="BU146" s="92"/>
      <c r="BV146" s="92"/>
      <c r="BW146" s="92"/>
      <c r="BX146" s="92"/>
      <c r="BY146" s="92"/>
    </row>
    <row r="147" spans="1:77" x14ac:dyDescent="0.2">
      <c r="A147" t="str">
        <f t="shared" ca="1" si="81"/>
        <v>Ja</v>
      </c>
      <c r="B147">
        <f t="shared" ca="1" si="82"/>
        <v>2012</v>
      </c>
      <c r="C147">
        <f t="shared" ca="1" si="83"/>
        <v>9</v>
      </c>
      <c r="D147" s="82">
        <f t="shared" ca="1" si="84"/>
        <v>36</v>
      </c>
      <c r="E147" s="65">
        <f ca="1">OFFSET(Prisudvikling!D$8,0,ROW(E147)-ROW(E$6))</f>
        <v>41159</v>
      </c>
      <c r="F147">
        <f t="shared" ca="1" si="80"/>
        <v>178</v>
      </c>
      <c r="G147">
        <f t="shared" ca="1" si="97"/>
        <v>178</v>
      </c>
      <c r="H147">
        <f t="shared" ca="1" si="97"/>
        <v>188.16</v>
      </c>
      <c r="I147">
        <f t="shared" ca="1" si="97"/>
        <v>175</v>
      </c>
      <c r="J147">
        <f t="shared" ca="1" si="97"/>
        <v>205</v>
      </c>
      <c r="K147" t="str">
        <f t="shared" ca="1" si="97"/>
        <v>FALSK</v>
      </c>
      <c r="L147">
        <f t="shared" ca="1" si="97"/>
        <v>411</v>
      </c>
      <c r="M147">
        <f t="shared" ca="1" si="97"/>
        <v>719.75</v>
      </c>
      <c r="N147">
        <f t="shared" ca="1" si="97"/>
        <v>247</v>
      </c>
      <c r="O147">
        <f t="shared" ca="1" si="97"/>
        <v>262</v>
      </c>
      <c r="P147">
        <f t="shared" ca="1" si="97"/>
        <v>249</v>
      </c>
      <c r="Q147">
        <f t="shared" ca="1" si="98"/>
        <v>1130</v>
      </c>
      <c r="R147">
        <f t="shared" ca="1" si="98"/>
        <v>689.5</v>
      </c>
      <c r="S147">
        <f t="shared" ca="1" si="98"/>
        <v>528</v>
      </c>
      <c r="T147">
        <f t="shared" ca="1" si="98"/>
        <v>975</v>
      </c>
      <c r="U147">
        <f t="shared" ca="1" si="98"/>
        <v>976</v>
      </c>
      <c r="V147">
        <f t="shared" ca="1" si="98"/>
        <v>540</v>
      </c>
      <c r="W147">
        <f t="shared" ca="1" si="98"/>
        <v>495</v>
      </c>
      <c r="X147">
        <f t="shared" ca="1" si="98"/>
        <v>267.5</v>
      </c>
      <c r="Y147">
        <f t="shared" ca="1" si="98"/>
        <v>299.5</v>
      </c>
      <c r="Z147">
        <f t="shared" ca="1" si="98"/>
        <v>323.5</v>
      </c>
      <c r="AA147" t="str">
        <f t="shared" ca="1" si="99"/>
        <v>FALSK</v>
      </c>
      <c r="AB147">
        <f t="shared" ca="1" si="99"/>
        <v>1.8535307746549814</v>
      </c>
      <c r="AC147">
        <f t="shared" ca="1" si="99"/>
        <v>3.3041200765588798</v>
      </c>
      <c r="AD147">
        <f t="shared" ca="1" si="99"/>
        <v>1.93</v>
      </c>
      <c r="AE147">
        <f t="shared" ca="1" si="99"/>
        <v>8.75</v>
      </c>
      <c r="AF147">
        <f t="shared" ca="1" si="99"/>
        <v>12</v>
      </c>
      <c r="AG147" t="str">
        <f t="shared" ca="1" si="99"/>
        <v>FALSK</v>
      </c>
      <c r="AH147" t="str">
        <f t="shared" ca="1" si="99"/>
        <v>FALSK</v>
      </c>
      <c r="AI147">
        <f t="shared" ca="1" si="99"/>
        <v>1460</v>
      </c>
      <c r="AJ147">
        <f t="shared" ca="1" si="99"/>
        <v>2610</v>
      </c>
      <c r="AK147">
        <f t="shared" ca="1" si="100"/>
        <v>1520</v>
      </c>
      <c r="AL147">
        <f t="shared" ca="1" si="100"/>
        <v>6910</v>
      </c>
      <c r="AM147">
        <f t="shared" ca="1" si="100"/>
        <v>9470</v>
      </c>
      <c r="AN147" t="str">
        <f t="shared" ca="1" si="100"/>
        <v xml:space="preserve"> </v>
      </c>
      <c r="AO147" t="str">
        <f t="shared" ca="1" si="100"/>
        <v>FALSK</v>
      </c>
      <c r="AP147" t="str">
        <f t="shared" ca="1" si="100"/>
        <v>FALSK</v>
      </c>
      <c r="AQ147">
        <f t="shared" ca="1" si="100"/>
        <v>239.3911253251367</v>
      </c>
      <c r="AR147">
        <f t="shared" ca="1" si="100"/>
        <v>247.4</v>
      </c>
      <c r="AS147">
        <f t="shared" ca="1" si="100"/>
        <v>243.33542660396378</v>
      </c>
      <c r="AT147">
        <f t="shared" ca="1" si="100"/>
        <v>214.16033551499859</v>
      </c>
      <c r="AU147">
        <f t="shared" ca="1" si="100"/>
        <v>222.2</v>
      </c>
      <c r="AV147">
        <f t="shared" ca="1" si="100"/>
        <v>213.67853734108004</v>
      </c>
      <c r="AW147">
        <f t="shared" ca="1" si="100"/>
        <v>179.51700107763091</v>
      </c>
      <c r="AX147">
        <f t="shared" ca="1" si="100"/>
        <v>187.5</v>
      </c>
      <c r="AY147" t="str">
        <f t="shared" ca="1" si="100"/>
        <v>FALSK</v>
      </c>
      <c r="BD147" s="92" t="str">
        <f t="shared" ca="1" si="85"/>
        <v>Ja</v>
      </c>
      <c r="BE147" s="92">
        <f t="shared" ca="1" si="86"/>
        <v>2012</v>
      </c>
      <c r="BF147" s="92">
        <f t="shared" ca="1" si="87"/>
        <v>9</v>
      </c>
      <c r="BG147" s="92">
        <f t="shared" ca="1" si="88"/>
        <v>36</v>
      </c>
      <c r="BH147" s="92">
        <f t="shared" ca="1" si="89"/>
        <v>178</v>
      </c>
      <c r="BI147" s="92">
        <f t="shared" ca="1" si="90"/>
        <v>188.16</v>
      </c>
      <c r="BJ147" s="92">
        <f t="shared" ca="1" si="91"/>
        <v>411</v>
      </c>
      <c r="BK147" s="92">
        <f t="shared" ca="1" si="92"/>
        <v>243.33542660396378</v>
      </c>
      <c r="BQ147" s="92"/>
      <c r="BR147" s="92"/>
      <c r="BS147" s="92"/>
      <c r="BT147" s="92"/>
      <c r="BU147" s="92"/>
      <c r="BV147" s="92"/>
      <c r="BW147" s="92"/>
      <c r="BX147" s="92"/>
      <c r="BY147" s="92"/>
    </row>
    <row r="148" spans="1:77" x14ac:dyDescent="0.2">
      <c r="A148" t="str">
        <f t="shared" ca="1" si="81"/>
        <v>Ja</v>
      </c>
      <c r="B148">
        <f t="shared" ca="1" si="82"/>
        <v>2012</v>
      </c>
      <c r="C148">
        <f t="shared" ca="1" si="83"/>
        <v>9</v>
      </c>
      <c r="D148" s="82">
        <f t="shared" ca="1" si="84"/>
        <v>37</v>
      </c>
      <c r="E148" s="65">
        <f ca="1">OFFSET(Prisudvikling!D$8,0,ROW(E148)-ROW(E$6))</f>
        <v>41166</v>
      </c>
      <c r="F148">
        <f t="shared" ca="1" si="80"/>
        <v>179</v>
      </c>
      <c r="G148">
        <f t="shared" ca="1" si="97"/>
        <v>179</v>
      </c>
      <c r="H148">
        <f t="shared" ca="1" si="97"/>
        <v>190.4</v>
      </c>
      <c r="I148">
        <f t="shared" ca="1" si="97"/>
        <v>175</v>
      </c>
      <c r="J148">
        <f t="shared" ca="1" si="97"/>
        <v>205</v>
      </c>
      <c r="K148" t="str">
        <f t="shared" ca="1" si="97"/>
        <v>FALSK</v>
      </c>
      <c r="L148">
        <f t="shared" ca="1" si="97"/>
        <v>412</v>
      </c>
      <c r="M148">
        <f t="shared" ca="1" si="97"/>
        <v>719.75</v>
      </c>
      <c r="N148">
        <f t="shared" ca="1" si="97"/>
        <v>248</v>
      </c>
      <c r="O148">
        <f t="shared" ca="1" si="97"/>
        <v>262</v>
      </c>
      <c r="P148">
        <f t="shared" ca="1" si="97"/>
        <v>258</v>
      </c>
      <c r="Q148">
        <f t="shared" ca="1" si="98"/>
        <v>1130</v>
      </c>
      <c r="R148">
        <f t="shared" ca="1" si="98"/>
        <v>691</v>
      </c>
      <c r="S148">
        <f t="shared" ca="1" si="98"/>
        <v>528</v>
      </c>
      <c r="T148">
        <f t="shared" ca="1" si="98"/>
        <v>975</v>
      </c>
      <c r="U148">
        <f t="shared" ca="1" si="98"/>
        <v>976</v>
      </c>
      <c r="V148">
        <f t="shared" ca="1" si="98"/>
        <v>540</v>
      </c>
      <c r="W148">
        <f t="shared" ca="1" si="98"/>
        <v>495</v>
      </c>
      <c r="X148">
        <f t="shared" ca="1" si="98"/>
        <v>266.25</v>
      </c>
      <c r="Y148">
        <f t="shared" ca="1" si="98"/>
        <v>296.75</v>
      </c>
      <c r="Z148">
        <f t="shared" ca="1" si="98"/>
        <v>320.25</v>
      </c>
      <c r="AA148" t="str">
        <f t="shared" ca="1" si="99"/>
        <v>FALSK</v>
      </c>
      <c r="AB148">
        <f t="shared" ca="1" si="99"/>
        <v>2.0550015110305231</v>
      </c>
      <c r="AC148">
        <f t="shared" ca="1" si="99"/>
        <v>3.2571102380712533</v>
      </c>
      <c r="AD148">
        <f t="shared" ca="1" si="99"/>
        <v>1.93</v>
      </c>
      <c r="AE148">
        <f t="shared" ca="1" si="99"/>
        <v>8.75</v>
      </c>
      <c r="AF148">
        <f t="shared" ca="1" si="99"/>
        <v>12</v>
      </c>
      <c r="AG148" t="str">
        <f t="shared" ca="1" si="99"/>
        <v>FALSK</v>
      </c>
      <c r="AH148" t="str">
        <f t="shared" ca="1" si="99"/>
        <v>FALSK</v>
      </c>
      <c r="AI148">
        <f t="shared" ca="1" si="99"/>
        <v>1620</v>
      </c>
      <c r="AJ148">
        <f t="shared" ca="1" si="99"/>
        <v>2570</v>
      </c>
      <c r="AK148">
        <f t="shared" ca="1" si="100"/>
        <v>1520</v>
      </c>
      <c r="AL148">
        <f t="shared" ca="1" si="100"/>
        <v>6910</v>
      </c>
      <c r="AM148">
        <f t="shared" ca="1" si="100"/>
        <v>9470</v>
      </c>
      <c r="AN148" t="str">
        <f t="shared" ca="1" si="100"/>
        <v xml:space="preserve"> </v>
      </c>
      <c r="AO148" t="str">
        <f t="shared" ca="1" si="100"/>
        <v>FALSK</v>
      </c>
      <c r="AP148" t="str">
        <f t="shared" ca="1" si="100"/>
        <v>FALSK</v>
      </c>
      <c r="AQ148">
        <f t="shared" ca="1" si="100"/>
        <v>240.44995095498558</v>
      </c>
      <c r="AR148">
        <f t="shared" ca="1" si="100"/>
        <v>248.4</v>
      </c>
      <c r="AS148">
        <f t="shared" ca="1" si="100"/>
        <v>244.71031825581773</v>
      </c>
      <c r="AT148">
        <f t="shared" ca="1" si="100"/>
        <v>215.10372614065696</v>
      </c>
      <c r="AU148">
        <f t="shared" ca="1" si="100"/>
        <v>223.1</v>
      </c>
      <c r="AV148">
        <f t="shared" ca="1" si="100"/>
        <v>215.19695798714486</v>
      </c>
      <c r="AW148">
        <f t="shared" ca="1" si="100"/>
        <v>180.94256038465716</v>
      </c>
      <c r="AX148">
        <f t="shared" ca="1" si="100"/>
        <v>188.9</v>
      </c>
      <c r="AY148" t="str">
        <f t="shared" ca="1" si="100"/>
        <v>FALSK</v>
      </c>
      <c r="BD148" s="92" t="str">
        <f t="shared" ca="1" si="85"/>
        <v>Ja</v>
      </c>
      <c r="BE148" s="92">
        <f t="shared" ca="1" si="86"/>
        <v>2012</v>
      </c>
      <c r="BF148" s="92">
        <f t="shared" ca="1" si="87"/>
        <v>9</v>
      </c>
      <c r="BG148" s="92">
        <f t="shared" ca="1" si="88"/>
        <v>37</v>
      </c>
      <c r="BH148" s="92">
        <f t="shared" ca="1" si="89"/>
        <v>179</v>
      </c>
      <c r="BI148" s="92">
        <f t="shared" ca="1" si="90"/>
        <v>190.4</v>
      </c>
      <c r="BJ148" s="92">
        <f t="shared" ca="1" si="91"/>
        <v>412</v>
      </c>
      <c r="BK148" s="92">
        <f t="shared" ca="1" si="92"/>
        <v>244.71031825581773</v>
      </c>
      <c r="BQ148" s="92"/>
      <c r="BR148" s="92"/>
      <c r="BS148" s="92"/>
      <c r="BT148" s="92"/>
      <c r="BU148" s="92"/>
      <c r="BV148" s="92"/>
      <c r="BW148" s="92"/>
      <c r="BX148" s="92"/>
      <c r="BY148" s="92"/>
    </row>
    <row r="149" spans="1:77" x14ac:dyDescent="0.2">
      <c r="A149" t="str">
        <f t="shared" ca="1" si="81"/>
        <v>Ja</v>
      </c>
      <c r="B149">
        <f t="shared" ca="1" si="82"/>
        <v>2012</v>
      </c>
      <c r="C149">
        <f t="shared" ca="1" si="83"/>
        <v>9</v>
      </c>
      <c r="D149" s="82">
        <f t="shared" ca="1" si="84"/>
        <v>38</v>
      </c>
      <c r="E149" s="65">
        <f ca="1">OFFSET(Prisudvikling!D$8,0,ROW(E149)-ROW(E$6))</f>
        <v>41173</v>
      </c>
      <c r="F149">
        <f t="shared" ca="1" si="80"/>
        <v>179</v>
      </c>
      <c r="G149">
        <f t="shared" ca="1" si="97"/>
        <v>179</v>
      </c>
      <c r="H149">
        <f t="shared" ca="1" si="97"/>
        <v>192.64</v>
      </c>
      <c r="I149">
        <f t="shared" ca="1" si="97"/>
        <v>175</v>
      </c>
      <c r="J149">
        <f t="shared" ca="1" si="97"/>
        <v>205</v>
      </c>
      <c r="K149" t="str">
        <f t="shared" ca="1" si="97"/>
        <v>FALSK</v>
      </c>
      <c r="L149">
        <f t="shared" ca="1" si="97"/>
        <v>395</v>
      </c>
      <c r="M149">
        <f t="shared" ca="1" si="97"/>
        <v>719.75</v>
      </c>
      <c r="N149">
        <f t="shared" ca="1" si="97"/>
        <v>243</v>
      </c>
      <c r="O149">
        <f t="shared" ca="1" si="97"/>
        <v>262</v>
      </c>
      <c r="P149">
        <f t="shared" ca="1" si="97"/>
        <v>258</v>
      </c>
      <c r="Q149">
        <f t="shared" ca="1" si="98"/>
        <v>1130</v>
      </c>
      <c r="R149">
        <f t="shared" ca="1" si="98"/>
        <v>667.75</v>
      </c>
      <c r="S149">
        <f t="shared" ca="1" si="98"/>
        <v>528</v>
      </c>
      <c r="T149">
        <f t="shared" ca="1" si="98"/>
        <v>975</v>
      </c>
      <c r="U149">
        <f t="shared" ca="1" si="98"/>
        <v>976</v>
      </c>
      <c r="V149">
        <f t="shared" ca="1" si="98"/>
        <v>540</v>
      </c>
      <c r="W149">
        <f t="shared" ca="1" si="98"/>
        <v>495</v>
      </c>
      <c r="X149">
        <f t="shared" ca="1" si="98"/>
        <v>264.75</v>
      </c>
      <c r="Y149">
        <f t="shared" ca="1" si="98"/>
        <v>293.75</v>
      </c>
      <c r="Z149">
        <f t="shared" ca="1" si="98"/>
        <v>315.75</v>
      </c>
      <c r="AA149" t="str">
        <f t="shared" ca="1" si="99"/>
        <v>FALSK</v>
      </c>
      <c r="AB149">
        <f t="shared" ca="1" si="99"/>
        <v>2</v>
      </c>
      <c r="AC149">
        <f t="shared" ca="1" si="99"/>
        <v>3.25</v>
      </c>
      <c r="AD149">
        <f t="shared" ca="1" si="99"/>
        <v>2.2027467177059199</v>
      </c>
      <c r="AE149">
        <f t="shared" ca="1" si="99"/>
        <v>24</v>
      </c>
      <c r="AF149">
        <f t="shared" ca="1" si="99"/>
        <v>12</v>
      </c>
      <c r="AG149" t="str">
        <f t="shared" ca="1" si="99"/>
        <v>FALSK</v>
      </c>
      <c r="AH149" t="str">
        <f t="shared" ca="1" si="99"/>
        <v>FALSK</v>
      </c>
      <c r="AI149">
        <f t="shared" ca="1" si="99"/>
        <v>1580</v>
      </c>
      <c r="AJ149">
        <f t="shared" ca="1" si="99"/>
        <v>2560</v>
      </c>
      <c r="AK149">
        <f t="shared" ca="1" si="100"/>
        <v>1740</v>
      </c>
      <c r="AL149">
        <f t="shared" ca="1" si="100"/>
        <v>18940</v>
      </c>
      <c r="AM149">
        <f t="shared" ca="1" si="100"/>
        <v>9470</v>
      </c>
      <c r="AN149" t="str">
        <f t="shared" ca="1" si="100"/>
        <v xml:space="preserve"> </v>
      </c>
      <c r="AO149" t="str">
        <f t="shared" ca="1" si="100"/>
        <v>FALSK</v>
      </c>
      <c r="AP149" t="str">
        <f t="shared" ca="1" si="100"/>
        <v>FALSK</v>
      </c>
      <c r="AQ149">
        <f t="shared" ca="1" si="100"/>
        <v>244.6236658375492</v>
      </c>
      <c r="AR149">
        <f t="shared" ca="1" si="100"/>
        <v>252.6</v>
      </c>
      <c r="AS149">
        <f t="shared" ca="1" si="100"/>
        <v>244.71256351255397</v>
      </c>
      <c r="AT149">
        <f t="shared" ca="1" si="100"/>
        <v>213.20737690387764</v>
      </c>
      <c r="AU149">
        <f t="shared" ca="1" si="100"/>
        <v>221.2</v>
      </c>
      <c r="AV149">
        <f t="shared" ca="1" si="100"/>
        <v>213.62470787938238</v>
      </c>
      <c r="AW149">
        <f t="shared" ca="1" si="100"/>
        <v>181.7966165732461</v>
      </c>
      <c r="AX149">
        <f t="shared" ca="1" si="100"/>
        <v>189.8</v>
      </c>
      <c r="AY149" t="str">
        <f t="shared" ca="1" si="100"/>
        <v>FALSK</v>
      </c>
      <c r="BD149" s="92" t="str">
        <f t="shared" ca="1" si="85"/>
        <v>Ja</v>
      </c>
      <c r="BE149" s="92">
        <f t="shared" ca="1" si="86"/>
        <v>2012</v>
      </c>
      <c r="BF149" s="92">
        <f t="shared" ca="1" si="87"/>
        <v>9</v>
      </c>
      <c r="BG149" s="92">
        <f t="shared" ca="1" si="88"/>
        <v>38</v>
      </c>
      <c r="BH149" s="92">
        <f t="shared" ca="1" si="89"/>
        <v>179</v>
      </c>
      <c r="BI149" s="92">
        <f t="shared" ca="1" si="90"/>
        <v>192.64</v>
      </c>
      <c r="BJ149" s="92">
        <f t="shared" ca="1" si="91"/>
        <v>395</v>
      </c>
      <c r="BK149" s="92">
        <f t="shared" ca="1" si="92"/>
        <v>244.71256351255397</v>
      </c>
      <c r="BQ149" s="92"/>
      <c r="BR149" s="92"/>
      <c r="BS149" s="92"/>
      <c r="BT149" s="92"/>
      <c r="BU149" s="92"/>
      <c r="BV149" s="92"/>
      <c r="BW149" s="92"/>
      <c r="BX149" s="92"/>
      <c r="BY149" s="92"/>
    </row>
    <row r="150" spans="1:77" x14ac:dyDescent="0.2">
      <c r="A150" t="str">
        <f t="shared" ca="1" si="81"/>
        <v>Ja</v>
      </c>
      <c r="B150">
        <f t="shared" ca="1" si="82"/>
        <v>2012</v>
      </c>
      <c r="C150">
        <f t="shared" ca="1" si="83"/>
        <v>9</v>
      </c>
      <c r="D150" s="82">
        <f t="shared" ca="1" si="84"/>
        <v>39</v>
      </c>
      <c r="E150" s="65">
        <f ca="1">OFFSET(Prisudvikling!D$8,0,ROW(E150)-ROW(E$6))</f>
        <v>41180</v>
      </c>
      <c r="F150">
        <f t="shared" ca="1" si="80"/>
        <v>178</v>
      </c>
      <c r="G150">
        <f t="shared" ca="1" si="97"/>
        <v>178</v>
      </c>
      <c r="H150">
        <f t="shared" ca="1" si="97"/>
        <v>192</v>
      </c>
      <c r="I150">
        <f t="shared" ca="1" si="97"/>
        <v>174</v>
      </c>
      <c r="J150">
        <f t="shared" ca="1" si="97"/>
        <v>205</v>
      </c>
      <c r="K150" t="str">
        <f t="shared" ca="1" si="97"/>
        <v>FALSK</v>
      </c>
      <c r="L150">
        <f t="shared" ca="1" si="97"/>
        <v>379.5</v>
      </c>
      <c r="M150">
        <f t="shared" ca="1" si="97"/>
        <v>719.75</v>
      </c>
      <c r="N150">
        <f t="shared" ca="1" si="97"/>
        <v>246.5</v>
      </c>
      <c r="O150">
        <f t="shared" ca="1" si="97"/>
        <v>260</v>
      </c>
      <c r="P150">
        <f t="shared" ca="1" si="97"/>
        <v>258</v>
      </c>
      <c r="Q150">
        <f t="shared" ca="1" si="98"/>
        <v>1130</v>
      </c>
      <c r="R150">
        <f t="shared" ca="1" si="98"/>
        <v>652</v>
      </c>
      <c r="S150">
        <f t="shared" ca="1" si="98"/>
        <v>528</v>
      </c>
      <c r="T150">
        <f t="shared" ca="1" si="98"/>
        <v>975</v>
      </c>
      <c r="U150">
        <f t="shared" ca="1" si="98"/>
        <v>976</v>
      </c>
      <c r="V150">
        <f t="shared" ca="1" si="98"/>
        <v>540</v>
      </c>
      <c r="W150">
        <f t="shared" ca="1" si="98"/>
        <v>495</v>
      </c>
      <c r="X150">
        <f t="shared" ca="1" si="98"/>
        <v>263.5</v>
      </c>
      <c r="Y150">
        <f t="shared" ca="1" si="98"/>
        <v>291.25</v>
      </c>
      <c r="Z150">
        <f t="shared" ca="1" si="98"/>
        <v>313.25</v>
      </c>
      <c r="AA150" t="str">
        <f t="shared" ca="1" si="99"/>
        <v>FALSK</v>
      </c>
      <c r="AB150">
        <f t="shared" ca="1" si="99"/>
        <v>2</v>
      </c>
      <c r="AC150">
        <f t="shared" ca="1" si="99"/>
        <v>3.25</v>
      </c>
      <c r="AD150">
        <f t="shared" ca="1" si="99"/>
        <v>2.2027467177059199</v>
      </c>
      <c r="AE150">
        <f t="shared" ca="1" si="99"/>
        <v>24</v>
      </c>
      <c r="AF150">
        <f t="shared" ca="1" si="99"/>
        <v>12</v>
      </c>
      <c r="AG150" t="str">
        <f t="shared" ca="1" si="99"/>
        <v>FALSK</v>
      </c>
      <c r="AH150" t="str">
        <f t="shared" ca="1" si="99"/>
        <v>FALSK</v>
      </c>
      <c r="AI150">
        <f t="shared" ca="1" si="99"/>
        <v>1580</v>
      </c>
      <c r="AJ150">
        <f t="shared" ca="1" si="99"/>
        <v>2560</v>
      </c>
      <c r="AK150">
        <f t="shared" ca="1" si="100"/>
        <v>1740</v>
      </c>
      <c r="AL150">
        <f t="shared" ca="1" si="100"/>
        <v>18940</v>
      </c>
      <c r="AM150">
        <f t="shared" ca="1" si="100"/>
        <v>9470</v>
      </c>
      <c r="AN150" t="str">
        <f t="shared" ca="1" si="100"/>
        <v xml:space="preserve"> </v>
      </c>
      <c r="AO150" t="str">
        <f t="shared" ca="1" si="100"/>
        <v>FALSK</v>
      </c>
      <c r="AP150" t="str">
        <f t="shared" ca="1" si="100"/>
        <v>FALSK</v>
      </c>
      <c r="AQ150">
        <f t="shared" ca="1" si="100"/>
        <v>241.69452660666815</v>
      </c>
      <c r="AR150">
        <f t="shared" ca="1" si="100"/>
        <v>249.7</v>
      </c>
      <c r="AS150">
        <f t="shared" ca="1" si="100"/>
        <v>241.78614371337693</v>
      </c>
      <c r="AT150">
        <f t="shared" ca="1" si="100"/>
        <v>211.44900901540285</v>
      </c>
      <c r="AU150">
        <f t="shared" ca="1" si="100"/>
        <v>219.4</v>
      </c>
      <c r="AV150">
        <f t="shared" ca="1" si="100"/>
        <v>210.26450522152675</v>
      </c>
      <c r="AW150">
        <f t="shared" ca="1" si="100"/>
        <v>180.27379238919636</v>
      </c>
      <c r="AX150">
        <f t="shared" ca="1" si="100"/>
        <v>188.3</v>
      </c>
      <c r="AY150" t="str">
        <f t="shared" ca="1" si="100"/>
        <v>FALSK</v>
      </c>
      <c r="BD150" s="92" t="str">
        <f t="shared" ca="1" si="85"/>
        <v>Ja</v>
      </c>
      <c r="BE150" s="92">
        <f t="shared" ca="1" si="86"/>
        <v>2012</v>
      </c>
      <c r="BF150" s="92">
        <f t="shared" ca="1" si="87"/>
        <v>9</v>
      </c>
      <c r="BG150" s="92">
        <f t="shared" ca="1" si="88"/>
        <v>39</v>
      </c>
      <c r="BH150" s="92">
        <f t="shared" ca="1" si="89"/>
        <v>178</v>
      </c>
      <c r="BI150" s="92">
        <f t="shared" ca="1" si="90"/>
        <v>192</v>
      </c>
      <c r="BJ150" s="92">
        <f t="shared" ca="1" si="91"/>
        <v>379.5</v>
      </c>
      <c r="BK150" s="92">
        <f t="shared" ca="1" si="92"/>
        <v>241.78614371337693</v>
      </c>
      <c r="BQ150" s="92"/>
      <c r="BR150" s="92"/>
      <c r="BS150" s="92"/>
      <c r="BT150" s="92"/>
      <c r="BU150" s="92"/>
      <c r="BV150" s="92"/>
      <c r="BW150" s="92"/>
      <c r="BX150" s="92"/>
      <c r="BY150" s="92"/>
    </row>
    <row r="151" spans="1:77" x14ac:dyDescent="0.2">
      <c r="A151" t="str">
        <f t="shared" ca="1" si="81"/>
        <v>Ja</v>
      </c>
      <c r="B151">
        <f t="shared" ca="1" si="82"/>
        <v>2012</v>
      </c>
      <c r="C151">
        <f t="shared" ca="1" si="83"/>
        <v>10</v>
      </c>
      <c r="D151" s="82">
        <f t="shared" ca="1" si="84"/>
        <v>40</v>
      </c>
      <c r="E151" s="65">
        <f ca="1">OFFSET(Prisudvikling!D$8,0,ROW(E151)-ROW(E$6))</f>
        <v>41187</v>
      </c>
      <c r="F151">
        <f t="shared" ca="1" si="80"/>
        <v>184.5</v>
      </c>
      <c r="G151">
        <f t="shared" ca="1" si="97"/>
        <v>184.5</v>
      </c>
      <c r="H151">
        <f t="shared" ca="1" si="97"/>
        <v>195.5</v>
      </c>
      <c r="I151">
        <f t="shared" ca="1" si="97"/>
        <v>180</v>
      </c>
      <c r="J151" t="str">
        <f t="shared" ca="1" si="97"/>
        <v>FALSK</v>
      </c>
      <c r="K151" t="str">
        <f t="shared" ca="1" si="97"/>
        <v>FALSK</v>
      </c>
      <c r="L151">
        <f t="shared" ca="1" si="97"/>
        <v>386</v>
      </c>
      <c r="M151">
        <f t="shared" ca="1" si="97"/>
        <v>719.75</v>
      </c>
      <c r="N151">
        <f t="shared" ca="1" si="97"/>
        <v>253.75</v>
      </c>
      <c r="O151">
        <f t="shared" ca="1" si="97"/>
        <v>256</v>
      </c>
      <c r="P151">
        <f t="shared" ca="1" si="97"/>
        <v>270</v>
      </c>
      <c r="Q151">
        <f t="shared" ca="1" si="98"/>
        <v>1204.75</v>
      </c>
      <c r="R151">
        <f t="shared" ca="1" si="98"/>
        <v>616.5</v>
      </c>
      <c r="S151" t="str">
        <f t="shared" ca="1" si="98"/>
        <v>FALSK</v>
      </c>
      <c r="T151">
        <f t="shared" ca="1" si="98"/>
        <v>975</v>
      </c>
      <c r="U151">
        <f t="shared" ca="1" si="98"/>
        <v>976</v>
      </c>
      <c r="V151">
        <f t="shared" ca="1" si="98"/>
        <v>540</v>
      </c>
      <c r="W151">
        <f t="shared" ca="1" si="98"/>
        <v>495</v>
      </c>
      <c r="X151">
        <f t="shared" ca="1" si="98"/>
        <v>262</v>
      </c>
      <c r="Y151">
        <f t="shared" ca="1" si="98"/>
        <v>288</v>
      </c>
      <c r="Z151">
        <f t="shared" ca="1" si="98"/>
        <v>310.5</v>
      </c>
      <c r="AA151" t="str">
        <f t="shared" ca="1" si="99"/>
        <v>FALSK</v>
      </c>
      <c r="AB151">
        <f t="shared" ca="1" si="99"/>
        <v>2</v>
      </c>
      <c r="AC151">
        <f t="shared" ca="1" si="99"/>
        <v>3.25</v>
      </c>
      <c r="AD151">
        <f t="shared" ca="1" si="99"/>
        <v>2.2999999999999998</v>
      </c>
      <c r="AE151">
        <f t="shared" ca="1" si="99"/>
        <v>24</v>
      </c>
      <c r="AF151">
        <f t="shared" ca="1" si="99"/>
        <v>12</v>
      </c>
      <c r="AG151" t="str">
        <f t="shared" ca="1" si="99"/>
        <v>FALSK</v>
      </c>
      <c r="AH151" t="str">
        <f t="shared" ca="1" si="99"/>
        <v>FALSK</v>
      </c>
      <c r="AI151">
        <f t="shared" ca="1" si="99"/>
        <v>1580</v>
      </c>
      <c r="AJ151">
        <f t="shared" ca="1" si="99"/>
        <v>2560</v>
      </c>
      <c r="AK151">
        <f t="shared" ca="1" si="100"/>
        <v>1820</v>
      </c>
      <c r="AL151">
        <f t="shared" ca="1" si="100"/>
        <v>18940</v>
      </c>
      <c r="AM151">
        <f t="shared" ca="1" si="100"/>
        <v>9470</v>
      </c>
      <c r="AN151" t="str">
        <f t="shared" ca="1" si="100"/>
        <v xml:space="preserve"> </v>
      </c>
      <c r="AO151" t="str">
        <f t="shared" ca="1" si="100"/>
        <v>FALSK</v>
      </c>
      <c r="AP151" t="str">
        <f t="shared" ca="1" si="100"/>
        <v>FALSK</v>
      </c>
      <c r="AQ151">
        <f t="shared" ca="1" si="100"/>
        <v>243.54335463069401</v>
      </c>
      <c r="AR151">
        <f t="shared" ca="1" si="100"/>
        <v>251.5</v>
      </c>
      <c r="AS151">
        <f t="shared" ca="1" si="100"/>
        <v>243.638580343082</v>
      </c>
      <c r="AT151">
        <f t="shared" ca="1" si="100"/>
        <v>213.76081984831362</v>
      </c>
      <c r="AU151">
        <f t="shared" ca="1" si="100"/>
        <v>221.8</v>
      </c>
      <c r="AV151">
        <f t="shared" ca="1" si="100"/>
        <v>214.34684759952506</v>
      </c>
      <c r="AW151">
        <f t="shared" ca="1" si="100"/>
        <v>185.27288787249861</v>
      </c>
      <c r="AX151">
        <f t="shared" ca="1" si="100"/>
        <v>193.3</v>
      </c>
      <c r="AY151" t="str">
        <f t="shared" ca="1" si="100"/>
        <v>FALSK</v>
      </c>
      <c r="BD151" s="92" t="str">
        <f t="shared" ca="1" si="85"/>
        <v>Ja</v>
      </c>
      <c r="BE151" s="92">
        <f t="shared" ca="1" si="86"/>
        <v>2012</v>
      </c>
      <c r="BF151" s="92">
        <f t="shared" ca="1" si="87"/>
        <v>10</v>
      </c>
      <c r="BG151" s="92">
        <f t="shared" ca="1" si="88"/>
        <v>40</v>
      </c>
      <c r="BH151" s="92">
        <f t="shared" ca="1" si="89"/>
        <v>184.5</v>
      </c>
      <c r="BI151" s="92">
        <f t="shared" ca="1" si="90"/>
        <v>195.5</v>
      </c>
      <c r="BJ151" s="92">
        <f t="shared" ca="1" si="91"/>
        <v>386</v>
      </c>
      <c r="BK151" s="92">
        <f t="shared" ca="1" si="92"/>
        <v>243.638580343082</v>
      </c>
      <c r="BQ151" s="92"/>
      <c r="BR151" s="92"/>
      <c r="BS151" s="92"/>
      <c r="BT151" s="92"/>
      <c r="BU151" s="92"/>
      <c r="BV151" s="92"/>
      <c r="BW151" s="92"/>
      <c r="BX151" s="92"/>
      <c r="BY151" s="92"/>
    </row>
    <row r="152" spans="1:77" x14ac:dyDescent="0.2">
      <c r="A152" t="str">
        <f t="shared" ca="1" si="81"/>
        <v>Ja</v>
      </c>
      <c r="B152">
        <f t="shared" ca="1" si="82"/>
        <v>2012</v>
      </c>
      <c r="C152">
        <f t="shared" ca="1" si="83"/>
        <v>10</v>
      </c>
      <c r="D152" s="82">
        <f t="shared" ca="1" si="84"/>
        <v>41</v>
      </c>
      <c r="E152" s="65">
        <f ca="1">OFFSET(Prisudvikling!D$8,0,ROW(E152)-ROW(E$6))</f>
        <v>41194</v>
      </c>
      <c r="F152">
        <f t="shared" ca="1" si="80"/>
        <v>177</v>
      </c>
      <c r="G152">
        <f t="shared" ca="1" si="97"/>
        <v>177</v>
      </c>
      <c r="H152">
        <f t="shared" ca="1" si="97"/>
        <v>190</v>
      </c>
      <c r="I152">
        <f t="shared" ca="1" si="97"/>
        <v>173</v>
      </c>
      <c r="J152">
        <f t="shared" ca="1" si="97"/>
        <v>203</v>
      </c>
      <c r="K152" t="str">
        <f t="shared" ca="1" si="97"/>
        <v>FALSK</v>
      </c>
      <c r="L152">
        <f t="shared" ca="1" si="97"/>
        <v>364.5</v>
      </c>
      <c r="M152">
        <f t="shared" ca="1" si="97"/>
        <v>720.5</v>
      </c>
      <c r="N152">
        <f t="shared" ca="1" si="97"/>
        <v>233</v>
      </c>
      <c r="O152">
        <f t="shared" ca="1" si="97"/>
        <v>249</v>
      </c>
      <c r="P152">
        <f t="shared" ca="1" si="97"/>
        <v>247</v>
      </c>
      <c r="Q152">
        <f t="shared" ca="1" si="98"/>
        <v>1130</v>
      </c>
      <c r="R152">
        <f t="shared" ca="1" si="98"/>
        <v>615</v>
      </c>
      <c r="S152">
        <f t="shared" ca="1" si="98"/>
        <v>528</v>
      </c>
      <c r="T152">
        <f t="shared" ca="1" si="98"/>
        <v>975</v>
      </c>
      <c r="U152">
        <f t="shared" ca="1" si="98"/>
        <v>976</v>
      </c>
      <c r="V152">
        <f t="shared" ca="1" si="98"/>
        <v>540</v>
      </c>
      <c r="W152">
        <f t="shared" ca="1" si="98"/>
        <v>495</v>
      </c>
      <c r="X152">
        <f t="shared" ca="1" si="98"/>
        <v>260.5</v>
      </c>
      <c r="Y152">
        <f t="shared" ca="1" si="98"/>
        <v>285.75</v>
      </c>
      <c r="Z152">
        <f t="shared" ca="1" si="98"/>
        <v>307</v>
      </c>
      <c r="AA152" t="str">
        <f t="shared" ca="1" si="99"/>
        <v>FALSK</v>
      </c>
      <c r="AB152">
        <f t="shared" ca="1" si="99"/>
        <v>2</v>
      </c>
      <c r="AC152">
        <f t="shared" ca="1" si="99"/>
        <v>3.25</v>
      </c>
      <c r="AD152">
        <f t="shared" ca="1" si="99"/>
        <v>2.2027467177059199</v>
      </c>
      <c r="AE152">
        <f t="shared" ca="1" si="99"/>
        <v>24</v>
      </c>
      <c r="AF152">
        <f t="shared" ca="1" si="99"/>
        <v>12</v>
      </c>
      <c r="AG152" t="str">
        <f t="shared" ca="1" si="99"/>
        <v>FALSK</v>
      </c>
      <c r="AH152" t="str">
        <f t="shared" ca="1" si="99"/>
        <v>FALSK</v>
      </c>
      <c r="AI152">
        <f t="shared" ca="1" si="99"/>
        <v>1580</v>
      </c>
      <c r="AJ152">
        <f t="shared" ca="1" si="99"/>
        <v>2560</v>
      </c>
      <c r="AK152">
        <f t="shared" ca="1" si="100"/>
        <v>1740</v>
      </c>
      <c r="AL152">
        <f t="shared" ca="1" si="100"/>
        <v>18940</v>
      </c>
      <c r="AM152">
        <f t="shared" ca="1" si="100"/>
        <v>9470</v>
      </c>
      <c r="AN152" t="str">
        <f t="shared" ca="1" si="100"/>
        <v xml:space="preserve"> </v>
      </c>
      <c r="AO152" t="str">
        <f t="shared" ca="1" si="100"/>
        <v>FALSK</v>
      </c>
      <c r="AP152" t="str">
        <f t="shared" ca="1" si="100"/>
        <v>FALSK</v>
      </c>
      <c r="AQ152">
        <f t="shared" ca="1" si="100"/>
        <v>236.83019291590986</v>
      </c>
      <c r="AR152">
        <f t="shared" ca="1" si="100"/>
        <v>244.8</v>
      </c>
      <c r="AS152">
        <f t="shared" ca="1" si="100"/>
        <v>236.73678233788993</v>
      </c>
      <c r="AT152">
        <f t="shared" ca="1" si="100"/>
        <v>207.98510343974192</v>
      </c>
      <c r="AU152">
        <f t="shared" ca="1" si="100"/>
        <v>216</v>
      </c>
      <c r="AV152">
        <f t="shared" ca="1" si="100"/>
        <v>206.31958482621948</v>
      </c>
      <c r="AW152">
        <f t="shared" ca="1" si="100"/>
        <v>179.71898388476134</v>
      </c>
      <c r="AX152">
        <f t="shared" ca="1" si="100"/>
        <v>187.7</v>
      </c>
      <c r="AY152" t="str">
        <f t="shared" ca="1" si="100"/>
        <v>FALSK</v>
      </c>
      <c r="BD152" s="92" t="str">
        <f t="shared" ca="1" si="85"/>
        <v>Ja</v>
      </c>
      <c r="BE152" s="92">
        <f t="shared" ca="1" si="86"/>
        <v>2012</v>
      </c>
      <c r="BF152" s="92">
        <f t="shared" ca="1" si="87"/>
        <v>10</v>
      </c>
      <c r="BG152" s="92">
        <f t="shared" ca="1" si="88"/>
        <v>41</v>
      </c>
      <c r="BH152" s="92">
        <f t="shared" ca="1" si="89"/>
        <v>177</v>
      </c>
      <c r="BI152" s="92">
        <f t="shared" ca="1" si="90"/>
        <v>190</v>
      </c>
      <c r="BJ152" s="92">
        <f t="shared" ca="1" si="91"/>
        <v>364.5</v>
      </c>
      <c r="BK152" s="92">
        <f t="shared" ca="1" si="92"/>
        <v>236.73678233788993</v>
      </c>
      <c r="BQ152" s="92"/>
      <c r="BR152" s="92"/>
      <c r="BS152" s="92"/>
      <c r="BT152" s="92"/>
      <c r="BU152" s="92"/>
      <c r="BV152" s="92"/>
      <c r="BW152" s="92"/>
      <c r="BX152" s="92"/>
      <c r="BY152" s="92"/>
    </row>
    <row r="153" spans="1:77" x14ac:dyDescent="0.2">
      <c r="A153" t="str">
        <f t="shared" ca="1" si="81"/>
        <v>Ja</v>
      </c>
      <c r="B153">
        <f t="shared" ca="1" si="82"/>
        <v>2012</v>
      </c>
      <c r="C153">
        <f t="shared" ca="1" si="83"/>
        <v>10</v>
      </c>
      <c r="D153" s="82">
        <f t="shared" ca="1" si="84"/>
        <v>42</v>
      </c>
      <c r="E153" s="65">
        <f ca="1">OFFSET(Prisudvikling!D$8,0,ROW(E153)-ROW(E$6))</f>
        <v>41201</v>
      </c>
      <c r="F153">
        <f t="shared" ca="1" si="80"/>
        <v>176</v>
      </c>
      <c r="G153">
        <f t="shared" ca="1" si="97"/>
        <v>176</v>
      </c>
      <c r="H153">
        <f t="shared" ca="1" si="97"/>
        <v>190</v>
      </c>
      <c r="I153">
        <f t="shared" ca="1" si="97"/>
        <v>174</v>
      </c>
      <c r="J153">
        <f t="shared" ca="1" si="97"/>
        <v>203</v>
      </c>
      <c r="K153" t="str">
        <f t="shared" ca="1" si="97"/>
        <v>FALSK</v>
      </c>
      <c r="L153">
        <f t="shared" ca="1" si="97"/>
        <v>364.75</v>
      </c>
      <c r="M153">
        <f t="shared" ca="1" si="97"/>
        <v>720.5</v>
      </c>
      <c r="N153">
        <f t="shared" ca="1" si="97"/>
        <v>233</v>
      </c>
      <c r="O153">
        <f t="shared" ca="1" si="97"/>
        <v>249</v>
      </c>
      <c r="P153">
        <f t="shared" ca="1" si="97"/>
        <v>237</v>
      </c>
      <c r="Q153">
        <f t="shared" ca="1" si="98"/>
        <v>1130</v>
      </c>
      <c r="R153">
        <f t="shared" ca="1" si="98"/>
        <v>595</v>
      </c>
      <c r="S153">
        <f t="shared" ca="1" si="98"/>
        <v>528</v>
      </c>
      <c r="T153">
        <f t="shared" ca="1" si="98"/>
        <v>975</v>
      </c>
      <c r="U153">
        <f t="shared" ca="1" si="98"/>
        <v>984</v>
      </c>
      <c r="V153">
        <f t="shared" ca="1" si="98"/>
        <v>549</v>
      </c>
      <c r="W153">
        <f t="shared" ca="1" si="98"/>
        <v>495</v>
      </c>
      <c r="X153">
        <f t="shared" ca="1" si="98"/>
        <v>258</v>
      </c>
      <c r="Y153">
        <f t="shared" ca="1" si="98"/>
        <v>283.25</v>
      </c>
      <c r="Z153">
        <f t="shared" ca="1" si="98"/>
        <v>303</v>
      </c>
      <c r="AA153" t="str">
        <f t="shared" ca="1" si="99"/>
        <v>FALSK</v>
      </c>
      <c r="AB153">
        <f t="shared" ca="1" si="99"/>
        <v>2</v>
      </c>
      <c r="AC153">
        <f t="shared" ca="1" si="99"/>
        <v>3.25</v>
      </c>
      <c r="AD153">
        <f t="shared" ca="1" si="99"/>
        <v>2.2999999999999998</v>
      </c>
      <c r="AE153">
        <f t="shared" ca="1" si="99"/>
        <v>24</v>
      </c>
      <c r="AF153">
        <f t="shared" ca="1" si="99"/>
        <v>12</v>
      </c>
      <c r="AG153" t="str">
        <f t="shared" ca="1" si="99"/>
        <v>FALSK</v>
      </c>
      <c r="AH153" t="str">
        <f t="shared" ca="1" si="99"/>
        <v>FALSK</v>
      </c>
      <c r="AI153">
        <f t="shared" ca="1" si="99"/>
        <v>1580</v>
      </c>
      <c r="AJ153">
        <f t="shared" ca="1" si="99"/>
        <v>2560</v>
      </c>
      <c r="AK153">
        <f t="shared" ca="1" si="100"/>
        <v>1820</v>
      </c>
      <c r="AL153">
        <f t="shared" ca="1" si="100"/>
        <v>18940</v>
      </c>
      <c r="AM153">
        <f t="shared" ca="1" si="100"/>
        <v>9470</v>
      </c>
      <c r="AN153" t="str">
        <f t="shared" ca="1" si="100"/>
        <v xml:space="preserve"> </v>
      </c>
      <c r="AO153" t="str">
        <f t="shared" ca="1" si="100"/>
        <v>FALSK</v>
      </c>
      <c r="AP153" t="str">
        <f t="shared" ca="1" si="100"/>
        <v>FALSK</v>
      </c>
      <c r="AQ153">
        <f t="shared" ca="1" si="100"/>
        <v>236.4051887392805</v>
      </c>
      <c r="AR153">
        <f t="shared" ca="1" si="100"/>
        <v>244.4</v>
      </c>
      <c r="AS153">
        <f t="shared" ca="1" si="100"/>
        <v>236.42908084794448</v>
      </c>
      <c r="AT153">
        <f t="shared" ca="1" si="100"/>
        <v>207.78325917633495</v>
      </c>
      <c r="AU153">
        <f t="shared" ca="1" si="100"/>
        <v>215.8</v>
      </c>
      <c r="AV153">
        <f t="shared" ca="1" si="100"/>
        <v>206.36215328230784</v>
      </c>
      <c r="AW153">
        <f t="shared" ca="1" si="100"/>
        <v>178.33997540732469</v>
      </c>
      <c r="AX153">
        <f t="shared" ca="1" si="100"/>
        <v>186.3</v>
      </c>
      <c r="AY153" t="str">
        <f t="shared" ca="1" si="100"/>
        <v>FALSK</v>
      </c>
      <c r="BD153" s="92" t="str">
        <f t="shared" ca="1" si="85"/>
        <v>Ja</v>
      </c>
      <c r="BE153" s="92">
        <f t="shared" ca="1" si="86"/>
        <v>2012</v>
      </c>
      <c r="BF153" s="92">
        <f t="shared" ca="1" si="87"/>
        <v>10</v>
      </c>
      <c r="BG153" s="92">
        <f t="shared" ca="1" si="88"/>
        <v>42</v>
      </c>
      <c r="BH153" s="92">
        <f t="shared" ca="1" si="89"/>
        <v>176</v>
      </c>
      <c r="BI153" s="92">
        <f t="shared" ca="1" si="90"/>
        <v>190</v>
      </c>
      <c r="BJ153" s="92">
        <f t="shared" ca="1" si="91"/>
        <v>364.75</v>
      </c>
      <c r="BK153" s="92">
        <f t="shared" ca="1" si="92"/>
        <v>236.42908084794448</v>
      </c>
      <c r="BQ153" s="92"/>
      <c r="BR153" s="92"/>
      <c r="BS153" s="92"/>
      <c r="BT153" s="92"/>
      <c r="BU153" s="92"/>
      <c r="BV153" s="92"/>
      <c r="BW153" s="92"/>
      <c r="BX153" s="92"/>
      <c r="BY153" s="92"/>
    </row>
    <row r="154" spans="1:77" x14ac:dyDescent="0.2">
      <c r="A154" t="str">
        <f t="shared" ca="1" si="81"/>
        <v>Ja</v>
      </c>
      <c r="B154">
        <f t="shared" ca="1" si="82"/>
        <v>2012</v>
      </c>
      <c r="C154">
        <f t="shared" ca="1" si="83"/>
        <v>10</v>
      </c>
      <c r="D154" s="82">
        <f t="shared" ca="1" si="84"/>
        <v>43</v>
      </c>
      <c r="E154" s="65">
        <f ca="1">OFFSET(Prisudvikling!D$8,0,ROW(E154)-ROW(E$6))</f>
        <v>41208</v>
      </c>
      <c r="F154">
        <f t="shared" ca="1" si="80"/>
        <v>175</v>
      </c>
      <c r="G154">
        <f t="shared" ca="1" si="97"/>
        <v>175</v>
      </c>
      <c r="H154">
        <f t="shared" ca="1" si="97"/>
        <v>190</v>
      </c>
      <c r="I154">
        <f t="shared" ca="1" si="97"/>
        <v>175</v>
      </c>
      <c r="J154" t="str">
        <f t="shared" ca="1" si="97"/>
        <v>FALSK</v>
      </c>
      <c r="K154" t="str">
        <f t="shared" ca="1" si="97"/>
        <v>FALSK</v>
      </c>
      <c r="L154">
        <f t="shared" ca="1" si="97"/>
        <v>364</v>
      </c>
      <c r="M154">
        <f t="shared" ca="1" si="97"/>
        <v>720.5</v>
      </c>
      <c r="N154">
        <f t="shared" ca="1" si="97"/>
        <v>241.75</v>
      </c>
      <c r="O154">
        <f t="shared" ca="1" si="97"/>
        <v>240</v>
      </c>
      <c r="P154">
        <f t="shared" ca="1" si="97"/>
        <v>260.75</v>
      </c>
      <c r="Q154">
        <f t="shared" ca="1" si="98"/>
        <v>1150</v>
      </c>
      <c r="R154">
        <f t="shared" ca="1" si="98"/>
        <v>594</v>
      </c>
      <c r="S154" t="str">
        <f t="shared" ca="1" si="98"/>
        <v>FALSK</v>
      </c>
      <c r="T154">
        <f t="shared" ca="1" si="98"/>
        <v>975</v>
      </c>
      <c r="U154">
        <f t="shared" ca="1" si="98"/>
        <v>984</v>
      </c>
      <c r="V154">
        <f t="shared" ca="1" si="98"/>
        <v>549</v>
      </c>
      <c r="W154">
        <f t="shared" ca="1" si="98"/>
        <v>495</v>
      </c>
      <c r="X154">
        <f t="shared" ca="1" si="98"/>
        <v>255.75</v>
      </c>
      <c r="Y154">
        <f t="shared" ca="1" si="98"/>
        <v>281</v>
      </c>
      <c r="Z154">
        <f t="shared" ca="1" si="98"/>
        <v>300</v>
      </c>
      <c r="AA154" t="str">
        <f t="shared" ca="1" si="99"/>
        <v>FALSK</v>
      </c>
      <c r="AB154">
        <f t="shared" ca="1" si="99"/>
        <v>2</v>
      </c>
      <c r="AC154">
        <f t="shared" ca="1" si="99"/>
        <v>3.25</v>
      </c>
      <c r="AD154">
        <f t="shared" ca="1" si="99"/>
        <v>2.2027467177059199</v>
      </c>
      <c r="AE154">
        <f t="shared" ca="1" si="99"/>
        <v>24</v>
      </c>
      <c r="AF154">
        <f t="shared" ca="1" si="99"/>
        <v>12</v>
      </c>
      <c r="AG154" t="str">
        <f t="shared" ca="1" si="99"/>
        <v>FALSK</v>
      </c>
      <c r="AH154" t="str">
        <f t="shared" ca="1" si="99"/>
        <v>FALSK</v>
      </c>
      <c r="AI154">
        <f t="shared" ca="1" si="99"/>
        <v>1580</v>
      </c>
      <c r="AJ154">
        <f t="shared" ca="1" si="99"/>
        <v>2560</v>
      </c>
      <c r="AK154">
        <f t="shared" ca="1" si="100"/>
        <v>1740</v>
      </c>
      <c r="AL154">
        <f t="shared" ca="1" si="100"/>
        <v>18940</v>
      </c>
      <c r="AM154">
        <f t="shared" ca="1" si="100"/>
        <v>9470</v>
      </c>
      <c r="AN154" t="str">
        <f t="shared" ca="1" si="100"/>
        <v xml:space="preserve"> </v>
      </c>
      <c r="AO154" t="str">
        <f t="shared" ca="1" si="100"/>
        <v>FALSK</v>
      </c>
      <c r="AP154" t="str">
        <f t="shared" ca="1" si="100"/>
        <v>FALSK</v>
      </c>
      <c r="AQ154">
        <f t="shared" ca="1" si="100"/>
        <v>236.06717859239916</v>
      </c>
      <c r="AR154">
        <f t="shared" ca="1" si="100"/>
        <v>244.1</v>
      </c>
      <c r="AS154">
        <f t="shared" ca="1" si="100"/>
        <v>236.229080847944</v>
      </c>
      <c r="AT154">
        <f t="shared" ca="1" si="100"/>
        <v>207.28325917633501</v>
      </c>
      <c r="AU154">
        <f t="shared" ca="1" si="100"/>
        <v>215.3</v>
      </c>
      <c r="AV154">
        <f t="shared" ca="1" si="100"/>
        <v>206.062153282308</v>
      </c>
      <c r="AW154">
        <f t="shared" ca="1" si="100"/>
        <v>178.03997540732499</v>
      </c>
      <c r="AX154">
        <f t="shared" ca="1" si="100"/>
        <v>186</v>
      </c>
      <c r="AY154" t="str">
        <f t="shared" ca="1" si="100"/>
        <v>FALSK</v>
      </c>
      <c r="BD154" s="92" t="str">
        <f t="shared" ca="1" si="85"/>
        <v>Ja</v>
      </c>
      <c r="BE154" s="92">
        <f t="shared" ca="1" si="86"/>
        <v>2012</v>
      </c>
      <c r="BF154" s="92">
        <f t="shared" ca="1" si="87"/>
        <v>10</v>
      </c>
      <c r="BG154" s="92">
        <f t="shared" ca="1" si="88"/>
        <v>43</v>
      </c>
      <c r="BH154" s="92">
        <f t="shared" ca="1" si="89"/>
        <v>175</v>
      </c>
      <c r="BI154" s="92">
        <f t="shared" ca="1" si="90"/>
        <v>190</v>
      </c>
      <c r="BJ154" s="92">
        <f t="shared" ca="1" si="91"/>
        <v>364</v>
      </c>
      <c r="BK154" s="92">
        <f t="shared" ca="1" si="92"/>
        <v>236.229080847944</v>
      </c>
      <c r="BQ154" s="92"/>
      <c r="BR154" s="92"/>
      <c r="BS154" s="92"/>
      <c r="BT154" s="92"/>
      <c r="BU154" s="92"/>
      <c r="BV154" s="92"/>
      <c r="BW154" s="92"/>
      <c r="BX154" s="92"/>
      <c r="BY154" s="92"/>
    </row>
    <row r="155" spans="1:77" x14ac:dyDescent="0.2">
      <c r="A155" t="str">
        <f t="shared" ca="1" si="81"/>
        <v>Ja</v>
      </c>
      <c r="B155">
        <f t="shared" ca="1" si="82"/>
        <v>2012</v>
      </c>
      <c r="C155">
        <f t="shared" ca="1" si="83"/>
        <v>11</v>
      </c>
      <c r="D155" s="82">
        <f t="shared" ca="1" si="84"/>
        <v>44</v>
      </c>
      <c r="E155" s="65">
        <f ca="1">OFFSET(Prisudvikling!D$8,0,ROW(E155)-ROW(E$6))</f>
        <v>41215</v>
      </c>
      <c r="F155">
        <f t="shared" ca="1" si="80"/>
        <v>176.98</v>
      </c>
      <c r="G155">
        <f t="shared" ca="1" si="97"/>
        <v>176.98</v>
      </c>
      <c r="H155">
        <f t="shared" ca="1" si="97"/>
        <v>190</v>
      </c>
      <c r="I155">
        <f t="shared" ca="1" si="97"/>
        <v>174</v>
      </c>
      <c r="J155">
        <f t="shared" ca="1" si="97"/>
        <v>203</v>
      </c>
      <c r="K155" t="str">
        <f t="shared" ca="1" si="97"/>
        <v>FALSK</v>
      </c>
      <c r="L155">
        <f t="shared" ca="1" si="97"/>
        <v>367.68</v>
      </c>
      <c r="M155">
        <f t="shared" ca="1" si="97"/>
        <v>720.5</v>
      </c>
      <c r="N155">
        <f t="shared" ca="1" si="97"/>
        <v>231.5</v>
      </c>
      <c r="O155">
        <f t="shared" ca="1" si="97"/>
        <v>240</v>
      </c>
      <c r="P155">
        <f t="shared" ca="1" si="97"/>
        <v>237</v>
      </c>
      <c r="Q155">
        <f t="shared" ca="1" si="98"/>
        <v>1125</v>
      </c>
      <c r="R155">
        <f t="shared" ca="1" si="98"/>
        <v>595</v>
      </c>
      <c r="S155">
        <f t="shared" ca="1" si="98"/>
        <v>543</v>
      </c>
      <c r="T155">
        <f t="shared" ca="1" si="98"/>
        <v>975</v>
      </c>
      <c r="U155">
        <f t="shared" ca="1" si="98"/>
        <v>984</v>
      </c>
      <c r="V155">
        <f t="shared" ca="1" si="98"/>
        <v>549</v>
      </c>
      <c r="W155">
        <f t="shared" ca="1" si="98"/>
        <v>495</v>
      </c>
      <c r="X155">
        <f t="shared" ca="1" si="98"/>
        <v>256.75</v>
      </c>
      <c r="Y155">
        <f t="shared" ca="1" si="98"/>
        <v>281.5</v>
      </c>
      <c r="Z155">
        <f t="shared" ca="1" si="98"/>
        <v>301</v>
      </c>
      <c r="AA155" t="str">
        <f t="shared" ca="1" si="99"/>
        <v>FALSK</v>
      </c>
      <c r="AB155">
        <f t="shared" ca="1" si="99"/>
        <v>2</v>
      </c>
      <c r="AC155">
        <f t="shared" ca="1" si="99"/>
        <v>3.25</v>
      </c>
      <c r="AD155">
        <f t="shared" ca="1" si="99"/>
        <v>2.2027467177059199</v>
      </c>
      <c r="AE155">
        <f t="shared" ca="1" si="99"/>
        <v>24</v>
      </c>
      <c r="AF155">
        <f t="shared" ca="1" si="99"/>
        <v>12</v>
      </c>
      <c r="AG155" t="str">
        <f t="shared" ca="1" si="99"/>
        <v>FALSK</v>
      </c>
      <c r="AH155" t="str">
        <f t="shared" ca="1" si="99"/>
        <v>FALSK</v>
      </c>
      <c r="AI155">
        <f t="shared" ca="1" si="99"/>
        <v>1580</v>
      </c>
      <c r="AJ155">
        <f t="shared" ca="1" si="99"/>
        <v>2560</v>
      </c>
      <c r="AK155">
        <f t="shared" ca="1" si="100"/>
        <v>1740</v>
      </c>
      <c r="AL155">
        <f t="shared" ca="1" si="100"/>
        <v>18940</v>
      </c>
      <c r="AM155">
        <f t="shared" ca="1" si="100"/>
        <v>9470</v>
      </c>
      <c r="AN155" t="str">
        <f t="shared" ca="1" si="100"/>
        <v xml:space="preserve"> </v>
      </c>
      <c r="AO155" t="str">
        <f t="shared" ca="1" si="100"/>
        <v>FALSK</v>
      </c>
      <c r="AP155" t="str">
        <f t="shared" ca="1" si="100"/>
        <v>FALSK</v>
      </c>
      <c r="AQ155">
        <f t="shared" ca="1" si="100"/>
        <v>236.09890157571766</v>
      </c>
      <c r="AR155">
        <f t="shared" ca="1" si="100"/>
        <v>244.1</v>
      </c>
      <c r="AS155">
        <f t="shared" ca="1" si="100"/>
        <v>236.99811458256448</v>
      </c>
      <c r="AT155">
        <f t="shared" ca="1" si="100"/>
        <v>208.17870670544033</v>
      </c>
      <c r="AU155">
        <f t="shared" ca="1" si="100"/>
        <v>216.2</v>
      </c>
      <c r="AV155">
        <f t="shared" ca="1" si="100"/>
        <v>206.58732219954115</v>
      </c>
      <c r="AW155">
        <f t="shared" ca="1" si="100"/>
        <v>179.68616894877869</v>
      </c>
      <c r="AX155">
        <f t="shared" ca="1" si="100"/>
        <v>187.7</v>
      </c>
      <c r="AY155" t="str">
        <f t="shared" ca="1" si="100"/>
        <v>FALSK</v>
      </c>
      <c r="BD155" s="92" t="str">
        <f t="shared" ca="1" si="85"/>
        <v>Ja</v>
      </c>
      <c r="BE155" s="92">
        <f t="shared" ca="1" si="86"/>
        <v>2012</v>
      </c>
      <c r="BF155" s="92">
        <f t="shared" ca="1" si="87"/>
        <v>11</v>
      </c>
      <c r="BG155" s="92">
        <f t="shared" ca="1" si="88"/>
        <v>44</v>
      </c>
      <c r="BH155" s="92">
        <f t="shared" ca="1" si="89"/>
        <v>176.98</v>
      </c>
      <c r="BI155" s="92">
        <f t="shared" ca="1" si="90"/>
        <v>190</v>
      </c>
      <c r="BJ155" s="92">
        <f t="shared" ca="1" si="91"/>
        <v>367.68</v>
      </c>
      <c r="BK155" s="92">
        <f t="shared" ca="1" si="92"/>
        <v>236.99811458256448</v>
      </c>
      <c r="BQ155" s="92"/>
      <c r="BR155" s="92"/>
      <c r="BS155" s="92"/>
      <c r="BT155" s="92"/>
      <c r="BU155" s="92"/>
      <c r="BV155" s="92"/>
      <c r="BW155" s="92"/>
      <c r="BX155" s="92"/>
      <c r="BY155" s="92"/>
    </row>
    <row r="156" spans="1:77" x14ac:dyDescent="0.2">
      <c r="A156" t="str">
        <f t="shared" ca="1" si="81"/>
        <v>Ja</v>
      </c>
      <c r="B156">
        <f t="shared" ca="1" si="82"/>
        <v>2012</v>
      </c>
      <c r="C156">
        <f t="shared" ca="1" si="83"/>
        <v>11</v>
      </c>
      <c r="D156" s="82">
        <f t="shared" ca="1" si="84"/>
        <v>45</v>
      </c>
      <c r="E156" s="65">
        <f ca="1">OFFSET(Prisudvikling!D$8,0,ROW(E156)-ROW(E$6))</f>
        <v>41222</v>
      </c>
      <c r="F156">
        <f t="shared" ca="1" si="80"/>
        <v>176.98</v>
      </c>
      <c r="G156">
        <f t="shared" ref="G156:P165" ca="1" si="101">IF(ISNA(HLOOKUP($E156,prisudvikling,G$2,FALSE)),"FALSK",IF(HLOOKUP($E156,prisudvikling,G$2,FALSE)&gt;0,HLOOKUP($E156,prisudvikling,G$2,FALSE),"FALSK"))</f>
        <v>176.98</v>
      </c>
      <c r="H156">
        <f t="shared" ca="1" si="101"/>
        <v>190</v>
      </c>
      <c r="I156">
        <f t="shared" ca="1" si="101"/>
        <v>174</v>
      </c>
      <c r="J156">
        <f t="shared" ca="1" si="101"/>
        <v>203</v>
      </c>
      <c r="K156" t="str">
        <f t="shared" ca="1" si="101"/>
        <v>FALSK</v>
      </c>
      <c r="L156">
        <f t="shared" ca="1" si="101"/>
        <v>367.75</v>
      </c>
      <c r="M156">
        <f t="shared" ca="1" si="101"/>
        <v>730.5</v>
      </c>
      <c r="N156">
        <f t="shared" ca="1" si="101"/>
        <v>234.5</v>
      </c>
      <c r="O156">
        <f t="shared" ca="1" si="101"/>
        <v>240</v>
      </c>
      <c r="P156">
        <f t="shared" ca="1" si="101"/>
        <v>237</v>
      </c>
      <c r="Q156">
        <f t="shared" ref="Q156:Z165" ca="1" si="102">IF(ISNA(HLOOKUP($E156,prisudvikling,Q$2,FALSE)),"FALSK",IF(HLOOKUP($E156,prisudvikling,Q$2,FALSE)&gt;0,HLOOKUP($E156,prisudvikling,Q$2,FALSE),"FALSK"))</f>
        <v>1125</v>
      </c>
      <c r="R156">
        <f t="shared" ca="1" si="102"/>
        <v>595</v>
      </c>
      <c r="S156">
        <f t="shared" ca="1" si="102"/>
        <v>543</v>
      </c>
      <c r="T156">
        <f t="shared" ca="1" si="102"/>
        <v>975</v>
      </c>
      <c r="U156">
        <f t="shared" ca="1" si="102"/>
        <v>984</v>
      </c>
      <c r="V156">
        <f t="shared" ca="1" si="102"/>
        <v>549</v>
      </c>
      <c r="W156">
        <f t="shared" ca="1" si="102"/>
        <v>495</v>
      </c>
      <c r="X156">
        <f t="shared" ca="1" si="102"/>
        <v>256.75</v>
      </c>
      <c r="Y156">
        <f t="shared" ca="1" si="102"/>
        <v>281.5</v>
      </c>
      <c r="Z156">
        <f t="shared" ca="1" si="102"/>
        <v>301</v>
      </c>
      <c r="AA156" t="str">
        <f t="shared" ref="AA156:AJ165" ca="1" si="103">IF(ISNA(HLOOKUP($E156,prisudvikling,AA$2,FALSE)),"FALSK",IF(HLOOKUP($E156,prisudvikling,AA$2,FALSE)&gt;0,HLOOKUP($E156,prisudvikling,AA$2,FALSE),"FALSK"))</f>
        <v>FALSK</v>
      </c>
      <c r="AB156">
        <f t="shared" ca="1" si="103"/>
        <v>2</v>
      </c>
      <c r="AC156">
        <f t="shared" ca="1" si="103"/>
        <v>3.25</v>
      </c>
      <c r="AD156">
        <f t="shared" ca="1" si="103"/>
        <v>2.2027467177059199</v>
      </c>
      <c r="AE156">
        <f t="shared" ca="1" si="103"/>
        <v>24</v>
      </c>
      <c r="AF156">
        <f t="shared" ca="1" si="103"/>
        <v>12</v>
      </c>
      <c r="AG156" t="str">
        <f t="shared" ca="1" si="103"/>
        <v>FALSK</v>
      </c>
      <c r="AH156" t="str">
        <f t="shared" ca="1" si="103"/>
        <v>FALSK</v>
      </c>
      <c r="AI156">
        <f t="shared" ca="1" si="103"/>
        <v>1580</v>
      </c>
      <c r="AJ156">
        <f t="shared" ca="1" si="103"/>
        <v>2560</v>
      </c>
      <c r="AK156">
        <f t="shared" ref="AK156:AY165" ca="1" si="104">IF(ISNA(HLOOKUP($E156,prisudvikling,AK$2,FALSE)),"FALSK",IF(HLOOKUP($E156,prisudvikling,AK$2,FALSE)&gt;0,HLOOKUP($E156,prisudvikling,AK$2,FALSE),"FALSK"))</f>
        <v>1740</v>
      </c>
      <c r="AL156">
        <f t="shared" ca="1" si="104"/>
        <v>18940</v>
      </c>
      <c r="AM156">
        <f t="shared" ca="1" si="104"/>
        <v>9470</v>
      </c>
      <c r="AN156" t="str">
        <f t="shared" ca="1" si="104"/>
        <v xml:space="preserve"> </v>
      </c>
      <c r="AO156" t="str">
        <f t="shared" ca="1" si="104"/>
        <v>FALSK</v>
      </c>
      <c r="AP156" t="str">
        <f t="shared" ca="1" si="104"/>
        <v>FALSK</v>
      </c>
      <c r="AQ156">
        <f t="shared" ca="1" si="104"/>
        <v>236.10696831019249</v>
      </c>
      <c r="AR156">
        <f t="shared" ca="1" si="104"/>
        <v>244.1</v>
      </c>
      <c r="AS156">
        <f t="shared" ca="1" si="104"/>
        <v>236.93474092222743</v>
      </c>
      <c r="AT156">
        <f t="shared" ca="1" si="104"/>
        <v>208.27426869253819</v>
      </c>
      <c r="AU156">
        <f t="shared" ca="1" si="104"/>
        <v>216.3</v>
      </c>
      <c r="AV156">
        <f t="shared" ca="1" si="104"/>
        <v>206.59842643380773</v>
      </c>
      <c r="AW156">
        <f t="shared" ca="1" si="104"/>
        <v>179.64177372048698</v>
      </c>
      <c r="AX156">
        <f t="shared" ca="1" si="104"/>
        <v>187.6</v>
      </c>
      <c r="AY156" t="str">
        <f t="shared" ca="1" si="104"/>
        <v>FALSK</v>
      </c>
      <c r="BD156" s="92" t="str">
        <f t="shared" ca="1" si="85"/>
        <v>Ja</v>
      </c>
      <c r="BE156" s="92">
        <f t="shared" ca="1" si="86"/>
        <v>2012</v>
      </c>
      <c r="BF156" s="92">
        <f t="shared" ca="1" si="87"/>
        <v>11</v>
      </c>
      <c r="BG156" s="92">
        <f t="shared" ca="1" si="88"/>
        <v>45</v>
      </c>
      <c r="BH156" s="92">
        <f t="shared" ca="1" si="89"/>
        <v>176.98</v>
      </c>
      <c r="BI156" s="92">
        <f t="shared" ca="1" si="90"/>
        <v>190</v>
      </c>
      <c r="BJ156" s="92">
        <f t="shared" ca="1" si="91"/>
        <v>367.75</v>
      </c>
      <c r="BK156" s="92">
        <f t="shared" ca="1" si="92"/>
        <v>236.93474092222743</v>
      </c>
      <c r="BQ156" s="92"/>
      <c r="BR156" s="92"/>
      <c r="BS156" s="92"/>
      <c r="BT156" s="92"/>
      <c r="BU156" s="92"/>
      <c r="BV156" s="92"/>
      <c r="BW156" s="92"/>
      <c r="BX156" s="92"/>
      <c r="BY156" s="92"/>
    </row>
    <row r="157" spans="1:77" x14ac:dyDescent="0.2">
      <c r="A157" t="str">
        <f t="shared" ca="1" si="81"/>
        <v>Ja</v>
      </c>
      <c r="B157">
        <f t="shared" ca="1" si="82"/>
        <v>2012</v>
      </c>
      <c r="C157">
        <f t="shared" ca="1" si="83"/>
        <v>11</v>
      </c>
      <c r="D157" s="82">
        <f t="shared" ca="1" si="84"/>
        <v>46</v>
      </c>
      <c r="E157" s="65">
        <f ca="1">OFFSET(Prisudvikling!D$8,0,ROW(E157)-ROW(E$6))</f>
        <v>41229</v>
      </c>
      <c r="F157">
        <f t="shared" ca="1" si="80"/>
        <v>181.45</v>
      </c>
      <c r="G157">
        <f t="shared" ca="1" si="101"/>
        <v>181.45</v>
      </c>
      <c r="H157">
        <f t="shared" ca="1" si="101"/>
        <v>196.36</v>
      </c>
      <c r="I157">
        <f t="shared" ca="1" si="101"/>
        <v>175</v>
      </c>
      <c r="J157">
        <f t="shared" ca="1" si="101"/>
        <v>300</v>
      </c>
      <c r="K157" t="str">
        <f t="shared" ca="1" si="101"/>
        <v>FALSK</v>
      </c>
      <c r="L157">
        <f t="shared" ca="1" si="101"/>
        <v>365.5</v>
      </c>
      <c r="M157">
        <f t="shared" ca="1" si="101"/>
        <v>730.5</v>
      </c>
      <c r="N157">
        <f t="shared" ca="1" si="101"/>
        <v>239</v>
      </c>
      <c r="O157">
        <f t="shared" ca="1" si="101"/>
        <v>248</v>
      </c>
      <c r="P157">
        <f t="shared" ca="1" si="101"/>
        <v>237</v>
      </c>
      <c r="Q157">
        <f t="shared" ca="1" si="102"/>
        <v>1155</v>
      </c>
      <c r="R157">
        <f t="shared" ca="1" si="102"/>
        <v>539.25</v>
      </c>
      <c r="S157">
        <f t="shared" ca="1" si="102"/>
        <v>543</v>
      </c>
      <c r="T157">
        <f t="shared" ca="1" si="102"/>
        <v>975</v>
      </c>
      <c r="U157">
        <f t="shared" ca="1" si="102"/>
        <v>972</v>
      </c>
      <c r="V157">
        <f t="shared" ca="1" si="102"/>
        <v>541</v>
      </c>
      <c r="W157">
        <f t="shared" ca="1" si="102"/>
        <v>495</v>
      </c>
      <c r="X157">
        <f t="shared" ca="1" si="102"/>
        <v>264.75</v>
      </c>
      <c r="Y157">
        <f t="shared" ca="1" si="102"/>
        <v>284.5</v>
      </c>
      <c r="Z157">
        <f t="shared" ca="1" si="102"/>
        <v>301.5</v>
      </c>
      <c r="AA157" t="str">
        <f t="shared" ca="1" si="103"/>
        <v>FALSK</v>
      </c>
      <c r="AB157">
        <f t="shared" ca="1" si="103"/>
        <v>2</v>
      </c>
      <c r="AC157">
        <f t="shared" ca="1" si="103"/>
        <v>3.25</v>
      </c>
      <c r="AD157">
        <f t="shared" ca="1" si="103"/>
        <v>2.2027467177059199</v>
      </c>
      <c r="AE157">
        <f t="shared" ca="1" si="103"/>
        <v>24</v>
      </c>
      <c r="AF157">
        <f t="shared" ca="1" si="103"/>
        <v>12</v>
      </c>
      <c r="AG157" t="str">
        <f t="shared" ca="1" si="103"/>
        <v>FALSK</v>
      </c>
      <c r="AH157" t="str">
        <f t="shared" ca="1" si="103"/>
        <v>FALSK</v>
      </c>
      <c r="AI157">
        <f t="shared" ca="1" si="103"/>
        <v>1580</v>
      </c>
      <c r="AJ157">
        <f t="shared" ca="1" si="103"/>
        <v>2560</v>
      </c>
      <c r="AK157">
        <f t="shared" ca="1" si="104"/>
        <v>1740</v>
      </c>
      <c r="AL157">
        <f t="shared" ca="1" si="104"/>
        <v>18940</v>
      </c>
      <c r="AM157">
        <f t="shared" ca="1" si="104"/>
        <v>9470</v>
      </c>
      <c r="AN157" t="str">
        <f t="shared" ca="1" si="104"/>
        <v xml:space="preserve"> </v>
      </c>
      <c r="AO157" t="str">
        <f t="shared" ca="1" si="104"/>
        <v>FALSK</v>
      </c>
      <c r="AP157" t="str">
        <f t="shared" ca="1" si="104"/>
        <v>FALSK</v>
      </c>
      <c r="AQ157">
        <f t="shared" ca="1" si="104"/>
        <v>237.87822296700392</v>
      </c>
      <c r="AR157">
        <f t="shared" ca="1" si="104"/>
        <v>245.9</v>
      </c>
      <c r="AS157">
        <f t="shared" ca="1" si="104"/>
        <v>238.76910346498818</v>
      </c>
      <c r="AT157">
        <f t="shared" ca="1" si="104"/>
        <v>212.05688975272378</v>
      </c>
      <c r="AU157">
        <f t="shared" ca="1" si="104"/>
        <v>220.1</v>
      </c>
      <c r="AV157">
        <f t="shared" ca="1" si="104"/>
        <v>210.47054866051414</v>
      </c>
      <c r="AW157">
        <f t="shared" ca="1" si="104"/>
        <v>182.68841897584255</v>
      </c>
      <c r="AX157">
        <f t="shared" ca="1" si="104"/>
        <v>190.7</v>
      </c>
      <c r="AY157" t="str">
        <f t="shared" ca="1" si="104"/>
        <v>FALSK</v>
      </c>
      <c r="BD157" s="92" t="str">
        <f t="shared" ca="1" si="85"/>
        <v>Ja</v>
      </c>
      <c r="BE157" s="92">
        <f t="shared" ca="1" si="86"/>
        <v>2012</v>
      </c>
      <c r="BF157" s="92">
        <f t="shared" ca="1" si="87"/>
        <v>11</v>
      </c>
      <c r="BG157" s="92">
        <f t="shared" ca="1" si="88"/>
        <v>46</v>
      </c>
      <c r="BH157" s="92">
        <f t="shared" ca="1" si="89"/>
        <v>181.45</v>
      </c>
      <c r="BI157" s="92">
        <f t="shared" ca="1" si="90"/>
        <v>196.36</v>
      </c>
      <c r="BJ157" s="92">
        <f t="shared" ca="1" si="91"/>
        <v>365.5</v>
      </c>
      <c r="BK157" s="92">
        <f t="shared" ca="1" si="92"/>
        <v>238.76910346498818</v>
      </c>
      <c r="BQ157" s="92"/>
      <c r="BR157" s="92"/>
      <c r="BS157" s="92"/>
      <c r="BT157" s="92"/>
      <c r="BU157" s="92"/>
      <c r="BV157" s="92"/>
      <c r="BW157" s="92"/>
      <c r="BX157" s="92"/>
      <c r="BY157" s="92"/>
    </row>
    <row r="158" spans="1:77" x14ac:dyDescent="0.2">
      <c r="A158" t="str">
        <f t="shared" ca="1" si="81"/>
        <v>Ja</v>
      </c>
      <c r="B158">
        <f t="shared" ca="1" si="82"/>
        <v>2012</v>
      </c>
      <c r="C158">
        <f t="shared" ca="1" si="83"/>
        <v>11</v>
      </c>
      <c r="D158" s="82">
        <f t="shared" ca="1" si="84"/>
        <v>47</v>
      </c>
      <c r="E158" s="65">
        <f ca="1">OFFSET(Prisudvikling!D$8,0,ROW(E158)-ROW(E$6))</f>
        <v>41236</v>
      </c>
      <c r="F158">
        <f t="shared" ca="1" si="80"/>
        <v>185</v>
      </c>
      <c r="G158">
        <f t="shared" ca="1" si="101"/>
        <v>185</v>
      </c>
      <c r="H158">
        <f t="shared" ca="1" si="101"/>
        <v>199.35</v>
      </c>
      <c r="I158">
        <f t="shared" ca="1" si="101"/>
        <v>174</v>
      </c>
      <c r="J158">
        <f t="shared" ca="1" si="101"/>
        <v>212</v>
      </c>
      <c r="K158" t="str">
        <f t="shared" ca="1" si="101"/>
        <v>FALSK</v>
      </c>
      <c r="L158">
        <f t="shared" ca="1" si="101"/>
        <v>341.49</v>
      </c>
      <c r="M158">
        <f t="shared" ca="1" si="101"/>
        <v>715.5</v>
      </c>
      <c r="N158">
        <f t="shared" ca="1" si="101"/>
        <v>237</v>
      </c>
      <c r="O158">
        <f t="shared" ca="1" si="101"/>
        <v>238</v>
      </c>
      <c r="P158">
        <f t="shared" ca="1" si="101"/>
        <v>237</v>
      </c>
      <c r="Q158">
        <f t="shared" ca="1" si="102"/>
        <v>1290.5</v>
      </c>
      <c r="R158">
        <f t="shared" ca="1" si="102"/>
        <v>591.25</v>
      </c>
      <c r="S158">
        <f t="shared" ca="1" si="102"/>
        <v>543</v>
      </c>
      <c r="T158">
        <f t="shared" ca="1" si="102"/>
        <v>975</v>
      </c>
      <c r="U158">
        <f t="shared" ca="1" si="102"/>
        <v>972</v>
      </c>
      <c r="V158">
        <f t="shared" ca="1" si="102"/>
        <v>541</v>
      </c>
      <c r="W158">
        <f t="shared" ca="1" si="102"/>
        <v>495</v>
      </c>
      <c r="X158">
        <f t="shared" ca="1" si="102"/>
        <v>263.5</v>
      </c>
      <c r="Y158">
        <f t="shared" ca="1" si="102"/>
        <v>283</v>
      </c>
      <c r="Z158">
        <f t="shared" ca="1" si="102"/>
        <v>299.25</v>
      </c>
      <c r="AA158" t="str">
        <f t="shared" ca="1" si="103"/>
        <v>FALSK</v>
      </c>
      <c r="AB158">
        <f t="shared" ca="1" si="103"/>
        <v>2</v>
      </c>
      <c r="AC158">
        <f t="shared" ca="1" si="103"/>
        <v>3.25</v>
      </c>
      <c r="AD158">
        <f t="shared" ca="1" si="103"/>
        <v>2.2027467177059199</v>
      </c>
      <c r="AE158">
        <f t="shared" ca="1" si="103"/>
        <v>24</v>
      </c>
      <c r="AF158">
        <f t="shared" ca="1" si="103"/>
        <v>12</v>
      </c>
      <c r="AG158" t="str">
        <f t="shared" ca="1" si="103"/>
        <v>FALSK</v>
      </c>
      <c r="AH158" t="str">
        <f t="shared" ca="1" si="103"/>
        <v>FALSK</v>
      </c>
      <c r="AI158">
        <f t="shared" ca="1" si="103"/>
        <v>1580</v>
      </c>
      <c r="AJ158">
        <f t="shared" ca="1" si="103"/>
        <v>2560</v>
      </c>
      <c r="AK158">
        <f t="shared" ca="1" si="104"/>
        <v>1740</v>
      </c>
      <c r="AL158">
        <f t="shared" ca="1" si="104"/>
        <v>18940</v>
      </c>
      <c r="AM158">
        <f t="shared" ca="1" si="104"/>
        <v>9470</v>
      </c>
      <c r="AN158" t="str">
        <f t="shared" ca="1" si="104"/>
        <v xml:space="preserve"> </v>
      </c>
      <c r="AO158" t="str">
        <f t="shared" ca="1" si="104"/>
        <v>FALSK</v>
      </c>
      <c r="AP158" t="str">
        <f t="shared" ca="1" si="104"/>
        <v>FALSK</v>
      </c>
      <c r="AQ158">
        <f t="shared" ca="1" si="104"/>
        <v>237.56699443250619</v>
      </c>
      <c r="AR158">
        <f t="shared" ca="1" si="104"/>
        <v>245.6</v>
      </c>
      <c r="AS158">
        <f t="shared" ca="1" si="104"/>
        <v>237.97111662141128</v>
      </c>
      <c r="AT158">
        <f t="shared" ca="1" si="104"/>
        <v>211.09828757141833</v>
      </c>
      <c r="AU158">
        <f t="shared" ca="1" si="104"/>
        <v>219.1</v>
      </c>
      <c r="AV158">
        <f t="shared" ca="1" si="104"/>
        <v>208.5173314261437</v>
      </c>
      <c r="AW158">
        <f t="shared" ca="1" si="104"/>
        <v>186.48102767440838</v>
      </c>
      <c r="AX158">
        <f t="shared" ca="1" si="104"/>
        <v>194.5</v>
      </c>
      <c r="AY158" t="str">
        <f t="shared" ca="1" si="104"/>
        <v>FALSK</v>
      </c>
      <c r="BD158" s="92" t="str">
        <f t="shared" ca="1" si="85"/>
        <v>Ja</v>
      </c>
      <c r="BE158" s="92">
        <f t="shared" ca="1" si="86"/>
        <v>2012</v>
      </c>
      <c r="BF158" s="92">
        <f t="shared" ca="1" si="87"/>
        <v>11</v>
      </c>
      <c r="BG158" s="92">
        <f t="shared" ca="1" si="88"/>
        <v>47</v>
      </c>
      <c r="BH158" s="92">
        <f t="shared" ca="1" si="89"/>
        <v>185</v>
      </c>
      <c r="BI158" s="92">
        <f t="shared" ca="1" si="90"/>
        <v>199.35</v>
      </c>
      <c r="BJ158" s="92">
        <f t="shared" ca="1" si="91"/>
        <v>341.49</v>
      </c>
      <c r="BK158" s="92">
        <f t="shared" ca="1" si="92"/>
        <v>237.97111662141128</v>
      </c>
      <c r="BQ158" s="92"/>
      <c r="BR158" s="92"/>
      <c r="BS158" s="92"/>
      <c r="BT158" s="92"/>
      <c r="BU158" s="92"/>
      <c r="BV158" s="92"/>
      <c r="BW158" s="92"/>
      <c r="BX158" s="92"/>
      <c r="BY158" s="92"/>
    </row>
    <row r="159" spans="1:77" x14ac:dyDescent="0.2">
      <c r="A159" t="str">
        <f t="shared" ca="1" si="81"/>
        <v>Ja</v>
      </c>
      <c r="B159">
        <f t="shared" ca="1" si="82"/>
        <v>2012</v>
      </c>
      <c r="C159">
        <f t="shared" ca="1" si="83"/>
        <v>11</v>
      </c>
      <c r="D159" s="82">
        <f t="shared" ca="1" si="84"/>
        <v>48</v>
      </c>
      <c r="E159" s="65">
        <f ca="1">OFFSET(Prisudvikling!D$8,0,ROW(E159)-ROW(E$6))</f>
        <v>41243</v>
      </c>
      <c r="F159">
        <f t="shared" ca="1" si="80"/>
        <v>185</v>
      </c>
      <c r="G159">
        <f t="shared" ca="1" si="101"/>
        <v>185</v>
      </c>
      <c r="H159">
        <f t="shared" ca="1" si="101"/>
        <v>203.82</v>
      </c>
      <c r="I159">
        <f t="shared" ca="1" si="101"/>
        <v>171.76</v>
      </c>
      <c r="J159">
        <f t="shared" ca="1" si="101"/>
        <v>212</v>
      </c>
      <c r="K159">
        <f t="shared" ca="1" si="101"/>
        <v>175.49</v>
      </c>
      <c r="L159">
        <f t="shared" ca="1" si="101"/>
        <v>344.51</v>
      </c>
      <c r="M159">
        <f t="shared" ca="1" si="101"/>
        <v>715.5</v>
      </c>
      <c r="N159">
        <f t="shared" ca="1" si="101"/>
        <v>240</v>
      </c>
      <c r="O159">
        <f t="shared" ca="1" si="101"/>
        <v>248</v>
      </c>
      <c r="P159">
        <f t="shared" ca="1" si="101"/>
        <v>237</v>
      </c>
      <c r="Q159">
        <f t="shared" ca="1" si="102"/>
        <v>1290.5</v>
      </c>
      <c r="R159">
        <f t="shared" ca="1" si="102"/>
        <v>591.25</v>
      </c>
      <c r="S159">
        <f t="shared" ca="1" si="102"/>
        <v>543</v>
      </c>
      <c r="T159">
        <f t="shared" ca="1" si="102"/>
        <v>975</v>
      </c>
      <c r="U159">
        <f t="shared" ca="1" si="102"/>
        <v>972</v>
      </c>
      <c r="V159">
        <f t="shared" ca="1" si="102"/>
        <v>541</v>
      </c>
      <c r="W159">
        <f t="shared" ca="1" si="102"/>
        <v>495</v>
      </c>
      <c r="X159">
        <f t="shared" ca="1" si="102"/>
        <v>265</v>
      </c>
      <c r="Y159">
        <f t="shared" ca="1" si="102"/>
        <v>285</v>
      </c>
      <c r="Z159">
        <f t="shared" ca="1" si="102"/>
        <v>300.75</v>
      </c>
      <c r="AA159" t="str">
        <f t="shared" ca="1" si="103"/>
        <v>FALSK</v>
      </c>
      <c r="AB159">
        <f t="shared" ca="1" si="103"/>
        <v>2</v>
      </c>
      <c r="AC159">
        <f t="shared" ca="1" si="103"/>
        <v>3.25</v>
      </c>
      <c r="AD159">
        <f t="shared" ca="1" si="103"/>
        <v>2.2027467177059199</v>
      </c>
      <c r="AE159">
        <f t="shared" ca="1" si="103"/>
        <v>23.6</v>
      </c>
      <c r="AF159">
        <f t="shared" ca="1" si="103"/>
        <v>12</v>
      </c>
      <c r="AG159" t="str">
        <f t="shared" ca="1" si="103"/>
        <v>FALSK</v>
      </c>
      <c r="AH159" t="str">
        <f t="shared" ca="1" si="103"/>
        <v>FALSK</v>
      </c>
      <c r="AI159">
        <f t="shared" ca="1" si="103"/>
        <v>1580</v>
      </c>
      <c r="AJ159">
        <f t="shared" ca="1" si="103"/>
        <v>2560</v>
      </c>
      <c r="AK159">
        <f t="shared" ca="1" si="104"/>
        <v>1740</v>
      </c>
      <c r="AL159">
        <f t="shared" ca="1" si="104"/>
        <v>18630</v>
      </c>
      <c r="AM159">
        <f t="shared" ca="1" si="104"/>
        <v>9470</v>
      </c>
      <c r="AN159" t="str">
        <f t="shared" ca="1" si="104"/>
        <v xml:space="preserve"> </v>
      </c>
      <c r="AO159" t="str">
        <f t="shared" ca="1" si="104"/>
        <v>FALSK</v>
      </c>
      <c r="AP159" t="str">
        <f t="shared" ca="1" si="104"/>
        <v>FALSK</v>
      </c>
      <c r="AQ159">
        <f t="shared" ca="1" si="104"/>
        <v>232.44922331437837</v>
      </c>
      <c r="AR159">
        <f t="shared" ca="1" si="104"/>
        <v>240.4</v>
      </c>
      <c r="AS159">
        <f t="shared" ca="1" si="104"/>
        <v>243.10587182556927</v>
      </c>
      <c r="AT159">
        <f t="shared" ca="1" si="104"/>
        <v>211.99370679469735</v>
      </c>
      <c r="AU159">
        <f t="shared" ca="1" si="104"/>
        <v>220</v>
      </c>
      <c r="AV159">
        <f t="shared" ca="1" si="104"/>
        <v>213.61298136974099</v>
      </c>
      <c r="AW159">
        <f t="shared" ca="1" si="104"/>
        <v>185.67881770029453</v>
      </c>
      <c r="AX159">
        <f t="shared" ca="1" si="104"/>
        <v>193.7</v>
      </c>
      <c r="AY159" t="str">
        <f t="shared" ca="1" si="104"/>
        <v>FALSK</v>
      </c>
      <c r="BD159" s="92" t="str">
        <f t="shared" ca="1" si="85"/>
        <v>Ja</v>
      </c>
      <c r="BE159" s="92">
        <f t="shared" ca="1" si="86"/>
        <v>2012</v>
      </c>
      <c r="BF159" s="92">
        <f t="shared" ca="1" si="87"/>
        <v>11</v>
      </c>
      <c r="BG159" s="92">
        <f t="shared" ca="1" si="88"/>
        <v>48</v>
      </c>
      <c r="BH159" s="92">
        <f t="shared" ca="1" si="89"/>
        <v>185</v>
      </c>
      <c r="BI159" s="92">
        <f t="shared" ca="1" si="90"/>
        <v>203.82</v>
      </c>
      <c r="BJ159" s="92">
        <f t="shared" ca="1" si="91"/>
        <v>344.51</v>
      </c>
      <c r="BK159" s="92">
        <f t="shared" ca="1" si="92"/>
        <v>243.10587182556927</v>
      </c>
      <c r="BQ159" s="92"/>
      <c r="BR159" s="92"/>
      <c r="BS159" s="92"/>
      <c r="BT159" s="92"/>
      <c r="BU159" s="92"/>
      <c r="BV159" s="92"/>
      <c r="BW159" s="92"/>
      <c r="BX159" s="92"/>
      <c r="BY159" s="92"/>
    </row>
    <row r="160" spans="1:77" x14ac:dyDescent="0.2">
      <c r="A160" t="str">
        <f t="shared" ca="1" si="81"/>
        <v>Ja</v>
      </c>
      <c r="B160">
        <f t="shared" ca="1" si="82"/>
        <v>2012</v>
      </c>
      <c r="C160">
        <f t="shared" ca="1" si="83"/>
        <v>12</v>
      </c>
      <c r="D160" s="82">
        <f t="shared" ca="1" si="84"/>
        <v>49</v>
      </c>
      <c r="E160" s="65">
        <f ca="1">OFFSET(Prisudvikling!D$8,0,ROW(E160)-ROW(E$6))</f>
        <v>41250</v>
      </c>
      <c r="F160">
        <f t="shared" ca="1" si="80"/>
        <v>186.67</v>
      </c>
      <c r="G160">
        <f t="shared" ca="1" si="101"/>
        <v>186.67</v>
      </c>
      <c r="H160">
        <f t="shared" ca="1" si="101"/>
        <v>203.82</v>
      </c>
      <c r="I160">
        <f t="shared" ca="1" si="101"/>
        <v>171.76</v>
      </c>
      <c r="J160">
        <f t="shared" ca="1" si="101"/>
        <v>212</v>
      </c>
      <c r="K160">
        <f t="shared" ca="1" si="101"/>
        <v>175.49</v>
      </c>
      <c r="L160">
        <f t="shared" ca="1" si="101"/>
        <v>344.51</v>
      </c>
      <c r="M160">
        <f t="shared" ca="1" si="101"/>
        <v>715.5</v>
      </c>
      <c r="N160">
        <f t="shared" ca="1" si="101"/>
        <v>240</v>
      </c>
      <c r="O160">
        <f t="shared" ca="1" si="101"/>
        <v>248</v>
      </c>
      <c r="P160">
        <f t="shared" ca="1" si="101"/>
        <v>237</v>
      </c>
      <c r="Q160">
        <f t="shared" ca="1" si="102"/>
        <v>1297</v>
      </c>
      <c r="R160">
        <f t="shared" ca="1" si="102"/>
        <v>584.25</v>
      </c>
      <c r="S160">
        <f t="shared" ca="1" si="102"/>
        <v>543</v>
      </c>
      <c r="T160">
        <f t="shared" ca="1" si="102"/>
        <v>975</v>
      </c>
      <c r="U160">
        <f t="shared" ca="1" si="102"/>
        <v>972</v>
      </c>
      <c r="V160">
        <f t="shared" ca="1" si="102"/>
        <v>541</v>
      </c>
      <c r="W160">
        <f t="shared" ca="1" si="102"/>
        <v>495</v>
      </c>
      <c r="X160">
        <f t="shared" ca="1" si="102"/>
        <v>267</v>
      </c>
      <c r="Y160">
        <f t="shared" ca="1" si="102"/>
        <v>288</v>
      </c>
      <c r="Z160">
        <f t="shared" ca="1" si="102"/>
        <v>301.75</v>
      </c>
      <c r="AA160" t="str">
        <f t="shared" ca="1" si="103"/>
        <v>FALSK</v>
      </c>
      <c r="AB160">
        <f t="shared" ca="1" si="103"/>
        <v>2</v>
      </c>
      <c r="AC160">
        <f t="shared" ca="1" si="103"/>
        <v>3.25</v>
      </c>
      <c r="AD160">
        <f t="shared" ca="1" si="103"/>
        <v>2.2027467177059199</v>
      </c>
      <c r="AE160">
        <f t="shared" ca="1" si="103"/>
        <v>23.572076155938351</v>
      </c>
      <c r="AF160">
        <f t="shared" ca="1" si="103"/>
        <v>12</v>
      </c>
      <c r="AG160" t="str">
        <f t="shared" ca="1" si="103"/>
        <v>FALSK</v>
      </c>
      <c r="AH160" t="str">
        <f t="shared" ca="1" si="103"/>
        <v>FALSK</v>
      </c>
      <c r="AI160">
        <f t="shared" ca="1" si="103"/>
        <v>1580</v>
      </c>
      <c r="AJ160">
        <f t="shared" ca="1" si="103"/>
        <v>2560</v>
      </c>
      <c r="AK160">
        <f t="shared" ca="1" si="104"/>
        <v>1740</v>
      </c>
      <c r="AL160">
        <f t="shared" ca="1" si="104"/>
        <v>18600</v>
      </c>
      <c r="AM160">
        <f t="shared" ca="1" si="104"/>
        <v>9470</v>
      </c>
      <c r="AN160" t="str">
        <f t="shared" ca="1" si="104"/>
        <v xml:space="preserve"> </v>
      </c>
      <c r="AO160" t="str">
        <f t="shared" ca="1" si="104"/>
        <v>FALSK</v>
      </c>
      <c r="AP160" t="str">
        <f t="shared" ca="1" si="104"/>
        <v>FALSK</v>
      </c>
      <c r="AQ160">
        <f t="shared" ca="1" si="104"/>
        <v>241.53398058261024</v>
      </c>
      <c r="AR160">
        <f t="shared" ca="1" si="104"/>
        <v>249.5</v>
      </c>
      <c r="AS160">
        <f t="shared" ca="1" si="104"/>
        <v>243.65193246547466</v>
      </c>
      <c r="AT160">
        <f t="shared" ca="1" si="104"/>
        <v>212.22136048850939</v>
      </c>
      <c r="AU160">
        <f t="shared" ca="1" si="104"/>
        <v>220.2</v>
      </c>
      <c r="AV160">
        <f t="shared" ca="1" si="104"/>
        <v>213.58634031789632</v>
      </c>
      <c r="AW160">
        <f t="shared" ca="1" si="104"/>
        <v>186.03877465661154</v>
      </c>
      <c r="AX160">
        <f t="shared" ca="1" si="104"/>
        <v>194</v>
      </c>
      <c r="AY160" t="str">
        <f t="shared" ca="1" si="104"/>
        <v>FALSK</v>
      </c>
      <c r="BD160" s="92" t="str">
        <f t="shared" ca="1" si="85"/>
        <v>Ja</v>
      </c>
      <c r="BE160" s="92">
        <f t="shared" ca="1" si="86"/>
        <v>2012</v>
      </c>
      <c r="BF160" s="92">
        <f t="shared" ca="1" si="87"/>
        <v>12</v>
      </c>
      <c r="BG160" s="92">
        <f t="shared" ca="1" si="88"/>
        <v>49</v>
      </c>
      <c r="BH160" s="92">
        <f t="shared" ca="1" si="89"/>
        <v>186.67</v>
      </c>
      <c r="BI160" s="92">
        <f t="shared" ca="1" si="90"/>
        <v>203.82</v>
      </c>
      <c r="BJ160" s="92">
        <f t="shared" ca="1" si="91"/>
        <v>344.51</v>
      </c>
      <c r="BK160" s="92">
        <f t="shared" ca="1" si="92"/>
        <v>243.65193246547466</v>
      </c>
      <c r="BQ160" s="92"/>
      <c r="BR160" s="92"/>
      <c r="BS160" s="92"/>
      <c r="BT160" s="92"/>
      <c r="BU160" s="92"/>
      <c r="BV160" s="92"/>
      <c r="BW160" s="92"/>
      <c r="BX160" s="92"/>
      <c r="BY160" s="92"/>
    </row>
    <row r="161" spans="1:77" x14ac:dyDescent="0.2">
      <c r="A161" t="str">
        <f t="shared" ca="1" si="81"/>
        <v>Ja</v>
      </c>
      <c r="B161">
        <f t="shared" ca="1" si="82"/>
        <v>2012</v>
      </c>
      <c r="C161">
        <f t="shared" ca="1" si="83"/>
        <v>12</v>
      </c>
      <c r="D161" s="82">
        <f t="shared" ca="1" si="84"/>
        <v>50</v>
      </c>
      <c r="E161" s="65">
        <f ca="1">OFFSET(Prisudvikling!D$8,0,ROW(E161)-ROW(E$6))</f>
        <v>41257</v>
      </c>
      <c r="F161">
        <f t="shared" ca="1" si="80"/>
        <v>186.67</v>
      </c>
      <c r="G161">
        <f t="shared" ca="1" si="101"/>
        <v>186.67</v>
      </c>
      <c r="H161">
        <f t="shared" ca="1" si="101"/>
        <v>203.82</v>
      </c>
      <c r="I161">
        <f t="shared" ca="1" si="101"/>
        <v>171.76</v>
      </c>
      <c r="J161">
        <f t="shared" ca="1" si="101"/>
        <v>212</v>
      </c>
      <c r="K161">
        <f t="shared" ca="1" si="101"/>
        <v>175.49</v>
      </c>
      <c r="L161">
        <f t="shared" ca="1" si="101"/>
        <v>344.51</v>
      </c>
      <c r="M161">
        <f t="shared" ca="1" si="101"/>
        <v>706</v>
      </c>
      <c r="N161">
        <f t="shared" ca="1" si="101"/>
        <v>245</v>
      </c>
      <c r="O161">
        <f t="shared" ca="1" si="101"/>
        <v>257</v>
      </c>
      <c r="P161">
        <f t="shared" ca="1" si="101"/>
        <v>237</v>
      </c>
      <c r="Q161">
        <f t="shared" ca="1" si="102"/>
        <v>1297</v>
      </c>
      <c r="R161">
        <f t="shared" ca="1" si="102"/>
        <v>549</v>
      </c>
      <c r="S161">
        <f t="shared" ca="1" si="102"/>
        <v>543</v>
      </c>
      <c r="T161">
        <f t="shared" ca="1" si="102"/>
        <v>975</v>
      </c>
      <c r="U161">
        <f t="shared" ca="1" si="102"/>
        <v>972</v>
      </c>
      <c r="V161">
        <f t="shared" ca="1" si="102"/>
        <v>541</v>
      </c>
      <c r="W161">
        <f t="shared" ca="1" si="102"/>
        <v>495</v>
      </c>
      <c r="X161">
        <f t="shared" ca="1" si="102"/>
        <v>269</v>
      </c>
      <c r="Y161">
        <f t="shared" ca="1" si="102"/>
        <v>292</v>
      </c>
      <c r="Z161">
        <f t="shared" ca="1" si="102"/>
        <v>307.5</v>
      </c>
      <c r="AA161" t="str">
        <f t="shared" ca="1" si="103"/>
        <v>FALSK</v>
      </c>
      <c r="AB161">
        <f t="shared" ca="1" si="103"/>
        <v>2</v>
      </c>
      <c r="AC161">
        <f t="shared" ca="1" si="103"/>
        <v>3.25</v>
      </c>
      <c r="AD161">
        <f t="shared" ca="1" si="103"/>
        <v>2.2027467177059199</v>
      </c>
      <c r="AE161">
        <f t="shared" ca="1" si="103"/>
        <v>23.572076155938351</v>
      </c>
      <c r="AF161">
        <f t="shared" ca="1" si="103"/>
        <v>12</v>
      </c>
      <c r="AG161" t="str">
        <f t="shared" ca="1" si="103"/>
        <v>FALSK</v>
      </c>
      <c r="AH161" t="str">
        <f t="shared" ca="1" si="103"/>
        <v>FALSK</v>
      </c>
      <c r="AI161">
        <f t="shared" ca="1" si="103"/>
        <v>1580</v>
      </c>
      <c r="AJ161">
        <f t="shared" ca="1" si="103"/>
        <v>2560</v>
      </c>
      <c r="AK161">
        <f t="shared" ca="1" si="104"/>
        <v>1740</v>
      </c>
      <c r="AL161">
        <f t="shared" ca="1" si="104"/>
        <v>18600</v>
      </c>
      <c r="AM161">
        <f t="shared" ca="1" si="104"/>
        <v>9470</v>
      </c>
      <c r="AN161" t="str">
        <f t="shared" ca="1" si="104"/>
        <v xml:space="preserve"> </v>
      </c>
      <c r="AO161" t="str">
        <f t="shared" ca="1" si="104"/>
        <v>FALSK</v>
      </c>
      <c r="AP161" t="str">
        <f t="shared" ca="1" si="104"/>
        <v>FALSK</v>
      </c>
      <c r="AQ161">
        <f t="shared" ca="1" si="104"/>
        <v>240.35837137714449</v>
      </c>
      <c r="AR161">
        <f t="shared" ca="1" si="104"/>
        <v>248.4</v>
      </c>
      <c r="AS161">
        <f t="shared" ca="1" si="104"/>
        <v>242.84742084188088</v>
      </c>
      <c r="AT161">
        <f t="shared" ca="1" si="104"/>
        <v>212.0055138692432</v>
      </c>
      <c r="AU161">
        <f t="shared" ca="1" si="104"/>
        <v>220</v>
      </c>
      <c r="AV161">
        <f t="shared" ca="1" si="104"/>
        <v>213.61923248861305</v>
      </c>
      <c r="AW161">
        <f t="shared" ca="1" si="104"/>
        <v>186.43123361071713</v>
      </c>
      <c r="AX161">
        <f t="shared" ca="1" si="104"/>
        <v>194.4</v>
      </c>
      <c r="AY161" t="str">
        <f t="shared" ca="1" si="104"/>
        <v>FALSK</v>
      </c>
      <c r="BD161" s="92" t="str">
        <f t="shared" ca="1" si="85"/>
        <v>Ja</v>
      </c>
      <c r="BE161" s="92">
        <f t="shared" ca="1" si="86"/>
        <v>2012</v>
      </c>
      <c r="BF161" s="92">
        <f t="shared" ca="1" si="87"/>
        <v>12</v>
      </c>
      <c r="BG161" s="92">
        <f t="shared" ca="1" si="88"/>
        <v>50</v>
      </c>
      <c r="BH161" s="92">
        <f t="shared" ca="1" si="89"/>
        <v>186.67</v>
      </c>
      <c r="BI161" s="92">
        <f t="shared" ca="1" si="90"/>
        <v>203.82</v>
      </c>
      <c r="BJ161" s="92">
        <f t="shared" ca="1" si="91"/>
        <v>344.51</v>
      </c>
      <c r="BK161" s="92">
        <f t="shared" ca="1" si="92"/>
        <v>242.84742084188088</v>
      </c>
      <c r="BQ161" s="92"/>
      <c r="BR161" s="92"/>
      <c r="BS161" s="92"/>
      <c r="BT161" s="92"/>
      <c r="BU161" s="92"/>
      <c r="BV161" s="92"/>
      <c r="BW161" s="92"/>
      <c r="BX161" s="92"/>
      <c r="BY161" s="92"/>
    </row>
    <row r="162" spans="1:77" x14ac:dyDescent="0.2">
      <c r="A162" t="str">
        <f t="shared" ca="1" si="81"/>
        <v>Ja</v>
      </c>
      <c r="B162">
        <f t="shared" ca="1" si="82"/>
        <v>2012</v>
      </c>
      <c r="C162">
        <f t="shared" ca="1" si="83"/>
        <v>12</v>
      </c>
      <c r="D162" s="82">
        <f t="shared" ca="1" si="84"/>
        <v>51</v>
      </c>
      <c r="E162" s="65">
        <f ca="1">OFFSET(Prisudvikling!D$8,0,ROW(E162)-ROW(E$6))</f>
        <v>41264</v>
      </c>
      <c r="F162">
        <f t="shared" ca="1" si="80"/>
        <v>190.4</v>
      </c>
      <c r="G162">
        <f t="shared" ca="1" si="101"/>
        <v>190.4</v>
      </c>
      <c r="H162">
        <f t="shared" ca="1" si="101"/>
        <v>209</v>
      </c>
      <c r="I162">
        <f t="shared" ca="1" si="101"/>
        <v>173.25</v>
      </c>
      <c r="J162">
        <f t="shared" ca="1" si="101"/>
        <v>212</v>
      </c>
      <c r="K162">
        <f t="shared" ca="1" si="101"/>
        <v>182.94</v>
      </c>
      <c r="L162">
        <f t="shared" ca="1" si="101"/>
        <v>356</v>
      </c>
      <c r="M162">
        <f t="shared" ca="1" si="101"/>
        <v>715.5</v>
      </c>
      <c r="N162">
        <f t="shared" ca="1" si="101"/>
        <v>245</v>
      </c>
      <c r="O162">
        <f t="shared" ca="1" si="101"/>
        <v>262</v>
      </c>
      <c r="P162">
        <f t="shared" ca="1" si="101"/>
        <v>238</v>
      </c>
      <c r="Q162">
        <f t="shared" ca="1" si="102"/>
        <v>1297</v>
      </c>
      <c r="R162">
        <f t="shared" ca="1" si="102"/>
        <v>528</v>
      </c>
      <c r="S162">
        <f t="shared" ca="1" si="102"/>
        <v>543</v>
      </c>
      <c r="T162">
        <f t="shared" ca="1" si="102"/>
        <v>975</v>
      </c>
      <c r="U162">
        <f t="shared" ca="1" si="102"/>
        <v>971</v>
      </c>
      <c r="V162">
        <f t="shared" ca="1" si="102"/>
        <v>540</v>
      </c>
      <c r="W162">
        <f t="shared" ca="1" si="102"/>
        <v>495</v>
      </c>
      <c r="X162">
        <f t="shared" ca="1" si="102"/>
        <v>268</v>
      </c>
      <c r="Y162">
        <f t="shared" ca="1" si="102"/>
        <v>290.75</v>
      </c>
      <c r="Z162">
        <f t="shared" ca="1" si="102"/>
        <v>306.25</v>
      </c>
      <c r="AA162" t="str">
        <f t="shared" ca="1" si="103"/>
        <v>FALSK</v>
      </c>
      <c r="AB162">
        <f t="shared" ca="1" si="103"/>
        <v>1.96098183405527</v>
      </c>
      <c r="AC162">
        <f t="shared" ca="1" si="103"/>
        <v>3.1698062523085189</v>
      </c>
      <c r="AD162">
        <f t="shared" ca="1" si="103"/>
        <v>2.0012759813303784</v>
      </c>
      <c r="AE162">
        <f t="shared" ca="1" si="103"/>
        <v>24</v>
      </c>
      <c r="AF162">
        <f t="shared" ca="1" si="103"/>
        <v>12</v>
      </c>
      <c r="AG162" t="str">
        <f t="shared" ca="1" si="103"/>
        <v>FALSK</v>
      </c>
      <c r="AH162" t="str">
        <f t="shared" ca="1" si="103"/>
        <v>FALSK</v>
      </c>
      <c r="AI162">
        <f t="shared" ca="1" si="103"/>
        <v>1550</v>
      </c>
      <c r="AJ162">
        <f t="shared" ca="1" si="103"/>
        <v>2500</v>
      </c>
      <c r="AK162">
        <f t="shared" ca="1" si="104"/>
        <v>1580</v>
      </c>
      <c r="AL162">
        <f t="shared" ca="1" si="104"/>
        <v>18940</v>
      </c>
      <c r="AM162">
        <f t="shared" ca="1" si="104"/>
        <v>9470</v>
      </c>
      <c r="AN162" t="str">
        <f t="shared" ca="1" si="104"/>
        <v xml:space="preserve"> </v>
      </c>
      <c r="AO162" t="str">
        <f t="shared" ca="1" si="104"/>
        <v>FALSK</v>
      </c>
      <c r="AP162" t="str">
        <f t="shared" ca="1" si="104"/>
        <v>FALSK</v>
      </c>
      <c r="AQ162">
        <f t="shared" ca="1" si="104"/>
        <v>242.61973370297659</v>
      </c>
      <c r="AR162">
        <f t="shared" ca="1" si="104"/>
        <v>250.6</v>
      </c>
      <c r="AS162">
        <f t="shared" ca="1" si="104"/>
        <v>244.32321963272159</v>
      </c>
      <c r="AT162">
        <f t="shared" ca="1" si="104"/>
        <v>215.05403950514835</v>
      </c>
      <c r="AU162">
        <f t="shared" ca="1" si="104"/>
        <v>223.1</v>
      </c>
      <c r="AV162">
        <f t="shared" ca="1" si="104"/>
        <v>215.68448533381087</v>
      </c>
      <c r="AW162">
        <f t="shared" ca="1" si="104"/>
        <v>190.84261508545566</v>
      </c>
      <c r="AX162">
        <f t="shared" ca="1" si="104"/>
        <v>198.8</v>
      </c>
      <c r="AY162" t="str">
        <f t="shared" ca="1" si="104"/>
        <v>FALSK</v>
      </c>
      <c r="BD162" s="92" t="str">
        <f t="shared" ca="1" si="85"/>
        <v>Ja</v>
      </c>
      <c r="BE162" s="92">
        <f t="shared" ca="1" si="86"/>
        <v>2012</v>
      </c>
      <c r="BF162" s="92">
        <f t="shared" ca="1" si="87"/>
        <v>12</v>
      </c>
      <c r="BG162" s="92">
        <f t="shared" ca="1" si="88"/>
        <v>51</v>
      </c>
      <c r="BH162" s="92">
        <f t="shared" ca="1" si="89"/>
        <v>190.4</v>
      </c>
      <c r="BI162" s="92">
        <f t="shared" ca="1" si="90"/>
        <v>209</v>
      </c>
      <c r="BJ162" s="92">
        <f t="shared" ca="1" si="91"/>
        <v>356</v>
      </c>
      <c r="BK162" s="92">
        <f t="shared" ca="1" si="92"/>
        <v>244.32321963272159</v>
      </c>
      <c r="BQ162" s="92"/>
      <c r="BR162" s="92"/>
      <c r="BS162" s="92"/>
      <c r="BT162" s="92"/>
      <c r="BU162" s="92"/>
      <c r="BV162" s="92"/>
      <c r="BW162" s="92"/>
      <c r="BX162" s="92"/>
      <c r="BY162" s="92"/>
    </row>
    <row r="163" spans="1:77" x14ac:dyDescent="0.2">
      <c r="A163" t="str">
        <f t="shared" ca="1" si="81"/>
        <v>Ja</v>
      </c>
      <c r="B163">
        <f t="shared" ca="1" si="82"/>
        <v>2012</v>
      </c>
      <c r="C163">
        <f t="shared" ca="1" si="83"/>
        <v>12</v>
      </c>
      <c r="D163" s="82">
        <f t="shared" ca="1" si="84"/>
        <v>52</v>
      </c>
      <c r="E163" s="65">
        <f ca="1">OFFSET(Prisudvikling!D$8,0,ROW(E163)-ROW(E$6))</f>
        <v>41271</v>
      </c>
      <c r="F163">
        <f t="shared" ca="1" si="80"/>
        <v>190.4</v>
      </c>
      <c r="G163">
        <f t="shared" ca="1" si="101"/>
        <v>190.4</v>
      </c>
      <c r="H163">
        <f t="shared" ca="1" si="101"/>
        <v>209</v>
      </c>
      <c r="I163">
        <f t="shared" ca="1" si="101"/>
        <v>173.25</v>
      </c>
      <c r="J163">
        <f t="shared" ca="1" si="101"/>
        <v>212</v>
      </c>
      <c r="K163">
        <f t="shared" ca="1" si="101"/>
        <v>182.94</v>
      </c>
      <c r="L163">
        <f t="shared" ca="1" si="101"/>
        <v>356</v>
      </c>
      <c r="M163">
        <f t="shared" ca="1" si="101"/>
        <v>715.5</v>
      </c>
      <c r="N163">
        <f t="shared" ca="1" si="101"/>
        <v>245</v>
      </c>
      <c r="O163">
        <f t="shared" ca="1" si="101"/>
        <v>262</v>
      </c>
      <c r="P163">
        <f t="shared" ca="1" si="101"/>
        <v>238</v>
      </c>
      <c r="Q163">
        <f t="shared" ca="1" si="102"/>
        <v>1297</v>
      </c>
      <c r="R163">
        <f t="shared" ca="1" si="102"/>
        <v>528</v>
      </c>
      <c r="S163">
        <f t="shared" ca="1" si="102"/>
        <v>543</v>
      </c>
      <c r="T163">
        <f t="shared" ca="1" si="102"/>
        <v>975</v>
      </c>
      <c r="U163">
        <f t="shared" ca="1" si="102"/>
        <v>971</v>
      </c>
      <c r="V163">
        <f t="shared" ca="1" si="102"/>
        <v>540</v>
      </c>
      <c r="W163">
        <f t="shared" ca="1" si="102"/>
        <v>495</v>
      </c>
      <c r="X163">
        <f t="shared" ca="1" si="102"/>
        <v>268</v>
      </c>
      <c r="Y163">
        <f t="shared" ca="1" si="102"/>
        <v>290.75</v>
      </c>
      <c r="Z163">
        <f t="shared" ca="1" si="102"/>
        <v>306.25</v>
      </c>
      <c r="AA163" t="str">
        <f t="shared" ca="1" si="103"/>
        <v>FALSK</v>
      </c>
      <c r="AB163">
        <f t="shared" ca="1" si="103"/>
        <v>1.96098183405527</v>
      </c>
      <c r="AC163">
        <f t="shared" ca="1" si="103"/>
        <v>3.1698062523085189</v>
      </c>
      <c r="AD163">
        <f t="shared" ca="1" si="103"/>
        <v>2.0012759813303784</v>
      </c>
      <c r="AE163">
        <f t="shared" ca="1" si="103"/>
        <v>24</v>
      </c>
      <c r="AF163">
        <f t="shared" ca="1" si="103"/>
        <v>12</v>
      </c>
      <c r="AG163" t="str">
        <f t="shared" ca="1" si="103"/>
        <v>FALSK</v>
      </c>
      <c r="AH163" t="str">
        <f t="shared" ca="1" si="103"/>
        <v>FALSK</v>
      </c>
      <c r="AI163">
        <f t="shared" ca="1" si="103"/>
        <v>1550</v>
      </c>
      <c r="AJ163">
        <f t="shared" ca="1" si="103"/>
        <v>2500</v>
      </c>
      <c r="AK163">
        <f t="shared" ca="1" si="104"/>
        <v>1580</v>
      </c>
      <c r="AL163">
        <f t="shared" ca="1" si="104"/>
        <v>18940</v>
      </c>
      <c r="AM163">
        <f t="shared" ca="1" si="104"/>
        <v>9470</v>
      </c>
      <c r="AN163" t="str">
        <f t="shared" ca="1" si="104"/>
        <v xml:space="preserve"> </v>
      </c>
      <c r="AO163" t="str">
        <f t="shared" ca="1" si="104"/>
        <v>FALSK</v>
      </c>
      <c r="AP163" t="str">
        <f t="shared" ca="1" si="104"/>
        <v>FALSK</v>
      </c>
      <c r="AQ163">
        <f t="shared" ca="1" si="104"/>
        <v>242.61973370297659</v>
      </c>
      <c r="AR163">
        <f t="shared" ca="1" si="104"/>
        <v>250.6</v>
      </c>
      <c r="AS163">
        <f t="shared" ca="1" si="104"/>
        <v>244.32321963272159</v>
      </c>
      <c r="AT163">
        <f t="shared" ca="1" si="104"/>
        <v>215.05403950514835</v>
      </c>
      <c r="AU163">
        <f t="shared" ca="1" si="104"/>
        <v>223.1</v>
      </c>
      <c r="AV163">
        <f t="shared" ca="1" si="104"/>
        <v>215.68448533381087</v>
      </c>
      <c r="AW163">
        <f t="shared" ca="1" si="104"/>
        <v>190.84261508545566</v>
      </c>
      <c r="AX163">
        <f t="shared" ca="1" si="104"/>
        <v>198.8</v>
      </c>
      <c r="AY163" t="str">
        <f t="shared" ca="1" si="104"/>
        <v>FALSK</v>
      </c>
      <c r="BD163" s="92" t="str">
        <f t="shared" ca="1" si="85"/>
        <v>Ja</v>
      </c>
      <c r="BE163" s="92">
        <f t="shared" ca="1" si="86"/>
        <v>2012</v>
      </c>
      <c r="BF163" s="92">
        <f t="shared" ca="1" si="87"/>
        <v>12</v>
      </c>
      <c r="BG163" s="92">
        <f t="shared" ca="1" si="88"/>
        <v>52</v>
      </c>
      <c r="BH163" s="92">
        <f t="shared" ca="1" si="89"/>
        <v>190.4</v>
      </c>
      <c r="BI163" s="92">
        <f t="shared" ca="1" si="90"/>
        <v>209</v>
      </c>
      <c r="BJ163" s="92">
        <f t="shared" ca="1" si="91"/>
        <v>356</v>
      </c>
      <c r="BK163" s="92">
        <f t="shared" ca="1" si="92"/>
        <v>244.32321963272159</v>
      </c>
      <c r="BQ163" s="92"/>
      <c r="BR163" s="92"/>
      <c r="BS163" s="92"/>
      <c r="BT163" s="92"/>
      <c r="BU163" s="92"/>
      <c r="BV163" s="92"/>
      <c r="BW163" s="92"/>
      <c r="BX163" s="92"/>
      <c r="BY163" s="92"/>
    </row>
    <row r="164" spans="1:77" x14ac:dyDescent="0.2">
      <c r="A164" t="str">
        <f t="shared" ca="1" si="81"/>
        <v>Ja</v>
      </c>
      <c r="B164">
        <f t="shared" ca="1" si="82"/>
        <v>2013</v>
      </c>
      <c r="C164">
        <f t="shared" ca="1" si="83"/>
        <v>1</v>
      </c>
      <c r="D164" s="82">
        <f t="shared" ca="1" si="84"/>
        <v>2</v>
      </c>
      <c r="E164" s="65">
        <f ca="1">OFFSET(Prisudvikling!D$8,0,ROW(E164)-ROW(E$6))</f>
        <v>41278</v>
      </c>
      <c r="F164">
        <f t="shared" ca="1" si="80"/>
        <v>188.91</v>
      </c>
      <c r="G164">
        <f t="shared" ca="1" si="101"/>
        <v>188.91</v>
      </c>
      <c r="H164">
        <f t="shared" ca="1" si="101"/>
        <v>204</v>
      </c>
      <c r="I164">
        <f t="shared" ca="1" si="101"/>
        <v>173.25</v>
      </c>
      <c r="J164" t="str">
        <f t="shared" ca="1" si="101"/>
        <v>FALSK</v>
      </c>
      <c r="K164">
        <f t="shared" ca="1" si="101"/>
        <v>182.94</v>
      </c>
      <c r="L164">
        <f t="shared" ca="1" si="101"/>
        <v>341.5</v>
      </c>
      <c r="M164">
        <f t="shared" ca="1" si="101"/>
        <v>695.25</v>
      </c>
      <c r="N164">
        <f t="shared" ca="1" si="101"/>
        <v>259.75</v>
      </c>
      <c r="O164">
        <f t="shared" ca="1" si="101"/>
        <v>266</v>
      </c>
      <c r="P164">
        <f t="shared" ca="1" si="101"/>
        <v>246.75</v>
      </c>
      <c r="Q164">
        <f t="shared" ca="1" si="102"/>
        <v>1272</v>
      </c>
      <c r="R164">
        <f t="shared" ca="1" si="102"/>
        <v>533.25</v>
      </c>
      <c r="S164" t="str">
        <f t="shared" ca="1" si="102"/>
        <v>FALSK</v>
      </c>
      <c r="T164">
        <f t="shared" ca="1" si="102"/>
        <v>975</v>
      </c>
      <c r="U164">
        <f t="shared" ca="1" si="102"/>
        <v>962</v>
      </c>
      <c r="V164">
        <f t="shared" ca="1" si="102"/>
        <v>540</v>
      </c>
      <c r="W164">
        <f t="shared" ca="1" si="102"/>
        <v>495</v>
      </c>
      <c r="X164">
        <f t="shared" ca="1" si="102"/>
        <v>264.75</v>
      </c>
      <c r="Y164">
        <f t="shared" ca="1" si="102"/>
        <v>288.5</v>
      </c>
      <c r="Z164">
        <f t="shared" ca="1" si="102"/>
        <v>303.75</v>
      </c>
      <c r="AA164" t="str">
        <f t="shared" ca="1" si="103"/>
        <v>FALSK</v>
      </c>
      <c r="AB164">
        <f t="shared" ca="1" si="103"/>
        <v>1.96098183405527</v>
      </c>
      <c r="AC164">
        <f t="shared" ca="1" si="103"/>
        <v>3.1698062523085189</v>
      </c>
      <c r="AD164">
        <f t="shared" ca="1" si="103"/>
        <v>2.0012759813303784</v>
      </c>
      <c r="AE164">
        <f t="shared" ca="1" si="103"/>
        <v>24</v>
      </c>
      <c r="AF164">
        <f t="shared" ca="1" si="103"/>
        <v>12</v>
      </c>
      <c r="AG164" t="str">
        <f t="shared" ca="1" si="103"/>
        <v>FALSK</v>
      </c>
      <c r="AH164" t="str">
        <f t="shared" ca="1" si="103"/>
        <v>FALSK</v>
      </c>
      <c r="AI164">
        <f t="shared" ca="1" si="103"/>
        <v>1550</v>
      </c>
      <c r="AJ164">
        <f t="shared" ca="1" si="103"/>
        <v>2500</v>
      </c>
      <c r="AK164">
        <f t="shared" ca="1" si="104"/>
        <v>1580</v>
      </c>
      <c r="AL164">
        <f t="shared" ca="1" si="104"/>
        <v>18940</v>
      </c>
      <c r="AM164">
        <f t="shared" ca="1" si="104"/>
        <v>9470</v>
      </c>
      <c r="AN164" t="str">
        <f t="shared" ca="1" si="104"/>
        <v xml:space="preserve"> </v>
      </c>
      <c r="AO164" t="str">
        <f t="shared" ca="1" si="104"/>
        <v>FALSK</v>
      </c>
      <c r="AP164" t="str">
        <f t="shared" ca="1" si="104"/>
        <v>FALSK</v>
      </c>
      <c r="AQ164">
        <f t="shared" ca="1" si="104"/>
        <v>240.14782995301633</v>
      </c>
      <c r="AR164">
        <f t="shared" ca="1" si="104"/>
        <v>248.1</v>
      </c>
      <c r="AS164">
        <f t="shared" ca="1" si="104"/>
        <v>241.56981421438837</v>
      </c>
      <c r="AT164">
        <f t="shared" ca="1" si="104"/>
        <v>213.25875297948735</v>
      </c>
      <c r="AU164">
        <f t="shared" ca="1" si="104"/>
        <v>221.3</v>
      </c>
      <c r="AV164">
        <f t="shared" ca="1" si="104"/>
        <v>213.00421928546484</v>
      </c>
      <c r="AW164">
        <f t="shared" ca="1" si="104"/>
        <v>189.53578022277352</v>
      </c>
      <c r="AX164">
        <f t="shared" ca="1" si="104"/>
        <v>197.5</v>
      </c>
      <c r="AY164" t="str">
        <f t="shared" ca="1" si="104"/>
        <v>FALSK</v>
      </c>
      <c r="BD164" s="92" t="str">
        <f t="shared" ca="1" si="85"/>
        <v>Ja</v>
      </c>
      <c r="BE164" s="92">
        <f t="shared" ca="1" si="86"/>
        <v>2013</v>
      </c>
      <c r="BF164" s="92">
        <f t="shared" ca="1" si="87"/>
        <v>1</v>
      </c>
      <c r="BG164" s="92">
        <f t="shared" ca="1" si="88"/>
        <v>2</v>
      </c>
      <c r="BH164" s="92">
        <f t="shared" ca="1" si="89"/>
        <v>188.91</v>
      </c>
      <c r="BI164" s="92">
        <f t="shared" ca="1" si="90"/>
        <v>204</v>
      </c>
      <c r="BJ164" s="92">
        <f t="shared" ca="1" si="91"/>
        <v>341.5</v>
      </c>
      <c r="BK164" s="92">
        <f t="shared" ca="1" si="92"/>
        <v>241.56981421438837</v>
      </c>
      <c r="BQ164" s="92"/>
      <c r="BR164" s="92"/>
      <c r="BS164" s="92"/>
      <c r="BT164" s="92"/>
      <c r="BU164" s="92"/>
      <c r="BV164" s="92"/>
      <c r="BW164" s="92"/>
      <c r="BX164" s="92"/>
      <c r="BY164" s="92"/>
    </row>
    <row r="165" spans="1:77" x14ac:dyDescent="0.2">
      <c r="A165" t="str">
        <f t="shared" ca="1" si="81"/>
        <v>Ja</v>
      </c>
      <c r="B165">
        <f t="shared" ca="1" si="82"/>
        <v>2013</v>
      </c>
      <c r="C165">
        <f t="shared" ca="1" si="83"/>
        <v>1</v>
      </c>
      <c r="D165" s="82">
        <f t="shared" ca="1" si="84"/>
        <v>3</v>
      </c>
      <c r="E165" s="65">
        <f ca="1">OFFSET(Prisudvikling!D$8,0,ROW(E165)-ROW(E$6))</f>
        <v>41285</v>
      </c>
      <c r="F165">
        <f t="shared" ca="1" si="80"/>
        <v>188.91</v>
      </c>
      <c r="G165">
        <f t="shared" ca="1" si="101"/>
        <v>188.91</v>
      </c>
      <c r="H165">
        <f t="shared" ca="1" si="101"/>
        <v>204</v>
      </c>
      <c r="I165">
        <f t="shared" ca="1" si="101"/>
        <v>173.25</v>
      </c>
      <c r="J165">
        <f t="shared" ca="1" si="101"/>
        <v>206</v>
      </c>
      <c r="K165">
        <f t="shared" ca="1" si="101"/>
        <v>179.22</v>
      </c>
      <c r="L165">
        <f t="shared" ca="1" si="101"/>
        <v>325</v>
      </c>
      <c r="M165">
        <f t="shared" ca="1" si="101"/>
        <v>695.25</v>
      </c>
      <c r="N165">
        <f t="shared" ca="1" si="101"/>
        <v>251.75</v>
      </c>
      <c r="O165">
        <f t="shared" ca="1" si="101"/>
        <v>257</v>
      </c>
      <c r="P165">
        <f t="shared" ca="1" si="101"/>
        <v>238</v>
      </c>
      <c r="Q165">
        <f t="shared" ca="1" si="102"/>
        <v>1272</v>
      </c>
      <c r="R165">
        <f t="shared" ca="1" si="102"/>
        <v>533.25</v>
      </c>
      <c r="S165">
        <f t="shared" ca="1" si="102"/>
        <v>543</v>
      </c>
      <c r="T165">
        <f t="shared" ca="1" si="102"/>
        <v>975</v>
      </c>
      <c r="U165">
        <f t="shared" ca="1" si="102"/>
        <v>962</v>
      </c>
      <c r="V165">
        <f t="shared" ca="1" si="102"/>
        <v>540</v>
      </c>
      <c r="W165">
        <f t="shared" ca="1" si="102"/>
        <v>495</v>
      </c>
      <c r="X165">
        <f t="shared" ca="1" si="102"/>
        <v>259.5</v>
      </c>
      <c r="Y165">
        <f t="shared" ca="1" si="102"/>
        <v>282</v>
      </c>
      <c r="Z165">
        <f t="shared" ca="1" si="102"/>
        <v>296.5</v>
      </c>
      <c r="AA165" t="str">
        <f t="shared" ca="1" si="103"/>
        <v>FALSK</v>
      </c>
      <c r="AB165">
        <f t="shared" ca="1" si="103"/>
        <v>1.96098183405527</v>
      </c>
      <c r="AC165">
        <f t="shared" ca="1" si="103"/>
        <v>3.1698062523085189</v>
      </c>
      <c r="AD165">
        <f t="shared" ca="1" si="103"/>
        <v>2.0012759813303784</v>
      </c>
      <c r="AE165">
        <f t="shared" ca="1" si="103"/>
        <v>24</v>
      </c>
      <c r="AF165">
        <f t="shared" ca="1" si="103"/>
        <v>12</v>
      </c>
      <c r="AG165" t="str">
        <f t="shared" ca="1" si="103"/>
        <v>FALSK</v>
      </c>
      <c r="AH165" t="str">
        <f t="shared" ca="1" si="103"/>
        <v>FALSK</v>
      </c>
      <c r="AI165">
        <f t="shared" ca="1" si="103"/>
        <v>1550</v>
      </c>
      <c r="AJ165">
        <f t="shared" ca="1" si="103"/>
        <v>2500</v>
      </c>
      <c r="AK165">
        <f t="shared" ca="1" si="104"/>
        <v>1580</v>
      </c>
      <c r="AL165">
        <f t="shared" ca="1" si="104"/>
        <v>18940</v>
      </c>
      <c r="AM165">
        <f t="shared" ca="1" si="104"/>
        <v>9470</v>
      </c>
      <c r="AN165" t="str">
        <f t="shared" ca="1" si="104"/>
        <v xml:space="preserve"> </v>
      </c>
      <c r="AO165" t="str">
        <f t="shared" ca="1" si="104"/>
        <v>FALSK</v>
      </c>
      <c r="AP165" t="str">
        <f t="shared" ca="1" si="104"/>
        <v>FALSK</v>
      </c>
      <c r="AQ165">
        <f t="shared" ca="1" si="104"/>
        <v>234.67052888049088</v>
      </c>
      <c r="AR165">
        <f t="shared" ca="1" si="104"/>
        <v>242.7</v>
      </c>
      <c r="AS165">
        <f t="shared" ca="1" si="104"/>
        <v>238.13117123001908</v>
      </c>
      <c r="AT165">
        <f t="shared" ca="1" si="104"/>
        <v>208.98093763205253</v>
      </c>
      <c r="AU165">
        <f t="shared" ca="1" si="104"/>
        <v>217</v>
      </c>
      <c r="AV165">
        <f t="shared" ca="1" si="104"/>
        <v>210.69919197763693</v>
      </c>
      <c r="AW165">
        <f t="shared" ca="1" si="104"/>
        <v>187.1243714528681</v>
      </c>
      <c r="AX165">
        <f t="shared" ca="1" si="104"/>
        <v>195.1</v>
      </c>
      <c r="AY165" t="str">
        <f t="shared" ca="1" si="104"/>
        <v>FALSK</v>
      </c>
      <c r="BD165" s="92" t="str">
        <f t="shared" ca="1" si="85"/>
        <v>Ja</v>
      </c>
      <c r="BE165" s="92">
        <f t="shared" ca="1" si="86"/>
        <v>2013</v>
      </c>
      <c r="BF165" s="92">
        <f t="shared" ca="1" si="87"/>
        <v>1</v>
      </c>
      <c r="BG165" s="92">
        <f t="shared" ca="1" si="88"/>
        <v>3</v>
      </c>
      <c r="BH165" s="92">
        <f t="shared" ca="1" si="89"/>
        <v>188.91</v>
      </c>
      <c r="BI165" s="92">
        <f t="shared" ca="1" si="90"/>
        <v>204</v>
      </c>
      <c r="BJ165" s="92">
        <f t="shared" ca="1" si="91"/>
        <v>325</v>
      </c>
      <c r="BK165" s="92">
        <f t="shared" ca="1" si="92"/>
        <v>238.13117123001908</v>
      </c>
      <c r="BQ165" s="92"/>
      <c r="BR165" s="92"/>
      <c r="BS165" s="92"/>
      <c r="BT165" s="92"/>
      <c r="BU165" s="92"/>
      <c r="BV165" s="92"/>
      <c r="BW165" s="92"/>
      <c r="BX165" s="92"/>
      <c r="BY165" s="92"/>
    </row>
    <row r="166" spans="1:77" x14ac:dyDescent="0.2">
      <c r="A166" t="str">
        <f t="shared" ca="1" si="81"/>
        <v>Ja</v>
      </c>
      <c r="B166">
        <f t="shared" ca="1" si="82"/>
        <v>2013</v>
      </c>
      <c r="C166">
        <f t="shared" ca="1" si="83"/>
        <v>1</v>
      </c>
      <c r="D166" s="82">
        <f t="shared" ca="1" si="84"/>
        <v>4</v>
      </c>
      <c r="E166" s="65">
        <f ca="1">OFFSET(Prisudvikling!D$8,0,ROW(E166)-ROW(E$6))</f>
        <v>41292</v>
      </c>
      <c r="F166">
        <f t="shared" ca="1" si="80"/>
        <v>186.67</v>
      </c>
      <c r="G166">
        <f t="shared" ref="G166:P175" ca="1" si="105">IF(ISNA(HLOOKUP($E166,prisudvikling,G$2,FALSE)),"FALSK",IF(HLOOKUP($E166,prisudvikling,G$2,FALSE)&gt;0,HLOOKUP($E166,prisudvikling,G$2,FALSE),"FALSK"))</f>
        <v>186.67</v>
      </c>
      <c r="H166">
        <f t="shared" ca="1" si="105"/>
        <v>200</v>
      </c>
      <c r="I166">
        <f t="shared" ca="1" si="105"/>
        <v>173.25</v>
      </c>
      <c r="J166">
        <f t="shared" ca="1" si="105"/>
        <v>206</v>
      </c>
      <c r="K166">
        <f t="shared" ca="1" si="105"/>
        <v>179.22</v>
      </c>
      <c r="L166">
        <f t="shared" ca="1" si="105"/>
        <v>319</v>
      </c>
      <c r="M166">
        <f t="shared" ca="1" si="105"/>
        <v>685.25</v>
      </c>
      <c r="N166">
        <f t="shared" ca="1" si="105"/>
        <v>225</v>
      </c>
      <c r="O166">
        <f t="shared" ca="1" si="105"/>
        <v>252</v>
      </c>
      <c r="P166">
        <f t="shared" ca="1" si="105"/>
        <v>230</v>
      </c>
      <c r="Q166">
        <f t="shared" ref="Q166:Z175" ca="1" si="106">IF(ISNA(HLOOKUP($E166,prisudvikling,Q$2,FALSE)),"FALSK",IF(HLOOKUP($E166,prisudvikling,Q$2,FALSE)&gt;0,HLOOKUP($E166,prisudvikling,Q$2,FALSE),"FALSK"))</f>
        <v>1247</v>
      </c>
      <c r="R166">
        <f t="shared" ca="1" si="106"/>
        <v>515.25</v>
      </c>
      <c r="S166">
        <f t="shared" ca="1" si="106"/>
        <v>543</v>
      </c>
      <c r="T166">
        <f t="shared" ca="1" si="106"/>
        <v>975</v>
      </c>
      <c r="U166">
        <f t="shared" ca="1" si="106"/>
        <v>962</v>
      </c>
      <c r="V166">
        <f t="shared" ca="1" si="106"/>
        <v>540</v>
      </c>
      <c r="W166">
        <f t="shared" ca="1" si="106"/>
        <v>495</v>
      </c>
      <c r="X166">
        <f t="shared" ca="1" si="106"/>
        <v>256</v>
      </c>
      <c r="Y166">
        <f t="shared" ca="1" si="106"/>
        <v>273.25</v>
      </c>
      <c r="Z166">
        <f t="shared" ca="1" si="106"/>
        <v>287.5</v>
      </c>
      <c r="AA166" t="str">
        <f t="shared" ref="AA166:AJ175" ca="1" si="107">IF(ISNA(HLOOKUP($E166,prisudvikling,AA$2,FALSE)),"FALSK",IF(HLOOKUP($E166,prisudvikling,AA$2,FALSE)&gt;0,HLOOKUP($E166,prisudvikling,AA$2,FALSE),"FALSK"))</f>
        <v>FALSK</v>
      </c>
      <c r="AB166">
        <f t="shared" ca="1" si="107"/>
        <v>1.9475504516302342</v>
      </c>
      <c r="AC166">
        <f t="shared" ca="1" si="107"/>
        <v>3.1698062523085189</v>
      </c>
      <c r="AD166">
        <f t="shared" ca="1" si="107"/>
        <v>1.96098183405527</v>
      </c>
      <c r="AE166">
        <f t="shared" ca="1" si="107"/>
        <v>24</v>
      </c>
      <c r="AF166">
        <f t="shared" ca="1" si="107"/>
        <v>12</v>
      </c>
      <c r="AG166" t="str">
        <f t="shared" ca="1" si="107"/>
        <v>FALSK</v>
      </c>
      <c r="AH166" t="str">
        <f t="shared" ca="1" si="107"/>
        <v>FALSK</v>
      </c>
      <c r="AI166">
        <f t="shared" ca="1" si="107"/>
        <v>1540</v>
      </c>
      <c r="AJ166">
        <f t="shared" ca="1" si="107"/>
        <v>2500</v>
      </c>
      <c r="AK166">
        <f t="shared" ref="AK166:AY175" ca="1" si="108">IF(ISNA(HLOOKUP($E166,prisudvikling,AK$2,FALSE)),"FALSK",IF(HLOOKUP($E166,prisudvikling,AK$2,FALSE)&gt;0,HLOOKUP($E166,prisudvikling,AK$2,FALSE),"FALSK"))</f>
        <v>1550</v>
      </c>
      <c r="AL166">
        <f t="shared" ca="1" si="108"/>
        <v>18940</v>
      </c>
      <c r="AM166">
        <f t="shared" ca="1" si="108"/>
        <v>9470</v>
      </c>
      <c r="AN166" t="str">
        <f t="shared" ca="1" si="108"/>
        <v xml:space="preserve"> </v>
      </c>
      <c r="AO166" t="str">
        <f t="shared" ca="1" si="108"/>
        <v>FALSK</v>
      </c>
      <c r="AP166" t="str">
        <f t="shared" ca="1" si="108"/>
        <v>FALSK</v>
      </c>
      <c r="AQ166">
        <f t="shared" ca="1" si="108"/>
        <v>232.28361399376323</v>
      </c>
      <c r="AR166">
        <f t="shared" ca="1" si="108"/>
        <v>240.3</v>
      </c>
      <c r="AS166">
        <f t="shared" ca="1" si="108"/>
        <v>236.28335821387461</v>
      </c>
      <c r="AT166">
        <f t="shared" ca="1" si="108"/>
        <v>206.33554667268103</v>
      </c>
      <c r="AU166">
        <f t="shared" ca="1" si="108"/>
        <v>214.3</v>
      </c>
      <c r="AV166">
        <f t="shared" ca="1" si="108"/>
        <v>209.09422628503944</v>
      </c>
      <c r="AW166">
        <f t="shared" ca="1" si="108"/>
        <v>185.67497390489291</v>
      </c>
      <c r="AX166">
        <f t="shared" ca="1" si="108"/>
        <v>193.7</v>
      </c>
      <c r="AY166" t="str">
        <f t="shared" ca="1" si="108"/>
        <v>FALSK</v>
      </c>
      <c r="BD166" s="92" t="str">
        <f t="shared" ca="1" si="85"/>
        <v>Ja</v>
      </c>
      <c r="BE166" s="92">
        <f t="shared" ca="1" si="86"/>
        <v>2013</v>
      </c>
      <c r="BF166" s="92">
        <f t="shared" ca="1" si="87"/>
        <v>1</v>
      </c>
      <c r="BG166" s="92">
        <f t="shared" ca="1" si="88"/>
        <v>4</v>
      </c>
      <c r="BH166" s="92">
        <f t="shared" ca="1" si="89"/>
        <v>186.67</v>
      </c>
      <c r="BI166" s="92">
        <f t="shared" ca="1" si="90"/>
        <v>200</v>
      </c>
      <c r="BJ166" s="92">
        <f t="shared" ca="1" si="91"/>
        <v>319</v>
      </c>
      <c r="BK166" s="92">
        <f t="shared" ca="1" si="92"/>
        <v>236.28335821387461</v>
      </c>
      <c r="BQ166" s="92"/>
      <c r="BR166" s="92"/>
      <c r="BS166" s="92"/>
      <c r="BT166" s="92"/>
      <c r="BU166" s="92"/>
      <c r="BV166" s="92"/>
      <c r="BW166" s="92"/>
      <c r="BX166" s="92"/>
      <c r="BY166" s="92"/>
    </row>
    <row r="167" spans="1:77" x14ac:dyDescent="0.2">
      <c r="A167" t="str">
        <f t="shared" ca="1" si="81"/>
        <v>Ja</v>
      </c>
      <c r="B167">
        <f t="shared" ca="1" si="82"/>
        <v>2013</v>
      </c>
      <c r="C167">
        <f t="shared" ca="1" si="83"/>
        <v>1</v>
      </c>
      <c r="D167" s="82">
        <f t="shared" ca="1" si="84"/>
        <v>5</v>
      </c>
      <c r="E167" s="65">
        <f ca="1">OFFSET(Prisudvikling!D$8,0,ROW(E167)-ROW(E$6))</f>
        <v>41299</v>
      </c>
      <c r="F167">
        <f t="shared" ca="1" si="80"/>
        <v>186.67</v>
      </c>
      <c r="G167">
        <f t="shared" ca="1" si="105"/>
        <v>186.67</v>
      </c>
      <c r="H167">
        <f t="shared" ca="1" si="105"/>
        <v>199</v>
      </c>
      <c r="I167">
        <f t="shared" ca="1" si="105"/>
        <v>171.76</v>
      </c>
      <c r="J167">
        <f t="shared" ca="1" si="105"/>
        <v>205</v>
      </c>
      <c r="K167">
        <f t="shared" ca="1" si="105"/>
        <v>176.98</v>
      </c>
      <c r="L167">
        <f t="shared" ca="1" si="105"/>
        <v>316.5</v>
      </c>
      <c r="M167">
        <f t="shared" ca="1" si="105"/>
        <v>685.25</v>
      </c>
      <c r="N167">
        <f t="shared" ca="1" si="105"/>
        <v>229.5</v>
      </c>
      <c r="O167">
        <f t="shared" ca="1" si="105"/>
        <v>252</v>
      </c>
      <c r="P167">
        <f t="shared" ca="1" si="105"/>
        <v>232</v>
      </c>
      <c r="Q167">
        <f t="shared" ca="1" si="106"/>
        <v>1247</v>
      </c>
      <c r="R167">
        <f t="shared" ca="1" si="106"/>
        <v>510.25</v>
      </c>
      <c r="S167">
        <f t="shared" ca="1" si="106"/>
        <v>543</v>
      </c>
      <c r="T167">
        <f t="shared" ca="1" si="106"/>
        <v>975</v>
      </c>
      <c r="U167">
        <f t="shared" ca="1" si="106"/>
        <v>962</v>
      </c>
      <c r="V167">
        <f t="shared" ca="1" si="106"/>
        <v>540</v>
      </c>
      <c r="W167">
        <f t="shared" ca="1" si="106"/>
        <v>495</v>
      </c>
      <c r="X167">
        <f t="shared" ca="1" si="106"/>
        <v>256</v>
      </c>
      <c r="Y167">
        <f t="shared" ca="1" si="106"/>
        <v>274.75</v>
      </c>
      <c r="Z167">
        <f t="shared" ca="1" si="106"/>
        <v>289.5</v>
      </c>
      <c r="AA167" t="str">
        <f t="shared" ca="1" si="107"/>
        <v>FALSK</v>
      </c>
      <c r="AB167">
        <f t="shared" ca="1" si="107"/>
        <v>1.9475504516302342</v>
      </c>
      <c r="AC167">
        <f t="shared" ca="1" si="107"/>
        <v>3.1698062523085189</v>
      </c>
      <c r="AD167">
        <f t="shared" ca="1" si="107"/>
        <v>1.96098183405527</v>
      </c>
      <c r="AE167">
        <f t="shared" ca="1" si="107"/>
        <v>24</v>
      </c>
      <c r="AF167">
        <f t="shared" ca="1" si="107"/>
        <v>12</v>
      </c>
      <c r="AG167" t="str">
        <f t="shared" ca="1" si="107"/>
        <v>FALSK</v>
      </c>
      <c r="AH167" t="str">
        <f t="shared" ca="1" si="107"/>
        <v>FALSK</v>
      </c>
      <c r="AI167">
        <f t="shared" ca="1" si="107"/>
        <v>1540</v>
      </c>
      <c r="AJ167">
        <f t="shared" ca="1" si="107"/>
        <v>2500</v>
      </c>
      <c r="AK167">
        <f t="shared" ca="1" si="108"/>
        <v>1550</v>
      </c>
      <c r="AL167">
        <f t="shared" ca="1" si="108"/>
        <v>18940</v>
      </c>
      <c r="AM167">
        <f t="shared" ca="1" si="108"/>
        <v>9470</v>
      </c>
      <c r="AN167" t="str">
        <f t="shared" ca="1" si="108"/>
        <v xml:space="preserve"> </v>
      </c>
      <c r="AO167" t="str">
        <f t="shared" ca="1" si="108"/>
        <v>FALSK</v>
      </c>
      <c r="AP167" t="str">
        <f t="shared" ca="1" si="108"/>
        <v>FALSK</v>
      </c>
      <c r="AQ167">
        <f t="shared" ca="1" si="108"/>
        <v>231.35431429414484</v>
      </c>
      <c r="AR167">
        <f t="shared" ca="1" si="108"/>
        <v>239.4</v>
      </c>
      <c r="AS167">
        <f t="shared" ca="1" si="108"/>
        <v>233.5702474315996</v>
      </c>
      <c r="AT167">
        <f t="shared" ca="1" si="108"/>
        <v>205.65344595814565</v>
      </c>
      <c r="AU167">
        <f t="shared" ca="1" si="108"/>
        <v>213.7</v>
      </c>
      <c r="AV167">
        <f t="shared" ca="1" si="108"/>
        <v>206.2819765002061</v>
      </c>
      <c r="AW167">
        <f t="shared" ca="1" si="108"/>
        <v>184.4076726713746</v>
      </c>
      <c r="AX167">
        <f t="shared" ca="1" si="108"/>
        <v>192.4</v>
      </c>
      <c r="AY167" t="str">
        <f t="shared" ca="1" si="108"/>
        <v>FALSK</v>
      </c>
      <c r="BD167" s="92" t="str">
        <f t="shared" ca="1" si="85"/>
        <v>Ja</v>
      </c>
      <c r="BE167" s="92">
        <f t="shared" ca="1" si="86"/>
        <v>2013</v>
      </c>
      <c r="BF167" s="92">
        <f t="shared" ca="1" si="87"/>
        <v>1</v>
      </c>
      <c r="BG167" s="92">
        <f t="shared" ca="1" si="88"/>
        <v>5</v>
      </c>
      <c r="BH167" s="92">
        <f t="shared" ca="1" si="89"/>
        <v>186.67</v>
      </c>
      <c r="BI167" s="92">
        <f t="shared" ca="1" si="90"/>
        <v>199</v>
      </c>
      <c r="BJ167" s="92">
        <f t="shared" ca="1" si="91"/>
        <v>316.5</v>
      </c>
      <c r="BK167" s="92">
        <f t="shared" ca="1" si="92"/>
        <v>233.5702474315996</v>
      </c>
      <c r="BQ167" s="92"/>
      <c r="BR167" s="92"/>
      <c r="BS167" s="92"/>
      <c r="BT167" s="92"/>
      <c r="BU167" s="92"/>
      <c r="BV167" s="92"/>
      <c r="BW167" s="92"/>
      <c r="BX167" s="92"/>
      <c r="BY167" s="92"/>
    </row>
    <row r="168" spans="1:77" x14ac:dyDescent="0.2">
      <c r="A168" t="str">
        <f t="shared" ca="1" si="81"/>
        <v>Ja</v>
      </c>
      <c r="B168">
        <f t="shared" ca="1" si="82"/>
        <v>2013</v>
      </c>
      <c r="C168">
        <f t="shared" ca="1" si="83"/>
        <v>2</v>
      </c>
      <c r="D168" s="82">
        <f t="shared" ca="1" si="84"/>
        <v>6</v>
      </c>
      <c r="E168" s="65">
        <f ca="1">OFFSET(Prisudvikling!D$8,0,ROW(E168)-ROW(E$6))</f>
        <v>41306</v>
      </c>
      <c r="F168">
        <f t="shared" ca="1" si="80"/>
        <v>186.67</v>
      </c>
      <c r="G168">
        <f t="shared" ca="1" si="105"/>
        <v>186.67</v>
      </c>
      <c r="H168">
        <f t="shared" ca="1" si="105"/>
        <v>197.5</v>
      </c>
      <c r="I168">
        <f t="shared" ca="1" si="105"/>
        <v>170</v>
      </c>
      <c r="J168">
        <f t="shared" ca="1" si="105"/>
        <v>205</v>
      </c>
      <c r="K168">
        <f t="shared" ca="1" si="105"/>
        <v>176.98</v>
      </c>
      <c r="L168">
        <f t="shared" ca="1" si="105"/>
        <v>315.5</v>
      </c>
      <c r="M168">
        <f t="shared" ca="1" si="105"/>
        <v>685.25</v>
      </c>
      <c r="N168">
        <f t="shared" ca="1" si="105"/>
        <v>231.5</v>
      </c>
      <c r="O168">
        <f t="shared" ca="1" si="105"/>
        <v>252</v>
      </c>
      <c r="P168">
        <f t="shared" ca="1" si="105"/>
        <v>230</v>
      </c>
      <c r="Q168">
        <f t="shared" ca="1" si="106"/>
        <v>1247</v>
      </c>
      <c r="R168">
        <f t="shared" ca="1" si="106"/>
        <v>544</v>
      </c>
      <c r="S168">
        <f t="shared" ca="1" si="106"/>
        <v>543</v>
      </c>
      <c r="T168">
        <f t="shared" ca="1" si="106"/>
        <v>975</v>
      </c>
      <c r="U168">
        <f t="shared" ca="1" si="106"/>
        <v>962</v>
      </c>
      <c r="V168">
        <f t="shared" ca="1" si="106"/>
        <v>540</v>
      </c>
      <c r="W168">
        <f t="shared" ca="1" si="106"/>
        <v>495</v>
      </c>
      <c r="X168">
        <f t="shared" ca="1" si="106"/>
        <v>256</v>
      </c>
      <c r="Y168">
        <f t="shared" ca="1" si="106"/>
        <v>275.25</v>
      </c>
      <c r="Z168">
        <f t="shared" ca="1" si="106"/>
        <v>289.25</v>
      </c>
      <c r="AA168" t="str">
        <f t="shared" ca="1" si="107"/>
        <v>FALSK</v>
      </c>
      <c r="AB168">
        <f t="shared" ca="1" si="107"/>
        <v>1.9475504516302342</v>
      </c>
      <c r="AC168">
        <f t="shared" ca="1" si="107"/>
        <v>3.1698062523085189</v>
      </c>
      <c r="AD168">
        <f t="shared" ca="1" si="107"/>
        <v>1.96098183405527</v>
      </c>
      <c r="AE168">
        <f t="shared" ca="1" si="107"/>
        <v>24</v>
      </c>
      <c r="AF168">
        <f t="shared" ca="1" si="107"/>
        <v>12</v>
      </c>
      <c r="AG168" t="str">
        <f t="shared" ca="1" si="107"/>
        <v>FALSK</v>
      </c>
      <c r="AH168" t="str">
        <f t="shared" ca="1" si="107"/>
        <v>FALSK</v>
      </c>
      <c r="AI168">
        <f t="shared" ca="1" si="107"/>
        <v>1540</v>
      </c>
      <c r="AJ168">
        <f t="shared" ca="1" si="107"/>
        <v>2500</v>
      </c>
      <c r="AK168">
        <f t="shared" ca="1" si="108"/>
        <v>1550</v>
      </c>
      <c r="AL168">
        <f t="shared" ca="1" si="108"/>
        <v>18940</v>
      </c>
      <c r="AM168">
        <f t="shared" ca="1" si="108"/>
        <v>9470</v>
      </c>
      <c r="AN168" t="str">
        <f t="shared" ca="1" si="108"/>
        <v xml:space="preserve"> </v>
      </c>
      <c r="AO168" t="str">
        <f t="shared" ca="1" si="108"/>
        <v>FALSK</v>
      </c>
      <c r="AP168" t="str">
        <f t="shared" ca="1" si="108"/>
        <v>FALSK</v>
      </c>
      <c r="AQ168">
        <f t="shared" ca="1" si="108"/>
        <v>232.35096851857446</v>
      </c>
      <c r="AR168">
        <f t="shared" ca="1" si="108"/>
        <v>240.4</v>
      </c>
      <c r="AS168">
        <f t="shared" ca="1" si="108"/>
        <v>233.61638843157243</v>
      </c>
      <c r="AT168">
        <f t="shared" ca="1" si="108"/>
        <v>206.09608321539358</v>
      </c>
      <c r="AU168">
        <f t="shared" ca="1" si="108"/>
        <v>214.1</v>
      </c>
      <c r="AV168">
        <f t="shared" ca="1" si="108"/>
        <v>205.0055255542573</v>
      </c>
      <c r="AW168">
        <f t="shared" ca="1" si="108"/>
        <v>184.26707346313586</v>
      </c>
      <c r="AX168">
        <f t="shared" ca="1" si="108"/>
        <v>192.3</v>
      </c>
      <c r="AY168" t="str">
        <f t="shared" ca="1" si="108"/>
        <v>FALSK</v>
      </c>
      <c r="BD168" s="92" t="str">
        <f t="shared" ca="1" si="85"/>
        <v>Ja</v>
      </c>
      <c r="BE168" s="92">
        <f t="shared" ca="1" si="86"/>
        <v>2013</v>
      </c>
      <c r="BF168" s="92">
        <f t="shared" ca="1" si="87"/>
        <v>2</v>
      </c>
      <c r="BG168" s="92">
        <f t="shared" ca="1" si="88"/>
        <v>6</v>
      </c>
      <c r="BH168" s="92">
        <f t="shared" ca="1" si="89"/>
        <v>186.67</v>
      </c>
      <c r="BI168" s="92">
        <f t="shared" ca="1" si="90"/>
        <v>197.5</v>
      </c>
      <c r="BJ168" s="92">
        <f t="shared" ca="1" si="91"/>
        <v>315.5</v>
      </c>
      <c r="BK168" s="92">
        <f t="shared" ca="1" si="92"/>
        <v>233.61638843157243</v>
      </c>
      <c r="BQ168" s="92"/>
      <c r="BR168" s="92"/>
      <c r="BS168" s="92"/>
      <c r="BT168" s="92"/>
      <c r="BU168" s="92"/>
      <c r="BV168" s="92"/>
      <c r="BW168" s="92"/>
      <c r="BX168" s="92"/>
      <c r="BY168" s="92"/>
    </row>
    <row r="169" spans="1:77" x14ac:dyDescent="0.2">
      <c r="A169" t="str">
        <f t="shared" ca="1" si="81"/>
        <v>Ja</v>
      </c>
      <c r="B169">
        <f t="shared" ca="1" si="82"/>
        <v>2013</v>
      </c>
      <c r="C169">
        <f t="shared" ca="1" si="83"/>
        <v>2</v>
      </c>
      <c r="D169" s="82">
        <f t="shared" ca="1" si="84"/>
        <v>7</v>
      </c>
      <c r="E169" s="65">
        <f ca="1">OFFSET(Prisudvikling!D$8,0,ROW(E169)-ROW(E$6))</f>
        <v>41313</v>
      </c>
      <c r="F169">
        <f t="shared" ca="1" si="80"/>
        <v>183.69</v>
      </c>
      <c r="G169">
        <f t="shared" ca="1" si="105"/>
        <v>183.69</v>
      </c>
      <c r="H169">
        <f t="shared" ca="1" si="105"/>
        <v>195</v>
      </c>
      <c r="I169">
        <f t="shared" ca="1" si="105"/>
        <v>167.5</v>
      </c>
      <c r="J169">
        <f t="shared" ca="1" si="105"/>
        <v>200</v>
      </c>
      <c r="K169">
        <f t="shared" ca="1" si="105"/>
        <v>176.98</v>
      </c>
      <c r="L169">
        <f t="shared" ca="1" si="105"/>
        <v>317.75</v>
      </c>
      <c r="M169">
        <f t="shared" ca="1" si="105"/>
        <v>685.25</v>
      </c>
      <c r="N169">
        <f t="shared" ca="1" si="105"/>
        <v>234</v>
      </c>
      <c r="O169">
        <f t="shared" ca="1" si="105"/>
        <v>252</v>
      </c>
      <c r="P169">
        <f t="shared" ca="1" si="105"/>
        <v>227</v>
      </c>
      <c r="Q169">
        <f t="shared" ca="1" si="106"/>
        <v>1247</v>
      </c>
      <c r="R169">
        <f t="shared" ca="1" si="106"/>
        <v>520.25</v>
      </c>
      <c r="S169">
        <f t="shared" ca="1" si="106"/>
        <v>543</v>
      </c>
      <c r="T169">
        <f t="shared" ca="1" si="106"/>
        <v>975</v>
      </c>
      <c r="U169">
        <f t="shared" ca="1" si="106"/>
        <v>962</v>
      </c>
      <c r="V169">
        <f t="shared" ca="1" si="106"/>
        <v>540</v>
      </c>
      <c r="W169">
        <f t="shared" ca="1" si="106"/>
        <v>495</v>
      </c>
      <c r="X169">
        <f t="shared" ca="1" si="106"/>
        <v>256.25</v>
      </c>
      <c r="Y169">
        <f t="shared" ca="1" si="106"/>
        <v>275.75</v>
      </c>
      <c r="Z169">
        <f t="shared" ca="1" si="106"/>
        <v>289.5</v>
      </c>
      <c r="AA169" t="str">
        <f t="shared" ca="1" si="107"/>
        <v>FALSK</v>
      </c>
      <c r="AB169">
        <f t="shared" ca="1" si="107"/>
        <v>1.9475504516302342</v>
      </c>
      <c r="AC169">
        <f t="shared" ca="1" si="107"/>
        <v>3.1698062523085189</v>
      </c>
      <c r="AD169">
        <f t="shared" ca="1" si="107"/>
        <v>1.96098183405527</v>
      </c>
      <c r="AE169">
        <f t="shared" ca="1" si="107"/>
        <v>24</v>
      </c>
      <c r="AF169">
        <f t="shared" ca="1" si="107"/>
        <v>12</v>
      </c>
      <c r="AG169" t="str">
        <f t="shared" ca="1" si="107"/>
        <v>FALSK</v>
      </c>
      <c r="AH169" t="str">
        <f t="shared" ca="1" si="107"/>
        <v>FALSK</v>
      </c>
      <c r="AI169">
        <f t="shared" ca="1" si="107"/>
        <v>1540</v>
      </c>
      <c r="AJ169">
        <f t="shared" ca="1" si="107"/>
        <v>2500</v>
      </c>
      <c r="AK169">
        <f t="shared" ca="1" si="108"/>
        <v>1550</v>
      </c>
      <c r="AL169">
        <f t="shared" ca="1" si="108"/>
        <v>18940</v>
      </c>
      <c r="AM169">
        <f t="shared" ca="1" si="108"/>
        <v>9470</v>
      </c>
      <c r="AN169" t="str">
        <f t="shared" ca="1" si="108"/>
        <v xml:space="preserve"> </v>
      </c>
      <c r="AO169" t="str">
        <f t="shared" ca="1" si="108"/>
        <v>FALSK</v>
      </c>
      <c r="AP169" t="str">
        <f t="shared" ca="1" si="108"/>
        <v>FALSK</v>
      </c>
      <c r="AQ169">
        <f t="shared" ca="1" si="108"/>
        <v>229.84977883490211</v>
      </c>
      <c r="AR169">
        <f t="shared" ca="1" si="108"/>
        <v>237.8</v>
      </c>
      <c r="AS169">
        <f t="shared" ca="1" si="108"/>
        <v>231.97163717011904</v>
      </c>
      <c r="AT169">
        <f t="shared" ca="1" si="108"/>
        <v>203.73868863802764</v>
      </c>
      <c r="AU169">
        <f t="shared" ca="1" si="108"/>
        <v>211.7</v>
      </c>
      <c r="AV169">
        <f t="shared" ca="1" si="108"/>
        <v>203.48751972569193</v>
      </c>
      <c r="AW169">
        <f t="shared" ca="1" si="108"/>
        <v>183.00710919688001</v>
      </c>
      <c r="AX169">
        <f t="shared" ca="1" si="108"/>
        <v>191</v>
      </c>
      <c r="AY169" t="str">
        <f t="shared" ca="1" si="108"/>
        <v>FALSK</v>
      </c>
      <c r="BD169" s="92" t="str">
        <f t="shared" ca="1" si="85"/>
        <v>Ja</v>
      </c>
      <c r="BE169" s="92">
        <f t="shared" ca="1" si="86"/>
        <v>2013</v>
      </c>
      <c r="BF169" s="92">
        <f t="shared" ca="1" si="87"/>
        <v>2</v>
      </c>
      <c r="BG169" s="92">
        <f t="shared" ca="1" si="88"/>
        <v>7</v>
      </c>
      <c r="BH169" s="92">
        <f t="shared" ca="1" si="89"/>
        <v>183.69</v>
      </c>
      <c r="BI169" s="92">
        <f t="shared" ca="1" si="90"/>
        <v>195</v>
      </c>
      <c r="BJ169" s="92">
        <f t="shared" ca="1" si="91"/>
        <v>317.75</v>
      </c>
      <c r="BK169" s="92">
        <f t="shared" ca="1" si="92"/>
        <v>231.97163717011904</v>
      </c>
      <c r="BQ169" s="92"/>
      <c r="BR169" s="92"/>
      <c r="BS169" s="92"/>
      <c r="BT169" s="92"/>
      <c r="BU169" s="92"/>
      <c r="BV169" s="92"/>
      <c r="BW169" s="92"/>
      <c r="BX169" s="92"/>
      <c r="BY169" s="92"/>
    </row>
    <row r="170" spans="1:77" x14ac:dyDescent="0.2">
      <c r="A170" t="str">
        <f t="shared" ca="1" si="81"/>
        <v>Ja</v>
      </c>
      <c r="B170">
        <f t="shared" ca="1" si="82"/>
        <v>2013</v>
      </c>
      <c r="C170">
        <f t="shared" ca="1" si="83"/>
        <v>2</v>
      </c>
      <c r="D170" s="82">
        <f t="shared" ca="1" si="84"/>
        <v>8</v>
      </c>
      <c r="E170" s="65">
        <f ca="1">OFFSET(Prisudvikling!D$8,0,ROW(E170)-ROW(E$6))</f>
        <v>41320</v>
      </c>
      <c r="F170">
        <f t="shared" ca="1" si="80"/>
        <v>178</v>
      </c>
      <c r="G170">
        <f t="shared" ca="1" si="105"/>
        <v>178</v>
      </c>
      <c r="H170">
        <f t="shared" ca="1" si="105"/>
        <v>191</v>
      </c>
      <c r="I170">
        <f t="shared" ca="1" si="105"/>
        <v>160</v>
      </c>
      <c r="J170">
        <f t="shared" ca="1" si="105"/>
        <v>200</v>
      </c>
      <c r="K170">
        <f t="shared" ca="1" si="105"/>
        <v>176.98</v>
      </c>
      <c r="L170">
        <f t="shared" ca="1" si="105"/>
        <v>317.75</v>
      </c>
      <c r="M170">
        <f t="shared" ca="1" si="105"/>
        <v>685.25</v>
      </c>
      <c r="N170">
        <f t="shared" ca="1" si="105"/>
        <v>234</v>
      </c>
      <c r="O170">
        <f t="shared" ca="1" si="105"/>
        <v>252</v>
      </c>
      <c r="P170">
        <f t="shared" ca="1" si="105"/>
        <v>227</v>
      </c>
      <c r="Q170">
        <f t="shared" ca="1" si="106"/>
        <v>1247</v>
      </c>
      <c r="R170">
        <f t="shared" ca="1" si="106"/>
        <v>544</v>
      </c>
      <c r="S170">
        <f t="shared" ca="1" si="106"/>
        <v>543</v>
      </c>
      <c r="T170">
        <f t="shared" ca="1" si="106"/>
        <v>975</v>
      </c>
      <c r="U170">
        <f t="shared" ca="1" si="106"/>
        <v>962</v>
      </c>
      <c r="V170">
        <f t="shared" ca="1" si="106"/>
        <v>540</v>
      </c>
      <c r="W170">
        <f t="shared" ca="1" si="106"/>
        <v>495</v>
      </c>
      <c r="X170">
        <f t="shared" ca="1" si="106"/>
        <v>256</v>
      </c>
      <c r="Y170">
        <f t="shared" ca="1" si="106"/>
        <v>276.5</v>
      </c>
      <c r="Z170">
        <f t="shared" ca="1" si="106"/>
        <v>291</v>
      </c>
      <c r="AA170" t="str">
        <f t="shared" ca="1" si="107"/>
        <v>FALSK</v>
      </c>
      <c r="AB170">
        <f t="shared" ca="1" si="107"/>
        <v>1.9475504516302342</v>
      </c>
      <c r="AC170">
        <f t="shared" ca="1" si="107"/>
        <v>3.1698062523085189</v>
      </c>
      <c r="AD170">
        <f t="shared" ca="1" si="107"/>
        <v>1.96098183405527</v>
      </c>
      <c r="AE170">
        <f t="shared" ca="1" si="107"/>
        <v>24</v>
      </c>
      <c r="AF170">
        <f t="shared" ca="1" si="107"/>
        <v>12</v>
      </c>
      <c r="AG170" t="str">
        <f t="shared" ca="1" si="107"/>
        <v>FALSK</v>
      </c>
      <c r="AH170" t="str">
        <f t="shared" ca="1" si="107"/>
        <v>FALSK</v>
      </c>
      <c r="AI170">
        <f t="shared" ca="1" si="107"/>
        <v>1540</v>
      </c>
      <c r="AJ170">
        <f t="shared" ca="1" si="107"/>
        <v>2500</v>
      </c>
      <c r="AK170">
        <f t="shared" ca="1" si="108"/>
        <v>1550</v>
      </c>
      <c r="AL170">
        <f t="shared" ca="1" si="108"/>
        <v>18940</v>
      </c>
      <c r="AM170">
        <f t="shared" ca="1" si="108"/>
        <v>9470</v>
      </c>
      <c r="AN170" t="str">
        <f t="shared" ca="1" si="108"/>
        <v xml:space="preserve"> </v>
      </c>
      <c r="AO170" t="str">
        <f t="shared" ca="1" si="108"/>
        <v>FALSK</v>
      </c>
      <c r="AP170" t="str">
        <f t="shared" ca="1" si="108"/>
        <v>FALSK</v>
      </c>
      <c r="AQ170">
        <f t="shared" ca="1" si="108"/>
        <v>228.65848039743082</v>
      </c>
      <c r="AR170">
        <f t="shared" ca="1" si="108"/>
        <v>236.7</v>
      </c>
      <c r="AS170">
        <f t="shared" ca="1" si="108"/>
        <v>230.24167260433941</v>
      </c>
      <c r="AT170">
        <f t="shared" ca="1" si="108"/>
        <v>202.83907788837274</v>
      </c>
      <c r="AU170">
        <f t="shared" ca="1" si="108"/>
        <v>210.8</v>
      </c>
      <c r="AV170">
        <f t="shared" ca="1" si="108"/>
        <v>200.22103464235821</v>
      </c>
      <c r="AW170">
        <f t="shared" ca="1" si="108"/>
        <v>180.96096246618487</v>
      </c>
      <c r="AX170">
        <f t="shared" ca="1" si="108"/>
        <v>189</v>
      </c>
      <c r="AY170" t="str">
        <f t="shared" ca="1" si="108"/>
        <v>FALSK</v>
      </c>
      <c r="BD170" s="92" t="str">
        <f t="shared" ca="1" si="85"/>
        <v>Ja</v>
      </c>
      <c r="BE170" s="92">
        <f t="shared" ca="1" si="86"/>
        <v>2013</v>
      </c>
      <c r="BF170" s="92">
        <f t="shared" ca="1" si="87"/>
        <v>2</v>
      </c>
      <c r="BG170" s="92">
        <f t="shared" ca="1" si="88"/>
        <v>8</v>
      </c>
      <c r="BH170" s="92">
        <f t="shared" ca="1" si="89"/>
        <v>178</v>
      </c>
      <c r="BI170" s="92">
        <f t="shared" ca="1" si="90"/>
        <v>191</v>
      </c>
      <c r="BJ170" s="92">
        <f t="shared" ca="1" si="91"/>
        <v>317.75</v>
      </c>
      <c r="BK170" s="92">
        <f t="shared" ca="1" si="92"/>
        <v>230.24167260433941</v>
      </c>
      <c r="BQ170" s="92"/>
      <c r="BR170" s="92"/>
      <c r="BS170" s="92"/>
      <c r="BT170" s="92"/>
      <c r="BU170" s="92"/>
      <c r="BV170" s="92"/>
      <c r="BW170" s="92"/>
      <c r="BX170" s="92"/>
      <c r="BY170" s="92"/>
    </row>
    <row r="171" spans="1:77" x14ac:dyDescent="0.2">
      <c r="A171" t="str">
        <f t="shared" ca="1" si="81"/>
        <v>Ja</v>
      </c>
      <c r="B171">
        <f t="shared" ca="1" si="82"/>
        <v>2013</v>
      </c>
      <c r="C171">
        <f t="shared" ca="1" si="83"/>
        <v>2</v>
      </c>
      <c r="D171" s="82">
        <f t="shared" ca="1" si="84"/>
        <v>9</v>
      </c>
      <c r="E171" s="65">
        <f ca="1">OFFSET(Prisudvikling!D$8,0,ROW(E171)-ROW(E$6))</f>
        <v>41327</v>
      </c>
      <c r="F171">
        <f t="shared" ca="1" si="80"/>
        <v>175.49</v>
      </c>
      <c r="G171">
        <f t="shared" ca="1" si="105"/>
        <v>175.49</v>
      </c>
      <c r="H171">
        <f t="shared" ca="1" si="105"/>
        <v>189</v>
      </c>
      <c r="I171">
        <f t="shared" ca="1" si="105"/>
        <v>168</v>
      </c>
      <c r="J171" t="str">
        <f t="shared" ca="1" si="105"/>
        <v>FALSK</v>
      </c>
      <c r="K171">
        <f t="shared" ca="1" si="105"/>
        <v>176.98</v>
      </c>
      <c r="L171">
        <f t="shared" ca="1" si="105"/>
        <v>318</v>
      </c>
      <c r="M171">
        <f t="shared" ca="1" si="105"/>
        <v>675.25</v>
      </c>
      <c r="N171">
        <f t="shared" ca="1" si="105"/>
        <v>250</v>
      </c>
      <c r="O171">
        <f t="shared" ca="1" si="105"/>
        <v>255</v>
      </c>
      <c r="P171">
        <f t="shared" ca="1" si="105"/>
        <v>242.25</v>
      </c>
      <c r="Q171">
        <f t="shared" ca="1" si="106"/>
        <v>1272</v>
      </c>
      <c r="R171">
        <f t="shared" ca="1" si="106"/>
        <v>550</v>
      </c>
      <c r="S171" t="str">
        <f t="shared" ca="1" si="106"/>
        <v>FALSK</v>
      </c>
      <c r="T171">
        <f t="shared" ca="1" si="106"/>
        <v>975</v>
      </c>
      <c r="U171">
        <f t="shared" ca="1" si="106"/>
        <v>952</v>
      </c>
      <c r="V171">
        <f t="shared" ca="1" si="106"/>
        <v>541</v>
      </c>
      <c r="W171">
        <f t="shared" ca="1" si="106"/>
        <v>495</v>
      </c>
      <c r="X171">
        <f t="shared" ca="1" si="106"/>
        <v>255.25</v>
      </c>
      <c r="Y171">
        <f t="shared" ca="1" si="106"/>
        <v>276.5</v>
      </c>
      <c r="Z171">
        <f t="shared" ca="1" si="106"/>
        <v>292</v>
      </c>
      <c r="AA171" t="str">
        <f t="shared" ca="1" si="107"/>
        <v>FALSK</v>
      </c>
      <c r="AB171">
        <f t="shared" ca="1" si="107"/>
        <v>1.8535307746549814</v>
      </c>
      <c r="AC171">
        <f t="shared" ca="1" si="107"/>
        <v>3.156374869883483</v>
      </c>
      <c r="AD171">
        <f t="shared" ca="1" si="107"/>
        <v>1.8333837010174272</v>
      </c>
      <c r="AE171">
        <f t="shared" ca="1" si="107"/>
        <v>24</v>
      </c>
      <c r="AF171">
        <f t="shared" ca="1" si="107"/>
        <v>12</v>
      </c>
      <c r="AG171" t="str">
        <f t="shared" ca="1" si="107"/>
        <v>FALSK</v>
      </c>
      <c r="AH171" t="str">
        <f t="shared" ca="1" si="107"/>
        <v>FALSK</v>
      </c>
      <c r="AI171">
        <f t="shared" ca="1" si="107"/>
        <v>1460</v>
      </c>
      <c r="AJ171">
        <f t="shared" ca="1" si="107"/>
        <v>2490</v>
      </c>
      <c r="AK171">
        <f t="shared" ca="1" si="108"/>
        <v>1450</v>
      </c>
      <c r="AL171">
        <f t="shared" ca="1" si="108"/>
        <v>18940</v>
      </c>
      <c r="AM171">
        <f t="shared" ca="1" si="108"/>
        <v>9470</v>
      </c>
      <c r="AN171" t="str">
        <f t="shared" ca="1" si="108"/>
        <v xml:space="preserve"> </v>
      </c>
      <c r="AO171" t="str">
        <f t="shared" ca="1" si="108"/>
        <v>FALSK</v>
      </c>
      <c r="AP171" t="str">
        <f t="shared" ca="1" si="108"/>
        <v>FALSK</v>
      </c>
      <c r="AQ171">
        <f t="shared" ca="1" si="108"/>
        <v>227.47862760595095</v>
      </c>
      <c r="AR171">
        <f t="shared" ca="1" si="108"/>
        <v>235.5</v>
      </c>
      <c r="AS171">
        <f t="shared" ca="1" si="108"/>
        <v>228.76813621344348</v>
      </c>
      <c r="AT171">
        <f t="shared" ca="1" si="108"/>
        <v>203.18026415355919</v>
      </c>
      <c r="AU171">
        <f t="shared" ca="1" si="108"/>
        <v>211.2</v>
      </c>
      <c r="AV171">
        <f t="shared" ca="1" si="108"/>
        <v>198.72424395833119</v>
      </c>
      <c r="AW171">
        <f t="shared" ca="1" si="108"/>
        <v>180.79013772131262</v>
      </c>
      <c r="AX171">
        <f t="shared" ca="1" si="108"/>
        <v>188.8</v>
      </c>
      <c r="AY171" t="str">
        <f t="shared" ca="1" si="108"/>
        <v>FALSK</v>
      </c>
      <c r="BD171" s="92" t="str">
        <f t="shared" ca="1" si="85"/>
        <v>Ja</v>
      </c>
      <c r="BE171" s="92">
        <f t="shared" ca="1" si="86"/>
        <v>2013</v>
      </c>
      <c r="BF171" s="92">
        <f t="shared" ca="1" si="87"/>
        <v>2</v>
      </c>
      <c r="BG171" s="92">
        <f t="shared" ca="1" si="88"/>
        <v>9</v>
      </c>
      <c r="BH171" s="92">
        <f t="shared" ca="1" si="89"/>
        <v>175.49</v>
      </c>
      <c r="BI171" s="92">
        <f t="shared" ca="1" si="90"/>
        <v>189</v>
      </c>
      <c r="BJ171" s="92">
        <f t="shared" ca="1" si="91"/>
        <v>318</v>
      </c>
      <c r="BK171" s="92">
        <f t="shared" ca="1" si="92"/>
        <v>228.76813621344348</v>
      </c>
      <c r="BQ171" s="92"/>
      <c r="BR171" s="92"/>
      <c r="BS171" s="92"/>
      <c r="BT171" s="92"/>
      <c r="BU171" s="92"/>
      <c r="BV171" s="92"/>
      <c r="BW171" s="92"/>
      <c r="BX171" s="92"/>
      <c r="BY171" s="92"/>
    </row>
    <row r="172" spans="1:77" x14ac:dyDescent="0.2">
      <c r="A172" t="str">
        <f t="shared" ca="1" si="81"/>
        <v>Ja</v>
      </c>
      <c r="B172">
        <f t="shared" ca="1" si="82"/>
        <v>2013</v>
      </c>
      <c r="C172">
        <f t="shared" ca="1" si="83"/>
        <v>3</v>
      </c>
      <c r="D172" s="82">
        <f t="shared" ca="1" si="84"/>
        <v>10</v>
      </c>
      <c r="E172" s="65">
        <f ca="1">OFFSET(Prisudvikling!D$8,0,ROW(E172)-ROW(E$6))</f>
        <v>41334</v>
      </c>
      <c r="F172">
        <f t="shared" ca="1" si="80"/>
        <v>179</v>
      </c>
      <c r="G172">
        <f t="shared" ca="1" si="105"/>
        <v>179</v>
      </c>
      <c r="H172">
        <f t="shared" ca="1" si="105"/>
        <v>189</v>
      </c>
      <c r="I172">
        <f t="shared" ca="1" si="105"/>
        <v>168</v>
      </c>
      <c r="J172">
        <f t="shared" ca="1" si="105"/>
        <v>189</v>
      </c>
      <c r="K172" t="str">
        <f t="shared" ca="1" si="105"/>
        <v>FALSK</v>
      </c>
      <c r="L172">
        <f t="shared" ca="1" si="105"/>
        <v>322.75</v>
      </c>
      <c r="M172">
        <f t="shared" ca="1" si="105"/>
        <v>675.25</v>
      </c>
      <c r="N172">
        <f t="shared" ca="1" si="105"/>
        <v>238.5</v>
      </c>
      <c r="O172">
        <f t="shared" ca="1" si="105"/>
        <v>255</v>
      </c>
      <c r="P172">
        <f t="shared" ca="1" si="105"/>
        <v>232.5</v>
      </c>
      <c r="Q172">
        <f t="shared" ca="1" si="106"/>
        <v>1330.75</v>
      </c>
      <c r="R172">
        <f t="shared" ca="1" si="106"/>
        <v>544</v>
      </c>
      <c r="S172">
        <f t="shared" ca="1" si="106"/>
        <v>534</v>
      </c>
      <c r="T172">
        <f t="shared" ca="1" si="106"/>
        <v>975</v>
      </c>
      <c r="U172">
        <f t="shared" ca="1" si="106"/>
        <v>952</v>
      </c>
      <c r="V172">
        <f t="shared" ca="1" si="106"/>
        <v>541</v>
      </c>
      <c r="W172">
        <f t="shared" ca="1" si="106"/>
        <v>495</v>
      </c>
      <c r="X172">
        <f t="shared" ca="1" si="106"/>
        <v>256.5</v>
      </c>
      <c r="Y172">
        <f t="shared" ca="1" si="106"/>
        <v>279.25</v>
      </c>
      <c r="Z172">
        <f t="shared" ca="1" si="106"/>
        <v>295.75</v>
      </c>
      <c r="AA172" t="str">
        <f t="shared" ca="1" si="107"/>
        <v>FALSK</v>
      </c>
      <c r="AB172">
        <f t="shared" ca="1" si="107"/>
        <v>2</v>
      </c>
      <c r="AC172">
        <f t="shared" ca="1" si="107"/>
        <v>3.25</v>
      </c>
      <c r="AD172">
        <f t="shared" ca="1" si="107"/>
        <v>2.2999999999999998</v>
      </c>
      <c r="AE172">
        <f t="shared" ca="1" si="107"/>
        <v>24</v>
      </c>
      <c r="AF172">
        <f t="shared" ca="1" si="107"/>
        <v>12</v>
      </c>
      <c r="AG172" t="str">
        <f t="shared" ca="1" si="107"/>
        <v>FALSK</v>
      </c>
      <c r="AH172" t="str">
        <f t="shared" ca="1" si="107"/>
        <v>FALSK</v>
      </c>
      <c r="AI172">
        <f t="shared" ca="1" si="107"/>
        <v>1580</v>
      </c>
      <c r="AJ172">
        <f t="shared" ca="1" si="107"/>
        <v>2560</v>
      </c>
      <c r="AK172">
        <f t="shared" ca="1" si="108"/>
        <v>1820</v>
      </c>
      <c r="AL172">
        <f t="shared" ca="1" si="108"/>
        <v>18940</v>
      </c>
      <c r="AM172">
        <f t="shared" ca="1" si="108"/>
        <v>9470</v>
      </c>
      <c r="AN172" t="str">
        <f t="shared" ca="1" si="108"/>
        <v xml:space="preserve"> </v>
      </c>
      <c r="AO172" t="str">
        <f t="shared" ca="1" si="108"/>
        <v>FALSK</v>
      </c>
      <c r="AP172" t="str">
        <f t="shared" ca="1" si="108"/>
        <v>FALSK</v>
      </c>
      <c r="AQ172">
        <f t="shared" ca="1" si="108"/>
        <v>227.7441590731103</v>
      </c>
      <c r="AR172">
        <f t="shared" ca="1" si="108"/>
        <v>235.7</v>
      </c>
      <c r="AS172">
        <f t="shared" ca="1" si="108"/>
        <v>229.49467302012124</v>
      </c>
      <c r="AT172">
        <f t="shared" ca="1" si="108"/>
        <v>199.55124548796081</v>
      </c>
      <c r="AU172">
        <f t="shared" ca="1" si="108"/>
        <v>207.6</v>
      </c>
      <c r="AV172">
        <f t="shared" ca="1" si="108"/>
        <v>200.26417754771509</v>
      </c>
      <c r="AW172">
        <f t="shared" ca="1" si="108"/>
        <v>179.52781502464887</v>
      </c>
      <c r="AX172">
        <f t="shared" ca="1" si="108"/>
        <v>187.5</v>
      </c>
      <c r="AY172" t="str">
        <f t="shared" ca="1" si="108"/>
        <v>FALSK</v>
      </c>
      <c r="BD172" s="92" t="str">
        <f t="shared" ca="1" si="85"/>
        <v>Ja</v>
      </c>
      <c r="BE172" s="92">
        <f t="shared" ca="1" si="86"/>
        <v>2013</v>
      </c>
      <c r="BF172" s="92">
        <f t="shared" ca="1" si="87"/>
        <v>3</v>
      </c>
      <c r="BG172" s="92">
        <f t="shared" ca="1" si="88"/>
        <v>10</v>
      </c>
      <c r="BH172" s="92">
        <f t="shared" ca="1" si="89"/>
        <v>179</v>
      </c>
      <c r="BI172" s="92">
        <f t="shared" ca="1" si="90"/>
        <v>189</v>
      </c>
      <c r="BJ172" s="92">
        <f t="shared" ca="1" si="91"/>
        <v>322.75</v>
      </c>
      <c r="BK172" s="92">
        <f t="shared" ca="1" si="92"/>
        <v>229.49467302012124</v>
      </c>
      <c r="BQ172" s="92"/>
      <c r="BR172" s="92"/>
      <c r="BS172" s="92"/>
      <c r="BT172" s="92"/>
      <c r="BU172" s="92"/>
      <c r="BV172" s="92"/>
      <c r="BW172" s="92"/>
      <c r="BX172" s="92"/>
      <c r="BY172" s="92"/>
    </row>
    <row r="173" spans="1:77" x14ac:dyDescent="0.2">
      <c r="A173" t="str">
        <f t="shared" ca="1" si="81"/>
        <v>Ja</v>
      </c>
      <c r="B173">
        <f t="shared" ca="1" si="82"/>
        <v>2013</v>
      </c>
      <c r="C173">
        <f t="shared" ca="1" si="83"/>
        <v>3</v>
      </c>
      <c r="D173" s="82">
        <f t="shared" ca="1" si="84"/>
        <v>11</v>
      </c>
      <c r="E173" s="65">
        <f ca="1">OFFSET(Prisudvikling!D$8,0,ROW(E173)-ROW(E$6))</f>
        <v>41341</v>
      </c>
      <c r="F173">
        <f t="shared" ca="1" si="80"/>
        <v>172</v>
      </c>
      <c r="G173">
        <f t="shared" ca="1" si="105"/>
        <v>172</v>
      </c>
      <c r="H173">
        <f t="shared" ca="1" si="105"/>
        <v>189</v>
      </c>
      <c r="I173">
        <f t="shared" ca="1" si="105"/>
        <v>166</v>
      </c>
      <c r="J173">
        <f t="shared" ca="1" si="105"/>
        <v>191</v>
      </c>
      <c r="K173" t="str">
        <f t="shared" ca="1" si="105"/>
        <v>FALSK</v>
      </c>
      <c r="L173">
        <f t="shared" ca="1" si="105"/>
        <v>323</v>
      </c>
      <c r="M173">
        <f t="shared" ca="1" si="105"/>
        <v>675.25</v>
      </c>
      <c r="N173">
        <f t="shared" ca="1" si="105"/>
        <v>238.75</v>
      </c>
      <c r="O173">
        <f t="shared" ca="1" si="105"/>
        <v>260</v>
      </c>
      <c r="P173">
        <f t="shared" ca="1" si="105"/>
        <v>233</v>
      </c>
      <c r="Q173">
        <f t="shared" ca="1" si="106"/>
        <v>1232</v>
      </c>
      <c r="R173">
        <f t="shared" ca="1" si="106"/>
        <v>544</v>
      </c>
      <c r="S173">
        <f t="shared" ca="1" si="106"/>
        <v>543</v>
      </c>
      <c r="T173">
        <f t="shared" ca="1" si="106"/>
        <v>975</v>
      </c>
      <c r="U173">
        <f t="shared" ca="1" si="106"/>
        <v>887</v>
      </c>
      <c r="V173">
        <f t="shared" ca="1" si="106"/>
        <v>523</v>
      </c>
      <c r="W173">
        <f t="shared" ca="1" si="106"/>
        <v>495</v>
      </c>
      <c r="X173">
        <f t="shared" ca="1" si="106"/>
        <v>255</v>
      </c>
      <c r="Y173">
        <f t="shared" ca="1" si="106"/>
        <v>278</v>
      </c>
      <c r="Z173">
        <f t="shared" ca="1" si="106"/>
        <v>294</v>
      </c>
      <c r="AA173" t="str">
        <f t="shared" ca="1" si="107"/>
        <v>FALSK</v>
      </c>
      <c r="AB173" t="str">
        <f t="shared" ca="1" si="107"/>
        <v>FALSK</v>
      </c>
      <c r="AC173" t="str">
        <f t="shared" ca="1" si="107"/>
        <v>FALSK</v>
      </c>
      <c r="AD173" t="str">
        <f t="shared" ca="1" si="107"/>
        <v>FALSK</v>
      </c>
      <c r="AE173" t="str">
        <f t="shared" ca="1" si="107"/>
        <v>FALSK</v>
      </c>
      <c r="AF173" t="str">
        <f t="shared" ca="1" si="107"/>
        <v>FALSK</v>
      </c>
      <c r="AG173" t="str">
        <f t="shared" ca="1" si="107"/>
        <v>FALSK</v>
      </c>
      <c r="AH173" t="str">
        <f t="shared" ca="1" si="107"/>
        <v>FALSK</v>
      </c>
      <c r="AI173">
        <f t="shared" ca="1" si="107"/>
        <v>1460</v>
      </c>
      <c r="AJ173">
        <f t="shared" ca="1" si="107"/>
        <v>2490</v>
      </c>
      <c r="AK173">
        <f t="shared" ca="1" si="108"/>
        <v>1450</v>
      </c>
      <c r="AL173">
        <f t="shared" ca="1" si="108"/>
        <v>18940</v>
      </c>
      <c r="AM173">
        <f t="shared" ca="1" si="108"/>
        <v>9470</v>
      </c>
      <c r="AN173" t="str">
        <f t="shared" ca="1" si="108"/>
        <v xml:space="preserve"> </v>
      </c>
      <c r="AO173" t="str">
        <f t="shared" ca="1" si="108"/>
        <v>FALSK</v>
      </c>
      <c r="AP173" t="str">
        <f t="shared" ca="1" si="108"/>
        <v>FALSK</v>
      </c>
      <c r="AQ173">
        <f t="shared" ca="1" si="108"/>
        <v>227.04906769721438</v>
      </c>
      <c r="AR173">
        <f t="shared" ca="1" si="108"/>
        <v>235</v>
      </c>
      <c r="AS173">
        <f t="shared" ca="1" si="108"/>
        <v>226.86246129906499</v>
      </c>
      <c r="AT173">
        <f t="shared" ca="1" si="108"/>
        <v>199.75554143512201</v>
      </c>
      <c r="AU173">
        <f t="shared" ca="1" si="108"/>
        <v>207.8</v>
      </c>
      <c r="AV173">
        <f t="shared" ca="1" si="108"/>
        <v>198.55660600576556</v>
      </c>
      <c r="AW173">
        <f t="shared" ca="1" si="108"/>
        <v>177.39329834243506</v>
      </c>
      <c r="AX173">
        <f t="shared" ca="1" si="108"/>
        <v>185.4</v>
      </c>
      <c r="AY173" t="str">
        <f t="shared" ca="1" si="108"/>
        <v>FALSK</v>
      </c>
      <c r="BD173" s="92" t="str">
        <f t="shared" ca="1" si="85"/>
        <v>Ja</v>
      </c>
      <c r="BE173" s="92">
        <f t="shared" ca="1" si="86"/>
        <v>2013</v>
      </c>
      <c r="BF173" s="92">
        <f t="shared" ca="1" si="87"/>
        <v>3</v>
      </c>
      <c r="BG173" s="92">
        <f t="shared" ca="1" si="88"/>
        <v>11</v>
      </c>
      <c r="BH173" s="92">
        <f t="shared" ca="1" si="89"/>
        <v>172</v>
      </c>
      <c r="BI173" s="92">
        <f t="shared" ca="1" si="90"/>
        <v>189</v>
      </c>
      <c r="BJ173" s="92">
        <f t="shared" ca="1" si="91"/>
        <v>323</v>
      </c>
      <c r="BK173" s="92">
        <f t="shared" ca="1" si="92"/>
        <v>226.86246129906499</v>
      </c>
      <c r="BQ173" s="92"/>
      <c r="BR173" s="92"/>
      <c r="BS173" s="92"/>
      <c r="BT173" s="92"/>
      <c r="BU173" s="92"/>
      <c r="BV173" s="92"/>
      <c r="BW173" s="92"/>
      <c r="BX173" s="92"/>
      <c r="BY173" s="92"/>
    </row>
    <row r="174" spans="1:77" x14ac:dyDescent="0.2">
      <c r="A174" t="str">
        <f t="shared" ca="1" si="81"/>
        <v>Ja</v>
      </c>
      <c r="B174">
        <f t="shared" ca="1" si="82"/>
        <v>2013</v>
      </c>
      <c r="C174">
        <f t="shared" ca="1" si="83"/>
        <v>3</v>
      </c>
      <c r="D174" s="82">
        <f t="shared" ca="1" si="84"/>
        <v>12</v>
      </c>
      <c r="E174" s="65">
        <f ca="1">OFFSET(Prisudvikling!D$8,0,ROW(E174)-ROW(E$6))</f>
        <v>41348</v>
      </c>
      <c r="F174">
        <f t="shared" ca="1" si="80"/>
        <v>172</v>
      </c>
      <c r="G174">
        <f t="shared" ca="1" si="105"/>
        <v>172</v>
      </c>
      <c r="H174">
        <f t="shared" ca="1" si="105"/>
        <v>189</v>
      </c>
      <c r="I174">
        <f t="shared" ca="1" si="105"/>
        <v>162</v>
      </c>
      <c r="J174">
        <f t="shared" ca="1" si="105"/>
        <v>189</v>
      </c>
      <c r="K174" t="str">
        <f t="shared" ca="1" si="105"/>
        <v>FALSK</v>
      </c>
      <c r="L174">
        <f t="shared" ca="1" si="105"/>
        <v>324</v>
      </c>
      <c r="M174">
        <f t="shared" ca="1" si="105"/>
        <v>660.25</v>
      </c>
      <c r="N174">
        <f t="shared" ca="1" si="105"/>
        <v>244</v>
      </c>
      <c r="O174">
        <f t="shared" ca="1" si="105"/>
        <v>262</v>
      </c>
      <c r="P174">
        <f t="shared" ca="1" si="105"/>
        <v>235</v>
      </c>
      <c r="Q174">
        <f t="shared" ca="1" si="106"/>
        <v>1190.5</v>
      </c>
      <c r="R174">
        <f t="shared" ca="1" si="106"/>
        <v>551</v>
      </c>
      <c r="S174">
        <f t="shared" ca="1" si="106"/>
        <v>543</v>
      </c>
      <c r="T174">
        <f t="shared" ca="1" si="106"/>
        <v>975</v>
      </c>
      <c r="U174">
        <f t="shared" ca="1" si="106"/>
        <v>887</v>
      </c>
      <c r="V174">
        <f t="shared" ca="1" si="106"/>
        <v>523</v>
      </c>
      <c r="W174">
        <f t="shared" ca="1" si="106"/>
        <v>495</v>
      </c>
      <c r="X174">
        <f t="shared" ca="1" si="106"/>
        <v>253.5</v>
      </c>
      <c r="Y174">
        <f t="shared" ca="1" si="106"/>
        <v>277.25</v>
      </c>
      <c r="Z174">
        <f t="shared" ca="1" si="106"/>
        <v>293.25</v>
      </c>
      <c r="AA174" t="str">
        <f t="shared" ca="1" si="107"/>
        <v>FALSK</v>
      </c>
      <c r="AB174">
        <f t="shared" ca="1" si="107"/>
        <v>1.645344347066922</v>
      </c>
      <c r="AC174">
        <f t="shared" ca="1" si="107"/>
        <v>3.0757865753332663</v>
      </c>
      <c r="AD174">
        <f t="shared" ca="1" si="107"/>
        <v>1.8199523185923911</v>
      </c>
      <c r="AE174">
        <f t="shared" ca="1" si="107"/>
        <v>19.47550451630234</v>
      </c>
      <c r="AF174">
        <f t="shared" ca="1" si="107"/>
        <v>12</v>
      </c>
      <c r="AG174" t="str">
        <f t="shared" ca="1" si="107"/>
        <v>FALSK</v>
      </c>
      <c r="AH174" t="str">
        <f t="shared" ca="1" si="107"/>
        <v>FALSK</v>
      </c>
      <c r="AI174">
        <f t="shared" ca="1" si="107"/>
        <v>1300</v>
      </c>
      <c r="AJ174">
        <f t="shared" ca="1" si="107"/>
        <v>2430</v>
      </c>
      <c r="AK174">
        <f t="shared" ca="1" si="108"/>
        <v>1440</v>
      </c>
      <c r="AL174">
        <f t="shared" ca="1" si="108"/>
        <v>15370</v>
      </c>
      <c r="AM174">
        <f t="shared" ca="1" si="108"/>
        <v>9470</v>
      </c>
      <c r="AN174" t="str">
        <f t="shared" ca="1" si="108"/>
        <v xml:space="preserve"> </v>
      </c>
      <c r="AO174" t="str">
        <f t="shared" ca="1" si="108"/>
        <v>FALSK</v>
      </c>
      <c r="AP174" t="str">
        <f t="shared" ca="1" si="108"/>
        <v>FALSK</v>
      </c>
      <c r="AQ174">
        <f t="shared" ca="1" si="108"/>
        <v>224.55556373251318</v>
      </c>
      <c r="AR174">
        <f t="shared" ca="1" si="108"/>
        <v>232.6</v>
      </c>
      <c r="AS174">
        <f t="shared" ca="1" si="108"/>
        <v>227.19729840826358</v>
      </c>
      <c r="AT174">
        <f t="shared" ca="1" si="108"/>
        <v>199.02048024915155</v>
      </c>
      <c r="AU174">
        <f t="shared" ca="1" si="108"/>
        <v>207</v>
      </c>
      <c r="AV174">
        <f t="shared" ca="1" si="108"/>
        <v>198.68305476825475</v>
      </c>
      <c r="AW174">
        <f t="shared" ca="1" si="108"/>
        <v>176.85683998394586</v>
      </c>
      <c r="AX174">
        <f t="shared" ca="1" si="108"/>
        <v>184.9</v>
      </c>
      <c r="AY174" t="str">
        <f t="shared" ca="1" si="108"/>
        <v>FALSK</v>
      </c>
      <c r="BD174" s="92" t="str">
        <f t="shared" ca="1" si="85"/>
        <v>Ja</v>
      </c>
      <c r="BE174" s="92">
        <f t="shared" ca="1" si="86"/>
        <v>2013</v>
      </c>
      <c r="BF174" s="92">
        <f t="shared" ca="1" si="87"/>
        <v>3</v>
      </c>
      <c r="BG174" s="92">
        <f t="shared" ca="1" si="88"/>
        <v>12</v>
      </c>
      <c r="BH174" s="92">
        <f t="shared" ca="1" si="89"/>
        <v>172</v>
      </c>
      <c r="BI174" s="92">
        <f t="shared" ca="1" si="90"/>
        <v>189</v>
      </c>
      <c r="BJ174" s="92">
        <f t="shared" ca="1" si="91"/>
        <v>324</v>
      </c>
      <c r="BK174" s="92">
        <f t="shared" ca="1" si="92"/>
        <v>227.19729840826358</v>
      </c>
      <c r="BQ174" s="92"/>
      <c r="BR174" s="92"/>
      <c r="BS174" s="92"/>
      <c r="BT174" s="92"/>
      <c r="BU174" s="92"/>
      <c r="BV174" s="92"/>
      <c r="BW174" s="92"/>
      <c r="BX174" s="92"/>
      <c r="BY174" s="92"/>
    </row>
    <row r="175" spans="1:77" x14ac:dyDescent="0.2">
      <c r="A175" t="str">
        <f t="shared" ca="1" si="81"/>
        <v>Ja</v>
      </c>
      <c r="B175">
        <f t="shared" ca="1" si="82"/>
        <v>2013</v>
      </c>
      <c r="C175">
        <f t="shared" ca="1" si="83"/>
        <v>3</v>
      </c>
      <c r="D175" s="82">
        <f t="shared" ca="1" si="84"/>
        <v>13</v>
      </c>
      <c r="E175" s="65">
        <f ca="1">OFFSET(Prisudvikling!D$8,0,ROW(E175)-ROW(E$6))</f>
        <v>41355</v>
      </c>
      <c r="F175">
        <f t="shared" ca="1" si="80"/>
        <v>170</v>
      </c>
      <c r="G175">
        <f t="shared" ca="1" si="105"/>
        <v>170</v>
      </c>
      <c r="H175">
        <f t="shared" ca="1" si="105"/>
        <v>187</v>
      </c>
      <c r="I175">
        <f t="shared" ca="1" si="105"/>
        <v>165</v>
      </c>
      <c r="J175">
        <f t="shared" ca="1" si="105"/>
        <v>193</v>
      </c>
      <c r="K175" t="str">
        <f t="shared" ca="1" si="105"/>
        <v>FALSK</v>
      </c>
      <c r="L175">
        <f t="shared" ca="1" si="105"/>
        <v>324</v>
      </c>
      <c r="M175">
        <f t="shared" ca="1" si="105"/>
        <v>660.25</v>
      </c>
      <c r="N175">
        <f t="shared" ca="1" si="105"/>
        <v>241</v>
      </c>
      <c r="O175">
        <f t="shared" ca="1" si="105"/>
        <v>265</v>
      </c>
      <c r="P175">
        <f t="shared" ca="1" si="105"/>
        <v>235</v>
      </c>
      <c r="Q175">
        <f t="shared" ca="1" si="106"/>
        <v>1197</v>
      </c>
      <c r="R175">
        <f t="shared" ca="1" si="106"/>
        <v>545</v>
      </c>
      <c r="S175">
        <f t="shared" ca="1" si="106"/>
        <v>543</v>
      </c>
      <c r="T175">
        <f t="shared" ca="1" si="106"/>
        <v>975</v>
      </c>
      <c r="U175">
        <f t="shared" ca="1" si="106"/>
        <v>887</v>
      </c>
      <c r="V175">
        <f t="shared" ca="1" si="106"/>
        <v>523</v>
      </c>
      <c r="W175">
        <f t="shared" ca="1" si="106"/>
        <v>495</v>
      </c>
      <c r="X175">
        <f t="shared" ca="1" si="106"/>
        <v>252</v>
      </c>
      <c r="Y175">
        <f t="shared" ca="1" si="106"/>
        <v>276</v>
      </c>
      <c r="Z175">
        <f t="shared" ca="1" si="106"/>
        <v>290.5</v>
      </c>
      <c r="AA175" t="str">
        <f t="shared" ca="1" si="107"/>
        <v>FALSK</v>
      </c>
      <c r="AB175">
        <f t="shared" ca="1" si="107"/>
        <v>1.645344347066922</v>
      </c>
      <c r="AC175">
        <f t="shared" ca="1" si="107"/>
        <v>3.0757865753332663</v>
      </c>
      <c r="AD175">
        <f t="shared" ca="1" si="107"/>
        <v>1.8199523185923911</v>
      </c>
      <c r="AE175">
        <f t="shared" ca="1" si="107"/>
        <v>19.47550451630234</v>
      </c>
      <c r="AF175">
        <f t="shared" ca="1" si="107"/>
        <v>12</v>
      </c>
      <c r="AG175" t="str">
        <f t="shared" ca="1" si="107"/>
        <v>FALSK</v>
      </c>
      <c r="AH175" t="str">
        <f t="shared" ca="1" si="107"/>
        <v>FALSK</v>
      </c>
      <c r="AI175">
        <f t="shared" ca="1" si="107"/>
        <v>1300</v>
      </c>
      <c r="AJ175">
        <f t="shared" ca="1" si="107"/>
        <v>2430</v>
      </c>
      <c r="AK175">
        <f t="shared" ca="1" si="108"/>
        <v>1440</v>
      </c>
      <c r="AL175">
        <f t="shared" ca="1" si="108"/>
        <v>15370</v>
      </c>
      <c r="AM175">
        <f t="shared" ca="1" si="108"/>
        <v>9470</v>
      </c>
      <c r="AN175" t="str">
        <f t="shared" ca="1" si="108"/>
        <v xml:space="preserve"> </v>
      </c>
      <c r="AO175" t="str">
        <f t="shared" ca="1" si="108"/>
        <v>FALSK</v>
      </c>
      <c r="AP175" t="str">
        <f t="shared" ca="1" si="108"/>
        <v>FALSK</v>
      </c>
      <c r="AQ175">
        <f t="shared" ca="1" si="108"/>
        <v>225.08800286516029</v>
      </c>
      <c r="AR175">
        <f t="shared" ca="1" si="108"/>
        <v>233.1</v>
      </c>
      <c r="AS175">
        <f t="shared" ca="1" si="108"/>
        <v>225.81874763820076</v>
      </c>
      <c r="AT175">
        <f t="shared" ca="1" si="108"/>
        <v>199.83001765539962</v>
      </c>
      <c r="AU175">
        <f t="shared" ca="1" si="108"/>
        <v>207.8</v>
      </c>
      <c r="AV175">
        <f t="shared" ca="1" si="108"/>
        <v>197.26023225025031</v>
      </c>
      <c r="AW175">
        <f t="shared" ca="1" si="108"/>
        <v>177.18487361650097</v>
      </c>
      <c r="AX175">
        <f t="shared" ca="1" si="108"/>
        <v>185.2</v>
      </c>
      <c r="AY175" t="str">
        <f t="shared" ca="1" si="108"/>
        <v>FALSK</v>
      </c>
      <c r="BD175" s="92" t="str">
        <f t="shared" ca="1" si="85"/>
        <v>Ja</v>
      </c>
      <c r="BE175" s="92">
        <f t="shared" ca="1" si="86"/>
        <v>2013</v>
      </c>
      <c r="BF175" s="92">
        <f t="shared" ca="1" si="87"/>
        <v>3</v>
      </c>
      <c r="BG175" s="92">
        <f t="shared" ca="1" si="88"/>
        <v>13</v>
      </c>
      <c r="BH175" s="92">
        <f t="shared" ca="1" si="89"/>
        <v>170</v>
      </c>
      <c r="BI175" s="92">
        <f t="shared" ca="1" si="90"/>
        <v>187</v>
      </c>
      <c r="BJ175" s="92">
        <f t="shared" ca="1" si="91"/>
        <v>324</v>
      </c>
      <c r="BK175" s="92">
        <f t="shared" ca="1" si="92"/>
        <v>225.81874763820076</v>
      </c>
      <c r="BQ175" s="92"/>
      <c r="BR175" s="92"/>
      <c r="BS175" s="92"/>
      <c r="BT175" s="92"/>
      <c r="BU175" s="92"/>
      <c r="BV175" s="92"/>
      <c r="BW175" s="92"/>
      <c r="BX175" s="92"/>
      <c r="BY175" s="92"/>
    </row>
    <row r="176" spans="1:77" x14ac:dyDescent="0.2">
      <c r="A176" t="str">
        <f t="shared" ca="1" si="81"/>
        <v>Ja</v>
      </c>
      <c r="B176">
        <f t="shared" ca="1" si="82"/>
        <v>2013</v>
      </c>
      <c r="C176">
        <f t="shared" ca="1" si="83"/>
        <v>3</v>
      </c>
      <c r="D176" s="82">
        <f t="shared" ca="1" si="84"/>
        <v>14</v>
      </c>
      <c r="E176" s="65">
        <f ca="1">OFFSET(Prisudvikling!D$8,0,ROW(E176)-ROW(E$6))</f>
        <v>41362</v>
      </c>
      <c r="F176">
        <f t="shared" ca="1" si="80"/>
        <v>170</v>
      </c>
      <c r="G176">
        <f t="shared" ref="G176:P185" ca="1" si="109">IF(ISNA(HLOOKUP($E176,prisudvikling,G$2,FALSE)),"FALSK",IF(HLOOKUP($E176,prisudvikling,G$2,FALSE)&gt;0,HLOOKUP($E176,prisudvikling,G$2,FALSE),"FALSK"))</f>
        <v>170</v>
      </c>
      <c r="H176">
        <f t="shared" ca="1" si="109"/>
        <v>186</v>
      </c>
      <c r="I176">
        <f t="shared" ca="1" si="109"/>
        <v>170</v>
      </c>
      <c r="J176">
        <f t="shared" ca="1" si="109"/>
        <v>194</v>
      </c>
      <c r="K176" t="str">
        <f t="shared" ca="1" si="109"/>
        <v>FALSK</v>
      </c>
      <c r="L176">
        <f t="shared" ca="1" si="109"/>
        <v>318</v>
      </c>
      <c r="M176">
        <f t="shared" ca="1" si="109"/>
        <v>655.25</v>
      </c>
      <c r="N176">
        <f t="shared" ca="1" si="109"/>
        <v>237</v>
      </c>
      <c r="O176">
        <f t="shared" ca="1" si="109"/>
        <v>265</v>
      </c>
      <c r="P176">
        <f t="shared" ca="1" si="109"/>
        <v>235</v>
      </c>
      <c r="Q176">
        <f t="shared" ref="Q176:Z185" ca="1" si="110">IF(ISNA(HLOOKUP($E176,prisudvikling,Q$2,FALSE)),"FALSK",IF(HLOOKUP($E176,prisudvikling,Q$2,FALSE)&gt;0,HLOOKUP($E176,prisudvikling,Q$2,FALSE),"FALSK"))</f>
        <v>1169.5</v>
      </c>
      <c r="R176">
        <f t="shared" ca="1" si="110"/>
        <v>545</v>
      </c>
      <c r="S176">
        <f t="shared" ca="1" si="110"/>
        <v>543</v>
      </c>
      <c r="T176">
        <f t="shared" ca="1" si="110"/>
        <v>975</v>
      </c>
      <c r="U176">
        <f t="shared" ca="1" si="110"/>
        <v>890</v>
      </c>
      <c r="V176">
        <f t="shared" ca="1" si="110"/>
        <v>523</v>
      </c>
      <c r="W176">
        <f t="shared" ca="1" si="110"/>
        <v>495</v>
      </c>
      <c r="X176">
        <f t="shared" ca="1" si="110"/>
        <v>253.75</v>
      </c>
      <c r="Y176">
        <f t="shared" ca="1" si="110"/>
        <v>277.25</v>
      </c>
      <c r="Z176">
        <f t="shared" ca="1" si="110"/>
        <v>290.75</v>
      </c>
      <c r="AA176" t="str">
        <f t="shared" ref="AA176:AJ185" ca="1" si="111">IF(ISNA(HLOOKUP($E176,prisudvikling,AA$2,FALSE)),"FALSK",IF(HLOOKUP($E176,prisudvikling,AA$2,FALSE)&gt;0,HLOOKUP($E176,prisudvikling,AA$2,FALSE),"FALSK"))</f>
        <v>FALSK</v>
      </c>
      <c r="AB176">
        <f t="shared" ca="1" si="111"/>
        <v>1.645344347066922</v>
      </c>
      <c r="AC176">
        <f t="shared" ca="1" si="111"/>
        <v>3.0757865753332663</v>
      </c>
      <c r="AD176">
        <f t="shared" ca="1" si="111"/>
        <v>1.8199523185923911</v>
      </c>
      <c r="AE176">
        <f t="shared" ca="1" si="111"/>
        <v>19.47550451630234</v>
      </c>
      <c r="AF176">
        <f t="shared" ca="1" si="111"/>
        <v>12</v>
      </c>
      <c r="AG176" t="str">
        <f t="shared" ca="1" si="111"/>
        <v>FALSK</v>
      </c>
      <c r="AH176" t="str">
        <f t="shared" ca="1" si="111"/>
        <v>FALSK</v>
      </c>
      <c r="AI176">
        <f t="shared" ca="1" si="111"/>
        <v>1300</v>
      </c>
      <c r="AJ176">
        <f t="shared" ca="1" si="111"/>
        <v>2430</v>
      </c>
      <c r="AK176">
        <f t="shared" ref="AK176:AY185" ca="1" si="112">IF(ISNA(HLOOKUP($E176,prisudvikling,AK$2,FALSE)),"FALSK",IF(HLOOKUP($E176,prisudvikling,AK$2,FALSE)&gt;0,HLOOKUP($E176,prisudvikling,AK$2,FALSE),"FALSK"))</f>
        <v>1440</v>
      </c>
      <c r="AL176">
        <f t="shared" ca="1" si="112"/>
        <v>15370</v>
      </c>
      <c r="AM176">
        <f t="shared" ca="1" si="112"/>
        <v>9470</v>
      </c>
      <c r="AN176" t="str">
        <f t="shared" ca="1" si="112"/>
        <v xml:space="preserve"> </v>
      </c>
      <c r="AO176" t="str">
        <f t="shared" ca="1" si="112"/>
        <v>FALSK</v>
      </c>
      <c r="AP176" t="str">
        <f t="shared" ca="1" si="112"/>
        <v>FALSK</v>
      </c>
      <c r="AQ176">
        <f t="shared" ca="1" si="112"/>
        <v>223.95856153572532</v>
      </c>
      <c r="AR176">
        <f t="shared" ca="1" si="112"/>
        <v>232</v>
      </c>
      <c r="AS176">
        <f t="shared" ca="1" si="112"/>
        <v>224.32289861396225</v>
      </c>
      <c r="AT176">
        <f t="shared" ca="1" si="112"/>
        <v>198.21285003836687</v>
      </c>
      <c r="AU176">
        <f t="shared" ca="1" si="112"/>
        <v>206.2</v>
      </c>
      <c r="AV176">
        <f t="shared" ca="1" si="112"/>
        <v>195.55804337529938</v>
      </c>
      <c r="AW176">
        <f t="shared" ca="1" si="112"/>
        <v>176.01689200239724</v>
      </c>
      <c r="AX176">
        <f t="shared" ca="1" si="112"/>
        <v>184</v>
      </c>
      <c r="AY176" t="str">
        <f t="shared" ca="1" si="112"/>
        <v>FALSK</v>
      </c>
      <c r="BD176" s="92" t="str">
        <f t="shared" ca="1" si="85"/>
        <v>Ja</v>
      </c>
      <c r="BE176" s="92">
        <f t="shared" ca="1" si="86"/>
        <v>2013</v>
      </c>
      <c r="BF176" s="92">
        <f t="shared" ca="1" si="87"/>
        <v>3</v>
      </c>
      <c r="BG176" s="92">
        <f t="shared" ca="1" si="88"/>
        <v>14</v>
      </c>
      <c r="BH176" s="92">
        <f t="shared" ca="1" si="89"/>
        <v>170</v>
      </c>
      <c r="BI176" s="92">
        <f t="shared" ca="1" si="90"/>
        <v>186</v>
      </c>
      <c r="BJ176" s="92">
        <f t="shared" ca="1" si="91"/>
        <v>318</v>
      </c>
      <c r="BK176" s="92">
        <f t="shared" ca="1" si="92"/>
        <v>224.32289861396225</v>
      </c>
      <c r="BQ176" s="92"/>
      <c r="BR176" s="92"/>
      <c r="BS176" s="92"/>
      <c r="BT176" s="92"/>
      <c r="BU176" s="92"/>
      <c r="BV176" s="92"/>
      <c r="BW176" s="92"/>
      <c r="BX176" s="92"/>
      <c r="BY176" s="92"/>
    </row>
    <row r="177" spans="1:77" x14ac:dyDescent="0.2">
      <c r="A177" t="str">
        <f t="shared" ca="1" si="81"/>
        <v>Ja</v>
      </c>
      <c r="B177">
        <f t="shared" ca="1" si="82"/>
        <v>2013</v>
      </c>
      <c r="C177">
        <f t="shared" ca="1" si="83"/>
        <v>4</v>
      </c>
      <c r="D177" s="82">
        <f t="shared" ca="1" si="84"/>
        <v>15</v>
      </c>
      <c r="E177" s="65">
        <f ca="1">OFFSET(Prisudvikling!D$8,0,ROW(E177)-ROW(E$6))</f>
        <v>41369</v>
      </c>
      <c r="F177">
        <f t="shared" ca="1" si="80"/>
        <v>170</v>
      </c>
      <c r="G177">
        <f t="shared" ca="1" si="109"/>
        <v>170</v>
      </c>
      <c r="H177">
        <f t="shared" ca="1" si="109"/>
        <v>187</v>
      </c>
      <c r="I177">
        <f t="shared" ca="1" si="109"/>
        <v>170</v>
      </c>
      <c r="J177">
        <f t="shared" ca="1" si="109"/>
        <v>196.5</v>
      </c>
      <c r="K177" t="str">
        <f t="shared" ca="1" si="109"/>
        <v>FALSK</v>
      </c>
      <c r="L177">
        <f t="shared" ca="1" si="109"/>
        <v>328</v>
      </c>
      <c r="M177">
        <f t="shared" ca="1" si="109"/>
        <v>655.25</v>
      </c>
      <c r="N177">
        <f t="shared" ca="1" si="109"/>
        <v>249.75</v>
      </c>
      <c r="O177">
        <f t="shared" ca="1" si="109"/>
        <v>269</v>
      </c>
      <c r="P177">
        <f t="shared" ca="1" si="109"/>
        <v>236.75</v>
      </c>
      <c r="Q177">
        <f t="shared" ca="1" si="110"/>
        <v>1169.5</v>
      </c>
      <c r="R177">
        <f t="shared" ca="1" si="110"/>
        <v>545</v>
      </c>
      <c r="S177" t="str">
        <f t="shared" ca="1" si="110"/>
        <v>FALSK</v>
      </c>
      <c r="T177">
        <f t="shared" ca="1" si="110"/>
        <v>975</v>
      </c>
      <c r="U177">
        <f t="shared" ca="1" si="110"/>
        <v>890</v>
      </c>
      <c r="V177">
        <f t="shared" ca="1" si="110"/>
        <v>523</v>
      </c>
      <c r="W177">
        <f t="shared" ca="1" si="110"/>
        <v>495</v>
      </c>
      <c r="X177">
        <f t="shared" ca="1" si="110"/>
        <v>256</v>
      </c>
      <c r="Y177">
        <f t="shared" ca="1" si="110"/>
        <v>279.25</v>
      </c>
      <c r="Z177">
        <f t="shared" ca="1" si="110"/>
        <v>292.5</v>
      </c>
      <c r="AA177" t="str">
        <f t="shared" ca="1" si="111"/>
        <v>FALSK</v>
      </c>
      <c r="AB177">
        <f t="shared" ca="1" si="111"/>
        <v>1.645344347066922</v>
      </c>
      <c r="AC177">
        <f t="shared" ca="1" si="111"/>
        <v>3.0757865753332663</v>
      </c>
      <c r="AD177">
        <f t="shared" ca="1" si="111"/>
        <v>1.8199523185923911</v>
      </c>
      <c r="AE177">
        <f t="shared" ca="1" si="111"/>
        <v>19.47550451630234</v>
      </c>
      <c r="AF177">
        <f t="shared" ca="1" si="111"/>
        <v>12</v>
      </c>
      <c r="AG177" t="str">
        <f t="shared" ca="1" si="111"/>
        <v>FALSK</v>
      </c>
      <c r="AH177" t="str">
        <f t="shared" ca="1" si="111"/>
        <v>FALSK</v>
      </c>
      <c r="AI177">
        <f t="shared" ca="1" si="111"/>
        <v>1300</v>
      </c>
      <c r="AJ177">
        <f t="shared" ca="1" si="111"/>
        <v>2430</v>
      </c>
      <c r="AK177">
        <f t="shared" ca="1" si="112"/>
        <v>1440</v>
      </c>
      <c r="AL177">
        <f t="shared" ca="1" si="112"/>
        <v>15370</v>
      </c>
      <c r="AM177">
        <f t="shared" ca="1" si="112"/>
        <v>9470</v>
      </c>
      <c r="AN177" t="str">
        <f t="shared" ca="1" si="112"/>
        <v xml:space="preserve"> </v>
      </c>
      <c r="AO177" t="str">
        <f t="shared" ca="1" si="112"/>
        <v>FALSK</v>
      </c>
      <c r="AP177" t="str">
        <f t="shared" ca="1" si="112"/>
        <v>FALSK</v>
      </c>
      <c r="AQ177">
        <f t="shared" ca="1" si="112"/>
        <v>225.57779681795066</v>
      </c>
      <c r="AR177">
        <f t="shared" ca="1" si="112"/>
        <v>233.6</v>
      </c>
      <c r="AS177">
        <f t="shared" ca="1" si="112"/>
        <v>226.64163155517278</v>
      </c>
      <c r="AT177">
        <f t="shared" ca="1" si="112"/>
        <v>201.51131848719362</v>
      </c>
      <c r="AU177">
        <f t="shared" ca="1" si="112"/>
        <v>209.5</v>
      </c>
      <c r="AV177">
        <f t="shared" ca="1" si="112"/>
        <v>198.00000504755198</v>
      </c>
      <c r="AW177">
        <f t="shared" ca="1" si="112"/>
        <v>177.81307554235732</v>
      </c>
      <c r="AX177">
        <f t="shared" ca="1" si="112"/>
        <v>185.8</v>
      </c>
      <c r="AY177" t="str">
        <f t="shared" ca="1" si="112"/>
        <v>FALSK</v>
      </c>
      <c r="BD177" s="92" t="str">
        <f t="shared" ca="1" si="85"/>
        <v>Ja</v>
      </c>
      <c r="BE177" s="92">
        <f t="shared" ca="1" si="86"/>
        <v>2013</v>
      </c>
      <c r="BF177" s="92">
        <f t="shared" ca="1" si="87"/>
        <v>4</v>
      </c>
      <c r="BG177" s="92">
        <f t="shared" ca="1" si="88"/>
        <v>15</v>
      </c>
      <c r="BH177" s="92">
        <f t="shared" ca="1" si="89"/>
        <v>170</v>
      </c>
      <c r="BI177" s="92">
        <f t="shared" ca="1" si="90"/>
        <v>187</v>
      </c>
      <c r="BJ177" s="92">
        <f t="shared" ca="1" si="91"/>
        <v>328</v>
      </c>
      <c r="BK177" s="92">
        <f t="shared" ca="1" si="92"/>
        <v>226.64163155517278</v>
      </c>
      <c r="BQ177" s="92"/>
      <c r="BR177" s="92"/>
      <c r="BS177" s="92"/>
      <c r="BT177" s="92"/>
      <c r="BU177" s="92"/>
      <c r="BV177" s="92"/>
      <c r="BW177" s="92"/>
      <c r="BX177" s="92"/>
      <c r="BY177" s="92"/>
    </row>
    <row r="178" spans="1:77" x14ac:dyDescent="0.2">
      <c r="A178" t="str">
        <f t="shared" ca="1" si="81"/>
        <v>Ja</v>
      </c>
      <c r="B178">
        <f t="shared" ca="1" si="82"/>
        <v>2013</v>
      </c>
      <c r="C178">
        <f t="shared" ca="1" si="83"/>
        <v>4</v>
      </c>
      <c r="D178" s="82">
        <f t="shared" ca="1" si="84"/>
        <v>16</v>
      </c>
      <c r="E178" s="65">
        <f ca="1">OFFSET(Prisudvikling!D$8,0,ROW(E178)-ROW(E$6))</f>
        <v>41376</v>
      </c>
      <c r="F178">
        <f t="shared" ca="1" si="80"/>
        <v>172</v>
      </c>
      <c r="G178">
        <f t="shared" ca="1" si="109"/>
        <v>172</v>
      </c>
      <c r="H178">
        <f t="shared" ca="1" si="109"/>
        <v>189</v>
      </c>
      <c r="I178">
        <f t="shared" ca="1" si="109"/>
        <v>170</v>
      </c>
      <c r="J178">
        <f t="shared" ca="1" si="109"/>
        <v>195</v>
      </c>
      <c r="K178" t="str">
        <f t="shared" ca="1" si="109"/>
        <v>FALSK</v>
      </c>
      <c r="L178">
        <f t="shared" ca="1" si="109"/>
        <v>323</v>
      </c>
      <c r="M178">
        <f t="shared" ca="1" si="109"/>
        <v>655.25</v>
      </c>
      <c r="N178">
        <f t="shared" ca="1" si="109"/>
        <v>245</v>
      </c>
      <c r="O178">
        <f t="shared" ca="1" si="109"/>
        <v>265</v>
      </c>
      <c r="P178">
        <f t="shared" ca="1" si="109"/>
        <v>236.75</v>
      </c>
      <c r="Q178">
        <f t="shared" ca="1" si="110"/>
        <v>1190.5</v>
      </c>
      <c r="R178">
        <f t="shared" ca="1" si="110"/>
        <v>550.25</v>
      </c>
      <c r="S178">
        <f t="shared" ca="1" si="110"/>
        <v>543</v>
      </c>
      <c r="T178">
        <f t="shared" ca="1" si="110"/>
        <v>975</v>
      </c>
      <c r="U178">
        <f t="shared" ca="1" si="110"/>
        <v>890</v>
      </c>
      <c r="V178">
        <f t="shared" ca="1" si="110"/>
        <v>523</v>
      </c>
      <c r="W178">
        <f t="shared" ca="1" si="110"/>
        <v>495</v>
      </c>
      <c r="X178">
        <f t="shared" ca="1" si="110"/>
        <v>253.5</v>
      </c>
      <c r="Y178">
        <f t="shared" ca="1" si="110"/>
        <v>278</v>
      </c>
      <c r="Z178">
        <f t="shared" ca="1" si="110"/>
        <v>290</v>
      </c>
      <c r="AA178" t="str">
        <f t="shared" ca="1" si="111"/>
        <v>FALSK</v>
      </c>
      <c r="AB178">
        <f t="shared" ca="1" si="111"/>
        <v>1.645344347066922</v>
      </c>
      <c r="AC178">
        <f t="shared" ca="1" si="111"/>
        <v>3.0757865753332663</v>
      </c>
      <c r="AD178">
        <f t="shared" ca="1" si="111"/>
        <v>1.8199523185923911</v>
      </c>
      <c r="AE178">
        <f t="shared" ca="1" si="111"/>
        <v>19.47550451630234</v>
      </c>
      <c r="AF178">
        <f t="shared" ca="1" si="111"/>
        <v>12</v>
      </c>
      <c r="AG178" t="str">
        <f t="shared" ca="1" si="111"/>
        <v>FALSK</v>
      </c>
      <c r="AH178" t="str">
        <f t="shared" ca="1" si="111"/>
        <v>FALSK</v>
      </c>
      <c r="AI178">
        <f t="shared" ca="1" si="111"/>
        <v>1300</v>
      </c>
      <c r="AJ178">
        <f t="shared" ca="1" si="111"/>
        <v>2430</v>
      </c>
      <c r="AK178">
        <f t="shared" ca="1" si="112"/>
        <v>1440</v>
      </c>
      <c r="AL178">
        <f t="shared" ca="1" si="112"/>
        <v>15370</v>
      </c>
      <c r="AM178">
        <f t="shared" ca="1" si="112"/>
        <v>9470</v>
      </c>
      <c r="AN178" t="str">
        <f t="shared" ca="1" si="112"/>
        <v xml:space="preserve"> </v>
      </c>
      <c r="AO178" t="str">
        <f t="shared" ca="1" si="112"/>
        <v>FALSK</v>
      </c>
      <c r="AP178" t="str">
        <f t="shared" ca="1" si="112"/>
        <v>FALSK</v>
      </c>
      <c r="AQ178">
        <f t="shared" ca="1" si="112"/>
        <v>225.77848728967231</v>
      </c>
      <c r="AR178">
        <f t="shared" ca="1" si="112"/>
        <v>233.8</v>
      </c>
      <c r="AS178">
        <f t="shared" ca="1" si="112"/>
        <v>227.11058241363369</v>
      </c>
      <c r="AT178">
        <f t="shared" ca="1" si="112"/>
        <v>199.62692608809178</v>
      </c>
      <c r="AU178">
        <f t="shared" ca="1" si="112"/>
        <v>207.6</v>
      </c>
      <c r="AV178">
        <f t="shared" ca="1" si="112"/>
        <v>198.4989048197917</v>
      </c>
      <c r="AW178">
        <f t="shared" ca="1" si="112"/>
        <v>177.52753458714744</v>
      </c>
      <c r="AX178">
        <f t="shared" ca="1" si="112"/>
        <v>185.5</v>
      </c>
      <c r="AY178" t="str">
        <f t="shared" ca="1" si="112"/>
        <v>FALSK</v>
      </c>
      <c r="BD178" s="92" t="str">
        <f t="shared" ca="1" si="85"/>
        <v>Ja</v>
      </c>
      <c r="BE178" s="92">
        <f t="shared" ca="1" si="86"/>
        <v>2013</v>
      </c>
      <c r="BF178" s="92">
        <f t="shared" ca="1" si="87"/>
        <v>4</v>
      </c>
      <c r="BG178" s="92">
        <f t="shared" ca="1" si="88"/>
        <v>16</v>
      </c>
      <c r="BH178" s="92">
        <f t="shared" ca="1" si="89"/>
        <v>172</v>
      </c>
      <c r="BI178" s="92">
        <f t="shared" ca="1" si="90"/>
        <v>189</v>
      </c>
      <c r="BJ178" s="92">
        <f t="shared" ca="1" si="91"/>
        <v>323</v>
      </c>
      <c r="BK178" s="92">
        <f t="shared" ca="1" si="92"/>
        <v>227.11058241363369</v>
      </c>
      <c r="BQ178" s="92"/>
      <c r="BR178" s="92"/>
      <c r="BS178" s="92"/>
      <c r="BT178" s="92"/>
      <c r="BU178" s="92"/>
      <c r="BV178" s="92"/>
      <c r="BW178" s="92"/>
      <c r="BX178" s="92"/>
      <c r="BY178" s="92"/>
    </row>
    <row r="179" spans="1:77" x14ac:dyDescent="0.2">
      <c r="A179" t="str">
        <f t="shared" ca="1" si="81"/>
        <v>Ja</v>
      </c>
      <c r="B179">
        <f t="shared" ca="1" si="82"/>
        <v>2013</v>
      </c>
      <c r="C179">
        <f t="shared" ca="1" si="83"/>
        <v>4</v>
      </c>
      <c r="D179" s="82">
        <f t="shared" ca="1" si="84"/>
        <v>17</v>
      </c>
      <c r="E179" s="65">
        <f ca="1">OFFSET(Prisudvikling!D$8,0,ROW(E179)-ROW(E$6))</f>
        <v>41383</v>
      </c>
      <c r="F179">
        <f t="shared" ca="1" si="80"/>
        <v>172</v>
      </c>
      <c r="G179">
        <f t="shared" ca="1" si="109"/>
        <v>172</v>
      </c>
      <c r="H179">
        <f t="shared" ca="1" si="109"/>
        <v>189</v>
      </c>
      <c r="I179">
        <f t="shared" ca="1" si="109"/>
        <v>165</v>
      </c>
      <c r="J179">
        <f t="shared" ca="1" si="109"/>
        <v>195</v>
      </c>
      <c r="K179" t="str">
        <f t="shared" ca="1" si="109"/>
        <v>FALSK</v>
      </c>
      <c r="L179">
        <f t="shared" ca="1" si="109"/>
        <v>317</v>
      </c>
      <c r="M179">
        <f t="shared" ca="1" si="109"/>
        <v>660.25</v>
      </c>
      <c r="N179">
        <f t="shared" ca="1" si="109"/>
        <v>247</v>
      </c>
      <c r="O179">
        <f t="shared" ca="1" si="109"/>
        <v>266</v>
      </c>
      <c r="P179">
        <f t="shared" ca="1" si="109"/>
        <v>230.75</v>
      </c>
      <c r="Q179">
        <f t="shared" ca="1" si="110"/>
        <v>1190.5</v>
      </c>
      <c r="R179">
        <f t="shared" ca="1" si="110"/>
        <v>542.25</v>
      </c>
      <c r="S179">
        <f t="shared" ca="1" si="110"/>
        <v>543</v>
      </c>
      <c r="T179">
        <f t="shared" ca="1" si="110"/>
        <v>975</v>
      </c>
      <c r="U179">
        <f t="shared" ca="1" si="110"/>
        <v>890</v>
      </c>
      <c r="V179">
        <f t="shared" ca="1" si="110"/>
        <v>523</v>
      </c>
      <c r="W179">
        <f t="shared" ca="1" si="110"/>
        <v>495</v>
      </c>
      <c r="X179">
        <f t="shared" ca="1" si="110"/>
        <v>253.5</v>
      </c>
      <c r="Y179">
        <f t="shared" ca="1" si="110"/>
        <v>278</v>
      </c>
      <c r="Z179">
        <f t="shared" ca="1" si="110"/>
        <v>290.25</v>
      </c>
      <c r="AA179" t="str">
        <f t="shared" ca="1" si="111"/>
        <v>FALSK</v>
      </c>
      <c r="AB179">
        <f t="shared" ca="1" si="111"/>
        <v>1.645344347066922</v>
      </c>
      <c r="AC179">
        <f t="shared" ca="1" si="111"/>
        <v>3.0757865753332663</v>
      </c>
      <c r="AD179">
        <f t="shared" ca="1" si="111"/>
        <v>1.8199523185923911</v>
      </c>
      <c r="AE179">
        <f t="shared" ca="1" si="111"/>
        <v>19.47550451630234</v>
      </c>
      <c r="AF179">
        <f t="shared" ca="1" si="111"/>
        <v>12</v>
      </c>
      <c r="AG179" t="str">
        <f t="shared" ca="1" si="111"/>
        <v>FALSK</v>
      </c>
      <c r="AH179" t="str">
        <f t="shared" ca="1" si="111"/>
        <v>FALSK</v>
      </c>
      <c r="AI179">
        <f t="shared" ca="1" si="111"/>
        <v>1300</v>
      </c>
      <c r="AJ179">
        <f t="shared" ca="1" si="111"/>
        <v>2430</v>
      </c>
      <c r="AK179">
        <f t="shared" ca="1" si="112"/>
        <v>1440</v>
      </c>
      <c r="AL179">
        <f t="shared" ca="1" si="112"/>
        <v>15370</v>
      </c>
      <c r="AM179">
        <f t="shared" ca="1" si="112"/>
        <v>9470</v>
      </c>
      <c r="AN179" t="str">
        <f t="shared" ca="1" si="112"/>
        <v xml:space="preserve"> </v>
      </c>
      <c r="AO179" t="str">
        <f t="shared" ca="1" si="112"/>
        <v>FALSK</v>
      </c>
      <c r="AP179" t="str">
        <f t="shared" ca="1" si="112"/>
        <v>FALSK</v>
      </c>
      <c r="AQ179">
        <f t="shared" ca="1" si="112"/>
        <v>224.04706649718727</v>
      </c>
      <c r="AR179">
        <f t="shared" ca="1" si="112"/>
        <v>232</v>
      </c>
      <c r="AS179">
        <f t="shared" ca="1" si="112"/>
        <v>225.86056469756718</v>
      </c>
      <c r="AT179">
        <f t="shared" ca="1" si="112"/>
        <v>198.82394915039416</v>
      </c>
      <c r="AU179">
        <f t="shared" ca="1" si="112"/>
        <v>206.8</v>
      </c>
      <c r="AV179">
        <f t="shared" ca="1" si="112"/>
        <v>197.44694581991391</v>
      </c>
      <c r="AW179">
        <f t="shared" ca="1" si="112"/>
        <v>177.37264427304203</v>
      </c>
      <c r="AX179">
        <f t="shared" ca="1" si="112"/>
        <v>185.4</v>
      </c>
      <c r="AY179" t="str">
        <f t="shared" ca="1" si="112"/>
        <v>FALSK</v>
      </c>
      <c r="BD179" s="92" t="str">
        <f t="shared" ca="1" si="85"/>
        <v>Ja</v>
      </c>
      <c r="BE179" s="92">
        <f t="shared" ca="1" si="86"/>
        <v>2013</v>
      </c>
      <c r="BF179" s="92">
        <f t="shared" ca="1" si="87"/>
        <v>4</v>
      </c>
      <c r="BG179" s="92">
        <f t="shared" ca="1" si="88"/>
        <v>17</v>
      </c>
      <c r="BH179" s="92">
        <f t="shared" ca="1" si="89"/>
        <v>172</v>
      </c>
      <c r="BI179" s="92">
        <f t="shared" ca="1" si="90"/>
        <v>189</v>
      </c>
      <c r="BJ179" s="92">
        <f t="shared" ca="1" si="91"/>
        <v>317</v>
      </c>
      <c r="BK179" s="92">
        <f t="shared" ca="1" si="92"/>
        <v>225.86056469756718</v>
      </c>
      <c r="BQ179" s="92"/>
      <c r="BR179" s="92"/>
      <c r="BS179" s="92"/>
      <c r="BT179" s="92"/>
      <c r="BU179" s="92"/>
      <c r="BV179" s="92"/>
      <c r="BW179" s="92"/>
      <c r="BX179" s="92"/>
      <c r="BY179" s="92"/>
    </row>
    <row r="180" spans="1:77" x14ac:dyDescent="0.2">
      <c r="A180" t="str">
        <f t="shared" ca="1" si="81"/>
        <v>Ja</v>
      </c>
      <c r="B180">
        <f t="shared" ca="1" si="82"/>
        <v>2013</v>
      </c>
      <c r="C180">
        <f t="shared" ca="1" si="83"/>
        <v>4</v>
      </c>
      <c r="D180" s="82">
        <f t="shared" ca="1" si="84"/>
        <v>18</v>
      </c>
      <c r="E180" s="65">
        <f ca="1">OFFSET(Prisudvikling!D$8,0,ROW(E180)-ROW(E$6))</f>
        <v>41390</v>
      </c>
      <c r="F180">
        <f t="shared" ca="1" si="80"/>
        <v>177</v>
      </c>
      <c r="G180">
        <f t="shared" ca="1" si="109"/>
        <v>177</v>
      </c>
      <c r="H180">
        <f t="shared" ca="1" si="109"/>
        <v>191</v>
      </c>
      <c r="I180">
        <f t="shared" ca="1" si="109"/>
        <v>165</v>
      </c>
      <c r="J180">
        <f t="shared" ca="1" si="109"/>
        <v>189</v>
      </c>
      <c r="K180" t="str">
        <f t="shared" ca="1" si="109"/>
        <v>FALSK</v>
      </c>
      <c r="L180">
        <f t="shared" ca="1" si="109"/>
        <v>348</v>
      </c>
      <c r="M180">
        <f t="shared" ca="1" si="109"/>
        <v>660.25</v>
      </c>
      <c r="N180">
        <f t="shared" ca="1" si="109"/>
        <v>247</v>
      </c>
      <c r="O180">
        <f t="shared" ca="1" si="109"/>
        <v>266</v>
      </c>
      <c r="P180">
        <f t="shared" ca="1" si="109"/>
        <v>219</v>
      </c>
      <c r="Q180">
        <f t="shared" ca="1" si="110"/>
        <v>1190.5</v>
      </c>
      <c r="R180">
        <f t="shared" ca="1" si="110"/>
        <v>542.25</v>
      </c>
      <c r="S180">
        <f t="shared" ca="1" si="110"/>
        <v>543</v>
      </c>
      <c r="T180">
        <f t="shared" ca="1" si="110"/>
        <v>1350</v>
      </c>
      <c r="U180">
        <f t="shared" ca="1" si="110"/>
        <v>870</v>
      </c>
      <c r="V180">
        <f t="shared" ca="1" si="110"/>
        <v>512</v>
      </c>
      <c r="W180">
        <f t="shared" ca="1" si="110"/>
        <v>495</v>
      </c>
      <c r="X180">
        <f t="shared" ca="1" si="110"/>
        <v>256.5</v>
      </c>
      <c r="Y180">
        <f t="shared" ca="1" si="110"/>
        <v>284.25</v>
      </c>
      <c r="Z180">
        <f t="shared" ca="1" si="110"/>
        <v>297.25</v>
      </c>
      <c r="AA180" t="str">
        <f t="shared" ca="1" si="111"/>
        <v>FALSK</v>
      </c>
      <c r="AB180">
        <f t="shared" ca="1" si="111"/>
        <v>2</v>
      </c>
      <c r="AC180">
        <f t="shared" ca="1" si="111"/>
        <v>3.25</v>
      </c>
      <c r="AD180">
        <f t="shared" ca="1" si="111"/>
        <v>2.2999999999999998</v>
      </c>
      <c r="AE180">
        <f t="shared" ca="1" si="111"/>
        <v>24</v>
      </c>
      <c r="AF180">
        <f t="shared" ca="1" si="111"/>
        <v>12</v>
      </c>
      <c r="AG180" t="str">
        <f t="shared" ca="1" si="111"/>
        <v>FALSK</v>
      </c>
      <c r="AH180" t="str">
        <f t="shared" ca="1" si="111"/>
        <v>FALSK</v>
      </c>
      <c r="AI180">
        <f t="shared" ca="1" si="111"/>
        <v>1580</v>
      </c>
      <c r="AJ180">
        <f t="shared" ca="1" si="111"/>
        <v>2560</v>
      </c>
      <c r="AK180">
        <f t="shared" ca="1" si="112"/>
        <v>1820</v>
      </c>
      <c r="AL180">
        <f t="shared" ca="1" si="112"/>
        <v>18940</v>
      </c>
      <c r="AM180">
        <f t="shared" ca="1" si="112"/>
        <v>9470</v>
      </c>
      <c r="AN180" t="str">
        <f t="shared" ca="1" si="112"/>
        <v xml:space="preserve"> </v>
      </c>
      <c r="AO180" t="str">
        <f t="shared" ca="1" si="112"/>
        <v>FALSK</v>
      </c>
      <c r="AP180" t="str">
        <f t="shared" ca="1" si="112"/>
        <v>FALSK</v>
      </c>
      <c r="AQ180">
        <f t="shared" ca="1" si="112"/>
        <v>231.63393658684009</v>
      </c>
      <c r="AR180">
        <f t="shared" ca="1" si="112"/>
        <v>239.6</v>
      </c>
      <c r="AS180">
        <f t="shared" ca="1" si="112"/>
        <v>232.18475707492999</v>
      </c>
      <c r="AT180">
        <f t="shared" ca="1" si="112"/>
        <v>202.64585702279578</v>
      </c>
      <c r="AU180">
        <f t="shared" ca="1" si="112"/>
        <v>210.6</v>
      </c>
      <c r="AV180">
        <f t="shared" ca="1" si="112"/>
        <v>204.84811388641012</v>
      </c>
      <c r="AW180">
        <f t="shared" ca="1" si="112"/>
        <v>178.91483501573089</v>
      </c>
      <c r="AX180">
        <f t="shared" ca="1" si="112"/>
        <v>186.9</v>
      </c>
      <c r="AY180" t="str">
        <f t="shared" ca="1" si="112"/>
        <v>FALSK</v>
      </c>
      <c r="BD180" s="92" t="str">
        <f t="shared" ca="1" si="85"/>
        <v>Ja</v>
      </c>
      <c r="BE180" s="92">
        <f t="shared" ca="1" si="86"/>
        <v>2013</v>
      </c>
      <c r="BF180" s="92">
        <f t="shared" ca="1" si="87"/>
        <v>4</v>
      </c>
      <c r="BG180" s="92">
        <f t="shared" ca="1" si="88"/>
        <v>18</v>
      </c>
      <c r="BH180" s="92">
        <f t="shared" ca="1" si="89"/>
        <v>177</v>
      </c>
      <c r="BI180" s="92">
        <f t="shared" ca="1" si="90"/>
        <v>191</v>
      </c>
      <c r="BJ180" s="92">
        <f t="shared" ca="1" si="91"/>
        <v>348</v>
      </c>
      <c r="BK180" s="92">
        <f t="shared" ca="1" si="92"/>
        <v>232.18475707492999</v>
      </c>
      <c r="BQ180" s="92"/>
      <c r="BR180" s="92"/>
      <c r="BS180" s="92"/>
      <c r="BT180" s="92"/>
      <c r="BU180" s="92"/>
      <c r="BV180" s="92"/>
      <c r="BW180" s="92"/>
      <c r="BX180" s="92"/>
      <c r="BY180" s="92"/>
    </row>
    <row r="181" spans="1:77" x14ac:dyDescent="0.2">
      <c r="A181" t="str">
        <f t="shared" ca="1" si="81"/>
        <v>Ja</v>
      </c>
      <c r="B181">
        <f t="shared" ca="1" si="82"/>
        <v>2013</v>
      </c>
      <c r="C181">
        <f t="shared" ca="1" si="83"/>
        <v>5</v>
      </c>
      <c r="D181" s="82">
        <f t="shared" ca="1" si="84"/>
        <v>19</v>
      </c>
      <c r="E181" s="65">
        <f ca="1">OFFSET(Prisudvikling!D$8,0,ROW(E181)-ROW(E$6))</f>
        <v>41397</v>
      </c>
      <c r="F181">
        <f t="shared" ca="1" si="80"/>
        <v>177</v>
      </c>
      <c r="G181">
        <f t="shared" ca="1" si="109"/>
        <v>177</v>
      </c>
      <c r="H181">
        <f t="shared" ca="1" si="109"/>
        <v>190</v>
      </c>
      <c r="I181">
        <f t="shared" ca="1" si="109"/>
        <v>165</v>
      </c>
      <c r="J181">
        <f t="shared" ca="1" si="109"/>
        <v>187</v>
      </c>
      <c r="K181" t="str">
        <f t="shared" ca="1" si="109"/>
        <v>FALSK</v>
      </c>
      <c r="L181">
        <f t="shared" ca="1" si="109"/>
        <v>350</v>
      </c>
      <c r="M181">
        <f t="shared" ca="1" si="109"/>
        <v>660.25</v>
      </c>
      <c r="N181">
        <f t="shared" ca="1" si="109"/>
        <v>261.75</v>
      </c>
      <c r="O181">
        <f t="shared" ca="1" si="109"/>
        <v>267</v>
      </c>
      <c r="P181">
        <f t="shared" ca="1" si="109"/>
        <v>233</v>
      </c>
      <c r="Q181">
        <f t="shared" ca="1" si="110"/>
        <v>1205.75</v>
      </c>
      <c r="R181">
        <f t="shared" ca="1" si="110"/>
        <v>540.25</v>
      </c>
      <c r="S181">
        <f t="shared" ca="1" si="110"/>
        <v>543</v>
      </c>
      <c r="T181">
        <f t="shared" ca="1" si="110"/>
        <v>1350</v>
      </c>
      <c r="U181">
        <f t="shared" ca="1" si="110"/>
        <v>877</v>
      </c>
      <c r="V181">
        <f t="shared" ca="1" si="110"/>
        <v>512</v>
      </c>
      <c r="W181">
        <f t="shared" ca="1" si="110"/>
        <v>495</v>
      </c>
      <c r="X181">
        <f t="shared" ca="1" si="110"/>
        <v>257.75</v>
      </c>
      <c r="Y181">
        <f t="shared" ca="1" si="110"/>
        <v>285.5</v>
      </c>
      <c r="Z181">
        <f t="shared" ca="1" si="110"/>
        <v>299.75</v>
      </c>
      <c r="AA181" t="str">
        <f t="shared" ca="1" si="111"/>
        <v>FALSK</v>
      </c>
      <c r="AB181">
        <f t="shared" ca="1" si="111"/>
        <v>2</v>
      </c>
      <c r="AC181">
        <f t="shared" ca="1" si="111"/>
        <v>3.25</v>
      </c>
      <c r="AD181">
        <f t="shared" ca="1" si="111"/>
        <v>2.2999999999999998</v>
      </c>
      <c r="AE181">
        <f t="shared" ca="1" si="111"/>
        <v>24</v>
      </c>
      <c r="AF181">
        <f t="shared" ca="1" si="111"/>
        <v>12</v>
      </c>
      <c r="AG181" t="str">
        <f t="shared" ca="1" si="111"/>
        <v>FALSK</v>
      </c>
      <c r="AH181" t="str">
        <f t="shared" ca="1" si="111"/>
        <v>FALSK</v>
      </c>
      <c r="AI181">
        <f t="shared" ca="1" si="111"/>
        <v>1580</v>
      </c>
      <c r="AJ181">
        <f t="shared" ca="1" si="111"/>
        <v>2560</v>
      </c>
      <c r="AK181">
        <f t="shared" ca="1" si="112"/>
        <v>1820</v>
      </c>
      <c r="AL181">
        <f t="shared" ca="1" si="112"/>
        <v>18940</v>
      </c>
      <c r="AM181">
        <f t="shared" ca="1" si="112"/>
        <v>9470</v>
      </c>
      <c r="AN181" t="str">
        <f t="shared" ca="1" si="112"/>
        <v xml:space="preserve"> </v>
      </c>
      <c r="AO181" t="str">
        <f t="shared" ca="1" si="112"/>
        <v>FALSK</v>
      </c>
      <c r="AP181" t="str">
        <f t="shared" ca="1" si="112"/>
        <v>FALSK</v>
      </c>
      <c r="AQ181">
        <f t="shared" ca="1" si="112"/>
        <v>231.26995036564983</v>
      </c>
      <c r="AR181">
        <f t="shared" ca="1" si="112"/>
        <v>239.3</v>
      </c>
      <c r="AS181">
        <f t="shared" ca="1" si="112"/>
        <v>231.95137335917073</v>
      </c>
      <c r="AT181">
        <f t="shared" ca="1" si="112"/>
        <v>202.0665010351033</v>
      </c>
      <c r="AU181">
        <f t="shared" ca="1" si="112"/>
        <v>210.1</v>
      </c>
      <c r="AV181">
        <f t="shared" ca="1" si="112"/>
        <v>204.66938702385099</v>
      </c>
      <c r="AW181">
        <f t="shared" ca="1" si="112"/>
        <v>178.51601174458145</v>
      </c>
      <c r="AX181">
        <f t="shared" ca="1" si="112"/>
        <v>186.5</v>
      </c>
      <c r="AY181" t="str">
        <f t="shared" ca="1" si="112"/>
        <v>FALSK</v>
      </c>
      <c r="BD181" s="92" t="str">
        <f t="shared" ca="1" si="85"/>
        <v>Ja</v>
      </c>
      <c r="BE181" s="92">
        <f t="shared" ca="1" si="86"/>
        <v>2013</v>
      </c>
      <c r="BF181" s="92">
        <f t="shared" ca="1" si="87"/>
        <v>5</v>
      </c>
      <c r="BG181" s="92">
        <f t="shared" ca="1" si="88"/>
        <v>19</v>
      </c>
      <c r="BH181" s="92">
        <f t="shared" ca="1" si="89"/>
        <v>177</v>
      </c>
      <c r="BI181" s="92">
        <f t="shared" ca="1" si="90"/>
        <v>190</v>
      </c>
      <c r="BJ181" s="92">
        <f t="shared" ca="1" si="91"/>
        <v>350</v>
      </c>
      <c r="BK181" s="92">
        <f t="shared" ca="1" si="92"/>
        <v>231.95137335917073</v>
      </c>
      <c r="BQ181" s="92"/>
      <c r="BR181" s="92"/>
      <c r="BS181" s="92"/>
      <c r="BT181" s="92"/>
      <c r="BU181" s="92"/>
      <c r="BV181" s="92"/>
      <c r="BW181" s="92"/>
      <c r="BX181" s="92"/>
      <c r="BY181" s="92"/>
    </row>
    <row r="182" spans="1:77" x14ac:dyDescent="0.2">
      <c r="A182" t="str">
        <f t="shared" ca="1" si="81"/>
        <v>Ja</v>
      </c>
      <c r="B182">
        <f t="shared" ca="1" si="82"/>
        <v>2013</v>
      </c>
      <c r="C182">
        <f t="shared" ca="1" si="83"/>
        <v>5</v>
      </c>
      <c r="D182" s="82">
        <f t="shared" ca="1" si="84"/>
        <v>20</v>
      </c>
      <c r="E182" s="65">
        <f ca="1">OFFSET(Prisudvikling!D$8,0,ROW(E182)-ROW(E$6))</f>
        <v>41404</v>
      </c>
      <c r="F182">
        <f t="shared" ca="1" si="80"/>
        <v>174</v>
      </c>
      <c r="G182">
        <f t="shared" ca="1" si="109"/>
        <v>174</v>
      </c>
      <c r="H182">
        <f t="shared" ca="1" si="109"/>
        <v>190</v>
      </c>
      <c r="I182">
        <f t="shared" ca="1" si="109"/>
        <v>165</v>
      </c>
      <c r="J182">
        <f t="shared" ca="1" si="109"/>
        <v>189</v>
      </c>
      <c r="K182" t="str">
        <f t="shared" ca="1" si="109"/>
        <v>FALSK</v>
      </c>
      <c r="L182">
        <f t="shared" ca="1" si="109"/>
        <v>350</v>
      </c>
      <c r="M182">
        <f t="shared" ca="1" si="109"/>
        <v>720.25</v>
      </c>
      <c r="N182">
        <f t="shared" ca="1" si="109"/>
        <v>261.75</v>
      </c>
      <c r="O182">
        <f t="shared" ca="1" si="109"/>
        <v>267</v>
      </c>
      <c r="P182">
        <f t="shared" ca="1" si="109"/>
        <v>233</v>
      </c>
      <c r="Q182">
        <f t="shared" ca="1" si="110"/>
        <v>1200</v>
      </c>
      <c r="R182">
        <f t="shared" ca="1" si="110"/>
        <v>540.25</v>
      </c>
      <c r="S182">
        <f t="shared" ca="1" si="110"/>
        <v>543</v>
      </c>
      <c r="T182">
        <f t="shared" ca="1" si="110"/>
        <v>1350</v>
      </c>
      <c r="U182">
        <f t="shared" ca="1" si="110"/>
        <v>877</v>
      </c>
      <c r="V182">
        <f t="shared" ca="1" si="110"/>
        <v>512</v>
      </c>
      <c r="W182">
        <f t="shared" ca="1" si="110"/>
        <v>495</v>
      </c>
      <c r="X182">
        <f t="shared" ca="1" si="110"/>
        <v>260</v>
      </c>
      <c r="Y182">
        <f t="shared" ca="1" si="110"/>
        <v>288.5</v>
      </c>
      <c r="Z182">
        <f t="shared" ca="1" si="110"/>
        <v>304</v>
      </c>
      <c r="AA182" t="str">
        <f t="shared" ca="1" si="111"/>
        <v>FALSK</v>
      </c>
      <c r="AB182">
        <f t="shared" ca="1" si="111"/>
        <v>1.5244619052415971</v>
      </c>
      <c r="AC182">
        <f t="shared" ca="1" si="111"/>
        <v>3.0556395016957123</v>
      </c>
      <c r="AD182">
        <f t="shared" ca="1" si="111"/>
        <v>1.799805244954837</v>
      </c>
      <c r="AE182">
        <f t="shared" ca="1" si="111"/>
        <v>13.162754776535376</v>
      </c>
      <c r="AF182">
        <f t="shared" ca="1" si="111"/>
        <v>12</v>
      </c>
      <c r="AG182" t="str">
        <f t="shared" ca="1" si="111"/>
        <v>FALSK</v>
      </c>
      <c r="AH182" t="str">
        <f t="shared" ca="1" si="111"/>
        <v>FALSK</v>
      </c>
      <c r="AI182">
        <f t="shared" ca="1" si="111"/>
        <v>1200</v>
      </c>
      <c r="AJ182">
        <f t="shared" ca="1" si="111"/>
        <v>2410</v>
      </c>
      <c r="AK182">
        <f t="shared" ca="1" si="112"/>
        <v>1420</v>
      </c>
      <c r="AL182">
        <f t="shared" ca="1" si="112"/>
        <v>10390</v>
      </c>
      <c r="AM182">
        <f t="shared" ca="1" si="112"/>
        <v>9470</v>
      </c>
      <c r="AN182" t="str">
        <f t="shared" ca="1" si="112"/>
        <v xml:space="preserve"> </v>
      </c>
      <c r="AO182" t="str">
        <f t="shared" ca="1" si="112"/>
        <v>FALSK</v>
      </c>
      <c r="AP182" t="str">
        <f t="shared" ca="1" si="112"/>
        <v>FALSK</v>
      </c>
      <c r="AQ182">
        <f t="shared" ca="1" si="112"/>
        <v>226.36076634847012</v>
      </c>
      <c r="AR182">
        <f t="shared" ca="1" si="112"/>
        <v>234.4</v>
      </c>
      <c r="AS182">
        <f t="shared" ca="1" si="112"/>
        <v>231.68351543773221</v>
      </c>
      <c r="AT182">
        <f t="shared" ca="1" si="112"/>
        <v>202.01096491370544</v>
      </c>
      <c r="AU182">
        <f t="shared" ca="1" si="112"/>
        <v>210</v>
      </c>
      <c r="AV182">
        <f t="shared" ca="1" si="112"/>
        <v>198.76288408824485</v>
      </c>
      <c r="AW182">
        <f t="shared" ca="1" si="112"/>
        <v>178.74057645906947</v>
      </c>
      <c r="AX182">
        <f t="shared" ca="1" si="112"/>
        <v>186.7</v>
      </c>
      <c r="AY182" t="str">
        <f t="shared" ca="1" si="112"/>
        <v>FALSK</v>
      </c>
      <c r="BD182" s="92" t="str">
        <f t="shared" ca="1" si="85"/>
        <v>Ja</v>
      </c>
      <c r="BE182" s="92">
        <f t="shared" ca="1" si="86"/>
        <v>2013</v>
      </c>
      <c r="BF182" s="92">
        <f t="shared" ca="1" si="87"/>
        <v>5</v>
      </c>
      <c r="BG182" s="92">
        <f t="shared" ca="1" si="88"/>
        <v>20</v>
      </c>
      <c r="BH182" s="92">
        <f t="shared" ca="1" si="89"/>
        <v>174</v>
      </c>
      <c r="BI182" s="92">
        <f t="shared" ca="1" si="90"/>
        <v>190</v>
      </c>
      <c r="BJ182" s="92">
        <f t="shared" ca="1" si="91"/>
        <v>350</v>
      </c>
      <c r="BK182" s="92">
        <f t="shared" ca="1" si="92"/>
        <v>231.68351543773221</v>
      </c>
      <c r="BQ182" s="92"/>
      <c r="BR182" s="92"/>
      <c r="BS182" s="92"/>
      <c r="BT182" s="92"/>
      <c r="BU182" s="92"/>
      <c r="BV182" s="92"/>
      <c r="BW182" s="92"/>
      <c r="BX182" s="92"/>
      <c r="BY182" s="92"/>
    </row>
    <row r="183" spans="1:77" x14ac:dyDescent="0.2">
      <c r="A183" t="str">
        <f t="shared" ca="1" si="81"/>
        <v>Ja</v>
      </c>
      <c r="B183">
        <f t="shared" ca="1" si="82"/>
        <v>2013</v>
      </c>
      <c r="C183">
        <f t="shared" ca="1" si="83"/>
        <v>5</v>
      </c>
      <c r="D183" s="82">
        <f t="shared" ca="1" si="84"/>
        <v>21</v>
      </c>
      <c r="E183" s="65">
        <f ca="1">OFFSET(Prisudvikling!D$8,0,ROW(E183)-ROW(E$6))</f>
        <v>41411</v>
      </c>
      <c r="F183">
        <f t="shared" ca="1" si="80"/>
        <v>174</v>
      </c>
      <c r="G183">
        <f t="shared" ca="1" si="109"/>
        <v>174</v>
      </c>
      <c r="H183">
        <f t="shared" ca="1" si="109"/>
        <v>190</v>
      </c>
      <c r="I183">
        <f t="shared" ca="1" si="109"/>
        <v>156</v>
      </c>
      <c r="J183">
        <f t="shared" ca="1" si="109"/>
        <v>187</v>
      </c>
      <c r="K183" t="str">
        <f t="shared" ca="1" si="109"/>
        <v>FALSK</v>
      </c>
      <c r="L183">
        <f t="shared" ca="1" si="109"/>
        <v>351.5</v>
      </c>
      <c r="M183">
        <f t="shared" ca="1" si="109"/>
        <v>720.25</v>
      </c>
      <c r="N183">
        <f t="shared" ca="1" si="109"/>
        <v>255</v>
      </c>
      <c r="O183">
        <f t="shared" ca="1" si="109"/>
        <v>272</v>
      </c>
      <c r="P183">
        <f t="shared" ca="1" si="109"/>
        <v>236</v>
      </c>
      <c r="Q183">
        <f t="shared" ca="1" si="110"/>
        <v>1205.75</v>
      </c>
      <c r="R183">
        <f t="shared" ca="1" si="110"/>
        <v>547.25</v>
      </c>
      <c r="S183">
        <f t="shared" ca="1" si="110"/>
        <v>543</v>
      </c>
      <c r="T183">
        <f t="shared" ca="1" si="110"/>
        <v>1350</v>
      </c>
      <c r="U183">
        <f t="shared" ca="1" si="110"/>
        <v>877</v>
      </c>
      <c r="V183">
        <f t="shared" ca="1" si="110"/>
        <v>512</v>
      </c>
      <c r="W183">
        <f t="shared" ca="1" si="110"/>
        <v>495</v>
      </c>
      <c r="X183">
        <f t="shared" ca="1" si="110"/>
        <v>259.25</v>
      </c>
      <c r="Y183">
        <f t="shared" ca="1" si="110"/>
        <v>288</v>
      </c>
      <c r="Z183">
        <f t="shared" ca="1" si="110"/>
        <v>303.25</v>
      </c>
      <c r="AA183" t="str">
        <f t="shared" ca="1" si="111"/>
        <v>FALSK</v>
      </c>
      <c r="AB183">
        <f t="shared" ca="1" si="111"/>
        <v>2</v>
      </c>
      <c r="AC183">
        <f t="shared" ca="1" si="111"/>
        <v>3.25</v>
      </c>
      <c r="AD183">
        <f t="shared" ca="1" si="111"/>
        <v>2.2999999999999998</v>
      </c>
      <c r="AE183">
        <f t="shared" ca="1" si="111"/>
        <v>24</v>
      </c>
      <c r="AF183">
        <f t="shared" ca="1" si="111"/>
        <v>12</v>
      </c>
      <c r="AG183" t="str">
        <f t="shared" ca="1" si="111"/>
        <v>FALSK</v>
      </c>
      <c r="AH183" t="str">
        <f t="shared" ca="1" si="111"/>
        <v>FALSK</v>
      </c>
      <c r="AI183">
        <f t="shared" ca="1" si="111"/>
        <v>1580</v>
      </c>
      <c r="AJ183">
        <f t="shared" ca="1" si="111"/>
        <v>2560</v>
      </c>
      <c r="AK183">
        <f t="shared" ca="1" si="112"/>
        <v>1820</v>
      </c>
      <c r="AL183">
        <f t="shared" ca="1" si="112"/>
        <v>18940</v>
      </c>
      <c r="AM183">
        <f t="shared" ca="1" si="112"/>
        <v>9470</v>
      </c>
      <c r="AN183" t="str">
        <f t="shared" ca="1" si="112"/>
        <v xml:space="preserve"> </v>
      </c>
      <c r="AO183" t="str">
        <f t="shared" ca="1" si="112"/>
        <v>FALSK</v>
      </c>
      <c r="AP183" t="str">
        <f t="shared" ca="1" si="112"/>
        <v>FALSK</v>
      </c>
      <c r="AQ183">
        <f t="shared" ca="1" si="112"/>
        <v>232.12364653640859</v>
      </c>
      <c r="AR183">
        <f t="shared" ca="1" si="112"/>
        <v>240.1</v>
      </c>
      <c r="AS183">
        <f t="shared" ca="1" si="112"/>
        <v>232.0960934686114</v>
      </c>
      <c r="AT183">
        <f t="shared" ca="1" si="112"/>
        <v>204.47380039265511</v>
      </c>
      <c r="AU183">
        <f t="shared" ca="1" si="112"/>
        <v>212.5</v>
      </c>
      <c r="AV183">
        <f t="shared" ca="1" si="112"/>
        <v>198.99806229773722</v>
      </c>
      <c r="AW183">
        <f t="shared" ca="1" si="112"/>
        <v>178.08236669532002</v>
      </c>
      <c r="AX183">
        <f t="shared" ca="1" si="112"/>
        <v>186.1</v>
      </c>
      <c r="AY183" t="str">
        <f t="shared" ca="1" si="112"/>
        <v>FALSK</v>
      </c>
      <c r="BD183" s="92" t="str">
        <f t="shared" ca="1" si="85"/>
        <v>Ja</v>
      </c>
      <c r="BE183" s="92">
        <f t="shared" ca="1" si="86"/>
        <v>2013</v>
      </c>
      <c r="BF183" s="92">
        <f t="shared" ca="1" si="87"/>
        <v>5</v>
      </c>
      <c r="BG183" s="92">
        <f t="shared" ca="1" si="88"/>
        <v>21</v>
      </c>
      <c r="BH183" s="92">
        <f t="shared" ca="1" si="89"/>
        <v>174</v>
      </c>
      <c r="BI183" s="92">
        <f t="shared" ca="1" si="90"/>
        <v>190</v>
      </c>
      <c r="BJ183" s="92">
        <f t="shared" ca="1" si="91"/>
        <v>351.5</v>
      </c>
      <c r="BK183" s="92">
        <f t="shared" ca="1" si="92"/>
        <v>232.0960934686114</v>
      </c>
      <c r="BQ183" s="92"/>
      <c r="BR183" s="92"/>
      <c r="BS183" s="92"/>
      <c r="BT183" s="92"/>
      <c r="BU183" s="92"/>
      <c r="BV183" s="92"/>
      <c r="BW183" s="92"/>
      <c r="BX183" s="92"/>
      <c r="BY183" s="92"/>
    </row>
    <row r="184" spans="1:77" x14ac:dyDescent="0.2">
      <c r="A184" t="str">
        <f t="shared" ca="1" si="81"/>
        <v>Ja</v>
      </c>
      <c r="B184">
        <f t="shared" ca="1" si="82"/>
        <v>2013</v>
      </c>
      <c r="C184">
        <f t="shared" ca="1" si="83"/>
        <v>5</v>
      </c>
      <c r="D184" s="82">
        <f t="shared" ca="1" si="84"/>
        <v>22</v>
      </c>
      <c r="E184" s="65">
        <f ca="1">OFFSET(Prisudvikling!D$8,0,ROW(E184)-ROW(E$6))</f>
        <v>41418</v>
      </c>
      <c r="F184">
        <f t="shared" ca="1" si="80"/>
        <v>173.5</v>
      </c>
      <c r="G184">
        <f t="shared" ca="1" si="109"/>
        <v>173.5</v>
      </c>
      <c r="H184">
        <f t="shared" ca="1" si="109"/>
        <v>183</v>
      </c>
      <c r="I184">
        <f t="shared" ca="1" si="109"/>
        <v>146</v>
      </c>
      <c r="J184">
        <f t="shared" ca="1" si="109"/>
        <v>180</v>
      </c>
      <c r="K184">
        <f t="shared" ca="1" si="109"/>
        <v>168</v>
      </c>
      <c r="L184">
        <f t="shared" ca="1" si="109"/>
        <v>356</v>
      </c>
      <c r="M184">
        <f t="shared" ca="1" si="109"/>
        <v>720.25</v>
      </c>
      <c r="N184">
        <f t="shared" ca="1" si="109"/>
        <v>249</v>
      </c>
      <c r="O184">
        <f t="shared" ca="1" si="109"/>
        <v>277</v>
      </c>
      <c r="P184">
        <f t="shared" ca="1" si="109"/>
        <v>229</v>
      </c>
      <c r="Q184">
        <f t="shared" ca="1" si="110"/>
        <v>1157</v>
      </c>
      <c r="R184">
        <f t="shared" ca="1" si="110"/>
        <v>559.25</v>
      </c>
      <c r="S184">
        <f t="shared" ca="1" si="110"/>
        <v>543</v>
      </c>
      <c r="T184">
        <f t="shared" ca="1" si="110"/>
        <v>1350</v>
      </c>
      <c r="U184">
        <f t="shared" ca="1" si="110"/>
        <v>877</v>
      </c>
      <c r="V184">
        <f t="shared" ca="1" si="110"/>
        <v>512</v>
      </c>
      <c r="W184">
        <f t="shared" ca="1" si="110"/>
        <v>495</v>
      </c>
      <c r="X184">
        <f t="shared" ca="1" si="110"/>
        <v>259</v>
      </c>
      <c r="Y184">
        <f t="shared" ca="1" si="110"/>
        <v>290.5</v>
      </c>
      <c r="Z184">
        <f t="shared" ca="1" si="110"/>
        <v>308.25</v>
      </c>
      <c r="AA184" t="str">
        <f t="shared" ca="1" si="111"/>
        <v>FALSK</v>
      </c>
      <c r="AB184">
        <f t="shared" ca="1" si="111"/>
        <v>1.4774520667539708</v>
      </c>
      <c r="AC184">
        <f t="shared" ca="1" si="111"/>
        <v>2.9549041335079416</v>
      </c>
      <c r="AD184">
        <f t="shared" ca="1" si="111"/>
        <v>1.7125012591921023</v>
      </c>
      <c r="AE184">
        <f t="shared" ca="1" si="111"/>
        <v>10.745105940028877</v>
      </c>
      <c r="AF184">
        <f t="shared" ca="1" si="111"/>
        <v>12</v>
      </c>
      <c r="AG184" t="str">
        <f t="shared" ca="1" si="111"/>
        <v>FALSK</v>
      </c>
      <c r="AH184" t="str">
        <f t="shared" ca="1" si="111"/>
        <v>FALSK</v>
      </c>
      <c r="AI184">
        <f t="shared" ca="1" si="111"/>
        <v>1170</v>
      </c>
      <c r="AJ184">
        <f t="shared" ca="1" si="111"/>
        <v>2330</v>
      </c>
      <c r="AK184">
        <f t="shared" ca="1" si="112"/>
        <v>1350</v>
      </c>
      <c r="AL184">
        <f t="shared" ca="1" si="112"/>
        <v>8480</v>
      </c>
      <c r="AM184">
        <f t="shared" ca="1" si="112"/>
        <v>9470</v>
      </c>
      <c r="AN184" t="str">
        <f t="shared" ca="1" si="112"/>
        <v xml:space="preserve"> </v>
      </c>
      <c r="AO184" t="str">
        <f t="shared" ca="1" si="112"/>
        <v>FALSK</v>
      </c>
      <c r="AP184" t="str">
        <f t="shared" ca="1" si="112"/>
        <v>FALSK</v>
      </c>
      <c r="AQ184">
        <f t="shared" ca="1" si="112"/>
        <v>223.1115243290638</v>
      </c>
      <c r="AR184">
        <f t="shared" ca="1" si="112"/>
        <v>231.1</v>
      </c>
      <c r="AS184">
        <f t="shared" ca="1" si="112"/>
        <v>229.33182695604188</v>
      </c>
      <c r="AT184">
        <f t="shared" ca="1" si="112"/>
        <v>196.69256548354002</v>
      </c>
      <c r="AU184">
        <f t="shared" ca="1" si="112"/>
        <v>204.7</v>
      </c>
      <c r="AV184">
        <f t="shared" ca="1" si="112"/>
        <v>195.50782002227621</v>
      </c>
      <c r="AW184">
        <f t="shared" ca="1" si="112"/>
        <v>170.58637573929204</v>
      </c>
      <c r="AX184">
        <f t="shared" ca="1" si="112"/>
        <v>178.6</v>
      </c>
      <c r="AY184" t="str">
        <f t="shared" ca="1" si="112"/>
        <v>FALSK</v>
      </c>
      <c r="BD184" s="92" t="str">
        <f t="shared" ca="1" si="85"/>
        <v>Ja</v>
      </c>
      <c r="BE184" s="92">
        <f t="shared" ca="1" si="86"/>
        <v>2013</v>
      </c>
      <c r="BF184" s="92">
        <f t="shared" ca="1" si="87"/>
        <v>5</v>
      </c>
      <c r="BG184" s="92">
        <f t="shared" ca="1" si="88"/>
        <v>22</v>
      </c>
      <c r="BH184" s="92">
        <f t="shared" ca="1" si="89"/>
        <v>173.5</v>
      </c>
      <c r="BI184" s="92">
        <f t="shared" ca="1" si="90"/>
        <v>183</v>
      </c>
      <c r="BJ184" s="92">
        <f t="shared" ca="1" si="91"/>
        <v>356</v>
      </c>
      <c r="BK184" s="92">
        <f t="shared" ca="1" si="92"/>
        <v>229.33182695604188</v>
      </c>
      <c r="BQ184" s="92"/>
      <c r="BR184" s="92"/>
      <c r="BS184" s="92"/>
      <c r="BT184" s="92"/>
      <c r="BU184" s="92"/>
      <c r="BV184" s="92"/>
      <c r="BW184" s="92"/>
      <c r="BX184" s="92"/>
      <c r="BY184" s="92"/>
    </row>
    <row r="185" spans="1:77" x14ac:dyDescent="0.2">
      <c r="A185" t="str">
        <f t="shared" ca="1" si="81"/>
        <v>Ja</v>
      </c>
      <c r="B185">
        <f t="shared" ca="1" si="82"/>
        <v>2013</v>
      </c>
      <c r="C185">
        <f t="shared" ca="1" si="83"/>
        <v>5</v>
      </c>
      <c r="D185" s="82">
        <f t="shared" ca="1" si="84"/>
        <v>23</v>
      </c>
      <c r="E185" s="65">
        <f ca="1">OFFSET(Prisudvikling!D$8,0,ROW(E185)-ROW(E$6))</f>
        <v>41425</v>
      </c>
      <c r="F185">
        <f t="shared" ca="1" si="80"/>
        <v>169</v>
      </c>
      <c r="G185">
        <f t="shared" ca="1" si="109"/>
        <v>169</v>
      </c>
      <c r="H185">
        <f t="shared" ca="1" si="109"/>
        <v>183</v>
      </c>
      <c r="I185">
        <f t="shared" ca="1" si="109"/>
        <v>147</v>
      </c>
      <c r="J185">
        <f t="shared" ca="1" si="109"/>
        <v>181</v>
      </c>
      <c r="K185">
        <f t="shared" ca="1" si="109"/>
        <v>164</v>
      </c>
      <c r="L185">
        <f t="shared" ca="1" si="109"/>
        <v>348.5</v>
      </c>
      <c r="M185">
        <f t="shared" ca="1" si="109"/>
        <v>750.5</v>
      </c>
      <c r="N185">
        <f t="shared" ca="1" si="109"/>
        <v>249</v>
      </c>
      <c r="O185">
        <f t="shared" ca="1" si="109"/>
        <v>279</v>
      </c>
      <c r="P185">
        <f t="shared" ca="1" si="109"/>
        <v>229</v>
      </c>
      <c r="Q185">
        <f t="shared" ca="1" si="110"/>
        <v>1157</v>
      </c>
      <c r="R185">
        <f t="shared" ca="1" si="110"/>
        <v>539.25</v>
      </c>
      <c r="S185">
        <f t="shared" ca="1" si="110"/>
        <v>543</v>
      </c>
      <c r="T185">
        <f t="shared" ca="1" si="110"/>
        <v>1350</v>
      </c>
      <c r="U185">
        <f t="shared" ca="1" si="110"/>
        <v>858</v>
      </c>
      <c r="V185">
        <f t="shared" ca="1" si="110"/>
        <v>503</v>
      </c>
      <c r="W185">
        <f t="shared" ca="1" si="110"/>
        <v>495</v>
      </c>
      <c r="X185">
        <f t="shared" ca="1" si="110"/>
        <v>258.5</v>
      </c>
      <c r="Y185">
        <f t="shared" ca="1" si="110"/>
        <v>289.25</v>
      </c>
      <c r="Z185">
        <f t="shared" ca="1" si="110"/>
        <v>307</v>
      </c>
      <c r="AA185" t="str">
        <f t="shared" ca="1" si="111"/>
        <v>FALSK</v>
      </c>
      <c r="AB185">
        <f t="shared" ca="1" si="111"/>
        <v>1.4774520667539708</v>
      </c>
      <c r="AC185">
        <f t="shared" ca="1" si="111"/>
        <v>2.9549041335079416</v>
      </c>
      <c r="AD185">
        <f t="shared" ca="1" si="111"/>
        <v>1.7125012591921023</v>
      </c>
      <c r="AE185">
        <f t="shared" ca="1" si="111"/>
        <v>10.745105940028877</v>
      </c>
      <c r="AF185">
        <f t="shared" ca="1" si="111"/>
        <v>12</v>
      </c>
      <c r="AG185" t="str">
        <f t="shared" ca="1" si="111"/>
        <v>FALSK</v>
      </c>
      <c r="AH185" t="str">
        <f t="shared" ca="1" si="111"/>
        <v>FALSK</v>
      </c>
      <c r="AI185">
        <f t="shared" ca="1" si="111"/>
        <v>1170</v>
      </c>
      <c r="AJ185">
        <f t="shared" ca="1" si="111"/>
        <v>2330</v>
      </c>
      <c r="AK185">
        <f t="shared" ca="1" si="112"/>
        <v>1350</v>
      </c>
      <c r="AL185">
        <f t="shared" ca="1" si="112"/>
        <v>8480</v>
      </c>
      <c r="AM185">
        <f t="shared" ca="1" si="112"/>
        <v>9470</v>
      </c>
      <c r="AN185" t="str">
        <f t="shared" ca="1" si="112"/>
        <v xml:space="preserve"> </v>
      </c>
      <c r="AO185" t="str">
        <f t="shared" ca="1" si="112"/>
        <v>FALSK</v>
      </c>
      <c r="AP185" t="str">
        <f t="shared" ca="1" si="112"/>
        <v>FALSK</v>
      </c>
      <c r="AQ185">
        <f t="shared" ca="1" si="112"/>
        <v>220.84418586684595</v>
      </c>
      <c r="AR185">
        <f t="shared" ca="1" si="112"/>
        <v>228.8</v>
      </c>
      <c r="AS185">
        <f t="shared" ca="1" si="112"/>
        <v>226.2986227023427</v>
      </c>
      <c r="AT185">
        <f t="shared" ca="1" si="112"/>
        <v>195.5299739251017</v>
      </c>
      <c r="AU185">
        <f t="shared" ca="1" si="112"/>
        <v>203.5</v>
      </c>
      <c r="AV185">
        <f t="shared" ca="1" si="112"/>
        <v>192.50363784578207</v>
      </c>
      <c r="AW185">
        <f t="shared" ca="1" si="112"/>
        <v>170.56115594666781</v>
      </c>
      <c r="AX185">
        <f t="shared" ca="1" si="112"/>
        <v>178.6</v>
      </c>
      <c r="AY185" t="str">
        <f t="shared" ca="1" si="112"/>
        <v>FALSK</v>
      </c>
      <c r="BD185" s="92" t="str">
        <f t="shared" ca="1" si="85"/>
        <v>Ja</v>
      </c>
      <c r="BE185" s="92">
        <f t="shared" ca="1" si="86"/>
        <v>2013</v>
      </c>
      <c r="BF185" s="92">
        <f t="shared" ca="1" si="87"/>
        <v>5</v>
      </c>
      <c r="BG185" s="92">
        <f t="shared" ca="1" si="88"/>
        <v>23</v>
      </c>
      <c r="BH185" s="92">
        <f t="shared" ca="1" si="89"/>
        <v>169</v>
      </c>
      <c r="BI185" s="92">
        <f t="shared" ca="1" si="90"/>
        <v>183</v>
      </c>
      <c r="BJ185" s="92">
        <f t="shared" ca="1" si="91"/>
        <v>348.5</v>
      </c>
      <c r="BK185" s="92">
        <f t="shared" ca="1" si="92"/>
        <v>226.2986227023427</v>
      </c>
      <c r="BQ185" s="92"/>
      <c r="BR185" s="92"/>
      <c r="BS185" s="92"/>
      <c r="BT185" s="92"/>
      <c r="BU185" s="92"/>
      <c r="BV185" s="92"/>
      <c r="BW185" s="92"/>
      <c r="BX185" s="92"/>
      <c r="BY185" s="92"/>
    </row>
    <row r="186" spans="1:77" x14ac:dyDescent="0.2">
      <c r="A186" t="str">
        <f t="shared" ca="1" si="81"/>
        <v>Ja</v>
      </c>
      <c r="B186">
        <f t="shared" ca="1" si="82"/>
        <v>2013</v>
      </c>
      <c r="C186">
        <f t="shared" ca="1" si="83"/>
        <v>6</v>
      </c>
      <c r="D186" s="82">
        <f t="shared" ca="1" si="84"/>
        <v>24</v>
      </c>
      <c r="E186" s="65">
        <f ca="1">OFFSET(Prisudvikling!D$8,0,ROW(E186)-ROW(E$6))</f>
        <v>41432</v>
      </c>
      <c r="F186">
        <f t="shared" ca="1" si="80"/>
        <v>169</v>
      </c>
      <c r="G186">
        <f t="shared" ref="G186:P195" ca="1" si="113">IF(ISNA(HLOOKUP($E186,prisudvikling,G$2,FALSE)),"FALSK",IF(HLOOKUP($E186,prisudvikling,G$2,FALSE)&gt;0,HLOOKUP($E186,prisudvikling,G$2,FALSE),"FALSK"))</f>
        <v>169</v>
      </c>
      <c r="H186">
        <f t="shared" ca="1" si="113"/>
        <v>177</v>
      </c>
      <c r="I186">
        <f t="shared" ca="1" si="113"/>
        <v>146.5</v>
      </c>
      <c r="J186">
        <f t="shared" ca="1" si="113"/>
        <v>175.5</v>
      </c>
      <c r="K186">
        <f t="shared" ca="1" si="113"/>
        <v>159</v>
      </c>
      <c r="L186">
        <f t="shared" ca="1" si="113"/>
        <v>351</v>
      </c>
      <c r="M186">
        <f t="shared" ca="1" si="113"/>
        <v>697.75</v>
      </c>
      <c r="N186">
        <f t="shared" ca="1" si="113"/>
        <v>249</v>
      </c>
      <c r="O186">
        <f t="shared" ca="1" si="113"/>
        <v>279</v>
      </c>
      <c r="P186">
        <f t="shared" ca="1" si="113"/>
        <v>231</v>
      </c>
      <c r="Q186">
        <f t="shared" ref="Q186:Z195" ca="1" si="114">IF(ISNA(HLOOKUP($E186,prisudvikling,Q$2,FALSE)),"FALSK",IF(HLOOKUP($E186,prisudvikling,Q$2,FALSE)&gt;0,HLOOKUP($E186,prisudvikling,Q$2,FALSE),"FALSK"))</f>
        <v>1157</v>
      </c>
      <c r="R186">
        <f t="shared" ca="1" si="114"/>
        <v>555.25</v>
      </c>
      <c r="S186">
        <f t="shared" ca="1" si="114"/>
        <v>543</v>
      </c>
      <c r="T186">
        <f t="shared" ca="1" si="114"/>
        <v>1350</v>
      </c>
      <c r="U186">
        <f t="shared" ca="1" si="114"/>
        <v>858</v>
      </c>
      <c r="V186">
        <f t="shared" ca="1" si="114"/>
        <v>503</v>
      </c>
      <c r="W186">
        <f t="shared" ca="1" si="114"/>
        <v>495</v>
      </c>
      <c r="X186">
        <f t="shared" ca="1" si="114"/>
        <v>259</v>
      </c>
      <c r="Y186">
        <f t="shared" ca="1" si="114"/>
        <v>290.5</v>
      </c>
      <c r="Z186">
        <f t="shared" ca="1" si="114"/>
        <v>310</v>
      </c>
      <c r="AA186" t="str">
        <f t="shared" ref="AA186:AJ195" ca="1" si="115">IF(ISNA(HLOOKUP($E186,prisudvikling,AA$2,FALSE)),"FALSK",IF(HLOOKUP($E186,prisudvikling,AA$2,FALSE)&gt;0,HLOOKUP($E186,prisudvikling,AA$2,FALSE),"FALSK"))</f>
        <v>FALSK</v>
      </c>
      <c r="AB186">
        <f t="shared" ca="1" si="115"/>
        <v>1.383432389778718</v>
      </c>
      <c r="AC186">
        <f t="shared" ca="1" si="115"/>
        <v>2.9011786038077969</v>
      </c>
      <c r="AD186">
        <f t="shared" ca="1" si="115"/>
        <v>1.6990698767670662</v>
      </c>
      <c r="AE186">
        <f t="shared" ca="1" si="115"/>
        <v>10.510056747590745</v>
      </c>
      <c r="AF186">
        <f t="shared" ca="1" si="115"/>
        <v>12</v>
      </c>
      <c r="AG186" t="str">
        <f t="shared" ca="1" si="115"/>
        <v>FALSK</v>
      </c>
      <c r="AH186" t="str">
        <f t="shared" ca="1" si="115"/>
        <v>FALSK</v>
      </c>
      <c r="AI186">
        <f t="shared" ca="1" si="115"/>
        <v>1090</v>
      </c>
      <c r="AJ186">
        <f t="shared" ca="1" si="115"/>
        <v>2290</v>
      </c>
      <c r="AK186">
        <f t="shared" ref="AK186:AY195" ca="1" si="116">IF(ISNA(HLOOKUP($E186,prisudvikling,AK$2,FALSE)),"FALSK",IF(HLOOKUP($E186,prisudvikling,AK$2,FALSE)&gt;0,HLOOKUP($E186,prisudvikling,AK$2,FALSE),"FALSK"))</f>
        <v>1340</v>
      </c>
      <c r="AL186">
        <f t="shared" ca="1" si="116"/>
        <v>8290</v>
      </c>
      <c r="AM186">
        <f t="shared" ca="1" si="116"/>
        <v>9470</v>
      </c>
      <c r="AN186" t="str">
        <f t="shared" ca="1" si="116"/>
        <v xml:space="preserve"> </v>
      </c>
      <c r="AO186" t="str">
        <f t="shared" ca="1" si="116"/>
        <v>FALSK</v>
      </c>
      <c r="AP186" t="str">
        <f t="shared" ca="1" si="116"/>
        <v>FALSK</v>
      </c>
      <c r="AQ186">
        <f t="shared" ca="1" si="116"/>
        <v>218.15552255200805</v>
      </c>
      <c r="AR186">
        <f t="shared" ca="1" si="116"/>
        <v>226.2</v>
      </c>
      <c r="AS186">
        <f t="shared" ca="1" si="116"/>
        <v>223.94063026306725</v>
      </c>
      <c r="AT186">
        <f t="shared" ca="1" si="116"/>
        <v>192.58237843534431</v>
      </c>
      <c r="AU186">
        <f t="shared" ca="1" si="116"/>
        <v>200.6</v>
      </c>
      <c r="AV186">
        <f t="shared" ca="1" si="116"/>
        <v>189.63071110961101</v>
      </c>
      <c r="AW186">
        <f t="shared" ca="1" si="116"/>
        <v>166.93225061284096</v>
      </c>
      <c r="AX186">
        <f t="shared" ca="1" si="116"/>
        <v>174.9</v>
      </c>
      <c r="AY186" t="str">
        <f t="shared" ca="1" si="116"/>
        <v>FALSK</v>
      </c>
      <c r="BD186" s="92" t="str">
        <f t="shared" ca="1" si="85"/>
        <v>Ja</v>
      </c>
      <c r="BE186" s="92">
        <f t="shared" ca="1" si="86"/>
        <v>2013</v>
      </c>
      <c r="BF186" s="92">
        <f t="shared" ca="1" si="87"/>
        <v>6</v>
      </c>
      <c r="BG186" s="92">
        <f t="shared" ca="1" si="88"/>
        <v>24</v>
      </c>
      <c r="BH186" s="92">
        <f t="shared" ca="1" si="89"/>
        <v>169</v>
      </c>
      <c r="BI186" s="92">
        <f t="shared" ca="1" si="90"/>
        <v>177</v>
      </c>
      <c r="BJ186" s="92">
        <f t="shared" ca="1" si="91"/>
        <v>351</v>
      </c>
      <c r="BK186" s="92">
        <f t="shared" ca="1" si="92"/>
        <v>223.94063026306725</v>
      </c>
      <c r="BQ186" s="92"/>
      <c r="BR186" s="92"/>
      <c r="BS186" s="92"/>
      <c r="BT186" s="92"/>
      <c r="BU186" s="92"/>
      <c r="BV186" s="92"/>
      <c r="BW186" s="92"/>
      <c r="BX186" s="92"/>
      <c r="BY186" s="92"/>
    </row>
    <row r="187" spans="1:77" x14ac:dyDescent="0.2">
      <c r="A187" t="str">
        <f t="shared" ca="1" si="81"/>
        <v>Ja</v>
      </c>
      <c r="B187">
        <f t="shared" ca="1" si="82"/>
        <v>2013</v>
      </c>
      <c r="C187">
        <f t="shared" ca="1" si="83"/>
        <v>6</v>
      </c>
      <c r="D187" s="82">
        <f t="shared" ca="1" si="84"/>
        <v>25</v>
      </c>
      <c r="E187" s="65">
        <f ca="1">OFFSET(Prisudvikling!D$8,0,ROW(E187)-ROW(E$6))</f>
        <v>41439</v>
      </c>
      <c r="F187">
        <f t="shared" ca="1" si="80"/>
        <v>165</v>
      </c>
      <c r="G187">
        <f t="shared" ca="1" si="113"/>
        <v>165</v>
      </c>
      <c r="H187">
        <f t="shared" ca="1" si="113"/>
        <v>174</v>
      </c>
      <c r="I187">
        <f t="shared" ca="1" si="113"/>
        <v>145.5</v>
      </c>
      <c r="J187">
        <f t="shared" ca="1" si="113"/>
        <v>174.5</v>
      </c>
      <c r="K187">
        <f t="shared" ca="1" si="113"/>
        <v>159</v>
      </c>
      <c r="L187">
        <f t="shared" ca="1" si="113"/>
        <v>349</v>
      </c>
      <c r="M187">
        <f t="shared" ca="1" si="113"/>
        <v>697.75</v>
      </c>
      <c r="N187">
        <f t="shared" ca="1" si="113"/>
        <v>252</v>
      </c>
      <c r="O187">
        <f t="shared" ca="1" si="113"/>
        <v>280</v>
      </c>
      <c r="P187">
        <f t="shared" ca="1" si="113"/>
        <v>233</v>
      </c>
      <c r="Q187">
        <f t="shared" ca="1" si="114"/>
        <v>1157</v>
      </c>
      <c r="R187">
        <f t="shared" ca="1" si="114"/>
        <v>569</v>
      </c>
      <c r="S187">
        <f t="shared" ca="1" si="114"/>
        <v>543</v>
      </c>
      <c r="T187">
        <f t="shared" ca="1" si="114"/>
        <v>1350</v>
      </c>
      <c r="U187">
        <f t="shared" ca="1" si="114"/>
        <v>864</v>
      </c>
      <c r="V187">
        <f t="shared" ca="1" si="114"/>
        <v>503</v>
      </c>
      <c r="W187">
        <f t="shared" ca="1" si="114"/>
        <v>495</v>
      </c>
      <c r="X187">
        <f t="shared" ca="1" si="114"/>
        <v>258.5</v>
      </c>
      <c r="Y187">
        <f t="shared" ca="1" si="114"/>
        <v>289.75</v>
      </c>
      <c r="Z187">
        <f t="shared" ca="1" si="114"/>
        <v>309.75</v>
      </c>
      <c r="AA187" t="str">
        <f t="shared" ca="1" si="115"/>
        <v>FALSK</v>
      </c>
      <c r="AB187">
        <f t="shared" ca="1" si="115"/>
        <v>1.383432389778718</v>
      </c>
      <c r="AC187">
        <f t="shared" ca="1" si="115"/>
        <v>2.9011786038077969</v>
      </c>
      <c r="AD187">
        <f t="shared" ca="1" si="115"/>
        <v>1.6990698767670662</v>
      </c>
      <c r="AE187">
        <f t="shared" ca="1" si="115"/>
        <v>10.510056747590745</v>
      </c>
      <c r="AF187">
        <f t="shared" ca="1" si="115"/>
        <v>12</v>
      </c>
      <c r="AG187" t="str">
        <f t="shared" ca="1" si="115"/>
        <v>FALSK</v>
      </c>
      <c r="AH187" t="str">
        <f t="shared" ca="1" si="115"/>
        <v>FALSK</v>
      </c>
      <c r="AI187">
        <f t="shared" ca="1" si="115"/>
        <v>1090</v>
      </c>
      <c r="AJ187">
        <f t="shared" ca="1" si="115"/>
        <v>2290</v>
      </c>
      <c r="AK187">
        <f t="shared" ca="1" si="116"/>
        <v>1340</v>
      </c>
      <c r="AL187">
        <f t="shared" ca="1" si="116"/>
        <v>8290</v>
      </c>
      <c r="AM187">
        <f t="shared" ca="1" si="116"/>
        <v>9470</v>
      </c>
      <c r="AN187" t="str">
        <f t="shared" ca="1" si="116"/>
        <v xml:space="preserve"> </v>
      </c>
      <c r="AO187" t="str">
        <f t="shared" ca="1" si="116"/>
        <v>FALSK</v>
      </c>
      <c r="AP187" t="str">
        <f t="shared" ca="1" si="116"/>
        <v>FALSK</v>
      </c>
      <c r="AQ187">
        <f t="shared" ca="1" si="116"/>
        <v>216.6932357728308</v>
      </c>
      <c r="AR187">
        <f t="shared" ca="1" si="116"/>
        <v>224.7</v>
      </c>
      <c r="AS187">
        <f t="shared" ca="1" si="116"/>
        <v>222.27394682291225</v>
      </c>
      <c r="AT187">
        <f t="shared" ca="1" si="116"/>
        <v>191.10554523891571</v>
      </c>
      <c r="AU187">
        <f t="shared" ca="1" si="116"/>
        <v>199.1</v>
      </c>
      <c r="AV187">
        <f t="shared" ca="1" si="116"/>
        <v>187.3421653463713</v>
      </c>
      <c r="AW187">
        <f t="shared" ca="1" si="116"/>
        <v>166.63453871404448</v>
      </c>
      <c r="AX187">
        <f t="shared" ca="1" si="116"/>
        <v>174.6</v>
      </c>
      <c r="AY187" t="str">
        <f t="shared" ca="1" si="116"/>
        <v>FALSK</v>
      </c>
      <c r="BD187" s="92" t="str">
        <f t="shared" ca="1" si="85"/>
        <v>Ja</v>
      </c>
      <c r="BE187" s="92">
        <f t="shared" ca="1" si="86"/>
        <v>2013</v>
      </c>
      <c r="BF187" s="92">
        <f t="shared" ca="1" si="87"/>
        <v>6</v>
      </c>
      <c r="BG187" s="92">
        <f t="shared" ca="1" si="88"/>
        <v>25</v>
      </c>
      <c r="BH187" s="92">
        <f t="shared" ca="1" si="89"/>
        <v>165</v>
      </c>
      <c r="BI187" s="92">
        <f t="shared" ca="1" si="90"/>
        <v>174</v>
      </c>
      <c r="BJ187" s="92">
        <f t="shared" ca="1" si="91"/>
        <v>349</v>
      </c>
      <c r="BK187" s="92">
        <f t="shared" ca="1" si="92"/>
        <v>222.27394682291225</v>
      </c>
      <c r="BQ187" s="92"/>
      <c r="BR187" s="92"/>
      <c r="BS187" s="92"/>
      <c r="BT187" s="92"/>
      <c r="BU187" s="92"/>
      <c r="BV187" s="92"/>
      <c r="BW187" s="92"/>
      <c r="BX187" s="92"/>
      <c r="BY187" s="92"/>
    </row>
    <row r="188" spans="1:77" x14ac:dyDescent="0.2">
      <c r="A188" t="str">
        <f t="shared" ca="1" si="81"/>
        <v>Ja</v>
      </c>
      <c r="B188">
        <f t="shared" ca="1" si="82"/>
        <v>2013</v>
      </c>
      <c r="C188">
        <f t="shared" ca="1" si="83"/>
        <v>6</v>
      </c>
      <c r="D188" s="82">
        <f t="shared" ca="1" si="84"/>
        <v>26</v>
      </c>
      <c r="E188" s="65">
        <f ca="1">OFFSET(Prisudvikling!D$8,0,ROW(E188)-ROW(E$6))</f>
        <v>41446</v>
      </c>
      <c r="F188">
        <f t="shared" ca="1" si="80"/>
        <v>162</v>
      </c>
      <c r="G188">
        <f t="shared" ca="1" si="113"/>
        <v>162</v>
      </c>
      <c r="H188">
        <f t="shared" ca="1" si="113"/>
        <v>165</v>
      </c>
      <c r="I188">
        <f t="shared" ca="1" si="113"/>
        <v>139.5</v>
      </c>
      <c r="J188">
        <f t="shared" ca="1" si="113"/>
        <v>172</v>
      </c>
      <c r="K188">
        <f t="shared" ca="1" si="113"/>
        <v>152</v>
      </c>
      <c r="L188">
        <f t="shared" ca="1" si="113"/>
        <v>349</v>
      </c>
      <c r="M188">
        <f t="shared" ca="1" si="113"/>
        <v>697.75</v>
      </c>
      <c r="N188">
        <f t="shared" ca="1" si="113"/>
        <v>256</v>
      </c>
      <c r="O188">
        <f t="shared" ca="1" si="113"/>
        <v>280</v>
      </c>
      <c r="P188">
        <f t="shared" ca="1" si="113"/>
        <v>233</v>
      </c>
      <c r="Q188">
        <f t="shared" ca="1" si="114"/>
        <v>1157</v>
      </c>
      <c r="R188">
        <f t="shared" ca="1" si="114"/>
        <v>558.25</v>
      </c>
      <c r="S188">
        <f t="shared" ca="1" si="114"/>
        <v>543</v>
      </c>
      <c r="T188">
        <f t="shared" ca="1" si="114"/>
        <v>1350</v>
      </c>
      <c r="U188">
        <f t="shared" ca="1" si="114"/>
        <v>864</v>
      </c>
      <c r="V188">
        <f t="shared" ca="1" si="114"/>
        <v>503</v>
      </c>
      <c r="W188">
        <f t="shared" ca="1" si="114"/>
        <v>495</v>
      </c>
      <c r="X188">
        <f t="shared" ca="1" si="114"/>
        <v>254.75</v>
      </c>
      <c r="Y188">
        <f t="shared" ca="1" si="114"/>
        <v>287</v>
      </c>
      <c r="Z188">
        <f t="shared" ca="1" si="114"/>
        <v>309.5</v>
      </c>
      <c r="AA188" t="str">
        <f t="shared" ca="1" si="115"/>
        <v>FALSK</v>
      </c>
      <c r="AB188">
        <f t="shared" ca="1" si="115"/>
        <v>1.3968637722037542</v>
      </c>
      <c r="AC188">
        <f t="shared" ca="1" si="115"/>
        <v>2.8474530741076531</v>
      </c>
      <c r="AD188">
        <f t="shared" ca="1" si="115"/>
        <v>1.7125012591921023</v>
      </c>
      <c r="AE188">
        <f t="shared" ca="1" si="115"/>
        <v>12.222558006782849</v>
      </c>
      <c r="AF188">
        <f t="shared" ca="1" si="115"/>
        <v>12</v>
      </c>
      <c r="AG188" t="str">
        <f t="shared" ca="1" si="115"/>
        <v>FALSK</v>
      </c>
      <c r="AH188" t="str">
        <f t="shared" ca="1" si="115"/>
        <v>FALSK</v>
      </c>
      <c r="AI188">
        <f t="shared" ca="1" si="115"/>
        <v>1100</v>
      </c>
      <c r="AJ188">
        <f t="shared" ca="1" si="115"/>
        <v>2250</v>
      </c>
      <c r="AK188">
        <f t="shared" ca="1" si="116"/>
        <v>1350</v>
      </c>
      <c r="AL188">
        <f t="shared" ca="1" si="116"/>
        <v>9650</v>
      </c>
      <c r="AM188">
        <f t="shared" ca="1" si="116"/>
        <v>9470</v>
      </c>
      <c r="AN188" t="str">
        <f t="shared" ca="1" si="116"/>
        <v xml:space="preserve"> </v>
      </c>
      <c r="AO188" t="str">
        <f t="shared" ca="1" si="116"/>
        <v>FALSK</v>
      </c>
      <c r="AP188" t="str">
        <f t="shared" ca="1" si="116"/>
        <v>FALSK</v>
      </c>
      <c r="AQ188">
        <f t="shared" ca="1" si="116"/>
        <v>214.9521230575919</v>
      </c>
      <c r="AR188">
        <f t="shared" ca="1" si="116"/>
        <v>223</v>
      </c>
      <c r="AS188">
        <f t="shared" ca="1" si="116"/>
        <v>216.93611634879312</v>
      </c>
      <c r="AT188">
        <f t="shared" ca="1" si="116"/>
        <v>187.88147671276309</v>
      </c>
      <c r="AU188">
        <f t="shared" ca="1" si="116"/>
        <v>195.9</v>
      </c>
      <c r="AV188">
        <f t="shared" ca="1" si="116"/>
        <v>181.845412979782</v>
      </c>
      <c r="AW188">
        <f t="shared" ca="1" si="116"/>
        <v>163.33122922650003</v>
      </c>
      <c r="AX188">
        <f t="shared" ca="1" si="116"/>
        <v>171.3</v>
      </c>
      <c r="AY188" t="str">
        <f t="shared" ca="1" si="116"/>
        <v>FALSK</v>
      </c>
      <c r="BD188" s="92" t="str">
        <f t="shared" ca="1" si="85"/>
        <v>Ja</v>
      </c>
      <c r="BE188" s="92">
        <f t="shared" ca="1" si="86"/>
        <v>2013</v>
      </c>
      <c r="BF188" s="92">
        <f t="shared" ca="1" si="87"/>
        <v>6</v>
      </c>
      <c r="BG188" s="92">
        <f t="shared" ca="1" si="88"/>
        <v>26</v>
      </c>
      <c r="BH188" s="92">
        <f t="shared" ca="1" si="89"/>
        <v>162</v>
      </c>
      <c r="BI188" s="92">
        <f t="shared" ca="1" si="90"/>
        <v>165</v>
      </c>
      <c r="BJ188" s="92">
        <f t="shared" ca="1" si="91"/>
        <v>349</v>
      </c>
      <c r="BK188" s="92">
        <f t="shared" ca="1" si="92"/>
        <v>216.93611634879312</v>
      </c>
      <c r="BQ188" s="92"/>
      <c r="BR188" s="92"/>
      <c r="BS188" s="92"/>
      <c r="BT188" s="92"/>
      <c r="BU188" s="92"/>
      <c r="BV188" s="92"/>
      <c r="BW188" s="92"/>
      <c r="BX188" s="92"/>
      <c r="BY188" s="92"/>
    </row>
    <row r="189" spans="1:77" x14ac:dyDescent="0.2">
      <c r="A189" t="str">
        <f t="shared" ca="1" si="81"/>
        <v>Ja</v>
      </c>
      <c r="B189">
        <f t="shared" ca="1" si="82"/>
        <v>2013</v>
      </c>
      <c r="C189">
        <f t="shared" ca="1" si="83"/>
        <v>6</v>
      </c>
      <c r="D189" s="82">
        <f t="shared" ca="1" si="84"/>
        <v>27</v>
      </c>
      <c r="E189" s="65">
        <f ca="1">OFFSET(Prisudvikling!D$8,0,ROW(E189)-ROW(E$6))</f>
        <v>41453</v>
      </c>
      <c r="F189">
        <f t="shared" ca="1" si="80"/>
        <v>157</v>
      </c>
      <c r="G189">
        <f t="shared" ca="1" si="113"/>
        <v>157</v>
      </c>
      <c r="H189">
        <f t="shared" ca="1" si="113"/>
        <v>162</v>
      </c>
      <c r="I189">
        <f t="shared" ca="1" si="113"/>
        <v>137.5</v>
      </c>
      <c r="J189">
        <f t="shared" ca="1" si="113"/>
        <v>166</v>
      </c>
      <c r="K189">
        <f t="shared" ca="1" si="113"/>
        <v>152</v>
      </c>
      <c r="L189">
        <f t="shared" ca="1" si="113"/>
        <v>349</v>
      </c>
      <c r="M189">
        <f t="shared" ca="1" si="113"/>
        <v>697.75</v>
      </c>
      <c r="N189">
        <f t="shared" ca="1" si="113"/>
        <v>256</v>
      </c>
      <c r="O189">
        <f t="shared" ca="1" si="113"/>
        <v>280</v>
      </c>
      <c r="P189">
        <f t="shared" ca="1" si="113"/>
        <v>233</v>
      </c>
      <c r="Q189">
        <f t="shared" ca="1" si="114"/>
        <v>1167</v>
      </c>
      <c r="R189">
        <f t="shared" ca="1" si="114"/>
        <v>566.25</v>
      </c>
      <c r="S189">
        <f t="shared" ca="1" si="114"/>
        <v>543</v>
      </c>
      <c r="T189">
        <f t="shared" ca="1" si="114"/>
        <v>1350</v>
      </c>
      <c r="U189">
        <f t="shared" ca="1" si="114"/>
        <v>864</v>
      </c>
      <c r="V189">
        <f t="shared" ca="1" si="114"/>
        <v>503</v>
      </c>
      <c r="W189">
        <f t="shared" ca="1" si="114"/>
        <v>495</v>
      </c>
      <c r="X189">
        <f t="shared" ca="1" si="114"/>
        <v>258.25</v>
      </c>
      <c r="Y189">
        <f t="shared" ca="1" si="114"/>
        <v>288.5</v>
      </c>
      <c r="Z189">
        <f t="shared" ca="1" si="114"/>
        <v>309.5</v>
      </c>
      <c r="AA189" t="str">
        <f t="shared" ca="1" si="115"/>
        <v>FALSK</v>
      </c>
      <c r="AB189">
        <f t="shared" ca="1" si="115"/>
        <v>1.3968637722037542</v>
      </c>
      <c r="AC189">
        <f t="shared" ca="1" si="115"/>
        <v>2.8474530741076531</v>
      </c>
      <c r="AD189">
        <f t="shared" ca="1" si="115"/>
        <v>1.7125012591921023</v>
      </c>
      <c r="AE189">
        <f t="shared" ca="1" si="115"/>
        <v>12.222558006782849</v>
      </c>
      <c r="AF189">
        <f t="shared" ca="1" si="115"/>
        <v>12</v>
      </c>
      <c r="AG189" t="str">
        <f t="shared" ca="1" si="115"/>
        <v>FALSK</v>
      </c>
      <c r="AH189" t="str">
        <f t="shared" ca="1" si="115"/>
        <v>FALSK</v>
      </c>
      <c r="AI189">
        <f t="shared" ca="1" si="115"/>
        <v>1100</v>
      </c>
      <c r="AJ189">
        <f t="shared" ca="1" si="115"/>
        <v>2250</v>
      </c>
      <c r="AK189">
        <f t="shared" ca="1" si="116"/>
        <v>1350</v>
      </c>
      <c r="AL189">
        <f t="shared" ca="1" si="116"/>
        <v>9650</v>
      </c>
      <c r="AM189">
        <f t="shared" ca="1" si="116"/>
        <v>9470</v>
      </c>
      <c r="AN189" t="str">
        <f t="shared" ca="1" si="116"/>
        <v xml:space="preserve"> </v>
      </c>
      <c r="AO189" t="str">
        <f t="shared" ca="1" si="116"/>
        <v>FALSK</v>
      </c>
      <c r="AP189" t="str">
        <f t="shared" ca="1" si="116"/>
        <v>FALSK</v>
      </c>
      <c r="AQ189">
        <f t="shared" ca="1" si="116"/>
        <v>214.00336235863648</v>
      </c>
      <c r="AR189">
        <f t="shared" ca="1" si="116"/>
        <v>222</v>
      </c>
      <c r="AS189">
        <f t="shared" ca="1" si="116"/>
        <v>215.05433369988026</v>
      </c>
      <c r="AT189">
        <f t="shared" ca="1" si="116"/>
        <v>185.87073212627203</v>
      </c>
      <c r="AU189">
        <f t="shared" ca="1" si="116"/>
        <v>193.9</v>
      </c>
      <c r="AV189">
        <f t="shared" ca="1" si="116"/>
        <v>179.54382363317066</v>
      </c>
      <c r="AW189">
        <f t="shared" ca="1" si="116"/>
        <v>161.38021644206202</v>
      </c>
      <c r="AX189">
        <f t="shared" ca="1" si="116"/>
        <v>169.4</v>
      </c>
      <c r="AY189" t="str">
        <f t="shared" ca="1" si="116"/>
        <v>FALSK</v>
      </c>
      <c r="BD189" s="92" t="str">
        <f t="shared" ca="1" si="85"/>
        <v>Ja</v>
      </c>
      <c r="BE189" s="92">
        <f t="shared" ca="1" si="86"/>
        <v>2013</v>
      </c>
      <c r="BF189" s="92">
        <f t="shared" ca="1" si="87"/>
        <v>6</v>
      </c>
      <c r="BG189" s="92">
        <f t="shared" ca="1" si="88"/>
        <v>27</v>
      </c>
      <c r="BH189" s="92">
        <f t="shared" ca="1" si="89"/>
        <v>157</v>
      </c>
      <c r="BI189" s="92">
        <f t="shared" ca="1" si="90"/>
        <v>162</v>
      </c>
      <c r="BJ189" s="92">
        <f t="shared" ca="1" si="91"/>
        <v>349</v>
      </c>
      <c r="BK189" s="92">
        <f t="shared" ca="1" si="92"/>
        <v>215.05433369988026</v>
      </c>
      <c r="BQ189" s="92"/>
      <c r="BR189" s="92"/>
      <c r="BS189" s="92"/>
      <c r="BT189" s="92"/>
      <c r="BU189" s="92"/>
      <c r="BV189" s="92"/>
      <c r="BW189" s="92"/>
      <c r="BX189" s="92"/>
      <c r="BY189" s="92"/>
    </row>
    <row r="190" spans="1:77" x14ac:dyDescent="0.2">
      <c r="A190" t="str">
        <f t="shared" ca="1" si="81"/>
        <v>Ja</v>
      </c>
      <c r="B190">
        <f t="shared" ca="1" si="82"/>
        <v>2013</v>
      </c>
      <c r="C190">
        <f t="shared" ca="1" si="83"/>
        <v>7</v>
      </c>
      <c r="D190" s="82">
        <f t="shared" ca="1" si="84"/>
        <v>28</v>
      </c>
      <c r="E190" s="65">
        <f ca="1">OFFSET(Prisudvikling!D$8,0,ROW(E190)-ROW(E$6))</f>
        <v>41460</v>
      </c>
      <c r="F190">
        <f t="shared" ca="1" si="80"/>
        <v>150</v>
      </c>
      <c r="G190">
        <f t="shared" ca="1" si="113"/>
        <v>150</v>
      </c>
      <c r="H190">
        <f t="shared" ca="1" si="113"/>
        <v>154</v>
      </c>
      <c r="I190">
        <f t="shared" ca="1" si="113"/>
        <v>136</v>
      </c>
      <c r="J190">
        <f t="shared" ca="1" si="113"/>
        <v>159.5</v>
      </c>
      <c r="K190">
        <f t="shared" ca="1" si="113"/>
        <v>142</v>
      </c>
      <c r="L190">
        <f t="shared" ca="1" si="113"/>
        <v>357</v>
      </c>
      <c r="M190">
        <f t="shared" ca="1" si="113"/>
        <v>697.75</v>
      </c>
      <c r="N190">
        <f t="shared" ca="1" si="113"/>
        <v>271.75</v>
      </c>
      <c r="O190">
        <f t="shared" ca="1" si="113"/>
        <v>280</v>
      </c>
      <c r="P190">
        <f t="shared" ca="1" si="113"/>
        <v>263</v>
      </c>
      <c r="Q190">
        <f t="shared" ca="1" si="114"/>
        <v>1167</v>
      </c>
      <c r="R190">
        <f t="shared" ca="1" si="114"/>
        <v>566.25</v>
      </c>
      <c r="S190" t="str">
        <f t="shared" ca="1" si="114"/>
        <v>FALSK</v>
      </c>
      <c r="T190">
        <f t="shared" ca="1" si="114"/>
        <v>1350</v>
      </c>
      <c r="U190">
        <f t="shared" ca="1" si="114"/>
        <v>864</v>
      </c>
      <c r="V190">
        <f t="shared" ca="1" si="114"/>
        <v>503</v>
      </c>
      <c r="W190">
        <f t="shared" ca="1" si="114"/>
        <v>495</v>
      </c>
      <c r="X190">
        <f t="shared" ca="1" si="114"/>
        <v>257</v>
      </c>
      <c r="Y190">
        <f t="shared" ca="1" si="114"/>
        <v>286.25</v>
      </c>
      <c r="Z190">
        <f t="shared" ca="1" si="114"/>
        <v>319</v>
      </c>
      <c r="AA190" t="str">
        <f t="shared" ca="1" si="115"/>
        <v>FALSK</v>
      </c>
      <c r="AB190">
        <f t="shared" ca="1" si="115"/>
        <v>1.3968637722037542</v>
      </c>
      <c r="AC190">
        <f t="shared" ca="1" si="115"/>
        <v>2.8474530741076531</v>
      </c>
      <c r="AD190">
        <f t="shared" ca="1" si="115"/>
        <v>1.9005406131426077</v>
      </c>
      <c r="AE190">
        <f t="shared" ca="1" si="115"/>
        <v>12.491185655283571</v>
      </c>
      <c r="AF190">
        <f t="shared" ca="1" si="115"/>
        <v>12</v>
      </c>
      <c r="AG190" t="str">
        <f t="shared" ca="1" si="115"/>
        <v>FALSK</v>
      </c>
      <c r="AH190" t="str">
        <f t="shared" ca="1" si="115"/>
        <v>FALSK</v>
      </c>
      <c r="AI190">
        <f t="shared" ca="1" si="115"/>
        <v>1100</v>
      </c>
      <c r="AJ190">
        <f t="shared" ca="1" si="115"/>
        <v>2250</v>
      </c>
      <c r="AK190">
        <f t="shared" ca="1" si="116"/>
        <v>1500</v>
      </c>
      <c r="AL190">
        <f t="shared" ca="1" si="116"/>
        <v>9860</v>
      </c>
      <c r="AM190">
        <f t="shared" ca="1" si="116"/>
        <v>9470</v>
      </c>
      <c r="AN190" t="str">
        <f t="shared" ca="1" si="116"/>
        <v xml:space="preserve"> </v>
      </c>
      <c r="AO190" t="str">
        <f t="shared" ca="1" si="116"/>
        <v>FALSK</v>
      </c>
      <c r="AP190" t="str">
        <f t="shared" ca="1" si="116"/>
        <v>FALSK</v>
      </c>
      <c r="AQ190">
        <f t="shared" ca="1" si="116"/>
        <v>198.00027788632445</v>
      </c>
      <c r="AR190">
        <f t="shared" ca="1" si="116"/>
        <v>206</v>
      </c>
      <c r="AS190">
        <f t="shared" ca="1" si="116"/>
        <v>197.57878902568399</v>
      </c>
      <c r="AT190">
        <f t="shared" ca="1" si="116"/>
        <v>174.47769469267456</v>
      </c>
      <c r="AU190">
        <f t="shared" ca="1" si="116"/>
        <v>182.5</v>
      </c>
      <c r="AV190">
        <f t="shared" ca="1" si="116"/>
        <v>169.57024871361395</v>
      </c>
      <c r="AW190">
        <f t="shared" ca="1" si="116"/>
        <v>140.45195004076467</v>
      </c>
      <c r="AX190">
        <f t="shared" ca="1" si="116"/>
        <v>148.5</v>
      </c>
      <c r="AY190" t="str">
        <f t="shared" ca="1" si="116"/>
        <v>FALSK</v>
      </c>
      <c r="BD190" s="92" t="str">
        <f t="shared" ca="1" si="85"/>
        <v>Ja</v>
      </c>
      <c r="BE190" s="92">
        <f t="shared" ca="1" si="86"/>
        <v>2013</v>
      </c>
      <c r="BF190" s="92">
        <f t="shared" ca="1" si="87"/>
        <v>7</v>
      </c>
      <c r="BG190" s="92">
        <f t="shared" ca="1" si="88"/>
        <v>28</v>
      </c>
      <c r="BH190" s="92">
        <f t="shared" ca="1" si="89"/>
        <v>150</v>
      </c>
      <c r="BI190" s="92">
        <f t="shared" ca="1" si="90"/>
        <v>154</v>
      </c>
      <c r="BJ190" s="92">
        <f t="shared" ca="1" si="91"/>
        <v>357</v>
      </c>
      <c r="BK190" s="92">
        <f t="shared" ca="1" si="92"/>
        <v>197.57878902568399</v>
      </c>
      <c r="BQ190" s="92"/>
      <c r="BR190" s="92"/>
      <c r="BS190" s="92"/>
      <c r="BT190" s="92"/>
      <c r="BU190" s="92"/>
      <c r="BV190" s="92"/>
      <c r="BW190" s="92"/>
      <c r="BX190" s="92"/>
      <c r="BY190" s="92"/>
    </row>
    <row r="191" spans="1:77" x14ac:dyDescent="0.2">
      <c r="A191" t="str">
        <f t="shared" ca="1" si="81"/>
        <v>Ja</v>
      </c>
      <c r="B191">
        <f t="shared" ca="1" si="82"/>
        <v>2013</v>
      </c>
      <c r="C191">
        <f t="shared" ca="1" si="83"/>
        <v>7</v>
      </c>
      <c r="D191" s="82">
        <f t="shared" ca="1" si="84"/>
        <v>29</v>
      </c>
      <c r="E191" s="65">
        <f ca="1">OFFSET(Prisudvikling!D$8,0,ROW(E191)-ROW(E$6))</f>
        <v>41467</v>
      </c>
      <c r="F191">
        <f t="shared" ca="1" si="80"/>
        <v>147.4</v>
      </c>
      <c r="G191">
        <f t="shared" ca="1" si="113"/>
        <v>147.4</v>
      </c>
      <c r="H191">
        <f t="shared" ca="1" si="113"/>
        <v>151.80000000000001</v>
      </c>
      <c r="I191">
        <f t="shared" ca="1" si="113"/>
        <v>136.1</v>
      </c>
      <c r="J191">
        <f t="shared" ca="1" si="113"/>
        <v>161.9</v>
      </c>
      <c r="K191">
        <f t="shared" ca="1" si="113"/>
        <v>138.6</v>
      </c>
      <c r="L191">
        <f t="shared" ca="1" si="113"/>
        <v>356</v>
      </c>
      <c r="M191">
        <f t="shared" ca="1" si="113"/>
        <v>702.75</v>
      </c>
      <c r="N191">
        <f t="shared" ca="1" si="113"/>
        <v>253</v>
      </c>
      <c r="O191">
        <f t="shared" ca="1" si="113"/>
        <v>261.39999999999998</v>
      </c>
      <c r="P191">
        <f t="shared" ca="1" si="113"/>
        <v>258.39999999999998</v>
      </c>
      <c r="Q191">
        <f t="shared" ca="1" si="114"/>
        <v>1165.5</v>
      </c>
      <c r="R191">
        <f t="shared" ca="1" si="114"/>
        <v>561.85</v>
      </c>
      <c r="S191">
        <f t="shared" ca="1" si="114"/>
        <v>108.6</v>
      </c>
      <c r="T191">
        <f t="shared" ca="1" si="114"/>
        <v>1350</v>
      </c>
      <c r="U191">
        <f t="shared" ca="1" si="114"/>
        <v>864</v>
      </c>
      <c r="V191">
        <f t="shared" ca="1" si="114"/>
        <v>503</v>
      </c>
      <c r="W191">
        <f t="shared" ca="1" si="114"/>
        <v>495</v>
      </c>
      <c r="X191">
        <f t="shared" ca="1" si="114"/>
        <v>251.45</v>
      </c>
      <c r="Y191">
        <f t="shared" ca="1" si="114"/>
        <v>277.39999999999998</v>
      </c>
      <c r="Z191">
        <f t="shared" ca="1" si="114"/>
        <v>307.7</v>
      </c>
      <c r="AA191" t="str">
        <f t="shared" ca="1" si="115"/>
        <v>FALSK</v>
      </c>
      <c r="AB191">
        <f t="shared" ca="1" si="115"/>
        <v>1.4074910177630033</v>
      </c>
      <c r="AC191">
        <f t="shared" ca="1" si="115"/>
        <v>2.8479624592861223</v>
      </c>
      <c r="AD191">
        <f t="shared" ca="1" si="115"/>
        <v>1.9104324905140861</v>
      </c>
      <c r="AE191">
        <f t="shared" ca="1" si="115"/>
        <v>12.592948524226857</v>
      </c>
      <c r="AF191">
        <f t="shared" ca="1" si="115"/>
        <v>12</v>
      </c>
      <c r="AG191" t="str">
        <f t="shared" ca="1" si="115"/>
        <v>FALSK</v>
      </c>
      <c r="AH191" t="str">
        <f t="shared" ca="1" si="115"/>
        <v>FALSK</v>
      </c>
      <c r="AI191">
        <f t="shared" ca="1" si="115"/>
        <v>1110</v>
      </c>
      <c r="AJ191">
        <f t="shared" ca="1" si="115"/>
        <v>2250</v>
      </c>
      <c r="AK191">
        <f t="shared" ca="1" si="116"/>
        <v>1510</v>
      </c>
      <c r="AL191">
        <f t="shared" ca="1" si="116"/>
        <v>9940</v>
      </c>
      <c r="AM191">
        <f t="shared" ca="1" si="116"/>
        <v>9470</v>
      </c>
      <c r="AN191" t="str">
        <f t="shared" ca="1" si="116"/>
        <v xml:space="preserve"> </v>
      </c>
      <c r="AO191" t="str">
        <f t="shared" ca="1" si="116"/>
        <v>FALSK</v>
      </c>
      <c r="AP191" t="str">
        <f t="shared" ca="1" si="116"/>
        <v>FALSK</v>
      </c>
      <c r="AQ191" t="str">
        <f t="shared" ca="1" si="116"/>
        <v>FALSK</v>
      </c>
      <c r="AR191" t="str">
        <f t="shared" ca="1" si="116"/>
        <v xml:space="preserve"> </v>
      </c>
      <c r="AS191" t="str">
        <f t="shared" ca="1" si="116"/>
        <v>FALSK</v>
      </c>
      <c r="AT191" t="str">
        <f t="shared" ca="1" si="116"/>
        <v>FALSK</v>
      </c>
      <c r="AU191" t="str">
        <f t="shared" ca="1" si="116"/>
        <v xml:space="preserve"> </v>
      </c>
      <c r="AV191" t="str">
        <f t="shared" ca="1" si="116"/>
        <v>FALSK</v>
      </c>
      <c r="AW191" t="str">
        <f t="shared" ca="1" si="116"/>
        <v>FALSK</v>
      </c>
      <c r="AX191" t="str">
        <f t="shared" ca="1" si="116"/>
        <v xml:space="preserve"> </v>
      </c>
      <c r="AY191" t="str">
        <f t="shared" ca="1" si="116"/>
        <v>FALSK</v>
      </c>
      <c r="BD191" s="92" t="str">
        <f t="shared" ca="1" si="85"/>
        <v>Ja</v>
      </c>
      <c r="BE191" s="92">
        <f t="shared" ca="1" si="86"/>
        <v>2013</v>
      </c>
      <c r="BF191" s="92">
        <f t="shared" ca="1" si="87"/>
        <v>7</v>
      </c>
      <c r="BG191" s="92">
        <f t="shared" ca="1" si="88"/>
        <v>29</v>
      </c>
      <c r="BH191" s="92">
        <f t="shared" ca="1" si="89"/>
        <v>147.4</v>
      </c>
      <c r="BI191" s="92">
        <f t="shared" ca="1" si="90"/>
        <v>151.80000000000001</v>
      </c>
      <c r="BJ191" s="92">
        <f t="shared" ca="1" si="91"/>
        <v>356</v>
      </c>
      <c r="BK191" s="92" t="str">
        <f t="shared" ca="1" si="92"/>
        <v>FALSK</v>
      </c>
      <c r="BQ191" s="92"/>
      <c r="BR191" s="92"/>
      <c r="BS191" s="92"/>
      <c r="BT191" s="92"/>
      <c r="BU191" s="92"/>
      <c r="BV191" s="92"/>
      <c r="BW191" s="92"/>
      <c r="BX191" s="92"/>
      <c r="BY191" s="92"/>
    </row>
    <row r="192" spans="1:77" x14ac:dyDescent="0.2">
      <c r="A192" t="str">
        <f t="shared" ca="1" si="81"/>
        <v>Ja</v>
      </c>
      <c r="B192">
        <f t="shared" ca="1" si="82"/>
        <v>2013</v>
      </c>
      <c r="C192">
        <f t="shared" ca="1" si="83"/>
        <v>7</v>
      </c>
      <c r="D192" s="82">
        <f t="shared" ca="1" si="84"/>
        <v>30</v>
      </c>
      <c r="E192" s="65">
        <f ca="1">OFFSET(Prisudvikling!D$8,0,ROW(E192)-ROW(E$6))</f>
        <v>41474</v>
      </c>
      <c r="F192">
        <f t="shared" ca="1" si="80"/>
        <v>144.80000000000001</v>
      </c>
      <c r="G192">
        <f t="shared" ca="1" si="113"/>
        <v>144.80000000000001</v>
      </c>
      <c r="H192">
        <f t="shared" ca="1" si="113"/>
        <v>149.60000000000002</v>
      </c>
      <c r="I192">
        <f t="shared" ca="1" si="113"/>
        <v>136.19999999999999</v>
      </c>
      <c r="J192">
        <f t="shared" ca="1" si="113"/>
        <v>164.3</v>
      </c>
      <c r="K192">
        <f t="shared" ca="1" si="113"/>
        <v>135.19999999999999</v>
      </c>
      <c r="L192">
        <f t="shared" ca="1" si="113"/>
        <v>355</v>
      </c>
      <c r="M192">
        <f t="shared" ca="1" si="113"/>
        <v>707.75</v>
      </c>
      <c r="N192">
        <f t="shared" ca="1" si="113"/>
        <v>234.25</v>
      </c>
      <c r="O192">
        <f t="shared" ca="1" si="113"/>
        <v>242.79999999999998</v>
      </c>
      <c r="P192">
        <f t="shared" ca="1" si="113"/>
        <v>253.79999999999998</v>
      </c>
      <c r="Q192">
        <f t="shared" ca="1" si="114"/>
        <v>1164</v>
      </c>
      <c r="R192">
        <f t="shared" ca="1" si="114"/>
        <v>557.45000000000005</v>
      </c>
      <c r="S192">
        <f t="shared" ca="1" si="114"/>
        <v>217.2</v>
      </c>
      <c r="T192">
        <f t="shared" ca="1" si="114"/>
        <v>1350</v>
      </c>
      <c r="U192">
        <f t="shared" ca="1" si="114"/>
        <v>864</v>
      </c>
      <c r="V192">
        <f t="shared" ca="1" si="114"/>
        <v>503</v>
      </c>
      <c r="W192">
        <f t="shared" ca="1" si="114"/>
        <v>495</v>
      </c>
      <c r="X192">
        <f t="shared" ca="1" si="114"/>
        <v>245.89999999999998</v>
      </c>
      <c r="Y192">
        <f t="shared" ca="1" si="114"/>
        <v>268.54999999999995</v>
      </c>
      <c r="Z192">
        <f t="shared" ca="1" si="114"/>
        <v>296.39999999999998</v>
      </c>
      <c r="AA192" t="str">
        <f t="shared" ca="1" si="115"/>
        <v>FALSK</v>
      </c>
      <c r="AB192">
        <f t="shared" ca="1" si="115"/>
        <v>1.4181182633222524</v>
      </c>
      <c r="AC192">
        <f t="shared" ca="1" si="115"/>
        <v>2.8484718444645916</v>
      </c>
      <c r="AD192">
        <f t="shared" ca="1" si="115"/>
        <v>1.9203243678855646</v>
      </c>
      <c r="AE192">
        <f t="shared" ca="1" si="115"/>
        <v>12.694711393170143</v>
      </c>
      <c r="AF192">
        <f t="shared" ca="1" si="115"/>
        <v>12</v>
      </c>
      <c r="AG192" t="str">
        <f t="shared" ca="1" si="115"/>
        <v>FALSK</v>
      </c>
      <c r="AH192" t="str">
        <f t="shared" ca="1" si="115"/>
        <v>FALSK</v>
      </c>
      <c r="AI192">
        <f t="shared" ca="1" si="115"/>
        <v>1120</v>
      </c>
      <c r="AJ192">
        <f t="shared" ca="1" si="115"/>
        <v>2250</v>
      </c>
      <c r="AK192">
        <f t="shared" ca="1" si="116"/>
        <v>1520</v>
      </c>
      <c r="AL192">
        <f t="shared" ca="1" si="116"/>
        <v>10020</v>
      </c>
      <c r="AM192">
        <f t="shared" ca="1" si="116"/>
        <v>9470</v>
      </c>
      <c r="AN192" t="str">
        <f t="shared" ca="1" si="116"/>
        <v xml:space="preserve"> </v>
      </c>
      <c r="AO192" t="str">
        <f t="shared" ca="1" si="116"/>
        <v>FALSK</v>
      </c>
      <c r="AP192" t="str">
        <f t="shared" ca="1" si="116"/>
        <v>FALSK</v>
      </c>
      <c r="AQ192" t="str">
        <f t="shared" ca="1" si="116"/>
        <v>FALSK</v>
      </c>
      <c r="AR192" t="str">
        <f t="shared" ca="1" si="116"/>
        <v xml:space="preserve"> </v>
      </c>
      <c r="AS192" t="str">
        <f t="shared" ca="1" si="116"/>
        <v>FALSK</v>
      </c>
      <c r="AT192" t="str">
        <f t="shared" ca="1" si="116"/>
        <v>FALSK</v>
      </c>
      <c r="AU192" t="str">
        <f t="shared" ca="1" si="116"/>
        <v xml:space="preserve"> </v>
      </c>
      <c r="AV192" t="str">
        <f t="shared" ca="1" si="116"/>
        <v>FALSK</v>
      </c>
      <c r="AW192" t="str">
        <f t="shared" ca="1" si="116"/>
        <v>FALSK</v>
      </c>
      <c r="AX192" t="str">
        <f t="shared" ca="1" si="116"/>
        <v xml:space="preserve"> </v>
      </c>
      <c r="AY192" t="str">
        <f t="shared" ca="1" si="116"/>
        <v>FALSK</v>
      </c>
      <c r="BD192" s="92" t="str">
        <f t="shared" ca="1" si="85"/>
        <v>Ja</v>
      </c>
      <c r="BE192" s="92">
        <f t="shared" ca="1" si="86"/>
        <v>2013</v>
      </c>
      <c r="BF192" s="92">
        <f t="shared" ca="1" si="87"/>
        <v>7</v>
      </c>
      <c r="BG192" s="92">
        <f t="shared" ca="1" si="88"/>
        <v>30</v>
      </c>
      <c r="BH192" s="92">
        <f t="shared" ca="1" si="89"/>
        <v>144.80000000000001</v>
      </c>
      <c r="BI192" s="92">
        <f t="shared" ca="1" si="90"/>
        <v>149.60000000000002</v>
      </c>
      <c r="BJ192" s="92">
        <f t="shared" ca="1" si="91"/>
        <v>355</v>
      </c>
      <c r="BK192" s="92" t="str">
        <f t="shared" ca="1" si="92"/>
        <v>FALSK</v>
      </c>
      <c r="BQ192" s="92"/>
      <c r="BR192" s="92"/>
      <c r="BS192" s="92"/>
      <c r="BT192" s="92"/>
      <c r="BU192" s="92"/>
      <c r="BV192" s="92"/>
      <c r="BW192" s="92"/>
      <c r="BX192" s="92"/>
      <c r="BY192" s="92"/>
    </row>
    <row r="193" spans="1:77" x14ac:dyDescent="0.2">
      <c r="A193" t="str">
        <f t="shared" ca="1" si="81"/>
        <v>Ja</v>
      </c>
      <c r="B193">
        <f t="shared" ca="1" si="82"/>
        <v>2013</v>
      </c>
      <c r="C193">
        <f t="shared" ca="1" si="83"/>
        <v>7</v>
      </c>
      <c r="D193" s="82">
        <f t="shared" ca="1" si="84"/>
        <v>31</v>
      </c>
      <c r="E193" s="65">
        <f ca="1">OFFSET(Prisudvikling!D$8,0,ROW(E193)-ROW(E$6))</f>
        <v>41481</v>
      </c>
      <c r="F193">
        <f t="shared" ca="1" si="80"/>
        <v>142.20000000000002</v>
      </c>
      <c r="G193">
        <f t="shared" ca="1" si="113"/>
        <v>142.20000000000002</v>
      </c>
      <c r="H193">
        <f t="shared" ca="1" si="113"/>
        <v>147.40000000000003</v>
      </c>
      <c r="I193">
        <f t="shared" ca="1" si="113"/>
        <v>136.29999999999998</v>
      </c>
      <c r="J193">
        <f t="shared" ca="1" si="113"/>
        <v>166.70000000000002</v>
      </c>
      <c r="K193">
        <f t="shared" ca="1" si="113"/>
        <v>131.79999999999998</v>
      </c>
      <c r="L193">
        <f t="shared" ca="1" si="113"/>
        <v>354</v>
      </c>
      <c r="M193">
        <f t="shared" ca="1" si="113"/>
        <v>712.75</v>
      </c>
      <c r="N193">
        <f t="shared" ca="1" si="113"/>
        <v>215.5</v>
      </c>
      <c r="O193">
        <f t="shared" ca="1" si="113"/>
        <v>224.2</v>
      </c>
      <c r="P193">
        <f t="shared" ca="1" si="113"/>
        <v>249.2</v>
      </c>
      <c r="Q193">
        <f t="shared" ca="1" si="114"/>
        <v>1162.5</v>
      </c>
      <c r="R193">
        <f t="shared" ca="1" si="114"/>
        <v>553.05000000000007</v>
      </c>
      <c r="S193">
        <f t="shared" ca="1" si="114"/>
        <v>325.79999999999995</v>
      </c>
      <c r="T193">
        <f t="shared" ca="1" si="114"/>
        <v>1350</v>
      </c>
      <c r="U193">
        <f t="shared" ca="1" si="114"/>
        <v>864</v>
      </c>
      <c r="V193">
        <f t="shared" ca="1" si="114"/>
        <v>503</v>
      </c>
      <c r="W193">
        <f t="shared" ca="1" si="114"/>
        <v>495</v>
      </c>
      <c r="X193">
        <f t="shared" ca="1" si="114"/>
        <v>240.34999999999997</v>
      </c>
      <c r="Y193">
        <f t="shared" ca="1" si="114"/>
        <v>259.69999999999993</v>
      </c>
      <c r="Z193">
        <f t="shared" ca="1" si="114"/>
        <v>285.09999999999997</v>
      </c>
      <c r="AA193" t="str">
        <f t="shared" ca="1" si="115"/>
        <v>FALSK</v>
      </c>
      <c r="AB193">
        <f t="shared" ca="1" si="115"/>
        <v>1.4287455088815015</v>
      </c>
      <c r="AC193">
        <f t="shared" ca="1" si="115"/>
        <v>2.8489812296430608</v>
      </c>
      <c r="AD193">
        <f t="shared" ca="1" si="115"/>
        <v>1.9302162452570431</v>
      </c>
      <c r="AE193">
        <f t="shared" ca="1" si="115"/>
        <v>12.79647426211343</v>
      </c>
      <c r="AF193">
        <f t="shared" ca="1" si="115"/>
        <v>12</v>
      </c>
      <c r="AG193" t="str">
        <f t="shared" ca="1" si="115"/>
        <v>FALSK</v>
      </c>
      <c r="AH193" t="str">
        <f t="shared" ca="1" si="115"/>
        <v>FALSK</v>
      </c>
      <c r="AI193">
        <f t="shared" ca="1" si="115"/>
        <v>1130</v>
      </c>
      <c r="AJ193">
        <f t="shared" ca="1" si="115"/>
        <v>2250</v>
      </c>
      <c r="AK193">
        <f t="shared" ca="1" si="116"/>
        <v>1520</v>
      </c>
      <c r="AL193">
        <f t="shared" ca="1" si="116"/>
        <v>10100</v>
      </c>
      <c r="AM193">
        <f t="shared" ca="1" si="116"/>
        <v>9470</v>
      </c>
      <c r="AN193" t="str">
        <f t="shared" ca="1" si="116"/>
        <v xml:space="preserve"> </v>
      </c>
      <c r="AO193" t="str">
        <f t="shared" ca="1" si="116"/>
        <v>FALSK</v>
      </c>
      <c r="AP193" t="str">
        <f t="shared" ca="1" si="116"/>
        <v>FALSK</v>
      </c>
      <c r="AQ193" t="str">
        <f t="shared" ca="1" si="116"/>
        <v>FALSK</v>
      </c>
      <c r="AR193" t="str">
        <f t="shared" ca="1" si="116"/>
        <v xml:space="preserve"> </v>
      </c>
      <c r="AS193" t="str">
        <f t="shared" ca="1" si="116"/>
        <v>FALSK</v>
      </c>
      <c r="AT193" t="str">
        <f t="shared" ca="1" si="116"/>
        <v>FALSK</v>
      </c>
      <c r="AU193" t="str">
        <f t="shared" ca="1" si="116"/>
        <v xml:space="preserve"> </v>
      </c>
      <c r="AV193" t="str">
        <f t="shared" ca="1" si="116"/>
        <v>FALSK</v>
      </c>
      <c r="AW193" t="str">
        <f t="shared" ca="1" si="116"/>
        <v>FALSK</v>
      </c>
      <c r="AX193" t="str">
        <f t="shared" ca="1" si="116"/>
        <v xml:space="preserve"> </v>
      </c>
      <c r="AY193" t="str">
        <f t="shared" ca="1" si="116"/>
        <v>FALSK</v>
      </c>
      <c r="BD193" s="92" t="str">
        <f t="shared" ca="1" si="85"/>
        <v>Ja</v>
      </c>
      <c r="BE193" s="92">
        <f t="shared" ca="1" si="86"/>
        <v>2013</v>
      </c>
      <c r="BF193" s="92">
        <f t="shared" ca="1" si="87"/>
        <v>7</v>
      </c>
      <c r="BG193" s="92">
        <f t="shared" ca="1" si="88"/>
        <v>31</v>
      </c>
      <c r="BH193" s="92">
        <f t="shared" ca="1" si="89"/>
        <v>142.20000000000002</v>
      </c>
      <c r="BI193" s="92">
        <f t="shared" ca="1" si="90"/>
        <v>147.40000000000003</v>
      </c>
      <c r="BJ193" s="92">
        <f t="shared" ca="1" si="91"/>
        <v>354</v>
      </c>
      <c r="BK193" s="92" t="str">
        <f t="shared" ca="1" si="92"/>
        <v>FALSK</v>
      </c>
      <c r="BQ193" s="92"/>
      <c r="BR193" s="92"/>
      <c r="BS193" s="92"/>
      <c r="BT193" s="92"/>
      <c r="BU193" s="92"/>
      <c r="BV193" s="92"/>
      <c r="BW193" s="92"/>
      <c r="BX193" s="92"/>
      <c r="BY193" s="92"/>
    </row>
    <row r="194" spans="1:77" x14ac:dyDescent="0.2">
      <c r="A194" t="str">
        <f t="shared" ca="1" si="81"/>
        <v>Ja</v>
      </c>
      <c r="B194">
        <f t="shared" ca="1" si="82"/>
        <v>2013</v>
      </c>
      <c r="C194">
        <f t="shared" ca="1" si="83"/>
        <v>8</v>
      </c>
      <c r="D194" s="82">
        <f t="shared" ca="1" si="84"/>
        <v>32</v>
      </c>
      <c r="E194" s="65">
        <f ca="1">OFFSET(Prisudvikling!D$8,0,ROW(E194)-ROW(E$6))</f>
        <v>41488</v>
      </c>
      <c r="F194">
        <f t="shared" ca="1" si="80"/>
        <v>139.60000000000002</v>
      </c>
      <c r="G194">
        <f t="shared" ca="1" si="113"/>
        <v>139.60000000000002</v>
      </c>
      <c r="H194">
        <f t="shared" ca="1" si="113"/>
        <v>145.20000000000005</v>
      </c>
      <c r="I194">
        <f t="shared" ca="1" si="113"/>
        <v>136.39999999999998</v>
      </c>
      <c r="J194">
        <f t="shared" ca="1" si="113"/>
        <v>169.10000000000002</v>
      </c>
      <c r="K194">
        <f t="shared" ca="1" si="113"/>
        <v>128.39999999999998</v>
      </c>
      <c r="L194">
        <f t="shared" ca="1" si="113"/>
        <v>353</v>
      </c>
      <c r="M194">
        <f t="shared" ca="1" si="113"/>
        <v>717.75</v>
      </c>
      <c r="N194">
        <f t="shared" ca="1" si="113"/>
        <v>196.75</v>
      </c>
      <c r="O194">
        <f t="shared" ca="1" si="113"/>
        <v>205.6</v>
      </c>
      <c r="P194">
        <f t="shared" ca="1" si="113"/>
        <v>244.6</v>
      </c>
      <c r="Q194">
        <f t="shared" ca="1" si="114"/>
        <v>1161</v>
      </c>
      <c r="R194">
        <f t="shared" ca="1" si="114"/>
        <v>548.65000000000009</v>
      </c>
      <c r="S194">
        <f t="shared" ca="1" si="114"/>
        <v>434.4</v>
      </c>
      <c r="T194">
        <f t="shared" ca="1" si="114"/>
        <v>1350</v>
      </c>
      <c r="U194">
        <f t="shared" ca="1" si="114"/>
        <v>864</v>
      </c>
      <c r="V194">
        <f t="shared" ca="1" si="114"/>
        <v>503</v>
      </c>
      <c r="W194">
        <f t="shared" ca="1" si="114"/>
        <v>495</v>
      </c>
      <c r="X194">
        <f t="shared" ca="1" si="114"/>
        <v>234.79999999999995</v>
      </c>
      <c r="Y194">
        <f t="shared" ca="1" si="114"/>
        <v>250.84999999999994</v>
      </c>
      <c r="Z194">
        <f t="shared" ca="1" si="114"/>
        <v>273.79999999999995</v>
      </c>
      <c r="AA194" t="str">
        <f t="shared" ca="1" si="115"/>
        <v>FALSK</v>
      </c>
      <c r="AB194">
        <f t="shared" ca="1" si="115"/>
        <v>1.4393727544407506</v>
      </c>
      <c r="AC194">
        <f t="shared" ca="1" si="115"/>
        <v>2.84949061482153</v>
      </c>
      <c r="AD194">
        <f t="shared" ca="1" si="115"/>
        <v>1.9401081226285215</v>
      </c>
      <c r="AE194">
        <f t="shared" ca="1" si="115"/>
        <v>12.898237131056716</v>
      </c>
      <c r="AF194">
        <f t="shared" ca="1" si="115"/>
        <v>12</v>
      </c>
      <c r="AG194" t="str">
        <f t="shared" ca="1" si="115"/>
        <v>FALSK</v>
      </c>
      <c r="AH194" t="str">
        <f t="shared" ca="1" si="115"/>
        <v>FALSK</v>
      </c>
      <c r="AI194">
        <f t="shared" ca="1" si="115"/>
        <v>1140</v>
      </c>
      <c r="AJ194">
        <f t="shared" ca="1" si="115"/>
        <v>2250</v>
      </c>
      <c r="AK194">
        <f t="shared" ca="1" si="116"/>
        <v>1530</v>
      </c>
      <c r="AL194">
        <f t="shared" ca="1" si="116"/>
        <v>10180</v>
      </c>
      <c r="AM194">
        <f t="shared" ca="1" si="116"/>
        <v>9470</v>
      </c>
      <c r="AN194" t="str">
        <f t="shared" ca="1" si="116"/>
        <v xml:space="preserve"> </v>
      </c>
      <c r="AO194" t="str">
        <f t="shared" ca="1" si="116"/>
        <v>FALSK</v>
      </c>
      <c r="AP194" t="str">
        <f t="shared" ca="1" si="116"/>
        <v>FALSK</v>
      </c>
      <c r="AQ194" t="str">
        <f t="shared" ca="1" si="116"/>
        <v>FALSK</v>
      </c>
      <c r="AR194" t="str">
        <f t="shared" ca="1" si="116"/>
        <v xml:space="preserve"> </v>
      </c>
      <c r="AS194" t="str">
        <f t="shared" ca="1" si="116"/>
        <v>FALSK</v>
      </c>
      <c r="AT194" t="str">
        <f t="shared" ca="1" si="116"/>
        <v>FALSK</v>
      </c>
      <c r="AU194" t="str">
        <f t="shared" ca="1" si="116"/>
        <v xml:space="preserve"> </v>
      </c>
      <c r="AV194" t="str">
        <f t="shared" ca="1" si="116"/>
        <v>FALSK</v>
      </c>
      <c r="AW194" t="str">
        <f t="shared" ca="1" si="116"/>
        <v>FALSK</v>
      </c>
      <c r="AX194" t="str">
        <f t="shared" ca="1" si="116"/>
        <v xml:space="preserve"> </v>
      </c>
      <c r="AY194" t="str">
        <f t="shared" ca="1" si="116"/>
        <v>FALSK</v>
      </c>
      <c r="BD194" s="92" t="str">
        <f t="shared" ca="1" si="85"/>
        <v>Ja</v>
      </c>
      <c r="BE194" s="92">
        <f t="shared" ca="1" si="86"/>
        <v>2013</v>
      </c>
      <c r="BF194" s="92">
        <f t="shared" ca="1" si="87"/>
        <v>8</v>
      </c>
      <c r="BG194" s="92">
        <f t="shared" ca="1" si="88"/>
        <v>32</v>
      </c>
      <c r="BH194" s="92">
        <f t="shared" ca="1" si="89"/>
        <v>139.60000000000002</v>
      </c>
      <c r="BI194" s="92">
        <f t="shared" ca="1" si="90"/>
        <v>145.20000000000005</v>
      </c>
      <c r="BJ194" s="92">
        <f t="shared" ca="1" si="91"/>
        <v>353</v>
      </c>
      <c r="BK194" s="92" t="str">
        <f t="shared" ca="1" si="92"/>
        <v>FALSK</v>
      </c>
      <c r="BQ194" s="92"/>
      <c r="BR194" s="92"/>
      <c r="BS194" s="92"/>
      <c r="BT194" s="92"/>
      <c r="BU194" s="92"/>
      <c r="BV194" s="92"/>
      <c r="BW194" s="92"/>
      <c r="BX194" s="92"/>
      <c r="BY194" s="92"/>
    </row>
    <row r="195" spans="1:77" x14ac:dyDescent="0.2">
      <c r="A195" t="str">
        <f t="shared" ca="1" si="81"/>
        <v>Ja</v>
      </c>
      <c r="B195">
        <f t="shared" ca="1" si="82"/>
        <v>2013</v>
      </c>
      <c r="C195">
        <f t="shared" ca="1" si="83"/>
        <v>8</v>
      </c>
      <c r="D195" s="82">
        <f t="shared" ca="1" si="84"/>
        <v>33</v>
      </c>
      <c r="E195" s="65">
        <f ca="1">OFFSET(Prisudvikling!D$8,0,ROW(E195)-ROW(E$6))</f>
        <v>41495</v>
      </c>
      <c r="F195">
        <f t="shared" ca="1" si="80"/>
        <v>137</v>
      </c>
      <c r="G195">
        <f t="shared" ca="1" si="113"/>
        <v>137</v>
      </c>
      <c r="H195">
        <f t="shared" ca="1" si="113"/>
        <v>143</v>
      </c>
      <c r="I195">
        <f t="shared" ca="1" si="113"/>
        <v>136.5</v>
      </c>
      <c r="J195">
        <f t="shared" ca="1" si="113"/>
        <v>171.5</v>
      </c>
      <c r="K195">
        <f t="shared" ca="1" si="113"/>
        <v>125</v>
      </c>
      <c r="L195">
        <f t="shared" ca="1" si="113"/>
        <v>352</v>
      </c>
      <c r="M195">
        <f t="shared" ca="1" si="113"/>
        <v>722.75</v>
      </c>
      <c r="N195">
        <f t="shared" ca="1" si="113"/>
        <v>178</v>
      </c>
      <c r="O195">
        <f t="shared" ca="1" si="113"/>
        <v>187</v>
      </c>
      <c r="P195">
        <f t="shared" ca="1" si="113"/>
        <v>240</v>
      </c>
      <c r="Q195">
        <f t="shared" ca="1" si="114"/>
        <v>1159.5</v>
      </c>
      <c r="R195">
        <f t="shared" ca="1" si="114"/>
        <v>544.25</v>
      </c>
      <c r="S195">
        <f t="shared" ca="1" si="114"/>
        <v>543</v>
      </c>
      <c r="T195">
        <f t="shared" ca="1" si="114"/>
        <v>1350</v>
      </c>
      <c r="U195">
        <f t="shared" ca="1" si="114"/>
        <v>864</v>
      </c>
      <c r="V195">
        <f t="shared" ca="1" si="114"/>
        <v>503</v>
      </c>
      <c r="W195">
        <f t="shared" ca="1" si="114"/>
        <v>495</v>
      </c>
      <c r="X195">
        <f t="shared" ca="1" si="114"/>
        <v>229.25</v>
      </c>
      <c r="Y195">
        <f t="shared" ca="1" si="114"/>
        <v>242</v>
      </c>
      <c r="Z195">
        <f t="shared" ca="1" si="114"/>
        <v>262.5</v>
      </c>
      <c r="AA195" t="str">
        <f t="shared" ca="1" si="115"/>
        <v>FALSK</v>
      </c>
      <c r="AB195">
        <f t="shared" ca="1" si="115"/>
        <v>1.45</v>
      </c>
      <c r="AC195">
        <f t="shared" ca="1" si="115"/>
        <v>2.85</v>
      </c>
      <c r="AD195">
        <f t="shared" ca="1" si="115"/>
        <v>1.95</v>
      </c>
      <c r="AE195">
        <f t="shared" ca="1" si="115"/>
        <v>13</v>
      </c>
      <c r="AF195">
        <f t="shared" ca="1" si="115"/>
        <v>12</v>
      </c>
      <c r="AG195" t="str">
        <f t="shared" ca="1" si="115"/>
        <v>FALSK</v>
      </c>
      <c r="AH195" t="str">
        <f t="shared" ca="1" si="115"/>
        <v>FALSK</v>
      </c>
      <c r="AI195">
        <f t="shared" ca="1" si="115"/>
        <v>1140</v>
      </c>
      <c r="AJ195">
        <f t="shared" ca="1" si="115"/>
        <v>2250</v>
      </c>
      <c r="AK195">
        <f t="shared" ca="1" si="116"/>
        <v>1540</v>
      </c>
      <c r="AL195">
        <f t="shared" ca="1" si="116"/>
        <v>10260</v>
      </c>
      <c r="AM195">
        <f t="shared" ca="1" si="116"/>
        <v>9470</v>
      </c>
      <c r="AN195" t="str">
        <f t="shared" ca="1" si="116"/>
        <v xml:space="preserve"> </v>
      </c>
      <c r="AO195" t="str">
        <f t="shared" ca="1" si="116"/>
        <v>FALSK</v>
      </c>
      <c r="AP195" t="str">
        <f t="shared" ca="1" si="116"/>
        <v>FALSK</v>
      </c>
      <c r="AQ195">
        <f t="shared" ca="1" si="116"/>
        <v>198.00027788632445</v>
      </c>
      <c r="AR195">
        <f t="shared" ca="1" si="116"/>
        <v>206</v>
      </c>
      <c r="AS195">
        <f t="shared" ca="1" si="116"/>
        <v>197.57878902568399</v>
      </c>
      <c r="AT195">
        <f t="shared" ca="1" si="116"/>
        <v>174.47769469267456</v>
      </c>
      <c r="AU195">
        <f t="shared" ca="1" si="116"/>
        <v>182.5</v>
      </c>
      <c r="AV195">
        <f t="shared" ca="1" si="116"/>
        <v>169.57024871361395</v>
      </c>
      <c r="AW195">
        <f t="shared" ca="1" si="116"/>
        <v>140.45195004076467</v>
      </c>
      <c r="AX195">
        <f t="shared" ca="1" si="116"/>
        <v>148.5</v>
      </c>
      <c r="AY195" t="str">
        <f t="shared" ca="1" si="116"/>
        <v>FALSK</v>
      </c>
      <c r="BD195" s="92" t="str">
        <f t="shared" ca="1" si="85"/>
        <v>Ja</v>
      </c>
      <c r="BE195" s="92">
        <f t="shared" ca="1" si="86"/>
        <v>2013</v>
      </c>
      <c r="BF195" s="92">
        <f t="shared" ca="1" si="87"/>
        <v>8</v>
      </c>
      <c r="BG195" s="92">
        <f t="shared" ca="1" si="88"/>
        <v>33</v>
      </c>
      <c r="BH195" s="92">
        <f t="shared" ca="1" si="89"/>
        <v>137</v>
      </c>
      <c r="BI195" s="92">
        <f t="shared" ca="1" si="90"/>
        <v>143</v>
      </c>
      <c r="BJ195" s="92">
        <f t="shared" ca="1" si="91"/>
        <v>352</v>
      </c>
      <c r="BK195" s="92">
        <f t="shared" ca="1" si="92"/>
        <v>197.57878902568399</v>
      </c>
      <c r="BQ195" s="92"/>
      <c r="BR195" s="92"/>
      <c r="BS195" s="92"/>
      <c r="BT195" s="92"/>
      <c r="BU195" s="92"/>
      <c r="BV195" s="92"/>
      <c r="BW195" s="92"/>
      <c r="BX195" s="92"/>
      <c r="BY195" s="92"/>
    </row>
    <row r="196" spans="1:77" x14ac:dyDescent="0.2">
      <c r="A196" t="str">
        <f t="shared" ca="1" si="81"/>
        <v>Ja</v>
      </c>
      <c r="B196">
        <f t="shared" ca="1" si="82"/>
        <v>2013</v>
      </c>
      <c r="C196">
        <f t="shared" ca="1" si="83"/>
        <v>8</v>
      </c>
      <c r="D196" s="82">
        <f t="shared" ca="1" si="84"/>
        <v>34</v>
      </c>
      <c r="E196" s="65">
        <f ca="1">OFFSET(Prisudvikling!D$8,0,ROW(E196)-ROW(E$6))</f>
        <v>41502</v>
      </c>
      <c r="F196">
        <f t="shared" ca="1" si="80"/>
        <v>137</v>
      </c>
      <c r="G196">
        <f t="shared" ref="G196:P205" ca="1" si="117">IF(ISNA(HLOOKUP($E196,prisudvikling,G$2,FALSE)),"FALSK",IF(HLOOKUP($E196,prisudvikling,G$2,FALSE)&gt;0,HLOOKUP($E196,prisudvikling,G$2,FALSE),"FALSK"))</f>
        <v>137</v>
      </c>
      <c r="H196">
        <f t="shared" ca="1" si="117"/>
        <v>140</v>
      </c>
      <c r="I196">
        <f t="shared" ca="1" si="117"/>
        <v>131.5</v>
      </c>
      <c r="J196">
        <f t="shared" ca="1" si="117"/>
        <v>170</v>
      </c>
      <c r="K196">
        <f t="shared" ca="1" si="117"/>
        <v>120</v>
      </c>
      <c r="L196">
        <f t="shared" ca="1" si="117"/>
        <v>336</v>
      </c>
      <c r="M196">
        <f t="shared" ca="1" si="117"/>
        <v>717.75</v>
      </c>
      <c r="N196">
        <f t="shared" ca="1" si="117"/>
        <v>174.5</v>
      </c>
      <c r="O196">
        <f t="shared" ca="1" si="117"/>
        <v>182</v>
      </c>
      <c r="P196">
        <f t="shared" ca="1" si="117"/>
        <v>229</v>
      </c>
      <c r="Q196">
        <f t="shared" ref="Q196:Z205" ca="1" si="118">IF(ISNA(HLOOKUP($E196,prisudvikling,Q$2,FALSE)),"FALSK",IF(HLOOKUP($E196,prisudvikling,Q$2,FALSE)&gt;0,HLOOKUP($E196,prisudvikling,Q$2,FALSE),"FALSK"))</f>
        <v>1145.5</v>
      </c>
      <c r="R196">
        <f t="shared" ca="1" si="118"/>
        <v>544.25</v>
      </c>
      <c r="S196">
        <f t="shared" ca="1" si="118"/>
        <v>543</v>
      </c>
      <c r="T196">
        <f t="shared" ca="1" si="118"/>
        <v>1350</v>
      </c>
      <c r="U196">
        <f t="shared" ca="1" si="118"/>
        <v>867</v>
      </c>
      <c r="V196">
        <f t="shared" ca="1" si="118"/>
        <v>489</v>
      </c>
      <c r="W196">
        <f t="shared" ca="1" si="118"/>
        <v>495</v>
      </c>
      <c r="X196">
        <f t="shared" ca="1" si="118"/>
        <v>224.25</v>
      </c>
      <c r="Y196">
        <f t="shared" ca="1" si="118"/>
        <v>238.25</v>
      </c>
      <c r="Z196">
        <f t="shared" ca="1" si="118"/>
        <v>257.25</v>
      </c>
      <c r="AA196" t="str">
        <f t="shared" ref="AA196:AJ205" ca="1" si="119">IF(ISNA(HLOOKUP($E196,prisudvikling,AA$2,FALSE)),"FALSK",IF(HLOOKUP($E196,prisudvikling,AA$2,FALSE)&gt;0,HLOOKUP($E196,prisudvikling,AA$2,FALSE),"FALSK"))</f>
        <v>FALSK</v>
      </c>
      <c r="AB196">
        <f t="shared" ca="1" si="119"/>
        <v>1.45</v>
      </c>
      <c r="AC196">
        <f t="shared" ca="1" si="119"/>
        <v>2.85</v>
      </c>
      <c r="AD196">
        <f t="shared" ca="1" si="119"/>
        <v>1.95</v>
      </c>
      <c r="AE196">
        <f t="shared" ca="1" si="119"/>
        <v>13</v>
      </c>
      <c r="AF196">
        <f t="shared" ca="1" si="119"/>
        <v>12</v>
      </c>
      <c r="AG196" t="str">
        <f t="shared" ca="1" si="119"/>
        <v>FALSK</v>
      </c>
      <c r="AH196" t="str">
        <f t="shared" ca="1" si="119"/>
        <v>FALSK</v>
      </c>
      <c r="AI196">
        <f t="shared" ca="1" si="119"/>
        <v>1140</v>
      </c>
      <c r="AJ196">
        <f t="shared" ca="1" si="119"/>
        <v>2250</v>
      </c>
      <c r="AK196">
        <f t="shared" ref="AK196:AY205" ca="1" si="120">IF(ISNA(HLOOKUP($E196,prisudvikling,AK$2,FALSE)),"FALSK",IF(HLOOKUP($E196,prisudvikling,AK$2,FALSE)&gt;0,HLOOKUP($E196,prisudvikling,AK$2,FALSE),"FALSK"))</f>
        <v>1540</v>
      </c>
      <c r="AL196">
        <f t="shared" ca="1" si="120"/>
        <v>10260</v>
      </c>
      <c r="AM196">
        <f t="shared" ca="1" si="120"/>
        <v>9470</v>
      </c>
      <c r="AN196" t="str">
        <f t="shared" ca="1" si="120"/>
        <v xml:space="preserve"> </v>
      </c>
      <c r="AO196" t="str">
        <f t="shared" ca="1" si="120"/>
        <v>FALSK</v>
      </c>
      <c r="AP196" t="str">
        <f t="shared" ca="1" si="120"/>
        <v>FALSK</v>
      </c>
      <c r="AQ196">
        <f t="shared" ca="1" si="120"/>
        <v>193.93685379112637</v>
      </c>
      <c r="AR196">
        <f t="shared" ca="1" si="120"/>
        <v>201.9</v>
      </c>
      <c r="AS196">
        <f t="shared" ca="1" si="120"/>
        <v>193.57477871260684</v>
      </c>
      <c r="AT196">
        <f t="shared" ca="1" si="120"/>
        <v>166.74644739974661</v>
      </c>
      <c r="AU196">
        <f t="shared" ca="1" si="120"/>
        <v>174.7</v>
      </c>
      <c r="AV196">
        <f t="shared" ca="1" si="120"/>
        <v>157.54728533585512</v>
      </c>
      <c r="AW196">
        <f t="shared" ca="1" si="120"/>
        <v>137.46309963365303</v>
      </c>
      <c r="AX196">
        <f t="shared" ca="1" si="120"/>
        <v>145.5</v>
      </c>
      <c r="AY196" t="str">
        <f t="shared" ca="1" si="120"/>
        <v>FALSK</v>
      </c>
      <c r="BD196" s="92" t="str">
        <f t="shared" ca="1" si="85"/>
        <v>Ja</v>
      </c>
      <c r="BE196" s="92">
        <f t="shared" ca="1" si="86"/>
        <v>2013</v>
      </c>
      <c r="BF196" s="92">
        <f t="shared" ca="1" si="87"/>
        <v>8</v>
      </c>
      <c r="BG196" s="92">
        <f t="shared" ca="1" si="88"/>
        <v>34</v>
      </c>
      <c r="BH196" s="92">
        <f t="shared" ca="1" si="89"/>
        <v>137</v>
      </c>
      <c r="BI196" s="92">
        <f t="shared" ca="1" si="90"/>
        <v>140</v>
      </c>
      <c r="BJ196" s="92">
        <f t="shared" ca="1" si="91"/>
        <v>336</v>
      </c>
      <c r="BK196" s="92">
        <f t="shared" ca="1" si="92"/>
        <v>193.57477871260684</v>
      </c>
      <c r="BQ196" s="92"/>
      <c r="BR196" s="92"/>
      <c r="BS196" s="92"/>
      <c r="BT196" s="92"/>
      <c r="BU196" s="92"/>
      <c r="BV196" s="92"/>
      <c r="BW196" s="92"/>
      <c r="BX196" s="92"/>
      <c r="BY196" s="92"/>
    </row>
    <row r="197" spans="1:77" x14ac:dyDescent="0.2">
      <c r="A197" t="str">
        <f t="shared" ca="1" si="81"/>
        <v>Ja</v>
      </c>
      <c r="B197">
        <f t="shared" ca="1" si="82"/>
        <v>2013</v>
      </c>
      <c r="C197">
        <f t="shared" ca="1" si="83"/>
        <v>8</v>
      </c>
      <c r="D197" s="82">
        <f t="shared" ca="1" si="84"/>
        <v>35</v>
      </c>
      <c r="E197" s="65">
        <f ca="1">OFFSET(Prisudvikling!D$8,0,ROW(E197)-ROW(E$6))</f>
        <v>41509</v>
      </c>
      <c r="F197">
        <f t="shared" ca="1" si="80"/>
        <v>135</v>
      </c>
      <c r="G197">
        <f t="shared" ca="1" si="117"/>
        <v>135</v>
      </c>
      <c r="H197">
        <f t="shared" ca="1" si="117"/>
        <v>139</v>
      </c>
      <c r="I197">
        <f t="shared" ca="1" si="117"/>
        <v>127</v>
      </c>
      <c r="J197">
        <f t="shared" ca="1" si="117"/>
        <v>170</v>
      </c>
      <c r="K197">
        <f t="shared" ca="1" si="117"/>
        <v>122</v>
      </c>
      <c r="L197">
        <f t="shared" ca="1" si="117"/>
        <v>342</v>
      </c>
      <c r="M197">
        <f t="shared" ca="1" si="117"/>
        <v>722.75</v>
      </c>
      <c r="N197">
        <f t="shared" ca="1" si="117"/>
        <v>174</v>
      </c>
      <c r="O197">
        <f t="shared" ca="1" si="117"/>
        <v>182</v>
      </c>
      <c r="P197">
        <f t="shared" ca="1" si="117"/>
        <v>219</v>
      </c>
      <c r="Q197">
        <f t="shared" ca="1" si="118"/>
        <v>1145.5</v>
      </c>
      <c r="R197">
        <f t="shared" ca="1" si="118"/>
        <v>545</v>
      </c>
      <c r="S197">
        <f t="shared" ca="1" si="118"/>
        <v>543</v>
      </c>
      <c r="T197">
        <f t="shared" ca="1" si="118"/>
        <v>1350</v>
      </c>
      <c r="U197">
        <f t="shared" ca="1" si="118"/>
        <v>864</v>
      </c>
      <c r="V197">
        <f t="shared" ca="1" si="118"/>
        <v>503</v>
      </c>
      <c r="W197">
        <f t="shared" ca="1" si="118"/>
        <v>495</v>
      </c>
      <c r="X197">
        <f t="shared" ca="1" si="118"/>
        <v>224</v>
      </c>
      <c r="Y197">
        <f t="shared" ca="1" si="118"/>
        <v>237.75</v>
      </c>
      <c r="Z197">
        <f t="shared" ca="1" si="118"/>
        <v>257.25</v>
      </c>
      <c r="AA197" t="str">
        <f t="shared" ca="1" si="119"/>
        <v>FALSK</v>
      </c>
      <c r="AB197">
        <f t="shared" ca="1" si="119"/>
        <v>1.383432389778718</v>
      </c>
      <c r="AC197">
        <f t="shared" ca="1" si="119"/>
        <v>2.8474530741076531</v>
      </c>
      <c r="AD197">
        <f t="shared" ca="1" si="119"/>
        <v>1.9005406131426077</v>
      </c>
      <c r="AE197">
        <f t="shared" ca="1" si="119"/>
        <v>13</v>
      </c>
      <c r="AF197">
        <f t="shared" ca="1" si="119"/>
        <v>12</v>
      </c>
      <c r="AG197" t="str">
        <f t="shared" ca="1" si="119"/>
        <v>FALSK</v>
      </c>
      <c r="AH197" t="str">
        <f t="shared" ca="1" si="119"/>
        <v>FALSK</v>
      </c>
      <c r="AI197">
        <f t="shared" ca="1" si="119"/>
        <v>1090</v>
      </c>
      <c r="AJ197">
        <f t="shared" ca="1" si="119"/>
        <v>2250</v>
      </c>
      <c r="AK197">
        <f t="shared" ca="1" si="120"/>
        <v>1500</v>
      </c>
      <c r="AL197">
        <f t="shared" ca="1" si="120"/>
        <v>10260</v>
      </c>
      <c r="AM197">
        <f t="shared" ca="1" si="120"/>
        <v>9470</v>
      </c>
      <c r="AN197" t="str">
        <f t="shared" ca="1" si="120"/>
        <v xml:space="preserve"> </v>
      </c>
      <c r="AO197" t="str">
        <f t="shared" ca="1" si="120"/>
        <v>FALSK</v>
      </c>
      <c r="AP197" t="str">
        <f t="shared" ca="1" si="120"/>
        <v>FALSK</v>
      </c>
      <c r="AQ197">
        <f t="shared" ca="1" si="120"/>
        <v>193.65832989118357</v>
      </c>
      <c r="AR197">
        <f t="shared" ca="1" si="120"/>
        <v>201.7</v>
      </c>
      <c r="AS197">
        <f t="shared" ca="1" si="120"/>
        <v>193.73412722577325</v>
      </c>
      <c r="AT197">
        <f t="shared" ca="1" si="120"/>
        <v>166.15638282417555</v>
      </c>
      <c r="AU197">
        <f t="shared" ca="1" si="120"/>
        <v>174.2</v>
      </c>
      <c r="AV197">
        <f t="shared" ca="1" si="120"/>
        <v>158.01898300005055</v>
      </c>
      <c r="AW197">
        <f t="shared" ca="1" si="120"/>
        <v>137.52003670905017</v>
      </c>
      <c r="AX197">
        <f t="shared" ca="1" si="120"/>
        <v>145.5</v>
      </c>
      <c r="AY197" t="str">
        <f t="shared" ca="1" si="120"/>
        <v>FALSK</v>
      </c>
      <c r="BD197" s="92" t="str">
        <f t="shared" ca="1" si="85"/>
        <v>Ja</v>
      </c>
      <c r="BE197" s="92">
        <f t="shared" ca="1" si="86"/>
        <v>2013</v>
      </c>
      <c r="BF197" s="92">
        <f t="shared" ca="1" si="87"/>
        <v>8</v>
      </c>
      <c r="BG197" s="92">
        <f t="shared" ca="1" si="88"/>
        <v>35</v>
      </c>
      <c r="BH197" s="92">
        <f t="shared" ca="1" si="89"/>
        <v>135</v>
      </c>
      <c r="BI197" s="92">
        <f t="shared" ca="1" si="90"/>
        <v>139</v>
      </c>
      <c r="BJ197" s="92">
        <f t="shared" ca="1" si="91"/>
        <v>342</v>
      </c>
      <c r="BK197" s="92">
        <f t="shared" ca="1" si="92"/>
        <v>193.73412722577325</v>
      </c>
      <c r="BQ197" s="92"/>
      <c r="BR197" s="92"/>
      <c r="BS197" s="92"/>
      <c r="BT197" s="92"/>
      <c r="BU197" s="92"/>
      <c r="BV197" s="92"/>
      <c r="BW197" s="92"/>
      <c r="BX197" s="92"/>
      <c r="BY197" s="92"/>
    </row>
    <row r="198" spans="1:77" x14ac:dyDescent="0.2">
      <c r="A198" t="str">
        <f t="shared" ca="1" si="81"/>
        <v>Ja</v>
      </c>
      <c r="B198">
        <f t="shared" ca="1" si="82"/>
        <v>2013</v>
      </c>
      <c r="C198">
        <f t="shared" ca="1" si="83"/>
        <v>8</v>
      </c>
      <c r="D198" s="82">
        <f t="shared" ca="1" si="84"/>
        <v>36</v>
      </c>
      <c r="E198" s="65">
        <f ca="1">OFFSET(Prisudvikling!D$8,0,ROW(E198)-ROW(E$6))</f>
        <v>41516</v>
      </c>
      <c r="F198">
        <f t="shared" ref="F198:F258" ca="1" si="121">IF(ISNA(HLOOKUP($E198,prisudvikling,G$2,FALSE)),"FALSK",IF(HLOOKUP($E198,prisudvikling,G$2,FALSE)&gt;0,HLOOKUP($E198,prisudvikling,G$2,FALSE),"FALSK"))</f>
        <v>134</v>
      </c>
      <c r="G198">
        <f t="shared" ca="1" si="117"/>
        <v>134</v>
      </c>
      <c r="H198">
        <f t="shared" ca="1" si="117"/>
        <v>137</v>
      </c>
      <c r="I198">
        <f t="shared" ca="1" si="117"/>
        <v>120</v>
      </c>
      <c r="J198">
        <f t="shared" ca="1" si="117"/>
        <v>172</v>
      </c>
      <c r="K198">
        <f t="shared" ca="1" si="117"/>
        <v>122</v>
      </c>
      <c r="L198">
        <f t="shared" ca="1" si="117"/>
        <v>345</v>
      </c>
      <c r="M198">
        <f t="shared" ca="1" si="117"/>
        <v>712.75</v>
      </c>
      <c r="N198">
        <f t="shared" ca="1" si="117"/>
        <v>175</v>
      </c>
      <c r="O198">
        <f t="shared" ca="1" si="117"/>
        <v>184</v>
      </c>
      <c r="P198">
        <f t="shared" ca="1" si="117"/>
        <v>219</v>
      </c>
      <c r="Q198">
        <f t="shared" ca="1" si="118"/>
        <v>1150.5</v>
      </c>
      <c r="R198">
        <f t="shared" ca="1" si="118"/>
        <v>560.25</v>
      </c>
      <c r="S198">
        <f t="shared" ca="1" si="118"/>
        <v>560</v>
      </c>
      <c r="T198">
        <f t="shared" ca="1" si="118"/>
        <v>1350</v>
      </c>
      <c r="U198">
        <f t="shared" ca="1" si="118"/>
        <v>872</v>
      </c>
      <c r="V198">
        <f t="shared" ca="1" si="118"/>
        <v>486</v>
      </c>
      <c r="W198">
        <f t="shared" ca="1" si="118"/>
        <v>495</v>
      </c>
      <c r="X198">
        <f t="shared" ca="1" si="118"/>
        <v>229</v>
      </c>
      <c r="Y198">
        <f t="shared" ca="1" si="118"/>
        <v>244.75</v>
      </c>
      <c r="Z198">
        <f t="shared" ca="1" si="118"/>
        <v>266.25</v>
      </c>
      <c r="AA198" t="str">
        <f t="shared" ca="1" si="119"/>
        <v>FALSK</v>
      </c>
      <c r="AB198">
        <f t="shared" ca="1" si="119"/>
        <v>1.383432389778718</v>
      </c>
      <c r="AC198">
        <f t="shared" ca="1" si="119"/>
        <v>2.8474530741076531</v>
      </c>
      <c r="AD198">
        <f t="shared" ca="1" si="119"/>
        <v>1.9005406131426077</v>
      </c>
      <c r="AE198">
        <f t="shared" ca="1" si="119"/>
        <v>13</v>
      </c>
      <c r="AF198">
        <f t="shared" ca="1" si="119"/>
        <v>12</v>
      </c>
      <c r="AG198" t="str">
        <f t="shared" ca="1" si="119"/>
        <v>FALSK</v>
      </c>
      <c r="AH198" t="str">
        <f t="shared" ca="1" si="119"/>
        <v>FALSK</v>
      </c>
      <c r="AI198">
        <f t="shared" ca="1" si="119"/>
        <v>1090</v>
      </c>
      <c r="AJ198">
        <f t="shared" ca="1" si="119"/>
        <v>2250</v>
      </c>
      <c r="AK198">
        <f t="shared" ca="1" si="120"/>
        <v>1500</v>
      </c>
      <c r="AL198">
        <f t="shared" ca="1" si="120"/>
        <v>10260</v>
      </c>
      <c r="AM198">
        <f t="shared" ca="1" si="120"/>
        <v>9470</v>
      </c>
      <c r="AN198" t="str">
        <f t="shared" ca="1" si="120"/>
        <v xml:space="preserve"> </v>
      </c>
      <c r="AO198" t="str">
        <f t="shared" ca="1" si="120"/>
        <v>FALSK</v>
      </c>
      <c r="AP198" t="str">
        <f t="shared" ca="1" si="120"/>
        <v>FALSK</v>
      </c>
      <c r="AQ198">
        <f t="shared" ca="1" si="120"/>
        <v>194.31976108699092</v>
      </c>
      <c r="AR198">
        <f t="shared" ca="1" si="120"/>
        <v>202.3</v>
      </c>
      <c r="AS198">
        <f t="shared" ca="1" si="120"/>
        <v>194.47731057912884</v>
      </c>
      <c r="AT198">
        <f t="shared" ca="1" si="120"/>
        <v>165.82539197531261</v>
      </c>
      <c r="AU198">
        <f t="shared" ca="1" si="120"/>
        <v>173.8</v>
      </c>
      <c r="AV198">
        <f t="shared" ca="1" si="120"/>
        <v>156.87675464898453</v>
      </c>
      <c r="AW198">
        <f t="shared" ca="1" si="120"/>
        <v>136.83065587415203</v>
      </c>
      <c r="AX198">
        <f t="shared" ca="1" si="120"/>
        <v>144.80000000000001</v>
      </c>
      <c r="AY198" t="str">
        <f t="shared" ca="1" si="120"/>
        <v>FALSK</v>
      </c>
      <c r="BD198" s="92" t="str">
        <f t="shared" ca="1" si="85"/>
        <v>Ja</v>
      </c>
      <c r="BE198" s="92">
        <f t="shared" ca="1" si="86"/>
        <v>2013</v>
      </c>
      <c r="BF198" s="92">
        <f t="shared" ca="1" si="87"/>
        <v>8</v>
      </c>
      <c r="BG198" s="92">
        <f t="shared" ca="1" si="88"/>
        <v>36</v>
      </c>
      <c r="BH198" s="92">
        <f t="shared" ca="1" si="89"/>
        <v>134</v>
      </c>
      <c r="BI198" s="92">
        <f t="shared" ca="1" si="90"/>
        <v>137</v>
      </c>
      <c r="BJ198" s="92">
        <f t="shared" ca="1" si="91"/>
        <v>345</v>
      </c>
      <c r="BK198" s="92">
        <f t="shared" ca="1" si="92"/>
        <v>194.47731057912884</v>
      </c>
      <c r="BQ198" s="92"/>
      <c r="BR198" s="92"/>
      <c r="BS198" s="92"/>
      <c r="BT198" s="92"/>
      <c r="BU198" s="92"/>
      <c r="BV198" s="92"/>
      <c r="BW198" s="92"/>
      <c r="BX198" s="92"/>
      <c r="BY198" s="92"/>
    </row>
    <row r="199" spans="1:77" x14ac:dyDescent="0.2">
      <c r="A199" t="str">
        <f t="shared" ref="A199:A258" ca="1" si="122">IF(ISNUMBER(F199),"Ja","Nej")</f>
        <v>Ja</v>
      </c>
      <c r="B199">
        <f t="shared" ref="B199:B258" ca="1" si="123">IF(ISNUMBER(E199),YEAR(E199),"")</f>
        <v>2013</v>
      </c>
      <c r="C199">
        <f t="shared" ref="C199:C258" ca="1" si="124">IF(ISNUMBER(E199),MONTH(E199),"")</f>
        <v>9</v>
      </c>
      <c r="D199" s="82">
        <f t="shared" ref="D199:D258" ca="1" si="125">IF(ISNUMBER(E199),FLOOR((E199-DATE(B199,1,1))/7,1)+IF(WEEKDAY(DATE(B199,1,1),2)&lt;=4,2,1),"")</f>
        <v>37</v>
      </c>
      <c r="E199" s="65">
        <f ca="1">OFFSET(Prisudvikling!D$8,0,ROW(E199)-ROW(E$6))</f>
        <v>41523</v>
      </c>
      <c r="F199">
        <f t="shared" ca="1" si="121"/>
        <v>134</v>
      </c>
      <c r="G199">
        <f t="shared" ca="1" si="117"/>
        <v>134</v>
      </c>
      <c r="H199">
        <f t="shared" ca="1" si="117"/>
        <v>143</v>
      </c>
      <c r="I199">
        <f t="shared" ca="1" si="117"/>
        <v>120</v>
      </c>
      <c r="J199">
        <f t="shared" ca="1" si="117"/>
        <v>180</v>
      </c>
      <c r="K199" t="str">
        <f t="shared" ca="1" si="117"/>
        <v>FALSK</v>
      </c>
      <c r="L199">
        <f t="shared" ca="1" si="117"/>
        <v>357</v>
      </c>
      <c r="M199">
        <f t="shared" ca="1" si="117"/>
        <v>717.75</v>
      </c>
      <c r="N199">
        <f t="shared" ca="1" si="117"/>
        <v>189.5</v>
      </c>
      <c r="O199">
        <f t="shared" ca="1" si="117"/>
        <v>202</v>
      </c>
      <c r="P199">
        <f t="shared" ca="1" si="117"/>
        <v>234</v>
      </c>
      <c r="Q199">
        <f t="shared" ca="1" si="118"/>
        <v>1142</v>
      </c>
      <c r="R199">
        <f t="shared" ca="1" si="118"/>
        <v>568.25</v>
      </c>
      <c r="S199">
        <f t="shared" ca="1" si="118"/>
        <v>560</v>
      </c>
      <c r="T199">
        <f t="shared" ca="1" si="118"/>
        <v>1350</v>
      </c>
      <c r="U199">
        <f t="shared" ca="1" si="118"/>
        <v>872</v>
      </c>
      <c r="V199">
        <f t="shared" ca="1" si="118"/>
        <v>486</v>
      </c>
      <c r="W199">
        <f t="shared" ca="1" si="118"/>
        <v>495</v>
      </c>
      <c r="X199">
        <f t="shared" ca="1" si="118"/>
        <v>232</v>
      </c>
      <c r="Y199">
        <f t="shared" ca="1" si="118"/>
        <v>252</v>
      </c>
      <c r="Z199">
        <f t="shared" ca="1" si="118"/>
        <v>274.5</v>
      </c>
      <c r="AA199" t="str">
        <f t="shared" ca="1" si="119"/>
        <v>FALSK</v>
      </c>
      <c r="AB199">
        <f t="shared" ca="1" si="119"/>
        <v>1.383432389778718</v>
      </c>
      <c r="AC199">
        <f t="shared" ca="1" si="119"/>
        <v>2.8474530741076531</v>
      </c>
      <c r="AD199">
        <f t="shared" ca="1" si="119"/>
        <v>1.9005406131426077</v>
      </c>
      <c r="AE199">
        <f t="shared" ca="1" si="119"/>
        <v>13</v>
      </c>
      <c r="AF199">
        <f t="shared" ca="1" si="119"/>
        <v>12</v>
      </c>
      <c r="AG199" t="str">
        <f t="shared" ca="1" si="119"/>
        <v>FALSK</v>
      </c>
      <c r="AH199" t="str">
        <f t="shared" ca="1" si="119"/>
        <v>FALSK</v>
      </c>
      <c r="AI199">
        <f t="shared" ca="1" si="119"/>
        <v>1090</v>
      </c>
      <c r="AJ199">
        <f t="shared" ca="1" si="119"/>
        <v>2250</v>
      </c>
      <c r="AK199">
        <f t="shared" ca="1" si="120"/>
        <v>1500</v>
      </c>
      <c r="AL199">
        <f t="shared" ca="1" si="120"/>
        <v>10260</v>
      </c>
      <c r="AM199">
        <f t="shared" ca="1" si="120"/>
        <v>9470</v>
      </c>
      <c r="AN199" t="str">
        <f t="shared" ca="1" si="120"/>
        <v xml:space="preserve"> </v>
      </c>
      <c r="AO199" t="str">
        <f t="shared" ca="1" si="120"/>
        <v>FALSK</v>
      </c>
      <c r="AP199" t="str">
        <f t="shared" ca="1" si="120"/>
        <v>FALSK</v>
      </c>
      <c r="AQ199">
        <f t="shared" ca="1" si="120"/>
        <v>200.24096512913684</v>
      </c>
      <c r="AR199">
        <f t="shared" ca="1" si="120"/>
        <v>208.2</v>
      </c>
      <c r="AS199">
        <f t="shared" ca="1" si="120"/>
        <v>200.60822541567845</v>
      </c>
      <c r="AT199">
        <f t="shared" ca="1" si="120"/>
        <v>170.02266215274966</v>
      </c>
      <c r="AU199">
        <f t="shared" ca="1" si="120"/>
        <v>178</v>
      </c>
      <c r="AV199">
        <f t="shared" ca="1" si="120"/>
        <v>162.17895900379088</v>
      </c>
      <c r="AW199">
        <f t="shared" ca="1" si="120"/>
        <v>139.3068528799339</v>
      </c>
      <c r="AX199">
        <f t="shared" ca="1" si="120"/>
        <v>147.30000000000001</v>
      </c>
      <c r="AY199" t="str">
        <f t="shared" ca="1" si="120"/>
        <v>FALSK</v>
      </c>
      <c r="BD199" s="92" t="str">
        <f t="shared" ref="BD199:BD258" ca="1" si="126">A199</f>
        <v>Ja</v>
      </c>
      <c r="BE199" s="92">
        <f t="shared" ref="BE199:BE258" ca="1" si="127">B199</f>
        <v>2013</v>
      </c>
      <c r="BF199" s="92">
        <f t="shared" ref="BF199:BF258" ca="1" si="128">C199</f>
        <v>9</v>
      </c>
      <c r="BG199" s="92">
        <f t="shared" ref="BG199:BG258" ca="1" si="129">D199</f>
        <v>37</v>
      </c>
      <c r="BH199" s="92">
        <f t="shared" ref="BH199:BH258" ca="1" si="130">F199</f>
        <v>134</v>
      </c>
      <c r="BI199" s="92">
        <f t="shared" ref="BI199:BI258" ca="1" si="131">H199</f>
        <v>143</v>
      </c>
      <c r="BJ199" s="92">
        <f t="shared" ref="BJ199:BJ258" ca="1" si="132">L199</f>
        <v>357</v>
      </c>
      <c r="BK199" s="92">
        <f t="shared" ref="BK199:BK258" ca="1" si="133">AS199</f>
        <v>200.60822541567845</v>
      </c>
      <c r="BQ199" s="92"/>
      <c r="BR199" s="92"/>
      <c r="BS199" s="92"/>
      <c r="BT199" s="92"/>
      <c r="BU199" s="92"/>
      <c r="BV199" s="92"/>
      <c r="BW199" s="92"/>
      <c r="BX199" s="92"/>
      <c r="BY199" s="92"/>
    </row>
    <row r="200" spans="1:77" x14ac:dyDescent="0.2">
      <c r="A200" t="str">
        <f t="shared" ca="1" si="122"/>
        <v>Ja</v>
      </c>
      <c r="B200">
        <f t="shared" ca="1" si="123"/>
        <v>2013</v>
      </c>
      <c r="C200">
        <f t="shared" ca="1" si="124"/>
        <v>9</v>
      </c>
      <c r="D200" s="82">
        <f t="shared" ca="1" si="125"/>
        <v>38</v>
      </c>
      <c r="E200" s="65">
        <f ca="1">OFFSET(Prisudvikling!D$8,0,ROW(E200)-ROW(E$6))</f>
        <v>41530</v>
      </c>
      <c r="F200">
        <f t="shared" ca="1" si="121"/>
        <v>135</v>
      </c>
      <c r="G200">
        <f t="shared" ca="1" si="117"/>
        <v>135</v>
      </c>
      <c r="H200">
        <f t="shared" ca="1" si="117"/>
        <v>144</v>
      </c>
      <c r="I200">
        <f t="shared" ca="1" si="117"/>
        <v>121</v>
      </c>
      <c r="J200">
        <f t="shared" ca="1" si="117"/>
        <v>215</v>
      </c>
      <c r="K200" t="str">
        <f t="shared" ca="1" si="117"/>
        <v>FALSK</v>
      </c>
      <c r="L200">
        <f t="shared" ca="1" si="117"/>
        <v>355</v>
      </c>
      <c r="M200">
        <f t="shared" ca="1" si="117"/>
        <v>717.75</v>
      </c>
      <c r="N200">
        <f t="shared" ca="1" si="117"/>
        <v>192</v>
      </c>
      <c r="O200">
        <f t="shared" ca="1" si="117"/>
        <v>205</v>
      </c>
      <c r="P200">
        <f t="shared" ca="1" si="117"/>
        <v>234</v>
      </c>
      <c r="Q200">
        <f t="shared" ca="1" si="118"/>
        <v>1142</v>
      </c>
      <c r="R200">
        <f t="shared" ca="1" si="118"/>
        <v>573</v>
      </c>
      <c r="S200">
        <f t="shared" ca="1" si="118"/>
        <v>560</v>
      </c>
      <c r="T200">
        <f t="shared" ca="1" si="118"/>
        <v>1350</v>
      </c>
      <c r="U200">
        <f t="shared" ca="1" si="118"/>
        <v>872</v>
      </c>
      <c r="V200">
        <f t="shared" ca="1" si="118"/>
        <v>486</v>
      </c>
      <c r="W200">
        <f t="shared" ca="1" si="118"/>
        <v>495</v>
      </c>
      <c r="X200">
        <f t="shared" ca="1" si="118"/>
        <v>232.25</v>
      </c>
      <c r="Y200">
        <f t="shared" ca="1" si="118"/>
        <v>251.25</v>
      </c>
      <c r="Z200">
        <f t="shared" ca="1" si="118"/>
        <v>273.5</v>
      </c>
      <c r="AA200" t="str">
        <f t="shared" ca="1" si="119"/>
        <v>FALSK</v>
      </c>
      <c r="AB200">
        <f t="shared" ca="1" si="119"/>
        <v>1.383432389778718</v>
      </c>
      <c r="AC200">
        <f t="shared" ca="1" si="119"/>
        <v>2.8474530741076531</v>
      </c>
      <c r="AD200">
        <f t="shared" ca="1" si="119"/>
        <v>1.9005406131426077</v>
      </c>
      <c r="AE200">
        <f t="shared" ca="1" si="119"/>
        <v>13</v>
      </c>
      <c r="AF200">
        <f t="shared" ca="1" si="119"/>
        <v>12</v>
      </c>
      <c r="AG200" t="str">
        <f t="shared" ca="1" si="119"/>
        <v>FALSK</v>
      </c>
      <c r="AH200" t="str">
        <f t="shared" ca="1" si="119"/>
        <v>FALSK</v>
      </c>
      <c r="AI200">
        <f t="shared" ca="1" si="119"/>
        <v>1090</v>
      </c>
      <c r="AJ200">
        <f t="shared" ca="1" si="119"/>
        <v>2250</v>
      </c>
      <c r="AK200">
        <f t="shared" ca="1" si="120"/>
        <v>1500</v>
      </c>
      <c r="AL200">
        <f t="shared" ca="1" si="120"/>
        <v>10260</v>
      </c>
      <c r="AM200">
        <f t="shared" ca="1" si="120"/>
        <v>9470</v>
      </c>
      <c r="AN200" t="str">
        <f t="shared" ca="1" si="120"/>
        <v xml:space="preserve"> </v>
      </c>
      <c r="AO200" t="str">
        <f t="shared" ca="1" si="120"/>
        <v>FALSK</v>
      </c>
      <c r="AP200" t="str">
        <f t="shared" ca="1" si="120"/>
        <v>FALSK</v>
      </c>
      <c r="AQ200">
        <f t="shared" ca="1" si="120"/>
        <v>201.11157433222911</v>
      </c>
      <c r="AR200">
        <f t="shared" ca="1" si="120"/>
        <v>209.1</v>
      </c>
      <c r="AS200">
        <f t="shared" ca="1" si="120"/>
        <v>201.28155286585601</v>
      </c>
      <c r="AT200">
        <f t="shared" ca="1" si="120"/>
        <v>170.64246263122484</v>
      </c>
      <c r="AU200">
        <f t="shared" ca="1" si="120"/>
        <v>178.6</v>
      </c>
      <c r="AV200">
        <f t="shared" ca="1" si="120"/>
        <v>162.73016395125043</v>
      </c>
      <c r="AW200">
        <f t="shared" ca="1" si="120"/>
        <v>139.91502777508813</v>
      </c>
      <c r="AX200">
        <f t="shared" ca="1" si="120"/>
        <v>147.9</v>
      </c>
      <c r="AY200" t="str">
        <f t="shared" ca="1" si="120"/>
        <v>FALSK</v>
      </c>
      <c r="BD200" s="92" t="str">
        <f t="shared" ca="1" si="126"/>
        <v>Ja</v>
      </c>
      <c r="BE200" s="92">
        <f t="shared" ca="1" si="127"/>
        <v>2013</v>
      </c>
      <c r="BF200" s="92">
        <f t="shared" ca="1" si="128"/>
        <v>9</v>
      </c>
      <c r="BG200" s="92">
        <f t="shared" ca="1" si="129"/>
        <v>38</v>
      </c>
      <c r="BH200" s="92">
        <f t="shared" ca="1" si="130"/>
        <v>135</v>
      </c>
      <c r="BI200" s="92">
        <f t="shared" ca="1" si="131"/>
        <v>144</v>
      </c>
      <c r="BJ200" s="92">
        <f t="shared" ca="1" si="132"/>
        <v>355</v>
      </c>
      <c r="BK200" s="92">
        <f t="shared" ca="1" si="133"/>
        <v>201.28155286585601</v>
      </c>
      <c r="BQ200" s="92"/>
      <c r="BR200" s="92"/>
      <c r="BS200" s="92"/>
      <c r="BT200" s="92"/>
      <c r="BU200" s="92"/>
      <c r="BV200" s="92"/>
      <c r="BW200" s="92"/>
      <c r="BX200" s="92"/>
      <c r="BY200" s="92"/>
    </row>
    <row r="201" spans="1:77" x14ac:dyDescent="0.2">
      <c r="A201" t="str">
        <f t="shared" ca="1" si="122"/>
        <v>Ja</v>
      </c>
      <c r="B201">
        <f t="shared" ca="1" si="123"/>
        <v>2013</v>
      </c>
      <c r="C201">
        <f t="shared" ca="1" si="124"/>
        <v>9</v>
      </c>
      <c r="D201" s="82">
        <f t="shared" ca="1" si="125"/>
        <v>39</v>
      </c>
      <c r="E201" s="65">
        <f ca="1">OFFSET(Prisudvikling!D$8,0,ROW(E201)-ROW(E$6))</f>
        <v>41537</v>
      </c>
      <c r="F201">
        <f t="shared" ca="1" si="121"/>
        <v>135</v>
      </c>
      <c r="G201">
        <f t="shared" ca="1" si="117"/>
        <v>135</v>
      </c>
      <c r="H201">
        <f t="shared" ca="1" si="117"/>
        <v>145</v>
      </c>
      <c r="I201">
        <f t="shared" ca="1" si="117"/>
        <v>121</v>
      </c>
      <c r="J201">
        <f t="shared" ca="1" si="117"/>
        <v>210</v>
      </c>
      <c r="K201">
        <f t="shared" ca="1" si="117"/>
        <v>126</v>
      </c>
      <c r="L201">
        <f t="shared" ca="1" si="117"/>
        <v>339</v>
      </c>
      <c r="M201">
        <f t="shared" ca="1" si="117"/>
        <v>717.75</v>
      </c>
      <c r="N201">
        <f t="shared" ca="1" si="117"/>
        <v>184</v>
      </c>
      <c r="O201">
        <f t="shared" ca="1" si="117"/>
        <v>205</v>
      </c>
      <c r="P201">
        <f t="shared" ca="1" si="117"/>
        <v>234</v>
      </c>
      <c r="Q201">
        <f t="shared" ca="1" si="118"/>
        <v>1082</v>
      </c>
      <c r="R201">
        <f t="shared" ca="1" si="118"/>
        <v>561.5</v>
      </c>
      <c r="S201">
        <f t="shared" ca="1" si="118"/>
        <v>560</v>
      </c>
      <c r="T201">
        <f t="shared" ca="1" si="118"/>
        <v>1350</v>
      </c>
      <c r="U201">
        <f t="shared" ca="1" si="118"/>
        <v>842</v>
      </c>
      <c r="V201">
        <f t="shared" ca="1" si="118"/>
        <v>480</v>
      </c>
      <c r="W201">
        <f t="shared" ca="1" si="118"/>
        <v>495</v>
      </c>
      <c r="X201">
        <f t="shared" ca="1" si="118"/>
        <v>231.25</v>
      </c>
      <c r="Y201">
        <f t="shared" ca="1" si="118"/>
        <v>248.5</v>
      </c>
      <c r="Z201">
        <f t="shared" ca="1" si="118"/>
        <v>270</v>
      </c>
      <c r="AA201" t="str">
        <f t="shared" ca="1" si="119"/>
        <v>FALSK</v>
      </c>
      <c r="AB201">
        <f t="shared" ca="1" si="119"/>
        <v>1.383432389778718</v>
      </c>
      <c r="AC201">
        <f t="shared" ca="1" si="119"/>
        <v>2.8474530741076531</v>
      </c>
      <c r="AD201">
        <f t="shared" ca="1" si="119"/>
        <v>1.9005406131426077</v>
      </c>
      <c r="AE201">
        <f t="shared" ca="1" si="119"/>
        <v>13</v>
      </c>
      <c r="AF201">
        <f t="shared" ca="1" si="119"/>
        <v>12</v>
      </c>
      <c r="AG201" t="str">
        <f t="shared" ca="1" si="119"/>
        <v>FALSK</v>
      </c>
      <c r="AH201" t="str">
        <f t="shared" ca="1" si="119"/>
        <v>FALSK</v>
      </c>
      <c r="AI201">
        <f t="shared" ca="1" si="119"/>
        <v>1090</v>
      </c>
      <c r="AJ201">
        <f t="shared" ca="1" si="119"/>
        <v>2250</v>
      </c>
      <c r="AK201">
        <f t="shared" ca="1" si="120"/>
        <v>1500</v>
      </c>
      <c r="AL201">
        <f t="shared" ca="1" si="120"/>
        <v>10260</v>
      </c>
      <c r="AM201">
        <f t="shared" ca="1" si="120"/>
        <v>9470</v>
      </c>
      <c r="AN201" t="str">
        <f t="shared" ca="1" si="120"/>
        <v xml:space="preserve"> </v>
      </c>
      <c r="AO201" t="str">
        <f t="shared" ca="1" si="120"/>
        <v>FALSK</v>
      </c>
      <c r="AP201" t="str">
        <f t="shared" ca="1" si="120"/>
        <v>FALSK</v>
      </c>
      <c r="AQ201">
        <f t="shared" ca="1" si="120"/>
        <v>199.29112143036542</v>
      </c>
      <c r="AR201">
        <f t="shared" ca="1" si="120"/>
        <v>207.3</v>
      </c>
      <c r="AS201">
        <f t="shared" ca="1" si="120"/>
        <v>198.63974196744505</v>
      </c>
      <c r="AT201">
        <f t="shared" ca="1" si="120"/>
        <v>169.69260140807401</v>
      </c>
      <c r="AU201">
        <f t="shared" ca="1" si="120"/>
        <v>177.7</v>
      </c>
      <c r="AV201">
        <f t="shared" ca="1" si="120"/>
        <v>161.2517245490088</v>
      </c>
      <c r="AW201">
        <f t="shared" ca="1" si="120"/>
        <v>140.96806893957057</v>
      </c>
      <c r="AX201">
        <f t="shared" ca="1" si="120"/>
        <v>149</v>
      </c>
      <c r="AY201" t="str">
        <f t="shared" ca="1" si="120"/>
        <v>FALSK</v>
      </c>
      <c r="BD201" s="92" t="str">
        <f t="shared" ca="1" si="126"/>
        <v>Ja</v>
      </c>
      <c r="BE201" s="92">
        <f t="shared" ca="1" si="127"/>
        <v>2013</v>
      </c>
      <c r="BF201" s="92">
        <f t="shared" ca="1" si="128"/>
        <v>9</v>
      </c>
      <c r="BG201" s="92">
        <f t="shared" ca="1" si="129"/>
        <v>39</v>
      </c>
      <c r="BH201" s="92">
        <f t="shared" ca="1" si="130"/>
        <v>135</v>
      </c>
      <c r="BI201" s="92">
        <f t="shared" ca="1" si="131"/>
        <v>145</v>
      </c>
      <c r="BJ201" s="92">
        <f t="shared" ca="1" si="132"/>
        <v>339</v>
      </c>
      <c r="BK201" s="92">
        <f t="shared" ca="1" si="133"/>
        <v>198.63974196744505</v>
      </c>
      <c r="BQ201" s="92"/>
      <c r="BR201" s="92"/>
      <c r="BS201" s="92"/>
      <c r="BT201" s="92"/>
      <c r="BU201" s="92"/>
      <c r="BV201" s="92"/>
      <c r="BW201" s="92"/>
      <c r="BX201" s="92"/>
      <c r="BY201" s="92"/>
    </row>
    <row r="202" spans="1:77" x14ac:dyDescent="0.2">
      <c r="A202" t="str">
        <f t="shared" ca="1" si="122"/>
        <v>Ja</v>
      </c>
      <c r="B202">
        <f t="shared" ca="1" si="123"/>
        <v>2013</v>
      </c>
      <c r="C202">
        <f t="shared" ca="1" si="124"/>
        <v>9</v>
      </c>
      <c r="D202" s="82">
        <f t="shared" ca="1" si="125"/>
        <v>40</v>
      </c>
      <c r="E202" s="65">
        <f ca="1">OFFSET(Prisudvikling!D$8,0,ROW(E202)-ROW(E$6))</f>
        <v>41544</v>
      </c>
      <c r="F202">
        <f t="shared" ca="1" si="121"/>
        <v>135</v>
      </c>
      <c r="G202">
        <f t="shared" ca="1" si="117"/>
        <v>135</v>
      </c>
      <c r="H202">
        <f t="shared" ca="1" si="117"/>
        <v>145</v>
      </c>
      <c r="I202">
        <f t="shared" ca="1" si="117"/>
        <v>121</v>
      </c>
      <c r="J202">
        <f t="shared" ca="1" si="117"/>
        <v>210</v>
      </c>
      <c r="K202">
        <f t="shared" ca="1" si="117"/>
        <v>126</v>
      </c>
      <c r="L202">
        <f t="shared" ca="1" si="117"/>
        <v>336.62</v>
      </c>
      <c r="M202">
        <f t="shared" ca="1" si="117"/>
        <v>717.75</v>
      </c>
      <c r="N202">
        <f t="shared" ca="1" si="117"/>
        <v>187</v>
      </c>
      <c r="O202">
        <f t="shared" ca="1" si="117"/>
        <v>205</v>
      </c>
      <c r="P202">
        <f t="shared" ca="1" si="117"/>
        <v>234</v>
      </c>
      <c r="Q202">
        <f t="shared" ca="1" si="118"/>
        <v>1082</v>
      </c>
      <c r="R202">
        <f t="shared" ca="1" si="118"/>
        <v>550.25</v>
      </c>
      <c r="S202">
        <f t="shared" ca="1" si="118"/>
        <v>543</v>
      </c>
      <c r="T202">
        <f t="shared" ca="1" si="118"/>
        <v>1350</v>
      </c>
      <c r="U202">
        <f t="shared" ca="1" si="118"/>
        <v>837</v>
      </c>
      <c r="V202">
        <f t="shared" ca="1" si="118"/>
        <v>475</v>
      </c>
      <c r="W202">
        <f t="shared" ca="1" si="118"/>
        <v>495</v>
      </c>
      <c r="X202">
        <f t="shared" ca="1" si="118"/>
        <v>228.5</v>
      </c>
      <c r="Y202">
        <f t="shared" ca="1" si="118"/>
        <v>243.25</v>
      </c>
      <c r="Z202">
        <f t="shared" ca="1" si="118"/>
        <v>263.5</v>
      </c>
      <c r="AA202" t="str">
        <f t="shared" ca="1" si="119"/>
        <v>FALSK</v>
      </c>
      <c r="AB202">
        <f t="shared" ca="1" si="119"/>
        <v>1.383432389778718</v>
      </c>
      <c r="AC202">
        <f t="shared" ca="1" si="119"/>
        <v>2.8474530741076531</v>
      </c>
      <c r="AD202">
        <f t="shared" ca="1" si="119"/>
        <v>1.9005406131426077</v>
      </c>
      <c r="AE202">
        <f t="shared" ca="1" si="119"/>
        <v>13</v>
      </c>
      <c r="AF202">
        <f t="shared" ca="1" si="119"/>
        <v>12</v>
      </c>
      <c r="AG202" t="str">
        <f t="shared" ca="1" si="119"/>
        <v>FALSK</v>
      </c>
      <c r="AH202" t="str">
        <f t="shared" ca="1" si="119"/>
        <v>FALSK</v>
      </c>
      <c r="AI202">
        <f t="shared" ca="1" si="119"/>
        <v>1090</v>
      </c>
      <c r="AJ202">
        <f t="shared" ca="1" si="119"/>
        <v>2250</v>
      </c>
      <c r="AK202">
        <f t="shared" ca="1" si="120"/>
        <v>1500</v>
      </c>
      <c r="AL202">
        <f t="shared" ca="1" si="120"/>
        <v>10260</v>
      </c>
      <c r="AM202">
        <f t="shared" ca="1" si="120"/>
        <v>9470</v>
      </c>
      <c r="AN202" t="str">
        <f t="shared" ca="1" si="120"/>
        <v xml:space="preserve"> </v>
      </c>
      <c r="AO202" t="str">
        <f t="shared" ca="1" si="120"/>
        <v>FALSK</v>
      </c>
      <c r="AP202" t="str">
        <f t="shared" ca="1" si="120"/>
        <v>FALSK</v>
      </c>
      <c r="AQ202">
        <f t="shared" ca="1" si="120"/>
        <v>198.0790544541218</v>
      </c>
      <c r="AR202">
        <f t="shared" ca="1" si="120"/>
        <v>206.1</v>
      </c>
      <c r="AS202">
        <f t="shared" ca="1" si="120"/>
        <v>197.28017125013636</v>
      </c>
      <c r="AT202">
        <f t="shared" ca="1" si="120"/>
        <v>169.53036703633816</v>
      </c>
      <c r="AU202">
        <f t="shared" ca="1" si="120"/>
        <v>177.5</v>
      </c>
      <c r="AV202">
        <f t="shared" ca="1" si="120"/>
        <v>160.79923148341638</v>
      </c>
      <c r="AW202">
        <f t="shared" ca="1" si="120"/>
        <v>141.19964967143648</v>
      </c>
      <c r="AX202">
        <f t="shared" ca="1" si="120"/>
        <v>149.19999999999999</v>
      </c>
      <c r="AY202" t="str">
        <f t="shared" ca="1" si="120"/>
        <v>FALSK</v>
      </c>
      <c r="BD202" s="92" t="str">
        <f t="shared" ca="1" si="126"/>
        <v>Ja</v>
      </c>
      <c r="BE202" s="92">
        <f t="shared" ca="1" si="127"/>
        <v>2013</v>
      </c>
      <c r="BF202" s="92">
        <f t="shared" ca="1" si="128"/>
        <v>9</v>
      </c>
      <c r="BG202" s="92">
        <f t="shared" ca="1" si="129"/>
        <v>40</v>
      </c>
      <c r="BH202" s="92">
        <f t="shared" ca="1" si="130"/>
        <v>135</v>
      </c>
      <c r="BI202" s="92">
        <f t="shared" ca="1" si="131"/>
        <v>145</v>
      </c>
      <c r="BJ202" s="92">
        <f t="shared" ca="1" si="132"/>
        <v>336.62</v>
      </c>
      <c r="BK202" s="92">
        <f t="shared" ca="1" si="133"/>
        <v>197.28017125013636</v>
      </c>
      <c r="BQ202" s="92"/>
      <c r="BR202" s="92"/>
      <c r="BS202" s="92"/>
      <c r="BT202" s="92"/>
      <c r="BU202" s="92"/>
      <c r="BV202" s="92"/>
      <c r="BW202" s="92"/>
      <c r="BX202" s="92"/>
      <c r="BY202" s="92"/>
    </row>
    <row r="203" spans="1:77" x14ac:dyDescent="0.2">
      <c r="A203" t="str">
        <f t="shared" ca="1" si="122"/>
        <v>Ja</v>
      </c>
      <c r="B203">
        <f t="shared" ca="1" si="123"/>
        <v>2013</v>
      </c>
      <c r="C203">
        <f t="shared" ca="1" si="124"/>
        <v>10</v>
      </c>
      <c r="D203" s="82">
        <f t="shared" ca="1" si="125"/>
        <v>41</v>
      </c>
      <c r="E203" s="65">
        <f ca="1">OFFSET(Prisudvikling!D$8,0,ROW(E203)-ROW(E$6))</f>
        <v>41551</v>
      </c>
      <c r="F203">
        <f t="shared" ca="1" si="121"/>
        <v>134.5</v>
      </c>
      <c r="G203">
        <f t="shared" ca="1" si="117"/>
        <v>134.5</v>
      </c>
      <c r="H203">
        <f t="shared" ca="1" si="117"/>
        <v>145</v>
      </c>
      <c r="I203">
        <f t="shared" ca="1" si="117"/>
        <v>121</v>
      </c>
      <c r="J203">
        <f t="shared" ca="1" si="117"/>
        <v>210</v>
      </c>
      <c r="K203">
        <f t="shared" ca="1" si="117"/>
        <v>126</v>
      </c>
      <c r="L203">
        <f t="shared" ca="1" si="117"/>
        <v>331</v>
      </c>
      <c r="M203">
        <f t="shared" ca="1" si="117"/>
        <v>695.25</v>
      </c>
      <c r="N203">
        <f t="shared" ca="1" si="117"/>
        <v>186</v>
      </c>
      <c r="O203">
        <f t="shared" ca="1" si="117"/>
        <v>205</v>
      </c>
      <c r="P203">
        <f t="shared" ca="1" si="117"/>
        <v>234</v>
      </c>
      <c r="Q203">
        <f t="shared" ca="1" si="118"/>
        <v>1067</v>
      </c>
      <c r="R203">
        <f t="shared" ca="1" si="118"/>
        <v>550.25</v>
      </c>
      <c r="S203">
        <f t="shared" ca="1" si="118"/>
        <v>543</v>
      </c>
      <c r="T203">
        <f t="shared" ca="1" si="118"/>
        <v>1350</v>
      </c>
      <c r="U203">
        <f t="shared" ca="1" si="118"/>
        <v>837</v>
      </c>
      <c r="V203">
        <f t="shared" ca="1" si="118"/>
        <v>475</v>
      </c>
      <c r="W203">
        <f t="shared" ca="1" si="118"/>
        <v>495</v>
      </c>
      <c r="X203">
        <f t="shared" ca="1" si="118"/>
        <v>230.25</v>
      </c>
      <c r="Y203">
        <f t="shared" ca="1" si="118"/>
        <v>243.5</v>
      </c>
      <c r="Z203">
        <f t="shared" ca="1" si="118"/>
        <v>261.75</v>
      </c>
      <c r="AA203" t="str">
        <f t="shared" ca="1" si="119"/>
        <v>FALSK</v>
      </c>
      <c r="AB203">
        <f t="shared" ca="1" si="119"/>
        <v>1.3297068600785735</v>
      </c>
      <c r="AC203">
        <f t="shared" ca="1" si="119"/>
        <v>2.7534333971323997</v>
      </c>
      <c r="AD203">
        <f t="shared" ca="1" si="119"/>
        <v>1.65</v>
      </c>
      <c r="AE203">
        <f t="shared" ca="1" si="119"/>
        <v>11</v>
      </c>
      <c r="AF203">
        <f t="shared" ca="1" si="119"/>
        <v>11.5</v>
      </c>
      <c r="AG203" t="str">
        <f t="shared" ca="1" si="119"/>
        <v>FALSK</v>
      </c>
      <c r="AH203" t="str">
        <f t="shared" ca="1" si="119"/>
        <v>FALSK</v>
      </c>
      <c r="AI203">
        <f t="shared" ca="1" si="119"/>
        <v>1050</v>
      </c>
      <c r="AJ203">
        <f t="shared" ca="1" si="119"/>
        <v>2170</v>
      </c>
      <c r="AK203">
        <f t="shared" ca="1" si="120"/>
        <v>1300</v>
      </c>
      <c r="AL203">
        <f t="shared" ca="1" si="120"/>
        <v>8680</v>
      </c>
      <c r="AM203">
        <f t="shared" ca="1" si="120"/>
        <v>9080</v>
      </c>
      <c r="AN203" t="str">
        <f t="shared" ca="1" si="120"/>
        <v xml:space="preserve"> </v>
      </c>
      <c r="AO203" t="str">
        <f t="shared" ca="1" si="120"/>
        <v>FALSK</v>
      </c>
      <c r="AP203" t="str">
        <f t="shared" ca="1" si="120"/>
        <v>FALSK</v>
      </c>
      <c r="AQ203">
        <f t="shared" ca="1" si="120"/>
        <v>196.80409642500666</v>
      </c>
      <c r="AR203">
        <f t="shared" ca="1" si="120"/>
        <v>204.8</v>
      </c>
      <c r="AS203">
        <f t="shared" ca="1" si="120"/>
        <v>196.52379632686089</v>
      </c>
      <c r="AT203">
        <f t="shared" ca="1" si="120"/>
        <v>168.52939171832787</v>
      </c>
      <c r="AU203">
        <f t="shared" ca="1" si="120"/>
        <v>176.5</v>
      </c>
      <c r="AV203">
        <f t="shared" ca="1" si="120"/>
        <v>159.96921768193425</v>
      </c>
      <c r="AW203">
        <f t="shared" ca="1" si="120"/>
        <v>141.01241436799984</v>
      </c>
      <c r="AX203">
        <f t="shared" ca="1" si="120"/>
        <v>149</v>
      </c>
      <c r="AY203" t="str">
        <f t="shared" ca="1" si="120"/>
        <v>FALSK</v>
      </c>
      <c r="BD203" s="92" t="str">
        <f t="shared" ca="1" si="126"/>
        <v>Ja</v>
      </c>
      <c r="BE203" s="92">
        <f t="shared" ca="1" si="127"/>
        <v>2013</v>
      </c>
      <c r="BF203" s="92">
        <f t="shared" ca="1" si="128"/>
        <v>10</v>
      </c>
      <c r="BG203" s="92">
        <f t="shared" ca="1" si="129"/>
        <v>41</v>
      </c>
      <c r="BH203" s="92">
        <f t="shared" ca="1" si="130"/>
        <v>134.5</v>
      </c>
      <c r="BI203" s="92">
        <f t="shared" ca="1" si="131"/>
        <v>145</v>
      </c>
      <c r="BJ203" s="92">
        <f t="shared" ca="1" si="132"/>
        <v>331</v>
      </c>
      <c r="BK203" s="92">
        <f t="shared" ca="1" si="133"/>
        <v>196.52379632686089</v>
      </c>
      <c r="BQ203" s="92"/>
      <c r="BR203" s="92"/>
      <c r="BS203" s="92"/>
      <c r="BT203" s="92"/>
      <c r="BU203" s="92"/>
      <c r="BV203" s="92"/>
      <c r="BW203" s="92"/>
      <c r="BX203" s="92"/>
      <c r="BY203" s="92"/>
    </row>
    <row r="204" spans="1:77" x14ac:dyDescent="0.2">
      <c r="A204" t="str">
        <f t="shared" ca="1" si="122"/>
        <v>Ja</v>
      </c>
      <c r="B204">
        <f t="shared" ca="1" si="123"/>
        <v>2013</v>
      </c>
      <c r="C204">
        <f t="shared" ca="1" si="124"/>
        <v>10</v>
      </c>
      <c r="D204" s="82">
        <f t="shared" ca="1" si="125"/>
        <v>42</v>
      </c>
      <c r="E204" s="65">
        <f ca="1">OFFSET(Prisudvikling!D$8,0,ROW(E204)-ROW(E$6))</f>
        <v>41558</v>
      </c>
      <c r="F204">
        <f t="shared" ca="1" si="121"/>
        <v>134.5</v>
      </c>
      <c r="G204">
        <f t="shared" ca="1" si="117"/>
        <v>134.5</v>
      </c>
      <c r="H204">
        <f t="shared" ca="1" si="117"/>
        <v>147</v>
      </c>
      <c r="I204">
        <f t="shared" ca="1" si="117"/>
        <v>121</v>
      </c>
      <c r="J204">
        <f t="shared" ca="1" si="117"/>
        <v>210</v>
      </c>
      <c r="K204">
        <f t="shared" ca="1" si="117"/>
        <v>126</v>
      </c>
      <c r="L204">
        <f t="shared" ca="1" si="117"/>
        <v>329</v>
      </c>
      <c r="M204">
        <f t="shared" ca="1" si="117"/>
        <v>695.25</v>
      </c>
      <c r="N204">
        <f t="shared" ca="1" si="117"/>
        <v>186</v>
      </c>
      <c r="O204">
        <f t="shared" ca="1" si="117"/>
        <v>205</v>
      </c>
      <c r="P204">
        <f t="shared" ca="1" si="117"/>
        <v>192</v>
      </c>
      <c r="Q204">
        <f t="shared" ca="1" si="118"/>
        <v>1067</v>
      </c>
      <c r="R204">
        <f t="shared" ca="1" si="118"/>
        <v>543</v>
      </c>
      <c r="S204">
        <f t="shared" ca="1" si="118"/>
        <v>560</v>
      </c>
      <c r="T204">
        <f t="shared" ca="1" si="118"/>
        <v>1350</v>
      </c>
      <c r="U204">
        <f t="shared" ca="1" si="118"/>
        <v>836</v>
      </c>
      <c r="V204">
        <f t="shared" ca="1" si="118"/>
        <v>474</v>
      </c>
      <c r="W204">
        <f t="shared" ca="1" si="118"/>
        <v>495</v>
      </c>
      <c r="X204">
        <f t="shared" ca="1" si="118"/>
        <v>228.75</v>
      </c>
      <c r="Y204">
        <f t="shared" ca="1" si="118"/>
        <v>244.5</v>
      </c>
      <c r="Z204">
        <f t="shared" ca="1" si="118"/>
        <v>262.75</v>
      </c>
      <c r="AA204" t="str">
        <f t="shared" ca="1" si="119"/>
        <v>FALSK</v>
      </c>
      <c r="AB204">
        <f t="shared" ca="1" si="119"/>
        <v>1.3297068600785735</v>
      </c>
      <c r="AC204">
        <f t="shared" ca="1" si="119"/>
        <v>2.7534333971323997</v>
      </c>
      <c r="AD204">
        <f t="shared" ca="1" si="119"/>
        <v>1.65</v>
      </c>
      <c r="AE204">
        <f t="shared" ca="1" si="119"/>
        <v>11</v>
      </c>
      <c r="AF204">
        <f t="shared" ca="1" si="119"/>
        <v>11.5</v>
      </c>
      <c r="AG204" t="str">
        <f t="shared" ca="1" si="119"/>
        <v>FALSK</v>
      </c>
      <c r="AH204" t="str">
        <f t="shared" ca="1" si="119"/>
        <v>FALSK</v>
      </c>
      <c r="AI204">
        <f t="shared" ca="1" si="119"/>
        <v>1050</v>
      </c>
      <c r="AJ204">
        <f t="shared" ca="1" si="119"/>
        <v>2170</v>
      </c>
      <c r="AK204">
        <f t="shared" ca="1" si="120"/>
        <v>1300</v>
      </c>
      <c r="AL204">
        <f t="shared" ca="1" si="120"/>
        <v>8680</v>
      </c>
      <c r="AM204">
        <f t="shared" ca="1" si="120"/>
        <v>9080</v>
      </c>
      <c r="AN204" t="str">
        <f t="shared" ca="1" si="120"/>
        <v xml:space="preserve"> </v>
      </c>
      <c r="AO204" t="str">
        <f t="shared" ca="1" si="120"/>
        <v>FALSK</v>
      </c>
      <c r="AP204" t="str">
        <f t="shared" ca="1" si="120"/>
        <v>FALSK</v>
      </c>
      <c r="AQ204">
        <f t="shared" ca="1" si="120"/>
        <v>197.83056791768396</v>
      </c>
      <c r="AR204">
        <f t="shared" ca="1" si="120"/>
        <v>205.8</v>
      </c>
      <c r="AS204">
        <f t="shared" ca="1" si="120"/>
        <v>197.42656243238054</v>
      </c>
      <c r="AT204">
        <f t="shared" ca="1" si="120"/>
        <v>169.04997413594489</v>
      </c>
      <c r="AU204">
        <f t="shared" ca="1" si="120"/>
        <v>177</v>
      </c>
      <c r="AV204">
        <f t="shared" ca="1" si="120"/>
        <v>160.7452554763932</v>
      </c>
      <c r="AW204">
        <f t="shared" ca="1" si="120"/>
        <v>141.46960433721588</v>
      </c>
      <c r="AX204">
        <f t="shared" ca="1" si="120"/>
        <v>149.5</v>
      </c>
      <c r="AY204" t="str">
        <f t="shared" ca="1" si="120"/>
        <v>FALSK</v>
      </c>
      <c r="BD204" s="92" t="str">
        <f t="shared" ca="1" si="126"/>
        <v>Ja</v>
      </c>
      <c r="BE204" s="92">
        <f t="shared" ca="1" si="127"/>
        <v>2013</v>
      </c>
      <c r="BF204" s="92">
        <f t="shared" ca="1" si="128"/>
        <v>10</v>
      </c>
      <c r="BG204" s="92">
        <f t="shared" ca="1" si="129"/>
        <v>42</v>
      </c>
      <c r="BH204" s="92">
        <f t="shared" ca="1" si="130"/>
        <v>134.5</v>
      </c>
      <c r="BI204" s="92">
        <f t="shared" ca="1" si="131"/>
        <v>147</v>
      </c>
      <c r="BJ204" s="92">
        <f t="shared" ca="1" si="132"/>
        <v>329</v>
      </c>
      <c r="BK204" s="92">
        <f t="shared" ca="1" si="133"/>
        <v>197.42656243238054</v>
      </c>
      <c r="BQ204" s="92"/>
      <c r="BR204" s="92"/>
      <c r="BS204" s="92"/>
      <c r="BT204" s="92"/>
      <c r="BU204" s="92"/>
      <c r="BV204" s="92"/>
      <c r="BW204" s="92"/>
      <c r="BX204" s="92"/>
      <c r="BY204" s="92"/>
    </row>
    <row r="205" spans="1:77" x14ac:dyDescent="0.2">
      <c r="A205" t="str">
        <f t="shared" ca="1" si="122"/>
        <v>Ja</v>
      </c>
      <c r="B205">
        <f t="shared" ca="1" si="123"/>
        <v>2013</v>
      </c>
      <c r="C205">
        <f t="shared" ca="1" si="124"/>
        <v>10</v>
      </c>
      <c r="D205" s="82">
        <f t="shared" ca="1" si="125"/>
        <v>43</v>
      </c>
      <c r="E205" s="65">
        <f ca="1">OFFSET(Prisudvikling!D$8,0,ROW(E205)-ROW(E$6))</f>
        <v>41565</v>
      </c>
      <c r="F205">
        <f t="shared" ca="1" si="121"/>
        <v>136</v>
      </c>
      <c r="G205">
        <f t="shared" ca="1" si="117"/>
        <v>136</v>
      </c>
      <c r="H205">
        <f t="shared" ca="1" si="117"/>
        <v>147</v>
      </c>
      <c r="I205">
        <f t="shared" ca="1" si="117"/>
        <v>122</v>
      </c>
      <c r="J205">
        <f t="shared" ca="1" si="117"/>
        <v>210</v>
      </c>
      <c r="K205">
        <f t="shared" ca="1" si="117"/>
        <v>126</v>
      </c>
      <c r="L205">
        <f t="shared" ca="1" si="117"/>
        <v>342</v>
      </c>
      <c r="M205">
        <f t="shared" ca="1" si="117"/>
        <v>710.25</v>
      </c>
      <c r="N205">
        <f t="shared" ca="1" si="117"/>
        <v>191</v>
      </c>
      <c r="O205">
        <f t="shared" ca="1" si="117"/>
        <v>205</v>
      </c>
      <c r="P205">
        <f t="shared" ca="1" si="117"/>
        <v>194</v>
      </c>
      <c r="Q205">
        <f t="shared" ca="1" si="118"/>
        <v>1067</v>
      </c>
      <c r="R205">
        <f t="shared" ca="1" si="118"/>
        <v>535.75</v>
      </c>
      <c r="S205">
        <f t="shared" ca="1" si="118"/>
        <v>560</v>
      </c>
      <c r="T205">
        <f t="shared" ca="1" si="118"/>
        <v>1350</v>
      </c>
      <c r="U205">
        <f t="shared" ca="1" si="118"/>
        <v>836</v>
      </c>
      <c r="V205">
        <f t="shared" ca="1" si="118"/>
        <v>474</v>
      </c>
      <c r="W205">
        <f t="shared" ca="1" si="118"/>
        <v>473</v>
      </c>
      <c r="X205">
        <f t="shared" ca="1" si="118"/>
        <v>229.75</v>
      </c>
      <c r="Y205">
        <f t="shared" ca="1" si="118"/>
        <v>245.25</v>
      </c>
      <c r="Z205">
        <f t="shared" ca="1" si="118"/>
        <v>263.75</v>
      </c>
      <c r="AA205" t="str">
        <f t="shared" ca="1" si="119"/>
        <v>FALSK</v>
      </c>
      <c r="AB205">
        <f t="shared" ca="1" si="119"/>
        <v>1.3297068600785735</v>
      </c>
      <c r="AC205">
        <f t="shared" ca="1" si="119"/>
        <v>2.7534333971323997</v>
      </c>
      <c r="AD205">
        <f t="shared" ca="1" si="119"/>
        <v>1.65</v>
      </c>
      <c r="AE205">
        <f t="shared" ca="1" si="119"/>
        <v>11</v>
      </c>
      <c r="AF205">
        <f t="shared" ca="1" si="119"/>
        <v>11.5</v>
      </c>
      <c r="AG205" t="str">
        <f t="shared" ca="1" si="119"/>
        <v>FALSK</v>
      </c>
      <c r="AH205" t="str">
        <f t="shared" ca="1" si="119"/>
        <v>FALSK</v>
      </c>
      <c r="AI205">
        <f t="shared" ca="1" si="119"/>
        <v>1050</v>
      </c>
      <c r="AJ205">
        <f t="shared" ca="1" si="119"/>
        <v>2170</v>
      </c>
      <c r="AK205">
        <f t="shared" ca="1" si="120"/>
        <v>1300</v>
      </c>
      <c r="AL205">
        <f t="shared" ca="1" si="120"/>
        <v>8680</v>
      </c>
      <c r="AM205">
        <f t="shared" ca="1" si="120"/>
        <v>9080</v>
      </c>
      <c r="AN205" t="str">
        <f t="shared" ca="1" si="120"/>
        <v xml:space="preserve"> </v>
      </c>
      <c r="AO205" t="str">
        <f t="shared" ca="1" si="120"/>
        <v>FALSK</v>
      </c>
      <c r="AP205" t="str">
        <f t="shared" ca="1" si="120"/>
        <v>FALSK</v>
      </c>
      <c r="AQ205">
        <f t="shared" ca="1" si="120"/>
        <v>198.68800310725817</v>
      </c>
      <c r="AR205">
        <f t="shared" ca="1" si="120"/>
        <v>206.7</v>
      </c>
      <c r="AS205">
        <f t="shared" ca="1" si="120"/>
        <v>199.02773392494035</v>
      </c>
      <c r="AT205">
        <f t="shared" ca="1" si="120"/>
        <v>170.36873928653759</v>
      </c>
      <c r="AU205">
        <f t="shared" ca="1" si="120"/>
        <v>178.4</v>
      </c>
      <c r="AV205">
        <f t="shared" ca="1" si="120"/>
        <v>162.62355524270413</v>
      </c>
      <c r="AW205">
        <f t="shared" ca="1" si="120"/>
        <v>142.0493791158427</v>
      </c>
      <c r="AX205">
        <f t="shared" ca="1" si="120"/>
        <v>150</v>
      </c>
      <c r="AY205" t="str">
        <f t="shared" ca="1" si="120"/>
        <v>FALSK</v>
      </c>
      <c r="BD205" s="92" t="str">
        <f t="shared" ca="1" si="126"/>
        <v>Ja</v>
      </c>
      <c r="BE205" s="92">
        <f t="shared" ca="1" si="127"/>
        <v>2013</v>
      </c>
      <c r="BF205" s="92">
        <f t="shared" ca="1" si="128"/>
        <v>10</v>
      </c>
      <c r="BG205" s="92">
        <f t="shared" ca="1" si="129"/>
        <v>43</v>
      </c>
      <c r="BH205" s="92">
        <f t="shared" ca="1" si="130"/>
        <v>136</v>
      </c>
      <c r="BI205" s="92">
        <f t="shared" ca="1" si="131"/>
        <v>147</v>
      </c>
      <c r="BJ205" s="92">
        <f t="shared" ca="1" si="132"/>
        <v>342</v>
      </c>
      <c r="BK205" s="92">
        <f t="shared" ca="1" si="133"/>
        <v>199.02773392494035</v>
      </c>
      <c r="BQ205" s="92"/>
      <c r="BR205" s="92"/>
      <c r="BS205" s="92"/>
      <c r="BT205" s="92"/>
      <c r="BU205" s="92"/>
      <c r="BV205" s="92"/>
      <c r="BW205" s="92"/>
      <c r="BX205" s="92"/>
      <c r="BY205" s="92"/>
    </row>
    <row r="206" spans="1:77" x14ac:dyDescent="0.2">
      <c r="A206" t="str">
        <f t="shared" ca="1" si="122"/>
        <v>Ja</v>
      </c>
      <c r="B206">
        <f t="shared" ca="1" si="123"/>
        <v>2013</v>
      </c>
      <c r="C206">
        <f t="shared" ca="1" si="124"/>
        <v>10</v>
      </c>
      <c r="D206" s="82">
        <f t="shared" ca="1" si="125"/>
        <v>44</v>
      </c>
      <c r="E206" s="65">
        <f ca="1">OFFSET(Prisudvikling!D$8,0,ROW(E206)-ROW(E$6))</f>
        <v>41572</v>
      </c>
      <c r="F206">
        <f t="shared" ca="1" si="121"/>
        <v>134</v>
      </c>
      <c r="G206">
        <f t="shared" ref="G206:P215" ca="1" si="134">IF(ISNA(HLOOKUP($E206,prisudvikling,G$2,FALSE)),"FALSK",IF(HLOOKUP($E206,prisudvikling,G$2,FALSE)&gt;0,HLOOKUP($E206,prisudvikling,G$2,FALSE),"FALSK"))</f>
        <v>134</v>
      </c>
      <c r="H206">
        <f t="shared" ca="1" si="134"/>
        <v>147</v>
      </c>
      <c r="I206">
        <f t="shared" ca="1" si="134"/>
        <v>124</v>
      </c>
      <c r="J206">
        <f t="shared" ca="1" si="134"/>
        <v>210</v>
      </c>
      <c r="K206">
        <f t="shared" ca="1" si="134"/>
        <v>126</v>
      </c>
      <c r="L206">
        <f t="shared" ca="1" si="134"/>
        <v>339</v>
      </c>
      <c r="M206">
        <f t="shared" ca="1" si="134"/>
        <v>710.25</v>
      </c>
      <c r="N206">
        <f t="shared" ca="1" si="134"/>
        <v>197</v>
      </c>
      <c r="O206">
        <f t="shared" ca="1" si="134"/>
        <v>205</v>
      </c>
      <c r="P206">
        <f t="shared" ca="1" si="134"/>
        <v>194</v>
      </c>
      <c r="Q206">
        <f t="shared" ref="Q206:Z215" ca="1" si="135">IF(ISNA(HLOOKUP($E206,prisudvikling,Q$2,FALSE)),"FALSK",IF(HLOOKUP($E206,prisudvikling,Q$2,FALSE)&gt;0,HLOOKUP($E206,prisudvikling,Q$2,FALSE),"FALSK"))</f>
        <v>1067</v>
      </c>
      <c r="R206">
        <f t="shared" ca="1" si="135"/>
        <v>535.75</v>
      </c>
      <c r="S206">
        <f t="shared" ca="1" si="135"/>
        <v>560</v>
      </c>
      <c r="T206">
        <f t="shared" ca="1" si="135"/>
        <v>1350</v>
      </c>
      <c r="U206">
        <f t="shared" ca="1" si="135"/>
        <v>836</v>
      </c>
      <c r="V206">
        <f t="shared" ca="1" si="135"/>
        <v>474</v>
      </c>
      <c r="W206">
        <f t="shared" ca="1" si="135"/>
        <v>473</v>
      </c>
      <c r="X206">
        <f t="shared" ca="1" si="135"/>
        <v>229.75</v>
      </c>
      <c r="Y206">
        <f t="shared" ca="1" si="135"/>
        <v>248.75</v>
      </c>
      <c r="Z206">
        <f t="shared" ca="1" si="135"/>
        <v>267.5</v>
      </c>
      <c r="AA206" t="str">
        <f t="shared" ref="AA206:AJ215" ca="1" si="136">IF(ISNA(HLOOKUP($E206,prisudvikling,AA$2,FALSE)),"FALSK",IF(HLOOKUP($E206,prisudvikling,AA$2,FALSE)&gt;0,HLOOKUP($E206,prisudvikling,AA$2,FALSE),"FALSK"))</f>
        <v>FALSK</v>
      </c>
      <c r="AB206">
        <f t="shared" ca="1" si="136"/>
        <v>1.3297068600785735</v>
      </c>
      <c r="AC206">
        <f t="shared" ca="1" si="136"/>
        <v>2.7534333971323997</v>
      </c>
      <c r="AD206">
        <f t="shared" ca="1" si="136"/>
        <v>1.65</v>
      </c>
      <c r="AE206">
        <f t="shared" ca="1" si="136"/>
        <v>11</v>
      </c>
      <c r="AF206">
        <f t="shared" ca="1" si="136"/>
        <v>11.5</v>
      </c>
      <c r="AG206" t="str">
        <f t="shared" ca="1" si="136"/>
        <v>FALSK</v>
      </c>
      <c r="AH206" t="str">
        <f t="shared" ca="1" si="136"/>
        <v>FALSK</v>
      </c>
      <c r="AI206">
        <f t="shared" ca="1" si="136"/>
        <v>1050</v>
      </c>
      <c r="AJ206">
        <f t="shared" ca="1" si="136"/>
        <v>2170</v>
      </c>
      <c r="AK206">
        <f t="shared" ref="AK206:AY215" ca="1" si="137">IF(ISNA(HLOOKUP($E206,prisudvikling,AK$2,FALSE)),"FALSK",IF(HLOOKUP($E206,prisudvikling,AK$2,FALSE)&gt;0,HLOOKUP($E206,prisudvikling,AK$2,FALSE),"FALSK"))</f>
        <v>1300</v>
      </c>
      <c r="AL206">
        <f t="shared" ca="1" si="137"/>
        <v>8680</v>
      </c>
      <c r="AM206">
        <f t="shared" ca="1" si="137"/>
        <v>9080</v>
      </c>
      <c r="AN206" t="str">
        <f t="shared" ca="1" si="137"/>
        <v xml:space="preserve"> </v>
      </c>
      <c r="AO206" t="str">
        <f t="shared" ca="1" si="137"/>
        <v>FALSK</v>
      </c>
      <c r="AP206" t="str">
        <f t="shared" ca="1" si="137"/>
        <v>FALSK</v>
      </c>
      <c r="AQ206">
        <f t="shared" ca="1" si="137"/>
        <v>197.97977006267621</v>
      </c>
      <c r="AR206">
        <f t="shared" ca="1" si="137"/>
        <v>206</v>
      </c>
      <c r="AS206">
        <f t="shared" ca="1" si="137"/>
        <v>198.46647332651281</v>
      </c>
      <c r="AT206">
        <f t="shared" ca="1" si="137"/>
        <v>170.04748190116493</v>
      </c>
      <c r="AU206">
        <f t="shared" ca="1" si="137"/>
        <v>178</v>
      </c>
      <c r="AV206">
        <f t="shared" ca="1" si="137"/>
        <v>161.85037385739108</v>
      </c>
      <c r="AW206">
        <f t="shared" ca="1" si="137"/>
        <v>141.73639651638695</v>
      </c>
      <c r="AX206">
        <f t="shared" ca="1" si="137"/>
        <v>149.69999999999999</v>
      </c>
      <c r="AY206" t="str">
        <f t="shared" ca="1" si="137"/>
        <v>FALSK</v>
      </c>
      <c r="BD206" s="92" t="str">
        <f t="shared" ca="1" si="126"/>
        <v>Ja</v>
      </c>
      <c r="BE206" s="92">
        <f t="shared" ca="1" si="127"/>
        <v>2013</v>
      </c>
      <c r="BF206" s="92">
        <f t="shared" ca="1" si="128"/>
        <v>10</v>
      </c>
      <c r="BG206" s="92">
        <f t="shared" ca="1" si="129"/>
        <v>44</v>
      </c>
      <c r="BH206" s="92">
        <f t="shared" ca="1" si="130"/>
        <v>134</v>
      </c>
      <c r="BI206" s="92">
        <f t="shared" ca="1" si="131"/>
        <v>147</v>
      </c>
      <c r="BJ206" s="92">
        <f t="shared" ca="1" si="132"/>
        <v>339</v>
      </c>
      <c r="BK206" s="92">
        <f t="shared" ca="1" si="133"/>
        <v>198.46647332651281</v>
      </c>
      <c r="BQ206" s="92"/>
      <c r="BR206" s="92"/>
      <c r="BS206" s="92"/>
      <c r="BT206" s="92"/>
      <c r="BU206" s="92"/>
      <c r="BV206" s="92"/>
      <c r="BW206" s="92"/>
      <c r="BX206" s="92"/>
      <c r="BY206" s="92"/>
    </row>
    <row r="207" spans="1:77" x14ac:dyDescent="0.2">
      <c r="A207" t="str">
        <f t="shared" ca="1" si="122"/>
        <v>Ja</v>
      </c>
      <c r="B207">
        <f t="shared" ca="1" si="123"/>
        <v>2013</v>
      </c>
      <c r="C207">
        <f t="shared" ca="1" si="124"/>
        <v>11</v>
      </c>
      <c r="D207" s="82">
        <f t="shared" ca="1" si="125"/>
        <v>45</v>
      </c>
      <c r="E207" s="65">
        <f ca="1">OFFSET(Prisudvikling!D$8,0,ROW(E207)-ROW(E$6))</f>
        <v>41579</v>
      </c>
      <c r="F207">
        <f t="shared" ca="1" si="121"/>
        <v>135</v>
      </c>
      <c r="G207">
        <f t="shared" ca="1" si="134"/>
        <v>135</v>
      </c>
      <c r="H207">
        <f t="shared" ca="1" si="134"/>
        <v>147</v>
      </c>
      <c r="I207">
        <f t="shared" ca="1" si="134"/>
        <v>122</v>
      </c>
      <c r="J207">
        <f t="shared" ca="1" si="134"/>
        <v>210</v>
      </c>
      <c r="K207">
        <f t="shared" ca="1" si="134"/>
        <v>130</v>
      </c>
      <c r="L207">
        <f t="shared" ca="1" si="134"/>
        <v>338</v>
      </c>
      <c r="M207">
        <f t="shared" ca="1" si="134"/>
        <v>710.25</v>
      </c>
      <c r="N207">
        <f t="shared" ca="1" si="134"/>
        <v>209</v>
      </c>
      <c r="O207">
        <f t="shared" ca="1" si="134"/>
        <v>205</v>
      </c>
      <c r="P207">
        <f t="shared" ca="1" si="134"/>
        <v>190</v>
      </c>
      <c r="Q207">
        <f t="shared" ca="1" si="135"/>
        <v>1047</v>
      </c>
      <c r="R207">
        <f t="shared" ca="1" si="135"/>
        <v>555.75</v>
      </c>
      <c r="S207">
        <f t="shared" ca="1" si="135"/>
        <v>560</v>
      </c>
      <c r="T207">
        <f t="shared" ca="1" si="135"/>
        <v>1350</v>
      </c>
      <c r="U207">
        <f t="shared" ca="1" si="135"/>
        <v>814</v>
      </c>
      <c r="V207">
        <f t="shared" ca="1" si="135"/>
        <v>483</v>
      </c>
      <c r="W207">
        <f t="shared" ca="1" si="135"/>
        <v>473</v>
      </c>
      <c r="X207">
        <f t="shared" ca="1" si="135"/>
        <v>231.25</v>
      </c>
      <c r="Y207">
        <f t="shared" ca="1" si="135"/>
        <v>251</v>
      </c>
      <c r="Z207">
        <f t="shared" ca="1" si="135"/>
        <v>271.25</v>
      </c>
      <c r="AA207" t="str">
        <f t="shared" ca="1" si="136"/>
        <v>FALSK</v>
      </c>
      <c r="AB207">
        <f t="shared" ca="1" si="136"/>
        <v>1.3297068600785735</v>
      </c>
      <c r="AC207">
        <f t="shared" ca="1" si="136"/>
        <v>2.7534333971323997</v>
      </c>
      <c r="AD207">
        <f t="shared" ca="1" si="136"/>
        <v>1.65</v>
      </c>
      <c r="AE207">
        <f t="shared" ca="1" si="136"/>
        <v>11</v>
      </c>
      <c r="AF207">
        <f t="shared" ca="1" si="136"/>
        <v>11.5</v>
      </c>
      <c r="AG207" t="str">
        <f t="shared" ca="1" si="136"/>
        <v>FALSK</v>
      </c>
      <c r="AH207" t="str">
        <f t="shared" ca="1" si="136"/>
        <v>FALSK</v>
      </c>
      <c r="AI207">
        <f t="shared" ca="1" si="136"/>
        <v>1050</v>
      </c>
      <c r="AJ207">
        <f t="shared" ca="1" si="136"/>
        <v>2170</v>
      </c>
      <c r="AK207">
        <f t="shared" ca="1" si="137"/>
        <v>1300</v>
      </c>
      <c r="AL207">
        <f t="shared" ca="1" si="137"/>
        <v>8680</v>
      </c>
      <c r="AM207">
        <f t="shared" ca="1" si="137"/>
        <v>9080</v>
      </c>
      <c r="AN207" t="str">
        <f t="shared" ca="1" si="137"/>
        <v xml:space="preserve"> </v>
      </c>
      <c r="AO207" t="str">
        <f t="shared" ca="1" si="137"/>
        <v>FALSK</v>
      </c>
      <c r="AP207" t="str">
        <f t="shared" ca="1" si="137"/>
        <v>FALSK</v>
      </c>
      <c r="AQ207">
        <f t="shared" ca="1" si="137"/>
        <v>196.27745588438898</v>
      </c>
      <c r="AR207">
        <f t="shared" ca="1" si="137"/>
        <v>204.3</v>
      </c>
      <c r="AS207">
        <f t="shared" ca="1" si="137"/>
        <v>197.79481833539151</v>
      </c>
      <c r="AT207">
        <f t="shared" ca="1" si="137"/>
        <v>169.29296351800147</v>
      </c>
      <c r="AU207">
        <f t="shared" ca="1" si="137"/>
        <v>177.3</v>
      </c>
      <c r="AV207">
        <f t="shared" ca="1" si="137"/>
        <v>160.96429392570224</v>
      </c>
      <c r="AW207">
        <f t="shared" ca="1" si="137"/>
        <v>141.94310995360979</v>
      </c>
      <c r="AX207">
        <f t="shared" ca="1" si="137"/>
        <v>149.9</v>
      </c>
      <c r="AY207" t="str">
        <f t="shared" ca="1" si="137"/>
        <v>FALSK</v>
      </c>
      <c r="BD207" s="92" t="str">
        <f t="shared" ca="1" si="126"/>
        <v>Ja</v>
      </c>
      <c r="BE207" s="92">
        <f t="shared" ca="1" si="127"/>
        <v>2013</v>
      </c>
      <c r="BF207" s="92">
        <f t="shared" ca="1" si="128"/>
        <v>11</v>
      </c>
      <c r="BG207" s="92">
        <f t="shared" ca="1" si="129"/>
        <v>45</v>
      </c>
      <c r="BH207" s="92">
        <f t="shared" ca="1" si="130"/>
        <v>135</v>
      </c>
      <c r="BI207" s="92">
        <f t="shared" ca="1" si="131"/>
        <v>147</v>
      </c>
      <c r="BJ207" s="92">
        <f t="shared" ca="1" si="132"/>
        <v>338</v>
      </c>
      <c r="BK207" s="92">
        <f t="shared" ca="1" si="133"/>
        <v>197.79481833539151</v>
      </c>
      <c r="BQ207" s="92"/>
      <c r="BR207" s="92"/>
      <c r="BS207" s="92"/>
      <c r="BT207" s="92"/>
      <c r="BU207" s="92"/>
      <c r="BV207" s="92"/>
      <c r="BW207" s="92"/>
      <c r="BX207" s="92"/>
      <c r="BY207" s="92"/>
    </row>
    <row r="208" spans="1:77" x14ac:dyDescent="0.2">
      <c r="A208" t="str">
        <f t="shared" ca="1" si="122"/>
        <v>Ja</v>
      </c>
      <c r="B208">
        <f t="shared" ca="1" si="123"/>
        <v>2013</v>
      </c>
      <c r="C208">
        <f t="shared" ca="1" si="124"/>
        <v>11</v>
      </c>
      <c r="D208" s="82">
        <f t="shared" ca="1" si="125"/>
        <v>46</v>
      </c>
      <c r="E208" s="65">
        <f ca="1">OFFSET(Prisudvikling!D$8,0,ROW(E208)-ROW(E$6))</f>
        <v>41586</v>
      </c>
      <c r="F208">
        <f t="shared" ca="1" si="121"/>
        <v>135</v>
      </c>
      <c r="G208">
        <f t="shared" ca="1" si="134"/>
        <v>135</v>
      </c>
      <c r="H208">
        <f t="shared" ca="1" si="134"/>
        <v>146</v>
      </c>
      <c r="I208">
        <f t="shared" ca="1" si="134"/>
        <v>122.75</v>
      </c>
      <c r="J208" t="str">
        <f t="shared" ca="1" si="134"/>
        <v>FALSK</v>
      </c>
      <c r="K208" t="str">
        <f t="shared" ca="1" si="134"/>
        <v>FALSK</v>
      </c>
      <c r="L208">
        <f t="shared" ca="1" si="134"/>
        <v>338.87</v>
      </c>
      <c r="M208">
        <f t="shared" ca="1" si="134"/>
        <v>710.25</v>
      </c>
      <c r="N208">
        <f t="shared" ca="1" si="134"/>
        <v>209.75</v>
      </c>
      <c r="O208">
        <f t="shared" ca="1" si="134"/>
        <v>223</v>
      </c>
      <c r="P208">
        <f t="shared" ca="1" si="134"/>
        <v>190</v>
      </c>
      <c r="Q208">
        <f t="shared" ca="1" si="135"/>
        <v>1057</v>
      </c>
      <c r="R208">
        <f t="shared" ca="1" si="135"/>
        <v>571</v>
      </c>
      <c r="S208" t="str">
        <f t="shared" ca="1" si="135"/>
        <v>FALSK</v>
      </c>
      <c r="T208">
        <f t="shared" ca="1" si="135"/>
        <v>1350</v>
      </c>
      <c r="U208">
        <f t="shared" ca="1" si="135"/>
        <v>836</v>
      </c>
      <c r="V208">
        <f t="shared" ca="1" si="135"/>
        <v>474</v>
      </c>
      <c r="W208">
        <f t="shared" ca="1" si="135"/>
        <v>473</v>
      </c>
      <c r="X208">
        <f t="shared" ca="1" si="135"/>
        <v>221.75</v>
      </c>
      <c r="Y208">
        <f t="shared" ca="1" si="135"/>
        <v>246.25</v>
      </c>
      <c r="Z208">
        <f t="shared" ca="1" si="135"/>
        <v>259.75</v>
      </c>
      <c r="AA208" t="str">
        <f t="shared" ca="1" si="136"/>
        <v>FALSK</v>
      </c>
      <c r="AB208">
        <f t="shared" ca="1" si="136"/>
        <v>1.3028440952285016</v>
      </c>
      <c r="AC208">
        <f t="shared" ca="1" si="136"/>
        <v>2.7131392498572917</v>
      </c>
      <c r="AD208">
        <f t="shared" ca="1" si="136"/>
        <v>1.5983345085792957</v>
      </c>
      <c r="AE208">
        <f t="shared" ca="1" si="136"/>
        <v>11</v>
      </c>
      <c r="AF208">
        <f t="shared" ca="1" si="136"/>
        <v>11.5</v>
      </c>
      <c r="AG208" t="str">
        <f t="shared" ca="1" si="136"/>
        <v>FALSK</v>
      </c>
      <c r="AH208" t="str">
        <f t="shared" ca="1" si="136"/>
        <v>FALSK</v>
      </c>
      <c r="AI208">
        <f t="shared" ca="1" si="136"/>
        <v>1030</v>
      </c>
      <c r="AJ208">
        <f t="shared" ca="1" si="136"/>
        <v>2140</v>
      </c>
      <c r="AK208">
        <f t="shared" ca="1" si="137"/>
        <v>1260</v>
      </c>
      <c r="AL208">
        <f t="shared" ca="1" si="137"/>
        <v>8680</v>
      </c>
      <c r="AM208">
        <f t="shared" ca="1" si="137"/>
        <v>9080</v>
      </c>
      <c r="AN208" t="str">
        <f t="shared" ca="1" si="137"/>
        <v xml:space="preserve"> </v>
      </c>
      <c r="AO208" t="str">
        <f t="shared" ca="1" si="137"/>
        <v>FALSK</v>
      </c>
      <c r="AP208" t="str">
        <f t="shared" ca="1" si="137"/>
        <v>FALSK</v>
      </c>
      <c r="AQ208">
        <f t="shared" ca="1" si="137"/>
        <v>197.94897611573924</v>
      </c>
      <c r="AR208">
        <f t="shared" ca="1" si="137"/>
        <v>205.9</v>
      </c>
      <c r="AS208">
        <f t="shared" ca="1" si="137"/>
        <v>200.05985741694536</v>
      </c>
      <c r="AT208">
        <f t="shared" ca="1" si="137"/>
        <v>170.41786059065527</v>
      </c>
      <c r="AU208">
        <f t="shared" ca="1" si="137"/>
        <v>178.4</v>
      </c>
      <c r="AV208">
        <f t="shared" ca="1" si="137"/>
        <v>161.11719437249343</v>
      </c>
      <c r="AW208">
        <f t="shared" ca="1" si="137"/>
        <v>142.39430241677704</v>
      </c>
      <c r="AX208">
        <f t="shared" ca="1" si="137"/>
        <v>150.4</v>
      </c>
      <c r="AY208" t="str">
        <f t="shared" ca="1" si="137"/>
        <v>FALSK</v>
      </c>
      <c r="BD208" s="92" t="str">
        <f t="shared" ca="1" si="126"/>
        <v>Ja</v>
      </c>
      <c r="BE208" s="92">
        <f t="shared" ca="1" si="127"/>
        <v>2013</v>
      </c>
      <c r="BF208" s="92">
        <f t="shared" ca="1" si="128"/>
        <v>11</v>
      </c>
      <c r="BG208" s="92">
        <f t="shared" ca="1" si="129"/>
        <v>46</v>
      </c>
      <c r="BH208" s="92">
        <f t="shared" ca="1" si="130"/>
        <v>135</v>
      </c>
      <c r="BI208" s="92">
        <f t="shared" ca="1" si="131"/>
        <v>146</v>
      </c>
      <c r="BJ208" s="92">
        <f t="shared" ca="1" si="132"/>
        <v>338.87</v>
      </c>
      <c r="BK208" s="92">
        <f t="shared" ca="1" si="133"/>
        <v>200.05985741694536</v>
      </c>
      <c r="BQ208" s="92"/>
      <c r="BR208" s="92"/>
      <c r="BS208" s="92"/>
      <c r="BT208" s="92"/>
      <c r="BU208" s="92"/>
      <c r="BV208" s="92"/>
      <c r="BW208" s="92"/>
      <c r="BX208" s="92"/>
      <c r="BY208" s="92"/>
    </row>
    <row r="209" spans="1:77" x14ac:dyDescent="0.2">
      <c r="A209" t="str">
        <f t="shared" ca="1" si="122"/>
        <v>Ja</v>
      </c>
      <c r="B209">
        <f t="shared" ca="1" si="123"/>
        <v>2013</v>
      </c>
      <c r="C209">
        <f t="shared" ca="1" si="124"/>
        <v>11</v>
      </c>
      <c r="D209" s="82">
        <f t="shared" ca="1" si="125"/>
        <v>47</v>
      </c>
      <c r="E209" s="65">
        <f ca="1">OFFSET(Prisudvikling!D$8,0,ROW(E209)-ROW(E$6))</f>
        <v>41593</v>
      </c>
      <c r="F209">
        <f t="shared" ca="1" si="121"/>
        <v>136</v>
      </c>
      <c r="G209">
        <f t="shared" ca="1" si="134"/>
        <v>136</v>
      </c>
      <c r="H209">
        <f t="shared" ca="1" si="134"/>
        <v>146</v>
      </c>
      <c r="I209">
        <f t="shared" ca="1" si="134"/>
        <v>125.75</v>
      </c>
      <c r="J209">
        <f t="shared" ca="1" si="134"/>
        <v>152</v>
      </c>
      <c r="K209">
        <f t="shared" ca="1" si="134"/>
        <v>130</v>
      </c>
      <c r="L209">
        <f t="shared" ca="1" si="134"/>
        <v>327</v>
      </c>
      <c r="M209">
        <f t="shared" ca="1" si="134"/>
        <v>710.25</v>
      </c>
      <c r="N209">
        <f t="shared" ca="1" si="134"/>
        <v>197</v>
      </c>
      <c r="O209">
        <f t="shared" ca="1" si="134"/>
        <v>202</v>
      </c>
      <c r="P209">
        <f t="shared" ca="1" si="134"/>
        <v>190</v>
      </c>
      <c r="Q209">
        <f t="shared" ca="1" si="135"/>
        <v>1057</v>
      </c>
      <c r="R209">
        <f t="shared" ca="1" si="135"/>
        <v>580.25</v>
      </c>
      <c r="S209">
        <f t="shared" ca="1" si="135"/>
        <v>560</v>
      </c>
      <c r="T209">
        <f t="shared" ca="1" si="135"/>
        <v>1350</v>
      </c>
      <c r="U209">
        <f t="shared" ca="1" si="135"/>
        <v>840</v>
      </c>
      <c r="V209">
        <f t="shared" ca="1" si="135"/>
        <v>480</v>
      </c>
      <c r="W209">
        <f t="shared" ca="1" si="135"/>
        <v>473</v>
      </c>
      <c r="X209">
        <f t="shared" ca="1" si="135"/>
        <v>222.75</v>
      </c>
      <c r="Y209">
        <f t="shared" ca="1" si="135"/>
        <v>246.25</v>
      </c>
      <c r="Z209">
        <f t="shared" ca="1" si="135"/>
        <v>260.25</v>
      </c>
      <c r="AA209" t="str">
        <f t="shared" ca="1" si="136"/>
        <v>FALSK</v>
      </c>
      <c r="AB209">
        <f t="shared" ca="1" si="136"/>
        <v>1.3</v>
      </c>
      <c r="AC209">
        <f t="shared" ca="1" si="136"/>
        <v>2.7</v>
      </c>
      <c r="AD209">
        <f t="shared" ca="1" si="136"/>
        <v>1.65</v>
      </c>
      <c r="AE209">
        <f t="shared" ca="1" si="136"/>
        <v>11</v>
      </c>
      <c r="AF209">
        <f t="shared" ca="1" si="136"/>
        <v>11.5</v>
      </c>
      <c r="AG209" t="str">
        <f t="shared" ca="1" si="136"/>
        <v>FALSK</v>
      </c>
      <c r="AH209" t="str">
        <f t="shared" ca="1" si="136"/>
        <v>FALSK</v>
      </c>
      <c r="AI209">
        <f t="shared" ca="1" si="136"/>
        <v>1030</v>
      </c>
      <c r="AJ209">
        <f t="shared" ca="1" si="136"/>
        <v>2130</v>
      </c>
      <c r="AK209">
        <f t="shared" ca="1" si="137"/>
        <v>1300</v>
      </c>
      <c r="AL209">
        <f t="shared" ca="1" si="137"/>
        <v>8680</v>
      </c>
      <c r="AM209">
        <f t="shared" ca="1" si="137"/>
        <v>9080</v>
      </c>
      <c r="AN209" t="str">
        <f t="shared" ca="1" si="137"/>
        <v xml:space="preserve"> </v>
      </c>
      <c r="AO209" t="str">
        <f t="shared" ca="1" si="137"/>
        <v>FALSK</v>
      </c>
      <c r="AP209" t="str">
        <f t="shared" ca="1" si="137"/>
        <v>FALSK</v>
      </c>
      <c r="AQ209">
        <f t="shared" ca="1" si="137"/>
        <v>192.40098611035089</v>
      </c>
      <c r="AR209">
        <f t="shared" ca="1" si="137"/>
        <v>200.4</v>
      </c>
      <c r="AS209">
        <f t="shared" ca="1" si="137"/>
        <v>198.64895048666591</v>
      </c>
      <c r="AT209">
        <f t="shared" ca="1" si="137"/>
        <v>167.60261766442306</v>
      </c>
      <c r="AU209">
        <f t="shared" ca="1" si="137"/>
        <v>175.6</v>
      </c>
      <c r="AV209">
        <f t="shared" ca="1" si="137"/>
        <v>160.48286733724618</v>
      </c>
      <c r="AW209">
        <f t="shared" ca="1" si="137"/>
        <v>142.15087148622592</v>
      </c>
      <c r="AX209">
        <f t="shared" ca="1" si="137"/>
        <v>150.19999999999999</v>
      </c>
      <c r="AY209" t="str">
        <f t="shared" ca="1" si="137"/>
        <v>FALSK</v>
      </c>
      <c r="BD209" s="92" t="str">
        <f t="shared" ca="1" si="126"/>
        <v>Ja</v>
      </c>
      <c r="BE209" s="92">
        <f t="shared" ca="1" si="127"/>
        <v>2013</v>
      </c>
      <c r="BF209" s="92">
        <f t="shared" ca="1" si="128"/>
        <v>11</v>
      </c>
      <c r="BG209" s="92">
        <f t="shared" ca="1" si="129"/>
        <v>47</v>
      </c>
      <c r="BH209" s="92">
        <f t="shared" ca="1" si="130"/>
        <v>136</v>
      </c>
      <c r="BI209" s="92">
        <f t="shared" ca="1" si="131"/>
        <v>146</v>
      </c>
      <c r="BJ209" s="92">
        <f t="shared" ca="1" si="132"/>
        <v>327</v>
      </c>
      <c r="BK209" s="92">
        <f t="shared" ca="1" si="133"/>
        <v>198.64895048666591</v>
      </c>
      <c r="BQ209" s="92"/>
      <c r="BR209" s="92"/>
      <c r="BS209" s="92"/>
      <c r="BT209" s="92"/>
      <c r="BU209" s="92"/>
      <c r="BV209" s="92"/>
      <c r="BW209" s="92"/>
      <c r="BX209" s="92"/>
      <c r="BY209" s="92"/>
    </row>
    <row r="210" spans="1:77" x14ac:dyDescent="0.2">
      <c r="A210" t="str">
        <f t="shared" ca="1" si="122"/>
        <v>Ja</v>
      </c>
      <c r="B210">
        <f t="shared" ca="1" si="123"/>
        <v>2013</v>
      </c>
      <c r="C210">
        <f t="shared" ca="1" si="124"/>
        <v>11</v>
      </c>
      <c r="D210" s="82">
        <f t="shared" ca="1" si="125"/>
        <v>48</v>
      </c>
      <c r="E210" s="65">
        <f ca="1">OFFSET(Prisudvikling!D$8,0,ROW(E210)-ROW(E$6))</f>
        <v>41600</v>
      </c>
      <c r="F210">
        <f t="shared" ca="1" si="121"/>
        <v>136</v>
      </c>
      <c r="G210">
        <f t="shared" ca="1" si="134"/>
        <v>136</v>
      </c>
      <c r="H210">
        <f t="shared" ca="1" si="134"/>
        <v>146</v>
      </c>
      <c r="I210">
        <f t="shared" ca="1" si="134"/>
        <v>123.75</v>
      </c>
      <c r="J210">
        <f t="shared" ca="1" si="134"/>
        <v>155</v>
      </c>
      <c r="K210">
        <f t="shared" ca="1" si="134"/>
        <v>130</v>
      </c>
      <c r="L210">
        <f t="shared" ca="1" si="134"/>
        <v>330</v>
      </c>
      <c r="M210">
        <f t="shared" ca="1" si="134"/>
        <v>700.25</v>
      </c>
      <c r="N210">
        <f t="shared" ca="1" si="134"/>
        <v>199</v>
      </c>
      <c r="O210">
        <f t="shared" ca="1" si="134"/>
        <v>202</v>
      </c>
      <c r="P210">
        <f t="shared" ca="1" si="134"/>
        <v>189</v>
      </c>
      <c r="Q210">
        <f t="shared" ca="1" si="135"/>
        <v>1000.25</v>
      </c>
      <c r="R210">
        <f t="shared" ca="1" si="135"/>
        <v>591.25</v>
      </c>
      <c r="S210">
        <f t="shared" ca="1" si="135"/>
        <v>560</v>
      </c>
      <c r="T210">
        <f t="shared" ca="1" si="135"/>
        <v>1350</v>
      </c>
      <c r="U210">
        <f t="shared" ca="1" si="135"/>
        <v>826</v>
      </c>
      <c r="V210">
        <f t="shared" ca="1" si="135"/>
        <v>479</v>
      </c>
      <c r="W210">
        <f t="shared" ca="1" si="135"/>
        <v>473</v>
      </c>
      <c r="X210">
        <f t="shared" ca="1" si="135"/>
        <v>223.25</v>
      </c>
      <c r="Y210">
        <f t="shared" ca="1" si="135"/>
        <v>247.75</v>
      </c>
      <c r="Z210">
        <f t="shared" ca="1" si="135"/>
        <v>262.75</v>
      </c>
      <c r="AA210" t="str">
        <f t="shared" ca="1" si="136"/>
        <v>FALSK</v>
      </c>
      <c r="AB210">
        <f t="shared" ca="1" si="136"/>
        <v>1.3</v>
      </c>
      <c r="AC210">
        <f t="shared" ca="1" si="136"/>
        <v>2.7</v>
      </c>
      <c r="AD210">
        <f t="shared" ca="1" si="136"/>
        <v>1.65</v>
      </c>
      <c r="AE210">
        <f t="shared" ca="1" si="136"/>
        <v>11</v>
      </c>
      <c r="AF210">
        <f t="shared" ca="1" si="136"/>
        <v>11.5</v>
      </c>
      <c r="AG210" t="str">
        <f t="shared" ca="1" si="136"/>
        <v>FALSK</v>
      </c>
      <c r="AH210" t="str">
        <f t="shared" ca="1" si="136"/>
        <v>FALSK</v>
      </c>
      <c r="AI210">
        <f t="shared" ca="1" si="136"/>
        <v>1030</v>
      </c>
      <c r="AJ210">
        <f t="shared" ca="1" si="136"/>
        <v>2130</v>
      </c>
      <c r="AK210">
        <f t="shared" ca="1" si="137"/>
        <v>1300</v>
      </c>
      <c r="AL210">
        <f t="shared" ca="1" si="137"/>
        <v>8680</v>
      </c>
      <c r="AM210">
        <f t="shared" ca="1" si="137"/>
        <v>9080</v>
      </c>
      <c r="AN210" t="str">
        <f t="shared" ca="1" si="137"/>
        <v xml:space="preserve"> </v>
      </c>
      <c r="AO210" t="str">
        <f t="shared" ca="1" si="137"/>
        <v>FALSK</v>
      </c>
      <c r="AP210" t="str">
        <f t="shared" ca="1" si="137"/>
        <v>FALSK</v>
      </c>
      <c r="AQ210">
        <f t="shared" ca="1" si="137"/>
        <v>193.65765750688405</v>
      </c>
      <c r="AR210">
        <f t="shared" ca="1" si="137"/>
        <v>201.7</v>
      </c>
      <c r="AS210">
        <f t="shared" ca="1" si="137"/>
        <v>198.43864450868497</v>
      </c>
      <c r="AT210">
        <f t="shared" ca="1" si="137"/>
        <v>168.26627223608079</v>
      </c>
      <c r="AU210">
        <f t="shared" ca="1" si="137"/>
        <v>176.3</v>
      </c>
      <c r="AV210">
        <f t="shared" ca="1" si="137"/>
        <v>160.4536676872462</v>
      </c>
      <c r="AW210">
        <f t="shared" ca="1" si="137"/>
        <v>142.21380524633477</v>
      </c>
      <c r="AX210">
        <f t="shared" ca="1" si="137"/>
        <v>150.19999999999999</v>
      </c>
      <c r="AY210" t="str">
        <f t="shared" ca="1" si="137"/>
        <v>FALSK</v>
      </c>
      <c r="BD210" s="92" t="str">
        <f t="shared" ca="1" si="126"/>
        <v>Ja</v>
      </c>
      <c r="BE210" s="92">
        <f t="shared" ca="1" si="127"/>
        <v>2013</v>
      </c>
      <c r="BF210" s="92">
        <f t="shared" ca="1" si="128"/>
        <v>11</v>
      </c>
      <c r="BG210" s="92">
        <f t="shared" ca="1" si="129"/>
        <v>48</v>
      </c>
      <c r="BH210" s="92">
        <f t="shared" ca="1" si="130"/>
        <v>136</v>
      </c>
      <c r="BI210" s="92">
        <f t="shared" ca="1" si="131"/>
        <v>146</v>
      </c>
      <c r="BJ210" s="92">
        <f t="shared" ca="1" si="132"/>
        <v>330</v>
      </c>
      <c r="BK210" s="92">
        <f t="shared" ca="1" si="133"/>
        <v>198.43864450868497</v>
      </c>
      <c r="BQ210" s="92"/>
      <c r="BR210" s="92"/>
      <c r="BS210" s="92"/>
      <c r="BT210" s="92"/>
      <c r="BU210" s="92"/>
      <c r="BV210" s="92"/>
      <c r="BW210" s="92"/>
      <c r="BX210" s="92"/>
      <c r="BY210" s="92"/>
    </row>
    <row r="211" spans="1:77" x14ac:dyDescent="0.2">
      <c r="A211" t="str">
        <f t="shared" ca="1" si="122"/>
        <v>Ja</v>
      </c>
      <c r="B211">
        <f t="shared" ca="1" si="123"/>
        <v>2013</v>
      </c>
      <c r="C211">
        <f t="shared" ca="1" si="124"/>
        <v>11</v>
      </c>
      <c r="D211" s="82">
        <f t="shared" ca="1" si="125"/>
        <v>49</v>
      </c>
      <c r="E211" s="65">
        <f ca="1">OFFSET(Prisudvikling!D$8,0,ROW(E211)-ROW(E$6))</f>
        <v>41607</v>
      </c>
      <c r="F211">
        <f t="shared" ca="1" si="121"/>
        <v>135.5</v>
      </c>
      <c r="G211">
        <f t="shared" ca="1" si="134"/>
        <v>135.5</v>
      </c>
      <c r="H211">
        <f t="shared" ca="1" si="134"/>
        <v>146</v>
      </c>
      <c r="I211">
        <f t="shared" ca="1" si="134"/>
        <v>122.75</v>
      </c>
      <c r="J211">
        <f t="shared" ca="1" si="134"/>
        <v>158</v>
      </c>
      <c r="K211">
        <f t="shared" ca="1" si="134"/>
        <v>130</v>
      </c>
      <c r="L211">
        <f t="shared" ca="1" si="134"/>
        <v>322</v>
      </c>
      <c r="M211">
        <f t="shared" ca="1" si="134"/>
        <v>700.25</v>
      </c>
      <c r="N211">
        <f t="shared" ca="1" si="134"/>
        <v>195</v>
      </c>
      <c r="O211">
        <f t="shared" ca="1" si="134"/>
        <v>202</v>
      </c>
      <c r="P211">
        <f t="shared" ca="1" si="134"/>
        <v>190</v>
      </c>
      <c r="Q211">
        <f t="shared" ca="1" si="135"/>
        <v>1000.25</v>
      </c>
      <c r="R211">
        <f t="shared" ca="1" si="135"/>
        <v>585.25</v>
      </c>
      <c r="S211">
        <f t="shared" ca="1" si="135"/>
        <v>560</v>
      </c>
      <c r="T211">
        <f t="shared" ca="1" si="135"/>
        <v>1350</v>
      </c>
      <c r="U211">
        <f t="shared" ca="1" si="135"/>
        <v>826</v>
      </c>
      <c r="V211">
        <f t="shared" ca="1" si="135"/>
        <v>479</v>
      </c>
      <c r="W211">
        <f t="shared" ca="1" si="135"/>
        <v>473</v>
      </c>
      <c r="X211">
        <f t="shared" ca="1" si="135"/>
        <v>222.25</v>
      </c>
      <c r="Y211">
        <f t="shared" ca="1" si="135"/>
        <v>246</v>
      </c>
      <c r="Z211">
        <f t="shared" ca="1" si="135"/>
        <v>261.75</v>
      </c>
      <c r="AA211" t="str">
        <f t="shared" ca="1" si="136"/>
        <v>FALSK</v>
      </c>
      <c r="AB211">
        <f t="shared" ca="1" si="136"/>
        <v>1.262549947953393</v>
      </c>
      <c r="AC211">
        <f t="shared" ca="1" si="136"/>
        <v>2.6526980289446294</v>
      </c>
      <c r="AD211">
        <f t="shared" ca="1" si="136"/>
        <v>1.5580403613041873</v>
      </c>
      <c r="AE211">
        <f t="shared" ca="1" si="136"/>
        <v>9.6705953460259906</v>
      </c>
      <c r="AF211">
        <f t="shared" ca="1" si="136"/>
        <v>11.5</v>
      </c>
      <c r="AG211" t="str">
        <f t="shared" ca="1" si="136"/>
        <v>FALSK</v>
      </c>
      <c r="AH211" t="str">
        <f t="shared" ca="1" si="136"/>
        <v>FALSK</v>
      </c>
      <c r="AI211">
        <f t="shared" ca="1" si="136"/>
        <v>1000</v>
      </c>
      <c r="AJ211">
        <f t="shared" ca="1" si="136"/>
        <v>2090</v>
      </c>
      <c r="AK211">
        <f t="shared" ca="1" si="137"/>
        <v>1230</v>
      </c>
      <c r="AL211">
        <f t="shared" ca="1" si="137"/>
        <v>7630</v>
      </c>
      <c r="AM211">
        <f t="shared" ca="1" si="137"/>
        <v>9080</v>
      </c>
      <c r="AN211" t="str">
        <f t="shared" ca="1" si="137"/>
        <v xml:space="preserve"> </v>
      </c>
      <c r="AO211" t="str">
        <f t="shared" ca="1" si="137"/>
        <v>FALSK</v>
      </c>
      <c r="AP211" t="str">
        <f t="shared" ca="1" si="137"/>
        <v>FALSK</v>
      </c>
      <c r="AQ211">
        <f t="shared" ca="1" si="137"/>
        <v>193.69797927211766</v>
      </c>
      <c r="AR211">
        <f t="shared" ca="1" si="137"/>
        <v>201.7</v>
      </c>
      <c r="AS211">
        <f t="shared" ca="1" si="137"/>
        <v>198.24163211666641</v>
      </c>
      <c r="AT211">
        <f t="shared" ca="1" si="137"/>
        <v>168.59575323979462</v>
      </c>
      <c r="AU211">
        <f t="shared" ca="1" si="137"/>
        <v>176.6</v>
      </c>
      <c r="AV211">
        <f t="shared" ca="1" si="137"/>
        <v>160.35843003386412</v>
      </c>
      <c r="AW211">
        <f t="shared" ca="1" si="137"/>
        <v>142.14961419605888</v>
      </c>
      <c r="AX211">
        <f t="shared" ca="1" si="137"/>
        <v>150.1</v>
      </c>
      <c r="AY211" t="str">
        <f t="shared" ca="1" si="137"/>
        <v>FALSK</v>
      </c>
      <c r="BD211" s="92" t="str">
        <f t="shared" ca="1" si="126"/>
        <v>Ja</v>
      </c>
      <c r="BE211" s="92">
        <f t="shared" ca="1" si="127"/>
        <v>2013</v>
      </c>
      <c r="BF211" s="92">
        <f t="shared" ca="1" si="128"/>
        <v>11</v>
      </c>
      <c r="BG211" s="92">
        <f t="shared" ca="1" si="129"/>
        <v>49</v>
      </c>
      <c r="BH211" s="92">
        <f t="shared" ca="1" si="130"/>
        <v>135.5</v>
      </c>
      <c r="BI211" s="92">
        <f t="shared" ca="1" si="131"/>
        <v>146</v>
      </c>
      <c r="BJ211" s="92">
        <f t="shared" ca="1" si="132"/>
        <v>322</v>
      </c>
      <c r="BK211" s="92">
        <f t="shared" ca="1" si="133"/>
        <v>198.24163211666641</v>
      </c>
      <c r="BQ211" s="92"/>
      <c r="BR211" s="92"/>
      <c r="BS211" s="92"/>
      <c r="BT211" s="92"/>
      <c r="BU211" s="92"/>
      <c r="BV211" s="92"/>
      <c r="BW211" s="92"/>
      <c r="BX211" s="92"/>
      <c r="BY211" s="92"/>
    </row>
    <row r="212" spans="1:77" x14ac:dyDescent="0.2">
      <c r="A212" t="str">
        <f t="shared" ca="1" si="122"/>
        <v>Ja</v>
      </c>
      <c r="B212">
        <f t="shared" ca="1" si="123"/>
        <v>2013</v>
      </c>
      <c r="C212">
        <f t="shared" ca="1" si="124"/>
        <v>12</v>
      </c>
      <c r="D212" s="82">
        <f t="shared" ca="1" si="125"/>
        <v>50</v>
      </c>
      <c r="E212" s="65">
        <f ca="1">OFFSET(Prisudvikling!D$8,0,ROW(E212)-ROW(E$6))</f>
        <v>41614</v>
      </c>
      <c r="F212">
        <f t="shared" ca="1" si="121"/>
        <v>134.5</v>
      </c>
      <c r="G212">
        <f t="shared" ca="1" si="134"/>
        <v>134.5</v>
      </c>
      <c r="H212">
        <f t="shared" ca="1" si="134"/>
        <v>146</v>
      </c>
      <c r="I212">
        <f t="shared" ca="1" si="134"/>
        <v>121.75</v>
      </c>
      <c r="J212">
        <f t="shared" ca="1" si="134"/>
        <v>158</v>
      </c>
      <c r="K212">
        <f t="shared" ca="1" si="134"/>
        <v>130</v>
      </c>
      <c r="L212">
        <f t="shared" ca="1" si="134"/>
        <v>340</v>
      </c>
      <c r="M212">
        <f t="shared" ca="1" si="134"/>
        <v>700.25</v>
      </c>
      <c r="N212">
        <f t="shared" ca="1" si="134"/>
        <v>203</v>
      </c>
      <c r="O212">
        <f t="shared" ca="1" si="134"/>
        <v>202</v>
      </c>
      <c r="P212">
        <f t="shared" ca="1" si="134"/>
        <v>190.5</v>
      </c>
      <c r="Q212">
        <f t="shared" ca="1" si="135"/>
        <v>990.25</v>
      </c>
      <c r="R212">
        <f t="shared" ca="1" si="135"/>
        <v>590.25</v>
      </c>
      <c r="S212">
        <f t="shared" ca="1" si="135"/>
        <v>560</v>
      </c>
      <c r="T212">
        <f t="shared" ca="1" si="135"/>
        <v>1350</v>
      </c>
      <c r="U212">
        <f t="shared" ca="1" si="135"/>
        <v>818</v>
      </c>
      <c r="V212">
        <f t="shared" ca="1" si="135"/>
        <v>465</v>
      </c>
      <c r="W212">
        <f t="shared" ca="1" si="135"/>
        <v>473</v>
      </c>
      <c r="X212">
        <f t="shared" ca="1" si="135"/>
        <v>224.25</v>
      </c>
      <c r="Y212">
        <f t="shared" ca="1" si="135"/>
        <v>250.5</v>
      </c>
      <c r="Z212">
        <f t="shared" ca="1" si="135"/>
        <v>267.25</v>
      </c>
      <c r="AA212" t="str">
        <f t="shared" ca="1" si="136"/>
        <v>FALSK</v>
      </c>
      <c r="AB212">
        <f t="shared" ca="1" si="136"/>
        <v>1.262549947953393</v>
      </c>
      <c r="AC212">
        <f t="shared" ca="1" si="136"/>
        <v>2.6526980289446294</v>
      </c>
      <c r="AD212">
        <f t="shared" ca="1" si="136"/>
        <v>1.5580403613041873</v>
      </c>
      <c r="AE212">
        <f t="shared" ca="1" si="136"/>
        <v>9.6705953460259906</v>
      </c>
      <c r="AF212">
        <f t="shared" ca="1" si="136"/>
        <v>11.5</v>
      </c>
      <c r="AG212" t="str">
        <f t="shared" ca="1" si="136"/>
        <v>FALSK</v>
      </c>
      <c r="AH212" t="str">
        <f t="shared" ca="1" si="136"/>
        <v>FALSK</v>
      </c>
      <c r="AI212">
        <f t="shared" ca="1" si="136"/>
        <v>1000</v>
      </c>
      <c r="AJ212">
        <f t="shared" ca="1" si="136"/>
        <v>2090</v>
      </c>
      <c r="AK212">
        <f t="shared" ca="1" si="137"/>
        <v>1230</v>
      </c>
      <c r="AL212">
        <f t="shared" ca="1" si="137"/>
        <v>7630</v>
      </c>
      <c r="AM212">
        <f t="shared" ca="1" si="137"/>
        <v>9080</v>
      </c>
      <c r="AN212" t="str">
        <f t="shared" ca="1" si="137"/>
        <v xml:space="preserve"> </v>
      </c>
      <c r="AO212" t="str">
        <f t="shared" ca="1" si="137"/>
        <v>FALSK</v>
      </c>
      <c r="AP212" t="str">
        <f t="shared" ca="1" si="137"/>
        <v>FALSK</v>
      </c>
      <c r="AQ212">
        <f t="shared" ca="1" si="137"/>
        <v>193.60360912774465</v>
      </c>
      <c r="AR212">
        <f t="shared" ca="1" si="137"/>
        <v>201.6</v>
      </c>
      <c r="AS212">
        <f t="shared" ca="1" si="137"/>
        <v>197.43556478733197</v>
      </c>
      <c r="AT212">
        <f t="shared" ca="1" si="137"/>
        <v>168.46568407531586</v>
      </c>
      <c r="AU212">
        <f t="shared" ca="1" si="137"/>
        <v>176.5</v>
      </c>
      <c r="AV212">
        <f t="shared" ca="1" si="137"/>
        <v>159.7591608950838</v>
      </c>
      <c r="AW212">
        <f t="shared" ca="1" si="137"/>
        <v>141.93155549111577</v>
      </c>
      <c r="AX212">
        <f t="shared" ca="1" si="137"/>
        <v>149.9</v>
      </c>
      <c r="AY212" t="str">
        <f t="shared" ca="1" si="137"/>
        <v>FALSK</v>
      </c>
      <c r="BD212" s="92" t="str">
        <f t="shared" ca="1" si="126"/>
        <v>Ja</v>
      </c>
      <c r="BE212" s="92">
        <f t="shared" ca="1" si="127"/>
        <v>2013</v>
      </c>
      <c r="BF212" s="92">
        <f t="shared" ca="1" si="128"/>
        <v>12</v>
      </c>
      <c r="BG212" s="92">
        <f t="shared" ca="1" si="129"/>
        <v>50</v>
      </c>
      <c r="BH212" s="92">
        <f t="shared" ca="1" si="130"/>
        <v>134.5</v>
      </c>
      <c r="BI212" s="92">
        <f t="shared" ca="1" si="131"/>
        <v>146</v>
      </c>
      <c r="BJ212" s="92">
        <f t="shared" ca="1" si="132"/>
        <v>340</v>
      </c>
      <c r="BK212" s="92">
        <f t="shared" ca="1" si="133"/>
        <v>197.43556478733197</v>
      </c>
      <c r="BQ212" s="92"/>
      <c r="BR212" s="92"/>
      <c r="BS212" s="92"/>
      <c r="BT212" s="92"/>
      <c r="BU212" s="92"/>
      <c r="BV212" s="92"/>
      <c r="BW212" s="92"/>
      <c r="BX212" s="92"/>
      <c r="BY212" s="92"/>
    </row>
    <row r="213" spans="1:77" x14ac:dyDescent="0.2">
      <c r="A213" t="str">
        <f t="shared" ca="1" si="122"/>
        <v>Ja</v>
      </c>
      <c r="B213">
        <f t="shared" ca="1" si="123"/>
        <v>2013</v>
      </c>
      <c r="C213">
        <f t="shared" ca="1" si="124"/>
        <v>12</v>
      </c>
      <c r="D213" s="82">
        <f t="shared" ca="1" si="125"/>
        <v>51</v>
      </c>
      <c r="E213" s="65">
        <f ca="1">OFFSET(Prisudvikling!D$8,0,ROW(E213)-ROW(E$6))</f>
        <v>41621</v>
      </c>
      <c r="F213">
        <f t="shared" ca="1" si="121"/>
        <v>136</v>
      </c>
      <c r="G213">
        <f t="shared" ca="1" si="134"/>
        <v>136</v>
      </c>
      <c r="H213">
        <f t="shared" ca="1" si="134"/>
        <v>146</v>
      </c>
      <c r="I213">
        <f t="shared" ca="1" si="134"/>
        <v>124.5</v>
      </c>
      <c r="J213">
        <f t="shared" ca="1" si="134"/>
        <v>155</v>
      </c>
      <c r="K213">
        <f t="shared" ca="1" si="134"/>
        <v>130</v>
      </c>
      <c r="L213">
        <f t="shared" ca="1" si="134"/>
        <v>335</v>
      </c>
      <c r="M213">
        <f t="shared" ca="1" si="134"/>
        <v>710.25</v>
      </c>
      <c r="N213">
        <f t="shared" ca="1" si="134"/>
        <v>206.5</v>
      </c>
      <c r="O213">
        <f t="shared" ca="1" si="134"/>
        <v>202</v>
      </c>
      <c r="P213">
        <f t="shared" ca="1" si="134"/>
        <v>189</v>
      </c>
      <c r="Q213">
        <f t="shared" ca="1" si="135"/>
        <v>990.25</v>
      </c>
      <c r="R213">
        <f t="shared" ca="1" si="135"/>
        <v>592</v>
      </c>
      <c r="S213">
        <f t="shared" ca="1" si="135"/>
        <v>560</v>
      </c>
      <c r="T213">
        <f t="shared" ca="1" si="135"/>
        <v>1350</v>
      </c>
      <c r="U213">
        <f t="shared" ca="1" si="135"/>
        <v>818</v>
      </c>
      <c r="V213">
        <f t="shared" ca="1" si="135"/>
        <v>465</v>
      </c>
      <c r="W213">
        <f t="shared" ca="1" si="135"/>
        <v>473</v>
      </c>
      <c r="X213">
        <f t="shared" ca="1" si="135"/>
        <v>226.25</v>
      </c>
      <c r="Y213">
        <f t="shared" ca="1" si="135"/>
        <v>251.25</v>
      </c>
      <c r="Z213">
        <f t="shared" ca="1" si="135"/>
        <v>267.25</v>
      </c>
      <c r="AA213" t="str">
        <f t="shared" ca="1" si="136"/>
        <v>FALSK</v>
      </c>
      <c r="AB213">
        <f t="shared" ca="1" si="136"/>
        <v>1.262549947953393</v>
      </c>
      <c r="AC213">
        <f t="shared" ca="1" si="136"/>
        <v>2.6526980289446294</v>
      </c>
      <c r="AD213">
        <f t="shared" ca="1" si="136"/>
        <v>1.5580403613041873</v>
      </c>
      <c r="AE213">
        <f t="shared" ca="1" si="136"/>
        <v>9.6705953460259906</v>
      </c>
      <c r="AF213">
        <f t="shared" ca="1" si="136"/>
        <v>11.5</v>
      </c>
      <c r="AG213" t="str">
        <f t="shared" ca="1" si="136"/>
        <v>FALSK</v>
      </c>
      <c r="AH213" t="str">
        <f t="shared" ca="1" si="136"/>
        <v>FALSK</v>
      </c>
      <c r="AI213">
        <f t="shared" ca="1" si="136"/>
        <v>1000</v>
      </c>
      <c r="AJ213">
        <f t="shared" ca="1" si="136"/>
        <v>2090</v>
      </c>
      <c r="AK213">
        <f t="shared" ca="1" si="137"/>
        <v>1230</v>
      </c>
      <c r="AL213">
        <f t="shared" ca="1" si="137"/>
        <v>7630</v>
      </c>
      <c r="AM213">
        <f t="shared" ca="1" si="137"/>
        <v>9080</v>
      </c>
      <c r="AN213" t="str">
        <f t="shared" ca="1" si="137"/>
        <v xml:space="preserve"> </v>
      </c>
      <c r="AO213" t="str">
        <f t="shared" ca="1" si="137"/>
        <v>FALSK</v>
      </c>
      <c r="AP213" t="str">
        <f t="shared" ca="1" si="137"/>
        <v>FALSK</v>
      </c>
      <c r="AQ213">
        <f t="shared" ca="1" si="137"/>
        <v>192.82950954772463</v>
      </c>
      <c r="AR213">
        <f t="shared" ca="1" si="137"/>
        <v>200.8</v>
      </c>
      <c r="AS213">
        <f t="shared" ca="1" si="137"/>
        <v>198.17788605970733</v>
      </c>
      <c r="AT213">
        <f t="shared" ca="1" si="137"/>
        <v>167.89726759465114</v>
      </c>
      <c r="AU213">
        <f t="shared" ca="1" si="137"/>
        <v>175.9</v>
      </c>
      <c r="AV213">
        <f t="shared" ca="1" si="137"/>
        <v>160.0448749721993</v>
      </c>
      <c r="AW213">
        <f t="shared" ca="1" si="137"/>
        <v>142.199336168846</v>
      </c>
      <c r="AX213">
        <f t="shared" ca="1" si="137"/>
        <v>150.19999999999999</v>
      </c>
      <c r="AY213" t="str">
        <f t="shared" ca="1" si="137"/>
        <v>FALSK</v>
      </c>
      <c r="BD213" s="92" t="str">
        <f t="shared" ca="1" si="126"/>
        <v>Ja</v>
      </c>
      <c r="BE213" s="92">
        <f t="shared" ca="1" si="127"/>
        <v>2013</v>
      </c>
      <c r="BF213" s="92">
        <f t="shared" ca="1" si="128"/>
        <v>12</v>
      </c>
      <c r="BG213" s="92">
        <f t="shared" ca="1" si="129"/>
        <v>51</v>
      </c>
      <c r="BH213" s="92">
        <f t="shared" ca="1" si="130"/>
        <v>136</v>
      </c>
      <c r="BI213" s="92">
        <f t="shared" ca="1" si="131"/>
        <v>146</v>
      </c>
      <c r="BJ213" s="92">
        <f t="shared" ca="1" si="132"/>
        <v>335</v>
      </c>
      <c r="BK213" s="92">
        <f t="shared" ca="1" si="133"/>
        <v>198.17788605970733</v>
      </c>
      <c r="BQ213" s="92"/>
      <c r="BR213" s="92"/>
      <c r="BS213" s="92"/>
      <c r="BT213" s="92"/>
      <c r="BU213" s="92"/>
      <c r="BV213" s="92"/>
      <c r="BW213" s="92"/>
      <c r="BX213" s="92"/>
      <c r="BY213" s="92"/>
    </row>
    <row r="214" spans="1:77" x14ac:dyDescent="0.2">
      <c r="A214" t="str">
        <f t="shared" ca="1" si="122"/>
        <v>Ja</v>
      </c>
      <c r="B214">
        <f t="shared" ca="1" si="123"/>
        <v>2013</v>
      </c>
      <c r="C214">
        <f t="shared" ca="1" si="124"/>
        <v>12</v>
      </c>
      <c r="D214" s="82">
        <f t="shared" ca="1" si="125"/>
        <v>52</v>
      </c>
      <c r="E214" s="65">
        <f ca="1">OFFSET(Prisudvikling!D$8,0,ROW(E214)-ROW(E$6))</f>
        <v>41628</v>
      </c>
      <c r="F214">
        <f t="shared" ca="1" si="121"/>
        <v>134.25</v>
      </c>
      <c r="G214">
        <f t="shared" ca="1" si="134"/>
        <v>134.25</v>
      </c>
      <c r="H214">
        <f t="shared" ca="1" si="134"/>
        <v>146</v>
      </c>
      <c r="I214">
        <f t="shared" ca="1" si="134"/>
        <v>124.5</v>
      </c>
      <c r="J214">
        <f t="shared" ca="1" si="134"/>
        <v>190</v>
      </c>
      <c r="K214">
        <f t="shared" ca="1" si="134"/>
        <v>130</v>
      </c>
      <c r="L214">
        <f t="shared" ca="1" si="134"/>
        <v>328.75</v>
      </c>
      <c r="M214">
        <f t="shared" ca="1" si="134"/>
        <v>710.25</v>
      </c>
      <c r="N214">
        <f t="shared" ca="1" si="134"/>
        <v>204.5</v>
      </c>
      <c r="O214">
        <f t="shared" ca="1" si="134"/>
        <v>202</v>
      </c>
      <c r="P214">
        <f t="shared" ca="1" si="134"/>
        <v>186</v>
      </c>
      <c r="Q214">
        <f t="shared" ca="1" si="135"/>
        <v>960</v>
      </c>
      <c r="R214">
        <f t="shared" ca="1" si="135"/>
        <v>590.25</v>
      </c>
      <c r="S214">
        <f t="shared" ca="1" si="135"/>
        <v>560</v>
      </c>
      <c r="T214">
        <f t="shared" ca="1" si="135"/>
        <v>1300</v>
      </c>
      <c r="U214">
        <f t="shared" ca="1" si="135"/>
        <v>818</v>
      </c>
      <c r="V214">
        <f t="shared" ca="1" si="135"/>
        <v>465</v>
      </c>
      <c r="W214">
        <f t="shared" ca="1" si="135"/>
        <v>473</v>
      </c>
      <c r="X214">
        <f t="shared" ca="1" si="135"/>
        <v>225</v>
      </c>
      <c r="Y214">
        <f t="shared" ca="1" si="135"/>
        <v>249.25</v>
      </c>
      <c r="Z214">
        <f t="shared" ca="1" si="135"/>
        <v>264.5</v>
      </c>
      <c r="AA214" t="str">
        <f t="shared" ca="1" si="136"/>
        <v>FALSK</v>
      </c>
      <c r="AB214">
        <f t="shared" ca="1" si="136"/>
        <v>1.2021087270407307</v>
      </c>
      <c r="AC214">
        <f t="shared" ca="1" si="136"/>
        <v>2.6191195728820391</v>
      </c>
      <c r="AD214">
        <f t="shared" ca="1" si="136"/>
        <v>1.5781874349417415</v>
      </c>
      <c r="AE214">
        <f t="shared" ca="1" si="136"/>
        <v>9.2676538732749076</v>
      </c>
      <c r="AF214">
        <f t="shared" ca="1" si="136"/>
        <v>11.5</v>
      </c>
      <c r="AG214" t="str">
        <f t="shared" ca="1" si="136"/>
        <v>FALSK</v>
      </c>
      <c r="AH214" t="str">
        <f t="shared" ca="1" si="136"/>
        <v>FALSK</v>
      </c>
      <c r="AI214">
        <f t="shared" ca="1" si="136"/>
        <v>950</v>
      </c>
      <c r="AJ214">
        <f t="shared" ca="1" si="136"/>
        <v>2070</v>
      </c>
      <c r="AK214">
        <f t="shared" ca="1" si="137"/>
        <v>1250</v>
      </c>
      <c r="AL214">
        <f t="shared" ca="1" si="137"/>
        <v>7310</v>
      </c>
      <c r="AM214">
        <f t="shared" ca="1" si="137"/>
        <v>9080</v>
      </c>
      <c r="AN214" t="str">
        <f t="shared" ca="1" si="137"/>
        <v xml:space="preserve"> </v>
      </c>
      <c r="AO214" t="str">
        <f t="shared" ca="1" si="137"/>
        <v>FALSK</v>
      </c>
      <c r="AP214" t="str">
        <f t="shared" ca="1" si="137"/>
        <v>FALSK</v>
      </c>
      <c r="AQ214">
        <f t="shared" ca="1" si="137"/>
        <v>194.86885330879701</v>
      </c>
      <c r="AR214">
        <f t="shared" ca="1" si="137"/>
        <v>202.9</v>
      </c>
      <c r="AS214">
        <f t="shared" ca="1" si="137"/>
        <v>197.97719694603671</v>
      </c>
      <c r="AT214">
        <f t="shared" ca="1" si="137"/>
        <v>167.9892440190913</v>
      </c>
      <c r="AU214">
        <f t="shared" ca="1" si="137"/>
        <v>176</v>
      </c>
      <c r="AV214">
        <f t="shared" ca="1" si="137"/>
        <v>159.71154198592311</v>
      </c>
      <c r="AW214">
        <f t="shared" ca="1" si="137"/>
        <v>141.0923709840589</v>
      </c>
      <c r="AX214">
        <f t="shared" ca="1" si="137"/>
        <v>149.1</v>
      </c>
      <c r="AY214" t="str">
        <f t="shared" ca="1" si="137"/>
        <v>FALSK</v>
      </c>
      <c r="BD214" s="92" t="str">
        <f t="shared" ca="1" si="126"/>
        <v>Ja</v>
      </c>
      <c r="BE214" s="92">
        <f t="shared" ca="1" si="127"/>
        <v>2013</v>
      </c>
      <c r="BF214" s="92">
        <f t="shared" ca="1" si="128"/>
        <v>12</v>
      </c>
      <c r="BG214" s="92">
        <f t="shared" ca="1" si="129"/>
        <v>52</v>
      </c>
      <c r="BH214" s="92">
        <f t="shared" ca="1" si="130"/>
        <v>134.25</v>
      </c>
      <c r="BI214" s="92">
        <f t="shared" ca="1" si="131"/>
        <v>146</v>
      </c>
      <c r="BJ214" s="92">
        <f t="shared" ca="1" si="132"/>
        <v>328.75</v>
      </c>
      <c r="BK214" s="92">
        <f t="shared" ca="1" si="133"/>
        <v>197.97719694603671</v>
      </c>
      <c r="BQ214" s="92"/>
      <c r="BR214" s="92"/>
      <c r="BS214" s="92"/>
      <c r="BT214" s="92"/>
      <c r="BU214" s="92"/>
      <c r="BV214" s="92"/>
      <c r="BW214" s="92"/>
      <c r="BX214" s="92"/>
      <c r="BY214" s="92"/>
    </row>
    <row r="215" spans="1:77" x14ac:dyDescent="0.2">
      <c r="A215" t="str">
        <f t="shared" ca="1" si="122"/>
        <v>Ja</v>
      </c>
      <c r="B215">
        <f t="shared" ca="1" si="123"/>
        <v>2013</v>
      </c>
      <c r="C215">
        <f t="shared" ca="1" si="124"/>
        <v>12</v>
      </c>
      <c r="D215" s="82">
        <f t="shared" ca="1" si="125"/>
        <v>53</v>
      </c>
      <c r="E215" s="65">
        <f ca="1">OFFSET(Prisudvikling!D$8,0,ROW(E215)-ROW(E$6))</f>
        <v>41635</v>
      </c>
      <c r="F215">
        <f t="shared" ca="1" si="121"/>
        <v>137</v>
      </c>
      <c r="G215">
        <f t="shared" ca="1" si="134"/>
        <v>137</v>
      </c>
      <c r="H215">
        <f t="shared" ca="1" si="134"/>
        <v>147</v>
      </c>
      <c r="I215">
        <f t="shared" ca="1" si="134"/>
        <v>133</v>
      </c>
      <c r="J215">
        <f t="shared" ca="1" si="134"/>
        <v>180</v>
      </c>
      <c r="K215">
        <f t="shared" ca="1" si="134"/>
        <v>130</v>
      </c>
      <c r="L215">
        <f t="shared" ca="1" si="134"/>
        <v>328</v>
      </c>
      <c r="M215" t="str">
        <f t="shared" ca="1" si="134"/>
        <v>FALSK</v>
      </c>
      <c r="N215">
        <f t="shared" ca="1" si="134"/>
        <v>204</v>
      </c>
      <c r="O215">
        <f t="shared" ca="1" si="134"/>
        <v>202</v>
      </c>
      <c r="P215">
        <f t="shared" ca="1" si="134"/>
        <v>184</v>
      </c>
      <c r="Q215">
        <f t="shared" ca="1" si="135"/>
        <v>910</v>
      </c>
      <c r="R215">
        <f t="shared" ca="1" si="135"/>
        <v>584</v>
      </c>
      <c r="S215">
        <f t="shared" ca="1" si="135"/>
        <v>560</v>
      </c>
      <c r="T215" t="str">
        <f t="shared" ca="1" si="135"/>
        <v>FALSK</v>
      </c>
      <c r="U215">
        <f t="shared" ca="1" si="135"/>
        <v>818</v>
      </c>
      <c r="V215">
        <f t="shared" ca="1" si="135"/>
        <v>465</v>
      </c>
      <c r="W215">
        <f t="shared" ca="1" si="135"/>
        <v>473</v>
      </c>
      <c r="X215">
        <f t="shared" ca="1" si="135"/>
        <v>225</v>
      </c>
      <c r="Y215">
        <f t="shared" ca="1" si="135"/>
        <v>249.25</v>
      </c>
      <c r="Z215">
        <f t="shared" ca="1" si="135"/>
        <v>264.5</v>
      </c>
      <c r="AA215" t="str">
        <f t="shared" ca="1" si="136"/>
        <v>FALSK</v>
      </c>
      <c r="AB215">
        <f t="shared" ca="1" si="136"/>
        <v>1.2021087270407307</v>
      </c>
      <c r="AC215">
        <f t="shared" ca="1" si="136"/>
        <v>2.6191195728820391</v>
      </c>
      <c r="AD215">
        <f t="shared" ca="1" si="136"/>
        <v>1.5781874349417415</v>
      </c>
      <c r="AE215">
        <f t="shared" ca="1" si="136"/>
        <v>9.2676538732749076</v>
      </c>
      <c r="AF215">
        <f t="shared" ca="1" si="136"/>
        <v>11.5</v>
      </c>
      <c r="AG215" t="str">
        <f t="shared" ca="1" si="136"/>
        <v>FALSK</v>
      </c>
      <c r="AH215" t="str">
        <f t="shared" ca="1" si="136"/>
        <v>FALSK</v>
      </c>
      <c r="AI215">
        <f t="shared" ca="1" si="136"/>
        <v>950</v>
      </c>
      <c r="AJ215">
        <f t="shared" ca="1" si="136"/>
        <v>2070</v>
      </c>
      <c r="AK215">
        <f t="shared" ca="1" si="137"/>
        <v>1250</v>
      </c>
      <c r="AL215">
        <f t="shared" ca="1" si="137"/>
        <v>7310</v>
      </c>
      <c r="AM215">
        <f t="shared" ca="1" si="137"/>
        <v>9080</v>
      </c>
      <c r="AN215" t="str">
        <f t="shared" ca="1" si="137"/>
        <v xml:space="preserve"> </v>
      </c>
      <c r="AO215" t="str">
        <f t="shared" ca="1" si="137"/>
        <v>FALSK</v>
      </c>
      <c r="AP215" t="str">
        <f t="shared" ca="1" si="137"/>
        <v>FALSK</v>
      </c>
      <c r="AQ215">
        <f t="shared" ca="1" si="137"/>
        <v>196.81798821402361</v>
      </c>
      <c r="AR215">
        <f t="shared" ca="1" si="137"/>
        <v>204.8</v>
      </c>
      <c r="AS215">
        <f t="shared" ca="1" si="137"/>
        <v>198.56283806961608</v>
      </c>
      <c r="AT215">
        <f t="shared" ca="1" si="137"/>
        <v>168.82375074842022</v>
      </c>
      <c r="AU215">
        <f t="shared" ca="1" si="137"/>
        <v>176.8</v>
      </c>
      <c r="AV215">
        <f t="shared" ca="1" si="137"/>
        <v>160.67679824837745</v>
      </c>
      <c r="AW215">
        <f t="shared" ca="1" si="137"/>
        <v>142.30889713648889</v>
      </c>
      <c r="AX215">
        <f t="shared" ca="1" si="137"/>
        <v>150.30000000000001</v>
      </c>
      <c r="AY215" t="str">
        <f t="shared" ca="1" si="137"/>
        <v>FALSK</v>
      </c>
      <c r="BD215" s="92" t="str">
        <f t="shared" ca="1" si="126"/>
        <v>Ja</v>
      </c>
      <c r="BE215" s="92">
        <f t="shared" ca="1" si="127"/>
        <v>2013</v>
      </c>
      <c r="BF215" s="92">
        <f t="shared" ca="1" si="128"/>
        <v>12</v>
      </c>
      <c r="BG215" s="92">
        <f t="shared" ca="1" si="129"/>
        <v>53</v>
      </c>
      <c r="BH215" s="92">
        <f t="shared" ca="1" si="130"/>
        <v>137</v>
      </c>
      <c r="BI215" s="92">
        <f t="shared" ca="1" si="131"/>
        <v>147</v>
      </c>
      <c r="BJ215" s="92">
        <f t="shared" ca="1" si="132"/>
        <v>328</v>
      </c>
      <c r="BK215" s="92">
        <f t="shared" ca="1" si="133"/>
        <v>198.56283806961608</v>
      </c>
      <c r="BQ215" s="92"/>
      <c r="BR215" s="92"/>
      <c r="BS215" s="92"/>
      <c r="BT215" s="92"/>
      <c r="BU215" s="92"/>
      <c r="BV215" s="92"/>
      <c r="BW215" s="92"/>
      <c r="BX215" s="92"/>
      <c r="BY215" s="92"/>
    </row>
    <row r="216" spans="1:77" x14ac:dyDescent="0.2">
      <c r="A216" t="str">
        <f t="shared" ca="1" si="122"/>
        <v>Ja</v>
      </c>
      <c r="B216">
        <f t="shared" ca="1" si="123"/>
        <v>2014</v>
      </c>
      <c r="C216">
        <f t="shared" ca="1" si="124"/>
        <v>1</v>
      </c>
      <c r="D216" s="82">
        <f t="shared" ca="1" si="125"/>
        <v>2</v>
      </c>
      <c r="E216" s="65">
        <f ca="1">OFFSET(Prisudvikling!D$8,0,ROW(E216)-ROW(E$6))</f>
        <v>41642</v>
      </c>
      <c r="F216">
        <f t="shared" ca="1" si="121"/>
        <v>137</v>
      </c>
      <c r="G216">
        <f t="shared" ref="G216:P225" ca="1" si="138">IF(ISNA(HLOOKUP($E216,prisudvikling,G$2,FALSE)),"FALSK",IF(HLOOKUP($E216,prisudvikling,G$2,FALSE)&gt;0,HLOOKUP($E216,prisudvikling,G$2,FALSE),"FALSK"))</f>
        <v>137</v>
      </c>
      <c r="H216">
        <f t="shared" ca="1" si="138"/>
        <v>147</v>
      </c>
      <c r="I216" t="str">
        <f t="shared" ca="1" si="138"/>
        <v>FALSK</v>
      </c>
      <c r="J216" t="str">
        <f t="shared" ca="1" si="138"/>
        <v>FALSK</v>
      </c>
      <c r="K216" t="str">
        <f t="shared" ca="1" si="138"/>
        <v>FALSK</v>
      </c>
      <c r="L216">
        <f t="shared" ca="1" si="138"/>
        <v>338</v>
      </c>
      <c r="M216" t="str">
        <f t="shared" ca="1" si="138"/>
        <v>FALSK</v>
      </c>
      <c r="N216" t="str">
        <f t="shared" ca="1" si="138"/>
        <v>FALSK</v>
      </c>
      <c r="O216" t="str">
        <f t="shared" ca="1" si="138"/>
        <v>FALSK</v>
      </c>
      <c r="P216" t="str">
        <f t="shared" ca="1" si="138"/>
        <v>FALSK</v>
      </c>
      <c r="Q216">
        <f t="shared" ref="Q216:Z225" ca="1" si="139">IF(ISNA(HLOOKUP($E216,prisudvikling,Q$2,FALSE)),"FALSK",IF(HLOOKUP($E216,prisudvikling,Q$2,FALSE)&gt;0,HLOOKUP($E216,prisudvikling,Q$2,FALSE),"FALSK"))</f>
        <v>910</v>
      </c>
      <c r="R216">
        <f t="shared" ca="1" si="139"/>
        <v>591</v>
      </c>
      <c r="S216" t="str">
        <f t="shared" ca="1" si="139"/>
        <v>FALSK</v>
      </c>
      <c r="T216" t="str">
        <f t="shared" ca="1" si="139"/>
        <v>FALSK</v>
      </c>
      <c r="U216">
        <f t="shared" ca="1" si="139"/>
        <v>818</v>
      </c>
      <c r="V216">
        <f t="shared" ca="1" si="139"/>
        <v>465</v>
      </c>
      <c r="W216">
        <f t="shared" ca="1" si="139"/>
        <v>473</v>
      </c>
      <c r="X216">
        <f t="shared" ca="1" si="139"/>
        <v>225</v>
      </c>
      <c r="Y216">
        <f t="shared" ca="1" si="139"/>
        <v>249.25</v>
      </c>
      <c r="Z216">
        <f t="shared" ca="1" si="139"/>
        <v>264.5</v>
      </c>
      <c r="AA216" t="str">
        <f t="shared" ref="AA216:AJ225" ca="1" si="140">IF(ISNA(HLOOKUP($E216,prisudvikling,AA$2,FALSE)),"FALSK",IF(HLOOKUP($E216,prisudvikling,AA$2,FALSE)&gt;0,HLOOKUP($E216,prisudvikling,AA$2,FALSE),"FALSK"))</f>
        <v>FALSK</v>
      </c>
      <c r="AB216">
        <f t="shared" ca="1" si="140"/>
        <v>1.2021087270407307</v>
      </c>
      <c r="AC216">
        <f t="shared" ca="1" si="140"/>
        <v>2.6191195728820391</v>
      </c>
      <c r="AD216">
        <f t="shared" ca="1" si="140"/>
        <v>1.5781874349417415</v>
      </c>
      <c r="AE216">
        <f t="shared" ca="1" si="140"/>
        <v>9.2676538732749076</v>
      </c>
      <c r="AF216">
        <f t="shared" ca="1" si="140"/>
        <v>11.5</v>
      </c>
      <c r="AG216" t="str">
        <f t="shared" ca="1" si="140"/>
        <v>FALSK</v>
      </c>
      <c r="AH216" t="str">
        <f t="shared" ca="1" si="140"/>
        <v>FALSK</v>
      </c>
      <c r="AI216">
        <f t="shared" ca="1" si="140"/>
        <v>950</v>
      </c>
      <c r="AJ216">
        <f t="shared" ca="1" si="140"/>
        <v>2070</v>
      </c>
      <c r="AK216">
        <f t="shared" ref="AK216:AY225" ca="1" si="141">IF(ISNA(HLOOKUP($E216,prisudvikling,AK$2,FALSE)),"FALSK",IF(HLOOKUP($E216,prisudvikling,AK$2,FALSE)&gt;0,HLOOKUP($E216,prisudvikling,AK$2,FALSE),"FALSK"))</f>
        <v>1250</v>
      </c>
      <c r="AL216">
        <f t="shared" ca="1" si="141"/>
        <v>7310</v>
      </c>
      <c r="AM216">
        <f t="shared" ca="1" si="141"/>
        <v>9080</v>
      </c>
      <c r="AN216" t="str">
        <f t="shared" ca="1" si="141"/>
        <v xml:space="preserve"> </v>
      </c>
      <c r="AO216" t="str">
        <f t="shared" ca="1" si="141"/>
        <v>FALSK</v>
      </c>
      <c r="AP216" t="str">
        <f t="shared" ca="1" si="141"/>
        <v>FALSK</v>
      </c>
      <c r="AQ216">
        <f t="shared" ca="1" si="141"/>
        <v>197.04996748484075</v>
      </c>
      <c r="AR216">
        <f t="shared" ca="1" si="141"/>
        <v>205</v>
      </c>
      <c r="AS216">
        <f t="shared" ca="1" si="141"/>
        <v>198.74060238828275</v>
      </c>
      <c r="AT216">
        <f t="shared" ca="1" si="141"/>
        <v>168.88274867038851</v>
      </c>
      <c r="AU216">
        <f t="shared" ca="1" si="141"/>
        <v>176.9</v>
      </c>
      <c r="AV216">
        <f t="shared" ca="1" si="141"/>
        <v>160.67679850891483</v>
      </c>
      <c r="AW216">
        <f t="shared" ca="1" si="141"/>
        <v>142.3088964039782</v>
      </c>
      <c r="AX216">
        <f t="shared" ca="1" si="141"/>
        <v>150.30000000000001</v>
      </c>
      <c r="AY216" t="str">
        <f t="shared" ca="1" si="141"/>
        <v>FALSK</v>
      </c>
      <c r="BD216" s="92" t="str">
        <f t="shared" ca="1" si="126"/>
        <v>Ja</v>
      </c>
      <c r="BE216" s="92">
        <f t="shared" ca="1" si="127"/>
        <v>2014</v>
      </c>
      <c r="BF216" s="92">
        <f t="shared" ca="1" si="128"/>
        <v>1</v>
      </c>
      <c r="BG216" s="92">
        <f t="shared" ca="1" si="129"/>
        <v>2</v>
      </c>
      <c r="BH216" s="92">
        <f t="shared" ca="1" si="130"/>
        <v>137</v>
      </c>
      <c r="BI216" s="92">
        <f t="shared" ca="1" si="131"/>
        <v>147</v>
      </c>
      <c r="BJ216" s="92">
        <f t="shared" ca="1" si="132"/>
        <v>338</v>
      </c>
      <c r="BK216" s="92">
        <f t="shared" ca="1" si="133"/>
        <v>198.74060238828275</v>
      </c>
      <c r="BQ216" s="92"/>
      <c r="BR216" s="92"/>
      <c r="BS216" s="92"/>
      <c r="BT216" s="92"/>
      <c r="BU216" s="92"/>
      <c r="BV216" s="92"/>
      <c r="BW216" s="92"/>
      <c r="BX216" s="92"/>
      <c r="BY216" s="92"/>
    </row>
    <row r="217" spans="1:77" x14ac:dyDescent="0.2">
      <c r="A217" t="str">
        <f t="shared" ca="1" si="122"/>
        <v>Ja</v>
      </c>
      <c r="B217">
        <f t="shared" ca="1" si="123"/>
        <v>2014</v>
      </c>
      <c r="C217">
        <f t="shared" ca="1" si="124"/>
        <v>1</v>
      </c>
      <c r="D217" s="82">
        <f t="shared" ca="1" si="125"/>
        <v>3</v>
      </c>
      <c r="E217" s="65">
        <f ca="1">OFFSET(Prisudvikling!D$8,0,ROW(E217)-ROW(E$6))</f>
        <v>41649</v>
      </c>
      <c r="F217">
        <f t="shared" ca="1" si="121"/>
        <v>137</v>
      </c>
      <c r="G217">
        <f t="shared" ca="1" si="138"/>
        <v>137</v>
      </c>
      <c r="H217">
        <f t="shared" ca="1" si="138"/>
        <v>147</v>
      </c>
      <c r="I217">
        <f t="shared" ca="1" si="138"/>
        <v>123.25</v>
      </c>
      <c r="J217">
        <f t="shared" ca="1" si="138"/>
        <v>180</v>
      </c>
      <c r="K217">
        <f t="shared" ca="1" si="138"/>
        <v>130</v>
      </c>
      <c r="L217">
        <f t="shared" ca="1" si="138"/>
        <v>327</v>
      </c>
      <c r="M217">
        <f t="shared" ca="1" si="138"/>
        <v>665.75</v>
      </c>
      <c r="N217">
        <f t="shared" ca="1" si="138"/>
        <v>205</v>
      </c>
      <c r="O217">
        <f t="shared" ca="1" si="138"/>
        <v>202</v>
      </c>
      <c r="P217">
        <f t="shared" ca="1" si="138"/>
        <v>183</v>
      </c>
      <c r="Q217">
        <f t="shared" ca="1" si="139"/>
        <v>910</v>
      </c>
      <c r="R217">
        <f t="shared" ca="1" si="139"/>
        <v>584</v>
      </c>
      <c r="S217">
        <f t="shared" ca="1" si="139"/>
        <v>560</v>
      </c>
      <c r="T217">
        <f t="shared" ca="1" si="139"/>
        <v>1300</v>
      </c>
      <c r="U217">
        <f t="shared" ca="1" si="139"/>
        <v>819</v>
      </c>
      <c r="V217">
        <f t="shared" ca="1" si="139"/>
        <v>466</v>
      </c>
      <c r="W217">
        <f t="shared" ca="1" si="139"/>
        <v>473</v>
      </c>
      <c r="X217">
        <f t="shared" ca="1" si="139"/>
        <v>224.5</v>
      </c>
      <c r="Y217">
        <f t="shared" ca="1" si="139"/>
        <v>249.25</v>
      </c>
      <c r="Z217">
        <f t="shared" ca="1" si="139"/>
        <v>264.5</v>
      </c>
      <c r="AA217" t="str">
        <f t="shared" ca="1" si="140"/>
        <v>FALSK</v>
      </c>
      <c r="AB217">
        <f t="shared" ca="1" si="140"/>
        <v>1.1685302709781404</v>
      </c>
      <c r="AC217">
        <f t="shared" ca="1" si="140"/>
        <v>2.7</v>
      </c>
      <c r="AD217">
        <f t="shared" ca="1" si="140"/>
        <v>1.5580403613041873</v>
      </c>
      <c r="AE217">
        <f t="shared" ca="1" si="140"/>
        <v>9.1333400490245467</v>
      </c>
      <c r="AF217">
        <f t="shared" ca="1" si="140"/>
        <v>11.5</v>
      </c>
      <c r="AG217" t="str">
        <f t="shared" ca="1" si="140"/>
        <v>FALSK</v>
      </c>
      <c r="AH217" t="str">
        <f t="shared" ca="1" si="140"/>
        <v>FALSK</v>
      </c>
      <c r="AI217">
        <f t="shared" ca="1" si="140"/>
        <v>920</v>
      </c>
      <c r="AJ217">
        <f t="shared" ca="1" si="140"/>
        <v>2130</v>
      </c>
      <c r="AK217">
        <f t="shared" ca="1" si="141"/>
        <v>1230</v>
      </c>
      <c r="AL217">
        <f t="shared" ca="1" si="141"/>
        <v>7210</v>
      </c>
      <c r="AM217">
        <f t="shared" ca="1" si="141"/>
        <v>9080</v>
      </c>
      <c r="AN217" t="str">
        <f t="shared" ca="1" si="141"/>
        <v xml:space="preserve"> </v>
      </c>
      <c r="AO217" t="str">
        <f t="shared" ca="1" si="141"/>
        <v>FALSK</v>
      </c>
      <c r="AP217" t="str">
        <f t="shared" ca="1" si="141"/>
        <v>FALSK</v>
      </c>
      <c r="AQ217">
        <f t="shared" ca="1" si="141"/>
        <v>195.4392418572647</v>
      </c>
      <c r="AR217">
        <f t="shared" ca="1" si="141"/>
        <v>203.4</v>
      </c>
      <c r="AS217">
        <f t="shared" ca="1" si="141"/>
        <v>196.34546577748719</v>
      </c>
      <c r="AT217">
        <f t="shared" ca="1" si="141"/>
        <v>168.6304448811803</v>
      </c>
      <c r="AU217">
        <f t="shared" ca="1" si="141"/>
        <v>176.6</v>
      </c>
      <c r="AV217">
        <f t="shared" ca="1" si="141"/>
        <v>160.70599810169369</v>
      </c>
      <c r="AW217">
        <f t="shared" ca="1" si="141"/>
        <v>142.22042196469991</v>
      </c>
      <c r="AX217">
        <f t="shared" ca="1" si="141"/>
        <v>150.19999999999999</v>
      </c>
      <c r="AY217" t="str">
        <f t="shared" ca="1" si="141"/>
        <v>FALSK</v>
      </c>
      <c r="BD217" s="92" t="str">
        <f t="shared" ca="1" si="126"/>
        <v>Ja</v>
      </c>
      <c r="BE217" s="92">
        <f t="shared" ca="1" si="127"/>
        <v>2014</v>
      </c>
      <c r="BF217" s="92">
        <f t="shared" ca="1" si="128"/>
        <v>1</v>
      </c>
      <c r="BG217" s="92">
        <f t="shared" ca="1" si="129"/>
        <v>3</v>
      </c>
      <c r="BH217" s="92">
        <f t="shared" ca="1" si="130"/>
        <v>137</v>
      </c>
      <c r="BI217" s="92">
        <f t="shared" ca="1" si="131"/>
        <v>147</v>
      </c>
      <c r="BJ217" s="92">
        <f t="shared" ca="1" si="132"/>
        <v>327</v>
      </c>
      <c r="BK217" s="92">
        <f t="shared" ca="1" si="133"/>
        <v>196.34546577748719</v>
      </c>
      <c r="BQ217" s="92"/>
      <c r="BR217" s="92"/>
      <c r="BS217" s="92"/>
      <c r="BT217" s="92"/>
      <c r="BU217" s="92"/>
      <c r="BV217" s="92"/>
      <c r="BW217" s="92"/>
      <c r="BX217" s="92"/>
      <c r="BY217" s="92"/>
    </row>
    <row r="218" spans="1:77" x14ac:dyDescent="0.2">
      <c r="A218" t="str">
        <f t="shared" ca="1" si="122"/>
        <v>Ja</v>
      </c>
      <c r="B218">
        <f t="shared" ca="1" si="123"/>
        <v>2014</v>
      </c>
      <c r="C218">
        <f t="shared" ca="1" si="124"/>
        <v>1</v>
      </c>
      <c r="D218" s="82">
        <f t="shared" ca="1" si="125"/>
        <v>4</v>
      </c>
      <c r="E218" s="65">
        <f ca="1">OFFSET(Prisudvikling!D$8,0,ROW(E218)-ROW(E$6))</f>
        <v>41656</v>
      </c>
      <c r="F218">
        <f t="shared" ca="1" si="121"/>
        <v>135.5</v>
      </c>
      <c r="G218">
        <f t="shared" ca="1" si="138"/>
        <v>135.5</v>
      </c>
      <c r="H218">
        <f t="shared" ca="1" si="138"/>
        <v>147</v>
      </c>
      <c r="I218">
        <f t="shared" ca="1" si="138"/>
        <v>123.75</v>
      </c>
      <c r="J218">
        <f t="shared" ca="1" si="138"/>
        <v>152</v>
      </c>
      <c r="K218">
        <f t="shared" ca="1" si="138"/>
        <v>130</v>
      </c>
      <c r="L218">
        <f t="shared" ca="1" si="138"/>
        <v>329</v>
      </c>
      <c r="M218">
        <f t="shared" ca="1" si="138"/>
        <v>665.75</v>
      </c>
      <c r="N218">
        <f t="shared" ca="1" si="138"/>
        <v>200</v>
      </c>
      <c r="O218">
        <f t="shared" ca="1" si="138"/>
        <v>202</v>
      </c>
      <c r="P218">
        <f t="shared" ca="1" si="138"/>
        <v>186</v>
      </c>
      <c r="Q218">
        <f t="shared" ca="1" si="139"/>
        <v>910</v>
      </c>
      <c r="R218">
        <f t="shared" ca="1" si="139"/>
        <v>578</v>
      </c>
      <c r="S218">
        <f t="shared" ca="1" si="139"/>
        <v>560</v>
      </c>
      <c r="T218">
        <f t="shared" ca="1" si="139"/>
        <v>1300</v>
      </c>
      <c r="U218">
        <f t="shared" ca="1" si="139"/>
        <v>819</v>
      </c>
      <c r="V218">
        <f t="shared" ca="1" si="139"/>
        <v>466</v>
      </c>
      <c r="W218">
        <f t="shared" ca="1" si="139"/>
        <v>473</v>
      </c>
      <c r="X218">
        <f t="shared" ca="1" si="139"/>
        <v>224</v>
      </c>
      <c r="Y218">
        <f t="shared" ca="1" si="139"/>
        <v>248.5</v>
      </c>
      <c r="Z218">
        <f t="shared" ca="1" si="139"/>
        <v>265</v>
      </c>
      <c r="AA218" t="str">
        <f t="shared" ca="1" si="140"/>
        <v>FALSK</v>
      </c>
      <c r="AB218">
        <f t="shared" ca="1" si="140"/>
        <v>1.1685302709781404</v>
      </c>
      <c r="AC218">
        <f t="shared" ca="1" si="140"/>
        <v>2.7</v>
      </c>
      <c r="AD218">
        <f t="shared" ca="1" si="140"/>
        <v>1.5580403613041873</v>
      </c>
      <c r="AE218">
        <f t="shared" ca="1" si="140"/>
        <v>9.1333400490245467</v>
      </c>
      <c r="AF218">
        <f t="shared" ca="1" si="140"/>
        <v>11.5</v>
      </c>
      <c r="AG218" t="str">
        <f t="shared" ca="1" si="140"/>
        <v>FALSK</v>
      </c>
      <c r="AH218" t="str">
        <f t="shared" ca="1" si="140"/>
        <v>FALSK</v>
      </c>
      <c r="AI218">
        <f t="shared" ca="1" si="140"/>
        <v>920</v>
      </c>
      <c r="AJ218">
        <f t="shared" ca="1" si="140"/>
        <v>2130</v>
      </c>
      <c r="AK218">
        <f t="shared" ca="1" si="141"/>
        <v>1230</v>
      </c>
      <c r="AL218">
        <f t="shared" ca="1" si="141"/>
        <v>7210</v>
      </c>
      <c r="AM218">
        <f t="shared" ca="1" si="141"/>
        <v>9080</v>
      </c>
      <c r="AN218" t="str">
        <f t="shared" ca="1" si="141"/>
        <v xml:space="preserve"> </v>
      </c>
      <c r="AO218" t="str">
        <f t="shared" ca="1" si="141"/>
        <v>FALSK</v>
      </c>
      <c r="AP218" t="str">
        <f t="shared" ca="1" si="141"/>
        <v>FALSK</v>
      </c>
      <c r="AQ218">
        <f t="shared" ca="1" si="141"/>
        <v>190.91650922671732</v>
      </c>
      <c r="AR218">
        <f t="shared" ca="1" si="141"/>
        <v>198.9</v>
      </c>
      <c r="AS218">
        <f t="shared" ca="1" si="141"/>
        <v>196.05082291341586</v>
      </c>
      <c r="AT218">
        <f t="shared" ca="1" si="141"/>
        <v>166.51588773631659</v>
      </c>
      <c r="AU218">
        <f t="shared" ca="1" si="141"/>
        <v>174.5</v>
      </c>
      <c r="AV218">
        <f t="shared" ca="1" si="141"/>
        <v>160.42028391013065</v>
      </c>
      <c r="AW218">
        <f t="shared" ca="1" si="141"/>
        <v>141.89095134788863</v>
      </c>
      <c r="AX218">
        <f t="shared" ca="1" si="141"/>
        <v>149.9</v>
      </c>
      <c r="AY218" t="str">
        <f t="shared" ca="1" si="141"/>
        <v>FALSK</v>
      </c>
      <c r="BD218" s="92" t="str">
        <f t="shared" ca="1" si="126"/>
        <v>Ja</v>
      </c>
      <c r="BE218" s="92">
        <f t="shared" ca="1" si="127"/>
        <v>2014</v>
      </c>
      <c r="BF218" s="92">
        <f t="shared" ca="1" si="128"/>
        <v>1</v>
      </c>
      <c r="BG218" s="92">
        <f t="shared" ca="1" si="129"/>
        <v>4</v>
      </c>
      <c r="BH218" s="92">
        <f t="shared" ca="1" si="130"/>
        <v>135.5</v>
      </c>
      <c r="BI218" s="92">
        <f t="shared" ca="1" si="131"/>
        <v>147</v>
      </c>
      <c r="BJ218" s="92">
        <f t="shared" ca="1" si="132"/>
        <v>329</v>
      </c>
      <c r="BK218" s="92">
        <f t="shared" ca="1" si="133"/>
        <v>196.05082291341586</v>
      </c>
      <c r="BQ218" s="92"/>
      <c r="BR218" s="92"/>
      <c r="BS218" s="92"/>
      <c r="BT218" s="92"/>
      <c r="BU218" s="92"/>
      <c r="BV218" s="92"/>
      <c r="BW218" s="92"/>
      <c r="BX218" s="92"/>
      <c r="BY218" s="92"/>
    </row>
    <row r="219" spans="1:77" x14ac:dyDescent="0.2">
      <c r="A219" t="str">
        <f t="shared" ca="1" si="122"/>
        <v>Ja</v>
      </c>
      <c r="B219">
        <f t="shared" ca="1" si="123"/>
        <v>2014</v>
      </c>
      <c r="C219">
        <f t="shared" ca="1" si="124"/>
        <v>1</v>
      </c>
      <c r="D219" s="82">
        <f t="shared" ca="1" si="125"/>
        <v>5</v>
      </c>
      <c r="E219" s="65">
        <f ca="1">OFFSET(Prisudvikling!D$8,0,ROW(E219)-ROW(E$6))</f>
        <v>41663</v>
      </c>
      <c r="F219">
        <f t="shared" ca="1" si="121"/>
        <v>134</v>
      </c>
      <c r="G219">
        <f t="shared" ca="1" si="138"/>
        <v>134</v>
      </c>
      <c r="H219">
        <f t="shared" ca="1" si="138"/>
        <v>147</v>
      </c>
      <c r="I219">
        <f t="shared" ca="1" si="138"/>
        <v>125.75</v>
      </c>
      <c r="J219">
        <f t="shared" ca="1" si="138"/>
        <v>149.5</v>
      </c>
      <c r="K219" t="str">
        <f t="shared" ca="1" si="138"/>
        <v>FALSK</v>
      </c>
      <c r="L219">
        <f t="shared" ca="1" si="138"/>
        <v>340.51</v>
      </c>
      <c r="M219">
        <f t="shared" ca="1" si="138"/>
        <v>665.75</v>
      </c>
      <c r="N219">
        <f t="shared" ca="1" si="138"/>
        <v>219.75</v>
      </c>
      <c r="O219">
        <f t="shared" ca="1" si="138"/>
        <v>216</v>
      </c>
      <c r="P219">
        <f t="shared" ca="1" si="138"/>
        <v>196</v>
      </c>
      <c r="Q219">
        <f t="shared" ca="1" si="139"/>
        <v>910</v>
      </c>
      <c r="R219">
        <f t="shared" ca="1" si="139"/>
        <v>580.25</v>
      </c>
      <c r="S219" t="str">
        <f t="shared" ca="1" si="139"/>
        <v>FALSK</v>
      </c>
      <c r="T219">
        <f t="shared" ca="1" si="139"/>
        <v>1300</v>
      </c>
      <c r="U219">
        <f t="shared" ca="1" si="139"/>
        <v>826</v>
      </c>
      <c r="V219">
        <f t="shared" ca="1" si="139"/>
        <v>466</v>
      </c>
      <c r="W219">
        <f t="shared" ca="1" si="139"/>
        <v>473</v>
      </c>
      <c r="X219">
        <f t="shared" ca="1" si="139"/>
        <v>223.75</v>
      </c>
      <c r="Y219">
        <f t="shared" ca="1" si="139"/>
        <v>249.25</v>
      </c>
      <c r="Z219">
        <f t="shared" ca="1" si="139"/>
        <v>265.5</v>
      </c>
      <c r="AA219" t="str">
        <f t="shared" ca="1" si="140"/>
        <v>FALSK</v>
      </c>
      <c r="AB219">
        <f t="shared" ca="1" si="140"/>
        <v>1.1685302709781404</v>
      </c>
      <c r="AC219">
        <f t="shared" ca="1" si="140"/>
        <v>2.7</v>
      </c>
      <c r="AD219">
        <f t="shared" ca="1" si="140"/>
        <v>1.5580403613041873</v>
      </c>
      <c r="AE219">
        <f t="shared" ca="1" si="140"/>
        <v>9.1333400490245467</v>
      </c>
      <c r="AF219">
        <f t="shared" ca="1" si="140"/>
        <v>11.5</v>
      </c>
      <c r="AG219" t="str">
        <f t="shared" ca="1" si="140"/>
        <v>FALSK</v>
      </c>
      <c r="AH219" t="str">
        <f t="shared" ca="1" si="140"/>
        <v>FALSK</v>
      </c>
      <c r="AI219">
        <f t="shared" ca="1" si="140"/>
        <v>920</v>
      </c>
      <c r="AJ219">
        <f t="shared" ca="1" si="140"/>
        <v>2130</v>
      </c>
      <c r="AK219">
        <f t="shared" ca="1" si="141"/>
        <v>1230</v>
      </c>
      <c r="AL219">
        <f t="shared" ca="1" si="141"/>
        <v>7210</v>
      </c>
      <c r="AM219">
        <f t="shared" ca="1" si="141"/>
        <v>9080</v>
      </c>
      <c r="AN219" t="str">
        <f t="shared" ca="1" si="141"/>
        <v xml:space="preserve"> </v>
      </c>
      <c r="AO219" t="str">
        <f t="shared" ca="1" si="141"/>
        <v>FALSK</v>
      </c>
      <c r="AP219" t="str">
        <f t="shared" ca="1" si="141"/>
        <v>FALSK</v>
      </c>
      <c r="AQ219">
        <f t="shared" ca="1" si="141"/>
        <v>191.66868575823588</v>
      </c>
      <c r="AR219">
        <f t="shared" ca="1" si="141"/>
        <v>199.7</v>
      </c>
      <c r="AS219">
        <f t="shared" ca="1" si="141"/>
        <v>198.04476706877702</v>
      </c>
      <c r="AT219">
        <f t="shared" ca="1" si="141"/>
        <v>166.94723440353221</v>
      </c>
      <c r="AU219">
        <f t="shared" ca="1" si="141"/>
        <v>174.9</v>
      </c>
      <c r="AV219">
        <f t="shared" ca="1" si="141"/>
        <v>160.8012366361356</v>
      </c>
      <c r="AW219">
        <f t="shared" ca="1" si="141"/>
        <v>142.39302537237435</v>
      </c>
      <c r="AX219">
        <f t="shared" ca="1" si="141"/>
        <v>150.4</v>
      </c>
      <c r="AY219" t="str">
        <f t="shared" ca="1" si="141"/>
        <v>FALSK</v>
      </c>
      <c r="BD219" s="92" t="str">
        <f t="shared" ca="1" si="126"/>
        <v>Ja</v>
      </c>
      <c r="BE219" s="92">
        <f t="shared" ca="1" si="127"/>
        <v>2014</v>
      </c>
      <c r="BF219" s="92">
        <f t="shared" ca="1" si="128"/>
        <v>1</v>
      </c>
      <c r="BG219" s="92">
        <f t="shared" ca="1" si="129"/>
        <v>5</v>
      </c>
      <c r="BH219" s="92">
        <f t="shared" ca="1" si="130"/>
        <v>134</v>
      </c>
      <c r="BI219" s="92">
        <f t="shared" ca="1" si="131"/>
        <v>147</v>
      </c>
      <c r="BJ219" s="92">
        <f t="shared" ca="1" si="132"/>
        <v>340.51</v>
      </c>
      <c r="BK219" s="92">
        <f t="shared" ca="1" si="133"/>
        <v>198.04476706877702</v>
      </c>
      <c r="BQ219" s="92"/>
      <c r="BR219" s="92"/>
      <c r="BS219" s="92"/>
      <c r="BT219" s="92"/>
      <c r="BU219" s="92"/>
      <c r="BV219" s="92"/>
      <c r="BW219" s="92"/>
      <c r="BX219" s="92"/>
      <c r="BY219" s="92"/>
    </row>
    <row r="220" spans="1:77" x14ac:dyDescent="0.2">
      <c r="A220" t="str">
        <f t="shared" ca="1" si="122"/>
        <v>Ja</v>
      </c>
      <c r="B220">
        <f t="shared" ca="1" si="123"/>
        <v>2014</v>
      </c>
      <c r="C220">
        <f t="shared" ca="1" si="124"/>
        <v>1</v>
      </c>
      <c r="D220" s="82">
        <f t="shared" ca="1" si="125"/>
        <v>6</v>
      </c>
      <c r="E220" s="65">
        <f ca="1">OFFSET(Prisudvikling!D$8,0,ROW(E220)-ROW(E$6))</f>
        <v>41670</v>
      </c>
      <c r="F220">
        <f t="shared" ca="1" si="121"/>
        <v>133</v>
      </c>
      <c r="G220">
        <f t="shared" ca="1" si="138"/>
        <v>133</v>
      </c>
      <c r="H220">
        <f t="shared" ca="1" si="138"/>
        <v>143</v>
      </c>
      <c r="I220">
        <f t="shared" ca="1" si="138"/>
        <v>125.75</v>
      </c>
      <c r="J220">
        <f t="shared" ca="1" si="138"/>
        <v>152</v>
      </c>
      <c r="K220" t="str">
        <f t="shared" ca="1" si="138"/>
        <v>FALSK</v>
      </c>
      <c r="L220">
        <f t="shared" ca="1" si="138"/>
        <v>327.31</v>
      </c>
      <c r="M220">
        <f t="shared" ca="1" si="138"/>
        <v>690.25</v>
      </c>
      <c r="N220">
        <f t="shared" ca="1" si="138"/>
        <v>219.75</v>
      </c>
      <c r="O220">
        <f t="shared" ca="1" si="138"/>
        <v>216</v>
      </c>
      <c r="P220">
        <f t="shared" ca="1" si="138"/>
        <v>196</v>
      </c>
      <c r="Q220">
        <f t="shared" ca="1" si="139"/>
        <v>910</v>
      </c>
      <c r="R220">
        <f t="shared" ca="1" si="139"/>
        <v>578</v>
      </c>
      <c r="S220" t="str">
        <f t="shared" ca="1" si="139"/>
        <v>FALSK</v>
      </c>
      <c r="T220">
        <f t="shared" ca="1" si="139"/>
        <v>1300</v>
      </c>
      <c r="U220">
        <f t="shared" ca="1" si="139"/>
        <v>826</v>
      </c>
      <c r="V220">
        <f t="shared" ca="1" si="139"/>
        <v>466</v>
      </c>
      <c r="W220">
        <f t="shared" ca="1" si="139"/>
        <v>473</v>
      </c>
      <c r="X220">
        <f t="shared" ca="1" si="139"/>
        <v>222.5</v>
      </c>
      <c r="Y220">
        <f t="shared" ca="1" si="139"/>
        <v>247.75</v>
      </c>
      <c r="Z220">
        <f t="shared" ca="1" si="139"/>
        <v>262.5</v>
      </c>
      <c r="AA220" t="str">
        <f t="shared" ca="1" si="140"/>
        <v>FALSK</v>
      </c>
      <c r="AB220">
        <f t="shared" ca="1" si="140"/>
        <v>1.1685302709781404</v>
      </c>
      <c r="AC220">
        <f t="shared" ca="1" si="140"/>
        <v>2.7</v>
      </c>
      <c r="AD220">
        <f t="shared" ca="1" si="140"/>
        <v>1.5580403613041873</v>
      </c>
      <c r="AE220">
        <f t="shared" ca="1" si="140"/>
        <v>9.1333400490245467</v>
      </c>
      <c r="AF220">
        <f t="shared" ca="1" si="140"/>
        <v>11.5</v>
      </c>
      <c r="AG220" t="str">
        <f t="shared" ca="1" si="140"/>
        <v>FALSK</v>
      </c>
      <c r="AH220" t="str">
        <f t="shared" ca="1" si="140"/>
        <v>FALSK</v>
      </c>
      <c r="AI220">
        <f t="shared" ca="1" si="140"/>
        <v>920</v>
      </c>
      <c r="AJ220">
        <f t="shared" ca="1" si="140"/>
        <v>2130</v>
      </c>
      <c r="AK220">
        <f t="shared" ca="1" si="141"/>
        <v>1230</v>
      </c>
      <c r="AL220">
        <f t="shared" ca="1" si="141"/>
        <v>7210</v>
      </c>
      <c r="AM220">
        <f t="shared" ca="1" si="141"/>
        <v>9080</v>
      </c>
      <c r="AN220" t="str">
        <f t="shared" ca="1" si="141"/>
        <v xml:space="preserve"> </v>
      </c>
      <c r="AO220" t="str">
        <f t="shared" ca="1" si="141"/>
        <v>FALSK</v>
      </c>
      <c r="AP220" t="str">
        <f t="shared" ca="1" si="141"/>
        <v>FALSK</v>
      </c>
      <c r="AQ220">
        <f t="shared" ca="1" si="141"/>
        <v>192.17659281920692</v>
      </c>
      <c r="AR220">
        <f t="shared" ca="1" si="141"/>
        <v>200.2</v>
      </c>
      <c r="AS220">
        <f t="shared" ca="1" si="141"/>
        <v>195.96480290238463</v>
      </c>
      <c r="AT220">
        <f t="shared" ca="1" si="141"/>
        <v>166.60391576037588</v>
      </c>
      <c r="AU220">
        <f t="shared" ca="1" si="141"/>
        <v>174.6</v>
      </c>
      <c r="AV220">
        <f t="shared" ca="1" si="141"/>
        <v>158.65795828733744</v>
      </c>
      <c r="AW220">
        <f t="shared" ca="1" si="141"/>
        <v>141.52588224386292</v>
      </c>
      <c r="AX220">
        <f t="shared" ca="1" si="141"/>
        <v>149.5</v>
      </c>
      <c r="AY220" t="str">
        <f t="shared" ca="1" si="141"/>
        <v>FALSK</v>
      </c>
      <c r="BD220" s="92" t="str">
        <f t="shared" ca="1" si="126"/>
        <v>Ja</v>
      </c>
      <c r="BE220" s="92">
        <f t="shared" ca="1" si="127"/>
        <v>2014</v>
      </c>
      <c r="BF220" s="92">
        <f t="shared" ca="1" si="128"/>
        <v>1</v>
      </c>
      <c r="BG220" s="92">
        <f t="shared" ca="1" si="129"/>
        <v>6</v>
      </c>
      <c r="BH220" s="92">
        <f t="shared" ca="1" si="130"/>
        <v>133</v>
      </c>
      <c r="BI220" s="92">
        <f t="shared" ca="1" si="131"/>
        <v>143</v>
      </c>
      <c r="BJ220" s="92">
        <f t="shared" ca="1" si="132"/>
        <v>327.31</v>
      </c>
      <c r="BK220" s="92">
        <f t="shared" ca="1" si="133"/>
        <v>195.96480290238463</v>
      </c>
      <c r="BQ220" s="92"/>
      <c r="BR220" s="92"/>
      <c r="BS220" s="92"/>
      <c r="BT220" s="92"/>
      <c r="BU220" s="92"/>
      <c r="BV220" s="92"/>
      <c r="BW220" s="92"/>
      <c r="BX220" s="92"/>
      <c r="BY220" s="92"/>
    </row>
    <row r="221" spans="1:77" x14ac:dyDescent="0.2">
      <c r="A221" t="str">
        <f t="shared" ca="1" si="122"/>
        <v>Ja</v>
      </c>
      <c r="B221">
        <f t="shared" ca="1" si="123"/>
        <v>2014</v>
      </c>
      <c r="C221">
        <f t="shared" ca="1" si="124"/>
        <v>2</v>
      </c>
      <c r="D221" s="82">
        <f t="shared" ca="1" si="125"/>
        <v>7</v>
      </c>
      <c r="E221" s="65">
        <f ca="1">OFFSET(Prisudvikling!D$8,0,ROW(E221)-ROW(E$6))</f>
        <v>41677</v>
      </c>
      <c r="F221">
        <f t="shared" ca="1" si="121"/>
        <v>132</v>
      </c>
      <c r="G221">
        <f t="shared" ca="1" si="138"/>
        <v>132</v>
      </c>
      <c r="H221">
        <f t="shared" ca="1" si="138"/>
        <v>141</v>
      </c>
      <c r="I221">
        <f t="shared" ca="1" si="138"/>
        <v>131.5</v>
      </c>
      <c r="J221">
        <f t="shared" ca="1" si="138"/>
        <v>148</v>
      </c>
      <c r="K221">
        <f t="shared" ca="1" si="138"/>
        <v>130</v>
      </c>
      <c r="L221">
        <f t="shared" ca="1" si="138"/>
        <v>323.5</v>
      </c>
      <c r="M221">
        <f t="shared" ca="1" si="138"/>
        <v>690.25</v>
      </c>
      <c r="N221">
        <f t="shared" ca="1" si="138"/>
        <v>205.5</v>
      </c>
      <c r="O221">
        <f t="shared" ca="1" si="138"/>
        <v>207</v>
      </c>
      <c r="P221">
        <f t="shared" ca="1" si="138"/>
        <v>179</v>
      </c>
      <c r="Q221">
        <f t="shared" ca="1" si="139"/>
        <v>910</v>
      </c>
      <c r="R221">
        <f t="shared" ca="1" si="139"/>
        <v>564</v>
      </c>
      <c r="S221">
        <f t="shared" ca="1" si="139"/>
        <v>560</v>
      </c>
      <c r="T221">
        <f t="shared" ca="1" si="139"/>
        <v>1300</v>
      </c>
      <c r="U221">
        <f t="shared" ca="1" si="139"/>
        <v>826</v>
      </c>
      <c r="V221">
        <f t="shared" ca="1" si="139"/>
        <v>466</v>
      </c>
      <c r="W221">
        <f t="shared" ca="1" si="139"/>
        <v>473</v>
      </c>
      <c r="X221">
        <f t="shared" ca="1" si="139"/>
        <v>221.25</v>
      </c>
      <c r="Y221">
        <f t="shared" ca="1" si="139"/>
        <v>248.5</v>
      </c>
      <c r="Z221">
        <f t="shared" ca="1" si="139"/>
        <v>264.75</v>
      </c>
      <c r="AA221" t="str">
        <f t="shared" ca="1" si="140"/>
        <v>FALSK</v>
      </c>
      <c r="AB221">
        <f t="shared" ca="1" si="140"/>
        <v>1.1819616534031767</v>
      </c>
      <c r="AC221">
        <f t="shared" ca="1" si="140"/>
        <v>2.7</v>
      </c>
      <c r="AD221">
        <f t="shared" ca="1" si="140"/>
        <v>1.6117658910043318</v>
      </c>
      <c r="AE221">
        <f t="shared" ca="1" si="140"/>
        <v>11</v>
      </c>
      <c r="AF221">
        <f t="shared" ca="1" si="140"/>
        <v>11.5</v>
      </c>
      <c r="AG221" t="str">
        <f t="shared" ca="1" si="140"/>
        <v>FALSK</v>
      </c>
      <c r="AH221" t="str">
        <f t="shared" ca="1" si="140"/>
        <v>FALSK</v>
      </c>
      <c r="AI221">
        <f t="shared" ca="1" si="140"/>
        <v>930</v>
      </c>
      <c r="AJ221">
        <f t="shared" ca="1" si="140"/>
        <v>2130</v>
      </c>
      <c r="AK221">
        <f t="shared" ca="1" si="141"/>
        <v>1270</v>
      </c>
      <c r="AL221">
        <f t="shared" ca="1" si="141"/>
        <v>8680</v>
      </c>
      <c r="AM221">
        <f t="shared" ca="1" si="141"/>
        <v>9080</v>
      </c>
      <c r="AN221" t="str">
        <f t="shared" ca="1" si="141"/>
        <v xml:space="preserve"> </v>
      </c>
      <c r="AO221" t="str">
        <f t="shared" ca="1" si="141"/>
        <v>FALSK</v>
      </c>
      <c r="AP221" t="str">
        <f t="shared" ca="1" si="141"/>
        <v>FALSK</v>
      </c>
      <c r="AQ221">
        <f t="shared" ca="1" si="141"/>
        <v>189.99290061908189</v>
      </c>
      <c r="AR221">
        <f t="shared" ca="1" si="141"/>
        <v>198</v>
      </c>
      <c r="AS221">
        <f t="shared" ca="1" si="141"/>
        <v>193.36047825673404</v>
      </c>
      <c r="AT221">
        <f t="shared" ca="1" si="141"/>
        <v>163.50678315253359</v>
      </c>
      <c r="AU221">
        <f t="shared" ca="1" si="141"/>
        <v>171.5</v>
      </c>
      <c r="AV221">
        <f t="shared" ca="1" si="141"/>
        <v>156.98435603546142</v>
      </c>
      <c r="AW221">
        <f t="shared" ca="1" si="141"/>
        <v>139.41790510530566</v>
      </c>
      <c r="AX221">
        <f t="shared" ca="1" si="141"/>
        <v>147.4</v>
      </c>
      <c r="AY221" t="str">
        <f t="shared" ca="1" si="141"/>
        <v>FALSK</v>
      </c>
      <c r="BD221" s="92" t="str">
        <f t="shared" ca="1" si="126"/>
        <v>Ja</v>
      </c>
      <c r="BE221" s="92">
        <f t="shared" ca="1" si="127"/>
        <v>2014</v>
      </c>
      <c r="BF221" s="92">
        <f t="shared" ca="1" si="128"/>
        <v>2</v>
      </c>
      <c r="BG221" s="92">
        <f t="shared" ca="1" si="129"/>
        <v>7</v>
      </c>
      <c r="BH221" s="92">
        <f t="shared" ca="1" si="130"/>
        <v>132</v>
      </c>
      <c r="BI221" s="92">
        <f t="shared" ca="1" si="131"/>
        <v>141</v>
      </c>
      <c r="BJ221" s="92">
        <f t="shared" ca="1" si="132"/>
        <v>323.5</v>
      </c>
      <c r="BK221" s="92">
        <f t="shared" ca="1" si="133"/>
        <v>193.36047825673404</v>
      </c>
      <c r="BQ221" s="92"/>
      <c r="BR221" s="92"/>
      <c r="BS221" s="92"/>
      <c r="BT221" s="92"/>
      <c r="BU221" s="92"/>
      <c r="BV221" s="92"/>
      <c r="BW221" s="92"/>
      <c r="BX221" s="92"/>
      <c r="BY221" s="92"/>
    </row>
    <row r="222" spans="1:77" x14ac:dyDescent="0.2">
      <c r="A222" t="str">
        <f t="shared" ca="1" si="122"/>
        <v>Ja</v>
      </c>
      <c r="B222">
        <f t="shared" ca="1" si="123"/>
        <v>2014</v>
      </c>
      <c r="C222">
        <f t="shared" ca="1" si="124"/>
        <v>2</v>
      </c>
      <c r="D222" s="82">
        <f t="shared" ca="1" si="125"/>
        <v>8</v>
      </c>
      <c r="E222" s="65">
        <f ca="1">OFFSET(Prisudvikling!D$8,0,ROW(E222)-ROW(E$6))</f>
        <v>41684</v>
      </c>
      <c r="F222">
        <f t="shared" ca="1" si="121"/>
        <v>132</v>
      </c>
      <c r="G222">
        <f t="shared" ca="1" si="138"/>
        <v>132</v>
      </c>
      <c r="H222">
        <f t="shared" ca="1" si="138"/>
        <v>141</v>
      </c>
      <c r="I222">
        <f t="shared" ca="1" si="138"/>
        <v>123</v>
      </c>
      <c r="J222">
        <f t="shared" ca="1" si="138"/>
        <v>148</v>
      </c>
      <c r="K222">
        <f t="shared" ca="1" si="138"/>
        <v>130</v>
      </c>
      <c r="L222">
        <f t="shared" ca="1" si="138"/>
        <v>342</v>
      </c>
      <c r="M222">
        <f t="shared" ca="1" si="138"/>
        <v>690.25</v>
      </c>
      <c r="N222">
        <f t="shared" ca="1" si="138"/>
        <v>207</v>
      </c>
      <c r="O222">
        <f t="shared" ca="1" si="138"/>
        <v>197</v>
      </c>
      <c r="P222">
        <f t="shared" ca="1" si="138"/>
        <v>178</v>
      </c>
      <c r="Q222">
        <f t="shared" ca="1" si="139"/>
        <v>975</v>
      </c>
      <c r="R222">
        <f t="shared" ca="1" si="139"/>
        <v>565.25</v>
      </c>
      <c r="S222">
        <f t="shared" ca="1" si="139"/>
        <v>560</v>
      </c>
      <c r="T222">
        <f t="shared" ca="1" si="139"/>
        <v>1300</v>
      </c>
      <c r="U222">
        <f t="shared" ca="1" si="139"/>
        <v>826</v>
      </c>
      <c r="V222">
        <f t="shared" ca="1" si="139"/>
        <v>466</v>
      </c>
      <c r="W222">
        <f t="shared" ca="1" si="139"/>
        <v>473</v>
      </c>
      <c r="X222">
        <f t="shared" ca="1" si="139"/>
        <v>223.25</v>
      </c>
      <c r="Y222">
        <f t="shared" ca="1" si="139"/>
        <v>251</v>
      </c>
      <c r="Z222">
        <f t="shared" ca="1" si="139"/>
        <v>267</v>
      </c>
      <c r="AA222" t="str">
        <f t="shared" ca="1" si="140"/>
        <v>FALSK</v>
      </c>
      <c r="AB222">
        <f t="shared" ca="1" si="140"/>
        <v>1.1685302709781404</v>
      </c>
      <c r="AC222">
        <f t="shared" ca="1" si="140"/>
        <v>2.7</v>
      </c>
      <c r="AD222">
        <f t="shared" ca="1" si="140"/>
        <v>1.6251972734293678</v>
      </c>
      <c r="AE222">
        <f t="shared" ca="1" si="140"/>
        <v>11</v>
      </c>
      <c r="AF222">
        <f t="shared" ca="1" si="140"/>
        <v>11.5</v>
      </c>
      <c r="AG222" t="str">
        <f t="shared" ca="1" si="140"/>
        <v>FALSK</v>
      </c>
      <c r="AH222" t="str">
        <f t="shared" ca="1" si="140"/>
        <v>FALSK</v>
      </c>
      <c r="AI222">
        <f t="shared" ca="1" si="140"/>
        <v>920</v>
      </c>
      <c r="AJ222">
        <f t="shared" ca="1" si="140"/>
        <v>2130</v>
      </c>
      <c r="AK222">
        <f t="shared" ca="1" si="141"/>
        <v>1280</v>
      </c>
      <c r="AL222">
        <f t="shared" ca="1" si="141"/>
        <v>8680</v>
      </c>
      <c r="AM222">
        <f t="shared" ca="1" si="141"/>
        <v>9080</v>
      </c>
      <c r="AN222" t="str">
        <f t="shared" ca="1" si="141"/>
        <v xml:space="preserve"> </v>
      </c>
      <c r="AO222" t="str">
        <f t="shared" ca="1" si="141"/>
        <v>FALSK</v>
      </c>
      <c r="AP222" t="str">
        <f t="shared" ca="1" si="141"/>
        <v>FALSK</v>
      </c>
      <c r="AQ222">
        <f t="shared" ca="1" si="141"/>
        <v>188.64120482071681</v>
      </c>
      <c r="AR222">
        <f t="shared" ca="1" si="141"/>
        <v>196.6</v>
      </c>
      <c r="AS222">
        <f t="shared" ca="1" si="141"/>
        <v>192.08858425878464</v>
      </c>
      <c r="AT222">
        <f t="shared" ca="1" si="141"/>
        <v>162.92709912631179</v>
      </c>
      <c r="AU222">
        <f t="shared" ca="1" si="141"/>
        <v>170.9</v>
      </c>
      <c r="AV222">
        <f t="shared" ca="1" si="141"/>
        <v>156.50960184860028</v>
      </c>
      <c r="AW222">
        <f t="shared" ca="1" si="141"/>
        <v>139.10022026816205</v>
      </c>
      <c r="AX222">
        <f t="shared" ca="1" si="141"/>
        <v>147.1</v>
      </c>
      <c r="AY222" t="str">
        <f t="shared" ca="1" si="141"/>
        <v>FALSK</v>
      </c>
      <c r="BD222" s="92" t="str">
        <f t="shared" ca="1" si="126"/>
        <v>Ja</v>
      </c>
      <c r="BE222" s="92">
        <f t="shared" ca="1" si="127"/>
        <v>2014</v>
      </c>
      <c r="BF222" s="92">
        <f t="shared" ca="1" si="128"/>
        <v>2</v>
      </c>
      <c r="BG222" s="92">
        <f t="shared" ca="1" si="129"/>
        <v>8</v>
      </c>
      <c r="BH222" s="92">
        <f t="shared" ca="1" si="130"/>
        <v>132</v>
      </c>
      <c r="BI222" s="92">
        <f t="shared" ca="1" si="131"/>
        <v>141</v>
      </c>
      <c r="BJ222" s="92">
        <f t="shared" ca="1" si="132"/>
        <v>342</v>
      </c>
      <c r="BK222" s="92">
        <f t="shared" ca="1" si="133"/>
        <v>192.08858425878464</v>
      </c>
      <c r="BQ222" s="92"/>
      <c r="BR222" s="92"/>
      <c r="BS222" s="92"/>
      <c r="BT222" s="92"/>
      <c r="BU222" s="92"/>
      <c r="BV222" s="92"/>
      <c r="BW222" s="92"/>
      <c r="BX222" s="92"/>
      <c r="BY222" s="92"/>
    </row>
    <row r="223" spans="1:77" x14ac:dyDescent="0.2">
      <c r="A223" t="str">
        <f t="shared" ca="1" si="122"/>
        <v>Ja</v>
      </c>
      <c r="B223">
        <f t="shared" ca="1" si="123"/>
        <v>2014</v>
      </c>
      <c r="C223">
        <f t="shared" ca="1" si="124"/>
        <v>2</v>
      </c>
      <c r="D223" s="82">
        <f t="shared" ca="1" si="125"/>
        <v>9</v>
      </c>
      <c r="E223" s="65">
        <f ca="1">OFFSET(Prisudvikling!D$8,0,ROW(E223)-ROW(E$6))</f>
        <v>41691</v>
      </c>
      <c r="F223">
        <f t="shared" ca="1" si="121"/>
        <v>137.5</v>
      </c>
      <c r="G223">
        <f t="shared" ca="1" si="138"/>
        <v>137.5</v>
      </c>
      <c r="H223">
        <f t="shared" ca="1" si="138"/>
        <v>150</v>
      </c>
      <c r="I223">
        <f t="shared" ca="1" si="138"/>
        <v>123</v>
      </c>
      <c r="J223">
        <f t="shared" ca="1" si="138"/>
        <v>148</v>
      </c>
      <c r="K223" t="str">
        <f t="shared" ca="1" si="138"/>
        <v>FALSK</v>
      </c>
      <c r="L223">
        <f t="shared" ca="1" si="138"/>
        <v>360.75</v>
      </c>
      <c r="M223">
        <f t="shared" ca="1" si="138"/>
        <v>690.25</v>
      </c>
      <c r="N223">
        <f t="shared" ca="1" si="138"/>
        <v>226.75</v>
      </c>
      <c r="O223">
        <f t="shared" ca="1" si="138"/>
        <v>197</v>
      </c>
      <c r="P223">
        <f t="shared" ca="1" si="138"/>
        <v>190</v>
      </c>
      <c r="Q223">
        <f t="shared" ca="1" si="139"/>
        <v>1010.25</v>
      </c>
      <c r="R223">
        <f t="shared" ca="1" si="139"/>
        <v>565.25</v>
      </c>
      <c r="S223" t="str">
        <f t="shared" ca="1" si="139"/>
        <v>FALSK</v>
      </c>
      <c r="T223">
        <f t="shared" ca="1" si="139"/>
        <v>1300</v>
      </c>
      <c r="U223">
        <f t="shared" ca="1" si="139"/>
        <v>826</v>
      </c>
      <c r="V223">
        <f t="shared" ca="1" si="139"/>
        <v>466</v>
      </c>
      <c r="W223">
        <f t="shared" ca="1" si="139"/>
        <v>473</v>
      </c>
      <c r="X223">
        <f t="shared" ca="1" si="139"/>
        <v>224</v>
      </c>
      <c r="Y223">
        <f t="shared" ca="1" si="139"/>
        <v>252</v>
      </c>
      <c r="Z223">
        <f t="shared" ca="1" si="139"/>
        <v>268.25</v>
      </c>
      <c r="AA223" t="str">
        <f t="shared" ca="1" si="140"/>
        <v>FALSK</v>
      </c>
      <c r="AB223">
        <f t="shared" ca="1" si="140"/>
        <v>1.3</v>
      </c>
      <c r="AC223">
        <f t="shared" ca="1" si="140"/>
        <v>2.7</v>
      </c>
      <c r="AD223">
        <f t="shared" ca="1" si="140"/>
        <v>1.65</v>
      </c>
      <c r="AE223">
        <f t="shared" ca="1" si="140"/>
        <v>11</v>
      </c>
      <c r="AF223">
        <f t="shared" ca="1" si="140"/>
        <v>11.5</v>
      </c>
      <c r="AG223" t="str">
        <f t="shared" ca="1" si="140"/>
        <v>FALSK</v>
      </c>
      <c r="AH223" t="str">
        <f t="shared" ca="1" si="140"/>
        <v>FALSK</v>
      </c>
      <c r="AI223">
        <f t="shared" ca="1" si="140"/>
        <v>1030</v>
      </c>
      <c r="AJ223">
        <f t="shared" ca="1" si="140"/>
        <v>2130</v>
      </c>
      <c r="AK223">
        <f t="shared" ca="1" si="141"/>
        <v>1300</v>
      </c>
      <c r="AL223">
        <f t="shared" ca="1" si="141"/>
        <v>8680</v>
      </c>
      <c r="AM223">
        <f t="shared" ca="1" si="141"/>
        <v>9080</v>
      </c>
      <c r="AN223" t="str">
        <f t="shared" ca="1" si="141"/>
        <v xml:space="preserve"> </v>
      </c>
      <c r="AO223" t="str">
        <f t="shared" ca="1" si="141"/>
        <v>FALSK</v>
      </c>
      <c r="AP223" t="str">
        <f t="shared" ca="1" si="141"/>
        <v>FALSK</v>
      </c>
      <c r="AQ223">
        <f t="shared" ca="1" si="141"/>
        <v>190.49245869354237</v>
      </c>
      <c r="AR223">
        <f t="shared" ca="1" si="141"/>
        <v>198.5</v>
      </c>
      <c r="AS223">
        <f t="shared" ca="1" si="141"/>
        <v>196.92308257024499</v>
      </c>
      <c r="AT223">
        <f t="shared" ca="1" si="141"/>
        <v>166.71713816296639</v>
      </c>
      <c r="AU223">
        <f t="shared" ca="1" si="141"/>
        <v>174.7</v>
      </c>
      <c r="AV223">
        <f t="shared" ca="1" si="141"/>
        <v>161.88747999805733</v>
      </c>
      <c r="AW223">
        <f t="shared" ca="1" si="141"/>
        <v>141.72707951564658</v>
      </c>
      <c r="AX223">
        <f t="shared" ca="1" si="141"/>
        <v>149.69999999999999</v>
      </c>
      <c r="AY223" t="str">
        <f t="shared" ca="1" si="141"/>
        <v>FALSK</v>
      </c>
      <c r="BD223" s="92" t="str">
        <f t="shared" ca="1" si="126"/>
        <v>Ja</v>
      </c>
      <c r="BE223" s="92">
        <f t="shared" ca="1" si="127"/>
        <v>2014</v>
      </c>
      <c r="BF223" s="92">
        <f t="shared" ca="1" si="128"/>
        <v>2</v>
      </c>
      <c r="BG223" s="92">
        <f t="shared" ca="1" si="129"/>
        <v>9</v>
      </c>
      <c r="BH223" s="92">
        <f t="shared" ca="1" si="130"/>
        <v>137.5</v>
      </c>
      <c r="BI223" s="92">
        <f t="shared" ca="1" si="131"/>
        <v>150</v>
      </c>
      <c r="BJ223" s="92">
        <f t="shared" ca="1" si="132"/>
        <v>360.75</v>
      </c>
      <c r="BK223" s="92">
        <f t="shared" ca="1" si="133"/>
        <v>196.92308257024499</v>
      </c>
      <c r="BQ223" s="92"/>
      <c r="BR223" s="92"/>
      <c r="BS223" s="92"/>
      <c r="BT223" s="92"/>
      <c r="BU223" s="92"/>
      <c r="BV223" s="92"/>
      <c r="BW223" s="92"/>
      <c r="BX223" s="92"/>
      <c r="BY223" s="92"/>
    </row>
    <row r="224" spans="1:77" x14ac:dyDescent="0.2">
      <c r="A224" t="str">
        <f t="shared" ca="1" si="122"/>
        <v>Ja</v>
      </c>
      <c r="B224">
        <f t="shared" ca="1" si="123"/>
        <v>2014</v>
      </c>
      <c r="C224">
        <f t="shared" ca="1" si="124"/>
        <v>2</v>
      </c>
      <c r="D224" s="82">
        <f t="shared" ca="1" si="125"/>
        <v>10</v>
      </c>
      <c r="E224" s="65">
        <f ca="1">OFFSET(Prisudvikling!D$8,0,ROW(E224)-ROW(E$6))</f>
        <v>41698</v>
      </c>
      <c r="F224">
        <f t="shared" ca="1" si="121"/>
        <v>132</v>
      </c>
      <c r="G224">
        <f t="shared" ca="1" si="138"/>
        <v>132</v>
      </c>
      <c r="H224">
        <f t="shared" ca="1" si="138"/>
        <v>141</v>
      </c>
      <c r="I224">
        <f t="shared" ca="1" si="138"/>
        <v>129</v>
      </c>
      <c r="J224">
        <f t="shared" ca="1" si="138"/>
        <v>150</v>
      </c>
      <c r="K224">
        <f t="shared" ca="1" si="138"/>
        <v>124</v>
      </c>
      <c r="L224">
        <f t="shared" ca="1" si="138"/>
        <v>351</v>
      </c>
      <c r="M224">
        <f t="shared" ca="1" si="138"/>
        <v>690.25</v>
      </c>
      <c r="N224">
        <f t="shared" ca="1" si="138"/>
        <v>226.75</v>
      </c>
      <c r="O224">
        <f t="shared" ca="1" si="138"/>
        <v>212</v>
      </c>
      <c r="P224">
        <f t="shared" ca="1" si="138"/>
        <v>185</v>
      </c>
      <c r="Q224">
        <f t="shared" ca="1" si="139"/>
        <v>975</v>
      </c>
      <c r="R224">
        <f t="shared" ca="1" si="139"/>
        <v>570.25</v>
      </c>
      <c r="S224">
        <f t="shared" ca="1" si="139"/>
        <v>560</v>
      </c>
      <c r="T224">
        <f t="shared" ca="1" si="139"/>
        <v>1300</v>
      </c>
      <c r="U224">
        <f t="shared" ca="1" si="139"/>
        <v>839</v>
      </c>
      <c r="V224">
        <f t="shared" ca="1" si="139"/>
        <v>477</v>
      </c>
      <c r="W224">
        <f t="shared" ca="1" si="139"/>
        <v>473</v>
      </c>
      <c r="X224">
        <f t="shared" ca="1" si="139"/>
        <v>227</v>
      </c>
      <c r="Y224">
        <f t="shared" ca="1" si="139"/>
        <v>256.5</v>
      </c>
      <c r="Z224">
        <f t="shared" ca="1" si="139"/>
        <v>274.25</v>
      </c>
      <c r="AA224" t="str">
        <f t="shared" ca="1" si="140"/>
        <v>FALSK</v>
      </c>
      <c r="AB224">
        <f t="shared" ca="1" si="140"/>
        <v>1.1685302709781404</v>
      </c>
      <c r="AC224">
        <f t="shared" ca="1" si="140"/>
        <v>2.7802961619824718</v>
      </c>
      <c r="AD224">
        <f t="shared" ca="1" si="140"/>
        <v>1.6251972734293678</v>
      </c>
      <c r="AE224">
        <f t="shared" ca="1" si="140"/>
        <v>14.774520667539708</v>
      </c>
      <c r="AF224">
        <f t="shared" ca="1" si="140"/>
        <v>11.5</v>
      </c>
      <c r="AG224" t="str">
        <f t="shared" ca="1" si="140"/>
        <v>FALSK</v>
      </c>
      <c r="AH224" t="str">
        <f t="shared" ca="1" si="140"/>
        <v>FALSK</v>
      </c>
      <c r="AI224">
        <f t="shared" ca="1" si="140"/>
        <v>920</v>
      </c>
      <c r="AJ224">
        <f t="shared" ca="1" si="140"/>
        <v>2190</v>
      </c>
      <c r="AK224">
        <f t="shared" ca="1" si="141"/>
        <v>1280</v>
      </c>
      <c r="AL224">
        <f t="shared" ca="1" si="141"/>
        <v>11660</v>
      </c>
      <c r="AM224">
        <f t="shared" ca="1" si="141"/>
        <v>9080</v>
      </c>
      <c r="AN224" t="str">
        <f t="shared" ca="1" si="141"/>
        <v xml:space="preserve"> </v>
      </c>
      <c r="AO224" t="str">
        <f t="shared" ca="1" si="141"/>
        <v>FALSK</v>
      </c>
      <c r="AP224" t="str">
        <f t="shared" ca="1" si="141"/>
        <v>FALSK</v>
      </c>
      <c r="AQ224">
        <f t="shared" ca="1" si="141"/>
        <v>193.25760083989007</v>
      </c>
      <c r="AR224">
        <f t="shared" ca="1" si="141"/>
        <v>201.3</v>
      </c>
      <c r="AS224">
        <f t="shared" ca="1" si="141"/>
        <v>194.626433588206</v>
      </c>
      <c r="AT224">
        <f t="shared" ca="1" si="141"/>
        <v>165.17282330241932</v>
      </c>
      <c r="AU224">
        <f t="shared" ca="1" si="141"/>
        <v>173.2</v>
      </c>
      <c r="AV224">
        <f t="shared" ca="1" si="141"/>
        <v>157.19256605873483</v>
      </c>
      <c r="AW224">
        <f t="shared" ca="1" si="141"/>
        <v>138.08540975282742</v>
      </c>
      <c r="AX224">
        <f t="shared" ca="1" si="141"/>
        <v>146.1</v>
      </c>
      <c r="AY224" t="str">
        <f t="shared" ca="1" si="141"/>
        <v>FALSK</v>
      </c>
      <c r="BD224" s="92" t="str">
        <f t="shared" ca="1" si="126"/>
        <v>Ja</v>
      </c>
      <c r="BE224" s="92">
        <f t="shared" ca="1" si="127"/>
        <v>2014</v>
      </c>
      <c r="BF224" s="92">
        <f t="shared" ca="1" si="128"/>
        <v>2</v>
      </c>
      <c r="BG224" s="92">
        <f t="shared" ca="1" si="129"/>
        <v>10</v>
      </c>
      <c r="BH224" s="92">
        <f t="shared" ca="1" si="130"/>
        <v>132</v>
      </c>
      <c r="BI224" s="92">
        <f t="shared" ca="1" si="131"/>
        <v>141</v>
      </c>
      <c r="BJ224" s="92">
        <f t="shared" ca="1" si="132"/>
        <v>351</v>
      </c>
      <c r="BK224" s="92">
        <f t="shared" ca="1" si="133"/>
        <v>194.626433588206</v>
      </c>
      <c r="BQ224" s="92"/>
      <c r="BR224" s="92"/>
      <c r="BS224" s="92"/>
      <c r="BT224" s="92"/>
      <c r="BU224" s="92"/>
      <c r="BV224" s="92"/>
      <c r="BW224" s="92"/>
      <c r="BX224" s="92"/>
      <c r="BY224" s="92"/>
    </row>
    <row r="225" spans="1:77" x14ac:dyDescent="0.2">
      <c r="A225" t="str">
        <f t="shared" ca="1" si="122"/>
        <v>Ja</v>
      </c>
      <c r="B225">
        <f t="shared" ca="1" si="123"/>
        <v>2014</v>
      </c>
      <c r="C225">
        <f t="shared" ca="1" si="124"/>
        <v>3</v>
      </c>
      <c r="D225" s="82">
        <f t="shared" ca="1" si="125"/>
        <v>11</v>
      </c>
      <c r="E225" s="65">
        <f ca="1">OFFSET(Prisudvikling!D$8,0,ROW(E225)-ROW(E$6))</f>
        <v>41705</v>
      </c>
      <c r="F225">
        <f t="shared" ca="1" si="121"/>
        <v>133</v>
      </c>
      <c r="G225">
        <f t="shared" ca="1" si="138"/>
        <v>133</v>
      </c>
      <c r="H225">
        <f t="shared" ca="1" si="138"/>
        <v>142</v>
      </c>
      <c r="I225">
        <f t="shared" ca="1" si="138"/>
        <v>129</v>
      </c>
      <c r="J225">
        <f t="shared" ca="1" si="138"/>
        <v>148</v>
      </c>
      <c r="K225">
        <f t="shared" ca="1" si="138"/>
        <v>130</v>
      </c>
      <c r="L225">
        <f t="shared" ca="1" si="138"/>
        <v>363</v>
      </c>
      <c r="M225">
        <f t="shared" ca="1" si="138"/>
        <v>690.25</v>
      </c>
      <c r="N225">
        <f t="shared" ca="1" si="138"/>
        <v>229</v>
      </c>
      <c r="O225">
        <f t="shared" ca="1" si="138"/>
        <v>224</v>
      </c>
      <c r="P225">
        <f t="shared" ca="1" si="138"/>
        <v>184</v>
      </c>
      <c r="Q225">
        <f t="shared" ca="1" si="139"/>
        <v>975</v>
      </c>
      <c r="R225">
        <f t="shared" ca="1" si="139"/>
        <v>565.25</v>
      </c>
      <c r="S225">
        <f t="shared" ca="1" si="139"/>
        <v>560</v>
      </c>
      <c r="T225">
        <f t="shared" ca="1" si="139"/>
        <v>1300</v>
      </c>
      <c r="U225">
        <f t="shared" ca="1" si="139"/>
        <v>843</v>
      </c>
      <c r="V225">
        <f t="shared" ca="1" si="139"/>
        <v>475</v>
      </c>
      <c r="W225">
        <f t="shared" ca="1" si="139"/>
        <v>473</v>
      </c>
      <c r="X225">
        <f t="shared" ca="1" si="139"/>
        <v>228.5</v>
      </c>
      <c r="Y225">
        <f t="shared" ca="1" si="139"/>
        <v>256.25</v>
      </c>
      <c r="Z225">
        <f t="shared" ca="1" si="139"/>
        <v>274.5</v>
      </c>
      <c r="AA225" t="str">
        <f t="shared" ca="1" si="140"/>
        <v>FALSK</v>
      </c>
      <c r="AB225">
        <f t="shared" ca="1" si="140"/>
        <v>1.1685302709781404</v>
      </c>
      <c r="AC225">
        <f t="shared" ca="1" si="140"/>
        <v>2.7131392498572917</v>
      </c>
      <c r="AD225">
        <f t="shared" ca="1" si="140"/>
        <v>1.6251972734293678</v>
      </c>
      <c r="AE225">
        <f t="shared" ca="1" si="140"/>
        <v>13.256774453510626</v>
      </c>
      <c r="AF225">
        <f t="shared" ca="1" si="140"/>
        <v>11.5</v>
      </c>
      <c r="AG225" t="str">
        <f t="shared" ca="1" si="140"/>
        <v>FALSK</v>
      </c>
      <c r="AH225" t="str">
        <f t="shared" ca="1" si="140"/>
        <v>FALSK</v>
      </c>
      <c r="AI225">
        <f t="shared" ca="1" si="140"/>
        <v>920</v>
      </c>
      <c r="AJ225">
        <f t="shared" ca="1" si="140"/>
        <v>2140</v>
      </c>
      <c r="AK225">
        <f t="shared" ca="1" si="141"/>
        <v>1280</v>
      </c>
      <c r="AL225">
        <f t="shared" ca="1" si="141"/>
        <v>10460</v>
      </c>
      <c r="AM225">
        <f t="shared" ca="1" si="141"/>
        <v>9080</v>
      </c>
      <c r="AN225" t="str">
        <f t="shared" ca="1" si="141"/>
        <v xml:space="preserve"> </v>
      </c>
      <c r="AO225" t="str">
        <f t="shared" ca="1" si="141"/>
        <v>FALSK</v>
      </c>
      <c r="AP225" t="str">
        <f t="shared" ca="1" si="141"/>
        <v>FALSK</v>
      </c>
      <c r="AQ225">
        <f t="shared" ca="1" si="141"/>
        <v>188.75903884750704</v>
      </c>
      <c r="AR225">
        <f t="shared" ca="1" si="141"/>
        <v>196.8</v>
      </c>
      <c r="AS225">
        <f t="shared" ca="1" si="141"/>
        <v>189.94181051787953</v>
      </c>
      <c r="AT225">
        <f t="shared" ca="1" si="141"/>
        <v>162.48170347464182</v>
      </c>
      <c r="AU225">
        <f t="shared" ca="1" si="141"/>
        <v>170.5</v>
      </c>
      <c r="AV225">
        <f t="shared" ca="1" si="141"/>
        <v>158.80625063804334</v>
      </c>
      <c r="AW225">
        <f t="shared" ca="1" si="141"/>
        <v>140.19626975865825</v>
      </c>
      <c r="AX225">
        <f t="shared" ca="1" si="141"/>
        <v>148.19999999999999</v>
      </c>
      <c r="AY225" t="str">
        <f t="shared" ca="1" si="141"/>
        <v>FALSK</v>
      </c>
      <c r="BD225" s="92" t="str">
        <f t="shared" ca="1" si="126"/>
        <v>Ja</v>
      </c>
      <c r="BE225" s="92">
        <f t="shared" ca="1" si="127"/>
        <v>2014</v>
      </c>
      <c r="BF225" s="92">
        <f t="shared" ca="1" si="128"/>
        <v>3</v>
      </c>
      <c r="BG225" s="92">
        <f t="shared" ca="1" si="129"/>
        <v>11</v>
      </c>
      <c r="BH225" s="92">
        <f t="shared" ca="1" si="130"/>
        <v>133</v>
      </c>
      <c r="BI225" s="92">
        <f t="shared" ca="1" si="131"/>
        <v>142</v>
      </c>
      <c r="BJ225" s="92">
        <f t="shared" ca="1" si="132"/>
        <v>363</v>
      </c>
      <c r="BK225" s="92">
        <f t="shared" ca="1" si="133"/>
        <v>189.94181051787953</v>
      </c>
      <c r="BQ225" s="92"/>
      <c r="BR225" s="92"/>
      <c r="BS225" s="92"/>
      <c r="BT225" s="92"/>
      <c r="BU225" s="92"/>
      <c r="BV225" s="92"/>
      <c r="BW225" s="92"/>
      <c r="BX225" s="92"/>
      <c r="BY225" s="92"/>
    </row>
    <row r="226" spans="1:77" x14ac:dyDescent="0.2">
      <c r="A226" t="str">
        <f t="shared" ca="1" si="122"/>
        <v>Ja</v>
      </c>
      <c r="B226">
        <f t="shared" ca="1" si="123"/>
        <v>2014</v>
      </c>
      <c r="C226">
        <f t="shared" ca="1" si="124"/>
        <v>3</v>
      </c>
      <c r="D226" s="82">
        <f t="shared" ca="1" si="125"/>
        <v>12</v>
      </c>
      <c r="E226" s="65">
        <f ca="1">OFFSET(Prisudvikling!D$8,0,ROW(E226)-ROW(E$6))</f>
        <v>41712</v>
      </c>
      <c r="F226">
        <f t="shared" ca="1" si="121"/>
        <v>133</v>
      </c>
      <c r="G226">
        <f t="shared" ref="G226:P235" ca="1" si="142">IF(ISNA(HLOOKUP($E226,prisudvikling,G$2,FALSE)),"FALSK",IF(HLOOKUP($E226,prisudvikling,G$2,FALSE)&gt;0,HLOOKUP($E226,prisudvikling,G$2,FALSE),"FALSK"))</f>
        <v>133</v>
      </c>
      <c r="H226">
        <f t="shared" ca="1" si="142"/>
        <v>145</v>
      </c>
      <c r="I226">
        <f t="shared" ca="1" si="142"/>
        <v>133.5</v>
      </c>
      <c r="J226">
        <f t="shared" ca="1" si="142"/>
        <v>150</v>
      </c>
      <c r="K226">
        <f t="shared" ca="1" si="142"/>
        <v>124</v>
      </c>
      <c r="L226">
        <f t="shared" ca="1" si="142"/>
        <v>342</v>
      </c>
      <c r="M226">
        <f t="shared" ca="1" si="142"/>
        <v>705.25</v>
      </c>
      <c r="N226">
        <f t="shared" ca="1" si="142"/>
        <v>235</v>
      </c>
      <c r="O226">
        <f t="shared" ca="1" si="142"/>
        <v>227</v>
      </c>
      <c r="P226">
        <f t="shared" ca="1" si="142"/>
        <v>190</v>
      </c>
      <c r="Q226">
        <f t="shared" ref="Q226:Z235" ca="1" si="143">IF(ISNA(HLOOKUP($E226,prisudvikling,Q$2,FALSE)),"FALSK",IF(HLOOKUP($E226,prisudvikling,Q$2,FALSE)&gt;0,HLOOKUP($E226,prisudvikling,Q$2,FALSE),"FALSK"))</f>
        <v>1030</v>
      </c>
      <c r="R226">
        <f t="shared" ca="1" si="143"/>
        <v>591</v>
      </c>
      <c r="S226">
        <f t="shared" ca="1" si="143"/>
        <v>560</v>
      </c>
      <c r="T226">
        <f t="shared" ca="1" si="143"/>
        <v>1300</v>
      </c>
      <c r="U226">
        <f t="shared" ca="1" si="143"/>
        <v>833</v>
      </c>
      <c r="V226">
        <f t="shared" ca="1" si="143"/>
        <v>465</v>
      </c>
      <c r="W226">
        <f t="shared" ca="1" si="143"/>
        <v>473</v>
      </c>
      <c r="X226">
        <f t="shared" ca="1" si="143"/>
        <v>230</v>
      </c>
      <c r="Y226">
        <f t="shared" ca="1" si="143"/>
        <v>257.75</v>
      </c>
      <c r="Z226">
        <f t="shared" ca="1" si="143"/>
        <v>276</v>
      </c>
      <c r="AA226" t="str">
        <f t="shared" ref="AA226:AJ235" ca="1" si="144">IF(ISNA(HLOOKUP($E226,prisudvikling,AA$2,FALSE)),"FALSK",IF(HLOOKUP($E226,prisudvikling,AA$2,FALSE)&gt;0,HLOOKUP($E226,prisudvikling,AA$2,FALSE),"FALSK"))</f>
        <v>FALSK</v>
      </c>
      <c r="AB226">
        <f t="shared" ca="1" si="144"/>
        <v>1.1685302709781404</v>
      </c>
      <c r="AC226">
        <f t="shared" ca="1" si="144"/>
        <v>2.7131392498572917</v>
      </c>
      <c r="AD226">
        <f t="shared" ca="1" si="144"/>
        <v>1.6251972734293678</v>
      </c>
      <c r="AE226">
        <f t="shared" ca="1" si="144"/>
        <v>13.256774453510626</v>
      </c>
      <c r="AF226">
        <f t="shared" ca="1" si="144"/>
        <v>11.5</v>
      </c>
      <c r="AG226" t="str">
        <f t="shared" ca="1" si="144"/>
        <v>FALSK</v>
      </c>
      <c r="AH226" t="str">
        <f t="shared" ca="1" si="144"/>
        <v>FALSK</v>
      </c>
      <c r="AI226">
        <f t="shared" ca="1" si="144"/>
        <v>920</v>
      </c>
      <c r="AJ226">
        <f t="shared" ca="1" si="144"/>
        <v>2140</v>
      </c>
      <c r="AK226">
        <f t="shared" ref="AK226:AY235" ca="1" si="145">IF(ISNA(HLOOKUP($E226,prisudvikling,AK$2,FALSE)),"FALSK",IF(HLOOKUP($E226,prisudvikling,AK$2,FALSE)&gt;0,HLOOKUP($E226,prisudvikling,AK$2,FALSE),"FALSK"))</f>
        <v>1280</v>
      </c>
      <c r="AL226">
        <f t="shared" ca="1" si="145"/>
        <v>10460</v>
      </c>
      <c r="AM226">
        <f t="shared" ca="1" si="145"/>
        <v>9080</v>
      </c>
      <c r="AN226" t="str">
        <f t="shared" ca="1" si="145"/>
        <v xml:space="preserve"> </v>
      </c>
      <c r="AO226" t="str">
        <f t="shared" ca="1" si="145"/>
        <v>FALSK</v>
      </c>
      <c r="AP226" t="str">
        <f t="shared" ca="1" si="145"/>
        <v>FALSK</v>
      </c>
      <c r="AQ226">
        <f t="shared" ca="1" si="145"/>
        <v>195.23896544665135</v>
      </c>
      <c r="AR226">
        <f t="shared" ca="1" si="145"/>
        <v>203.2</v>
      </c>
      <c r="AS226">
        <f t="shared" ca="1" si="145"/>
        <v>199.46115734032855</v>
      </c>
      <c r="AT226">
        <f t="shared" ca="1" si="145"/>
        <v>166.2920144410638</v>
      </c>
      <c r="AU226">
        <f t="shared" ca="1" si="145"/>
        <v>174.3</v>
      </c>
      <c r="AV226">
        <f t="shared" ca="1" si="145"/>
        <v>159.49048504619611</v>
      </c>
      <c r="AW226">
        <f t="shared" ca="1" si="145"/>
        <v>139.57394286013508</v>
      </c>
      <c r="AX226">
        <f t="shared" ca="1" si="145"/>
        <v>147.6</v>
      </c>
      <c r="AY226" t="str">
        <f t="shared" ca="1" si="145"/>
        <v>FALSK</v>
      </c>
      <c r="BD226" s="92" t="str">
        <f t="shared" ca="1" si="126"/>
        <v>Ja</v>
      </c>
      <c r="BE226" s="92">
        <f t="shared" ca="1" si="127"/>
        <v>2014</v>
      </c>
      <c r="BF226" s="92">
        <f t="shared" ca="1" si="128"/>
        <v>3</v>
      </c>
      <c r="BG226" s="92">
        <f t="shared" ca="1" si="129"/>
        <v>12</v>
      </c>
      <c r="BH226" s="92">
        <f t="shared" ca="1" si="130"/>
        <v>133</v>
      </c>
      <c r="BI226" s="92">
        <f t="shared" ca="1" si="131"/>
        <v>145</v>
      </c>
      <c r="BJ226" s="92">
        <f t="shared" ca="1" si="132"/>
        <v>342</v>
      </c>
      <c r="BK226" s="92">
        <f t="shared" ca="1" si="133"/>
        <v>199.46115734032855</v>
      </c>
      <c r="BQ226" s="92"/>
      <c r="BR226" s="92"/>
      <c r="BS226" s="92"/>
      <c r="BT226" s="92"/>
      <c r="BU226" s="92"/>
      <c r="BV226" s="92"/>
      <c r="BW226" s="92"/>
      <c r="BX226" s="92"/>
    </row>
    <row r="227" spans="1:77" x14ac:dyDescent="0.2">
      <c r="A227" t="str">
        <f t="shared" ca="1" si="122"/>
        <v>Ja</v>
      </c>
      <c r="B227">
        <f t="shared" ca="1" si="123"/>
        <v>2014</v>
      </c>
      <c r="C227">
        <f t="shared" ca="1" si="124"/>
        <v>3</v>
      </c>
      <c r="D227" s="82">
        <f t="shared" ca="1" si="125"/>
        <v>13</v>
      </c>
      <c r="E227" s="65">
        <f ca="1">OFFSET(Prisudvikling!D$8,0,ROW(E227)-ROW(E$6))</f>
        <v>41719</v>
      </c>
      <c r="F227">
        <f t="shared" ca="1" si="121"/>
        <v>137</v>
      </c>
      <c r="G227">
        <f t="shared" ca="1" si="142"/>
        <v>137</v>
      </c>
      <c r="H227">
        <f t="shared" ca="1" si="142"/>
        <v>147</v>
      </c>
      <c r="I227">
        <f t="shared" ca="1" si="142"/>
        <v>135.5</v>
      </c>
      <c r="J227">
        <f t="shared" ca="1" si="142"/>
        <v>153</v>
      </c>
      <c r="K227">
        <f t="shared" ca="1" si="142"/>
        <v>129</v>
      </c>
      <c r="L227">
        <f t="shared" ca="1" si="142"/>
        <v>341.5</v>
      </c>
      <c r="M227">
        <f t="shared" ca="1" si="142"/>
        <v>755.5</v>
      </c>
      <c r="N227">
        <f t="shared" ca="1" si="142"/>
        <v>239</v>
      </c>
      <c r="O227">
        <f t="shared" ca="1" si="142"/>
        <v>227</v>
      </c>
      <c r="P227">
        <f t="shared" ca="1" si="142"/>
        <v>196</v>
      </c>
      <c r="Q227">
        <f t="shared" ca="1" si="143"/>
        <v>1030</v>
      </c>
      <c r="R227">
        <f t="shared" ca="1" si="143"/>
        <v>615.5</v>
      </c>
      <c r="S227">
        <f t="shared" ca="1" si="143"/>
        <v>560</v>
      </c>
      <c r="T227">
        <f t="shared" ca="1" si="143"/>
        <v>1300</v>
      </c>
      <c r="U227">
        <f t="shared" ca="1" si="143"/>
        <v>833</v>
      </c>
      <c r="V227">
        <f t="shared" ca="1" si="143"/>
        <v>465</v>
      </c>
      <c r="W227">
        <f t="shared" ca="1" si="143"/>
        <v>473</v>
      </c>
      <c r="X227">
        <f t="shared" ca="1" si="143"/>
        <v>224</v>
      </c>
      <c r="Y227">
        <f t="shared" ca="1" si="143"/>
        <v>247</v>
      </c>
      <c r="Z227">
        <f t="shared" ca="1" si="143"/>
        <v>260.5</v>
      </c>
      <c r="AA227" t="str">
        <f t="shared" ca="1" si="144"/>
        <v>FALSK</v>
      </c>
      <c r="AB227">
        <f t="shared" ca="1" si="144"/>
        <v>1.1685302709781404</v>
      </c>
      <c r="AC227">
        <f t="shared" ca="1" si="144"/>
        <v>2.7131392498572917</v>
      </c>
      <c r="AD227">
        <f t="shared" ca="1" si="144"/>
        <v>1.6251972734293678</v>
      </c>
      <c r="AE227">
        <f t="shared" ca="1" si="144"/>
        <v>13.256774453510626</v>
      </c>
      <c r="AF227">
        <f t="shared" ca="1" si="144"/>
        <v>11.5</v>
      </c>
      <c r="AG227" t="str">
        <f t="shared" ca="1" si="144"/>
        <v>FALSK</v>
      </c>
      <c r="AH227" t="str">
        <f t="shared" ca="1" si="144"/>
        <v>FALSK</v>
      </c>
      <c r="AI227">
        <f t="shared" ca="1" si="144"/>
        <v>920</v>
      </c>
      <c r="AJ227">
        <f t="shared" ca="1" si="144"/>
        <v>2140</v>
      </c>
      <c r="AK227">
        <f t="shared" ca="1" si="145"/>
        <v>1280</v>
      </c>
      <c r="AL227">
        <f t="shared" ca="1" si="145"/>
        <v>10460</v>
      </c>
      <c r="AM227">
        <f t="shared" ca="1" si="145"/>
        <v>9080</v>
      </c>
      <c r="AN227" t="str">
        <f t="shared" ca="1" si="145"/>
        <v xml:space="preserve"> </v>
      </c>
      <c r="AO227" t="str">
        <f t="shared" ca="1" si="145"/>
        <v>FALSK</v>
      </c>
      <c r="AP227" t="str">
        <f t="shared" ca="1" si="145"/>
        <v>FALSK</v>
      </c>
      <c r="AQ227">
        <f t="shared" ca="1" si="145"/>
        <v>197.49824863612582</v>
      </c>
      <c r="AR227">
        <f t="shared" ca="1" si="145"/>
        <v>205.5</v>
      </c>
      <c r="AS227">
        <f t="shared" ca="1" si="145"/>
        <v>201.43876731430066</v>
      </c>
      <c r="AT227">
        <f t="shared" ca="1" si="145"/>
        <v>169.14656878537721</v>
      </c>
      <c r="AU227">
        <f t="shared" ca="1" si="145"/>
        <v>177.1</v>
      </c>
      <c r="AV227">
        <f t="shared" ca="1" si="145"/>
        <v>161.74898288120113</v>
      </c>
      <c r="AW227">
        <f t="shared" ca="1" si="145"/>
        <v>143.27997567135148</v>
      </c>
      <c r="AX227">
        <f t="shared" ca="1" si="145"/>
        <v>151.30000000000001</v>
      </c>
      <c r="AY227" t="str">
        <f t="shared" ca="1" si="145"/>
        <v>FALSK</v>
      </c>
      <c r="BD227" s="92" t="str">
        <f t="shared" ca="1" si="126"/>
        <v>Ja</v>
      </c>
      <c r="BE227" s="92">
        <f t="shared" ca="1" si="127"/>
        <v>2014</v>
      </c>
      <c r="BF227" s="92">
        <f t="shared" ca="1" si="128"/>
        <v>3</v>
      </c>
      <c r="BG227" s="92">
        <f t="shared" ca="1" si="129"/>
        <v>13</v>
      </c>
      <c r="BH227" s="92">
        <f t="shared" ca="1" si="130"/>
        <v>137</v>
      </c>
      <c r="BI227" s="92">
        <f t="shared" ca="1" si="131"/>
        <v>147</v>
      </c>
      <c r="BJ227" s="92">
        <f t="shared" ca="1" si="132"/>
        <v>341.5</v>
      </c>
      <c r="BK227" s="92">
        <f t="shared" ca="1" si="133"/>
        <v>201.43876731430066</v>
      </c>
      <c r="BQ227" s="92"/>
      <c r="BR227" s="92"/>
      <c r="BS227" s="92"/>
      <c r="BT227" s="92"/>
      <c r="BU227" s="92"/>
      <c r="BV227" s="92"/>
      <c r="BW227" s="92"/>
      <c r="BX227" s="92"/>
    </row>
    <row r="228" spans="1:77" x14ac:dyDescent="0.2">
      <c r="A228" t="str">
        <f t="shared" ca="1" si="122"/>
        <v>Ja</v>
      </c>
      <c r="B228">
        <f t="shared" ca="1" si="123"/>
        <v>2014</v>
      </c>
      <c r="C228">
        <f t="shared" ca="1" si="124"/>
        <v>3</v>
      </c>
      <c r="D228" s="82">
        <f t="shared" ca="1" si="125"/>
        <v>14</v>
      </c>
      <c r="E228" s="65">
        <f ca="1">OFFSET(Prisudvikling!D$8,0,ROW(E228)-ROW(E$6))</f>
        <v>41726</v>
      </c>
      <c r="F228">
        <f t="shared" ca="1" si="121"/>
        <v>138</v>
      </c>
      <c r="G228">
        <f t="shared" ca="1" si="142"/>
        <v>138</v>
      </c>
      <c r="H228">
        <f t="shared" ca="1" si="142"/>
        <v>148</v>
      </c>
      <c r="I228">
        <f t="shared" ca="1" si="142"/>
        <v>133</v>
      </c>
      <c r="J228">
        <f t="shared" ca="1" si="142"/>
        <v>154.5</v>
      </c>
      <c r="K228">
        <f t="shared" ca="1" si="142"/>
        <v>129</v>
      </c>
      <c r="L228">
        <f t="shared" ca="1" si="142"/>
        <v>354</v>
      </c>
      <c r="M228">
        <f t="shared" ca="1" si="142"/>
        <v>755.5</v>
      </c>
      <c r="N228">
        <f t="shared" ca="1" si="142"/>
        <v>255.75</v>
      </c>
      <c r="O228">
        <f t="shared" ca="1" si="142"/>
        <v>244</v>
      </c>
      <c r="P228">
        <f t="shared" ca="1" si="142"/>
        <v>202.75</v>
      </c>
      <c r="Q228">
        <f t="shared" ca="1" si="143"/>
        <v>1050</v>
      </c>
      <c r="R228">
        <f t="shared" ca="1" si="143"/>
        <v>605.25</v>
      </c>
      <c r="S228" t="str">
        <f t="shared" ca="1" si="143"/>
        <v>FALSK</v>
      </c>
      <c r="T228">
        <f t="shared" ca="1" si="143"/>
        <v>1300</v>
      </c>
      <c r="U228">
        <f t="shared" ca="1" si="143"/>
        <v>833</v>
      </c>
      <c r="V228">
        <f t="shared" ca="1" si="143"/>
        <v>465</v>
      </c>
      <c r="W228">
        <f t="shared" ca="1" si="143"/>
        <v>473</v>
      </c>
      <c r="X228">
        <f t="shared" ca="1" si="143"/>
        <v>231.5</v>
      </c>
      <c r="Y228">
        <f t="shared" ca="1" si="143"/>
        <v>245</v>
      </c>
      <c r="Z228">
        <f t="shared" ca="1" si="143"/>
        <v>271</v>
      </c>
      <c r="AA228" t="str">
        <f t="shared" ca="1" si="144"/>
        <v>FALSK</v>
      </c>
      <c r="AB228">
        <f t="shared" ca="1" si="144"/>
        <v>1.1685302709781404</v>
      </c>
      <c r="AC228">
        <f t="shared" ca="1" si="144"/>
        <v>2.7131392498572917</v>
      </c>
      <c r="AD228">
        <f t="shared" ca="1" si="144"/>
        <v>1.6251972734293678</v>
      </c>
      <c r="AE228">
        <f t="shared" ca="1" si="144"/>
        <v>13.256774453510626</v>
      </c>
      <c r="AF228">
        <f t="shared" ca="1" si="144"/>
        <v>11.5</v>
      </c>
      <c r="AG228" t="str">
        <f t="shared" ca="1" si="144"/>
        <v>FALSK</v>
      </c>
      <c r="AH228" t="str">
        <f t="shared" ca="1" si="144"/>
        <v>FALSK</v>
      </c>
      <c r="AI228">
        <f t="shared" ca="1" si="144"/>
        <v>920</v>
      </c>
      <c r="AJ228">
        <f t="shared" ca="1" si="144"/>
        <v>2140</v>
      </c>
      <c r="AK228">
        <f t="shared" ca="1" si="145"/>
        <v>1280</v>
      </c>
      <c r="AL228">
        <f t="shared" ca="1" si="145"/>
        <v>10460</v>
      </c>
      <c r="AM228">
        <f t="shared" ca="1" si="145"/>
        <v>9080</v>
      </c>
      <c r="AN228" t="str">
        <f t="shared" ca="1" si="145"/>
        <v xml:space="preserve"> </v>
      </c>
      <c r="AO228" t="str">
        <f t="shared" ca="1" si="145"/>
        <v>FALSK</v>
      </c>
      <c r="AP228" t="str">
        <f t="shared" ca="1" si="145"/>
        <v>FALSK</v>
      </c>
      <c r="AQ228">
        <f t="shared" ca="1" si="145"/>
        <v>198.78417400624258</v>
      </c>
      <c r="AR228">
        <f t="shared" ca="1" si="145"/>
        <v>206.8</v>
      </c>
      <c r="AS228">
        <f t="shared" ca="1" si="145"/>
        <v>204.39137130334859</v>
      </c>
      <c r="AT228">
        <f t="shared" ca="1" si="145"/>
        <v>170.48291541479662</v>
      </c>
      <c r="AU228">
        <f t="shared" ca="1" si="145"/>
        <v>178.5</v>
      </c>
      <c r="AV228">
        <f t="shared" ca="1" si="145"/>
        <v>162.79277275114868</v>
      </c>
      <c r="AW228">
        <f t="shared" ca="1" si="145"/>
        <v>144.39118532315049</v>
      </c>
      <c r="AX228">
        <f t="shared" ca="1" si="145"/>
        <v>152.4</v>
      </c>
      <c r="AY228" t="str">
        <f t="shared" ca="1" si="145"/>
        <v>FALSK</v>
      </c>
      <c r="BD228" s="92" t="str">
        <f t="shared" ca="1" si="126"/>
        <v>Ja</v>
      </c>
      <c r="BE228" s="92">
        <f t="shared" ca="1" si="127"/>
        <v>2014</v>
      </c>
      <c r="BF228" s="92">
        <f t="shared" ca="1" si="128"/>
        <v>3</v>
      </c>
      <c r="BG228" s="92">
        <f t="shared" ca="1" si="129"/>
        <v>14</v>
      </c>
      <c r="BH228" s="92">
        <f t="shared" ca="1" si="130"/>
        <v>138</v>
      </c>
      <c r="BI228" s="92">
        <f t="shared" ca="1" si="131"/>
        <v>148</v>
      </c>
      <c r="BJ228" s="92">
        <f t="shared" ca="1" si="132"/>
        <v>354</v>
      </c>
      <c r="BK228" s="92">
        <f t="shared" ca="1" si="133"/>
        <v>204.39137130334859</v>
      </c>
      <c r="BQ228" s="92"/>
      <c r="BR228" s="92"/>
      <c r="BS228" s="92"/>
      <c r="BT228" s="92"/>
      <c r="BU228" s="92"/>
      <c r="BV228" s="92"/>
      <c r="BW228" s="92"/>
      <c r="BX228" s="92"/>
    </row>
    <row r="229" spans="1:77" x14ac:dyDescent="0.2">
      <c r="A229" t="str">
        <f t="shared" ca="1" si="122"/>
        <v>Ja</v>
      </c>
      <c r="B229">
        <f t="shared" ca="1" si="123"/>
        <v>2014</v>
      </c>
      <c r="C229">
        <f t="shared" ca="1" si="124"/>
        <v>4</v>
      </c>
      <c r="D229" s="82">
        <f t="shared" ca="1" si="125"/>
        <v>15</v>
      </c>
      <c r="E229" s="65">
        <f ca="1">OFFSET(Prisudvikling!D$8,0,ROW(E229)-ROW(E$6))</f>
        <v>41733</v>
      </c>
      <c r="F229">
        <f t="shared" ca="1" si="121"/>
        <v>137</v>
      </c>
      <c r="G229">
        <f t="shared" ca="1" si="142"/>
        <v>137</v>
      </c>
      <c r="H229">
        <f t="shared" ca="1" si="142"/>
        <v>151</v>
      </c>
      <c r="I229">
        <f t="shared" ca="1" si="142"/>
        <v>131</v>
      </c>
      <c r="J229">
        <f t="shared" ca="1" si="142"/>
        <v>152</v>
      </c>
      <c r="K229">
        <f t="shared" ca="1" si="142"/>
        <v>129</v>
      </c>
      <c r="L229">
        <f t="shared" ca="1" si="142"/>
        <v>352.63</v>
      </c>
      <c r="M229">
        <f t="shared" ca="1" si="142"/>
        <v>755.5</v>
      </c>
      <c r="N229">
        <f t="shared" ca="1" si="142"/>
        <v>255.75</v>
      </c>
      <c r="O229">
        <f t="shared" ca="1" si="142"/>
        <v>248</v>
      </c>
      <c r="P229">
        <f t="shared" ca="1" si="142"/>
        <v>202.75</v>
      </c>
      <c r="Q229">
        <f t="shared" ca="1" si="143"/>
        <v>1050</v>
      </c>
      <c r="R229">
        <f t="shared" ca="1" si="143"/>
        <v>605.25</v>
      </c>
      <c r="S229" t="str">
        <f t="shared" ca="1" si="143"/>
        <v>FALSK</v>
      </c>
      <c r="T229">
        <f t="shared" ca="1" si="143"/>
        <v>1300</v>
      </c>
      <c r="U229">
        <f t="shared" ca="1" si="143"/>
        <v>833</v>
      </c>
      <c r="V229">
        <f t="shared" ca="1" si="143"/>
        <v>465</v>
      </c>
      <c r="W229">
        <f t="shared" ca="1" si="143"/>
        <v>473</v>
      </c>
      <c r="X229">
        <f t="shared" ca="1" si="143"/>
        <v>232.75</v>
      </c>
      <c r="Y229">
        <f t="shared" ca="1" si="143"/>
        <v>246.25</v>
      </c>
      <c r="Z229">
        <f t="shared" ca="1" si="143"/>
        <v>272.25</v>
      </c>
      <c r="AA229" t="str">
        <f t="shared" ca="1" si="144"/>
        <v>FALSK</v>
      </c>
      <c r="AB229">
        <f t="shared" ca="1" si="144"/>
        <v>1.1685302709781404</v>
      </c>
      <c r="AC229">
        <f t="shared" ca="1" si="144"/>
        <v>2.7131392498572917</v>
      </c>
      <c r="AD229">
        <f t="shared" ca="1" si="144"/>
        <v>1.6251972734293678</v>
      </c>
      <c r="AE229">
        <f t="shared" ca="1" si="144"/>
        <v>13.256774453510626</v>
      </c>
      <c r="AF229">
        <f t="shared" ca="1" si="144"/>
        <v>11.5</v>
      </c>
      <c r="AG229" t="str">
        <f t="shared" ca="1" si="144"/>
        <v>FALSK</v>
      </c>
      <c r="AH229" t="str">
        <f t="shared" ca="1" si="144"/>
        <v>FALSK</v>
      </c>
      <c r="AI229">
        <f t="shared" ca="1" si="144"/>
        <v>920</v>
      </c>
      <c r="AJ229">
        <f t="shared" ca="1" si="144"/>
        <v>2140</v>
      </c>
      <c r="AK229">
        <f t="shared" ca="1" si="145"/>
        <v>1280</v>
      </c>
      <c r="AL229">
        <f t="shared" ca="1" si="145"/>
        <v>10460</v>
      </c>
      <c r="AM229">
        <f t="shared" ca="1" si="145"/>
        <v>9080</v>
      </c>
      <c r="AN229" t="str">
        <f t="shared" ca="1" si="145"/>
        <v xml:space="preserve"> </v>
      </c>
      <c r="AO229" t="str">
        <f t="shared" ca="1" si="145"/>
        <v>FALSK</v>
      </c>
      <c r="AP229" t="str">
        <f t="shared" ca="1" si="145"/>
        <v>FALSK</v>
      </c>
      <c r="AQ229">
        <f t="shared" ca="1" si="145"/>
        <v>198.00094862328652</v>
      </c>
      <c r="AR229">
        <f t="shared" ca="1" si="145"/>
        <v>206</v>
      </c>
      <c r="AS229">
        <f t="shared" ca="1" si="145"/>
        <v>205.91812166654628</v>
      </c>
      <c r="AT229">
        <f t="shared" ca="1" si="145"/>
        <v>169.49569029374172</v>
      </c>
      <c r="AU229">
        <f t="shared" ca="1" si="145"/>
        <v>177.5</v>
      </c>
      <c r="AV229">
        <f t="shared" ca="1" si="145"/>
        <v>163.76696545269772</v>
      </c>
      <c r="AW229">
        <f t="shared" ca="1" si="145"/>
        <v>143.68096194926494</v>
      </c>
      <c r="AX229">
        <f t="shared" ca="1" si="145"/>
        <v>151.69999999999999</v>
      </c>
      <c r="AY229" t="str">
        <f t="shared" ca="1" si="145"/>
        <v>FALSK</v>
      </c>
      <c r="BD229" s="92" t="str">
        <f t="shared" ca="1" si="126"/>
        <v>Ja</v>
      </c>
      <c r="BE229" s="92">
        <f t="shared" ca="1" si="127"/>
        <v>2014</v>
      </c>
      <c r="BF229" s="92">
        <f t="shared" ca="1" si="128"/>
        <v>4</v>
      </c>
      <c r="BG229" s="92">
        <f t="shared" ca="1" si="129"/>
        <v>15</v>
      </c>
      <c r="BH229" s="92">
        <f t="shared" ca="1" si="130"/>
        <v>137</v>
      </c>
      <c r="BI229" s="92">
        <f t="shared" ca="1" si="131"/>
        <v>151</v>
      </c>
      <c r="BJ229" s="92">
        <f t="shared" ca="1" si="132"/>
        <v>352.63</v>
      </c>
      <c r="BK229" s="92">
        <f t="shared" ca="1" si="133"/>
        <v>205.91812166654628</v>
      </c>
      <c r="BQ229" s="92"/>
      <c r="BR229" s="92"/>
      <c r="BS229" s="92"/>
      <c r="BT229" s="92"/>
      <c r="BU229" s="92"/>
      <c r="BV229" s="92"/>
      <c r="BW229" s="92"/>
      <c r="BX229" s="92"/>
    </row>
    <row r="230" spans="1:77" x14ac:dyDescent="0.2">
      <c r="A230" t="str">
        <f t="shared" ca="1" si="122"/>
        <v>Ja</v>
      </c>
      <c r="B230">
        <f t="shared" ca="1" si="123"/>
        <v>2014</v>
      </c>
      <c r="C230">
        <f t="shared" ca="1" si="124"/>
        <v>4</v>
      </c>
      <c r="D230" s="82">
        <f t="shared" ca="1" si="125"/>
        <v>16</v>
      </c>
      <c r="E230" s="65">
        <f ca="1">OFFSET(Prisudvikling!D$8,0,ROW(E230)-ROW(E$6))</f>
        <v>41740</v>
      </c>
      <c r="F230">
        <f t="shared" ca="1" si="121"/>
        <v>135</v>
      </c>
      <c r="G230">
        <f t="shared" ca="1" si="142"/>
        <v>135</v>
      </c>
      <c r="H230">
        <f t="shared" ca="1" si="142"/>
        <v>148</v>
      </c>
      <c r="I230">
        <f t="shared" ca="1" si="142"/>
        <v>128.5</v>
      </c>
      <c r="J230">
        <f t="shared" ca="1" si="142"/>
        <v>152</v>
      </c>
      <c r="K230">
        <f t="shared" ca="1" si="142"/>
        <v>129</v>
      </c>
      <c r="L230">
        <f t="shared" ca="1" si="142"/>
        <v>338</v>
      </c>
      <c r="M230">
        <f t="shared" ca="1" si="142"/>
        <v>755.5</v>
      </c>
      <c r="N230">
        <f t="shared" ca="1" si="142"/>
        <v>243</v>
      </c>
      <c r="O230">
        <f t="shared" ca="1" si="142"/>
        <v>230</v>
      </c>
      <c r="P230">
        <f t="shared" ca="1" si="142"/>
        <v>205</v>
      </c>
      <c r="Q230">
        <f t="shared" ca="1" si="143"/>
        <v>1030</v>
      </c>
      <c r="R230">
        <f t="shared" ca="1" si="143"/>
        <v>591</v>
      </c>
      <c r="S230">
        <f t="shared" ca="1" si="143"/>
        <v>560</v>
      </c>
      <c r="T230">
        <f t="shared" ca="1" si="143"/>
        <v>1300</v>
      </c>
      <c r="U230">
        <f t="shared" ca="1" si="143"/>
        <v>831</v>
      </c>
      <c r="V230">
        <f t="shared" ca="1" si="143"/>
        <v>468</v>
      </c>
      <c r="W230">
        <f t="shared" ca="1" si="143"/>
        <v>495</v>
      </c>
      <c r="X230">
        <f t="shared" ca="1" si="143"/>
        <v>232.75</v>
      </c>
      <c r="Y230">
        <f t="shared" ca="1" si="143"/>
        <v>246.75</v>
      </c>
      <c r="Z230">
        <f t="shared" ca="1" si="143"/>
        <v>274.75</v>
      </c>
      <c r="AA230" t="str">
        <f t="shared" ca="1" si="144"/>
        <v>FALSK</v>
      </c>
      <c r="AB230">
        <f t="shared" ca="1" si="144"/>
        <v>1.0745105940028878</v>
      </c>
      <c r="AC230">
        <f t="shared" ca="1" si="144"/>
        <v>2.6526980289446294</v>
      </c>
      <c r="AD230">
        <f t="shared" ca="1" si="144"/>
        <v>1.5983345085792957</v>
      </c>
      <c r="AE230">
        <f t="shared" ca="1" si="144"/>
        <v>12.303146301333065</v>
      </c>
      <c r="AF230">
        <f t="shared" ca="1" si="144"/>
        <v>11.5</v>
      </c>
      <c r="AG230" t="str">
        <f t="shared" ca="1" si="144"/>
        <v>FALSK</v>
      </c>
      <c r="AH230" t="str">
        <f t="shared" ca="1" si="144"/>
        <v>FALSK</v>
      </c>
      <c r="AI230">
        <f t="shared" ca="1" si="144"/>
        <v>850</v>
      </c>
      <c r="AJ230">
        <f t="shared" ca="1" si="144"/>
        <v>2090</v>
      </c>
      <c r="AK230">
        <f t="shared" ca="1" si="145"/>
        <v>1260</v>
      </c>
      <c r="AL230">
        <f t="shared" ca="1" si="145"/>
        <v>9710</v>
      </c>
      <c r="AM230">
        <f t="shared" ca="1" si="145"/>
        <v>9080</v>
      </c>
      <c r="AN230" t="str">
        <f t="shared" ca="1" si="145"/>
        <v xml:space="preserve"> </v>
      </c>
      <c r="AO230" t="str">
        <f t="shared" ca="1" si="145"/>
        <v>FALSK</v>
      </c>
      <c r="AP230" t="str">
        <f t="shared" ca="1" si="145"/>
        <v>FALSK</v>
      </c>
      <c r="AQ230">
        <f t="shared" ca="1" si="145"/>
        <v>196.19192634228853</v>
      </c>
      <c r="AR230">
        <f t="shared" ca="1" si="145"/>
        <v>204.2</v>
      </c>
      <c r="AS230">
        <f t="shared" ca="1" si="145"/>
        <v>202.79265096240422</v>
      </c>
      <c r="AT230">
        <f t="shared" ca="1" si="145"/>
        <v>169.01090343927834</v>
      </c>
      <c r="AU230">
        <f t="shared" ca="1" si="145"/>
        <v>177</v>
      </c>
      <c r="AV230">
        <f t="shared" ca="1" si="145"/>
        <v>162.03993332052403</v>
      </c>
      <c r="AW230">
        <f t="shared" ca="1" si="145"/>
        <v>143.18137258556541</v>
      </c>
      <c r="AX230">
        <f t="shared" ca="1" si="145"/>
        <v>151.19999999999999</v>
      </c>
      <c r="AY230" t="str">
        <f t="shared" ca="1" si="145"/>
        <v>FALSK</v>
      </c>
      <c r="BD230" s="92" t="str">
        <f t="shared" ca="1" si="126"/>
        <v>Ja</v>
      </c>
      <c r="BE230" s="92">
        <f t="shared" ca="1" si="127"/>
        <v>2014</v>
      </c>
      <c r="BF230" s="92">
        <f t="shared" ca="1" si="128"/>
        <v>4</v>
      </c>
      <c r="BG230" s="92">
        <f t="shared" ca="1" si="129"/>
        <v>16</v>
      </c>
      <c r="BH230" s="92">
        <f t="shared" ca="1" si="130"/>
        <v>135</v>
      </c>
      <c r="BI230" s="92">
        <f t="shared" ca="1" si="131"/>
        <v>148</v>
      </c>
      <c r="BJ230" s="92">
        <f t="shared" ca="1" si="132"/>
        <v>338</v>
      </c>
      <c r="BK230" s="92">
        <f t="shared" ca="1" si="133"/>
        <v>202.79265096240422</v>
      </c>
      <c r="BQ230" s="92"/>
      <c r="BR230" s="92"/>
      <c r="BS230" s="92"/>
      <c r="BT230" s="92"/>
      <c r="BU230" s="92"/>
      <c r="BV230" s="92"/>
      <c r="BW230" s="92"/>
      <c r="BX230" s="92"/>
    </row>
    <row r="231" spans="1:77" x14ac:dyDescent="0.2">
      <c r="A231" t="str">
        <f t="shared" ca="1" si="122"/>
        <v>Ja</v>
      </c>
      <c r="B231">
        <f t="shared" ca="1" si="123"/>
        <v>2014</v>
      </c>
      <c r="C231">
        <f t="shared" ca="1" si="124"/>
        <v>4</v>
      </c>
      <c r="D231" s="82">
        <f t="shared" ca="1" si="125"/>
        <v>17</v>
      </c>
      <c r="E231" s="65">
        <f ca="1">OFFSET(Prisudvikling!D$8,0,ROW(E231)-ROW(E$6))</f>
        <v>41747</v>
      </c>
      <c r="F231">
        <f t="shared" ca="1" si="121"/>
        <v>135</v>
      </c>
      <c r="G231">
        <f t="shared" ca="1" si="142"/>
        <v>135</v>
      </c>
      <c r="H231">
        <f t="shared" ca="1" si="142"/>
        <v>148</v>
      </c>
      <c r="I231">
        <f t="shared" ca="1" si="142"/>
        <v>128.5</v>
      </c>
      <c r="J231">
        <f t="shared" ca="1" si="142"/>
        <v>152</v>
      </c>
      <c r="K231">
        <f t="shared" ca="1" si="142"/>
        <v>129</v>
      </c>
      <c r="L231">
        <f t="shared" ca="1" si="142"/>
        <v>338</v>
      </c>
      <c r="M231">
        <f t="shared" ca="1" si="142"/>
        <v>755.5</v>
      </c>
      <c r="N231">
        <f t="shared" ca="1" si="142"/>
        <v>243</v>
      </c>
      <c r="O231">
        <f t="shared" ca="1" si="142"/>
        <v>230</v>
      </c>
      <c r="P231">
        <f t="shared" ca="1" si="142"/>
        <v>205</v>
      </c>
      <c r="Q231">
        <f t="shared" ca="1" si="143"/>
        <v>1030</v>
      </c>
      <c r="R231">
        <f t="shared" ca="1" si="143"/>
        <v>591</v>
      </c>
      <c r="S231">
        <f t="shared" ca="1" si="143"/>
        <v>560</v>
      </c>
      <c r="T231">
        <f t="shared" ca="1" si="143"/>
        <v>1300</v>
      </c>
      <c r="U231">
        <f t="shared" ca="1" si="143"/>
        <v>831</v>
      </c>
      <c r="V231">
        <f t="shared" ca="1" si="143"/>
        <v>468</v>
      </c>
      <c r="W231">
        <f t="shared" ca="1" si="143"/>
        <v>495</v>
      </c>
      <c r="X231">
        <f t="shared" ca="1" si="143"/>
        <v>232.75</v>
      </c>
      <c r="Y231">
        <f t="shared" ca="1" si="143"/>
        <v>246.75</v>
      </c>
      <c r="Z231">
        <f t="shared" ca="1" si="143"/>
        <v>274.75</v>
      </c>
      <c r="AA231" t="str">
        <f t="shared" ca="1" si="144"/>
        <v>FALSK</v>
      </c>
      <c r="AB231">
        <f t="shared" ca="1" si="144"/>
        <v>1.0745105940028878</v>
      </c>
      <c r="AC231">
        <f t="shared" ca="1" si="144"/>
        <v>2.6526980289446294</v>
      </c>
      <c r="AD231">
        <f t="shared" ca="1" si="144"/>
        <v>1.5983345085792957</v>
      </c>
      <c r="AE231">
        <f t="shared" ca="1" si="144"/>
        <v>12.303146301333065</v>
      </c>
      <c r="AF231">
        <f t="shared" ca="1" si="144"/>
        <v>11.5</v>
      </c>
      <c r="AG231" t="str">
        <f t="shared" ca="1" si="144"/>
        <v>FALSK</v>
      </c>
      <c r="AH231" t="str">
        <f t="shared" ca="1" si="144"/>
        <v>FALSK</v>
      </c>
      <c r="AI231">
        <f t="shared" ca="1" si="144"/>
        <v>850</v>
      </c>
      <c r="AJ231">
        <f t="shared" ca="1" si="144"/>
        <v>2090</v>
      </c>
      <c r="AK231">
        <f t="shared" ca="1" si="145"/>
        <v>1260</v>
      </c>
      <c r="AL231">
        <f t="shared" ca="1" si="145"/>
        <v>9710</v>
      </c>
      <c r="AM231">
        <f t="shared" ca="1" si="145"/>
        <v>9080</v>
      </c>
      <c r="AN231" t="str">
        <f t="shared" ca="1" si="145"/>
        <v xml:space="preserve"> </v>
      </c>
      <c r="AO231" t="str">
        <f t="shared" ca="1" si="145"/>
        <v>FALSK</v>
      </c>
      <c r="AP231" t="str">
        <f t="shared" ca="1" si="145"/>
        <v>FALSK</v>
      </c>
      <c r="AQ231">
        <f t="shared" ca="1" si="145"/>
        <v>196.19192634228853</v>
      </c>
      <c r="AR231">
        <f t="shared" ca="1" si="145"/>
        <v>204.2</v>
      </c>
      <c r="AS231">
        <f t="shared" ca="1" si="145"/>
        <v>202.79265096240422</v>
      </c>
      <c r="AT231">
        <f t="shared" ca="1" si="145"/>
        <v>169.01090343927834</v>
      </c>
      <c r="AU231">
        <f t="shared" ca="1" si="145"/>
        <v>177</v>
      </c>
      <c r="AV231">
        <f t="shared" ca="1" si="145"/>
        <v>162.03993332052403</v>
      </c>
      <c r="AW231">
        <f t="shared" ca="1" si="145"/>
        <v>143.18137258556541</v>
      </c>
      <c r="AX231">
        <f t="shared" ca="1" si="145"/>
        <v>151.19999999999999</v>
      </c>
      <c r="AY231" t="str">
        <f t="shared" ca="1" si="145"/>
        <v>FALSK</v>
      </c>
      <c r="BD231" s="92" t="str">
        <f t="shared" ca="1" si="126"/>
        <v>Ja</v>
      </c>
      <c r="BE231" s="92">
        <f t="shared" ca="1" si="127"/>
        <v>2014</v>
      </c>
      <c r="BF231" s="92">
        <f t="shared" ca="1" si="128"/>
        <v>4</v>
      </c>
      <c r="BG231" s="92">
        <f t="shared" ca="1" si="129"/>
        <v>17</v>
      </c>
      <c r="BH231" s="92">
        <f t="shared" ca="1" si="130"/>
        <v>135</v>
      </c>
      <c r="BI231" s="92">
        <f t="shared" ca="1" si="131"/>
        <v>148</v>
      </c>
      <c r="BJ231" s="92">
        <f t="shared" ca="1" si="132"/>
        <v>338</v>
      </c>
      <c r="BK231" s="92">
        <f t="shared" ca="1" si="133"/>
        <v>202.79265096240422</v>
      </c>
      <c r="BQ231" s="92"/>
      <c r="BR231" s="92"/>
      <c r="BS231" s="92"/>
      <c r="BT231" s="92"/>
      <c r="BU231" s="92"/>
      <c r="BV231" s="92"/>
      <c r="BW231" s="92"/>
      <c r="BX231" s="92"/>
    </row>
    <row r="232" spans="1:77" x14ac:dyDescent="0.2">
      <c r="A232" t="str">
        <f t="shared" ca="1" si="122"/>
        <v>Ja</v>
      </c>
      <c r="B232">
        <f t="shared" ca="1" si="123"/>
        <v>2014</v>
      </c>
      <c r="C232">
        <f t="shared" ca="1" si="124"/>
        <v>4</v>
      </c>
      <c r="D232" s="82">
        <f t="shared" ca="1" si="125"/>
        <v>18</v>
      </c>
      <c r="E232" s="65">
        <f ca="1">OFFSET(Prisudvikling!D$8,0,ROW(E232)-ROW(E$6))</f>
        <v>41754</v>
      </c>
      <c r="F232">
        <f t="shared" ca="1" si="121"/>
        <v>136</v>
      </c>
      <c r="G232">
        <f t="shared" ca="1" si="142"/>
        <v>136</v>
      </c>
      <c r="H232">
        <f t="shared" ca="1" si="142"/>
        <v>148</v>
      </c>
      <c r="I232">
        <f t="shared" ca="1" si="142"/>
        <v>129.5</v>
      </c>
      <c r="J232">
        <f t="shared" ca="1" si="142"/>
        <v>152</v>
      </c>
      <c r="K232">
        <f t="shared" ca="1" si="142"/>
        <v>129</v>
      </c>
      <c r="L232">
        <f t="shared" ca="1" si="142"/>
        <v>329</v>
      </c>
      <c r="M232">
        <f t="shared" ca="1" si="142"/>
        <v>755.5</v>
      </c>
      <c r="N232">
        <f t="shared" ca="1" si="142"/>
        <v>244</v>
      </c>
      <c r="O232">
        <f t="shared" ca="1" si="142"/>
        <v>230</v>
      </c>
      <c r="P232">
        <f t="shared" ca="1" si="142"/>
        <v>205</v>
      </c>
      <c r="Q232">
        <f t="shared" ca="1" si="143"/>
        <v>1030</v>
      </c>
      <c r="R232">
        <f t="shared" ca="1" si="143"/>
        <v>595.25</v>
      </c>
      <c r="S232">
        <f t="shared" ca="1" si="143"/>
        <v>560</v>
      </c>
      <c r="T232">
        <f t="shared" ca="1" si="143"/>
        <v>1300</v>
      </c>
      <c r="U232">
        <f t="shared" ca="1" si="143"/>
        <v>831</v>
      </c>
      <c r="V232">
        <f t="shared" ca="1" si="143"/>
        <v>468</v>
      </c>
      <c r="W232">
        <f t="shared" ca="1" si="143"/>
        <v>495</v>
      </c>
      <c r="X232">
        <f t="shared" ca="1" si="143"/>
        <v>233.75</v>
      </c>
      <c r="Y232">
        <f t="shared" ca="1" si="143"/>
        <v>248</v>
      </c>
      <c r="Z232">
        <f t="shared" ca="1" si="143"/>
        <v>273.5</v>
      </c>
      <c r="AA232" t="str">
        <f t="shared" ca="1" si="144"/>
        <v>FALSK</v>
      </c>
      <c r="AB232">
        <f t="shared" ca="1" si="144"/>
        <v>1.081226285215406</v>
      </c>
      <c r="AC232">
        <f t="shared" ca="1" si="144"/>
        <v>2.6728451025821833</v>
      </c>
      <c r="AD232">
        <f t="shared" ca="1" si="144"/>
        <v>1.5580403613041873</v>
      </c>
      <c r="AE232">
        <f t="shared" ca="1" si="144"/>
        <v>11.819616534031766</v>
      </c>
      <c r="AF232">
        <f t="shared" ca="1" si="144"/>
        <v>11.5</v>
      </c>
      <c r="AG232" t="str">
        <f t="shared" ca="1" si="144"/>
        <v>FALSK</v>
      </c>
      <c r="AH232" t="str">
        <f t="shared" ca="1" si="144"/>
        <v>FALSK</v>
      </c>
      <c r="AI232">
        <f t="shared" ca="1" si="144"/>
        <v>850</v>
      </c>
      <c r="AJ232">
        <f t="shared" ca="1" si="144"/>
        <v>2110</v>
      </c>
      <c r="AK232">
        <f t="shared" ca="1" si="145"/>
        <v>1230</v>
      </c>
      <c r="AL232">
        <f t="shared" ca="1" si="145"/>
        <v>9330</v>
      </c>
      <c r="AM232">
        <f t="shared" ca="1" si="145"/>
        <v>9080</v>
      </c>
      <c r="AN232" t="str">
        <f t="shared" ca="1" si="145"/>
        <v xml:space="preserve"> </v>
      </c>
      <c r="AO232" t="str">
        <f t="shared" ca="1" si="145"/>
        <v>FALSK</v>
      </c>
      <c r="AP232" t="str">
        <f t="shared" ca="1" si="145"/>
        <v>FALSK</v>
      </c>
      <c r="AQ232">
        <f t="shared" ca="1" si="145"/>
        <v>196.07751262742181</v>
      </c>
      <c r="AR232">
        <f t="shared" ca="1" si="145"/>
        <v>204.1</v>
      </c>
      <c r="AS232">
        <f t="shared" ca="1" si="145"/>
        <v>201.48291124737676</v>
      </c>
      <c r="AT232">
        <f t="shared" ca="1" si="145"/>
        <v>168.49330537682101</v>
      </c>
      <c r="AU232">
        <f t="shared" ca="1" si="145"/>
        <v>176.5</v>
      </c>
      <c r="AV232">
        <f t="shared" ca="1" si="145"/>
        <v>161.0117328547401</v>
      </c>
      <c r="AW232">
        <f t="shared" ca="1" si="145"/>
        <v>143.82913545973943</v>
      </c>
      <c r="AX232">
        <f t="shared" ca="1" si="145"/>
        <v>151.80000000000001</v>
      </c>
      <c r="AY232" t="str">
        <f t="shared" ca="1" si="145"/>
        <v>FALSK</v>
      </c>
      <c r="BD232" s="92" t="str">
        <f t="shared" ca="1" si="126"/>
        <v>Ja</v>
      </c>
      <c r="BE232" s="92">
        <f t="shared" ca="1" si="127"/>
        <v>2014</v>
      </c>
      <c r="BF232" s="92">
        <f t="shared" ca="1" si="128"/>
        <v>4</v>
      </c>
      <c r="BG232" s="92">
        <f t="shared" ca="1" si="129"/>
        <v>18</v>
      </c>
      <c r="BH232" s="92">
        <f t="shared" ca="1" si="130"/>
        <v>136</v>
      </c>
      <c r="BI232" s="92">
        <f t="shared" ca="1" si="131"/>
        <v>148</v>
      </c>
      <c r="BJ232" s="92">
        <f t="shared" ca="1" si="132"/>
        <v>329</v>
      </c>
      <c r="BK232" s="92">
        <f t="shared" ca="1" si="133"/>
        <v>201.48291124737676</v>
      </c>
      <c r="BQ232" s="92"/>
      <c r="BR232" s="92"/>
      <c r="BS232" s="92"/>
      <c r="BT232" s="92"/>
      <c r="BU232" s="92"/>
      <c r="BV232" s="92"/>
      <c r="BW232" s="92"/>
      <c r="BX232" s="92"/>
    </row>
    <row r="233" spans="1:77" x14ac:dyDescent="0.2">
      <c r="A233" t="str">
        <f t="shared" ca="1" si="122"/>
        <v>Ja</v>
      </c>
      <c r="B233">
        <f t="shared" ca="1" si="123"/>
        <v>2014</v>
      </c>
      <c r="C233">
        <f t="shared" ca="1" si="124"/>
        <v>5</v>
      </c>
      <c r="D233" s="82">
        <f t="shared" ca="1" si="125"/>
        <v>19</v>
      </c>
      <c r="E233" s="65">
        <f ca="1">OFFSET(Prisudvikling!D$8,0,ROW(E233)-ROW(E$6))</f>
        <v>41761</v>
      </c>
      <c r="F233">
        <f t="shared" ca="1" si="121"/>
        <v>138</v>
      </c>
      <c r="G233">
        <f t="shared" ca="1" si="142"/>
        <v>138</v>
      </c>
      <c r="H233">
        <f t="shared" ca="1" si="142"/>
        <v>150</v>
      </c>
      <c r="I233">
        <f t="shared" ca="1" si="142"/>
        <v>132</v>
      </c>
      <c r="J233">
        <f t="shared" ca="1" si="142"/>
        <v>155</v>
      </c>
      <c r="K233">
        <f t="shared" ca="1" si="142"/>
        <v>134</v>
      </c>
      <c r="L233">
        <f t="shared" ca="1" si="142"/>
        <v>330.23</v>
      </c>
      <c r="M233">
        <f t="shared" ca="1" si="142"/>
        <v>755.5</v>
      </c>
      <c r="N233">
        <f t="shared" ca="1" si="142"/>
        <v>241</v>
      </c>
      <c r="O233">
        <f t="shared" ca="1" si="142"/>
        <v>230</v>
      </c>
      <c r="P233">
        <f t="shared" ca="1" si="142"/>
        <v>208.75</v>
      </c>
      <c r="Q233">
        <f t="shared" ca="1" si="143"/>
        <v>1030</v>
      </c>
      <c r="R233">
        <f t="shared" ca="1" si="143"/>
        <v>591</v>
      </c>
      <c r="S233">
        <f t="shared" ca="1" si="143"/>
        <v>560</v>
      </c>
      <c r="T233">
        <f t="shared" ca="1" si="143"/>
        <v>1300</v>
      </c>
      <c r="U233">
        <f t="shared" ca="1" si="143"/>
        <v>831</v>
      </c>
      <c r="V233">
        <f t="shared" ca="1" si="143"/>
        <v>470</v>
      </c>
      <c r="W233">
        <f t="shared" ca="1" si="143"/>
        <v>495</v>
      </c>
      <c r="X233">
        <f t="shared" ca="1" si="143"/>
        <v>234.5</v>
      </c>
      <c r="Y233">
        <f t="shared" ca="1" si="143"/>
        <v>248.5</v>
      </c>
      <c r="Z233">
        <f t="shared" ca="1" si="143"/>
        <v>274.25</v>
      </c>
      <c r="AA233" t="str">
        <f t="shared" ca="1" si="144"/>
        <v>FALSK</v>
      </c>
      <c r="AB233">
        <f t="shared" ca="1" si="144"/>
        <v>1.1215204324905141</v>
      </c>
      <c r="AC233">
        <f t="shared" ca="1" si="144"/>
        <v>2.6728451025821833</v>
      </c>
      <c r="AD233">
        <f t="shared" ca="1" si="144"/>
        <v>1.5513246700916694</v>
      </c>
      <c r="AE233">
        <f t="shared" ca="1" si="144"/>
        <v>12.222558006782849</v>
      </c>
      <c r="AF233">
        <f t="shared" ca="1" si="144"/>
        <v>11.5</v>
      </c>
      <c r="AG233" t="str">
        <f t="shared" ca="1" si="144"/>
        <v>FALSK</v>
      </c>
      <c r="AH233" t="str">
        <f t="shared" ca="1" si="144"/>
        <v>FALSK</v>
      </c>
      <c r="AI233">
        <f t="shared" ca="1" si="144"/>
        <v>890</v>
      </c>
      <c r="AJ233">
        <f t="shared" ca="1" si="144"/>
        <v>2110</v>
      </c>
      <c r="AK233">
        <f t="shared" ca="1" si="145"/>
        <v>1220</v>
      </c>
      <c r="AL233">
        <f t="shared" ca="1" si="145"/>
        <v>9650</v>
      </c>
      <c r="AM233">
        <f t="shared" ca="1" si="145"/>
        <v>9080</v>
      </c>
      <c r="AN233" t="str">
        <f t="shared" ca="1" si="145"/>
        <v xml:space="preserve"> </v>
      </c>
      <c r="AO233" t="str">
        <f t="shared" ca="1" si="145"/>
        <v>FALSK</v>
      </c>
      <c r="AP233" t="str">
        <f t="shared" ca="1" si="145"/>
        <v>FALSK</v>
      </c>
      <c r="AQ233">
        <f t="shared" ca="1" si="145"/>
        <v>195.50493866152692</v>
      </c>
      <c r="AR233">
        <f t="shared" ca="1" si="145"/>
        <v>203.5</v>
      </c>
      <c r="AS233">
        <f t="shared" ca="1" si="145"/>
        <v>201.48291124737676</v>
      </c>
      <c r="AT233">
        <f t="shared" ca="1" si="145"/>
        <v>168.49330537682101</v>
      </c>
      <c r="AU233">
        <f t="shared" ca="1" si="145"/>
        <v>176.5</v>
      </c>
      <c r="AV233">
        <f t="shared" ca="1" si="145"/>
        <v>161.0117328547401</v>
      </c>
      <c r="AW233">
        <f t="shared" ca="1" si="145"/>
        <v>143.82913545973943</v>
      </c>
      <c r="AX233">
        <f t="shared" ca="1" si="145"/>
        <v>151.80000000000001</v>
      </c>
      <c r="AY233" t="str">
        <f t="shared" ca="1" si="145"/>
        <v>FALSK</v>
      </c>
      <c r="BD233" s="92" t="str">
        <f t="shared" ca="1" si="126"/>
        <v>Ja</v>
      </c>
      <c r="BE233" s="92">
        <f t="shared" ca="1" si="127"/>
        <v>2014</v>
      </c>
      <c r="BF233" s="92">
        <f t="shared" ca="1" si="128"/>
        <v>5</v>
      </c>
      <c r="BG233" s="92">
        <f t="shared" ca="1" si="129"/>
        <v>19</v>
      </c>
      <c r="BH233" s="92">
        <f t="shared" ca="1" si="130"/>
        <v>138</v>
      </c>
      <c r="BI233" s="92">
        <f t="shared" ca="1" si="131"/>
        <v>150</v>
      </c>
      <c r="BJ233" s="92">
        <f t="shared" ca="1" si="132"/>
        <v>330.23</v>
      </c>
      <c r="BK233" s="92">
        <f t="shared" ca="1" si="133"/>
        <v>201.48291124737676</v>
      </c>
      <c r="BQ233" s="92"/>
      <c r="BR233" s="92"/>
      <c r="BS233" s="92"/>
      <c r="BT233" s="92"/>
      <c r="BU233" s="92"/>
      <c r="BV233" s="92"/>
      <c r="BW233" s="92"/>
      <c r="BX233" s="92"/>
    </row>
    <row r="234" spans="1:77" x14ac:dyDescent="0.2">
      <c r="A234" t="str">
        <f t="shared" ca="1" si="122"/>
        <v>Ja</v>
      </c>
      <c r="B234">
        <f t="shared" ca="1" si="123"/>
        <v>2014</v>
      </c>
      <c r="C234">
        <f t="shared" ca="1" si="124"/>
        <v>5</v>
      </c>
      <c r="D234" s="82">
        <f t="shared" ca="1" si="125"/>
        <v>20</v>
      </c>
      <c r="E234" s="65">
        <f ca="1">OFFSET(Prisudvikling!D$8,0,ROW(E234)-ROW(E$6))</f>
        <v>41768</v>
      </c>
      <c r="F234">
        <f t="shared" ca="1" si="121"/>
        <v>135</v>
      </c>
      <c r="G234">
        <f t="shared" ca="1" si="142"/>
        <v>135</v>
      </c>
      <c r="H234">
        <f t="shared" ca="1" si="142"/>
        <v>150</v>
      </c>
      <c r="I234">
        <f t="shared" ca="1" si="142"/>
        <v>128.5</v>
      </c>
      <c r="J234">
        <f t="shared" ca="1" si="142"/>
        <v>155</v>
      </c>
      <c r="K234">
        <f t="shared" ca="1" si="142"/>
        <v>131</v>
      </c>
      <c r="L234">
        <f t="shared" ca="1" si="142"/>
        <v>328</v>
      </c>
      <c r="M234">
        <f t="shared" ca="1" si="142"/>
        <v>755.5</v>
      </c>
      <c r="N234">
        <f t="shared" ca="1" si="142"/>
        <v>231.75</v>
      </c>
      <c r="O234">
        <f t="shared" ca="1" si="142"/>
        <v>230</v>
      </c>
      <c r="P234">
        <f t="shared" ca="1" si="142"/>
        <v>211</v>
      </c>
      <c r="Q234">
        <f t="shared" ca="1" si="143"/>
        <v>1030</v>
      </c>
      <c r="R234">
        <f t="shared" ca="1" si="143"/>
        <v>589</v>
      </c>
      <c r="S234">
        <f t="shared" ca="1" si="143"/>
        <v>560</v>
      </c>
      <c r="T234">
        <f t="shared" ca="1" si="143"/>
        <v>1300</v>
      </c>
      <c r="U234">
        <f t="shared" ca="1" si="143"/>
        <v>831</v>
      </c>
      <c r="V234">
        <f t="shared" ca="1" si="143"/>
        <v>470</v>
      </c>
      <c r="W234">
        <f t="shared" ca="1" si="143"/>
        <v>495</v>
      </c>
      <c r="X234">
        <f t="shared" ca="1" si="143"/>
        <v>237.25</v>
      </c>
      <c r="Y234">
        <f t="shared" ca="1" si="143"/>
        <v>255</v>
      </c>
      <c r="Z234">
        <f t="shared" ca="1" si="143"/>
        <v>284.25</v>
      </c>
      <c r="AA234" t="str">
        <f t="shared" ca="1" si="144"/>
        <v>FALSK</v>
      </c>
      <c r="AB234">
        <f t="shared" ca="1" si="144"/>
        <v>1.1215204324905141</v>
      </c>
      <c r="AC234">
        <f t="shared" ca="1" si="144"/>
        <v>2.6728451025821833</v>
      </c>
      <c r="AD234">
        <f t="shared" ca="1" si="144"/>
        <v>1.5513246700916694</v>
      </c>
      <c r="AE234">
        <f t="shared" ca="1" si="144"/>
        <v>12.222558006782849</v>
      </c>
      <c r="AF234">
        <f t="shared" ca="1" si="144"/>
        <v>11.5</v>
      </c>
      <c r="AG234" t="str">
        <f t="shared" ca="1" si="144"/>
        <v>FALSK</v>
      </c>
      <c r="AH234" t="str">
        <f t="shared" ca="1" si="144"/>
        <v>FALSK</v>
      </c>
      <c r="AI234">
        <f t="shared" ca="1" si="144"/>
        <v>890</v>
      </c>
      <c r="AJ234">
        <f t="shared" ca="1" si="144"/>
        <v>2110</v>
      </c>
      <c r="AK234">
        <f t="shared" ca="1" si="145"/>
        <v>1220</v>
      </c>
      <c r="AL234">
        <f t="shared" ca="1" si="145"/>
        <v>9650</v>
      </c>
      <c r="AM234">
        <f t="shared" ca="1" si="145"/>
        <v>9080</v>
      </c>
      <c r="AN234" t="str">
        <f t="shared" ca="1" si="145"/>
        <v xml:space="preserve"> </v>
      </c>
      <c r="AO234" t="str">
        <f t="shared" ca="1" si="145"/>
        <v>FALSK</v>
      </c>
      <c r="AP234" t="str">
        <f t="shared" ca="1" si="145"/>
        <v>FALSK</v>
      </c>
      <c r="AQ234">
        <f t="shared" ca="1" si="145"/>
        <v>196.61563068204717</v>
      </c>
      <c r="AR234">
        <f t="shared" ca="1" si="145"/>
        <v>204.6</v>
      </c>
      <c r="AS234">
        <f t="shared" ca="1" si="145"/>
        <v>202.1307541032744</v>
      </c>
      <c r="AT234">
        <f t="shared" ca="1" si="145"/>
        <v>170.26356566035142</v>
      </c>
      <c r="AU234">
        <f t="shared" ca="1" si="145"/>
        <v>178.3</v>
      </c>
      <c r="AV234">
        <f t="shared" ca="1" si="145"/>
        <v>161.87908076176484</v>
      </c>
      <c r="AW234">
        <f t="shared" ca="1" si="145"/>
        <v>144.13588589950126</v>
      </c>
      <c r="AX234">
        <f t="shared" ca="1" si="145"/>
        <v>152.1</v>
      </c>
      <c r="AY234" t="str">
        <f t="shared" ca="1" si="145"/>
        <v>FALSK</v>
      </c>
      <c r="BD234" s="92" t="str">
        <f t="shared" ca="1" si="126"/>
        <v>Ja</v>
      </c>
      <c r="BE234" s="92">
        <f t="shared" ca="1" si="127"/>
        <v>2014</v>
      </c>
      <c r="BF234" s="92">
        <f t="shared" ca="1" si="128"/>
        <v>5</v>
      </c>
      <c r="BG234" s="92">
        <f t="shared" ca="1" si="129"/>
        <v>20</v>
      </c>
      <c r="BH234" s="92">
        <f t="shared" ca="1" si="130"/>
        <v>135</v>
      </c>
      <c r="BI234" s="92">
        <f t="shared" ca="1" si="131"/>
        <v>150</v>
      </c>
      <c r="BJ234" s="92">
        <f t="shared" ca="1" si="132"/>
        <v>328</v>
      </c>
      <c r="BK234" s="92">
        <f t="shared" ca="1" si="133"/>
        <v>202.1307541032744</v>
      </c>
      <c r="BQ234" s="92"/>
      <c r="BR234" s="92"/>
      <c r="BS234" s="92"/>
      <c r="BT234" s="92"/>
      <c r="BU234" s="92"/>
      <c r="BV234" s="92"/>
      <c r="BW234" s="92"/>
      <c r="BX234" s="92"/>
    </row>
    <row r="235" spans="1:77" x14ac:dyDescent="0.2">
      <c r="A235" t="str">
        <f t="shared" ca="1" si="122"/>
        <v>Ja</v>
      </c>
      <c r="B235">
        <f t="shared" ca="1" si="123"/>
        <v>2014</v>
      </c>
      <c r="C235">
        <f t="shared" ca="1" si="124"/>
        <v>5</v>
      </c>
      <c r="D235" s="82">
        <f t="shared" ca="1" si="125"/>
        <v>21</v>
      </c>
      <c r="E235" s="65">
        <f ca="1">OFFSET(Prisudvikling!D$8,0,ROW(E235)-ROW(E$6))</f>
        <v>41775</v>
      </c>
      <c r="F235">
        <f t="shared" ca="1" si="121"/>
        <v>135</v>
      </c>
      <c r="G235">
        <f t="shared" ca="1" si="142"/>
        <v>135</v>
      </c>
      <c r="H235">
        <f t="shared" ca="1" si="142"/>
        <v>147.5</v>
      </c>
      <c r="I235">
        <f t="shared" ca="1" si="142"/>
        <v>128.5</v>
      </c>
      <c r="J235">
        <f t="shared" ca="1" si="142"/>
        <v>155</v>
      </c>
      <c r="K235">
        <f t="shared" ca="1" si="142"/>
        <v>131</v>
      </c>
      <c r="L235">
        <f t="shared" ca="1" si="142"/>
        <v>323</v>
      </c>
      <c r="M235">
        <f t="shared" ca="1" si="142"/>
        <v>755.5</v>
      </c>
      <c r="N235">
        <f t="shared" ca="1" si="142"/>
        <v>226.75</v>
      </c>
      <c r="O235">
        <f t="shared" ca="1" si="142"/>
        <v>207</v>
      </c>
      <c r="P235">
        <f t="shared" ca="1" si="142"/>
        <v>211</v>
      </c>
      <c r="Q235">
        <f t="shared" ca="1" si="143"/>
        <v>1030</v>
      </c>
      <c r="R235">
        <f t="shared" ca="1" si="143"/>
        <v>581</v>
      </c>
      <c r="S235">
        <f t="shared" ca="1" si="143"/>
        <v>560</v>
      </c>
      <c r="T235">
        <f t="shared" ca="1" si="143"/>
        <v>1300</v>
      </c>
      <c r="U235">
        <f t="shared" ca="1" si="143"/>
        <v>831</v>
      </c>
      <c r="V235">
        <f t="shared" ca="1" si="143"/>
        <v>470</v>
      </c>
      <c r="W235">
        <f t="shared" ca="1" si="143"/>
        <v>495</v>
      </c>
      <c r="X235">
        <f t="shared" ca="1" si="143"/>
        <v>234</v>
      </c>
      <c r="Y235">
        <f t="shared" ca="1" si="143"/>
        <v>251.25</v>
      </c>
      <c r="Z235">
        <f t="shared" ca="1" si="143"/>
        <v>279.75</v>
      </c>
      <c r="AA235" t="str">
        <f t="shared" ca="1" si="144"/>
        <v>FALSK</v>
      </c>
      <c r="AB235">
        <f t="shared" ca="1" si="144"/>
        <v>1.1215204324905141</v>
      </c>
      <c r="AC235">
        <f t="shared" ca="1" si="144"/>
        <v>2.6728451025821833</v>
      </c>
      <c r="AD235">
        <f t="shared" ca="1" si="144"/>
        <v>1.5513246700916694</v>
      </c>
      <c r="AE235">
        <f t="shared" ca="1" si="144"/>
        <v>12.222558006782849</v>
      </c>
      <c r="AF235">
        <f t="shared" ca="1" si="144"/>
        <v>11.5</v>
      </c>
      <c r="AG235" t="str">
        <f t="shared" ca="1" si="144"/>
        <v>FALSK</v>
      </c>
      <c r="AH235" t="str">
        <f t="shared" ca="1" si="144"/>
        <v>FALSK</v>
      </c>
      <c r="AI235">
        <f t="shared" ca="1" si="144"/>
        <v>890</v>
      </c>
      <c r="AJ235">
        <f t="shared" ca="1" si="144"/>
        <v>2110</v>
      </c>
      <c r="AK235">
        <f t="shared" ca="1" si="145"/>
        <v>1220</v>
      </c>
      <c r="AL235">
        <f t="shared" ca="1" si="145"/>
        <v>9650</v>
      </c>
      <c r="AM235">
        <f t="shared" ca="1" si="145"/>
        <v>9080</v>
      </c>
      <c r="AN235" t="str">
        <f t="shared" ca="1" si="145"/>
        <v xml:space="preserve"> </v>
      </c>
      <c r="AO235" t="str">
        <f t="shared" ca="1" si="145"/>
        <v>FALSK</v>
      </c>
      <c r="AP235" t="str">
        <f t="shared" ca="1" si="145"/>
        <v>FALSK</v>
      </c>
      <c r="AQ235">
        <f t="shared" ca="1" si="145"/>
        <v>192.80172018604614</v>
      </c>
      <c r="AR235">
        <f t="shared" ca="1" si="145"/>
        <v>200.8</v>
      </c>
      <c r="AS235">
        <f t="shared" ca="1" si="145"/>
        <v>196.08457037655569</v>
      </c>
      <c r="AT235">
        <f t="shared" ca="1" si="145"/>
        <v>168.98204079224882</v>
      </c>
      <c r="AU235">
        <f t="shared" ca="1" si="145"/>
        <v>177</v>
      </c>
      <c r="AV235">
        <f t="shared" ca="1" si="145"/>
        <v>159.1387499894561</v>
      </c>
      <c r="AW235">
        <f t="shared" ca="1" si="145"/>
        <v>144.37142747076942</v>
      </c>
      <c r="AX235">
        <f t="shared" ca="1" si="145"/>
        <v>152.4</v>
      </c>
      <c r="AY235" t="str">
        <f t="shared" ca="1" si="145"/>
        <v>FALSK</v>
      </c>
      <c r="BD235" s="92" t="str">
        <f t="shared" ca="1" si="126"/>
        <v>Ja</v>
      </c>
      <c r="BE235" s="92">
        <f t="shared" ca="1" si="127"/>
        <v>2014</v>
      </c>
      <c r="BF235" s="92">
        <f t="shared" ca="1" si="128"/>
        <v>5</v>
      </c>
      <c r="BG235" s="92">
        <f t="shared" ca="1" si="129"/>
        <v>21</v>
      </c>
      <c r="BH235" s="92">
        <f t="shared" ca="1" si="130"/>
        <v>135</v>
      </c>
      <c r="BI235" s="92">
        <f t="shared" ca="1" si="131"/>
        <v>147.5</v>
      </c>
      <c r="BJ235" s="92">
        <f t="shared" ca="1" si="132"/>
        <v>323</v>
      </c>
      <c r="BK235" s="92">
        <f t="shared" ca="1" si="133"/>
        <v>196.08457037655569</v>
      </c>
      <c r="BQ235" s="92"/>
      <c r="BR235" s="92"/>
      <c r="BS235" s="92"/>
      <c r="BT235" s="92"/>
      <c r="BU235" s="92"/>
      <c r="BV235" s="92"/>
      <c r="BW235" s="92"/>
      <c r="BX235" s="92"/>
    </row>
    <row r="236" spans="1:77" x14ac:dyDescent="0.2">
      <c r="A236" t="str">
        <f t="shared" ca="1" si="122"/>
        <v>Ja</v>
      </c>
      <c r="B236">
        <f t="shared" ca="1" si="123"/>
        <v>2014</v>
      </c>
      <c r="C236">
        <f t="shared" ca="1" si="124"/>
        <v>5</v>
      </c>
      <c r="D236" s="82">
        <f t="shared" ca="1" si="125"/>
        <v>22</v>
      </c>
      <c r="E236" s="65">
        <f ca="1">OFFSET(Prisudvikling!D$8,0,ROW(E236)-ROW(E$6))</f>
        <v>41782</v>
      </c>
      <c r="F236">
        <f t="shared" ca="1" si="121"/>
        <v>133</v>
      </c>
      <c r="G236">
        <f t="shared" ref="G236:P245" ca="1" si="146">IF(ISNA(HLOOKUP($E236,prisudvikling,G$2,FALSE)),"FALSK",IF(HLOOKUP($E236,prisudvikling,G$2,FALSE)&gt;0,HLOOKUP($E236,prisudvikling,G$2,FALSE),"FALSK"))</f>
        <v>133</v>
      </c>
      <c r="H236">
        <f t="shared" ca="1" si="146"/>
        <v>143.5</v>
      </c>
      <c r="I236">
        <f t="shared" ca="1" si="146"/>
        <v>124.5</v>
      </c>
      <c r="J236">
        <f t="shared" ca="1" si="146"/>
        <v>155</v>
      </c>
      <c r="K236">
        <f t="shared" ca="1" si="146"/>
        <v>131</v>
      </c>
      <c r="L236">
        <f t="shared" ca="1" si="146"/>
        <v>340.54</v>
      </c>
      <c r="M236">
        <f t="shared" ca="1" si="146"/>
        <v>745.5</v>
      </c>
      <c r="N236">
        <f t="shared" ca="1" si="146"/>
        <v>226.75</v>
      </c>
      <c r="O236">
        <f t="shared" ca="1" si="146"/>
        <v>258</v>
      </c>
      <c r="P236">
        <f t="shared" ca="1" si="146"/>
        <v>211</v>
      </c>
      <c r="Q236">
        <f t="shared" ref="Q236:Z245" ca="1" si="147">IF(ISNA(HLOOKUP($E236,prisudvikling,Q$2,FALSE)),"FALSK",IF(HLOOKUP($E236,prisudvikling,Q$2,FALSE)&gt;0,HLOOKUP($E236,prisudvikling,Q$2,FALSE),"FALSK"))</f>
        <v>1050</v>
      </c>
      <c r="R236">
        <f t="shared" ca="1" si="147"/>
        <v>588.25</v>
      </c>
      <c r="S236" t="str">
        <f t="shared" ca="1" si="147"/>
        <v>FALSK</v>
      </c>
      <c r="T236">
        <f t="shared" ca="1" si="147"/>
        <v>1300</v>
      </c>
      <c r="U236">
        <f t="shared" ca="1" si="147"/>
        <v>836</v>
      </c>
      <c r="V236">
        <f t="shared" ca="1" si="147"/>
        <v>475</v>
      </c>
      <c r="W236">
        <f t="shared" ca="1" si="147"/>
        <v>495</v>
      </c>
      <c r="X236">
        <f t="shared" ca="1" si="147"/>
        <v>231.25</v>
      </c>
      <c r="Y236">
        <f t="shared" ca="1" si="147"/>
        <v>248</v>
      </c>
      <c r="Z236">
        <f t="shared" ca="1" si="147"/>
        <v>278</v>
      </c>
      <c r="AA236" t="str">
        <f t="shared" ref="AA236:AJ245" ca="1" si="148">IF(ISNA(HLOOKUP($E236,prisudvikling,AA$2,FALSE)),"FALSK",IF(HLOOKUP($E236,prisudvikling,AA$2,FALSE)&gt;0,HLOOKUP($E236,prisudvikling,AA$2,FALSE),"FALSK"))</f>
        <v>FALSK</v>
      </c>
      <c r="AB236">
        <f t="shared" ca="1" si="148"/>
        <v>1.1215204324905141</v>
      </c>
      <c r="AC236">
        <f t="shared" ca="1" si="148"/>
        <v>2.6728451025821833</v>
      </c>
      <c r="AD236">
        <f t="shared" ca="1" si="148"/>
        <v>1.5513246700916694</v>
      </c>
      <c r="AE236">
        <f t="shared" ca="1" si="148"/>
        <v>12.222558006782849</v>
      </c>
      <c r="AF236">
        <f t="shared" ca="1" si="148"/>
        <v>11.5</v>
      </c>
      <c r="AG236" t="str">
        <f t="shared" ca="1" si="148"/>
        <v>FALSK</v>
      </c>
      <c r="AH236" t="str">
        <f t="shared" ca="1" si="148"/>
        <v>FALSK</v>
      </c>
      <c r="AI236">
        <f t="shared" ca="1" si="148"/>
        <v>890</v>
      </c>
      <c r="AJ236">
        <f t="shared" ca="1" si="148"/>
        <v>2110</v>
      </c>
      <c r="AK236">
        <f t="shared" ref="AK236:AY245" ca="1" si="149">IF(ISNA(HLOOKUP($E236,prisudvikling,AK$2,FALSE)),"FALSK",IF(HLOOKUP($E236,prisudvikling,AK$2,FALSE)&gt;0,HLOOKUP($E236,prisudvikling,AK$2,FALSE),"FALSK"))</f>
        <v>1220</v>
      </c>
      <c r="AL236">
        <f t="shared" ca="1" si="149"/>
        <v>9650</v>
      </c>
      <c r="AM236">
        <f t="shared" ca="1" si="149"/>
        <v>9080</v>
      </c>
      <c r="AN236" t="str">
        <f t="shared" ca="1" si="149"/>
        <v xml:space="preserve"> </v>
      </c>
      <c r="AO236" t="str">
        <f t="shared" ca="1" si="149"/>
        <v>FALSK</v>
      </c>
      <c r="AP236" t="str">
        <f t="shared" ca="1" si="149"/>
        <v>FALSK</v>
      </c>
      <c r="AQ236">
        <f t="shared" ca="1" si="149"/>
        <v>197.42716776622424</v>
      </c>
      <c r="AR236">
        <f t="shared" ca="1" si="149"/>
        <v>205.4</v>
      </c>
      <c r="AS236">
        <f t="shared" ca="1" si="149"/>
        <v>201.68707573510551</v>
      </c>
      <c r="AT236">
        <f t="shared" ca="1" si="149"/>
        <v>169.32786505694855</v>
      </c>
      <c r="AU236">
        <f t="shared" ca="1" si="149"/>
        <v>177.3</v>
      </c>
      <c r="AV236">
        <f t="shared" ca="1" si="149"/>
        <v>160.54743356237233</v>
      </c>
      <c r="AW236">
        <f t="shared" ca="1" si="149"/>
        <v>143.45178456506753</v>
      </c>
      <c r="AX236">
        <f t="shared" ca="1" si="149"/>
        <v>151.5</v>
      </c>
      <c r="AY236" t="str">
        <f t="shared" ca="1" si="149"/>
        <v>FALSK</v>
      </c>
      <c r="BD236" s="92" t="str">
        <f t="shared" ca="1" si="126"/>
        <v>Ja</v>
      </c>
      <c r="BE236" s="92">
        <f t="shared" ca="1" si="127"/>
        <v>2014</v>
      </c>
      <c r="BF236" s="92">
        <f t="shared" ca="1" si="128"/>
        <v>5</v>
      </c>
      <c r="BG236" s="92">
        <f t="shared" ca="1" si="129"/>
        <v>22</v>
      </c>
      <c r="BH236" s="92">
        <f t="shared" ca="1" si="130"/>
        <v>133</v>
      </c>
      <c r="BI236" s="92">
        <f t="shared" ca="1" si="131"/>
        <v>143.5</v>
      </c>
      <c r="BJ236" s="92">
        <f t="shared" ca="1" si="132"/>
        <v>340.54</v>
      </c>
      <c r="BK236" s="92">
        <f t="shared" ca="1" si="133"/>
        <v>201.68707573510551</v>
      </c>
      <c r="BQ236" s="92"/>
      <c r="BR236" s="92"/>
      <c r="BS236" s="92"/>
      <c r="BT236" s="92"/>
      <c r="BU236" s="92"/>
      <c r="BV236" s="92"/>
      <c r="BW236" s="92"/>
      <c r="BX236" s="92"/>
    </row>
    <row r="237" spans="1:77" x14ac:dyDescent="0.2">
      <c r="A237" t="str">
        <f t="shared" ca="1" si="122"/>
        <v>Ja</v>
      </c>
      <c r="B237">
        <f t="shared" ca="1" si="123"/>
        <v>2014</v>
      </c>
      <c r="C237">
        <f t="shared" ca="1" si="124"/>
        <v>5</v>
      </c>
      <c r="D237" s="82">
        <f t="shared" ca="1" si="125"/>
        <v>23</v>
      </c>
      <c r="E237" s="65">
        <f ca="1">OFFSET(Prisudvikling!D$8,0,ROW(E237)-ROW(E$6))</f>
        <v>41789</v>
      </c>
      <c r="F237">
        <f t="shared" ca="1" si="121"/>
        <v>131</v>
      </c>
      <c r="G237">
        <f t="shared" ca="1" si="146"/>
        <v>131</v>
      </c>
      <c r="H237">
        <f t="shared" ca="1" si="146"/>
        <v>143</v>
      </c>
      <c r="I237">
        <f t="shared" ca="1" si="146"/>
        <v>125.5</v>
      </c>
      <c r="J237">
        <f t="shared" ca="1" si="146"/>
        <v>150</v>
      </c>
      <c r="K237">
        <f t="shared" ca="1" si="146"/>
        <v>130</v>
      </c>
      <c r="L237">
        <f t="shared" ca="1" si="146"/>
        <v>335</v>
      </c>
      <c r="M237">
        <f t="shared" ca="1" si="146"/>
        <v>745.5</v>
      </c>
      <c r="N237">
        <f t="shared" ca="1" si="146"/>
        <v>226.75</v>
      </c>
      <c r="O237">
        <f t="shared" ca="1" si="146"/>
        <v>230</v>
      </c>
      <c r="P237">
        <f t="shared" ca="1" si="146"/>
        <v>211</v>
      </c>
      <c r="Q237">
        <f t="shared" ca="1" si="147"/>
        <v>1030</v>
      </c>
      <c r="R237">
        <f t="shared" ca="1" si="147"/>
        <v>588.25</v>
      </c>
      <c r="S237">
        <f t="shared" ca="1" si="147"/>
        <v>560</v>
      </c>
      <c r="T237">
        <f t="shared" ca="1" si="147"/>
        <v>1300</v>
      </c>
      <c r="U237">
        <f t="shared" ca="1" si="147"/>
        <v>836</v>
      </c>
      <c r="V237">
        <f t="shared" ca="1" si="147"/>
        <v>475</v>
      </c>
      <c r="W237">
        <f t="shared" ca="1" si="147"/>
        <v>495</v>
      </c>
      <c r="X237">
        <f t="shared" ca="1" si="147"/>
        <v>232</v>
      </c>
      <c r="Y237">
        <f t="shared" ca="1" si="147"/>
        <v>248.75</v>
      </c>
      <c r="Z237">
        <f t="shared" ca="1" si="147"/>
        <v>278.25</v>
      </c>
      <c r="AA237" t="str">
        <f t="shared" ca="1" si="148"/>
        <v>FALSK</v>
      </c>
      <c r="AB237">
        <f t="shared" ca="1" si="148"/>
        <v>1.1215204324905141</v>
      </c>
      <c r="AC237">
        <f t="shared" ca="1" si="148"/>
        <v>2.6728451025821833</v>
      </c>
      <c r="AD237">
        <f t="shared" ca="1" si="148"/>
        <v>1.5513246700916694</v>
      </c>
      <c r="AE237">
        <f t="shared" ca="1" si="148"/>
        <v>12.222558006782849</v>
      </c>
      <c r="AF237">
        <f t="shared" ca="1" si="148"/>
        <v>10.5</v>
      </c>
      <c r="AG237" t="str">
        <f t="shared" ca="1" si="148"/>
        <v>FALSK</v>
      </c>
      <c r="AH237" t="str">
        <f t="shared" ca="1" si="148"/>
        <v>FALSK</v>
      </c>
      <c r="AI237">
        <f t="shared" ca="1" si="148"/>
        <v>890</v>
      </c>
      <c r="AJ237">
        <f t="shared" ca="1" si="148"/>
        <v>2110</v>
      </c>
      <c r="AK237">
        <f t="shared" ca="1" si="149"/>
        <v>1220</v>
      </c>
      <c r="AL237">
        <f t="shared" ca="1" si="149"/>
        <v>9650</v>
      </c>
      <c r="AM237">
        <f t="shared" ca="1" si="149"/>
        <v>8290</v>
      </c>
      <c r="AN237" t="str">
        <f t="shared" ca="1" si="149"/>
        <v xml:space="preserve"> </v>
      </c>
      <c r="AO237" t="str">
        <f t="shared" ca="1" si="149"/>
        <v>FALSK</v>
      </c>
      <c r="AP237" t="str">
        <f t="shared" ca="1" si="149"/>
        <v>FALSK</v>
      </c>
      <c r="AQ237">
        <f t="shared" ca="1" si="149"/>
        <v>194.35839070928552</v>
      </c>
      <c r="AR237">
        <f t="shared" ca="1" si="149"/>
        <v>202.4</v>
      </c>
      <c r="AS237">
        <f t="shared" ca="1" si="149"/>
        <v>199.30108334653232</v>
      </c>
      <c r="AT237">
        <f t="shared" ca="1" si="149"/>
        <v>167.00243325281514</v>
      </c>
      <c r="AU237">
        <f t="shared" ca="1" si="149"/>
        <v>175</v>
      </c>
      <c r="AV237">
        <f t="shared" ca="1" si="149"/>
        <v>158.73069832233617</v>
      </c>
      <c r="AW237">
        <f t="shared" ca="1" si="149"/>
        <v>141.83353421889979</v>
      </c>
      <c r="AX237">
        <f t="shared" ca="1" si="149"/>
        <v>149.80000000000001</v>
      </c>
      <c r="AY237" t="str">
        <f t="shared" ca="1" si="149"/>
        <v>FALSK</v>
      </c>
      <c r="BD237" s="92" t="str">
        <f t="shared" ca="1" si="126"/>
        <v>Ja</v>
      </c>
      <c r="BE237" s="92">
        <f t="shared" ca="1" si="127"/>
        <v>2014</v>
      </c>
      <c r="BF237" s="92">
        <f t="shared" ca="1" si="128"/>
        <v>5</v>
      </c>
      <c r="BG237" s="92">
        <f t="shared" ca="1" si="129"/>
        <v>23</v>
      </c>
      <c r="BH237" s="92">
        <f t="shared" ca="1" si="130"/>
        <v>131</v>
      </c>
      <c r="BI237" s="92">
        <f t="shared" ca="1" si="131"/>
        <v>143</v>
      </c>
      <c r="BJ237" s="92">
        <f t="shared" ca="1" si="132"/>
        <v>335</v>
      </c>
      <c r="BK237" s="92">
        <f t="shared" ca="1" si="133"/>
        <v>199.30108334653232</v>
      </c>
      <c r="BQ237" s="92"/>
      <c r="BR237" s="92"/>
      <c r="BS237" s="92"/>
      <c r="BT237" s="92"/>
      <c r="BU237" s="92"/>
      <c r="BV237" s="92"/>
      <c r="BW237" s="92"/>
      <c r="BX237" s="92"/>
    </row>
    <row r="238" spans="1:77" x14ac:dyDescent="0.2">
      <c r="A238" t="str">
        <f t="shared" ca="1" si="122"/>
        <v>Ja</v>
      </c>
      <c r="B238">
        <f t="shared" ca="1" si="123"/>
        <v>2014</v>
      </c>
      <c r="C238">
        <f t="shared" ca="1" si="124"/>
        <v>6</v>
      </c>
      <c r="D238" s="82">
        <f t="shared" ca="1" si="125"/>
        <v>24</v>
      </c>
      <c r="E238" s="65">
        <f ca="1">OFFSET(Prisudvikling!D$8,0,ROW(E238)-ROW(E$6))</f>
        <v>41796</v>
      </c>
      <c r="F238">
        <f t="shared" ca="1" si="121"/>
        <v>131</v>
      </c>
      <c r="G238">
        <f t="shared" ca="1" si="146"/>
        <v>131</v>
      </c>
      <c r="H238">
        <f t="shared" ca="1" si="146"/>
        <v>140</v>
      </c>
      <c r="I238">
        <f t="shared" ca="1" si="146"/>
        <v>123.5</v>
      </c>
      <c r="J238">
        <f t="shared" ca="1" si="146"/>
        <v>150</v>
      </c>
      <c r="K238">
        <f t="shared" ca="1" si="146"/>
        <v>124</v>
      </c>
      <c r="L238">
        <f t="shared" ca="1" si="146"/>
        <v>338</v>
      </c>
      <c r="M238">
        <f t="shared" ca="1" si="146"/>
        <v>745.5</v>
      </c>
      <c r="N238">
        <f t="shared" ca="1" si="146"/>
        <v>226.75</v>
      </c>
      <c r="O238">
        <f t="shared" ca="1" si="146"/>
        <v>228</v>
      </c>
      <c r="P238">
        <f t="shared" ca="1" si="146"/>
        <v>198</v>
      </c>
      <c r="Q238">
        <f t="shared" ca="1" si="147"/>
        <v>1030</v>
      </c>
      <c r="R238">
        <f t="shared" ca="1" si="147"/>
        <v>594</v>
      </c>
      <c r="S238">
        <f t="shared" ca="1" si="147"/>
        <v>560</v>
      </c>
      <c r="T238">
        <f t="shared" ca="1" si="147"/>
        <v>1300</v>
      </c>
      <c r="U238">
        <f t="shared" ca="1" si="147"/>
        <v>836</v>
      </c>
      <c r="V238">
        <f t="shared" ca="1" si="147"/>
        <v>475</v>
      </c>
      <c r="W238">
        <f t="shared" ca="1" si="147"/>
        <v>495</v>
      </c>
      <c r="X238">
        <f t="shared" ca="1" si="147"/>
        <v>231.75</v>
      </c>
      <c r="Y238">
        <f t="shared" ca="1" si="147"/>
        <v>248.25</v>
      </c>
      <c r="Z238">
        <f t="shared" ca="1" si="147"/>
        <v>278.5</v>
      </c>
      <c r="AA238" t="str">
        <f t="shared" ca="1" si="148"/>
        <v>FALSK</v>
      </c>
      <c r="AB238">
        <f t="shared" ca="1" si="148"/>
        <v>1.25</v>
      </c>
      <c r="AC238">
        <f t="shared" ca="1" si="148"/>
        <v>2.9</v>
      </c>
      <c r="AD238">
        <f t="shared" ca="1" si="148"/>
        <v>1.65</v>
      </c>
      <c r="AE238">
        <f t="shared" ca="1" si="148"/>
        <v>13.25</v>
      </c>
      <c r="AF238">
        <f t="shared" ca="1" si="148"/>
        <v>10.5</v>
      </c>
      <c r="AG238" t="str">
        <f t="shared" ca="1" si="148"/>
        <v>FALSK</v>
      </c>
      <c r="AH238" t="str">
        <f t="shared" ca="1" si="148"/>
        <v>FALSK</v>
      </c>
      <c r="AI238">
        <f t="shared" ca="1" si="148"/>
        <v>990</v>
      </c>
      <c r="AJ238">
        <f t="shared" ca="1" si="148"/>
        <v>2290</v>
      </c>
      <c r="AK238">
        <f t="shared" ca="1" si="149"/>
        <v>1300</v>
      </c>
      <c r="AL238">
        <f t="shared" ca="1" si="149"/>
        <v>10460</v>
      </c>
      <c r="AM238">
        <f t="shared" ca="1" si="149"/>
        <v>8290</v>
      </c>
      <c r="AN238" t="str">
        <f t="shared" ca="1" si="149"/>
        <v xml:space="preserve"> </v>
      </c>
      <c r="AO238" t="str">
        <f t="shared" ca="1" si="149"/>
        <v>FALSK</v>
      </c>
      <c r="AP238" t="str">
        <f t="shared" ca="1" si="149"/>
        <v>FALSK</v>
      </c>
      <c r="AQ238">
        <f t="shared" ca="1" si="149"/>
        <v>195.42840217401508</v>
      </c>
      <c r="AR238">
        <f t="shared" ca="1" si="149"/>
        <v>203.4</v>
      </c>
      <c r="AS238">
        <f t="shared" ca="1" si="149"/>
        <v>198.19417689541086</v>
      </c>
      <c r="AT238">
        <f t="shared" ca="1" si="149"/>
        <v>166.30343158461253</v>
      </c>
      <c r="AU238">
        <f t="shared" ca="1" si="149"/>
        <v>174.3</v>
      </c>
      <c r="AV238">
        <f t="shared" ca="1" si="149"/>
        <v>157.26414840813482</v>
      </c>
      <c r="AW238">
        <f t="shared" ca="1" si="149"/>
        <v>138.68498489502761</v>
      </c>
      <c r="AX238">
        <f t="shared" ca="1" si="149"/>
        <v>146.69999999999999</v>
      </c>
      <c r="AY238" t="str">
        <f t="shared" ca="1" si="149"/>
        <v>FALSK</v>
      </c>
      <c r="BD238" s="92" t="str">
        <f t="shared" ca="1" si="126"/>
        <v>Ja</v>
      </c>
      <c r="BE238" s="92">
        <f t="shared" ca="1" si="127"/>
        <v>2014</v>
      </c>
      <c r="BF238" s="92">
        <f t="shared" ca="1" si="128"/>
        <v>6</v>
      </c>
      <c r="BG238" s="92">
        <f t="shared" ca="1" si="129"/>
        <v>24</v>
      </c>
      <c r="BH238" s="92">
        <f t="shared" ca="1" si="130"/>
        <v>131</v>
      </c>
      <c r="BI238" s="92">
        <f t="shared" ca="1" si="131"/>
        <v>140</v>
      </c>
      <c r="BJ238" s="92">
        <f t="shared" ca="1" si="132"/>
        <v>338</v>
      </c>
      <c r="BK238" s="92">
        <f t="shared" ca="1" si="133"/>
        <v>198.19417689541086</v>
      </c>
      <c r="BQ238" s="92"/>
      <c r="BR238" s="92"/>
      <c r="BS238" s="92"/>
      <c r="BT238" s="92"/>
      <c r="BU238" s="92"/>
      <c r="BV238" s="92"/>
      <c r="BW238" s="92"/>
      <c r="BX238" s="92"/>
    </row>
    <row r="239" spans="1:77" x14ac:dyDescent="0.2">
      <c r="A239" t="str">
        <f t="shared" ca="1" si="122"/>
        <v>Ja</v>
      </c>
      <c r="B239">
        <f t="shared" ca="1" si="123"/>
        <v>2014</v>
      </c>
      <c r="C239">
        <f t="shared" ca="1" si="124"/>
        <v>6</v>
      </c>
      <c r="D239" s="82">
        <f t="shared" ca="1" si="125"/>
        <v>25</v>
      </c>
      <c r="E239" s="65">
        <f ca="1">OFFSET(Prisudvikling!D$8,0,ROW(E239)-ROW(E$6))</f>
        <v>41803</v>
      </c>
      <c r="F239">
        <f t="shared" ca="1" si="121"/>
        <v>128</v>
      </c>
      <c r="G239">
        <f t="shared" ca="1" si="146"/>
        <v>128</v>
      </c>
      <c r="H239">
        <f t="shared" ca="1" si="146"/>
        <v>136</v>
      </c>
      <c r="I239">
        <f t="shared" ca="1" si="146"/>
        <v>123</v>
      </c>
      <c r="J239">
        <f t="shared" ca="1" si="146"/>
        <v>149</v>
      </c>
      <c r="K239">
        <f t="shared" ca="1" si="146"/>
        <v>124</v>
      </c>
      <c r="L239">
        <f t="shared" ca="1" si="146"/>
        <v>334</v>
      </c>
      <c r="M239">
        <f t="shared" ca="1" si="146"/>
        <v>745.5</v>
      </c>
      <c r="N239">
        <f t="shared" ca="1" si="146"/>
        <v>226.75</v>
      </c>
      <c r="O239">
        <f t="shared" ca="1" si="146"/>
        <v>228</v>
      </c>
      <c r="P239">
        <f t="shared" ca="1" si="146"/>
        <v>203</v>
      </c>
      <c r="Q239">
        <f t="shared" ca="1" si="147"/>
        <v>1030</v>
      </c>
      <c r="R239">
        <f t="shared" ca="1" si="147"/>
        <v>572</v>
      </c>
      <c r="S239">
        <f t="shared" ca="1" si="147"/>
        <v>560</v>
      </c>
      <c r="T239">
        <f t="shared" ca="1" si="147"/>
        <v>1300</v>
      </c>
      <c r="U239">
        <f t="shared" ca="1" si="147"/>
        <v>835</v>
      </c>
      <c r="V239">
        <f t="shared" ca="1" si="147"/>
        <v>473</v>
      </c>
      <c r="W239">
        <f t="shared" ca="1" si="147"/>
        <v>495</v>
      </c>
      <c r="X239">
        <f t="shared" ca="1" si="147"/>
        <v>230.5</v>
      </c>
      <c r="Y239">
        <f t="shared" ca="1" si="147"/>
        <v>246.75</v>
      </c>
      <c r="Z239">
        <f t="shared" ca="1" si="147"/>
        <v>277.25</v>
      </c>
      <c r="AA239" t="str">
        <f t="shared" ca="1" si="148"/>
        <v>FALSK</v>
      </c>
      <c r="AB239">
        <f t="shared" ca="1" si="148"/>
        <v>1.25</v>
      </c>
      <c r="AC239">
        <f t="shared" ca="1" si="148"/>
        <v>2.9</v>
      </c>
      <c r="AD239">
        <f t="shared" ca="1" si="148"/>
        <v>1.65</v>
      </c>
      <c r="AE239">
        <f t="shared" ca="1" si="148"/>
        <v>13.25</v>
      </c>
      <c r="AF239">
        <f t="shared" ca="1" si="148"/>
        <v>10.5</v>
      </c>
      <c r="AG239" t="str">
        <f t="shared" ca="1" si="148"/>
        <v>FALSK</v>
      </c>
      <c r="AH239" t="str">
        <f t="shared" ca="1" si="148"/>
        <v>FALSK</v>
      </c>
      <c r="AI239">
        <f t="shared" ca="1" si="148"/>
        <v>990</v>
      </c>
      <c r="AJ239">
        <f t="shared" ca="1" si="148"/>
        <v>2290</v>
      </c>
      <c r="AK239">
        <f t="shared" ca="1" si="149"/>
        <v>1300</v>
      </c>
      <c r="AL239">
        <f t="shared" ca="1" si="149"/>
        <v>10460</v>
      </c>
      <c r="AM239">
        <f t="shared" ca="1" si="149"/>
        <v>8290</v>
      </c>
      <c r="AN239" t="str">
        <f t="shared" ca="1" si="149"/>
        <v xml:space="preserve"> </v>
      </c>
      <c r="AO239" t="str">
        <f t="shared" ca="1" si="149"/>
        <v>FALSK</v>
      </c>
      <c r="AP239" t="str">
        <f t="shared" ca="1" si="149"/>
        <v>FALSK</v>
      </c>
      <c r="AQ239">
        <f t="shared" ca="1" si="149"/>
        <v>193.63057883721015</v>
      </c>
      <c r="AR239">
        <f t="shared" ca="1" si="149"/>
        <v>201.6</v>
      </c>
      <c r="AS239">
        <f t="shared" ca="1" si="149"/>
        <v>195.69227896027249</v>
      </c>
      <c r="AT239">
        <f t="shared" ca="1" si="149"/>
        <v>165.68532939361035</v>
      </c>
      <c r="AU239">
        <f t="shared" ca="1" si="149"/>
        <v>173.7</v>
      </c>
      <c r="AV239">
        <f t="shared" ca="1" si="149"/>
        <v>154.20034936336208</v>
      </c>
      <c r="AW239">
        <f t="shared" ca="1" si="149"/>
        <v>137.24613569940411</v>
      </c>
      <c r="AX239">
        <f t="shared" ca="1" si="149"/>
        <v>145.19999999999999</v>
      </c>
      <c r="AY239" t="str">
        <f t="shared" ca="1" si="149"/>
        <v>FALSK</v>
      </c>
      <c r="BD239" s="92" t="str">
        <f t="shared" ca="1" si="126"/>
        <v>Ja</v>
      </c>
      <c r="BE239" s="92">
        <f t="shared" ca="1" si="127"/>
        <v>2014</v>
      </c>
      <c r="BF239" s="92">
        <f t="shared" ca="1" si="128"/>
        <v>6</v>
      </c>
      <c r="BG239" s="92">
        <f t="shared" ca="1" si="129"/>
        <v>25</v>
      </c>
      <c r="BH239" s="92">
        <f t="shared" ca="1" si="130"/>
        <v>128</v>
      </c>
      <c r="BI239" s="92">
        <f t="shared" ca="1" si="131"/>
        <v>136</v>
      </c>
      <c r="BJ239" s="92">
        <f t="shared" ca="1" si="132"/>
        <v>334</v>
      </c>
      <c r="BK239" s="92">
        <f t="shared" ca="1" si="133"/>
        <v>195.69227896027249</v>
      </c>
      <c r="BQ239" s="92"/>
      <c r="BR239" s="92"/>
      <c r="BS239" s="92"/>
      <c r="BT239" s="92"/>
      <c r="BU239" s="92"/>
      <c r="BV239" s="92"/>
      <c r="BW239" s="92"/>
      <c r="BX239" s="92"/>
    </row>
    <row r="240" spans="1:77" x14ac:dyDescent="0.2">
      <c r="A240" t="str">
        <f t="shared" ca="1" si="122"/>
        <v>Ja</v>
      </c>
      <c r="B240">
        <f t="shared" ca="1" si="123"/>
        <v>2014</v>
      </c>
      <c r="C240">
        <f t="shared" ca="1" si="124"/>
        <v>6</v>
      </c>
      <c r="D240" s="82">
        <f t="shared" ca="1" si="125"/>
        <v>26</v>
      </c>
      <c r="E240" s="65">
        <f ca="1">OFFSET(Prisudvikling!D$8,0,ROW(E240)-ROW(E$6))</f>
        <v>41810</v>
      </c>
      <c r="F240">
        <f t="shared" ca="1" si="121"/>
        <v>128</v>
      </c>
      <c r="G240">
        <f t="shared" ca="1" si="146"/>
        <v>128</v>
      </c>
      <c r="H240">
        <f t="shared" ca="1" si="146"/>
        <v>137.5</v>
      </c>
      <c r="I240">
        <f t="shared" ca="1" si="146"/>
        <v>121</v>
      </c>
      <c r="J240">
        <f t="shared" ca="1" si="146"/>
        <v>149</v>
      </c>
      <c r="K240">
        <f t="shared" ca="1" si="146"/>
        <v>125</v>
      </c>
      <c r="L240">
        <f t="shared" ca="1" si="146"/>
        <v>327</v>
      </c>
      <c r="M240">
        <f t="shared" ca="1" si="146"/>
        <v>745.5</v>
      </c>
      <c r="N240">
        <f t="shared" ca="1" si="146"/>
        <v>214</v>
      </c>
      <c r="O240">
        <f t="shared" ca="1" si="146"/>
        <v>228</v>
      </c>
      <c r="P240">
        <f t="shared" ca="1" si="146"/>
        <v>204</v>
      </c>
      <c r="Q240">
        <f t="shared" ca="1" si="147"/>
        <v>1030</v>
      </c>
      <c r="R240">
        <f t="shared" ca="1" si="147"/>
        <v>573</v>
      </c>
      <c r="S240">
        <f t="shared" ca="1" si="147"/>
        <v>560</v>
      </c>
      <c r="T240">
        <f t="shared" ca="1" si="147"/>
        <v>1300</v>
      </c>
      <c r="U240">
        <f t="shared" ca="1" si="147"/>
        <v>846</v>
      </c>
      <c r="V240">
        <f t="shared" ca="1" si="147"/>
        <v>477</v>
      </c>
      <c r="W240">
        <f t="shared" ca="1" si="147"/>
        <v>495</v>
      </c>
      <c r="X240">
        <f t="shared" ca="1" si="147"/>
        <v>228.75</v>
      </c>
      <c r="Y240">
        <f t="shared" ca="1" si="147"/>
        <v>245.25</v>
      </c>
      <c r="Z240">
        <f t="shared" ca="1" si="147"/>
        <v>274.5</v>
      </c>
      <c r="AA240" t="str">
        <f t="shared" ca="1" si="148"/>
        <v>FALSK</v>
      </c>
      <c r="AB240">
        <f t="shared" ca="1" si="148"/>
        <v>1.25</v>
      </c>
      <c r="AC240">
        <f t="shared" ca="1" si="148"/>
        <v>2.9</v>
      </c>
      <c r="AD240">
        <f t="shared" ca="1" si="148"/>
        <v>1.65</v>
      </c>
      <c r="AE240">
        <f t="shared" ca="1" si="148"/>
        <v>13.25</v>
      </c>
      <c r="AF240">
        <f t="shared" ca="1" si="148"/>
        <v>10.5</v>
      </c>
      <c r="AG240" t="str">
        <f t="shared" ca="1" si="148"/>
        <v>FALSK</v>
      </c>
      <c r="AH240" t="str">
        <f t="shared" ca="1" si="148"/>
        <v>FALSK</v>
      </c>
      <c r="AI240">
        <f t="shared" ca="1" si="148"/>
        <v>990</v>
      </c>
      <c r="AJ240">
        <f t="shared" ca="1" si="148"/>
        <v>2290</v>
      </c>
      <c r="AK240">
        <f t="shared" ca="1" si="149"/>
        <v>1300</v>
      </c>
      <c r="AL240">
        <f t="shared" ca="1" si="149"/>
        <v>10460</v>
      </c>
      <c r="AM240">
        <f t="shared" ca="1" si="149"/>
        <v>8290</v>
      </c>
      <c r="AN240" t="str">
        <f t="shared" ca="1" si="149"/>
        <v xml:space="preserve"> </v>
      </c>
      <c r="AO240" t="str">
        <f t="shared" ca="1" si="149"/>
        <v>FALSK</v>
      </c>
      <c r="AP240" t="str">
        <f t="shared" ca="1" si="149"/>
        <v>FALSK</v>
      </c>
      <c r="AQ240">
        <f t="shared" ca="1" si="149"/>
        <v>193.30624150474884</v>
      </c>
      <c r="AR240">
        <f t="shared" ca="1" si="149"/>
        <v>201.3</v>
      </c>
      <c r="AS240">
        <f t="shared" ca="1" si="149"/>
        <v>195.74212662878998</v>
      </c>
      <c r="AT240">
        <f t="shared" ca="1" si="149"/>
        <v>164.10599660514748</v>
      </c>
      <c r="AU240">
        <f t="shared" ca="1" si="149"/>
        <v>172.1</v>
      </c>
      <c r="AV240">
        <f t="shared" ca="1" si="149"/>
        <v>154.20800074682253</v>
      </c>
      <c r="AW240">
        <f t="shared" ca="1" si="149"/>
        <v>138.01659996847158</v>
      </c>
      <c r="AX240">
        <f t="shared" ca="1" si="149"/>
        <v>146</v>
      </c>
      <c r="AY240" t="str">
        <f t="shared" ca="1" si="149"/>
        <v>FALSK</v>
      </c>
      <c r="AZ240" t="e">
        <f t="shared" ref="AZ240:BC258" ca="1" si="150">IF(ISNA(HLOOKUP($E240,prisudvikling,AZ$2,FALSE)),"",HLOOKUP($E240,prisudvikling,AZ$2,FALSE))</f>
        <v>#VALUE!</v>
      </c>
      <c r="BA240" t="e">
        <f t="shared" ca="1" si="150"/>
        <v>#VALUE!</v>
      </c>
      <c r="BB240" t="e">
        <f t="shared" ca="1" si="150"/>
        <v>#VALUE!</v>
      </c>
      <c r="BC240" t="e">
        <f t="shared" ca="1" si="150"/>
        <v>#VALUE!</v>
      </c>
      <c r="BD240" s="92" t="str">
        <f t="shared" ca="1" si="126"/>
        <v>Ja</v>
      </c>
      <c r="BE240" s="92">
        <f t="shared" ca="1" si="127"/>
        <v>2014</v>
      </c>
      <c r="BF240" s="92">
        <f t="shared" ca="1" si="128"/>
        <v>6</v>
      </c>
      <c r="BG240" s="92">
        <f t="shared" ca="1" si="129"/>
        <v>26</v>
      </c>
      <c r="BH240" s="92">
        <f t="shared" ca="1" si="130"/>
        <v>128</v>
      </c>
      <c r="BI240" s="92">
        <f t="shared" ca="1" si="131"/>
        <v>137.5</v>
      </c>
      <c r="BJ240" s="92">
        <f t="shared" ca="1" si="132"/>
        <v>327</v>
      </c>
      <c r="BK240" s="92">
        <f t="shared" ca="1" si="133"/>
        <v>195.74212662878998</v>
      </c>
      <c r="BL240" t="e">
        <f t="shared" ref="BL240:BP249" ca="1" si="151">IF(ISNA(HLOOKUP($E240,prisudvikling,BL$2,FALSE)),"",HLOOKUP($E240,prisudvikling,BL$2,FALSE))</f>
        <v>#VALUE!</v>
      </c>
      <c r="BM240" t="e">
        <f t="shared" ca="1" si="151"/>
        <v>#VALUE!</v>
      </c>
      <c r="BN240" t="e">
        <f t="shared" ca="1" si="151"/>
        <v>#VALUE!</v>
      </c>
      <c r="BO240" t="e">
        <f t="shared" ca="1" si="151"/>
        <v>#VALUE!</v>
      </c>
      <c r="BP240" t="e">
        <f t="shared" ca="1" si="151"/>
        <v>#VALUE!</v>
      </c>
      <c r="BQ240" s="92"/>
      <c r="BR240" s="92"/>
      <c r="BS240" s="92"/>
      <c r="BT240" s="92"/>
      <c r="BU240" s="92"/>
      <c r="BV240" s="92"/>
      <c r="BW240" s="92"/>
      <c r="BX240" s="92"/>
    </row>
    <row r="241" spans="1:68" x14ac:dyDescent="0.2">
      <c r="A241" t="str">
        <f t="shared" ca="1" si="122"/>
        <v>Ja</v>
      </c>
      <c r="B241">
        <f t="shared" ca="1" si="123"/>
        <v>2014</v>
      </c>
      <c r="C241">
        <f t="shared" ca="1" si="124"/>
        <v>6</v>
      </c>
      <c r="D241" s="82">
        <f t="shared" ca="1" si="125"/>
        <v>27</v>
      </c>
      <c r="E241" s="65">
        <f ca="1">OFFSET(Prisudvikling!D$8,0,ROW(E241)-ROW(E$6))</f>
        <v>41817</v>
      </c>
      <c r="F241">
        <f t="shared" ca="1" si="121"/>
        <v>129.5</v>
      </c>
      <c r="G241">
        <f t="shared" ca="1" si="146"/>
        <v>129.5</v>
      </c>
      <c r="H241">
        <f t="shared" ca="1" si="146"/>
        <v>135</v>
      </c>
      <c r="I241">
        <f t="shared" ca="1" si="146"/>
        <v>122</v>
      </c>
      <c r="J241">
        <f t="shared" ca="1" si="146"/>
        <v>154</v>
      </c>
      <c r="K241">
        <f t="shared" ca="1" si="146"/>
        <v>122</v>
      </c>
      <c r="L241">
        <f t="shared" ca="1" si="146"/>
        <v>318.61</v>
      </c>
      <c r="M241">
        <f t="shared" ca="1" si="146"/>
        <v>745.5</v>
      </c>
      <c r="N241">
        <f t="shared" ca="1" si="146"/>
        <v>226.75</v>
      </c>
      <c r="O241">
        <f t="shared" ca="1" si="146"/>
        <v>258</v>
      </c>
      <c r="P241">
        <f t="shared" ca="1" si="146"/>
        <v>203.75</v>
      </c>
      <c r="Q241">
        <f t="shared" ca="1" si="147"/>
        <v>1100</v>
      </c>
      <c r="R241">
        <f t="shared" ca="1" si="147"/>
        <v>580.25</v>
      </c>
      <c r="S241" t="str">
        <f t="shared" ca="1" si="147"/>
        <v>FALSK</v>
      </c>
      <c r="T241">
        <f t="shared" ca="1" si="147"/>
        <v>1300</v>
      </c>
      <c r="U241">
        <f t="shared" ca="1" si="147"/>
        <v>846</v>
      </c>
      <c r="V241">
        <f t="shared" ca="1" si="147"/>
        <v>477</v>
      </c>
      <c r="W241">
        <f t="shared" ca="1" si="147"/>
        <v>495</v>
      </c>
      <c r="X241">
        <f t="shared" ca="1" si="147"/>
        <v>228.5</v>
      </c>
      <c r="Y241">
        <f t="shared" ca="1" si="147"/>
        <v>244.5</v>
      </c>
      <c r="Z241">
        <f t="shared" ca="1" si="147"/>
        <v>272</v>
      </c>
      <c r="AA241" t="str">
        <f t="shared" ca="1" si="148"/>
        <v>FALSK</v>
      </c>
      <c r="AB241">
        <f t="shared" ca="1" si="148"/>
        <v>1.25</v>
      </c>
      <c r="AC241">
        <f t="shared" ca="1" si="148"/>
        <v>2.9</v>
      </c>
      <c r="AD241">
        <f t="shared" ca="1" si="148"/>
        <v>1.65</v>
      </c>
      <c r="AE241">
        <f t="shared" ca="1" si="148"/>
        <v>13.25</v>
      </c>
      <c r="AF241">
        <f t="shared" ca="1" si="148"/>
        <v>10.5</v>
      </c>
      <c r="AG241" t="str">
        <f t="shared" ca="1" si="148"/>
        <v>FALSK</v>
      </c>
      <c r="AH241" t="str">
        <f t="shared" ca="1" si="148"/>
        <v>FALSK</v>
      </c>
      <c r="AI241">
        <f t="shared" ca="1" si="148"/>
        <v>990</v>
      </c>
      <c r="AJ241">
        <f t="shared" ca="1" si="148"/>
        <v>2290</v>
      </c>
      <c r="AK241">
        <f t="shared" ca="1" si="149"/>
        <v>1300</v>
      </c>
      <c r="AL241">
        <f t="shared" ca="1" si="149"/>
        <v>10460</v>
      </c>
      <c r="AM241">
        <f t="shared" ca="1" si="149"/>
        <v>8290</v>
      </c>
      <c r="AN241" t="str">
        <f t="shared" ca="1" si="149"/>
        <v xml:space="preserve"> </v>
      </c>
      <c r="AO241" t="str">
        <f t="shared" ca="1" si="149"/>
        <v>FALSK</v>
      </c>
      <c r="AP241" t="str">
        <f t="shared" ca="1" si="149"/>
        <v>FALSK</v>
      </c>
      <c r="AQ241">
        <f t="shared" ca="1" si="149"/>
        <v>191.14972010112118</v>
      </c>
      <c r="AR241">
        <f t="shared" ca="1" si="149"/>
        <v>199.1</v>
      </c>
      <c r="AS241">
        <f t="shared" ca="1" si="149"/>
        <v>193.26423898198934</v>
      </c>
      <c r="AT241">
        <f t="shared" ca="1" si="149"/>
        <v>162.56151238596189</v>
      </c>
      <c r="AU241">
        <f t="shared" ca="1" si="149"/>
        <v>170.6</v>
      </c>
      <c r="AV241">
        <f t="shared" ca="1" si="149"/>
        <v>152.14256092887393</v>
      </c>
      <c r="AW241">
        <f t="shared" ca="1" si="149"/>
        <v>136.84137584241228</v>
      </c>
      <c r="AX241">
        <f t="shared" ca="1" si="149"/>
        <v>144.80000000000001</v>
      </c>
      <c r="AY241" t="str">
        <f t="shared" ca="1" si="149"/>
        <v>FALSK</v>
      </c>
      <c r="AZ241" t="e">
        <f t="shared" ca="1" si="150"/>
        <v>#VALUE!</v>
      </c>
      <c r="BA241" t="e">
        <f t="shared" ca="1" si="150"/>
        <v>#VALUE!</v>
      </c>
      <c r="BB241" t="e">
        <f t="shared" ca="1" si="150"/>
        <v>#VALUE!</v>
      </c>
      <c r="BC241" t="e">
        <f t="shared" ca="1" si="150"/>
        <v>#VALUE!</v>
      </c>
      <c r="BD241" s="92" t="str">
        <f t="shared" ca="1" si="126"/>
        <v>Ja</v>
      </c>
      <c r="BE241" s="92">
        <f t="shared" ca="1" si="127"/>
        <v>2014</v>
      </c>
      <c r="BF241" s="92">
        <f t="shared" ca="1" si="128"/>
        <v>6</v>
      </c>
      <c r="BG241" s="92">
        <f t="shared" ca="1" si="129"/>
        <v>27</v>
      </c>
      <c r="BH241" s="92">
        <f t="shared" ca="1" si="130"/>
        <v>129.5</v>
      </c>
      <c r="BI241" s="92">
        <f t="shared" ca="1" si="131"/>
        <v>135</v>
      </c>
      <c r="BJ241" s="92">
        <f t="shared" ca="1" si="132"/>
        <v>318.61</v>
      </c>
      <c r="BK241" s="92">
        <f t="shared" ca="1" si="133"/>
        <v>193.26423898198934</v>
      </c>
      <c r="BL241" t="e">
        <f t="shared" ca="1" si="151"/>
        <v>#VALUE!</v>
      </c>
      <c r="BM241" t="e">
        <f t="shared" ca="1" si="151"/>
        <v>#VALUE!</v>
      </c>
      <c r="BN241" t="e">
        <f t="shared" ca="1" si="151"/>
        <v>#VALUE!</v>
      </c>
      <c r="BO241" t="e">
        <f t="shared" ca="1" si="151"/>
        <v>#VALUE!</v>
      </c>
      <c r="BP241" t="e">
        <f t="shared" ca="1" si="151"/>
        <v>#VALUE!</v>
      </c>
    </row>
    <row r="242" spans="1:68" x14ac:dyDescent="0.2">
      <c r="A242" t="str">
        <f t="shared" ca="1" si="122"/>
        <v>Ja</v>
      </c>
      <c r="B242">
        <f t="shared" ca="1" si="123"/>
        <v>2014</v>
      </c>
      <c r="C242">
        <f t="shared" ca="1" si="124"/>
        <v>7</v>
      </c>
      <c r="D242" s="82">
        <f t="shared" ca="1" si="125"/>
        <v>28</v>
      </c>
      <c r="E242" s="65">
        <f ca="1">OFFSET(Prisudvikling!D$8,0,ROW(E242)-ROW(E$6))</f>
        <v>41824</v>
      </c>
      <c r="F242">
        <f t="shared" ca="1" si="121"/>
        <v>125</v>
      </c>
      <c r="G242">
        <f t="shared" ca="1" si="146"/>
        <v>125</v>
      </c>
      <c r="H242">
        <f t="shared" ca="1" si="146"/>
        <v>133</v>
      </c>
      <c r="I242">
        <f t="shared" ca="1" si="146"/>
        <v>121</v>
      </c>
      <c r="J242">
        <f t="shared" ca="1" si="146"/>
        <v>154</v>
      </c>
      <c r="K242">
        <f t="shared" ca="1" si="146"/>
        <v>120</v>
      </c>
      <c r="L242">
        <f t="shared" ca="1" si="146"/>
        <v>325.27</v>
      </c>
      <c r="M242">
        <f t="shared" ca="1" si="146"/>
        <v>745.5</v>
      </c>
      <c r="N242">
        <f t="shared" ca="1" si="146"/>
        <v>226.75</v>
      </c>
      <c r="O242">
        <f t="shared" ca="1" si="146"/>
        <v>258</v>
      </c>
      <c r="P242">
        <f t="shared" ca="1" si="146"/>
        <v>203.75</v>
      </c>
      <c r="Q242">
        <f t="shared" ca="1" si="147"/>
        <v>1100</v>
      </c>
      <c r="R242">
        <f t="shared" ca="1" si="147"/>
        <v>589.25</v>
      </c>
      <c r="S242" t="str">
        <f t="shared" ca="1" si="147"/>
        <v>FALSK</v>
      </c>
      <c r="T242">
        <f t="shared" ca="1" si="147"/>
        <v>1300</v>
      </c>
      <c r="U242">
        <f t="shared" ca="1" si="147"/>
        <v>846</v>
      </c>
      <c r="V242">
        <f t="shared" ca="1" si="147"/>
        <v>477</v>
      </c>
      <c r="W242">
        <f t="shared" ca="1" si="147"/>
        <v>495</v>
      </c>
      <c r="X242">
        <f t="shared" ca="1" si="147"/>
        <v>228.5</v>
      </c>
      <c r="Y242">
        <f t="shared" ca="1" si="147"/>
        <v>244.5</v>
      </c>
      <c r="Z242">
        <f t="shared" ca="1" si="147"/>
        <v>271.75</v>
      </c>
      <c r="AA242" t="str">
        <f t="shared" ca="1" si="148"/>
        <v>FALSK</v>
      </c>
      <c r="AB242">
        <f t="shared" ca="1" si="148"/>
        <v>1.25</v>
      </c>
      <c r="AC242">
        <f t="shared" ca="1" si="148"/>
        <v>2.9</v>
      </c>
      <c r="AD242">
        <f t="shared" ca="1" si="148"/>
        <v>1.65</v>
      </c>
      <c r="AE242">
        <f t="shared" ca="1" si="148"/>
        <v>13.25</v>
      </c>
      <c r="AF242">
        <f t="shared" ca="1" si="148"/>
        <v>10.5</v>
      </c>
      <c r="AG242" t="str">
        <f t="shared" ca="1" si="148"/>
        <v>FALSK</v>
      </c>
      <c r="AH242" t="str">
        <f t="shared" ca="1" si="148"/>
        <v>FALSK</v>
      </c>
      <c r="AI242">
        <f t="shared" ca="1" si="148"/>
        <v>990</v>
      </c>
      <c r="AJ242">
        <f t="shared" ca="1" si="148"/>
        <v>2290</v>
      </c>
      <c r="AK242">
        <f t="shared" ca="1" si="149"/>
        <v>1300</v>
      </c>
      <c r="AL242">
        <f t="shared" ca="1" si="149"/>
        <v>10460</v>
      </c>
      <c r="AM242">
        <f t="shared" ca="1" si="149"/>
        <v>8290</v>
      </c>
      <c r="AN242" t="str">
        <f t="shared" ca="1" si="149"/>
        <v xml:space="preserve"> </v>
      </c>
      <c r="AO242" t="str">
        <f t="shared" ca="1" si="149"/>
        <v>FALSK</v>
      </c>
      <c r="AP242" t="str">
        <f t="shared" ca="1" si="149"/>
        <v>FALSK</v>
      </c>
      <c r="AQ242">
        <f t="shared" ca="1" si="149"/>
        <v>190.77906977404356</v>
      </c>
      <c r="AR242">
        <f t="shared" ca="1" si="149"/>
        <v>198.8</v>
      </c>
      <c r="AS242">
        <f t="shared" ca="1" si="149"/>
        <v>193.11597945121807</v>
      </c>
      <c r="AT242">
        <f t="shared" ca="1" si="149"/>
        <v>161.21260413067947</v>
      </c>
      <c r="AU242">
        <f t="shared" ca="1" si="149"/>
        <v>169.2</v>
      </c>
      <c r="AV242">
        <f t="shared" ca="1" si="149"/>
        <v>151.15121256087716</v>
      </c>
      <c r="AW242">
        <f t="shared" ca="1" si="149"/>
        <v>134.54132903712619</v>
      </c>
      <c r="AX242">
        <f t="shared" ca="1" si="149"/>
        <v>142.5</v>
      </c>
      <c r="AY242" t="str">
        <f t="shared" ca="1" si="149"/>
        <v>FALSK</v>
      </c>
      <c r="AZ242" t="e">
        <f t="shared" ca="1" si="150"/>
        <v>#VALUE!</v>
      </c>
      <c r="BA242" t="e">
        <f t="shared" ca="1" si="150"/>
        <v>#VALUE!</v>
      </c>
      <c r="BB242" t="e">
        <f t="shared" ca="1" si="150"/>
        <v>#VALUE!</v>
      </c>
      <c r="BC242" t="e">
        <f t="shared" ca="1" si="150"/>
        <v>#VALUE!</v>
      </c>
      <c r="BD242" s="92" t="str">
        <f t="shared" ca="1" si="126"/>
        <v>Ja</v>
      </c>
      <c r="BE242" s="92">
        <f t="shared" ca="1" si="127"/>
        <v>2014</v>
      </c>
      <c r="BF242" s="92">
        <f t="shared" ca="1" si="128"/>
        <v>7</v>
      </c>
      <c r="BG242" s="92">
        <f t="shared" ca="1" si="129"/>
        <v>28</v>
      </c>
      <c r="BH242" s="92">
        <f t="shared" ca="1" si="130"/>
        <v>125</v>
      </c>
      <c r="BI242" s="92">
        <f t="shared" ca="1" si="131"/>
        <v>133</v>
      </c>
      <c r="BJ242" s="92">
        <f t="shared" ca="1" si="132"/>
        <v>325.27</v>
      </c>
      <c r="BK242" s="92">
        <f t="shared" ca="1" si="133"/>
        <v>193.11597945121807</v>
      </c>
      <c r="BL242" t="e">
        <f t="shared" ca="1" si="151"/>
        <v>#VALUE!</v>
      </c>
      <c r="BM242" t="e">
        <f t="shared" ca="1" si="151"/>
        <v>#VALUE!</v>
      </c>
      <c r="BN242" t="e">
        <f t="shared" ca="1" si="151"/>
        <v>#VALUE!</v>
      </c>
      <c r="BO242" t="e">
        <f t="shared" ca="1" si="151"/>
        <v>#VALUE!</v>
      </c>
      <c r="BP242" t="e">
        <f t="shared" ca="1" si="151"/>
        <v>#VALUE!</v>
      </c>
    </row>
    <row r="243" spans="1:68" x14ac:dyDescent="0.2">
      <c r="A243" t="str">
        <f t="shared" ca="1" si="122"/>
        <v>Ja</v>
      </c>
      <c r="B243">
        <f t="shared" ca="1" si="123"/>
        <v>2014</v>
      </c>
      <c r="C243">
        <f t="shared" ca="1" si="124"/>
        <v>7</v>
      </c>
      <c r="D243" s="82">
        <f t="shared" ca="1" si="125"/>
        <v>29</v>
      </c>
      <c r="E243" s="65">
        <f ca="1">OFFSET(Prisudvikling!D$8,0,ROW(E243)-ROW(E$6))</f>
        <v>41831</v>
      </c>
      <c r="F243">
        <f t="shared" ca="1" si="121"/>
        <v>126.5</v>
      </c>
      <c r="G243">
        <f t="shared" ca="1" si="146"/>
        <v>126.5</v>
      </c>
      <c r="H243">
        <f t="shared" ca="1" si="146"/>
        <v>138</v>
      </c>
      <c r="I243">
        <f t="shared" ca="1" si="146"/>
        <v>118</v>
      </c>
      <c r="J243">
        <f t="shared" ca="1" si="146"/>
        <v>162</v>
      </c>
      <c r="K243">
        <f t="shared" ca="1" si="146"/>
        <v>129.75</v>
      </c>
      <c r="L243">
        <f t="shared" ca="1" si="146"/>
        <v>319.5</v>
      </c>
      <c r="M243">
        <f t="shared" ca="1" si="146"/>
        <v>745.5</v>
      </c>
      <c r="N243">
        <f t="shared" ca="1" si="146"/>
        <v>215.75</v>
      </c>
      <c r="O243">
        <f t="shared" ca="1" si="146"/>
        <v>258</v>
      </c>
      <c r="P243">
        <f t="shared" ca="1" si="146"/>
        <v>203.75</v>
      </c>
      <c r="Q243">
        <f t="shared" ca="1" si="147"/>
        <v>1100</v>
      </c>
      <c r="R243">
        <f t="shared" ca="1" si="147"/>
        <v>589.25</v>
      </c>
      <c r="S243" t="str">
        <f t="shared" ca="1" si="147"/>
        <v>FALSK</v>
      </c>
      <c r="T243">
        <f t="shared" ca="1" si="147"/>
        <v>1300</v>
      </c>
      <c r="U243">
        <f t="shared" ca="1" si="147"/>
        <v>846</v>
      </c>
      <c r="V243">
        <f t="shared" ca="1" si="147"/>
        <v>477</v>
      </c>
      <c r="W243">
        <f t="shared" ca="1" si="147"/>
        <v>495</v>
      </c>
      <c r="X243">
        <f t="shared" ca="1" si="147"/>
        <v>227.25</v>
      </c>
      <c r="Y243">
        <f t="shared" ca="1" si="147"/>
        <v>243.75</v>
      </c>
      <c r="Z243">
        <f t="shared" ca="1" si="147"/>
        <v>270.5</v>
      </c>
      <c r="AA243" t="str">
        <f t="shared" ca="1" si="148"/>
        <v>FALSK</v>
      </c>
      <c r="AB243">
        <f t="shared" ca="1" si="148"/>
        <v>1.3</v>
      </c>
      <c r="AC243">
        <f t="shared" ca="1" si="148"/>
        <v>3.3578456062590245</v>
      </c>
      <c r="AD243">
        <f t="shared" ca="1" si="148"/>
        <v>1.75</v>
      </c>
      <c r="AE243">
        <f t="shared" ca="1" si="148"/>
        <v>13.498539337161278</v>
      </c>
      <c r="AF243">
        <f t="shared" ca="1" si="148"/>
        <v>10.5</v>
      </c>
      <c r="AG243" t="str">
        <f t="shared" ca="1" si="148"/>
        <v>FALSK</v>
      </c>
      <c r="AH243" t="str">
        <f t="shared" ca="1" si="148"/>
        <v>FALSK</v>
      </c>
      <c r="AI243">
        <f t="shared" ca="1" si="148"/>
        <v>1030</v>
      </c>
      <c r="AJ243">
        <f t="shared" ca="1" si="148"/>
        <v>2650</v>
      </c>
      <c r="AK243">
        <f t="shared" ca="1" si="149"/>
        <v>1380</v>
      </c>
      <c r="AL243">
        <f t="shared" ca="1" si="149"/>
        <v>10650</v>
      </c>
      <c r="AM243">
        <f t="shared" ca="1" si="149"/>
        <v>8290</v>
      </c>
      <c r="AN243" t="str">
        <f t="shared" ca="1" si="149"/>
        <v xml:space="preserve"> </v>
      </c>
      <c r="AO243" t="str">
        <f t="shared" ca="1" si="149"/>
        <v>FALSK</v>
      </c>
      <c r="AP243" t="str">
        <f t="shared" ca="1" si="149"/>
        <v>FALSK</v>
      </c>
      <c r="AQ243">
        <f t="shared" ca="1" si="149"/>
        <v>192.99238554876905</v>
      </c>
      <c r="AR243">
        <f t="shared" ca="1" si="149"/>
        <v>201</v>
      </c>
      <c r="AS243">
        <f t="shared" ca="1" si="149"/>
        <v>194.96305863438423</v>
      </c>
      <c r="AT243">
        <f t="shared" ca="1" si="149"/>
        <v>164.07667179645765</v>
      </c>
      <c r="AU243">
        <f t="shared" ca="1" si="149"/>
        <v>172.1</v>
      </c>
      <c r="AV243">
        <f t="shared" ca="1" si="149"/>
        <v>152.88953445046894</v>
      </c>
      <c r="AW243">
        <f t="shared" ca="1" si="149"/>
        <v>137.42924833891448</v>
      </c>
      <c r="AX243">
        <f t="shared" ca="1" si="149"/>
        <v>145.4</v>
      </c>
      <c r="AY243" t="str">
        <f t="shared" ca="1" si="149"/>
        <v>FALSK</v>
      </c>
      <c r="AZ243" t="e">
        <f t="shared" ca="1" si="150"/>
        <v>#VALUE!</v>
      </c>
      <c r="BA243" t="e">
        <f t="shared" ca="1" si="150"/>
        <v>#VALUE!</v>
      </c>
      <c r="BB243" t="e">
        <f t="shared" ca="1" si="150"/>
        <v>#VALUE!</v>
      </c>
      <c r="BC243" t="e">
        <f t="shared" ca="1" si="150"/>
        <v>#VALUE!</v>
      </c>
      <c r="BD243" s="92" t="str">
        <f t="shared" ca="1" si="126"/>
        <v>Ja</v>
      </c>
      <c r="BE243" s="92">
        <f t="shared" ca="1" si="127"/>
        <v>2014</v>
      </c>
      <c r="BF243" s="92">
        <f t="shared" ca="1" si="128"/>
        <v>7</v>
      </c>
      <c r="BG243" s="92">
        <f t="shared" ca="1" si="129"/>
        <v>29</v>
      </c>
      <c r="BH243" s="92">
        <f t="shared" ca="1" si="130"/>
        <v>126.5</v>
      </c>
      <c r="BI243" s="92">
        <f t="shared" ca="1" si="131"/>
        <v>138</v>
      </c>
      <c r="BJ243" s="92">
        <f t="shared" ca="1" si="132"/>
        <v>319.5</v>
      </c>
      <c r="BK243" s="92">
        <f t="shared" ca="1" si="133"/>
        <v>194.96305863438423</v>
      </c>
      <c r="BL243" t="e">
        <f t="shared" ca="1" si="151"/>
        <v>#VALUE!</v>
      </c>
      <c r="BM243" t="e">
        <f t="shared" ca="1" si="151"/>
        <v>#VALUE!</v>
      </c>
      <c r="BN243" t="e">
        <f t="shared" ca="1" si="151"/>
        <v>#VALUE!</v>
      </c>
      <c r="BO243" t="e">
        <f t="shared" ca="1" si="151"/>
        <v>#VALUE!</v>
      </c>
      <c r="BP243" t="e">
        <f t="shared" ca="1" si="151"/>
        <v>#VALUE!</v>
      </c>
    </row>
    <row r="244" spans="1:68" x14ac:dyDescent="0.2">
      <c r="A244" t="str">
        <f t="shared" ca="1" si="122"/>
        <v>Ja</v>
      </c>
      <c r="B244">
        <f t="shared" ca="1" si="123"/>
        <v>2014</v>
      </c>
      <c r="C244">
        <f t="shared" ca="1" si="124"/>
        <v>7</v>
      </c>
      <c r="D244" s="82">
        <f t="shared" ca="1" si="125"/>
        <v>30</v>
      </c>
      <c r="E244" s="65">
        <f ca="1">OFFSET(Prisudvikling!D$8,0,ROW(E244)-ROW(E$6))</f>
        <v>41838</v>
      </c>
      <c r="F244">
        <f t="shared" ca="1" si="121"/>
        <v>124</v>
      </c>
      <c r="G244">
        <f t="shared" ca="1" si="146"/>
        <v>124</v>
      </c>
      <c r="H244">
        <f t="shared" ca="1" si="146"/>
        <v>134</v>
      </c>
      <c r="I244">
        <f t="shared" ca="1" si="146"/>
        <v>118</v>
      </c>
      <c r="J244">
        <f t="shared" ca="1" si="146"/>
        <v>165</v>
      </c>
      <c r="K244">
        <f t="shared" ca="1" si="146"/>
        <v>120</v>
      </c>
      <c r="L244">
        <f t="shared" ca="1" si="146"/>
        <v>302</v>
      </c>
      <c r="M244">
        <f t="shared" ca="1" si="146"/>
        <v>745.5</v>
      </c>
      <c r="N244">
        <f t="shared" ca="1" si="146"/>
        <v>215.75</v>
      </c>
      <c r="O244">
        <f t="shared" ca="1" si="146"/>
        <v>258</v>
      </c>
      <c r="P244">
        <f t="shared" ca="1" si="146"/>
        <v>203.75</v>
      </c>
      <c r="Q244">
        <f t="shared" ca="1" si="147"/>
        <v>1150</v>
      </c>
      <c r="R244">
        <f t="shared" ca="1" si="147"/>
        <v>589.25</v>
      </c>
      <c r="S244" t="str">
        <f t="shared" ca="1" si="147"/>
        <v>FALSK</v>
      </c>
      <c r="T244">
        <f t="shared" ca="1" si="147"/>
        <v>1300</v>
      </c>
      <c r="U244">
        <f t="shared" ca="1" si="147"/>
        <v>845</v>
      </c>
      <c r="V244">
        <f t="shared" ca="1" si="147"/>
        <v>475</v>
      </c>
      <c r="W244">
        <f t="shared" ca="1" si="147"/>
        <v>495</v>
      </c>
      <c r="X244">
        <f t="shared" ca="1" si="147"/>
        <v>226</v>
      </c>
      <c r="Y244">
        <f t="shared" ca="1" si="147"/>
        <v>241.75</v>
      </c>
      <c r="Z244">
        <f t="shared" ca="1" si="147"/>
        <v>268.75</v>
      </c>
      <c r="AA244" t="str">
        <f t="shared" ca="1" si="148"/>
        <v>FALSK</v>
      </c>
      <c r="AB244">
        <f t="shared" ca="1" si="148"/>
        <v>1.3</v>
      </c>
      <c r="AC244">
        <f t="shared" ca="1" si="148"/>
        <v>4</v>
      </c>
      <c r="AD244">
        <f t="shared" ca="1" si="148"/>
        <v>1.75</v>
      </c>
      <c r="AE244">
        <f t="shared" ca="1" si="148"/>
        <v>14</v>
      </c>
      <c r="AF244">
        <f t="shared" ca="1" si="148"/>
        <v>10.5</v>
      </c>
      <c r="AG244" t="str">
        <f t="shared" ca="1" si="148"/>
        <v>FALSK</v>
      </c>
      <c r="AH244" t="str">
        <f t="shared" ca="1" si="148"/>
        <v>FALSK</v>
      </c>
      <c r="AI244">
        <f t="shared" ca="1" si="148"/>
        <v>1030</v>
      </c>
      <c r="AJ244">
        <f t="shared" ca="1" si="148"/>
        <v>3160</v>
      </c>
      <c r="AK244">
        <f t="shared" ca="1" si="149"/>
        <v>1380</v>
      </c>
      <c r="AL244">
        <f t="shared" ca="1" si="149"/>
        <v>11050</v>
      </c>
      <c r="AM244">
        <f t="shared" ca="1" si="149"/>
        <v>8290</v>
      </c>
      <c r="AN244" t="str">
        <f t="shared" ca="1" si="149"/>
        <v xml:space="preserve"> </v>
      </c>
      <c r="AO244" t="str">
        <f t="shared" ca="1" si="149"/>
        <v>FALSK</v>
      </c>
      <c r="AP244" t="str">
        <f t="shared" ca="1" si="149"/>
        <v>FALSK</v>
      </c>
      <c r="AQ244">
        <f t="shared" ca="1" si="149"/>
        <v>188.49121364407924</v>
      </c>
      <c r="AR244">
        <f t="shared" ca="1" si="149"/>
        <v>196.5</v>
      </c>
      <c r="AS244">
        <f t="shared" ca="1" si="149"/>
        <v>189.57498545650037</v>
      </c>
      <c r="AT244">
        <f t="shared" ca="1" si="149"/>
        <v>160.03753809247678</v>
      </c>
      <c r="AU244">
        <f t="shared" ca="1" si="149"/>
        <v>168</v>
      </c>
      <c r="AV244">
        <f t="shared" ca="1" si="149"/>
        <v>147.72405156022319</v>
      </c>
      <c r="AW244">
        <f t="shared" ca="1" si="149"/>
        <v>134.5614184056931</v>
      </c>
      <c r="AX244">
        <f t="shared" ca="1" si="149"/>
        <v>142.6</v>
      </c>
      <c r="AY244" t="str">
        <f t="shared" ca="1" si="149"/>
        <v>FALSK</v>
      </c>
      <c r="AZ244" t="e">
        <f t="shared" ca="1" si="150"/>
        <v>#VALUE!</v>
      </c>
      <c r="BA244" t="e">
        <f t="shared" ca="1" si="150"/>
        <v>#VALUE!</v>
      </c>
      <c r="BB244" t="e">
        <f t="shared" ca="1" si="150"/>
        <v>#VALUE!</v>
      </c>
      <c r="BC244" t="e">
        <f t="shared" ca="1" si="150"/>
        <v>#VALUE!</v>
      </c>
      <c r="BD244" s="92" t="str">
        <f t="shared" ca="1" si="126"/>
        <v>Ja</v>
      </c>
      <c r="BE244" s="92">
        <f t="shared" ca="1" si="127"/>
        <v>2014</v>
      </c>
      <c r="BF244" s="92">
        <f t="shared" ca="1" si="128"/>
        <v>7</v>
      </c>
      <c r="BG244" s="92">
        <f t="shared" ca="1" si="129"/>
        <v>30</v>
      </c>
      <c r="BH244" s="92">
        <f t="shared" ca="1" si="130"/>
        <v>124</v>
      </c>
      <c r="BI244" s="92">
        <f t="shared" ca="1" si="131"/>
        <v>134</v>
      </c>
      <c r="BJ244" s="92">
        <f t="shared" ca="1" si="132"/>
        <v>302</v>
      </c>
      <c r="BK244" s="92">
        <f t="shared" ca="1" si="133"/>
        <v>189.57498545650037</v>
      </c>
      <c r="BL244" t="e">
        <f t="shared" ca="1" si="151"/>
        <v>#VALUE!</v>
      </c>
      <c r="BM244" t="e">
        <f t="shared" ca="1" si="151"/>
        <v>#VALUE!</v>
      </c>
      <c r="BN244" t="e">
        <f t="shared" ca="1" si="151"/>
        <v>#VALUE!</v>
      </c>
      <c r="BO244" t="e">
        <f t="shared" ca="1" si="151"/>
        <v>#VALUE!</v>
      </c>
      <c r="BP244" t="e">
        <f t="shared" ca="1" si="151"/>
        <v>#VALUE!</v>
      </c>
    </row>
    <row r="245" spans="1:68" x14ac:dyDescent="0.2">
      <c r="A245" t="str">
        <f t="shared" ca="1" si="122"/>
        <v>Ja</v>
      </c>
      <c r="B245">
        <f t="shared" ca="1" si="123"/>
        <v>2014</v>
      </c>
      <c r="C245">
        <f t="shared" ca="1" si="124"/>
        <v>7</v>
      </c>
      <c r="D245" s="82">
        <f t="shared" ca="1" si="125"/>
        <v>31</v>
      </c>
      <c r="E245" s="65">
        <f ca="1">OFFSET(Prisudvikling!D$8,0,ROW(E245)-ROW(E$6))</f>
        <v>41845</v>
      </c>
      <c r="F245">
        <f t="shared" ca="1" si="121"/>
        <v>123</v>
      </c>
      <c r="G245">
        <f t="shared" ca="1" si="146"/>
        <v>123</v>
      </c>
      <c r="H245">
        <f t="shared" ca="1" si="146"/>
        <v>123</v>
      </c>
      <c r="I245">
        <f t="shared" ca="1" si="146"/>
        <v>119</v>
      </c>
      <c r="J245">
        <f t="shared" ca="1" si="146"/>
        <v>164</v>
      </c>
      <c r="K245">
        <f t="shared" ca="1" si="146"/>
        <v>115</v>
      </c>
      <c r="L245">
        <f t="shared" ca="1" si="146"/>
        <v>297</v>
      </c>
      <c r="M245">
        <f t="shared" ca="1" si="146"/>
        <v>745.5</v>
      </c>
      <c r="N245">
        <f t="shared" ca="1" si="146"/>
        <v>215.75</v>
      </c>
      <c r="O245">
        <f t="shared" ca="1" si="146"/>
        <v>258</v>
      </c>
      <c r="P245">
        <f t="shared" ca="1" si="146"/>
        <v>203.75</v>
      </c>
      <c r="Q245">
        <f t="shared" ca="1" si="147"/>
        <v>1150</v>
      </c>
      <c r="R245">
        <f t="shared" ca="1" si="147"/>
        <v>583.5</v>
      </c>
      <c r="S245" t="str">
        <f t="shared" ca="1" si="147"/>
        <v>FALSK</v>
      </c>
      <c r="T245">
        <f t="shared" ca="1" si="147"/>
        <v>1300</v>
      </c>
      <c r="U245">
        <f t="shared" ca="1" si="147"/>
        <v>845</v>
      </c>
      <c r="V245">
        <f t="shared" ca="1" si="147"/>
        <v>475</v>
      </c>
      <c r="W245">
        <f t="shared" ca="1" si="147"/>
        <v>495</v>
      </c>
      <c r="X245">
        <f t="shared" ca="1" si="147"/>
        <v>224.5</v>
      </c>
      <c r="Y245">
        <f t="shared" ca="1" si="147"/>
        <v>240</v>
      </c>
      <c r="Z245">
        <f t="shared" ca="1" si="147"/>
        <v>266.25</v>
      </c>
      <c r="AA245" t="str">
        <f t="shared" ca="1" si="148"/>
        <v>FALSK</v>
      </c>
      <c r="AB245">
        <f t="shared" ca="1" si="148"/>
        <v>1.3</v>
      </c>
      <c r="AC245">
        <f t="shared" ca="1" si="148"/>
        <v>4</v>
      </c>
      <c r="AD245">
        <f t="shared" ca="1" si="148"/>
        <v>1.75</v>
      </c>
      <c r="AE245">
        <f t="shared" ca="1" si="148"/>
        <v>14</v>
      </c>
      <c r="AF245">
        <f t="shared" ca="1" si="148"/>
        <v>10.5</v>
      </c>
      <c r="AG245" t="str">
        <f t="shared" ca="1" si="148"/>
        <v>FALSK</v>
      </c>
      <c r="AH245" t="str">
        <f t="shared" ca="1" si="148"/>
        <v>FALSK</v>
      </c>
      <c r="AI245">
        <f t="shared" ca="1" si="148"/>
        <v>1030</v>
      </c>
      <c r="AJ245">
        <f t="shared" ca="1" si="148"/>
        <v>3160</v>
      </c>
      <c r="AK245">
        <f t="shared" ca="1" si="149"/>
        <v>1380</v>
      </c>
      <c r="AL245">
        <f t="shared" ca="1" si="149"/>
        <v>11050</v>
      </c>
      <c r="AM245">
        <f t="shared" ca="1" si="149"/>
        <v>8290</v>
      </c>
      <c r="AN245" t="str">
        <f t="shared" ca="1" si="149"/>
        <v xml:space="preserve"> </v>
      </c>
      <c r="AO245" t="str">
        <f t="shared" ca="1" si="149"/>
        <v>FALSK</v>
      </c>
      <c r="AP245" t="str">
        <f t="shared" ca="1" si="149"/>
        <v>FALSK</v>
      </c>
      <c r="AQ245">
        <f t="shared" ca="1" si="149"/>
        <v>182.39550041390265</v>
      </c>
      <c r="AR245">
        <f t="shared" ca="1" si="149"/>
        <v>190.4</v>
      </c>
      <c r="AS245">
        <f t="shared" ca="1" si="149"/>
        <v>182.58339144716501</v>
      </c>
      <c r="AT245">
        <f t="shared" ca="1" si="149"/>
        <v>153.519809070169</v>
      </c>
      <c r="AU245">
        <f t="shared" ca="1" si="149"/>
        <v>161.5</v>
      </c>
      <c r="AV245">
        <f t="shared" ca="1" si="149"/>
        <v>141.33500874694846</v>
      </c>
      <c r="AW245">
        <f t="shared" ca="1" si="149"/>
        <v>129.92588152094996</v>
      </c>
      <c r="AX245">
        <f t="shared" ca="1" si="149"/>
        <v>137.9</v>
      </c>
      <c r="AY245" t="str">
        <f t="shared" ca="1" si="149"/>
        <v>FALSK</v>
      </c>
      <c r="AZ245" t="e">
        <f t="shared" ca="1" si="150"/>
        <v>#VALUE!</v>
      </c>
      <c r="BA245" t="e">
        <f t="shared" ca="1" si="150"/>
        <v>#VALUE!</v>
      </c>
      <c r="BB245" t="e">
        <f t="shared" ca="1" si="150"/>
        <v>#VALUE!</v>
      </c>
      <c r="BC245" t="e">
        <f t="shared" ca="1" si="150"/>
        <v>#VALUE!</v>
      </c>
      <c r="BD245" s="92" t="str">
        <f t="shared" ca="1" si="126"/>
        <v>Ja</v>
      </c>
      <c r="BE245" s="92">
        <f t="shared" ca="1" si="127"/>
        <v>2014</v>
      </c>
      <c r="BF245" s="92">
        <f t="shared" ca="1" si="128"/>
        <v>7</v>
      </c>
      <c r="BG245" s="92">
        <f t="shared" ca="1" si="129"/>
        <v>31</v>
      </c>
      <c r="BH245" s="92">
        <f t="shared" ca="1" si="130"/>
        <v>123</v>
      </c>
      <c r="BI245" s="92">
        <f t="shared" ca="1" si="131"/>
        <v>123</v>
      </c>
      <c r="BJ245" s="92">
        <f t="shared" ca="1" si="132"/>
        <v>297</v>
      </c>
      <c r="BK245" s="92">
        <f t="shared" ca="1" si="133"/>
        <v>182.58339144716501</v>
      </c>
      <c r="BL245" t="e">
        <f t="shared" ca="1" si="151"/>
        <v>#VALUE!</v>
      </c>
      <c r="BM245" t="e">
        <f t="shared" ca="1" si="151"/>
        <v>#VALUE!</v>
      </c>
      <c r="BN245" t="e">
        <f t="shared" ca="1" si="151"/>
        <v>#VALUE!</v>
      </c>
      <c r="BO245" t="e">
        <f t="shared" ca="1" si="151"/>
        <v>#VALUE!</v>
      </c>
      <c r="BP245" t="e">
        <f t="shared" ca="1" si="151"/>
        <v>#VALUE!</v>
      </c>
    </row>
    <row r="246" spans="1:68" x14ac:dyDescent="0.2">
      <c r="A246" t="str">
        <f t="shared" ca="1" si="122"/>
        <v>Ja</v>
      </c>
      <c r="B246">
        <f t="shared" ca="1" si="123"/>
        <v>2014</v>
      </c>
      <c r="C246">
        <f t="shared" ca="1" si="124"/>
        <v>8</v>
      </c>
      <c r="D246" s="82">
        <f t="shared" ca="1" si="125"/>
        <v>32</v>
      </c>
      <c r="E246" s="65">
        <f ca="1">OFFSET(Prisudvikling!D$8,0,ROW(E246)-ROW(E$6))</f>
        <v>41852</v>
      </c>
      <c r="F246">
        <f t="shared" ca="1" si="121"/>
        <v>120</v>
      </c>
      <c r="G246">
        <f t="shared" ref="G246:P258" ca="1" si="152">IF(ISNA(HLOOKUP($E246,prisudvikling,G$2,FALSE)),"FALSK",IF(HLOOKUP($E246,prisudvikling,G$2,FALSE)&gt;0,HLOOKUP($E246,prisudvikling,G$2,FALSE),"FALSK"))</f>
        <v>120</v>
      </c>
      <c r="H246">
        <f t="shared" ca="1" si="152"/>
        <v>122</v>
      </c>
      <c r="I246">
        <f t="shared" ca="1" si="152"/>
        <v>118</v>
      </c>
      <c r="J246">
        <f t="shared" ca="1" si="152"/>
        <v>155</v>
      </c>
      <c r="K246">
        <f t="shared" ca="1" si="152"/>
        <v>114</v>
      </c>
      <c r="L246">
        <f t="shared" ca="1" si="152"/>
        <v>289</v>
      </c>
      <c r="M246">
        <f t="shared" ca="1" si="152"/>
        <v>745.5</v>
      </c>
      <c r="N246">
        <f t="shared" ca="1" si="152"/>
        <v>175</v>
      </c>
      <c r="O246">
        <f t="shared" ca="1" si="152"/>
        <v>228</v>
      </c>
      <c r="P246">
        <f t="shared" ca="1" si="152"/>
        <v>203.75</v>
      </c>
      <c r="Q246">
        <f t="shared" ref="Q246:Z258" ca="1" si="153">IF(ISNA(HLOOKUP($E246,prisudvikling,Q$2,FALSE)),"FALSK",IF(HLOOKUP($E246,prisudvikling,Q$2,FALSE)&gt;0,HLOOKUP($E246,prisudvikling,Q$2,FALSE),"FALSK"))</f>
        <v>1150</v>
      </c>
      <c r="R246">
        <f t="shared" ca="1" si="153"/>
        <v>560</v>
      </c>
      <c r="S246">
        <f t="shared" ca="1" si="153"/>
        <v>560</v>
      </c>
      <c r="T246">
        <f t="shared" ca="1" si="153"/>
        <v>1300</v>
      </c>
      <c r="U246">
        <f t="shared" ca="1" si="153"/>
        <v>845</v>
      </c>
      <c r="V246">
        <f t="shared" ca="1" si="153"/>
        <v>475</v>
      </c>
      <c r="W246">
        <f t="shared" ca="1" si="153"/>
        <v>495</v>
      </c>
      <c r="X246">
        <f t="shared" ca="1" si="153"/>
        <v>211.25</v>
      </c>
      <c r="Y246">
        <f t="shared" ca="1" si="153"/>
        <v>216.75</v>
      </c>
      <c r="Z246">
        <f t="shared" ca="1" si="153"/>
        <v>241.25</v>
      </c>
      <c r="AA246" t="str">
        <f t="shared" ref="AA246:AJ258" ca="1" si="154">IF(ISNA(HLOOKUP($E246,prisudvikling,AA$2,FALSE)),"FALSK",IF(HLOOKUP($E246,prisudvikling,AA$2,FALSE)&gt;0,HLOOKUP($E246,prisudvikling,AA$2,FALSE),"FALSK"))</f>
        <v>FALSK</v>
      </c>
      <c r="AB246">
        <f t="shared" ca="1" si="154"/>
        <v>1.3</v>
      </c>
      <c r="AC246">
        <f t="shared" ca="1" si="154"/>
        <v>3.3578456062590245</v>
      </c>
      <c r="AD246">
        <f t="shared" ca="1" si="154"/>
        <v>1.75</v>
      </c>
      <c r="AE246">
        <f t="shared" ca="1" si="154"/>
        <v>13.498539337161278</v>
      </c>
      <c r="AF246">
        <f t="shared" ca="1" si="154"/>
        <v>10.5</v>
      </c>
      <c r="AG246" t="str">
        <f t="shared" ca="1" si="154"/>
        <v>FALSK</v>
      </c>
      <c r="AH246" t="str">
        <f t="shared" ca="1" si="154"/>
        <v>FALSK</v>
      </c>
      <c r="AI246">
        <f t="shared" ca="1" si="154"/>
        <v>1030</v>
      </c>
      <c r="AJ246">
        <f t="shared" ca="1" si="154"/>
        <v>2650</v>
      </c>
      <c r="AK246">
        <f t="shared" ref="AK246:AY258" ca="1" si="155">IF(ISNA(HLOOKUP($E246,prisudvikling,AK$2,FALSE)),"FALSK",IF(HLOOKUP($E246,prisudvikling,AK$2,FALSE)&gt;0,HLOOKUP($E246,prisudvikling,AK$2,FALSE),"FALSK"))</f>
        <v>1380</v>
      </c>
      <c r="AL246">
        <f t="shared" ca="1" si="155"/>
        <v>10650</v>
      </c>
      <c r="AM246">
        <f t="shared" ca="1" si="155"/>
        <v>8290</v>
      </c>
      <c r="AN246" t="str">
        <f t="shared" ca="1" si="155"/>
        <v xml:space="preserve"> </v>
      </c>
      <c r="AO246" t="str">
        <f t="shared" ca="1" si="155"/>
        <v>FALSK</v>
      </c>
      <c r="AP246" t="str">
        <f t="shared" ca="1" si="155"/>
        <v>FALSK</v>
      </c>
      <c r="AQ246">
        <f t="shared" ca="1" si="155"/>
        <v>178.85810462598155</v>
      </c>
      <c r="AR246">
        <f t="shared" ca="1" si="155"/>
        <v>186.9</v>
      </c>
      <c r="AS246">
        <f t="shared" ca="1" si="155"/>
        <v>179.90397073994575</v>
      </c>
      <c r="AT246">
        <f t="shared" ca="1" si="155"/>
        <v>150.88428252520586</v>
      </c>
      <c r="AU246">
        <f t="shared" ca="1" si="155"/>
        <v>158.9</v>
      </c>
      <c r="AV246">
        <f t="shared" ca="1" si="155"/>
        <v>138.98998756584987</v>
      </c>
      <c r="AW246">
        <f t="shared" ca="1" si="155"/>
        <v>128.78121296094713</v>
      </c>
      <c r="AX246">
        <f t="shared" ca="1" si="155"/>
        <v>136.80000000000001</v>
      </c>
      <c r="AY246" t="str">
        <f t="shared" ca="1" si="155"/>
        <v>FALSK</v>
      </c>
      <c r="AZ246" t="e">
        <f t="shared" ca="1" si="150"/>
        <v>#VALUE!</v>
      </c>
      <c r="BA246" t="e">
        <f t="shared" ca="1" si="150"/>
        <v>#VALUE!</v>
      </c>
      <c r="BB246" t="e">
        <f t="shared" ca="1" si="150"/>
        <v>#VALUE!</v>
      </c>
      <c r="BC246" t="e">
        <f t="shared" ca="1" si="150"/>
        <v>#VALUE!</v>
      </c>
      <c r="BD246" s="92" t="str">
        <f t="shared" ca="1" si="126"/>
        <v>Ja</v>
      </c>
      <c r="BE246" s="92">
        <f t="shared" ca="1" si="127"/>
        <v>2014</v>
      </c>
      <c r="BF246" s="92">
        <f t="shared" ca="1" si="128"/>
        <v>8</v>
      </c>
      <c r="BG246" s="92">
        <f t="shared" ca="1" si="129"/>
        <v>32</v>
      </c>
      <c r="BH246" s="92">
        <f t="shared" ca="1" si="130"/>
        <v>120</v>
      </c>
      <c r="BI246" s="92">
        <f t="shared" ca="1" si="131"/>
        <v>122</v>
      </c>
      <c r="BJ246" s="92">
        <f t="shared" ca="1" si="132"/>
        <v>289</v>
      </c>
      <c r="BK246" s="92">
        <f t="shared" ca="1" si="133"/>
        <v>179.90397073994575</v>
      </c>
      <c r="BL246" t="e">
        <f t="shared" ca="1" si="151"/>
        <v>#VALUE!</v>
      </c>
      <c r="BM246" t="e">
        <f t="shared" ca="1" si="151"/>
        <v>#VALUE!</v>
      </c>
      <c r="BN246" t="e">
        <f t="shared" ca="1" si="151"/>
        <v>#VALUE!</v>
      </c>
      <c r="BO246" t="e">
        <f t="shared" ca="1" si="151"/>
        <v>#VALUE!</v>
      </c>
      <c r="BP246" t="e">
        <f t="shared" ca="1" si="151"/>
        <v>#VALUE!</v>
      </c>
    </row>
    <row r="247" spans="1:68" x14ac:dyDescent="0.2">
      <c r="A247" t="str">
        <f t="shared" ca="1" si="122"/>
        <v>Ja</v>
      </c>
      <c r="B247">
        <f t="shared" ca="1" si="123"/>
        <v>2014</v>
      </c>
      <c r="C247">
        <f t="shared" ca="1" si="124"/>
        <v>8</v>
      </c>
      <c r="D247" s="82">
        <f t="shared" ca="1" si="125"/>
        <v>33</v>
      </c>
      <c r="E247" s="65">
        <f ca="1">OFFSET(Prisudvikling!D$8,0,ROW(E247)-ROW(E$6))</f>
        <v>41859</v>
      </c>
      <c r="F247">
        <f t="shared" ca="1" si="121"/>
        <v>122</v>
      </c>
      <c r="G247">
        <f t="shared" ca="1" si="152"/>
        <v>122</v>
      </c>
      <c r="H247">
        <f t="shared" ca="1" si="152"/>
        <v>124</v>
      </c>
      <c r="I247">
        <f t="shared" ca="1" si="152"/>
        <v>115.75</v>
      </c>
      <c r="J247">
        <f t="shared" ca="1" si="152"/>
        <v>165</v>
      </c>
      <c r="K247">
        <f t="shared" ca="1" si="152"/>
        <v>118.5</v>
      </c>
      <c r="L247">
        <f t="shared" ca="1" si="152"/>
        <v>306.5</v>
      </c>
      <c r="M247">
        <f t="shared" ca="1" si="152"/>
        <v>745.5</v>
      </c>
      <c r="N247">
        <f t="shared" ca="1" si="152"/>
        <v>181.75</v>
      </c>
      <c r="O247">
        <f t="shared" ca="1" si="152"/>
        <v>201</v>
      </c>
      <c r="P247">
        <f t="shared" ca="1" si="152"/>
        <v>203.75</v>
      </c>
      <c r="Q247">
        <f t="shared" ca="1" si="153"/>
        <v>1150</v>
      </c>
      <c r="R247">
        <f t="shared" ca="1" si="153"/>
        <v>583.5</v>
      </c>
      <c r="S247" t="str">
        <f t="shared" ca="1" si="153"/>
        <v>FALSK</v>
      </c>
      <c r="T247">
        <f t="shared" ca="1" si="153"/>
        <v>1300</v>
      </c>
      <c r="U247">
        <f t="shared" ca="1" si="153"/>
        <v>845</v>
      </c>
      <c r="V247">
        <f t="shared" ca="1" si="153"/>
        <v>475</v>
      </c>
      <c r="W247">
        <f t="shared" ca="1" si="153"/>
        <v>495</v>
      </c>
      <c r="X247">
        <f t="shared" ca="1" si="153"/>
        <v>209</v>
      </c>
      <c r="Y247">
        <f t="shared" ca="1" si="153"/>
        <v>214.5</v>
      </c>
      <c r="Z247">
        <f t="shared" ca="1" si="153"/>
        <v>238.5</v>
      </c>
      <c r="AA247" t="str">
        <f t="shared" ca="1" si="154"/>
        <v>FALSK</v>
      </c>
      <c r="AB247">
        <f t="shared" ca="1" si="154"/>
        <v>1.3</v>
      </c>
      <c r="AC247">
        <f t="shared" ca="1" si="154"/>
        <v>3.3578456062590245</v>
      </c>
      <c r="AD247">
        <f t="shared" ca="1" si="154"/>
        <v>1.75</v>
      </c>
      <c r="AE247">
        <f t="shared" ca="1" si="154"/>
        <v>13.498539337161278</v>
      </c>
      <c r="AF247">
        <f t="shared" ca="1" si="154"/>
        <v>10.5</v>
      </c>
      <c r="AG247" t="str">
        <f t="shared" ca="1" si="154"/>
        <v>FALSK</v>
      </c>
      <c r="AH247" t="str">
        <f t="shared" ca="1" si="154"/>
        <v>FALSK</v>
      </c>
      <c r="AI247">
        <f t="shared" ca="1" si="154"/>
        <v>1030</v>
      </c>
      <c r="AJ247">
        <f t="shared" ca="1" si="154"/>
        <v>2650</v>
      </c>
      <c r="AK247">
        <f t="shared" ca="1" si="155"/>
        <v>1380</v>
      </c>
      <c r="AL247">
        <f t="shared" ca="1" si="155"/>
        <v>10650</v>
      </c>
      <c r="AM247">
        <f t="shared" ca="1" si="155"/>
        <v>8290</v>
      </c>
      <c r="AN247" t="str">
        <f t="shared" ca="1" si="155"/>
        <v xml:space="preserve"> </v>
      </c>
      <c r="AO247" t="str">
        <f t="shared" ca="1" si="155"/>
        <v>FALSK</v>
      </c>
      <c r="AP247" t="str">
        <f t="shared" ca="1" si="155"/>
        <v>FALSK</v>
      </c>
      <c r="AQ247">
        <f t="shared" ca="1" si="155"/>
        <v>182.99729736990716</v>
      </c>
      <c r="AR247">
        <f t="shared" ca="1" si="155"/>
        <v>191</v>
      </c>
      <c r="AS247">
        <f t="shared" ca="1" si="155"/>
        <v>182.17808043620505</v>
      </c>
      <c r="AT247">
        <f t="shared" ca="1" si="155"/>
        <v>153.64091116006222</v>
      </c>
      <c r="AU247">
        <f t="shared" ca="1" si="155"/>
        <v>161.6</v>
      </c>
      <c r="AV247">
        <f t="shared" ca="1" si="155"/>
        <v>142.05211146635196</v>
      </c>
      <c r="AW247">
        <f t="shared" ca="1" si="155"/>
        <v>130.24953861518273</v>
      </c>
      <c r="AX247">
        <f t="shared" ca="1" si="155"/>
        <v>138.19999999999999</v>
      </c>
      <c r="AY247" t="str">
        <f t="shared" ca="1" si="155"/>
        <v>FALSK</v>
      </c>
      <c r="AZ247" t="e">
        <f t="shared" ca="1" si="150"/>
        <v>#VALUE!</v>
      </c>
      <c r="BA247" t="e">
        <f t="shared" ca="1" si="150"/>
        <v>#VALUE!</v>
      </c>
      <c r="BB247" t="e">
        <f t="shared" ca="1" si="150"/>
        <v>#VALUE!</v>
      </c>
      <c r="BC247" t="e">
        <f t="shared" ca="1" si="150"/>
        <v>#VALUE!</v>
      </c>
      <c r="BD247" s="92" t="str">
        <f t="shared" ca="1" si="126"/>
        <v>Ja</v>
      </c>
      <c r="BE247" s="92">
        <f t="shared" ca="1" si="127"/>
        <v>2014</v>
      </c>
      <c r="BF247" s="92">
        <f t="shared" ca="1" si="128"/>
        <v>8</v>
      </c>
      <c r="BG247" s="92">
        <f t="shared" ca="1" si="129"/>
        <v>33</v>
      </c>
      <c r="BH247" s="92">
        <f t="shared" ca="1" si="130"/>
        <v>122</v>
      </c>
      <c r="BI247" s="92">
        <f t="shared" ca="1" si="131"/>
        <v>124</v>
      </c>
      <c r="BJ247" s="92">
        <f t="shared" ca="1" si="132"/>
        <v>306.5</v>
      </c>
      <c r="BK247" s="92">
        <f t="shared" ca="1" si="133"/>
        <v>182.17808043620505</v>
      </c>
      <c r="BL247" t="e">
        <f t="shared" ca="1" si="151"/>
        <v>#VALUE!</v>
      </c>
      <c r="BM247" t="e">
        <f t="shared" ca="1" si="151"/>
        <v>#VALUE!</v>
      </c>
      <c r="BN247" t="e">
        <f t="shared" ca="1" si="151"/>
        <v>#VALUE!</v>
      </c>
      <c r="BO247" t="e">
        <f t="shared" ca="1" si="151"/>
        <v>#VALUE!</v>
      </c>
      <c r="BP247" t="e">
        <f t="shared" ca="1" si="151"/>
        <v>#VALUE!</v>
      </c>
    </row>
    <row r="248" spans="1:68" x14ac:dyDescent="0.2">
      <c r="A248" t="str">
        <f t="shared" ca="1" si="122"/>
        <v>Ja</v>
      </c>
      <c r="B248">
        <f t="shared" ca="1" si="123"/>
        <v>2014</v>
      </c>
      <c r="C248">
        <f t="shared" ca="1" si="124"/>
        <v>8</v>
      </c>
      <c r="D248" s="82">
        <f t="shared" ca="1" si="125"/>
        <v>34</v>
      </c>
      <c r="E248" s="65">
        <f ca="1">OFFSET(Prisudvikling!D$8,0,ROW(E248)-ROW(E$6))</f>
        <v>41866</v>
      </c>
      <c r="F248">
        <f t="shared" ca="1" si="121"/>
        <v>122</v>
      </c>
      <c r="G248">
        <f t="shared" ca="1" si="152"/>
        <v>122</v>
      </c>
      <c r="H248">
        <f t="shared" ca="1" si="152"/>
        <v>123</v>
      </c>
      <c r="I248">
        <f t="shared" ca="1" si="152"/>
        <v>116</v>
      </c>
      <c r="J248">
        <f t="shared" ca="1" si="152"/>
        <v>153</v>
      </c>
      <c r="K248">
        <f t="shared" ca="1" si="152"/>
        <v>114.5</v>
      </c>
      <c r="L248">
        <f t="shared" ca="1" si="152"/>
        <v>291</v>
      </c>
      <c r="M248">
        <f t="shared" ca="1" si="152"/>
        <v>704</v>
      </c>
      <c r="N248">
        <f t="shared" ca="1" si="152"/>
        <v>173</v>
      </c>
      <c r="O248">
        <f t="shared" ca="1" si="152"/>
        <v>201</v>
      </c>
      <c r="P248">
        <f t="shared" ca="1" si="152"/>
        <v>202</v>
      </c>
      <c r="Q248">
        <f t="shared" ca="1" si="153"/>
        <v>1150</v>
      </c>
      <c r="R248">
        <f t="shared" ca="1" si="153"/>
        <v>560</v>
      </c>
      <c r="S248">
        <f t="shared" ca="1" si="153"/>
        <v>560</v>
      </c>
      <c r="T248">
        <f t="shared" ca="1" si="153"/>
        <v>1300</v>
      </c>
      <c r="U248">
        <f t="shared" ca="1" si="153"/>
        <v>845</v>
      </c>
      <c r="V248">
        <f t="shared" ca="1" si="153"/>
        <v>475</v>
      </c>
      <c r="W248">
        <f t="shared" ca="1" si="153"/>
        <v>495</v>
      </c>
      <c r="X248">
        <f t="shared" ca="1" si="153"/>
        <v>209.5</v>
      </c>
      <c r="Y248">
        <f t="shared" ca="1" si="153"/>
        <v>213.75</v>
      </c>
      <c r="Z248">
        <f t="shared" ca="1" si="153"/>
        <v>238</v>
      </c>
      <c r="AA248" t="str">
        <f t="shared" ca="1" si="154"/>
        <v>FALSK</v>
      </c>
      <c r="AB248">
        <f t="shared" ca="1" si="154"/>
        <v>1.3</v>
      </c>
      <c r="AC248">
        <f t="shared" ca="1" si="154"/>
        <v>3.3578456062590245</v>
      </c>
      <c r="AD248">
        <f t="shared" ca="1" si="154"/>
        <v>1.75</v>
      </c>
      <c r="AE248">
        <f t="shared" ca="1" si="154"/>
        <v>13.498539337161278</v>
      </c>
      <c r="AF248">
        <f t="shared" ca="1" si="154"/>
        <v>10.5</v>
      </c>
      <c r="AG248" t="str">
        <f t="shared" ca="1" si="154"/>
        <v>FALSK</v>
      </c>
      <c r="AH248" t="str">
        <f t="shared" ca="1" si="154"/>
        <v>FALSK</v>
      </c>
      <c r="AI248">
        <f t="shared" ca="1" si="154"/>
        <v>1030</v>
      </c>
      <c r="AJ248">
        <f t="shared" ca="1" si="154"/>
        <v>2650</v>
      </c>
      <c r="AK248">
        <f t="shared" ca="1" si="155"/>
        <v>1380</v>
      </c>
      <c r="AL248">
        <f t="shared" ca="1" si="155"/>
        <v>10650</v>
      </c>
      <c r="AM248">
        <f t="shared" ca="1" si="155"/>
        <v>8290</v>
      </c>
      <c r="AN248" t="str">
        <f t="shared" ca="1" si="155"/>
        <v xml:space="preserve"> </v>
      </c>
      <c r="AO248" t="str">
        <f t="shared" ca="1" si="155"/>
        <v>FALSK</v>
      </c>
      <c r="AP248" t="str">
        <f t="shared" ca="1" si="155"/>
        <v>FALSK</v>
      </c>
      <c r="AQ248">
        <f t="shared" ca="1" si="155"/>
        <v>180.3886433805676</v>
      </c>
      <c r="AR248">
        <f t="shared" ca="1" si="155"/>
        <v>188.4</v>
      </c>
      <c r="AS248">
        <f t="shared" ca="1" si="155"/>
        <v>180.9541260791145</v>
      </c>
      <c r="AT248">
        <f t="shared" ca="1" si="155"/>
        <v>151.83335251262605</v>
      </c>
      <c r="AU248">
        <f t="shared" ca="1" si="155"/>
        <v>159.80000000000001</v>
      </c>
      <c r="AV248">
        <f t="shared" ca="1" si="155"/>
        <v>139.58413061018925</v>
      </c>
      <c r="AW248">
        <f t="shared" ca="1" si="155"/>
        <v>129.15626072148638</v>
      </c>
      <c r="AX248">
        <f t="shared" ca="1" si="155"/>
        <v>137.19999999999999</v>
      </c>
      <c r="AY248" t="str">
        <f t="shared" ca="1" si="155"/>
        <v>FALSK</v>
      </c>
      <c r="AZ248" t="e">
        <f t="shared" ca="1" si="150"/>
        <v>#VALUE!</v>
      </c>
      <c r="BA248" t="e">
        <f t="shared" ca="1" si="150"/>
        <v>#VALUE!</v>
      </c>
      <c r="BB248" t="e">
        <f t="shared" ca="1" si="150"/>
        <v>#VALUE!</v>
      </c>
      <c r="BC248" t="e">
        <f t="shared" ca="1" si="150"/>
        <v>#VALUE!</v>
      </c>
      <c r="BD248" s="92" t="str">
        <f t="shared" ca="1" si="126"/>
        <v>Ja</v>
      </c>
      <c r="BE248" s="92">
        <f t="shared" ca="1" si="127"/>
        <v>2014</v>
      </c>
      <c r="BF248" s="92">
        <f t="shared" ca="1" si="128"/>
        <v>8</v>
      </c>
      <c r="BG248" s="92">
        <f t="shared" ca="1" si="129"/>
        <v>34</v>
      </c>
      <c r="BH248" s="92">
        <f t="shared" ca="1" si="130"/>
        <v>122</v>
      </c>
      <c r="BI248" s="92">
        <f t="shared" ca="1" si="131"/>
        <v>123</v>
      </c>
      <c r="BJ248" s="92">
        <f t="shared" ca="1" si="132"/>
        <v>291</v>
      </c>
      <c r="BK248" s="92">
        <f t="shared" ca="1" si="133"/>
        <v>180.9541260791145</v>
      </c>
      <c r="BL248" t="e">
        <f t="shared" ca="1" si="151"/>
        <v>#VALUE!</v>
      </c>
      <c r="BM248" t="e">
        <f t="shared" ca="1" si="151"/>
        <v>#VALUE!</v>
      </c>
      <c r="BN248" t="e">
        <f t="shared" ca="1" si="151"/>
        <v>#VALUE!</v>
      </c>
      <c r="BO248" t="e">
        <f t="shared" ca="1" si="151"/>
        <v>#VALUE!</v>
      </c>
      <c r="BP248" t="e">
        <f t="shared" ca="1" si="151"/>
        <v>#VALUE!</v>
      </c>
    </row>
    <row r="249" spans="1:68" x14ac:dyDescent="0.2">
      <c r="A249" t="str">
        <f t="shared" ca="1" si="122"/>
        <v>Ja</v>
      </c>
      <c r="B249">
        <f t="shared" ca="1" si="123"/>
        <v>2014</v>
      </c>
      <c r="C249">
        <f t="shared" ca="1" si="124"/>
        <v>8</v>
      </c>
      <c r="D249" s="82">
        <f t="shared" ca="1" si="125"/>
        <v>35</v>
      </c>
      <c r="E249" s="65">
        <f ca="1">OFFSET(Prisudvikling!D$8,0,ROW(E249)-ROW(E$6))</f>
        <v>41873</v>
      </c>
      <c r="F249">
        <f t="shared" ca="1" si="121"/>
        <v>121</v>
      </c>
      <c r="G249">
        <f t="shared" ca="1" si="152"/>
        <v>121</v>
      </c>
      <c r="H249">
        <f t="shared" ca="1" si="152"/>
        <v>122</v>
      </c>
      <c r="I249">
        <f t="shared" ca="1" si="152"/>
        <v>113</v>
      </c>
      <c r="J249">
        <f t="shared" ca="1" si="152"/>
        <v>153</v>
      </c>
      <c r="K249">
        <f t="shared" ca="1" si="152"/>
        <v>110</v>
      </c>
      <c r="L249">
        <f t="shared" ca="1" si="152"/>
        <v>295</v>
      </c>
      <c r="M249">
        <f t="shared" ca="1" si="152"/>
        <v>704</v>
      </c>
      <c r="N249">
        <f t="shared" ca="1" si="152"/>
        <v>175.5</v>
      </c>
      <c r="O249">
        <f t="shared" ca="1" si="152"/>
        <v>182</v>
      </c>
      <c r="P249">
        <f t="shared" ca="1" si="152"/>
        <v>199</v>
      </c>
      <c r="Q249">
        <f t="shared" ca="1" si="153"/>
        <v>1180</v>
      </c>
      <c r="R249">
        <f t="shared" ca="1" si="153"/>
        <v>535.25</v>
      </c>
      <c r="S249">
        <f t="shared" ca="1" si="153"/>
        <v>560</v>
      </c>
      <c r="T249">
        <f t="shared" ca="1" si="153"/>
        <v>1300</v>
      </c>
      <c r="U249">
        <f t="shared" ca="1" si="153"/>
        <v>845</v>
      </c>
      <c r="V249">
        <f t="shared" ca="1" si="153"/>
        <v>475</v>
      </c>
      <c r="W249">
        <f t="shared" ca="1" si="153"/>
        <v>495</v>
      </c>
      <c r="X249">
        <f t="shared" ca="1" si="153"/>
        <v>209.5</v>
      </c>
      <c r="Y249">
        <f t="shared" ca="1" si="153"/>
        <v>213.25</v>
      </c>
      <c r="Z249">
        <f t="shared" ca="1" si="153"/>
        <v>238.5</v>
      </c>
      <c r="AA249" t="str">
        <f t="shared" ca="1" si="154"/>
        <v>FALSK</v>
      </c>
      <c r="AB249">
        <f t="shared" ca="1" si="154"/>
        <v>1.3</v>
      </c>
      <c r="AC249">
        <f t="shared" ca="1" si="154"/>
        <v>4</v>
      </c>
      <c r="AD249">
        <f t="shared" ca="1" si="154"/>
        <v>1.75</v>
      </c>
      <c r="AE249">
        <f t="shared" ca="1" si="154"/>
        <v>14</v>
      </c>
      <c r="AF249">
        <f t="shared" ca="1" si="154"/>
        <v>10.5</v>
      </c>
      <c r="AG249" t="str">
        <f t="shared" ca="1" si="154"/>
        <v>FALSK</v>
      </c>
      <c r="AH249" t="str">
        <f t="shared" ca="1" si="154"/>
        <v>FALSK</v>
      </c>
      <c r="AI249">
        <f t="shared" ca="1" si="154"/>
        <v>1030</v>
      </c>
      <c r="AJ249">
        <f t="shared" ca="1" si="154"/>
        <v>3160</v>
      </c>
      <c r="AK249">
        <f t="shared" ca="1" si="155"/>
        <v>1380</v>
      </c>
      <c r="AL249">
        <f t="shared" ca="1" si="155"/>
        <v>11050</v>
      </c>
      <c r="AM249">
        <f t="shared" ca="1" si="155"/>
        <v>8290</v>
      </c>
      <c r="AN249" t="str">
        <f t="shared" ca="1" si="155"/>
        <v xml:space="preserve"> </v>
      </c>
      <c r="AO249" t="str">
        <f t="shared" ca="1" si="155"/>
        <v>FALSK</v>
      </c>
      <c r="AP249" t="str">
        <f t="shared" ca="1" si="155"/>
        <v>FALSK</v>
      </c>
      <c r="AQ249">
        <f t="shared" ca="1" si="155"/>
        <v>177.65625242874549</v>
      </c>
      <c r="AR249">
        <f t="shared" ca="1" si="155"/>
        <v>185.7</v>
      </c>
      <c r="AS249">
        <f t="shared" ca="1" si="155"/>
        <v>176.29944919874694</v>
      </c>
      <c r="AT249">
        <f t="shared" ca="1" si="155"/>
        <v>150.99990639483497</v>
      </c>
      <c r="AU249">
        <f t="shared" ca="1" si="155"/>
        <v>159</v>
      </c>
      <c r="AV249">
        <f t="shared" ca="1" si="155"/>
        <v>138.13183811584565</v>
      </c>
      <c r="AW249">
        <f t="shared" ca="1" si="155"/>
        <v>125.12605365496086</v>
      </c>
      <c r="AX249">
        <f t="shared" ca="1" si="155"/>
        <v>133.1</v>
      </c>
      <c r="AY249" t="str">
        <f t="shared" ca="1" si="155"/>
        <v>FALSK</v>
      </c>
      <c r="AZ249" t="e">
        <f t="shared" ca="1" si="150"/>
        <v>#VALUE!</v>
      </c>
      <c r="BA249" t="e">
        <f t="shared" ca="1" si="150"/>
        <v>#VALUE!</v>
      </c>
      <c r="BB249" t="e">
        <f t="shared" ca="1" si="150"/>
        <v>#VALUE!</v>
      </c>
      <c r="BC249" t="e">
        <f t="shared" ca="1" si="150"/>
        <v>#VALUE!</v>
      </c>
      <c r="BD249" s="92" t="str">
        <f t="shared" ca="1" si="126"/>
        <v>Ja</v>
      </c>
      <c r="BE249" s="92">
        <f t="shared" ca="1" si="127"/>
        <v>2014</v>
      </c>
      <c r="BF249" s="92">
        <f t="shared" ca="1" si="128"/>
        <v>8</v>
      </c>
      <c r="BG249" s="92">
        <f t="shared" ca="1" si="129"/>
        <v>35</v>
      </c>
      <c r="BH249" s="92">
        <f t="shared" ca="1" si="130"/>
        <v>121</v>
      </c>
      <c r="BI249" s="92">
        <f t="shared" ca="1" si="131"/>
        <v>122</v>
      </c>
      <c r="BJ249" s="92">
        <f t="shared" ca="1" si="132"/>
        <v>295</v>
      </c>
      <c r="BK249" s="92">
        <f t="shared" ca="1" si="133"/>
        <v>176.29944919874694</v>
      </c>
      <c r="BL249" t="e">
        <f t="shared" ca="1" si="151"/>
        <v>#VALUE!</v>
      </c>
      <c r="BM249" t="e">
        <f t="shared" ca="1" si="151"/>
        <v>#VALUE!</v>
      </c>
      <c r="BN249" t="e">
        <f t="shared" ca="1" si="151"/>
        <v>#VALUE!</v>
      </c>
      <c r="BO249" t="e">
        <f t="shared" ca="1" si="151"/>
        <v>#VALUE!</v>
      </c>
      <c r="BP249" t="e">
        <f t="shared" ca="1" si="151"/>
        <v>#VALUE!</v>
      </c>
    </row>
    <row r="250" spans="1:68" x14ac:dyDescent="0.2">
      <c r="A250" t="str">
        <f t="shared" ca="1" si="122"/>
        <v>Ja</v>
      </c>
      <c r="B250">
        <f t="shared" ca="1" si="123"/>
        <v>2014</v>
      </c>
      <c r="C250">
        <f t="shared" ca="1" si="124"/>
        <v>8</v>
      </c>
      <c r="D250" s="82">
        <f t="shared" ca="1" si="125"/>
        <v>36</v>
      </c>
      <c r="E250" s="65">
        <f ca="1">OFFSET(Prisudvikling!D$8,0,ROW(E250)-ROW(E$6))</f>
        <v>41880</v>
      </c>
      <c r="F250">
        <f t="shared" ca="1" si="121"/>
        <v>121</v>
      </c>
      <c r="G250">
        <f t="shared" ca="1" si="152"/>
        <v>121</v>
      </c>
      <c r="H250">
        <f t="shared" ca="1" si="152"/>
        <v>122</v>
      </c>
      <c r="I250">
        <f t="shared" ca="1" si="152"/>
        <v>113</v>
      </c>
      <c r="J250">
        <f t="shared" ca="1" si="152"/>
        <v>153</v>
      </c>
      <c r="K250">
        <f t="shared" ca="1" si="152"/>
        <v>109.5</v>
      </c>
      <c r="L250">
        <f t="shared" ca="1" si="152"/>
        <v>306</v>
      </c>
      <c r="M250">
        <f t="shared" ca="1" si="152"/>
        <v>704</v>
      </c>
      <c r="N250">
        <f t="shared" ca="1" si="152"/>
        <v>176</v>
      </c>
      <c r="O250">
        <f t="shared" ca="1" si="152"/>
        <v>182</v>
      </c>
      <c r="P250">
        <f t="shared" ca="1" si="152"/>
        <v>199</v>
      </c>
      <c r="Q250">
        <f t="shared" ca="1" si="153"/>
        <v>1180</v>
      </c>
      <c r="R250">
        <f t="shared" ca="1" si="153"/>
        <v>530</v>
      </c>
      <c r="S250">
        <f t="shared" ca="1" si="153"/>
        <v>560</v>
      </c>
      <c r="T250">
        <f t="shared" ca="1" si="153"/>
        <v>1300</v>
      </c>
      <c r="U250">
        <f t="shared" ca="1" si="153"/>
        <v>846</v>
      </c>
      <c r="V250">
        <f t="shared" ca="1" si="153"/>
        <v>480</v>
      </c>
      <c r="W250">
        <f t="shared" ca="1" si="153"/>
        <v>495</v>
      </c>
      <c r="X250">
        <f t="shared" ca="1" si="153"/>
        <v>209.5</v>
      </c>
      <c r="Y250">
        <f t="shared" ca="1" si="153"/>
        <v>213.5</v>
      </c>
      <c r="Z250">
        <f t="shared" ca="1" si="153"/>
        <v>240</v>
      </c>
      <c r="AA250" t="str">
        <f t="shared" ca="1" si="154"/>
        <v>FALSK</v>
      </c>
      <c r="AB250">
        <f t="shared" ca="1" si="154"/>
        <v>1.3</v>
      </c>
      <c r="AC250">
        <f t="shared" ca="1" si="154"/>
        <v>4</v>
      </c>
      <c r="AD250">
        <f t="shared" ca="1" si="154"/>
        <v>1.75</v>
      </c>
      <c r="AE250">
        <f t="shared" ca="1" si="154"/>
        <v>14</v>
      </c>
      <c r="AF250">
        <f t="shared" ca="1" si="154"/>
        <v>10.5</v>
      </c>
      <c r="AG250" t="str">
        <f t="shared" ca="1" si="154"/>
        <v>FALSK</v>
      </c>
      <c r="AH250" t="str">
        <f t="shared" ca="1" si="154"/>
        <v>FALSK</v>
      </c>
      <c r="AI250">
        <f t="shared" ca="1" si="154"/>
        <v>1030</v>
      </c>
      <c r="AJ250">
        <f t="shared" ca="1" si="154"/>
        <v>3160</v>
      </c>
      <c r="AK250">
        <f t="shared" ca="1" si="155"/>
        <v>1380</v>
      </c>
      <c r="AL250">
        <f t="shared" ca="1" si="155"/>
        <v>11050</v>
      </c>
      <c r="AM250">
        <f t="shared" ca="1" si="155"/>
        <v>8290</v>
      </c>
      <c r="AN250" t="str">
        <f t="shared" ca="1" si="155"/>
        <v xml:space="preserve"> </v>
      </c>
      <c r="AO250" t="str">
        <f t="shared" ca="1" si="155"/>
        <v>FALSK</v>
      </c>
      <c r="AP250" t="str">
        <f t="shared" ca="1" si="155"/>
        <v>FALSK</v>
      </c>
      <c r="AQ250">
        <f t="shared" ca="1" si="155"/>
        <v>178.56282099778301</v>
      </c>
      <c r="AR250">
        <f t="shared" ca="1" si="155"/>
        <v>186.6</v>
      </c>
      <c r="AS250">
        <f t="shared" ca="1" si="155"/>
        <v>176.72436197535043</v>
      </c>
      <c r="AT250">
        <f t="shared" ca="1" si="155"/>
        <v>151.31291972105842</v>
      </c>
      <c r="AU250">
        <f t="shared" ca="1" si="155"/>
        <v>159.30000000000001</v>
      </c>
      <c r="AV250">
        <f t="shared" ca="1" si="155"/>
        <v>139.59973721983366</v>
      </c>
      <c r="AW250">
        <f t="shared" ca="1" si="155"/>
        <v>124.97980848363397</v>
      </c>
      <c r="AX250">
        <f t="shared" ca="1" si="155"/>
        <v>133</v>
      </c>
      <c r="AY250" t="str">
        <f t="shared" ca="1" si="155"/>
        <v>FALSK</v>
      </c>
      <c r="AZ250" t="e">
        <f t="shared" ca="1" si="150"/>
        <v>#VALUE!</v>
      </c>
      <c r="BA250" t="e">
        <f t="shared" ca="1" si="150"/>
        <v>#VALUE!</v>
      </c>
      <c r="BB250" t="e">
        <f t="shared" ca="1" si="150"/>
        <v>#VALUE!</v>
      </c>
      <c r="BC250" t="e">
        <f t="shared" ca="1" si="150"/>
        <v>#VALUE!</v>
      </c>
      <c r="BD250" s="92" t="str">
        <f t="shared" ca="1" si="126"/>
        <v>Ja</v>
      </c>
      <c r="BE250" s="92">
        <f t="shared" ca="1" si="127"/>
        <v>2014</v>
      </c>
      <c r="BF250" s="92">
        <f t="shared" ca="1" si="128"/>
        <v>8</v>
      </c>
      <c r="BG250" s="92">
        <f t="shared" ca="1" si="129"/>
        <v>36</v>
      </c>
      <c r="BH250" s="92">
        <f t="shared" ca="1" si="130"/>
        <v>121</v>
      </c>
      <c r="BI250" s="92">
        <f t="shared" ca="1" si="131"/>
        <v>122</v>
      </c>
      <c r="BJ250" s="92">
        <f t="shared" ca="1" si="132"/>
        <v>306</v>
      </c>
      <c r="BK250" s="92">
        <f t="shared" ca="1" si="133"/>
        <v>176.72436197535043</v>
      </c>
      <c r="BL250" t="e">
        <f t="shared" ref="BL250:BP258" ca="1" si="156">IF(ISNA(HLOOKUP($E250,prisudvikling,BL$2,FALSE)),"",HLOOKUP($E250,prisudvikling,BL$2,FALSE))</f>
        <v>#VALUE!</v>
      </c>
      <c r="BM250" t="e">
        <f t="shared" ca="1" si="156"/>
        <v>#VALUE!</v>
      </c>
      <c r="BN250" t="e">
        <f t="shared" ca="1" si="156"/>
        <v>#VALUE!</v>
      </c>
      <c r="BO250" t="e">
        <f t="shared" ca="1" si="156"/>
        <v>#VALUE!</v>
      </c>
      <c r="BP250" t="e">
        <f t="shared" ca="1" si="156"/>
        <v>#VALUE!</v>
      </c>
    </row>
    <row r="251" spans="1:68" x14ac:dyDescent="0.2">
      <c r="A251" t="str">
        <f t="shared" ca="1" si="122"/>
        <v>Ja</v>
      </c>
      <c r="B251">
        <f t="shared" ca="1" si="123"/>
        <v>2014</v>
      </c>
      <c r="C251">
        <f t="shared" ca="1" si="124"/>
        <v>9</v>
      </c>
      <c r="D251" s="82">
        <f t="shared" ca="1" si="125"/>
        <v>37</v>
      </c>
      <c r="E251" s="65">
        <f ca="1">OFFSET(Prisudvikling!D$8,0,ROW(E251)-ROW(E$6))</f>
        <v>41887</v>
      </c>
      <c r="F251">
        <f t="shared" ca="1" si="121"/>
        <v>121</v>
      </c>
      <c r="G251">
        <f t="shared" ca="1" si="152"/>
        <v>121</v>
      </c>
      <c r="H251">
        <f t="shared" ca="1" si="152"/>
        <v>122</v>
      </c>
      <c r="I251">
        <f t="shared" ca="1" si="152"/>
        <v>113</v>
      </c>
      <c r="J251">
        <f t="shared" ca="1" si="152"/>
        <v>153</v>
      </c>
      <c r="K251">
        <f t="shared" ca="1" si="152"/>
        <v>108.5</v>
      </c>
      <c r="L251">
        <f t="shared" ca="1" si="152"/>
        <v>300</v>
      </c>
      <c r="M251">
        <f t="shared" ca="1" si="152"/>
        <v>704</v>
      </c>
      <c r="N251">
        <f t="shared" ca="1" si="152"/>
        <v>178.5</v>
      </c>
      <c r="O251">
        <f t="shared" ca="1" si="152"/>
        <v>182</v>
      </c>
      <c r="P251">
        <f t="shared" ca="1" si="152"/>
        <v>199</v>
      </c>
      <c r="Q251">
        <f t="shared" ca="1" si="153"/>
        <v>1115</v>
      </c>
      <c r="R251">
        <f t="shared" ca="1" si="153"/>
        <v>525.25</v>
      </c>
      <c r="S251">
        <f t="shared" ca="1" si="153"/>
        <v>560</v>
      </c>
      <c r="T251">
        <f t="shared" ca="1" si="153"/>
        <v>1300</v>
      </c>
      <c r="U251">
        <f t="shared" ca="1" si="153"/>
        <v>846</v>
      </c>
      <c r="V251">
        <f t="shared" ca="1" si="153"/>
        <v>480</v>
      </c>
      <c r="W251">
        <f t="shared" ca="1" si="153"/>
        <v>495</v>
      </c>
      <c r="X251">
        <f t="shared" ca="1" si="153"/>
        <v>209.5</v>
      </c>
      <c r="Y251">
        <f t="shared" ca="1" si="153"/>
        <v>213.25</v>
      </c>
      <c r="Z251">
        <f t="shared" ca="1" si="153"/>
        <v>239.75</v>
      </c>
      <c r="AA251" t="str">
        <f t="shared" ca="1" si="154"/>
        <v>FALSK</v>
      </c>
      <c r="AB251">
        <f t="shared" ca="1" si="154"/>
        <v>1.2894127128034654</v>
      </c>
      <c r="AC251">
        <f t="shared" ca="1" si="154"/>
        <v>3.4518652832342771</v>
      </c>
      <c r="AD251">
        <f t="shared" ca="1" si="154"/>
        <v>1.7460797152546925</v>
      </c>
      <c r="AE251">
        <f t="shared" ca="1" si="154"/>
        <v>13.229911688660557</v>
      </c>
      <c r="AF251">
        <f t="shared" ca="1" si="154"/>
        <v>10.5</v>
      </c>
      <c r="AG251" t="str">
        <f t="shared" ca="1" si="154"/>
        <v>FALSK</v>
      </c>
      <c r="AH251" t="str">
        <f t="shared" ca="1" si="154"/>
        <v>FALSK</v>
      </c>
      <c r="AI251">
        <f t="shared" ca="1" si="154"/>
        <v>1020</v>
      </c>
      <c r="AJ251">
        <f t="shared" ca="1" si="154"/>
        <v>2720</v>
      </c>
      <c r="AK251">
        <f t="shared" ca="1" si="155"/>
        <v>1380</v>
      </c>
      <c r="AL251">
        <f t="shared" ca="1" si="155"/>
        <v>10440</v>
      </c>
      <c r="AM251">
        <f t="shared" ca="1" si="155"/>
        <v>8290</v>
      </c>
      <c r="AN251" t="str">
        <f t="shared" ca="1" si="155"/>
        <v xml:space="preserve"> </v>
      </c>
      <c r="AO251" t="str">
        <f t="shared" ca="1" si="155"/>
        <v>FALSK</v>
      </c>
      <c r="AP251" t="str">
        <f t="shared" ca="1" si="155"/>
        <v>FALSK</v>
      </c>
      <c r="AQ251">
        <f t="shared" ca="1" si="155"/>
        <v>177.20509341588431</v>
      </c>
      <c r="AR251">
        <f t="shared" ca="1" si="155"/>
        <v>185.2</v>
      </c>
      <c r="AS251">
        <f t="shared" ca="1" si="155"/>
        <v>176.03532109438734</v>
      </c>
      <c r="AT251">
        <f t="shared" ca="1" si="155"/>
        <v>150.5577624994377</v>
      </c>
      <c r="AU251">
        <f t="shared" ca="1" si="155"/>
        <v>158.6</v>
      </c>
      <c r="AV251">
        <f t="shared" ca="1" si="155"/>
        <v>138.77214593973446</v>
      </c>
      <c r="AW251">
        <f t="shared" ca="1" si="155"/>
        <v>124.68731813906538</v>
      </c>
      <c r="AX251">
        <f t="shared" ca="1" si="155"/>
        <v>132.69999999999999</v>
      </c>
      <c r="AY251" t="str">
        <f t="shared" ca="1" si="155"/>
        <v>FALSK</v>
      </c>
      <c r="AZ251" t="e">
        <f t="shared" ca="1" si="150"/>
        <v>#VALUE!</v>
      </c>
      <c r="BA251" t="e">
        <f t="shared" ca="1" si="150"/>
        <v>#VALUE!</v>
      </c>
      <c r="BB251" t="e">
        <f t="shared" ca="1" si="150"/>
        <v>#VALUE!</v>
      </c>
      <c r="BC251" t="e">
        <f t="shared" ca="1" si="150"/>
        <v>#VALUE!</v>
      </c>
      <c r="BD251" s="92" t="str">
        <f t="shared" ca="1" si="126"/>
        <v>Ja</v>
      </c>
      <c r="BE251" s="92">
        <f t="shared" ca="1" si="127"/>
        <v>2014</v>
      </c>
      <c r="BF251" s="92">
        <f t="shared" ca="1" si="128"/>
        <v>9</v>
      </c>
      <c r="BG251" s="92">
        <f t="shared" ca="1" si="129"/>
        <v>37</v>
      </c>
      <c r="BH251" s="92">
        <f t="shared" ca="1" si="130"/>
        <v>121</v>
      </c>
      <c r="BI251" s="92">
        <f t="shared" ca="1" si="131"/>
        <v>122</v>
      </c>
      <c r="BJ251" s="92">
        <f t="shared" ca="1" si="132"/>
        <v>300</v>
      </c>
      <c r="BK251" s="92">
        <f t="shared" ca="1" si="133"/>
        <v>176.03532109438734</v>
      </c>
      <c r="BL251" t="e">
        <f t="shared" ca="1" si="156"/>
        <v>#VALUE!</v>
      </c>
      <c r="BM251" t="e">
        <f t="shared" ca="1" si="156"/>
        <v>#VALUE!</v>
      </c>
      <c r="BN251" t="e">
        <f t="shared" ca="1" si="156"/>
        <v>#VALUE!</v>
      </c>
      <c r="BO251" t="e">
        <f t="shared" ca="1" si="156"/>
        <v>#VALUE!</v>
      </c>
      <c r="BP251" t="e">
        <f t="shared" ca="1" si="156"/>
        <v>#VALUE!</v>
      </c>
    </row>
    <row r="252" spans="1:68" x14ac:dyDescent="0.2">
      <c r="A252" t="str">
        <f t="shared" ca="1" si="122"/>
        <v>Ja</v>
      </c>
      <c r="B252">
        <f t="shared" ca="1" si="123"/>
        <v>2014</v>
      </c>
      <c r="C252">
        <f t="shared" ca="1" si="124"/>
        <v>9</v>
      </c>
      <c r="D252" s="82">
        <f t="shared" ca="1" si="125"/>
        <v>38</v>
      </c>
      <c r="E252" s="65">
        <f ca="1">OFFSET(Prisudvikling!D$8,0,ROW(E252)-ROW(E$6))</f>
        <v>41894</v>
      </c>
      <c r="F252">
        <f t="shared" ca="1" si="121"/>
        <v>121</v>
      </c>
      <c r="G252">
        <f t="shared" ca="1" si="152"/>
        <v>121</v>
      </c>
      <c r="H252">
        <f t="shared" ca="1" si="152"/>
        <v>122</v>
      </c>
      <c r="I252">
        <f t="shared" ca="1" si="152"/>
        <v>113</v>
      </c>
      <c r="J252">
        <f t="shared" ca="1" si="152"/>
        <v>153</v>
      </c>
      <c r="K252">
        <f t="shared" ca="1" si="152"/>
        <v>108.5</v>
      </c>
      <c r="L252">
        <f t="shared" ca="1" si="152"/>
        <v>309</v>
      </c>
      <c r="M252">
        <f t="shared" ca="1" si="152"/>
        <v>704</v>
      </c>
      <c r="N252">
        <f t="shared" ca="1" si="152"/>
        <v>179</v>
      </c>
      <c r="O252">
        <f t="shared" ca="1" si="152"/>
        <v>182</v>
      </c>
      <c r="P252">
        <f t="shared" ca="1" si="152"/>
        <v>199</v>
      </c>
      <c r="Q252">
        <f t="shared" ca="1" si="153"/>
        <v>1115</v>
      </c>
      <c r="R252">
        <f t="shared" ca="1" si="153"/>
        <v>523.25</v>
      </c>
      <c r="S252">
        <f t="shared" ca="1" si="153"/>
        <v>560</v>
      </c>
      <c r="T252">
        <f t="shared" ca="1" si="153"/>
        <v>1300</v>
      </c>
      <c r="U252">
        <f t="shared" ca="1" si="153"/>
        <v>858</v>
      </c>
      <c r="V252">
        <f t="shared" ca="1" si="153"/>
        <v>487</v>
      </c>
      <c r="W252">
        <f t="shared" ca="1" si="153"/>
        <v>495</v>
      </c>
      <c r="X252">
        <f t="shared" ca="1" si="153"/>
        <v>209</v>
      </c>
      <c r="Y252">
        <f t="shared" ca="1" si="153"/>
        <v>211.75</v>
      </c>
      <c r="Z252">
        <f t="shared" ca="1" si="153"/>
        <v>237.25</v>
      </c>
      <c r="AA252" t="str">
        <f t="shared" ca="1" si="154"/>
        <v>FALSK</v>
      </c>
      <c r="AB252">
        <f t="shared" ca="1" si="154"/>
        <v>1.3</v>
      </c>
      <c r="AC252">
        <f t="shared" ca="1" si="154"/>
        <v>3.693630166884927</v>
      </c>
      <c r="AD252">
        <f t="shared" ca="1" si="154"/>
        <v>1.75</v>
      </c>
      <c r="AE252">
        <f t="shared" ca="1" si="154"/>
        <v>14</v>
      </c>
      <c r="AF252">
        <f t="shared" ca="1" si="154"/>
        <v>10.5</v>
      </c>
      <c r="AG252" t="str">
        <f t="shared" ca="1" si="154"/>
        <v>FALSK</v>
      </c>
      <c r="AH252" t="str">
        <f t="shared" ca="1" si="154"/>
        <v>FALSK</v>
      </c>
      <c r="AI252">
        <f t="shared" ca="1" si="154"/>
        <v>1030</v>
      </c>
      <c r="AJ252">
        <f t="shared" ca="1" si="154"/>
        <v>2920</v>
      </c>
      <c r="AK252">
        <f t="shared" ca="1" si="155"/>
        <v>1380</v>
      </c>
      <c r="AL252">
        <f t="shared" ca="1" si="155"/>
        <v>11050</v>
      </c>
      <c r="AM252">
        <f t="shared" ca="1" si="155"/>
        <v>8290</v>
      </c>
      <c r="AN252" t="str">
        <f t="shared" ca="1" si="155"/>
        <v xml:space="preserve"> </v>
      </c>
      <c r="AO252" t="str">
        <f t="shared" ca="1" si="155"/>
        <v>FALSK</v>
      </c>
      <c r="AP252" t="str">
        <f t="shared" ca="1" si="155"/>
        <v>FALSK</v>
      </c>
      <c r="AQ252">
        <f t="shared" ca="1" si="155"/>
        <v>178.44359078363084</v>
      </c>
      <c r="AR252">
        <f t="shared" ca="1" si="155"/>
        <v>186.4</v>
      </c>
      <c r="AS252">
        <f t="shared" ca="1" si="155"/>
        <v>177.23602065608304</v>
      </c>
      <c r="AT252">
        <f t="shared" ca="1" si="155"/>
        <v>153.29669567578745</v>
      </c>
      <c r="AU252">
        <f t="shared" ca="1" si="155"/>
        <v>161.30000000000001</v>
      </c>
      <c r="AV252">
        <f t="shared" ca="1" si="155"/>
        <v>140.10466443005618</v>
      </c>
      <c r="AW252">
        <f t="shared" ca="1" si="155"/>
        <v>124.68731813903595</v>
      </c>
      <c r="AX252">
        <f t="shared" ca="1" si="155"/>
        <v>132.69999999999999</v>
      </c>
      <c r="AY252" t="str">
        <f t="shared" ca="1" si="155"/>
        <v>FALSK</v>
      </c>
      <c r="AZ252" t="e">
        <f t="shared" ca="1" si="150"/>
        <v>#VALUE!</v>
      </c>
      <c r="BA252" t="e">
        <f t="shared" ca="1" si="150"/>
        <v>#VALUE!</v>
      </c>
      <c r="BB252" t="e">
        <f t="shared" ca="1" si="150"/>
        <v>#VALUE!</v>
      </c>
      <c r="BC252" t="e">
        <f t="shared" ca="1" si="150"/>
        <v>#VALUE!</v>
      </c>
      <c r="BD252" s="92" t="str">
        <f t="shared" ca="1" si="126"/>
        <v>Ja</v>
      </c>
      <c r="BE252" s="92">
        <f t="shared" ca="1" si="127"/>
        <v>2014</v>
      </c>
      <c r="BF252" s="92">
        <f t="shared" ca="1" si="128"/>
        <v>9</v>
      </c>
      <c r="BG252" s="92">
        <f t="shared" ca="1" si="129"/>
        <v>38</v>
      </c>
      <c r="BH252" s="92">
        <f t="shared" ca="1" si="130"/>
        <v>121</v>
      </c>
      <c r="BI252" s="92">
        <f t="shared" ca="1" si="131"/>
        <v>122</v>
      </c>
      <c r="BJ252" s="92">
        <f t="shared" ca="1" si="132"/>
        <v>309</v>
      </c>
      <c r="BK252" s="92">
        <f t="shared" ca="1" si="133"/>
        <v>177.23602065608304</v>
      </c>
      <c r="BL252" t="e">
        <f t="shared" ca="1" si="156"/>
        <v>#VALUE!</v>
      </c>
      <c r="BM252" t="e">
        <f t="shared" ca="1" si="156"/>
        <v>#VALUE!</v>
      </c>
      <c r="BN252" t="e">
        <f t="shared" ca="1" si="156"/>
        <v>#VALUE!</v>
      </c>
      <c r="BO252" t="e">
        <f t="shared" ca="1" si="156"/>
        <v>#VALUE!</v>
      </c>
      <c r="BP252" t="e">
        <f t="shared" ca="1" si="156"/>
        <v>#VALUE!</v>
      </c>
    </row>
    <row r="253" spans="1:68" x14ac:dyDescent="0.2">
      <c r="A253" t="str">
        <f t="shared" ca="1" si="122"/>
        <v>Ja</v>
      </c>
      <c r="B253">
        <f t="shared" ca="1" si="123"/>
        <v>2014</v>
      </c>
      <c r="C253">
        <f t="shared" ca="1" si="124"/>
        <v>9</v>
      </c>
      <c r="D253" s="82">
        <f t="shared" ca="1" si="125"/>
        <v>39</v>
      </c>
      <c r="E253" s="65">
        <f ca="1">OFFSET(Prisudvikling!D$8,0,ROW(E253)-ROW(E$6))</f>
        <v>41901</v>
      </c>
      <c r="F253">
        <f t="shared" ca="1" si="121"/>
        <v>116</v>
      </c>
      <c r="G253">
        <f t="shared" ca="1" si="152"/>
        <v>116</v>
      </c>
      <c r="H253">
        <f t="shared" ca="1" si="152"/>
        <v>116</v>
      </c>
      <c r="I253">
        <f t="shared" ca="1" si="152"/>
        <v>109.5</v>
      </c>
      <c r="J253">
        <f t="shared" ca="1" si="152"/>
        <v>153</v>
      </c>
      <c r="K253">
        <f t="shared" ca="1" si="152"/>
        <v>103</v>
      </c>
      <c r="L253">
        <f t="shared" ca="1" si="152"/>
        <v>298</v>
      </c>
      <c r="M253">
        <f t="shared" ca="1" si="152"/>
        <v>704</v>
      </c>
      <c r="N253">
        <f t="shared" ca="1" si="152"/>
        <v>179</v>
      </c>
      <c r="O253">
        <f t="shared" ca="1" si="152"/>
        <v>182</v>
      </c>
      <c r="P253">
        <f t="shared" ca="1" si="152"/>
        <v>199</v>
      </c>
      <c r="Q253">
        <f t="shared" ca="1" si="153"/>
        <v>1115</v>
      </c>
      <c r="R253">
        <f t="shared" ca="1" si="153"/>
        <v>513</v>
      </c>
      <c r="S253">
        <f t="shared" ca="1" si="153"/>
        <v>560</v>
      </c>
      <c r="T253">
        <f t="shared" ca="1" si="153"/>
        <v>1300</v>
      </c>
      <c r="U253">
        <f t="shared" ca="1" si="153"/>
        <v>858</v>
      </c>
      <c r="V253">
        <f t="shared" ca="1" si="153"/>
        <v>487</v>
      </c>
      <c r="W253">
        <f t="shared" ca="1" si="153"/>
        <v>495</v>
      </c>
      <c r="X253">
        <f t="shared" ca="1" si="153"/>
        <v>207.25</v>
      </c>
      <c r="Y253">
        <f t="shared" ca="1" si="153"/>
        <v>209.75</v>
      </c>
      <c r="Z253">
        <f t="shared" ca="1" si="153"/>
        <v>235.75</v>
      </c>
      <c r="AA253" t="str">
        <f t="shared" ca="1" si="154"/>
        <v>FALSK</v>
      </c>
      <c r="AB253">
        <f t="shared" ca="1" si="154"/>
        <v>1.3</v>
      </c>
      <c r="AC253">
        <f t="shared" ca="1" si="154"/>
        <v>3.760787079010107</v>
      </c>
      <c r="AD253">
        <f t="shared" ca="1" si="154"/>
        <v>1.75</v>
      </c>
      <c r="AE253">
        <f t="shared" ca="1" si="154"/>
        <v>13.96863772203754</v>
      </c>
      <c r="AF253">
        <f t="shared" ca="1" si="154"/>
        <v>10.5</v>
      </c>
      <c r="AG253" t="str">
        <f t="shared" ca="1" si="154"/>
        <v>FALSK</v>
      </c>
      <c r="AH253" t="str">
        <f t="shared" ca="1" si="154"/>
        <v>FALSK</v>
      </c>
      <c r="AI253">
        <f t="shared" ca="1" si="154"/>
        <v>1030</v>
      </c>
      <c r="AJ253">
        <f t="shared" ca="1" si="154"/>
        <v>2970</v>
      </c>
      <c r="AK253">
        <f t="shared" ca="1" si="155"/>
        <v>1380</v>
      </c>
      <c r="AL253">
        <f t="shared" ca="1" si="155"/>
        <v>11020</v>
      </c>
      <c r="AM253">
        <f t="shared" ca="1" si="155"/>
        <v>8290</v>
      </c>
      <c r="AN253" t="str">
        <f t="shared" ca="1" si="155"/>
        <v xml:space="preserve"> </v>
      </c>
      <c r="AO253" t="str">
        <f t="shared" ca="1" si="155"/>
        <v>FALSK</v>
      </c>
      <c r="AP253" t="str">
        <f t="shared" ca="1" si="155"/>
        <v>FALSK</v>
      </c>
      <c r="AQ253">
        <f t="shared" ca="1" si="155"/>
        <v>173.87034540063209</v>
      </c>
      <c r="AR253">
        <f t="shared" ca="1" si="155"/>
        <v>181.9</v>
      </c>
      <c r="AS253">
        <f t="shared" ca="1" si="155"/>
        <v>173.10398261418069</v>
      </c>
      <c r="AT253">
        <f t="shared" ca="1" si="155"/>
        <v>146.3584477289107</v>
      </c>
      <c r="AU253">
        <f t="shared" ca="1" si="155"/>
        <v>154.4</v>
      </c>
      <c r="AV253">
        <f t="shared" ca="1" si="155"/>
        <v>134.47417709814201</v>
      </c>
      <c r="AW253">
        <f t="shared" ca="1" si="155"/>
        <v>120.49450982633249</v>
      </c>
      <c r="AX253">
        <f t="shared" ca="1" si="155"/>
        <v>128.5</v>
      </c>
      <c r="AY253" t="str">
        <f t="shared" ca="1" si="155"/>
        <v>FALSK</v>
      </c>
      <c r="AZ253" t="e">
        <f t="shared" ca="1" si="150"/>
        <v>#VALUE!</v>
      </c>
      <c r="BA253" t="e">
        <f t="shared" ca="1" si="150"/>
        <v>#VALUE!</v>
      </c>
      <c r="BB253" t="e">
        <f t="shared" ca="1" si="150"/>
        <v>#VALUE!</v>
      </c>
      <c r="BC253" t="e">
        <f t="shared" ca="1" si="150"/>
        <v>#VALUE!</v>
      </c>
      <c r="BD253" s="92" t="str">
        <f t="shared" ca="1" si="126"/>
        <v>Ja</v>
      </c>
      <c r="BE253" s="92">
        <f t="shared" ca="1" si="127"/>
        <v>2014</v>
      </c>
      <c r="BF253" s="92">
        <f t="shared" ca="1" si="128"/>
        <v>9</v>
      </c>
      <c r="BG253" s="92">
        <f t="shared" ca="1" si="129"/>
        <v>39</v>
      </c>
      <c r="BH253" s="92">
        <f t="shared" ca="1" si="130"/>
        <v>116</v>
      </c>
      <c r="BI253" s="92">
        <f t="shared" ca="1" si="131"/>
        <v>116</v>
      </c>
      <c r="BJ253" s="92">
        <f t="shared" ca="1" si="132"/>
        <v>298</v>
      </c>
      <c r="BK253" s="92">
        <f t="shared" ca="1" si="133"/>
        <v>173.10398261418069</v>
      </c>
      <c r="BL253" t="e">
        <f t="shared" ca="1" si="156"/>
        <v>#VALUE!</v>
      </c>
      <c r="BM253" t="e">
        <f t="shared" ca="1" si="156"/>
        <v>#VALUE!</v>
      </c>
      <c r="BN253" t="e">
        <f t="shared" ca="1" si="156"/>
        <v>#VALUE!</v>
      </c>
      <c r="BO253" t="e">
        <f t="shared" ca="1" si="156"/>
        <v>#VALUE!</v>
      </c>
      <c r="BP253" t="e">
        <f t="shared" ca="1" si="156"/>
        <v>#VALUE!</v>
      </c>
    </row>
    <row r="254" spans="1:68" x14ac:dyDescent="0.2">
      <c r="A254" t="str">
        <f t="shared" ca="1" si="122"/>
        <v>Ja</v>
      </c>
      <c r="B254">
        <f t="shared" ca="1" si="123"/>
        <v>2014</v>
      </c>
      <c r="C254">
        <f t="shared" ca="1" si="124"/>
        <v>9</v>
      </c>
      <c r="D254" s="82">
        <f t="shared" ca="1" si="125"/>
        <v>40</v>
      </c>
      <c r="E254" s="65">
        <f ca="1">OFFSET(Prisudvikling!D$8,0,ROW(E254)-ROW(E$6))</f>
        <v>41908</v>
      </c>
      <c r="F254">
        <f t="shared" ca="1" si="121"/>
        <v>114</v>
      </c>
      <c r="G254">
        <f t="shared" ca="1" si="152"/>
        <v>114</v>
      </c>
      <c r="H254">
        <f t="shared" ca="1" si="152"/>
        <v>115</v>
      </c>
      <c r="I254">
        <f t="shared" ca="1" si="152"/>
        <v>103.5</v>
      </c>
      <c r="J254">
        <f t="shared" ca="1" si="152"/>
        <v>153</v>
      </c>
      <c r="K254">
        <f t="shared" ca="1" si="152"/>
        <v>98</v>
      </c>
      <c r="L254">
        <f t="shared" ca="1" si="152"/>
        <v>291.5</v>
      </c>
      <c r="M254">
        <f t="shared" ca="1" si="152"/>
        <v>704</v>
      </c>
      <c r="N254">
        <f t="shared" ca="1" si="152"/>
        <v>177.5</v>
      </c>
      <c r="O254">
        <f t="shared" ca="1" si="152"/>
        <v>182</v>
      </c>
      <c r="P254">
        <f t="shared" ca="1" si="152"/>
        <v>199</v>
      </c>
      <c r="Q254">
        <f t="shared" ca="1" si="153"/>
        <v>1115</v>
      </c>
      <c r="R254">
        <f t="shared" ca="1" si="153"/>
        <v>523</v>
      </c>
      <c r="S254">
        <f t="shared" ca="1" si="153"/>
        <v>560</v>
      </c>
      <c r="T254">
        <f t="shared" ca="1" si="153"/>
        <v>1300</v>
      </c>
      <c r="U254">
        <f t="shared" ca="1" si="153"/>
        <v>874</v>
      </c>
      <c r="V254">
        <f t="shared" ca="1" si="153"/>
        <v>500</v>
      </c>
      <c r="W254">
        <f t="shared" ca="1" si="153"/>
        <v>495</v>
      </c>
      <c r="X254">
        <f t="shared" ca="1" si="153"/>
        <v>205</v>
      </c>
      <c r="Y254">
        <f t="shared" ca="1" si="153"/>
        <v>207.5</v>
      </c>
      <c r="Z254">
        <f t="shared" ca="1" si="153"/>
        <v>234.25</v>
      </c>
      <c r="AA254" t="str">
        <f t="shared" ca="1" si="154"/>
        <v>FALSK</v>
      </c>
      <c r="AB254">
        <f t="shared" ca="1" si="154"/>
        <v>1.3</v>
      </c>
      <c r="AC254">
        <f t="shared" ca="1" si="154"/>
        <v>3.760787079010107</v>
      </c>
      <c r="AD254">
        <f t="shared" ca="1" si="154"/>
        <v>1.75</v>
      </c>
      <c r="AE254">
        <f t="shared" ca="1" si="154"/>
        <v>13.96863772203754</v>
      </c>
      <c r="AF254">
        <f t="shared" ca="1" si="154"/>
        <v>10.5</v>
      </c>
      <c r="AG254" t="str">
        <f t="shared" ca="1" si="154"/>
        <v>FALSK</v>
      </c>
      <c r="AH254" t="str">
        <f t="shared" ca="1" si="154"/>
        <v>FALSK</v>
      </c>
      <c r="AI254">
        <f t="shared" ca="1" si="154"/>
        <v>1030</v>
      </c>
      <c r="AJ254">
        <f t="shared" ca="1" si="154"/>
        <v>2970</v>
      </c>
      <c r="AK254">
        <f t="shared" ca="1" si="155"/>
        <v>1380</v>
      </c>
      <c r="AL254">
        <f t="shared" ca="1" si="155"/>
        <v>11020</v>
      </c>
      <c r="AM254">
        <f t="shared" ca="1" si="155"/>
        <v>8290</v>
      </c>
      <c r="AN254" t="str">
        <f t="shared" ca="1" si="155"/>
        <v xml:space="preserve"> </v>
      </c>
      <c r="AO254" t="str">
        <f t="shared" ca="1" si="155"/>
        <v>FALSK</v>
      </c>
      <c r="AP254" t="str">
        <f t="shared" ca="1" si="155"/>
        <v>FALSK</v>
      </c>
      <c r="AQ254">
        <f t="shared" ca="1" si="155"/>
        <v>172.78964656599797</v>
      </c>
      <c r="AR254">
        <f t="shared" ca="1" si="155"/>
        <v>180.8</v>
      </c>
      <c r="AS254">
        <f t="shared" ca="1" si="155"/>
        <v>172.61812105833943</v>
      </c>
      <c r="AT254">
        <f t="shared" ca="1" si="155"/>
        <v>144.43012287194222</v>
      </c>
      <c r="AU254">
        <f t="shared" ca="1" si="155"/>
        <v>152.4</v>
      </c>
      <c r="AV254">
        <f t="shared" ca="1" si="155"/>
        <v>132.62542106646285</v>
      </c>
      <c r="AW254">
        <f t="shared" ca="1" si="155"/>
        <v>118.28536631384505</v>
      </c>
      <c r="AX254">
        <f t="shared" ca="1" si="155"/>
        <v>126.3</v>
      </c>
      <c r="AY254" t="str">
        <f t="shared" ca="1" si="155"/>
        <v>FALSK</v>
      </c>
      <c r="AZ254" t="e">
        <f t="shared" ca="1" si="150"/>
        <v>#VALUE!</v>
      </c>
      <c r="BA254" t="e">
        <f t="shared" ca="1" si="150"/>
        <v>#VALUE!</v>
      </c>
      <c r="BB254" t="e">
        <f t="shared" ca="1" si="150"/>
        <v>#VALUE!</v>
      </c>
      <c r="BC254" t="e">
        <f t="shared" ca="1" si="150"/>
        <v>#VALUE!</v>
      </c>
      <c r="BD254" s="92" t="str">
        <f t="shared" ca="1" si="126"/>
        <v>Ja</v>
      </c>
      <c r="BE254" s="92">
        <f t="shared" ca="1" si="127"/>
        <v>2014</v>
      </c>
      <c r="BF254" s="92">
        <f t="shared" ca="1" si="128"/>
        <v>9</v>
      </c>
      <c r="BG254" s="92">
        <f t="shared" ca="1" si="129"/>
        <v>40</v>
      </c>
      <c r="BH254" s="92">
        <f t="shared" ca="1" si="130"/>
        <v>114</v>
      </c>
      <c r="BI254" s="92">
        <f t="shared" ca="1" si="131"/>
        <v>115</v>
      </c>
      <c r="BJ254" s="92">
        <f t="shared" ca="1" si="132"/>
        <v>291.5</v>
      </c>
      <c r="BK254" s="92">
        <f t="shared" ca="1" si="133"/>
        <v>172.61812105833943</v>
      </c>
      <c r="BL254" t="e">
        <f t="shared" ca="1" si="156"/>
        <v>#VALUE!</v>
      </c>
      <c r="BM254" t="e">
        <f t="shared" ca="1" si="156"/>
        <v>#VALUE!</v>
      </c>
      <c r="BN254" t="e">
        <f t="shared" ca="1" si="156"/>
        <v>#VALUE!</v>
      </c>
      <c r="BO254" t="e">
        <f t="shared" ca="1" si="156"/>
        <v>#VALUE!</v>
      </c>
      <c r="BP254" t="e">
        <f t="shared" ca="1" si="156"/>
        <v>#VALUE!</v>
      </c>
    </row>
    <row r="255" spans="1:68" x14ac:dyDescent="0.2">
      <c r="A255" t="str">
        <f t="shared" ca="1" si="122"/>
        <v>Ja</v>
      </c>
      <c r="B255">
        <f t="shared" ca="1" si="123"/>
        <v>2014</v>
      </c>
      <c r="C255">
        <f t="shared" ca="1" si="124"/>
        <v>10</v>
      </c>
      <c r="D255" s="82">
        <f t="shared" ca="1" si="125"/>
        <v>41</v>
      </c>
      <c r="E255" s="65">
        <f ca="1">OFFSET(Prisudvikling!D$8,0,ROW(E255)-ROW(E$6))</f>
        <v>41915</v>
      </c>
      <c r="F255">
        <f t="shared" ca="1" si="121"/>
        <v>109</v>
      </c>
      <c r="G255">
        <f t="shared" ca="1" si="152"/>
        <v>109</v>
      </c>
      <c r="H255">
        <f t="shared" ca="1" si="152"/>
        <v>104</v>
      </c>
      <c r="I255">
        <f t="shared" ca="1" si="152"/>
        <v>100.5</v>
      </c>
      <c r="J255">
        <f t="shared" ca="1" si="152"/>
        <v>152</v>
      </c>
      <c r="K255">
        <f t="shared" ca="1" si="152"/>
        <v>94</v>
      </c>
      <c r="L255">
        <f t="shared" ca="1" si="152"/>
        <v>293</v>
      </c>
      <c r="M255">
        <f t="shared" ca="1" si="152"/>
        <v>704</v>
      </c>
      <c r="N255">
        <f t="shared" ca="1" si="152"/>
        <v>176</v>
      </c>
      <c r="O255">
        <f t="shared" ca="1" si="152"/>
        <v>180</v>
      </c>
      <c r="P255">
        <f t="shared" ca="1" si="152"/>
        <v>180</v>
      </c>
      <c r="Q255">
        <f t="shared" ca="1" si="153"/>
        <v>1115</v>
      </c>
      <c r="R255">
        <f t="shared" ca="1" si="153"/>
        <v>523</v>
      </c>
      <c r="S255">
        <f t="shared" ca="1" si="153"/>
        <v>560</v>
      </c>
      <c r="T255">
        <f t="shared" ca="1" si="153"/>
        <v>1300</v>
      </c>
      <c r="U255">
        <f t="shared" ca="1" si="153"/>
        <v>874</v>
      </c>
      <c r="V255">
        <f t="shared" ca="1" si="153"/>
        <v>500</v>
      </c>
      <c r="W255">
        <f t="shared" ca="1" si="153"/>
        <v>495</v>
      </c>
      <c r="X255">
        <f t="shared" ca="1" si="153"/>
        <v>201.5</v>
      </c>
      <c r="Y255">
        <f t="shared" ca="1" si="153"/>
        <v>203</v>
      </c>
      <c r="Z255">
        <f t="shared" ca="1" si="153"/>
        <v>232.75</v>
      </c>
      <c r="AA255" t="str">
        <f t="shared" ca="1" si="154"/>
        <v>FALSK</v>
      </c>
      <c r="AB255">
        <f t="shared" ca="1" si="154"/>
        <v>1.3</v>
      </c>
      <c r="AC255">
        <f t="shared" ca="1" si="154"/>
        <v>3.8010812262852154</v>
      </c>
      <c r="AD255">
        <f t="shared" ca="1" si="154"/>
        <v>1.75</v>
      </c>
      <c r="AE255">
        <f t="shared" ca="1" si="154"/>
        <v>13.700010073536818</v>
      </c>
      <c r="AF255">
        <f t="shared" ca="1" si="154"/>
        <v>10.5</v>
      </c>
      <c r="AG255" t="str">
        <f t="shared" ca="1" si="154"/>
        <v>FALSK</v>
      </c>
      <c r="AH255" t="str">
        <f t="shared" ca="1" si="154"/>
        <v>FALSK</v>
      </c>
      <c r="AI255">
        <f t="shared" ca="1" si="154"/>
        <v>1030</v>
      </c>
      <c r="AJ255">
        <f t="shared" ca="1" si="154"/>
        <v>3000</v>
      </c>
      <c r="AK255">
        <f t="shared" ca="1" si="155"/>
        <v>1380</v>
      </c>
      <c r="AL255">
        <f t="shared" ca="1" si="155"/>
        <v>10810</v>
      </c>
      <c r="AM255">
        <f t="shared" ca="1" si="155"/>
        <v>8290</v>
      </c>
      <c r="AN255" t="str">
        <f t="shared" ca="1" si="155"/>
        <v xml:space="preserve"> </v>
      </c>
      <c r="AO255" t="str">
        <f t="shared" ca="1" si="155"/>
        <v>FALSK</v>
      </c>
      <c r="AP255" t="str">
        <f t="shared" ca="1" si="155"/>
        <v>FALSK</v>
      </c>
      <c r="AQ255">
        <f t="shared" ca="1" si="155"/>
        <v>167.45563410423873</v>
      </c>
      <c r="AR255">
        <f t="shared" ca="1" si="155"/>
        <v>175.5</v>
      </c>
      <c r="AS255">
        <f t="shared" ca="1" si="155"/>
        <v>166.76345800244422</v>
      </c>
      <c r="AT255">
        <f t="shared" ca="1" si="155"/>
        <v>137.81291963415578</v>
      </c>
      <c r="AU255">
        <f t="shared" ca="1" si="155"/>
        <v>145.80000000000001</v>
      </c>
      <c r="AV255">
        <f t="shared" ca="1" si="155"/>
        <v>126.35485605677749</v>
      </c>
      <c r="AW255">
        <f t="shared" ca="1" si="155"/>
        <v>112.20681566471272</v>
      </c>
      <c r="AX255">
        <f t="shared" ca="1" si="155"/>
        <v>120.2</v>
      </c>
      <c r="AY255" t="str">
        <f t="shared" ca="1" si="155"/>
        <v>FALSK</v>
      </c>
      <c r="AZ255" t="e">
        <f t="shared" ca="1" si="150"/>
        <v>#VALUE!</v>
      </c>
      <c r="BA255" t="e">
        <f t="shared" ca="1" si="150"/>
        <v>#VALUE!</v>
      </c>
      <c r="BB255" t="e">
        <f t="shared" ca="1" si="150"/>
        <v>#VALUE!</v>
      </c>
      <c r="BC255" t="e">
        <f t="shared" ca="1" si="150"/>
        <v>#VALUE!</v>
      </c>
      <c r="BD255" s="92" t="str">
        <f t="shared" ca="1" si="126"/>
        <v>Ja</v>
      </c>
      <c r="BE255" s="92">
        <f t="shared" ca="1" si="127"/>
        <v>2014</v>
      </c>
      <c r="BF255" s="92">
        <f t="shared" ca="1" si="128"/>
        <v>10</v>
      </c>
      <c r="BG255" s="92">
        <f t="shared" ca="1" si="129"/>
        <v>41</v>
      </c>
      <c r="BH255" s="92">
        <f t="shared" ca="1" si="130"/>
        <v>109</v>
      </c>
      <c r="BI255" s="92">
        <f t="shared" ca="1" si="131"/>
        <v>104</v>
      </c>
      <c r="BJ255" s="92">
        <f t="shared" ca="1" si="132"/>
        <v>293</v>
      </c>
      <c r="BK255" s="92">
        <f t="shared" ca="1" si="133"/>
        <v>166.76345800244422</v>
      </c>
      <c r="BL255" t="e">
        <f t="shared" ca="1" si="156"/>
        <v>#VALUE!</v>
      </c>
      <c r="BM255" t="e">
        <f t="shared" ca="1" si="156"/>
        <v>#VALUE!</v>
      </c>
      <c r="BN255" t="e">
        <f t="shared" ca="1" si="156"/>
        <v>#VALUE!</v>
      </c>
      <c r="BO255" t="e">
        <f t="shared" ca="1" si="156"/>
        <v>#VALUE!</v>
      </c>
      <c r="BP255" t="e">
        <f t="shared" ca="1" si="156"/>
        <v>#VALUE!</v>
      </c>
    </row>
    <row r="256" spans="1:68" x14ac:dyDescent="0.2">
      <c r="A256" t="str">
        <f t="shared" ca="1" si="122"/>
        <v>Ja</v>
      </c>
      <c r="B256">
        <f t="shared" ca="1" si="123"/>
        <v>2014</v>
      </c>
      <c r="C256">
        <f t="shared" ca="1" si="124"/>
        <v>10</v>
      </c>
      <c r="D256" s="82">
        <f t="shared" ca="1" si="125"/>
        <v>42</v>
      </c>
      <c r="E256" s="65">
        <f ca="1">OFFSET(Prisudvikling!D$8,0,ROW(E256)-ROW(E$6))</f>
        <v>41922</v>
      </c>
      <c r="F256">
        <f t="shared" ca="1" si="121"/>
        <v>110</v>
      </c>
      <c r="G256">
        <f t="shared" ca="1" si="152"/>
        <v>110</v>
      </c>
      <c r="H256">
        <f t="shared" ca="1" si="152"/>
        <v>108</v>
      </c>
      <c r="I256">
        <f t="shared" ca="1" si="152"/>
        <v>104</v>
      </c>
      <c r="J256">
        <f t="shared" ca="1" si="152"/>
        <v>134</v>
      </c>
      <c r="K256">
        <f t="shared" ca="1" si="152"/>
        <v>94</v>
      </c>
      <c r="L256">
        <f t="shared" ca="1" si="152"/>
        <v>277</v>
      </c>
      <c r="M256">
        <f t="shared" ca="1" si="152"/>
        <v>723</v>
      </c>
      <c r="N256">
        <f t="shared" ca="1" si="152"/>
        <v>176</v>
      </c>
      <c r="O256">
        <f t="shared" ca="1" si="152"/>
        <v>180</v>
      </c>
      <c r="P256">
        <f t="shared" ca="1" si="152"/>
        <v>176</v>
      </c>
      <c r="Q256">
        <f t="shared" ca="1" si="153"/>
        <v>1115</v>
      </c>
      <c r="R256">
        <f t="shared" ca="1" si="153"/>
        <v>526</v>
      </c>
      <c r="S256">
        <f t="shared" ca="1" si="153"/>
        <v>560</v>
      </c>
      <c r="T256">
        <f t="shared" ca="1" si="153"/>
        <v>1300</v>
      </c>
      <c r="U256">
        <f t="shared" ca="1" si="153"/>
        <v>874</v>
      </c>
      <c r="V256">
        <f t="shared" ca="1" si="153"/>
        <v>500</v>
      </c>
      <c r="W256">
        <f t="shared" ca="1" si="153"/>
        <v>495</v>
      </c>
      <c r="X256">
        <f t="shared" ca="1" si="153"/>
        <v>202.5</v>
      </c>
      <c r="Y256">
        <f t="shared" ca="1" si="153"/>
        <v>203.25</v>
      </c>
      <c r="Z256">
        <f t="shared" ca="1" si="153"/>
        <v>232.75</v>
      </c>
      <c r="AA256" t="str">
        <f t="shared" ca="1" si="154"/>
        <v>FALSK</v>
      </c>
      <c r="AB256">
        <f t="shared" ca="1" si="154"/>
        <v>1.6</v>
      </c>
      <c r="AC256">
        <f t="shared" ca="1" si="154"/>
        <v>3.8010812262852154</v>
      </c>
      <c r="AD256">
        <f t="shared" ca="1" si="154"/>
        <v>2.9</v>
      </c>
      <c r="AE256">
        <f t="shared" ca="1" si="154"/>
        <v>13.700010073536818</v>
      </c>
      <c r="AF256">
        <f t="shared" ca="1" si="154"/>
        <v>11</v>
      </c>
      <c r="AG256" t="str">
        <f t="shared" ca="1" si="154"/>
        <v>FALSK</v>
      </c>
      <c r="AH256" t="str">
        <f t="shared" ca="1" si="154"/>
        <v>FALSK</v>
      </c>
      <c r="AI256">
        <f t="shared" ca="1" si="154"/>
        <v>1260</v>
      </c>
      <c r="AJ256">
        <f t="shared" ca="1" si="154"/>
        <v>3000</v>
      </c>
      <c r="AK256">
        <f t="shared" ca="1" si="155"/>
        <v>2290</v>
      </c>
      <c r="AL256">
        <f t="shared" ca="1" si="155"/>
        <v>10810</v>
      </c>
      <c r="AM256">
        <f t="shared" ca="1" si="155"/>
        <v>8680</v>
      </c>
      <c r="AN256" t="str">
        <f t="shared" ca="1" si="155"/>
        <v xml:space="preserve"> </v>
      </c>
      <c r="AO256" t="str">
        <f t="shared" ca="1" si="155"/>
        <v>FALSK</v>
      </c>
      <c r="AP256" t="str">
        <f t="shared" ca="1" si="155"/>
        <v>FALSK</v>
      </c>
      <c r="AQ256">
        <f t="shared" ca="1" si="155"/>
        <v>169.84328309868761</v>
      </c>
      <c r="AR256">
        <f t="shared" ca="1" si="155"/>
        <v>177.8</v>
      </c>
      <c r="AS256">
        <f t="shared" ca="1" si="155"/>
        <v>167.2865751579794</v>
      </c>
      <c r="AT256">
        <f t="shared" ca="1" si="155"/>
        <v>141.68778536329248</v>
      </c>
      <c r="AU256">
        <f t="shared" ca="1" si="155"/>
        <v>149.69999999999999</v>
      </c>
      <c r="AV256">
        <f t="shared" ca="1" si="155"/>
        <v>126.3871825707359</v>
      </c>
      <c r="AW256">
        <f t="shared" ca="1" si="155"/>
        <v>113.26157721900753</v>
      </c>
      <c r="AX256">
        <f t="shared" ca="1" si="155"/>
        <v>121.3</v>
      </c>
      <c r="AY256" t="str">
        <f t="shared" ca="1" si="155"/>
        <v>FALSK</v>
      </c>
      <c r="AZ256" t="e">
        <f t="shared" ca="1" si="150"/>
        <v>#VALUE!</v>
      </c>
      <c r="BA256" t="e">
        <f t="shared" ca="1" si="150"/>
        <v>#VALUE!</v>
      </c>
      <c r="BB256" t="e">
        <f t="shared" ca="1" si="150"/>
        <v>#VALUE!</v>
      </c>
      <c r="BC256" t="e">
        <f t="shared" ca="1" si="150"/>
        <v>#VALUE!</v>
      </c>
      <c r="BD256" s="92" t="str">
        <f t="shared" ca="1" si="126"/>
        <v>Ja</v>
      </c>
      <c r="BE256" s="92">
        <f t="shared" ca="1" si="127"/>
        <v>2014</v>
      </c>
      <c r="BF256" s="92">
        <f t="shared" ca="1" si="128"/>
        <v>10</v>
      </c>
      <c r="BG256" s="92">
        <f t="shared" ca="1" si="129"/>
        <v>42</v>
      </c>
      <c r="BH256" s="92">
        <f t="shared" ca="1" si="130"/>
        <v>110</v>
      </c>
      <c r="BI256" s="92">
        <f t="shared" ca="1" si="131"/>
        <v>108</v>
      </c>
      <c r="BJ256" s="92">
        <f t="shared" ca="1" si="132"/>
        <v>277</v>
      </c>
      <c r="BK256" s="92">
        <f t="shared" ca="1" si="133"/>
        <v>167.2865751579794</v>
      </c>
      <c r="BL256" t="e">
        <f t="shared" ca="1" si="156"/>
        <v>#VALUE!</v>
      </c>
      <c r="BM256" t="e">
        <f t="shared" ca="1" si="156"/>
        <v>#VALUE!</v>
      </c>
      <c r="BN256" t="e">
        <f t="shared" ca="1" si="156"/>
        <v>#VALUE!</v>
      </c>
      <c r="BO256" t="e">
        <f t="shared" ca="1" si="156"/>
        <v>#VALUE!</v>
      </c>
      <c r="BP256" t="e">
        <f t="shared" ca="1" si="156"/>
        <v>#VALUE!</v>
      </c>
    </row>
    <row r="257" spans="1:68" x14ac:dyDescent="0.2">
      <c r="A257" t="str">
        <f t="shared" ca="1" si="122"/>
        <v>Ja</v>
      </c>
      <c r="B257">
        <f t="shared" ca="1" si="123"/>
        <v>2014</v>
      </c>
      <c r="C257">
        <f t="shared" ca="1" si="124"/>
        <v>10</v>
      </c>
      <c r="D257" s="82">
        <f t="shared" ca="1" si="125"/>
        <v>43</v>
      </c>
      <c r="E257" s="65">
        <f ca="1">OFFSET(Prisudvikling!D$8,0,ROW(E257)-ROW(E$6))</f>
        <v>41929</v>
      </c>
      <c r="F257">
        <f t="shared" ca="1" si="121"/>
        <v>114</v>
      </c>
      <c r="G257">
        <f t="shared" ca="1" si="152"/>
        <v>114</v>
      </c>
      <c r="H257">
        <f t="shared" ca="1" si="152"/>
        <v>108</v>
      </c>
      <c r="I257">
        <f t="shared" ca="1" si="152"/>
        <v>106</v>
      </c>
      <c r="J257">
        <f t="shared" ca="1" si="152"/>
        <v>134</v>
      </c>
      <c r="K257">
        <f t="shared" ca="1" si="152"/>
        <v>97</v>
      </c>
      <c r="L257">
        <f t="shared" ca="1" si="152"/>
        <v>282</v>
      </c>
      <c r="M257">
        <f t="shared" ca="1" si="152"/>
        <v>723</v>
      </c>
      <c r="N257">
        <f t="shared" ca="1" si="152"/>
        <v>174</v>
      </c>
      <c r="O257">
        <f t="shared" ca="1" si="152"/>
        <v>180</v>
      </c>
      <c r="P257">
        <f t="shared" ca="1" si="152"/>
        <v>173</v>
      </c>
      <c r="Q257">
        <f t="shared" ca="1" si="153"/>
        <v>1110</v>
      </c>
      <c r="R257">
        <f t="shared" ca="1" si="153"/>
        <v>538</v>
      </c>
      <c r="S257">
        <f t="shared" ca="1" si="153"/>
        <v>560</v>
      </c>
      <c r="T257">
        <f t="shared" ca="1" si="153"/>
        <v>1300</v>
      </c>
      <c r="U257">
        <f t="shared" ca="1" si="153"/>
        <v>882</v>
      </c>
      <c r="V257">
        <f t="shared" ca="1" si="153"/>
        <v>504</v>
      </c>
      <c r="W257">
        <f t="shared" ca="1" si="153"/>
        <v>495</v>
      </c>
      <c r="X257">
        <f t="shared" ca="1" si="153"/>
        <v>204.5</v>
      </c>
      <c r="Y257">
        <f t="shared" ca="1" si="153"/>
        <v>205.5</v>
      </c>
      <c r="Z257">
        <f t="shared" ca="1" si="153"/>
        <v>234.75</v>
      </c>
      <c r="AA257" t="str">
        <f t="shared" ca="1" si="154"/>
        <v>FALSK</v>
      </c>
      <c r="AB257">
        <f t="shared" ca="1" si="154"/>
        <v>1.6</v>
      </c>
      <c r="AC257">
        <f t="shared" ca="1" si="154"/>
        <v>4.5</v>
      </c>
      <c r="AD257">
        <f t="shared" ca="1" si="154"/>
        <v>2.9</v>
      </c>
      <c r="AE257">
        <f t="shared" ca="1" si="154"/>
        <v>14</v>
      </c>
      <c r="AF257">
        <f t="shared" ca="1" si="154"/>
        <v>11</v>
      </c>
      <c r="AG257" t="str">
        <f t="shared" ca="1" si="154"/>
        <v>FALSK</v>
      </c>
      <c r="AH257" t="str">
        <f t="shared" ca="1" si="154"/>
        <v>FALSK</v>
      </c>
      <c r="AI257">
        <f t="shared" ca="1" si="154"/>
        <v>1260</v>
      </c>
      <c r="AJ257">
        <f t="shared" ca="1" si="154"/>
        <v>3550</v>
      </c>
      <c r="AK257">
        <f t="shared" ca="1" si="155"/>
        <v>2290</v>
      </c>
      <c r="AL257">
        <f t="shared" ca="1" si="155"/>
        <v>11050</v>
      </c>
      <c r="AM257">
        <f t="shared" ca="1" si="155"/>
        <v>8680</v>
      </c>
      <c r="AN257" t="str">
        <f t="shared" ca="1" si="155"/>
        <v xml:space="preserve"> </v>
      </c>
      <c r="AO257" t="str">
        <f t="shared" ca="1" si="155"/>
        <v>FALSK</v>
      </c>
      <c r="AP257" t="str">
        <f t="shared" ca="1" si="155"/>
        <v>FALSK</v>
      </c>
      <c r="AQ257">
        <f t="shared" ca="1" si="155"/>
        <v>172.12230138775439</v>
      </c>
      <c r="AR257">
        <f t="shared" ca="1" si="155"/>
        <v>180.1</v>
      </c>
      <c r="AS257">
        <f t="shared" ca="1" si="155"/>
        <v>168.73072326626078</v>
      </c>
      <c r="AT257">
        <f t="shared" ca="1" si="155"/>
        <v>143.55862972318926</v>
      </c>
      <c r="AU257">
        <f t="shared" ca="1" si="155"/>
        <v>151.6</v>
      </c>
      <c r="AV257">
        <f t="shared" ca="1" si="155"/>
        <v>128.19954799969165</v>
      </c>
      <c r="AW257">
        <f t="shared" ca="1" si="155"/>
        <v>115.03540124628562</v>
      </c>
      <c r="AX257">
        <f t="shared" ca="1" si="155"/>
        <v>123</v>
      </c>
      <c r="AY257" t="str">
        <f t="shared" ca="1" si="155"/>
        <v>FALSK</v>
      </c>
      <c r="AZ257" t="e">
        <f t="shared" ca="1" si="150"/>
        <v>#VALUE!</v>
      </c>
      <c r="BA257" t="e">
        <f t="shared" ca="1" si="150"/>
        <v>#VALUE!</v>
      </c>
      <c r="BB257" t="e">
        <f t="shared" ca="1" si="150"/>
        <v>#VALUE!</v>
      </c>
      <c r="BC257" t="e">
        <f t="shared" ca="1" si="150"/>
        <v>#VALUE!</v>
      </c>
      <c r="BD257" s="92" t="str">
        <f t="shared" ca="1" si="126"/>
        <v>Ja</v>
      </c>
      <c r="BE257" s="92">
        <f t="shared" ca="1" si="127"/>
        <v>2014</v>
      </c>
      <c r="BF257" s="92">
        <f t="shared" ca="1" si="128"/>
        <v>10</v>
      </c>
      <c r="BG257" s="92">
        <f t="shared" ca="1" si="129"/>
        <v>43</v>
      </c>
      <c r="BH257" s="92">
        <f t="shared" ca="1" si="130"/>
        <v>114</v>
      </c>
      <c r="BI257" s="92">
        <f t="shared" ca="1" si="131"/>
        <v>108</v>
      </c>
      <c r="BJ257" s="92">
        <f t="shared" ca="1" si="132"/>
        <v>282</v>
      </c>
      <c r="BK257" s="92">
        <f t="shared" ca="1" si="133"/>
        <v>168.73072326626078</v>
      </c>
      <c r="BL257" t="e">
        <f t="shared" ca="1" si="156"/>
        <v>#VALUE!</v>
      </c>
      <c r="BM257" t="e">
        <f t="shared" ca="1" si="156"/>
        <v>#VALUE!</v>
      </c>
      <c r="BN257" t="e">
        <f t="shared" ca="1" si="156"/>
        <v>#VALUE!</v>
      </c>
      <c r="BO257" t="e">
        <f t="shared" ca="1" si="156"/>
        <v>#VALUE!</v>
      </c>
      <c r="BP257" t="e">
        <f t="shared" ca="1" si="156"/>
        <v>#VALUE!</v>
      </c>
    </row>
    <row r="258" spans="1:68" x14ac:dyDescent="0.2">
      <c r="A258" t="str">
        <f t="shared" ca="1" si="122"/>
        <v>Ja</v>
      </c>
      <c r="B258">
        <f t="shared" ca="1" si="123"/>
        <v>2014</v>
      </c>
      <c r="C258">
        <f t="shared" ca="1" si="124"/>
        <v>10</v>
      </c>
      <c r="D258" s="82">
        <f t="shared" ca="1" si="125"/>
        <v>44</v>
      </c>
      <c r="E258" s="65">
        <f ca="1">OFFSET(Prisudvikling!D$8,0,ROW(E258)-ROW(E$6))</f>
        <v>41936</v>
      </c>
      <c r="F258">
        <f t="shared" ca="1" si="121"/>
        <v>114</v>
      </c>
      <c r="G258">
        <f t="shared" ca="1" si="152"/>
        <v>114</v>
      </c>
      <c r="H258">
        <f t="shared" ca="1" si="152"/>
        <v>108</v>
      </c>
      <c r="I258">
        <f t="shared" ca="1" si="152"/>
        <v>106</v>
      </c>
      <c r="J258">
        <f t="shared" ca="1" si="152"/>
        <v>134</v>
      </c>
      <c r="K258">
        <f t="shared" ca="1" si="152"/>
        <v>97</v>
      </c>
      <c r="L258">
        <f t="shared" ca="1" si="152"/>
        <v>282</v>
      </c>
      <c r="M258">
        <f t="shared" ca="1" si="152"/>
        <v>723</v>
      </c>
      <c r="N258">
        <f t="shared" ca="1" si="152"/>
        <v>174</v>
      </c>
      <c r="O258">
        <f t="shared" ca="1" si="152"/>
        <v>180</v>
      </c>
      <c r="P258">
        <f t="shared" ca="1" si="152"/>
        <v>173</v>
      </c>
      <c r="Q258">
        <f t="shared" ca="1" si="153"/>
        <v>1110</v>
      </c>
      <c r="R258">
        <f t="shared" ca="1" si="153"/>
        <v>538</v>
      </c>
      <c r="S258">
        <f t="shared" ca="1" si="153"/>
        <v>560</v>
      </c>
      <c r="T258">
        <f t="shared" ca="1" si="153"/>
        <v>1300</v>
      </c>
      <c r="U258">
        <f t="shared" ca="1" si="153"/>
        <v>882</v>
      </c>
      <c r="V258">
        <f t="shared" ca="1" si="153"/>
        <v>504</v>
      </c>
      <c r="W258">
        <f t="shared" ca="1" si="153"/>
        <v>495</v>
      </c>
      <c r="X258">
        <f t="shared" ca="1" si="153"/>
        <v>203</v>
      </c>
      <c r="Y258">
        <f t="shared" ca="1" si="153"/>
        <v>209.25</v>
      </c>
      <c r="Z258">
        <f t="shared" ca="1" si="153"/>
        <v>236.25</v>
      </c>
      <c r="AA258" t="str">
        <f t="shared" ca="1" si="154"/>
        <v>FALSK</v>
      </c>
      <c r="AB258">
        <f t="shared" ca="1" si="154"/>
        <v>1.6</v>
      </c>
      <c r="AC258">
        <f t="shared" ca="1" si="154"/>
        <v>4.5</v>
      </c>
      <c r="AD258">
        <f t="shared" ca="1" si="154"/>
        <v>2.9</v>
      </c>
      <c r="AE258">
        <f t="shared" ca="1" si="154"/>
        <v>14</v>
      </c>
      <c r="AF258">
        <f t="shared" ca="1" si="154"/>
        <v>11</v>
      </c>
      <c r="AG258" t="str">
        <f t="shared" ca="1" si="154"/>
        <v>FALSK</v>
      </c>
      <c r="AH258" t="str">
        <f t="shared" ca="1" si="154"/>
        <v>FALSK</v>
      </c>
      <c r="AI258">
        <f t="shared" ca="1" si="154"/>
        <v>1260</v>
      </c>
      <c r="AJ258">
        <f t="shared" ca="1" si="154"/>
        <v>3550</v>
      </c>
      <c r="AK258">
        <f t="shared" ca="1" si="155"/>
        <v>2290</v>
      </c>
      <c r="AL258">
        <f t="shared" ca="1" si="155"/>
        <v>11050</v>
      </c>
      <c r="AM258">
        <f t="shared" ca="1" si="155"/>
        <v>8680</v>
      </c>
      <c r="AN258" t="str">
        <f t="shared" ca="1" si="155"/>
        <v xml:space="preserve"> </v>
      </c>
      <c r="AO258" t="str">
        <f t="shared" ca="1" si="155"/>
        <v>FALSK</v>
      </c>
      <c r="AP258" t="str">
        <f t="shared" ca="1" si="155"/>
        <v>FALSK</v>
      </c>
      <c r="AQ258">
        <f t="shared" ca="1" si="155"/>
        <v>172.12230138775439</v>
      </c>
      <c r="AR258">
        <f t="shared" ca="1" si="155"/>
        <v>180.1</v>
      </c>
      <c r="AS258">
        <f t="shared" ca="1" si="155"/>
        <v>168.73072326626078</v>
      </c>
      <c r="AT258">
        <f t="shared" ca="1" si="155"/>
        <v>143.55862972318926</v>
      </c>
      <c r="AU258">
        <f t="shared" ca="1" si="155"/>
        <v>151.6</v>
      </c>
      <c r="AV258">
        <f t="shared" ca="1" si="155"/>
        <v>128.19954799969165</v>
      </c>
      <c r="AW258">
        <f t="shared" ca="1" si="155"/>
        <v>115.03540124628562</v>
      </c>
      <c r="AX258">
        <f t="shared" ca="1" si="155"/>
        <v>123</v>
      </c>
      <c r="AY258" t="str">
        <f t="shared" ca="1" si="155"/>
        <v>FALSK</v>
      </c>
      <c r="AZ258" t="e">
        <f t="shared" ca="1" si="150"/>
        <v>#VALUE!</v>
      </c>
      <c r="BA258" t="e">
        <f t="shared" ca="1" si="150"/>
        <v>#VALUE!</v>
      </c>
      <c r="BB258" t="e">
        <f t="shared" ca="1" si="150"/>
        <v>#VALUE!</v>
      </c>
      <c r="BC258" t="e">
        <f t="shared" ca="1" si="150"/>
        <v>#VALUE!</v>
      </c>
      <c r="BD258" s="92" t="str">
        <f t="shared" ca="1" si="126"/>
        <v>Ja</v>
      </c>
      <c r="BE258" s="92">
        <f t="shared" ca="1" si="127"/>
        <v>2014</v>
      </c>
      <c r="BF258" s="92">
        <f t="shared" ca="1" si="128"/>
        <v>10</v>
      </c>
      <c r="BG258" s="92">
        <f t="shared" ca="1" si="129"/>
        <v>44</v>
      </c>
      <c r="BH258" s="92">
        <f t="shared" ca="1" si="130"/>
        <v>114</v>
      </c>
      <c r="BI258" s="92">
        <f t="shared" ca="1" si="131"/>
        <v>108</v>
      </c>
      <c r="BJ258" s="92">
        <f t="shared" ca="1" si="132"/>
        <v>282</v>
      </c>
      <c r="BK258" s="92">
        <f t="shared" ca="1" si="133"/>
        <v>168.73072326626078</v>
      </c>
      <c r="BL258" t="e">
        <f t="shared" ca="1" si="156"/>
        <v>#VALUE!</v>
      </c>
      <c r="BM258" t="e">
        <f t="shared" ca="1" si="156"/>
        <v>#VALUE!</v>
      </c>
      <c r="BN258" t="e">
        <f t="shared" ca="1" si="156"/>
        <v>#VALUE!</v>
      </c>
      <c r="BO258" t="e">
        <f t="shared" ca="1" si="156"/>
        <v>#VALUE!</v>
      </c>
      <c r="BP258" t="e">
        <f t="shared" ca="1" si="156"/>
        <v>#VALUE!</v>
      </c>
    </row>
    <row r="259" spans="1:68" x14ac:dyDescent="0.2">
      <c r="E259" s="65"/>
    </row>
    <row r="260" spans="1:68" x14ac:dyDescent="0.2">
      <c r="E260" s="65"/>
    </row>
    <row r="261" spans="1:68" x14ac:dyDescent="0.2">
      <c r="E261" s="65"/>
      <c r="F261">
        <f ca="1">1*F258</f>
        <v>114</v>
      </c>
    </row>
    <row r="262" spans="1:68" x14ac:dyDescent="0.2">
      <c r="E262" s="65"/>
    </row>
    <row r="263" spans="1:68" x14ac:dyDescent="0.2">
      <c r="E263" s="65"/>
    </row>
    <row r="264" spans="1:68" x14ac:dyDescent="0.2">
      <c r="E264" s="65"/>
    </row>
    <row r="265" spans="1:68" x14ac:dyDescent="0.2">
      <c r="E265" s="65"/>
    </row>
    <row r="266" spans="1:68" x14ac:dyDescent="0.2">
      <c r="E266" s="65"/>
    </row>
    <row r="267" spans="1:68" x14ac:dyDescent="0.2">
      <c r="E267" s="65"/>
    </row>
    <row r="268" spans="1:68" x14ac:dyDescent="0.2">
      <c r="E268" s="65"/>
    </row>
    <row r="269" spans="1:68" x14ac:dyDescent="0.2">
      <c r="E269" s="65"/>
    </row>
    <row r="270" spans="1:68" x14ac:dyDescent="0.2">
      <c r="E270" s="65"/>
    </row>
    <row r="271" spans="1:68" x14ac:dyDescent="0.2">
      <c r="E271" s="65"/>
    </row>
    <row r="272" spans="1:68" x14ac:dyDescent="0.2">
      <c r="E272" s="65"/>
    </row>
    <row r="273" spans="5:5" x14ac:dyDescent="0.2">
      <c r="E273" s="65"/>
    </row>
    <row r="274" spans="5:5" x14ac:dyDescent="0.2">
      <c r="E274" s="65"/>
    </row>
    <row r="275" spans="5:5" x14ac:dyDescent="0.2">
      <c r="E275" s="65"/>
    </row>
    <row r="276" spans="5:5" x14ac:dyDescent="0.2">
      <c r="E276" s="65"/>
    </row>
    <row r="277" spans="5:5" x14ac:dyDescent="0.2">
      <c r="E277" s="65"/>
    </row>
    <row r="278" spans="5:5" x14ac:dyDescent="0.2">
      <c r="E278" s="65"/>
    </row>
    <row r="279" spans="5:5" x14ac:dyDescent="0.2">
      <c r="E279" s="65"/>
    </row>
    <row r="280" spans="5:5" x14ac:dyDescent="0.2">
      <c r="E280" s="65"/>
    </row>
    <row r="281" spans="5:5" x14ac:dyDescent="0.2">
      <c r="E281" s="65"/>
    </row>
    <row r="282" spans="5:5" x14ac:dyDescent="0.2">
      <c r="E282" s="65"/>
    </row>
    <row r="283" spans="5:5" x14ac:dyDescent="0.2">
      <c r="E283" s="65"/>
    </row>
    <row r="284" spans="5:5" x14ac:dyDescent="0.2">
      <c r="E284" s="65"/>
    </row>
    <row r="285" spans="5:5" x14ac:dyDescent="0.2">
      <c r="E285" s="65"/>
    </row>
    <row r="286" spans="5:5" x14ac:dyDescent="0.2">
      <c r="E286" s="65"/>
    </row>
    <row r="287" spans="5:5" x14ac:dyDescent="0.2">
      <c r="E287" s="65"/>
    </row>
    <row r="288" spans="5:5" x14ac:dyDescent="0.2">
      <c r="E288" s="65"/>
    </row>
    <row r="289" spans="5:5" x14ac:dyDescent="0.2">
      <c r="E289" s="65"/>
    </row>
    <row r="290" spans="5:5" x14ac:dyDescent="0.2">
      <c r="E290" s="65"/>
    </row>
    <row r="291" spans="5:5" x14ac:dyDescent="0.2">
      <c r="E291" s="65"/>
    </row>
    <row r="292" spans="5:5" x14ac:dyDescent="0.2">
      <c r="E292" s="65"/>
    </row>
    <row r="293" spans="5:5" x14ac:dyDescent="0.2">
      <c r="E293" s="65"/>
    </row>
    <row r="294" spans="5:5" x14ac:dyDescent="0.2">
      <c r="E294" s="65"/>
    </row>
    <row r="295" spans="5:5" x14ac:dyDescent="0.2">
      <c r="E295" s="65"/>
    </row>
    <row r="296" spans="5:5" x14ac:dyDescent="0.2">
      <c r="E296" s="65"/>
    </row>
    <row r="297" spans="5:5" x14ac:dyDescent="0.2">
      <c r="E297" s="65"/>
    </row>
    <row r="298" spans="5:5" x14ac:dyDescent="0.2">
      <c r="E298" s="65"/>
    </row>
    <row r="299" spans="5:5" x14ac:dyDescent="0.2">
      <c r="E299" s="65"/>
    </row>
    <row r="300" spans="5:5" x14ac:dyDescent="0.2">
      <c r="E300" s="65"/>
    </row>
    <row r="301" spans="5:5" x14ac:dyDescent="0.2">
      <c r="E301" s="65"/>
    </row>
    <row r="302" spans="5:5" x14ac:dyDescent="0.2">
      <c r="E302" s="65"/>
    </row>
    <row r="303" spans="5:5" x14ac:dyDescent="0.2">
      <c r="E303" s="65"/>
    </row>
    <row r="304" spans="5:5" x14ac:dyDescent="0.2">
      <c r="E304" s="65"/>
    </row>
    <row r="305" spans="5:5" x14ac:dyDescent="0.2">
      <c r="E305" s="65"/>
    </row>
    <row r="306" spans="5:5" x14ac:dyDescent="0.2">
      <c r="E306" s="65"/>
    </row>
    <row r="307" spans="5:5" x14ac:dyDescent="0.2">
      <c r="E307" s="65"/>
    </row>
    <row r="308" spans="5:5" x14ac:dyDescent="0.2">
      <c r="E308" s="65"/>
    </row>
    <row r="309" spans="5:5" x14ac:dyDescent="0.2">
      <c r="E309" s="65"/>
    </row>
    <row r="310" spans="5:5" x14ac:dyDescent="0.2">
      <c r="E310" s="65"/>
    </row>
    <row r="311" spans="5:5" x14ac:dyDescent="0.2">
      <c r="E311" s="65"/>
    </row>
    <row r="312" spans="5:5" x14ac:dyDescent="0.2">
      <c r="E312" s="65"/>
    </row>
    <row r="313" spans="5:5" x14ac:dyDescent="0.2">
      <c r="E313" s="65"/>
    </row>
    <row r="314" spans="5:5" x14ac:dyDescent="0.2">
      <c r="E314" s="65"/>
    </row>
    <row r="315" spans="5:5" x14ac:dyDescent="0.2">
      <c r="E315" s="65"/>
    </row>
    <row r="316" spans="5:5" x14ac:dyDescent="0.2">
      <c r="E316" s="65"/>
    </row>
    <row r="317" spans="5:5" x14ac:dyDescent="0.2">
      <c r="E317" s="65"/>
    </row>
    <row r="318" spans="5:5" x14ac:dyDescent="0.2">
      <c r="E318" s="65"/>
    </row>
    <row r="319" spans="5:5" x14ac:dyDescent="0.2">
      <c r="E319" s="65"/>
    </row>
    <row r="320" spans="5:5" x14ac:dyDescent="0.2">
      <c r="E320" s="65"/>
    </row>
    <row r="321" spans="5:5" x14ac:dyDescent="0.2">
      <c r="E321" s="65"/>
    </row>
    <row r="322" spans="5:5" x14ac:dyDescent="0.2">
      <c r="E322" s="65"/>
    </row>
    <row r="323" spans="5:5" x14ac:dyDescent="0.2">
      <c r="E323" s="65"/>
    </row>
    <row r="324" spans="5:5" x14ac:dyDescent="0.2">
      <c r="E324" s="65"/>
    </row>
    <row r="325" spans="5:5" x14ac:dyDescent="0.2">
      <c r="E325" s="65"/>
    </row>
    <row r="326" spans="5:5" x14ac:dyDescent="0.2">
      <c r="E326" s="65"/>
    </row>
    <row r="327" spans="5:5" x14ac:dyDescent="0.2">
      <c r="E327" s="65"/>
    </row>
    <row r="328" spans="5:5" x14ac:dyDescent="0.2">
      <c r="E328" s="65"/>
    </row>
    <row r="329" spans="5:5" x14ac:dyDescent="0.2">
      <c r="E329" s="65"/>
    </row>
    <row r="330" spans="5:5" x14ac:dyDescent="0.2">
      <c r="E330" s="65"/>
    </row>
    <row r="331" spans="5:5" x14ac:dyDescent="0.2">
      <c r="E331" s="65"/>
    </row>
    <row r="332" spans="5:5" x14ac:dyDescent="0.2">
      <c r="E332" s="65"/>
    </row>
    <row r="333" spans="5:5" x14ac:dyDescent="0.2">
      <c r="E333" s="65"/>
    </row>
    <row r="334" spans="5:5" x14ac:dyDescent="0.2">
      <c r="E334" s="65"/>
    </row>
    <row r="335" spans="5:5" x14ac:dyDescent="0.2">
      <c r="E335" s="65"/>
    </row>
    <row r="336" spans="5:5" x14ac:dyDescent="0.2">
      <c r="E336" s="65"/>
    </row>
    <row r="337" spans="5:5" x14ac:dyDescent="0.2">
      <c r="E337" s="65"/>
    </row>
    <row r="338" spans="5:5" x14ac:dyDescent="0.2">
      <c r="E338" s="65"/>
    </row>
    <row r="339" spans="5:5" x14ac:dyDescent="0.2">
      <c r="E339" s="65"/>
    </row>
    <row r="340" spans="5:5" x14ac:dyDescent="0.2">
      <c r="E340" s="65"/>
    </row>
    <row r="341" spans="5:5" x14ac:dyDescent="0.2">
      <c r="E341" s="65"/>
    </row>
    <row r="342" spans="5:5" x14ac:dyDescent="0.2">
      <c r="E342" s="65"/>
    </row>
    <row r="343" spans="5:5" x14ac:dyDescent="0.2">
      <c r="E343" s="65"/>
    </row>
    <row r="344" spans="5:5" x14ac:dyDescent="0.2">
      <c r="E344" s="65"/>
    </row>
    <row r="345" spans="5:5" x14ac:dyDescent="0.2">
      <c r="E345" s="65"/>
    </row>
    <row r="346" spans="5:5" x14ac:dyDescent="0.2">
      <c r="E346" s="65"/>
    </row>
    <row r="347" spans="5:5" x14ac:dyDescent="0.2">
      <c r="E347" s="65"/>
    </row>
    <row r="348" spans="5:5" x14ac:dyDescent="0.2">
      <c r="E348" s="65"/>
    </row>
    <row r="349" spans="5:5" x14ac:dyDescent="0.2">
      <c r="E349" s="65"/>
    </row>
    <row r="350" spans="5:5" x14ac:dyDescent="0.2">
      <c r="E350" s="65"/>
    </row>
    <row r="351" spans="5:5" x14ac:dyDescent="0.2">
      <c r="E351" s="65"/>
    </row>
    <row r="352" spans="5:5" x14ac:dyDescent="0.2">
      <c r="E352" s="65"/>
    </row>
    <row r="353" spans="5:5" x14ac:dyDescent="0.2">
      <c r="E353" s="65"/>
    </row>
    <row r="354" spans="5:5" x14ac:dyDescent="0.2">
      <c r="E354" s="65"/>
    </row>
    <row r="355" spans="5:5" x14ac:dyDescent="0.2">
      <c r="E355" s="65"/>
    </row>
    <row r="356" spans="5:5" x14ac:dyDescent="0.2">
      <c r="E356" s="65"/>
    </row>
    <row r="357" spans="5:5" x14ac:dyDescent="0.2">
      <c r="E357" s="65"/>
    </row>
    <row r="358" spans="5:5" x14ac:dyDescent="0.2">
      <c r="E358" s="65"/>
    </row>
    <row r="359" spans="5:5" x14ac:dyDescent="0.2">
      <c r="E359" s="65"/>
    </row>
    <row r="360" spans="5:5" x14ac:dyDescent="0.2">
      <c r="E360" s="65"/>
    </row>
    <row r="361" spans="5:5" x14ac:dyDescent="0.2">
      <c r="E361" s="65"/>
    </row>
    <row r="362" spans="5:5" x14ac:dyDescent="0.2">
      <c r="E362" s="65"/>
    </row>
    <row r="363" spans="5:5" x14ac:dyDescent="0.2">
      <c r="E363" s="65"/>
    </row>
    <row r="364" spans="5:5" x14ac:dyDescent="0.2">
      <c r="E364" s="65"/>
    </row>
    <row r="365" spans="5:5" x14ac:dyDescent="0.2">
      <c r="E365" s="65"/>
    </row>
    <row r="366" spans="5:5" x14ac:dyDescent="0.2">
      <c r="E366" s="65"/>
    </row>
    <row r="367" spans="5:5" x14ac:dyDescent="0.2">
      <c r="E367" s="65"/>
    </row>
    <row r="368" spans="5:5" x14ac:dyDescent="0.2">
      <c r="E368" s="65"/>
    </row>
    <row r="369" spans="5:5" x14ac:dyDescent="0.2">
      <c r="E369" s="65"/>
    </row>
    <row r="370" spans="5:5" x14ac:dyDescent="0.2">
      <c r="E370" s="65"/>
    </row>
    <row r="371" spans="5:5" x14ac:dyDescent="0.2">
      <c r="E371" s="65"/>
    </row>
    <row r="372" spans="5:5" x14ac:dyDescent="0.2">
      <c r="E372" s="65"/>
    </row>
    <row r="373" spans="5:5" x14ac:dyDescent="0.2">
      <c r="E373" s="65"/>
    </row>
    <row r="374" spans="5:5" x14ac:dyDescent="0.2">
      <c r="E374" s="65"/>
    </row>
    <row r="375" spans="5:5" x14ac:dyDescent="0.2">
      <c r="E375" s="65"/>
    </row>
    <row r="376" spans="5:5" x14ac:dyDescent="0.2">
      <c r="E376" s="65"/>
    </row>
    <row r="377" spans="5:5" x14ac:dyDescent="0.2">
      <c r="E377" s="65"/>
    </row>
    <row r="378" spans="5:5" x14ac:dyDescent="0.2">
      <c r="E378" s="65"/>
    </row>
    <row r="379" spans="5:5" x14ac:dyDescent="0.2">
      <c r="E379" s="65"/>
    </row>
    <row r="380" spans="5:5" x14ac:dyDescent="0.2">
      <c r="E380" s="65"/>
    </row>
    <row r="381" spans="5:5" x14ac:dyDescent="0.2">
      <c r="E381" s="65"/>
    </row>
    <row r="382" spans="5:5" x14ac:dyDescent="0.2">
      <c r="E382" s="65"/>
    </row>
    <row r="383" spans="5:5" x14ac:dyDescent="0.2">
      <c r="E383" s="65"/>
    </row>
    <row r="384" spans="5:5" x14ac:dyDescent="0.2">
      <c r="E384" s="65"/>
    </row>
    <row r="385" spans="5:5" x14ac:dyDescent="0.2">
      <c r="E385" s="65"/>
    </row>
    <row r="386" spans="5:5" x14ac:dyDescent="0.2">
      <c r="E386" s="65"/>
    </row>
    <row r="387" spans="5:5" x14ac:dyDescent="0.2">
      <c r="E387" s="65"/>
    </row>
    <row r="388" spans="5:5" x14ac:dyDescent="0.2">
      <c r="E388" s="65"/>
    </row>
    <row r="389" spans="5:5" x14ac:dyDescent="0.2">
      <c r="E389" s="65"/>
    </row>
    <row r="390" spans="5:5" x14ac:dyDescent="0.2">
      <c r="E390" s="65"/>
    </row>
    <row r="391" spans="5:5" x14ac:dyDescent="0.2">
      <c r="E391" s="65"/>
    </row>
    <row r="392" spans="5:5" x14ac:dyDescent="0.2">
      <c r="E392" s="65"/>
    </row>
    <row r="393" spans="5:5" x14ac:dyDescent="0.2">
      <c r="E393" s="65"/>
    </row>
    <row r="394" spans="5:5" x14ac:dyDescent="0.2">
      <c r="E394" s="65"/>
    </row>
    <row r="395" spans="5:5" x14ac:dyDescent="0.2">
      <c r="E395" s="65"/>
    </row>
    <row r="396" spans="5:5" x14ac:dyDescent="0.2">
      <c r="E396" s="65"/>
    </row>
    <row r="397" spans="5:5" x14ac:dyDescent="0.2">
      <c r="E397" s="65"/>
    </row>
    <row r="398" spans="5:5" x14ac:dyDescent="0.2">
      <c r="E398" s="65"/>
    </row>
    <row r="399" spans="5:5" x14ac:dyDescent="0.2">
      <c r="E399" s="65"/>
    </row>
    <row r="400" spans="5:5" x14ac:dyDescent="0.2">
      <c r="E400" s="65"/>
    </row>
    <row r="401" spans="5:5" x14ac:dyDescent="0.2">
      <c r="E401" s="65"/>
    </row>
    <row r="402" spans="5:5" x14ac:dyDescent="0.2">
      <c r="E402" s="65"/>
    </row>
    <row r="403" spans="5:5" x14ac:dyDescent="0.2">
      <c r="E403" s="65"/>
    </row>
    <row r="404" spans="5:5" x14ac:dyDescent="0.2">
      <c r="E404" s="65"/>
    </row>
    <row r="405" spans="5:5" x14ac:dyDescent="0.2">
      <c r="E405" s="65"/>
    </row>
    <row r="406" spans="5:5" x14ac:dyDescent="0.2">
      <c r="E406" s="65"/>
    </row>
    <row r="407" spans="5:5" x14ac:dyDescent="0.2">
      <c r="E407" s="65"/>
    </row>
    <row r="408" spans="5:5" x14ac:dyDescent="0.2">
      <c r="E408" s="65"/>
    </row>
    <row r="409" spans="5:5" x14ac:dyDescent="0.2">
      <c r="E409" s="65"/>
    </row>
    <row r="410" spans="5:5" x14ac:dyDescent="0.2">
      <c r="E410" s="65"/>
    </row>
    <row r="411" spans="5:5" x14ac:dyDescent="0.2">
      <c r="E411" s="65"/>
    </row>
    <row r="412" spans="5:5" x14ac:dyDescent="0.2">
      <c r="E412" s="65"/>
    </row>
    <row r="413" spans="5:5" x14ac:dyDescent="0.2">
      <c r="E413" s="65"/>
    </row>
    <row r="414" spans="5:5" x14ac:dyDescent="0.2">
      <c r="E414" s="65"/>
    </row>
    <row r="415" spans="5:5" x14ac:dyDescent="0.2">
      <c r="E415" s="65"/>
    </row>
    <row r="416" spans="5:5" x14ac:dyDescent="0.2">
      <c r="E416" s="65"/>
    </row>
    <row r="417" spans="5:5" x14ac:dyDescent="0.2">
      <c r="E417" s="65"/>
    </row>
    <row r="418" spans="5:5" x14ac:dyDescent="0.2">
      <c r="E418" s="65"/>
    </row>
    <row r="419" spans="5:5" x14ac:dyDescent="0.2">
      <c r="E419" s="65"/>
    </row>
    <row r="420" spans="5:5" x14ac:dyDescent="0.2">
      <c r="E420" s="65"/>
    </row>
    <row r="421" spans="5:5" x14ac:dyDescent="0.2">
      <c r="E421" s="65"/>
    </row>
    <row r="422" spans="5:5" x14ac:dyDescent="0.2">
      <c r="E422" s="65"/>
    </row>
    <row r="423" spans="5:5" x14ac:dyDescent="0.2">
      <c r="E423" s="65"/>
    </row>
    <row r="424" spans="5:5" x14ac:dyDescent="0.2">
      <c r="E424" s="65"/>
    </row>
    <row r="425" spans="5:5" x14ac:dyDescent="0.2">
      <c r="E425" s="65"/>
    </row>
    <row r="426" spans="5:5" x14ac:dyDescent="0.2">
      <c r="E426" s="65"/>
    </row>
    <row r="427" spans="5:5" x14ac:dyDescent="0.2">
      <c r="E427" s="65"/>
    </row>
    <row r="428" spans="5:5" x14ac:dyDescent="0.2">
      <c r="E428" s="65"/>
    </row>
    <row r="429" spans="5:5" x14ac:dyDescent="0.2">
      <c r="E429" s="65"/>
    </row>
    <row r="430" spans="5:5" x14ac:dyDescent="0.2">
      <c r="E430" s="65"/>
    </row>
    <row r="431" spans="5:5" x14ac:dyDescent="0.2">
      <c r="E431" s="65"/>
    </row>
    <row r="432" spans="5:5" x14ac:dyDescent="0.2">
      <c r="E432" s="65"/>
    </row>
    <row r="433" spans="5:5" x14ac:dyDescent="0.2">
      <c r="E433" s="65"/>
    </row>
    <row r="434" spans="5:5" x14ac:dyDescent="0.2">
      <c r="E434" s="65"/>
    </row>
    <row r="435" spans="5:5" x14ac:dyDescent="0.2">
      <c r="E435" s="65"/>
    </row>
    <row r="436" spans="5:5" x14ac:dyDescent="0.2">
      <c r="E436" s="65"/>
    </row>
    <row r="437" spans="5:5" x14ac:dyDescent="0.2">
      <c r="E437" s="65"/>
    </row>
    <row r="438" spans="5:5" x14ac:dyDescent="0.2">
      <c r="E438" s="65"/>
    </row>
    <row r="439" spans="5:5" x14ac:dyDescent="0.2">
      <c r="E439" s="65"/>
    </row>
    <row r="440" spans="5:5" x14ac:dyDescent="0.2">
      <c r="E440" s="65"/>
    </row>
    <row r="441" spans="5:5" x14ac:dyDescent="0.2">
      <c r="E441" s="65"/>
    </row>
    <row r="442" spans="5:5" x14ac:dyDescent="0.2">
      <c r="E442" s="65"/>
    </row>
    <row r="443" spans="5:5" x14ac:dyDescent="0.2">
      <c r="E443" s="65"/>
    </row>
    <row r="444" spans="5:5" x14ac:dyDescent="0.2">
      <c r="E444" s="65"/>
    </row>
    <row r="445" spans="5:5" x14ac:dyDescent="0.2">
      <c r="E445" s="65"/>
    </row>
    <row r="446" spans="5:5" x14ac:dyDescent="0.2">
      <c r="E446" s="65"/>
    </row>
    <row r="447" spans="5:5" x14ac:dyDescent="0.2">
      <c r="E447" s="65"/>
    </row>
    <row r="448" spans="5:5" x14ac:dyDescent="0.2">
      <c r="E448" s="65"/>
    </row>
    <row r="449" spans="5:5" x14ac:dyDescent="0.2">
      <c r="E449" s="65"/>
    </row>
    <row r="450" spans="5:5" x14ac:dyDescent="0.2">
      <c r="E450" s="65"/>
    </row>
    <row r="451" spans="5:5" x14ac:dyDescent="0.2">
      <c r="E451" s="65"/>
    </row>
    <row r="452" spans="5:5" x14ac:dyDescent="0.2">
      <c r="E452" s="65"/>
    </row>
    <row r="453" spans="5:5" x14ac:dyDescent="0.2">
      <c r="E453" s="65"/>
    </row>
    <row r="454" spans="5:5" x14ac:dyDescent="0.2">
      <c r="E454" s="65"/>
    </row>
    <row r="455" spans="5:5" x14ac:dyDescent="0.2">
      <c r="E455" s="65"/>
    </row>
    <row r="456" spans="5:5" x14ac:dyDescent="0.2">
      <c r="E456" s="65"/>
    </row>
    <row r="457" spans="5:5" x14ac:dyDescent="0.2">
      <c r="E457" s="65"/>
    </row>
    <row r="458" spans="5:5" x14ac:dyDescent="0.2">
      <c r="E458" s="65"/>
    </row>
    <row r="459" spans="5:5" x14ac:dyDescent="0.2">
      <c r="E459" s="65"/>
    </row>
    <row r="460" spans="5:5" x14ac:dyDescent="0.2">
      <c r="E460" s="65"/>
    </row>
    <row r="461" spans="5:5" x14ac:dyDescent="0.2">
      <c r="E461" s="65"/>
    </row>
    <row r="462" spans="5:5" x14ac:dyDescent="0.2">
      <c r="E462" s="65"/>
    </row>
    <row r="463" spans="5:5" x14ac:dyDescent="0.2">
      <c r="E463" s="65"/>
    </row>
    <row r="464" spans="5:5" x14ac:dyDescent="0.2">
      <c r="E464" s="65"/>
    </row>
    <row r="465" spans="5:5" x14ac:dyDescent="0.2">
      <c r="E465" s="65"/>
    </row>
    <row r="466" spans="5:5" x14ac:dyDescent="0.2">
      <c r="E466" s="65"/>
    </row>
    <row r="467" spans="5:5" x14ac:dyDescent="0.2">
      <c r="E467" s="65"/>
    </row>
    <row r="468" spans="5:5" x14ac:dyDescent="0.2">
      <c r="E468" s="65"/>
    </row>
    <row r="469" spans="5:5" x14ac:dyDescent="0.2">
      <c r="E469" s="65"/>
    </row>
    <row r="470" spans="5:5" x14ac:dyDescent="0.2">
      <c r="E470" s="65"/>
    </row>
    <row r="471" spans="5:5" x14ac:dyDescent="0.2">
      <c r="E471" s="65"/>
    </row>
    <row r="472" spans="5:5" x14ac:dyDescent="0.2">
      <c r="E472" s="65"/>
    </row>
    <row r="473" spans="5:5" x14ac:dyDescent="0.2">
      <c r="E473" s="65"/>
    </row>
    <row r="474" spans="5:5" x14ac:dyDescent="0.2">
      <c r="E474" s="65"/>
    </row>
    <row r="475" spans="5:5" x14ac:dyDescent="0.2">
      <c r="E475" s="65"/>
    </row>
    <row r="476" spans="5:5" x14ac:dyDescent="0.2">
      <c r="E476" s="65"/>
    </row>
    <row r="477" spans="5:5" x14ac:dyDescent="0.2">
      <c r="E477" s="65"/>
    </row>
    <row r="478" spans="5:5" x14ac:dyDescent="0.2">
      <c r="E478" s="65"/>
    </row>
    <row r="479" spans="5:5" x14ac:dyDescent="0.2">
      <c r="E479" s="65"/>
    </row>
    <row r="480" spans="5:5" x14ac:dyDescent="0.2">
      <c r="E480" s="65"/>
    </row>
    <row r="481" spans="5:5" x14ac:dyDescent="0.2">
      <c r="E481" s="65"/>
    </row>
    <row r="482" spans="5:5" x14ac:dyDescent="0.2">
      <c r="E482" s="65"/>
    </row>
    <row r="483" spans="5:5" x14ac:dyDescent="0.2">
      <c r="E483" s="65"/>
    </row>
    <row r="484" spans="5:5" x14ac:dyDescent="0.2">
      <c r="E484" s="65"/>
    </row>
    <row r="485" spans="5:5" x14ac:dyDescent="0.2">
      <c r="E485" s="65"/>
    </row>
    <row r="486" spans="5:5" x14ac:dyDescent="0.2">
      <c r="E486" s="65"/>
    </row>
    <row r="487" spans="5:5" x14ac:dyDescent="0.2">
      <c r="E487" s="65"/>
    </row>
    <row r="488" spans="5:5" x14ac:dyDescent="0.2">
      <c r="E488" s="65"/>
    </row>
    <row r="489" spans="5:5" x14ac:dyDescent="0.2">
      <c r="E489" s="65"/>
    </row>
    <row r="490" spans="5:5" x14ac:dyDescent="0.2">
      <c r="E490" s="65"/>
    </row>
    <row r="491" spans="5:5" x14ac:dyDescent="0.2">
      <c r="E491" s="65"/>
    </row>
    <row r="492" spans="5:5" x14ac:dyDescent="0.2">
      <c r="E492" s="65"/>
    </row>
    <row r="493" spans="5:5" x14ac:dyDescent="0.2">
      <c r="E493" s="65"/>
    </row>
    <row r="494" spans="5:5" x14ac:dyDescent="0.2">
      <c r="E494" s="65"/>
    </row>
    <row r="495" spans="5:5" x14ac:dyDescent="0.2">
      <c r="E495" s="65"/>
    </row>
    <row r="496" spans="5:5" x14ac:dyDescent="0.2">
      <c r="E496" s="65"/>
    </row>
    <row r="497" spans="5:5" x14ac:dyDescent="0.2">
      <c r="E497" s="65"/>
    </row>
    <row r="498" spans="5:5" x14ac:dyDescent="0.2">
      <c r="E498" s="65"/>
    </row>
    <row r="499" spans="5:5" x14ac:dyDescent="0.2">
      <c r="E499" s="65"/>
    </row>
    <row r="500" spans="5:5" x14ac:dyDescent="0.2">
      <c r="E500" s="65"/>
    </row>
    <row r="501" spans="5:5" x14ac:dyDescent="0.2">
      <c r="E501" s="65"/>
    </row>
    <row r="502" spans="5:5" x14ac:dyDescent="0.2">
      <c r="E502" s="65"/>
    </row>
    <row r="503" spans="5:5" x14ac:dyDescent="0.2">
      <c r="E503" s="65"/>
    </row>
    <row r="504" spans="5:5" x14ac:dyDescent="0.2">
      <c r="E504" s="65"/>
    </row>
    <row r="505" spans="5:5" x14ac:dyDescent="0.2">
      <c r="E505" s="65"/>
    </row>
    <row r="506" spans="5:5" x14ac:dyDescent="0.2">
      <c r="E506" s="65"/>
    </row>
    <row r="507" spans="5:5" x14ac:dyDescent="0.2">
      <c r="E507" s="65"/>
    </row>
    <row r="508" spans="5:5" x14ac:dyDescent="0.2">
      <c r="E508" s="65"/>
    </row>
    <row r="509" spans="5:5" x14ac:dyDescent="0.2">
      <c r="E509" s="65"/>
    </row>
    <row r="510" spans="5:5" x14ac:dyDescent="0.2">
      <c r="E510" s="65"/>
    </row>
    <row r="511" spans="5:5" x14ac:dyDescent="0.2">
      <c r="E511" s="65"/>
    </row>
    <row r="512" spans="5:5" x14ac:dyDescent="0.2">
      <c r="E512" s="65"/>
    </row>
    <row r="513" spans="5:5" x14ac:dyDescent="0.2">
      <c r="E513" s="65"/>
    </row>
    <row r="514" spans="5:5" x14ac:dyDescent="0.2">
      <c r="E514" s="65"/>
    </row>
    <row r="515" spans="5:5" x14ac:dyDescent="0.2">
      <c r="E515" s="65"/>
    </row>
    <row r="516" spans="5:5" x14ac:dyDescent="0.2">
      <c r="E516" s="65"/>
    </row>
    <row r="517" spans="5:5" x14ac:dyDescent="0.2">
      <c r="E517" s="65"/>
    </row>
    <row r="518" spans="5:5" x14ac:dyDescent="0.2">
      <c r="E518" s="65"/>
    </row>
    <row r="519" spans="5:5" x14ac:dyDescent="0.2">
      <c r="E519" s="65"/>
    </row>
    <row r="520" spans="5:5" x14ac:dyDescent="0.2">
      <c r="E520" s="65"/>
    </row>
    <row r="521" spans="5:5" x14ac:dyDescent="0.2">
      <c r="E521" s="65"/>
    </row>
    <row r="522" spans="5:5" x14ac:dyDescent="0.2">
      <c r="E522" s="65"/>
    </row>
    <row r="523" spans="5:5" x14ac:dyDescent="0.2">
      <c r="E523" s="65"/>
    </row>
    <row r="524" spans="5:5" x14ac:dyDescent="0.2">
      <c r="E524" s="65"/>
    </row>
    <row r="525" spans="5:5" x14ac:dyDescent="0.2">
      <c r="E525" s="65"/>
    </row>
    <row r="526" spans="5:5" x14ac:dyDescent="0.2">
      <c r="E526" s="65"/>
    </row>
    <row r="527" spans="5:5" x14ac:dyDescent="0.2">
      <c r="E527" s="65"/>
    </row>
    <row r="528" spans="5:5" x14ac:dyDescent="0.2">
      <c r="E528" s="65"/>
    </row>
    <row r="529" spans="5:5" x14ac:dyDescent="0.2">
      <c r="E529" s="65"/>
    </row>
    <row r="530" spans="5:5" x14ac:dyDescent="0.2">
      <c r="E530" s="65"/>
    </row>
    <row r="531" spans="5:5" x14ac:dyDescent="0.2">
      <c r="E531" s="65"/>
    </row>
    <row r="532" spans="5:5" x14ac:dyDescent="0.2">
      <c r="E532" s="65"/>
    </row>
    <row r="533" spans="5:5" x14ac:dyDescent="0.2">
      <c r="E533" s="65"/>
    </row>
    <row r="534" spans="5:5" x14ac:dyDescent="0.2">
      <c r="E534" s="65"/>
    </row>
    <row r="535" spans="5:5" x14ac:dyDescent="0.2">
      <c r="E535" s="65"/>
    </row>
    <row r="536" spans="5:5" x14ac:dyDescent="0.2">
      <c r="E536" s="65"/>
    </row>
    <row r="537" spans="5:5" x14ac:dyDescent="0.2">
      <c r="E537" s="65"/>
    </row>
    <row r="538" spans="5:5" x14ac:dyDescent="0.2">
      <c r="E538" s="65"/>
    </row>
    <row r="539" spans="5:5" x14ac:dyDescent="0.2">
      <c r="E539" s="65"/>
    </row>
    <row r="540" spans="5:5" x14ac:dyDescent="0.2">
      <c r="E540" s="65"/>
    </row>
    <row r="541" spans="5:5" x14ac:dyDescent="0.2">
      <c r="E541" s="65"/>
    </row>
    <row r="542" spans="5:5" x14ac:dyDescent="0.2">
      <c r="E542" s="65"/>
    </row>
    <row r="543" spans="5:5" x14ac:dyDescent="0.2">
      <c r="E543" s="65"/>
    </row>
    <row r="544" spans="5:5" x14ac:dyDescent="0.2">
      <c r="E544" s="65"/>
    </row>
    <row r="545" spans="5:5" x14ac:dyDescent="0.2">
      <c r="E545" s="65"/>
    </row>
    <row r="546" spans="5:5" x14ac:dyDescent="0.2">
      <c r="E546" s="65"/>
    </row>
    <row r="547" spans="5:5" x14ac:dyDescent="0.2">
      <c r="E547" s="65"/>
    </row>
    <row r="548" spans="5:5" x14ac:dyDescent="0.2">
      <c r="E548" s="65"/>
    </row>
    <row r="549" spans="5:5" x14ac:dyDescent="0.2">
      <c r="E549" s="65"/>
    </row>
    <row r="550" spans="5:5" x14ac:dyDescent="0.2">
      <c r="E550" s="65"/>
    </row>
    <row r="551" spans="5:5" x14ac:dyDescent="0.2">
      <c r="E551" s="65"/>
    </row>
    <row r="552" spans="5:5" x14ac:dyDescent="0.2">
      <c r="E552" s="65"/>
    </row>
    <row r="553" spans="5:5" x14ac:dyDescent="0.2">
      <c r="E553" s="65"/>
    </row>
    <row r="554" spans="5:5" x14ac:dyDescent="0.2">
      <c r="E554" s="65"/>
    </row>
    <row r="555" spans="5:5" x14ac:dyDescent="0.2">
      <c r="E555" s="65"/>
    </row>
    <row r="556" spans="5:5" x14ac:dyDescent="0.2">
      <c r="E556" s="65"/>
    </row>
    <row r="557" spans="5:5" x14ac:dyDescent="0.2">
      <c r="E557" s="65"/>
    </row>
    <row r="558" spans="5:5" x14ac:dyDescent="0.2">
      <c r="E558" s="65"/>
    </row>
    <row r="559" spans="5:5" x14ac:dyDescent="0.2">
      <c r="E559" s="65"/>
    </row>
    <row r="560" spans="5:5" x14ac:dyDescent="0.2">
      <c r="E560" s="65"/>
    </row>
    <row r="561" spans="5:5" x14ac:dyDescent="0.2">
      <c r="E561" s="65"/>
    </row>
    <row r="562" spans="5:5" x14ac:dyDescent="0.2">
      <c r="E562" s="65"/>
    </row>
    <row r="563" spans="5:5" x14ac:dyDescent="0.2">
      <c r="E563" s="65"/>
    </row>
    <row r="564" spans="5:5" x14ac:dyDescent="0.2">
      <c r="E564" s="65"/>
    </row>
    <row r="565" spans="5:5" x14ac:dyDescent="0.2">
      <c r="E565" s="65"/>
    </row>
    <row r="566" spans="5:5" x14ac:dyDescent="0.2">
      <c r="E566" s="65"/>
    </row>
    <row r="567" spans="5:5" x14ac:dyDescent="0.2">
      <c r="E567" s="65"/>
    </row>
    <row r="568" spans="5:5" x14ac:dyDescent="0.2">
      <c r="E568" s="65"/>
    </row>
    <row r="569" spans="5:5" x14ac:dyDescent="0.2">
      <c r="E569" s="65"/>
    </row>
    <row r="570" spans="5:5" x14ac:dyDescent="0.2">
      <c r="E570" s="65"/>
    </row>
    <row r="571" spans="5:5" x14ac:dyDescent="0.2">
      <c r="E571" s="65"/>
    </row>
    <row r="572" spans="5:5" x14ac:dyDescent="0.2">
      <c r="E572" s="65"/>
    </row>
    <row r="573" spans="5:5" x14ac:dyDescent="0.2">
      <c r="E573" s="65"/>
    </row>
    <row r="574" spans="5:5" x14ac:dyDescent="0.2">
      <c r="E574" s="65"/>
    </row>
    <row r="575" spans="5:5" x14ac:dyDescent="0.2">
      <c r="E575" s="65"/>
    </row>
    <row r="576" spans="5:5" x14ac:dyDescent="0.2">
      <c r="E576" s="65"/>
    </row>
    <row r="577" spans="5:5" x14ac:dyDescent="0.2">
      <c r="E577" s="65"/>
    </row>
    <row r="578" spans="5:5" x14ac:dyDescent="0.2">
      <c r="E578" s="65"/>
    </row>
    <row r="579" spans="5:5" x14ac:dyDescent="0.2">
      <c r="E579" s="65"/>
    </row>
    <row r="580" spans="5:5" x14ac:dyDescent="0.2">
      <c r="E580" s="65"/>
    </row>
    <row r="581" spans="5:5" x14ac:dyDescent="0.2">
      <c r="E581" s="65"/>
    </row>
    <row r="582" spans="5:5" x14ac:dyDescent="0.2">
      <c r="E582" s="65"/>
    </row>
    <row r="583" spans="5:5" x14ac:dyDescent="0.2">
      <c r="E583" s="65"/>
    </row>
    <row r="584" spans="5:5" x14ac:dyDescent="0.2">
      <c r="E584" s="65"/>
    </row>
    <row r="585" spans="5:5" x14ac:dyDescent="0.2">
      <c r="E585" s="65"/>
    </row>
    <row r="586" spans="5:5" x14ac:dyDescent="0.2">
      <c r="E586" s="65"/>
    </row>
    <row r="587" spans="5:5" x14ac:dyDescent="0.2">
      <c r="E587" s="65"/>
    </row>
    <row r="588" spans="5:5" x14ac:dyDescent="0.2">
      <c r="E588" s="65"/>
    </row>
    <row r="589" spans="5:5" x14ac:dyDescent="0.2">
      <c r="E589" s="65"/>
    </row>
    <row r="590" spans="5:5" x14ac:dyDescent="0.2">
      <c r="E590" s="65"/>
    </row>
    <row r="591" spans="5:5" x14ac:dyDescent="0.2">
      <c r="E591" s="65"/>
    </row>
    <row r="592" spans="5:5" x14ac:dyDescent="0.2">
      <c r="E592" s="65"/>
    </row>
    <row r="593" spans="5:5" x14ac:dyDescent="0.2">
      <c r="E593" s="65"/>
    </row>
    <row r="594" spans="5:5" x14ac:dyDescent="0.2">
      <c r="E594" s="65"/>
    </row>
    <row r="595" spans="5:5" x14ac:dyDescent="0.2">
      <c r="E595" s="65"/>
    </row>
    <row r="596" spans="5:5" x14ac:dyDescent="0.2">
      <c r="E596" s="65"/>
    </row>
    <row r="597" spans="5:5" x14ac:dyDescent="0.2">
      <c r="E597" s="65"/>
    </row>
    <row r="598" spans="5:5" x14ac:dyDescent="0.2">
      <c r="E598" s="65"/>
    </row>
    <row r="599" spans="5:5" x14ac:dyDescent="0.2">
      <c r="E599" s="65"/>
    </row>
    <row r="600" spans="5:5" x14ac:dyDescent="0.2">
      <c r="E600" s="65"/>
    </row>
    <row r="601" spans="5:5" x14ac:dyDescent="0.2">
      <c r="E601" s="65"/>
    </row>
    <row r="602" spans="5:5" x14ac:dyDescent="0.2">
      <c r="E602" s="65"/>
    </row>
    <row r="603" spans="5:5" x14ac:dyDescent="0.2">
      <c r="E603" s="65"/>
    </row>
    <row r="604" spans="5:5" x14ac:dyDescent="0.2">
      <c r="E604" s="65"/>
    </row>
    <row r="605" spans="5:5" x14ac:dyDescent="0.2">
      <c r="E605" s="65"/>
    </row>
    <row r="606" spans="5:5" x14ac:dyDescent="0.2">
      <c r="E606" s="65"/>
    </row>
    <row r="607" spans="5:5" x14ac:dyDescent="0.2">
      <c r="E607" s="65"/>
    </row>
    <row r="608" spans="5:5" x14ac:dyDescent="0.2">
      <c r="E608" s="65"/>
    </row>
    <row r="609" spans="5:5" x14ac:dyDescent="0.2">
      <c r="E609" s="65"/>
    </row>
    <row r="610" spans="5:5" x14ac:dyDescent="0.2">
      <c r="E610" s="65"/>
    </row>
    <row r="611" spans="5:5" x14ac:dyDescent="0.2">
      <c r="E611" s="65"/>
    </row>
    <row r="612" spans="5:5" x14ac:dyDescent="0.2">
      <c r="E612" s="65"/>
    </row>
    <row r="613" spans="5:5" x14ac:dyDescent="0.2">
      <c r="E613" s="65"/>
    </row>
    <row r="614" spans="5:5" x14ac:dyDescent="0.2">
      <c r="E614" s="65"/>
    </row>
    <row r="615" spans="5:5" x14ac:dyDescent="0.2">
      <c r="E615" s="65"/>
    </row>
    <row r="616" spans="5:5" x14ac:dyDescent="0.2">
      <c r="E616" s="65"/>
    </row>
    <row r="617" spans="5:5" x14ac:dyDescent="0.2">
      <c r="E617" s="65"/>
    </row>
    <row r="618" spans="5:5" x14ac:dyDescent="0.2">
      <c r="E618" s="65"/>
    </row>
    <row r="619" spans="5:5" x14ac:dyDescent="0.2">
      <c r="E619" s="65"/>
    </row>
    <row r="620" spans="5:5" x14ac:dyDescent="0.2">
      <c r="E620" s="65"/>
    </row>
    <row r="621" spans="5:5" x14ac:dyDescent="0.2">
      <c r="E621" s="65"/>
    </row>
    <row r="622" spans="5:5" x14ac:dyDescent="0.2">
      <c r="E622" s="65"/>
    </row>
    <row r="623" spans="5:5" x14ac:dyDescent="0.2">
      <c r="E623" s="65"/>
    </row>
    <row r="624" spans="5:5" x14ac:dyDescent="0.2">
      <c r="E624" s="65"/>
    </row>
    <row r="625" spans="5:5" x14ac:dyDescent="0.2">
      <c r="E625" s="65"/>
    </row>
    <row r="626" spans="5:5" x14ac:dyDescent="0.2">
      <c r="E626" s="65"/>
    </row>
    <row r="627" spans="5:5" x14ac:dyDescent="0.2">
      <c r="E627" s="65"/>
    </row>
    <row r="628" spans="5:5" x14ac:dyDescent="0.2">
      <c r="E628" s="65"/>
    </row>
    <row r="629" spans="5:5" x14ac:dyDescent="0.2">
      <c r="E629" s="65"/>
    </row>
    <row r="630" spans="5:5" x14ac:dyDescent="0.2">
      <c r="E630" s="65"/>
    </row>
    <row r="631" spans="5:5" x14ac:dyDescent="0.2">
      <c r="E631" s="65"/>
    </row>
    <row r="632" spans="5:5" x14ac:dyDescent="0.2">
      <c r="E632" s="65"/>
    </row>
    <row r="633" spans="5:5" x14ac:dyDescent="0.2">
      <c r="E633" s="65"/>
    </row>
    <row r="634" spans="5:5" x14ac:dyDescent="0.2">
      <c r="E634" s="65"/>
    </row>
    <row r="635" spans="5:5" x14ac:dyDescent="0.2">
      <c r="E635" s="65"/>
    </row>
    <row r="636" spans="5:5" x14ac:dyDescent="0.2">
      <c r="E636" s="65"/>
    </row>
    <row r="637" spans="5:5" x14ac:dyDescent="0.2">
      <c r="E637" s="65"/>
    </row>
    <row r="638" spans="5:5" x14ac:dyDescent="0.2">
      <c r="E638" s="65"/>
    </row>
    <row r="639" spans="5:5" x14ac:dyDescent="0.2">
      <c r="E639" s="65"/>
    </row>
    <row r="640" spans="5:5" x14ac:dyDescent="0.2">
      <c r="E640" s="65"/>
    </row>
    <row r="641" spans="5:5" x14ac:dyDescent="0.2">
      <c r="E641" s="65"/>
    </row>
    <row r="642" spans="5:5" x14ac:dyDescent="0.2">
      <c r="E642" s="65"/>
    </row>
    <row r="643" spans="5:5" x14ac:dyDescent="0.2">
      <c r="E643" s="65"/>
    </row>
    <row r="644" spans="5:5" x14ac:dyDescent="0.2">
      <c r="E644" s="65"/>
    </row>
    <row r="645" spans="5:5" x14ac:dyDescent="0.2">
      <c r="E645" s="65"/>
    </row>
    <row r="646" spans="5:5" x14ac:dyDescent="0.2">
      <c r="E646" s="65"/>
    </row>
    <row r="647" spans="5:5" x14ac:dyDescent="0.2">
      <c r="E647" s="65"/>
    </row>
    <row r="648" spans="5:5" x14ac:dyDescent="0.2">
      <c r="E648" s="65"/>
    </row>
    <row r="649" spans="5:5" x14ac:dyDescent="0.2">
      <c r="E649" s="65"/>
    </row>
    <row r="650" spans="5:5" x14ac:dyDescent="0.2">
      <c r="E650" s="65"/>
    </row>
    <row r="651" spans="5:5" x14ac:dyDescent="0.2">
      <c r="E651" s="65"/>
    </row>
    <row r="652" spans="5:5" x14ac:dyDescent="0.2">
      <c r="E652" s="65"/>
    </row>
    <row r="653" spans="5:5" x14ac:dyDescent="0.2">
      <c r="E653" s="65"/>
    </row>
    <row r="654" spans="5:5" x14ac:dyDescent="0.2">
      <c r="E654" s="65"/>
    </row>
    <row r="655" spans="5:5" x14ac:dyDescent="0.2">
      <c r="E655" s="65"/>
    </row>
    <row r="656" spans="5:5" x14ac:dyDescent="0.2">
      <c r="E656" s="65"/>
    </row>
    <row r="657" spans="5:5" x14ac:dyDescent="0.2">
      <c r="E657" s="65"/>
    </row>
    <row r="658" spans="5:5" x14ac:dyDescent="0.2">
      <c r="E658" s="65"/>
    </row>
    <row r="659" spans="5:5" x14ac:dyDescent="0.2">
      <c r="E659" s="65"/>
    </row>
    <row r="660" spans="5:5" x14ac:dyDescent="0.2">
      <c r="E660" s="65"/>
    </row>
    <row r="661" spans="5:5" x14ac:dyDescent="0.2">
      <c r="E661" s="65"/>
    </row>
    <row r="662" spans="5:5" x14ac:dyDescent="0.2">
      <c r="E662" s="65"/>
    </row>
    <row r="663" spans="5:5" x14ac:dyDescent="0.2">
      <c r="E663" s="65"/>
    </row>
    <row r="664" spans="5:5" x14ac:dyDescent="0.2">
      <c r="E664" s="65"/>
    </row>
    <row r="665" spans="5:5" x14ac:dyDescent="0.2">
      <c r="E665" s="65"/>
    </row>
    <row r="666" spans="5:5" x14ac:dyDescent="0.2">
      <c r="E666" s="65"/>
    </row>
    <row r="667" spans="5:5" x14ac:dyDescent="0.2">
      <c r="E667" s="65"/>
    </row>
    <row r="668" spans="5:5" x14ac:dyDescent="0.2">
      <c r="E668" s="65"/>
    </row>
    <row r="669" spans="5:5" x14ac:dyDescent="0.2">
      <c r="E669" s="65"/>
    </row>
    <row r="670" spans="5:5" x14ac:dyDescent="0.2">
      <c r="E670" s="65"/>
    </row>
    <row r="671" spans="5:5" x14ac:dyDescent="0.2">
      <c r="E671" s="65"/>
    </row>
    <row r="672" spans="5:5" x14ac:dyDescent="0.2">
      <c r="E672" s="65"/>
    </row>
    <row r="673" spans="5:5" x14ac:dyDescent="0.2">
      <c r="E673" s="65"/>
    </row>
    <row r="674" spans="5:5" x14ac:dyDescent="0.2">
      <c r="E674" s="65"/>
    </row>
    <row r="675" spans="5:5" x14ac:dyDescent="0.2">
      <c r="E675" s="65"/>
    </row>
    <row r="676" spans="5:5" x14ac:dyDescent="0.2">
      <c r="E676" s="65"/>
    </row>
    <row r="677" spans="5:5" x14ac:dyDescent="0.2">
      <c r="E677" s="65"/>
    </row>
    <row r="678" spans="5:5" x14ac:dyDescent="0.2">
      <c r="E678" s="65"/>
    </row>
    <row r="679" spans="5:5" x14ac:dyDescent="0.2">
      <c r="E679" s="65"/>
    </row>
    <row r="680" spans="5:5" x14ac:dyDescent="0.2">
      <c r="E680" s="65"/>
    </row>
    <row r="681" spans="5:5" x14ac:dyDescent="0.2">
      <c r="E681" s="65"/>
    </row>
    <row r="682" spans="5:5" x14ac:dyDescent="0.2">
      <c r="E682" s="65"/>
    </row>
    <row r="683" spans="5:5" x14ac:dyDescent="0.2">
      <c r="E683" s="65"/>
    </row>
    <row r="684" spans="5:5" x14ac:dyDescent="0.2">
      <c r="E684" s="65"/>
    </row>
    <row r="685" spans="5:5" x14ac:dyDescent="0.2">
      <c r="E685" s="65"/>
    </row>
    <row r="686" spans="5:5" x14ac:dyDescent="0.2">
      <c r="E686" s="65"/>
    </row>
    <row r="687" spans="5:5" x14ac:dyDescent="0.2">
      <c r="E687" s="65"/>
    </row>
    <row r="688" spans="5:5" x14ac:dyDescent="0.2">
      <c r="E688" s="65"/>
    </row>
    <row r="689" spans="5:5" x14ac:dyDescent="0.2">
      <c r="E689" s="65"/>
    </row>
    <row r="690" spans="5:5" x14ac:dyDescent="0.2">
      <c r="E690" s="65"/>
    </row>
    <row r="691" spans="5:5" x14ac:dyDescent="0.2">
      <c r="E691" s="65"/>
    </row>
    <row r="692" spans="5:5" x14ac:dyDescent="0.2">
      <c r="E692" s="65"/>
    </row>
    <row r="693" spans="5:5" x14ac:dyDescent="0.2">
      <c r="E693" s="65"/>
    </row>
    <row r="694" spans="5:5" x14ac:dyDescent="0.2">
      <c r="E694" s="65"/>
    </row>
    <row r="695" spans="5:5" x14ac:dyDescent="0.2">
      <c r="E695" s="65"/>
    </row>
    <row r="696" spans="5:5" x14ac:dyDescent="0.2">
      <c r="E696" s="65"/>
    </row>
    <row r="697" spans="5:5" x14ac:dyDescent="0.2">
      <c r="E697" s="65"/>
    </row>
    <row r="698" spans="5:5" x14ac:dyDescent="0.2">
      <c r="E698" s="65"/>
    </row>
    <row r="699" spans="5:5" x14ac:dyDescent="0.2">
      <c r="E699" s="65"/>
    </row>
    <row r="700" spans="5:5" x14ac:dyDescent="0.2">
      <c r="E700" s="65"/>
    </row>
    <row r="701" spans="5:5" x14ac:dyDescent="0.2">
      <c r="E701" s="65"/>
    </row>
    <row r="702" spans="5:5" x14ac:dyDescent="0.2">
      <c r="E702" s="65"/>
    </row>
    <row r="703" spans="5:5" x14ac:dyDescent="0.2">
      <c r="E703" s="65"/>
    </row>
    <row r="704" spans="5:5" x14ac:dyDescent="0.2">
      <c r="E704" s="65"/>
    </row>
    <row r="705" spans="5:5" x14ac:dyDescent="0.2">
      <c r="E705" s="65"/>
    </row>
    <row r="706" spans="5:5" x14ac:dyDescent="0.2">
      <c r="E706" s="65"/>
    </row>
    <row r="707" spans="5:5" x14ac:dyDescent="0.2">
      <c r="E707" s="65"/>
    </row>
    <row r="708" spans="5:5" x14ac:dyDescent="0.2">
      <c r="E708" s="65"/>
    </row>
    <row r="709" spans="5:5" x14ac:dyDescent="0.2">
      <c r="E709" s="65"/>
    </row>
    <row r="710" spans="5:5" x14ac:dyDescent="0.2">
      <c r="E710" s="65"/>
    </row>
    <row r="711" spans="5:5" x14ac:dyDescent="0.2">
      <c r="E711" s="65"/>
    </row>
    <row r="712" spans="5:5" x14ac:dyDescent="0.2">
      <c r="E712" s="65"/>
    </row>
    <row r="713" spans="5:5" x14ac:dyDescent="0.2">
      <c r="E713" s="65"/>
    </row>
    <row r="714" spans="5:5" x14ac:dyDescent="0.2">
      <c r="E714" s="65"/>
    </row>
    <row r="715" spans="5:5" x14ac:dyDescent="0.2">
      <c r="E715" s="65"/>
    </row>
    <row r="716" spans="5:5" x14ac:dyDescent="0.2">
      <c r="E716" s="65"/>
    </row>
    <row r="717" spans="5:5" x14ac:dyDescent="0.2">
      <c r="E717" s="65"/>
    </row>
    <row r="718" spans="5:5" x14ac:dyDescent="0.2">
      <c r="E718" s="65"/>
    </row>
    <row r="719" spans="5:5" x14ac:dyDescent="0.2">
      <c r="E719" s="65"/>
    </row>
    <row r="720" spans="5:5" x14ac:dyDescent="0.2">
      <c r="E720" s="65"/>
    </row>
    <row r="721" spans="5:5" x14ac:dyDescent="0.2">
      <c r="E721" s="65"/>
    </row>
    <row r="722" spans="5:5" x14ac:dyDescent="0.2">
      <c r="E722" s="65"/>
    </row>
    <row r="723" spans="5:5" x14ac:dyDescent="0.2">
      <c r="E723" s="65"/>
    </row>
    <row r="724" spans="5:5" x14ac:dyDescent="0.2">
      <c r="E724" s="65"/>
    </row>
    <row r="725" spans="5:5" x14ac:dyDescent="0.2">
      <c r="E725" s="65"/>
    </row>
    <row r="726" spans="5:5" x14ac:dyDescent="0.2">
      <c r="E726" s="65"/>
    </row>
    <row r="727" spans="5:5" x14ac:dyDescent="0.2">
      <c r="E727" s="65"/>
    </row>
    <row r="728" spans="5:5" x14ac:dyDescent="0.2">
      <c r="E728" s="65"/>
    </row>
    <row r="729" spans="5:5" x14ac:dyDescent="0.2">
      <c r="E729" s="65"/>
    </row>
    <row r="730" spans="5:5" x14ac:dyDescent="0.2">
      <c r="E730" s="65"/>
    </row>
    <row r="731" spans="5:5" x14ac:dyDescent="0.2">
      <c r="E731" s="65"/>
    </row>
    <row r="732" spans="5:5" x14ac:dyDescent="0.2">
      <c r="E732" s="65"/>
    </row>
    <row r="733" spans="5:5" x14ac:dyDescent="0.2">
      <c r="E733" s="65"/>
    </row>
    <row r="734" spans="5:5" x14ac:dyDescent="0.2">
      <c r="E734" s="65"/>
    </row>
    <row r="735" spans="5:5" x14ac:dyDescent="0.2">
      <c r="E735" s="65"/>
    </row>
    <row r="736" spans="5:5" x14ac:dyDescent="0.2">
      <c r="E736" s="65"/>
    </row>
    <row r="737" spans="5:5" x14ac:dyDescent="0.2">
      <c r="E737" s="65"/>
    </row>
    <row r="738" spans="5:5" x14ac:dyDescent="0.2">
      <c r="E738" s="65"/>
    </row>
    <row r="739" spans="5:5" x14ac:dyDescent="0.2">
      <c r="E739" s="65"/>
    </row>
    <row r="740" spans="5:5" x14ac:dyDescent="0.2">
      <c r="E740" s="65"/>
    </row>
    <row r="741" spans="5:5" x14ac:dyDescent="0.2">
      <c r="E741" s="65"/>
    </row>
    <row r="742" spans="5:5" x14ac:dyDescent="0.2">
      <c r="E742" s="65"/>
    </row>
    <row r="743" spans="5:5" x14ac:dyDescent="0.2">
      <c r="E743" s="65"/>
    </row>
    <row r="744" spans="5:5" x14ac:dyDescent="0.2">
      <c r="E744" s="65"/>
    </row>
    <row r="745" spans="5:5" x14ac:dyDescent="0.2">
      <c r="E745" s="65"/>
    </row>
    <row r="746" spans="5:5" x14ac:dyDescent="0.2">
      <c r="E746" s="65"/>
    </row>
    <row r="747" spans="5:5" x14ac:dyDescent="0.2">
      <c r="E747" s="65"/>
    </row>
    <row r="748" spans="5:5" x14ac:dyDescent="0.2">
      <c r="E748" s="65"/>
    </row>
    <row r="749" spans="5:5" x14ac:dyDescent="0.2">
      <c r="E749" s="65"/>
    </row>
    <row r="750" spans="5:5" x14ac:dyDescent="0.2">
      <c r="E750" s="65"/>
    </row>
    <row r="751" spans="5:5" x14ac:dyDescent="0.2">
      <c r="E751" s="65"/>
    </row>
    <row r="752" spans="5:5" x14ac:dyDescent="0.2">
      <c r="E752" s="65"/>
    </row>
    <row r="753" spans="5:5" x14ac:dyDescent="0.2">
      <c r="E753" s="65"/>
    </row>
    <row r="754" spans="5:5" x14ac:dyDescent="0.2">
      <c r="E754" s="65"/>
    </row>
    <row r="755" spans="5:5" x14ac:dyDescent="0.2">
      <c r="E755" s="65"/>
    </row>
    <row r="756" spans="5:5" x14ac:dyDescent="0.2">
      <c r="E756" s="65"/>
    </row>
    <row r="757" spans="5:5" x14ac:dyDescent="0.2">
      <c r="E757" s="65"/>
    </row>
    <row r="758" spans="5:5" x14ac:dyDescent="0.2">
      <c r="E758" s="65"/>
    </row>
    <row r="759" spans="5:5" x14ac:dyDescent="0.2">
      <c r="E759" s="65"/>
    </row>
    <row r="760" spans="5:5" x14ac:dyDescent="0.2">
      <c r="E760" s="65"/>
    </row>
    <row r="761" spans="5:5" x14ac:dyDescent="0.2">
      <c r="E761" s="65"/>
    </row>
    <row r="762" spans="5:5" x14ac:dyDescent="0.2">
      <c r="E762" s="65"/>
    </row>
    <row r="763" spans="5:5" x14ac:dyDescent="0.2">
      <c r="E763" s="65"/>
    </row>
    <row r="764" spans="5:5" x14ac:dyDescent="0.2">
      <c r="E764" s="65"/>
    </row>
    <row r="765" spans="5:5" x14ac:dyDescent="0.2">
      <c r="E765" s="65"/>
    </row>
    <row r="766" spans="5:5" x14ac:dyDescent="0.2">
      <c r="E766" s="65"/>
    </row>
    <row r="767" spans="5:5" x14ac:dyDescent="0.2">
      <c r="E767" s="65"/>
    </row>
    <row r="768" spans="5:5" x14ac:dyDescent="0.2">
      <c r="E768" s="65"/>
    </row>
    <row r="769" spans="5:5" x14ac:dyDescent="0.2">
      <c r="E769" s="65"/>
    </row>
    <row r="770" spans="5:5" x14ac:dyDescent="0.2">
      <c r="E770" s="65"/>
    </row>
    <row r="771" spans="5:5" x14ac:dyDescent="0.2">
      <c r="E771" s="65"/>
    </row>
    <row r="772" spans="5:5" x14ac:dyDescent="0.2">
      <c r="E772" s="65"/>
    </row>
    <row r="773" spans="5:5" x14ac:dyDescent="0.2">
      <c r="E773" s="65"/>
    </row>
    <row r="774" spans="5:5" x14ac:dyDescent="0.2">
      <c r="E774" s="65"/>
    </row>
    <row r="775" spans="5:5" x14ac:dyDescent="0.2">
      <c r="E775" s="65"/>
    </row>
    <row r="776" spans="5:5" x14ac:dyDescent="0.2">
      <c r="E776" s="65"/>
    </row>
    <row r="777" spans="5:5" x14ac:dyDescent="0.2">
      <c r="E777" s="65"/>
    </row>
    <row r="778" spans="5:5" x14ac:dyDescent="0.2">
      <c r="E778" s="65"/>
    </row>
    <row r="779" spans="5:5" x14ac:dyDescent="0.2">
      <c r="E779" s="65"/>
    </row>
    <row r="780" spans="5:5" x14ac:dyDescent="0.2">
      <c r="E780" s="65"/>
    </row>
    <row r="781" spans="5:5" x14ac:dyDescent="0.2">
      <c r="E781" s="65"/>
    </row>
    <row r="782" spans="5:5" x14ac:dyDescent="0.2">
      <c r="E782" s="65"/>
    </row>
    <row r="783" spans="5:5" x14ac:dyDescent="0.2">
      <c r="E783" s="65"/>
    </row>
    <row r="784" spans="5:5" x14ac:dyDescent="0.2">
      <c r="E784" s="65"/>
    </row>
    <row r="785" spans="5:5" x14ac:dyDescent="0.2">
      <c r="E785" s="65"/>
    </row>
    <row r="786" spans="5:5" x14ac:dyDescent="0.2">
      <c r="E786" s="65"/>
    </row>
    <row r="787" spans="5:5" x14ac:dyDescent="0.2">
      <c r="E787" s="65"/>
    </row>
    <row r="788" spans="5:5" x14ac:dyDescent="0.2">
      <c r="E788" s="65"/>
    </row>
    <row r="789" spans="5:5" x14ac:dyDescent="0.2">
      <c r="E789" s="65"/>
    </row>
    <row r="790" spans="5:5" x14ac:dyDescent="0.2">
      <c r="E790" s="65"/>
    </row>
    <row r="791" spans="5:5" x14ac:dyDescent="0.2">
      <c r="E791" s="65"/>
    </row>
    <row r="792" spans="5:5" x14ac:dyDescent="0.2">
      <c r="E792" s="65"/>
    </row>
    <row r="793" spans="5:5" x14ac:dyDescent="0.2">
      <c r="E793" s="65"/>
    </row>
    <row r="794" spans="5:5" x14ac:dyDescent="0.2">
      <c r="E794" s="65"/>
    </row>
    <row r="795" spans="5:5" x14ac:dyDescent="0.2">
      <c r="E795" s="65"/>
    </row>
    <row r="796" spans="5:5" x14ac:dyDescent="0.2">
      <c r="E796" s="65"/>
    </row>
    <row r="797" spans="5:5" x14ac:dyDescent="0.2">
      <c r="E797" s="65"/>
    </row>
    <row r="798" spans="5:5" x14ac:dyDescent="0.2">
      <c r="E798" s="65"/>
    </row>
    <row r="799" spans="5:5" x14ac:dyDescent="0.2">
      <c r="E799" s="65"/>
    </row>
    <row r="800" spans="5:5" x14ac:dyDescent="0.2">
      <c r="E800" s="65"/>
    </row>
    <row r="801" spans="5:5" x14ac:dyDescent="0.2">
      <c r="E801" s="65"/>
    </row>
    <row r="802" spans="5:5" x14ac:dyDescent="0.2">
      <c r="E802" s="65"/>
    </row>
    <row r="803" spans="5:5" x14ac:dyDescent="0.2">
      <c r="E803" s="65"/>
    </row>
    <row r="804" spans="5:5" x14ac:dyDescent="0.2">
      <c r="E804" s="65"/>
    </row>
    <row r="805" spans="5:5" x14ac:dyDescent="0.2">
      <c r="E805" s="65"/>
    </row>
    <row r="806" spans="5:5" x14ac:dyDescent="0.2">
      <c r="E806" s="65"/>
    </row>
    <row r="807" spans="5:5" x14ac:dyDescent="0.2">
      <c r="E807" s="65"/>
    </row>
    <row r="808" spans="5:5" x14ac:dyDescent="0.2">
      <c r="E808" s="65"/>
    </row>
    <row r="809" spans="5:5" x14ac:dyDescent="0.2">
      <c r="E809" s="65"/>
    </row>
    <row r="810" spans="5:5" x14ac:dyDescent="0.2">
      <c r="E810" s="65"/>
    </row>
    <row r="811" spans="5:5" x14ac:dyDescent="0.2">
      <c r="E811" s="65"/>
    </row>
    <row r="812" spans="5:5" x14ac:dyDescent="0.2">
      <c r="E812" s="65"/>
    </row>
    <row r="813" spans="5:5" x14ac:dyDescent="0.2">
      <c r="E813" s="65"/>
    </row>
    <row r="814" spans="5:5" x14ac:dyDescent="0.2">
      <c r="E814" s="65"/>
    </row>
    <row r="815" spans="5:5" x14ac:dyDescent="0.2">
      <c r="E815" s="65"/>
    </row>
    <row r="816" spans="5:5" x14ac:dyDescent="0.2">
      <c r="E816" s="65"/>
    </row>
    <row r="817" spans="5:5" x14ac:dyDescent="0.2">
      <c r="E817" s="65"/>
    </row>
    <row r="818" spans="5:5" x14ac:dyDescent="0.2">
      <c r="E818" s="65"/>
    </row>
    <row r="819" spans="5:5" x14ac:dyDescent="0.2">
      <c r="E819" s="65"/>
    </row>
    <row r="820" spans="5:5" x14ac:dyDescent="0.2">
      <c r="E820" s="65"/>
    </row>
    <row r="821" spans="5:5" x14ac:dyDescent="0.2">
      <c r="E821" s="65"/>
    </row>
    <row r="822" spans="5:5" x14ac:dyDescent="0.2">
      <c r="E822" s="65"/>
    </row>
    <row r="823" spans="5:5" x14ac:dyDescent="0.2">
      <c r="E823" s="65"/>
    </row>
    <row r="824" spans="5:5" x14ac:dyDescent="0.2">
      <c r="E824" s="65"/>
    </row>
    <row r="825" spans="5:5" x14ac:dyDescent="0.2">
      <c r="E825" s="65"/>
    </row>
    <row r="826" spans="5:5" x14ac:dyDescent="0.2">
      <c r="E826" s="65"/>
    </row>
    <row r="827" spans="5:5" x14ac:dyDescent="0.2">
      <c r="E827" s="65"/>
    </row>
    <row r="828" spans="5:5" x14ac:dyDescent="0.2">
      <c r="E828" s="65"/>
    </row>
    <row r="829" spans="5:5" x14ac:dyDescent="0.2">
      <c r="E829" s="65"/>
    </row>
    <row r="830" spans="5:5" x14ac:dyDescent="0.2">
      <c r="E830" s="65"/>
    </row>
    <row r="831" spans="5:5" x14ac:dyDescent="0.2">
      <c r="E831" s="65"/>
    </row>
    <row r="832" spans="5:5" x14ac:dyDescent="0.2">
      <c r="E832" s="65"/>
    </row>
    <row r="833" spans="5:5" x14ac:dyDescent="0.2">
      <c r="E833" s="65"/>
    </row>
    <row r="834" spans="5:5" x14ac:dyDescent="0.2">
      <c r="E834" s="65"/>
    </row>
    <row r="835" spans="5:5" x14ac:dyDescent="0.2">
      <c r="E835" s="65"/>
    </row>
    <row r="836" spans="5:5" x14ac:dyDescent="0.2">
      <c r="E836" s="65"/>
    </row>
    <row r="837" spans="5:5" x14ac:dyDescent="0.2">
      <c r="E837" s="65"/>
    </row>
    <row r="838" spans="5:5" x14ac:dyDescent="0.2">
      <c r="E838" s="65"/>
    </row>
    <row r="839" spans="5:5" x14ac:dyDescent="0.2">
      <c r="E839" s="65"/>
    </row>
    <row r="840" spans="5:5" x14ac:dyDescent="0.2">
      <c r="E840" s="65"/>
    </row>
    <row r="841" spans="5:5" x14ac:dyDescent="0.2">
      <c r="E841" s="65"/>
    </row>
    <row r="842" spans="5:5" x14ac:dyDescent="0.2">
      <c r="E842" s="65"/>
    </row>
    <row r="843" spans="5:5" x14ac:dyDescent="0.2">
      <c r="E843" s="65"/>
    </row>
    <row r="844" spans="5:5" x14ac:dyDescent="0.2">
      <c r="E844" s="65"/>
    </row>
    <row r="845" spans="5:5" x14ac:dyDescent="0.2">
      <c r="E845" s="65"/>
    </row>
    <row r="846" spans="5:5" x14ac:dyDescent="0.2">
      <c r="E846" s="65"/>
    </row>
    <row r="847" spans="5:5" x14ac:dyDescent="0.2">
      <c r="E847" s="65"/>
    </row>
    <row r="848" spans="5:5" x14ac:dyDescent="0.2">
      <c r="E848" s="65"/>
    </row>
    <row r="849" spans="5:5" x14ac:dyDescent="0.2">
      <c r="E849" s="65"/>
    </row>
    <row r="850" spans="5:5" x14ac:dyDescent="0.2">
      <c r="E850" s="65"/>
    </row>
    <row r="851" spans="5:5" x14ac:dyDescent="0.2">
      <c r="E851" s="65"/>
    </row>
    <row r="852" spans="5:5" x14ac:dyDescent="0.2">
      <c r="E852" s="65"/>
    </row>
    <row r="853" spans="5:5" x14ac:dyDescent="0.2">
      <c r="E853" s="65"/>
    </row>
    <row r="854" spans="5:5" x14ac:dyDescent="0.2">
      <c r="E854" s="65"/>
    </row>
    <row r="855" spans="5:5" x14ac:dyDescent="0.2">
      <c r="E855" s="65"/>
    </row>
    <row r="856" spans="5:5" x14ac:dyDescent="0.2">
      <c r="E856" s="65"/>
    </row>
    <row r="857" spans="5:5" x14ac:dyDescent="0.2">
      <c r="E857" s="65"/>
    </row>
  </sheetData>
  <mergeCells count="1">
    <mergeCell ref="BS1:BY2"/>
  </mergeCells>
  <phoneticPr fontId="16" type="noConversion"/>
  <pageMargins left="0.75" right="0.75" top="1" bottom="1" header="0" footer="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1073" r:id="rId3" name="Button 1">
              <controlPr defaultSize="0" print="0" autoFill="0" autoPict="0" macro="[0]!storgrafdata">
                <anchor moveWithCells="1" sizeWithCells="1">
                  <from>
                    <xdr:col>63</xdr:col>
                    <xdr:colOff>219075</xdr:colOff>
                    <xdr:row>8</xdr:row>
                    <xdr:rowOff>47625</xdr:rowOff>
                  </from>
                  <to>
                    <xdr:col>66</xdr:col>
                    <xdr:colOff>85725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4">
    <tabColor rgb="FF00B050"/>
  </sheetPr>
  <dimension ref="A1:MH92"/>
  <sheetViews>
    <sheetView tabSelected="1" zoomScaleNormal="100" workbookViewId="0">
      <pane xSplit="3" ySplit="8" topLeftCell="JS9" activePane="bottomRight" state="frozen"/>
      <selection pane="topRight" activeCell="D1" sqref="D1"/>
      <selection pane="bottomLeft" activeCell="A5" sqref="A5"/>
      <selection pane="bottomRight" activeCell="KE9" sqref="KE9"/>
    </sheetView>
  </sheetViews>
  <sheetFormatPr defaultRowHeight="12.75" x14ac:dyDescent="0.2"/>
  <cols>
    <col min="1" max="1" width="27.85546875" customWidth="1"/>
    <col min="2" max="2" width="21.28515625" customWidth="1"/>
    <col min="3" max="3" width="1.42578125" style="114" customWidth="1"/>
    <col min="4" max="4" width="1.140625" customWidth="1"/>
    <col min="5" max="41" width="9.28515625" hidden="1" customWidth="1"/>
    <col min="42" max="78" width="9.140625" hidden="1" customWidth="1"/>
    <col min="79" max="79" width="1.5703125" hidden="1" customWidth="1"/>
    <col min="80" max="209" width="9.140625" hidden="1" customWidth="1"/>
    <col min="210" max="268" width="0" hidden="1" customWidth="1"/>
  </cols>
  <sheetData>
    <row r="1" spans="1:346" ht="15" customHeight="1" x14ac:dyDescent="0.2">
      <c r="A1" s="203" t="s">
        <v>812</v>
      </c>
      <c r="B1" s="203"/>
      <c r="C1" s="203"/>
      <c r="EF1" s="126"/>
      <c r="EG1" s="126"/>
      <c r="EH1" s="126"/>
      <c r="EI1" s="126"/>
      <c r="EJ1" s="126"/>
      <c r="EK1" s="126"/>
      <c r="EQ1" s="126"/>
      <c r="ER1" s="126"/>
      <c r="ES1" s="126"/>
      <c r="EY1" s="126"/>
      <c r="EZ1" s="126"/>
      <c r="FA1" s="126"/>
      <c r="FB1" s="126"/>
      <c r="FC1" s="126"/>
      <c r="FD1" s="126"/>
      <c r="FE1" s="126"/>
      <c r="FF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GC1" s="126"/>
      <c r="GD1" s="126"/>
      <c r="GE1" s="126"/>
      <c r="GF1" s="126"/>
      <c r="GG1" s="126"/>
      <c r="GH1" s="126"/>
      <c r="GI1" s="126"/>
      <c r="GJ1" s="126"/>
      <c r="GK1" s="126"/>
      <c r="GQ1" s="126"/>
      <c r="HB1" s="126"/>
      <c r="HC1" s="126"/>
      <c r="HS1" s="126"/>
      <c r="HT1" s="126"/>
      <c r="HU1" s="126"/>
      <c r="HV1" s="126"/>
      <c r="IE1" s="126"/>
      <c r="IF1" s="126"/>
      <c r="IL1" s="126"/>
      <c r="IM1" s="126"/>
      <c r="JC1" s="126"/>
      <c r="JD1" s="126"/>
      <c r="JO1" s="126"/>
      <c r="JP1" s="126"/>
      <c r="JQ1" s="126"/>
      <c r="JR1" s="126"/>
      <c r="JS1" s="52" t="s">
        <v>50</v>
      </c>
      <c r="JT1" s="53"/>
      <c r="JU1" s="53"/>
      <c r="JV1" s="53"/>
      <c r="JW1" s="54"/>
      <c r="JX1" s="126"/>
      <c r="JY1" s="126"/>
      <c r="JZ1" s="126"/>
      <c r="KA1" s="126"/>
      <c r="KB1" s="126"/>
      <c r="KC1" s="126"/>
      <c r="KD1" s="126"/>
      <c r="KE1" s="126"/>
      <c r="KF1" s="126"/>
      <c r="KG1" s="126"/>
      <c r="KH1" s="126"/>
      <c r="KI1" s="126"/>
      <c r="KJ1" s="126"/>
      <c r="KK1" s="126"/>
      <c r="KL1" s="126"/>
      <c r="KM1" s="126"/>
      <c r="KN1" s="126"/>
      <c r="KO1" s="126"/>
      <c r="KP1" s="126"/>
    </row>
    <row r="2" spans="1:346" x14ac:dyDescent="0.2">
      <c r="A2" s="203"/>
      <c r="B2" s="203"/>
      <c r="C2" s="203"/>
      <c r="EF2" s="126"/>
      <c r="EG2" s="126"/>
      <c r="EH2" s="126"/>
      <c r="EI2" s="126"/>
      <c r="EJ2" s="126"/>
      <c r="EK2" s="126"/>
      <c r="EQ2" s="126"/>
      <c r="ER2" s="126"/>
      <c r="ES2" s="126"/>
      <c r="EY2" s="126"/>
      <c r="EZ2" s="126"/>
      <c r="FA2" s="126"/>
      <c r="FB2" s="126"/>
      <c r="FC2" s="126"/>
      <c r="FD2" s="126"/>
      <c r="FE2" s="126"/>
      <c r="FF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GC2" s="126"/>
      <c r="GD2" s="126"/>
      <c r="GE2" s="126"/>
      <c r="GF2" s="126"/>
      <c r="GG2" s="126"/>
      <c r="GH2" s="126"/>
      <c r="GI2" s="126"/>
      <c r="GJ2" s="126"/>
      <c r="GK2" s="126"/>
      <c r="GQ2" s="126"/>
      <c r="HB2" s="126"/>
      <c r="HC2" s="126"/>
      <c r="HS2" s="126"/>
      <c r="HT2" s="126"/>
      <c r="HU2" s="126"/>
      <c r="HV2" s="126"/>
      <c r="IE2" s="126"/>
      <c r="IF2" s="126"/>
      <c r="IL2" s="126"/>
      <c r="IM2" s="126"/>
      <c r="JC2" s="126"/>
      <c r="JD2" s="126"/>
      <c r="JO2" s="126"/>
      <c r="JP2" s="126"/>
      <c r="JQ2" s="126"/>
      <c r="JR2" s="126"/>
      <c r="JS2" s="55"/>
      <c r="JT2" s="178" t="s">
        <v>48</v>
      </c>
      <c r="JU2" s="193" t="s">
        <v>49</v>
      </c>
      <c r="JV2" s="56" t="s">
        <v>61</v>
      </c>
      <c r="JW2" s="57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</row>
    <row r="3" spans="1:346" ht="13.5" thickBot="1" x14ac:dyDescent="0.25">
      <c r="A3" s="203"/>
      <c r="B3" s="203"/>
      <c r="C3" s="203"/>
      <c r="EF3" s="126"/>
      <c r="EG3" s="126"/>
      <c r="EH3" s="126"/>
      <c r="EI3" s="126"/>
      <c r="EJ3" s="126"/>
      <c r="EK3" s="126"/>
      <c r="EQ3" s="126"/>
      <c r="ER3" s="126"/>
      <c r="ES3" s="126"/>
      <c r="EY3" s="126"/>
      <c r="EZ3" s="126"/>
      <c r="FA3" s="126"/>
      <c r="FB3" s="126"/>
      <c r="FC3" s="126"/>
      <c r="FD3" s="126"/>
      <c r="FE3" s="126"/>
      <c r="FF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GC3" s="126"/>
      <c r="GD3" s="126"/>
      <c r="GE3" s="126"/>
      <c r="GF3" s="126"/>
      <c r="GG3" s="126"/>
      <c r="GH3" s="126"/>
      <c r="GI3" s="126"/>
      <c r="GJ3" s="126"/>
      <c r="GK3" s="126"/>
      <c r="GQ3" s="126"/>
      <c r="HB3" s="126"/>
      <c r="HC3" s="126"/>
      <c r="HS3" s="126"/>
      <c r="HT3" s="126"/>
      <c r="HU3" s="126"/>
      <c r="HV3" s="126"/>
      <c r="IE3" s="126"/>
      <c r="IF3" s="126"/>
      <c r="IL3" s="126"/>
      <c r="IM3" s="126"/>
      <c r="JC3" s="126"/>
      <c r="JD3" s="126"/>
      <c r="JO3" s="126"/>
      <c r="JP3" s="126"/>
      <c r="JQ3" s="126"/>
      <c r="JR3" s="126"/>
      <c r="JS3" s="58">
        <v>231</v>
      </c>
      <c r="JT3" s="59">
        <v>232</v>
      </c>
      <c r="JU3" s="59">
        <v>231.4</v>
      </c>
      <c r="JV3" s="59">
        <v>231.4</v>
      </c>
      <c r="JW3" s="60"/>
      <c r="JX3" s="126"/>
      <c r="JY3" s="126"/>
      <c r="JZ3" s="126"/>
      <c r="KA3" s="126"/>
      <c r="KB3" s="126"/>
      <c r="KC3" s="126"/>
      <c r="KD3" s="126"/>
      <c r="KE3" s="126"/>
      <c r="KF3" s="126"/>
      <c r="KG3" s="126"/>
      <c r="KH3" s="126"/>
      <c r="KI3" s="126"/>
      <c r="KJ3" s="126"/>
      <c r="KK3" s="126"/>
      <c r="KL3" s="126"/>
      <c r="KM3" s="126"/>
      <c r="KN3" s="126"/>
      <c r="KO3" s="126"/>
      <c r="KP3" s="126"/>
    </row>
    <row r="4" spans="1:346" hidden="1" x14ac:dyDescent="0.2"/>
    <row r="5" spans="1:346" hidden="1" x14ac:dyDescent="0.2">
      <c r="G5">
        <f ca="1">OFFSET(F9,0,-1)</f>
        <v>80</v>
      </c>
      <c r="L5" s="3" t="s">
        <v>30</v>
      </c>
    </row>
    <row r="6" spans="1:346" ht="18.75" thickBot="1" x14ac:dyDescent="0.3">
      <c r="A6" s="2" t="s">
        <v>8</v>
      </c>
      <c r="JW6" s="191" t="s">
        <v>838</v>
      </c>
    </row>
    <row r="7" spans="1:346" s="152" customFormat="1" x14ac:dyDescent="0.2">
      <c r="A7" s="147" t="s">
        <v>806</v>
      </c>
      <c r="B7" s="200">
        <f ca="1">TODAY()</f>
        <v>42360</v>
      </c>
      <c r="C7" s="198"/>
      <c r="D7" s="148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50">
        <v>1</v>
      </c>
      <c r="CD7" s="151">
        <f>+CC7+1</f>
        <v>2</v>
      </c>
      <c r="CE7" s="151">
        <f t="shared" ref="CE7:CM7" si="0">+CD7+1</f>
        <v>3</v>
      </c>
      <c r="CF7" s="151">
        <f t="shared" si="0"/>
        <v>4</v>
      </c>
      <c r="CG7" s="151">
        <f t="shared" si="0"/>
        <v>5</v>
      </c>
      <c r="CH7" s="151">
        <f t="shared" si="0"/>
        <v>6</v>
      </c>
      <c r="CI7" s="151">
        <f t="shared" si="0"/>
        <v>7</v>
      </c>
      <c r="CJ7" s="151">
        <f t="shared" si="0"/>
        <v>8</v>
      </c>
      <c r="CK7" s="151">
        <f t="shared" si="0"/>
        <v>9</v>
      </c>
      <c r="CL7" s="151">
        <f t="shared" si="0"/>
        <v>10</v>
      </c>
      <c r="CM7" s="151">
        <f t="shared" si="0"/>
        <v>11</v>
      </c>
      <c r="CN7" s="151">
        <f t="shared" ref="CN7:CV7" si="1">+CM7+1</f>
        <v>12</v>
      </c>
      <c r="CO7" s="151">
        <f t="shared" si="1"/>
        <v>13</v>
      </c>
      <c r="CP7" s="151">
        <f t="shared" si="1"/>
        <v>14</v>
      </c>
      <c r="CQ7" s="151">
        <f t="shared" si="1"/>
        <v>15</v>
      </c>
      <c r="CR7" s="151">
        <f t="shared" si="1"/>
        <v>16</v>
      </c>
      <c r="CS7" s="151">
        <f t="shared" si="1"/>
        <v>17</v>
      </c>
      <c r="CT7" s="151">
        <f t="shared" si="1"/>
        <v>18</v>
      </c>
      <c r="CU7" s="151">
        <f t="shared" si="1"/>
        <v>19</v>
      </c>
      <c r="CV7" s="151">
        <f t="shared" si="1"/>
        <v>20</v>
      </c>
      <c r="CW7" s="151">
        <f t="shared" ref="CW7:DC7" si="2">+CV7+1</f>
        <v>21</v>
      </c>
      <c r="CX7" s="151">
        <f t="shared" si="2"/>
        <v>22</v>
      </c>
      <c r="CY7" s="151">
        <f t="shared" si="2"/>
        <v>23</v>
      </c>
      <c r="CZ7" s="151">
        <f t="shared" si="2"/>
        <v>24</v>
      </c>
      <c r="DA7" s="151">
        <f t="shared" si="2"/>
        <v>25</v>
      </c>
      <c r="DB7" s="151">
        <f t="shared" si="2"/>
        <v>26</v>
      </c>
      <c r="DC7" s="151">
        <f t="shared" si="2"/>
        <v>27</v>
      </c>
      <c r="DD7" s="151">
        <f t="shared" ref="DD7:DO7" si="3">+DC7+1</f>
        <v>28</v>
      </c>
      <c r="DE7" s="151">
        <f t="shared" si="3"/>
        <v>29</v>
      </c>
      <c r="DF7" s="151">
        <f t="shared" si="3"/>
        <v>30</v>
      </c>
      <c r="DG7" s="151">
        <f t="shared" si="3"/>
        <v>31</v>
      </c>
      <c r="DH7" s="151">
        <f t="shared" si="3"/>
        <v>32</v>
      </c>
      <c r="DI7" s="151">
        <f t="shared" si="3"/>
        <v>33</v>
      </c>
      <c r="DJ7" s="151">
        <f t="shared" si="3"/>
        <v>34</v>
      </c>
      <c r="DK7" s="151">
        <f t="shared" si="3"/>
        <v>35</v>
      </c>
      <c r="DL7" s="151">
        <f t="shared" si="3"/>
        <v>36</v>
      </c>
      <c r="DM7" s="151">
        <f t="shared" si="3"/>
        <v>37</v>
      </c>
      <c r="DN7" s="151">
        <f t="shared" si="3"/>
        <v>38</v>
      </c>
      <c r="DO7" s="151">
        <f t="shared" si="3"/>
        <v>39</v>
      </c>
      <c r="DP7" s="151">
        <f t="shared" ref="DP7:DY7" si="4">+DO7+1</f>
        <v>40</v>
      </c>
      <c r="DQ7" s="151">
        <f t="shared" si="4"/>
        <v>41</v>
      </c>
      <c r="DR7" s="151">
        <f t="shared" si="4"/>
        <v>42</v>
      </c>
      <c r="DS7" s="151">
        <f t="shared" si="4"/>
        <v>43</v>
      </c>
      <c r="DT7" s="151">
        <f t="shared" si="4"/>
        <v>44</v>
      </c>
      <c r="DU7" s="151">
        <f t="shared" si="4"/>
        <v>45</v>
      </c>
      <c r="DV7" s="151">
        <f t="shared" si="4"/>
        <v>46</v>
      </c>
      <c r="DW7" s="151">
        <f t="shared" si="4"/>
        <v>47</v>
      </c>
      <c r="DX7" s="151">
        <f t="shared" si="4"/>
        <v>48</v>
      </c>
      <c r="DY7" s="151">
        <f t="shared" si="4"/>
        <v>49</v>
      </c>
      <c r="DZ7" s="151">
        <f t="shared" ref="DZ7:EL7" si="5">+DY7+1</f>
        <v>50</v>
      </c>
      <c r="EA7" s="151">
        <f t="shared" si="5"/>
        <v>51</v>
      </c>
      <c r="EB7" s="151">
        <f t="shared" si="5"/>
        <v>52</v>
      </c>
      <c r="EC7" s="151">
        <f t="shared" si="5"/>
        <v>53</v>
      </c>
      <c r="ED7" s="151">
        <f t="shared" si="5"/>
        <v>54</v>
      </c>
      <c r="EE7" s="151">
        <f t="shared" si="5"/>
        <v>55</v>
      </c>
      <c r="EF7" s="151">
        <f t="shared" si="5"/>
        <v>56</v>
      </c>
      <c r="EG7" s="151">
        <f t="shared" si="5"/>
        <v>57</v>
      </c>
      <c r="EH7" s="151">
        <f t="shared" si="5"/>
        <v>58</v>
      </c>
      <c r="EI7" s="151">
        <f t="shared" si="5"/>
        <v>59</v>
      </c>
      <c r="EJ7" s="151">
        <f t="shared" si="5"/>
        <v>60</v>
      </c>
      <c r="EK7" s="151">
        <f t="shared" si="5"/>
        <v>61</v>
      </c>
      <c r="EL7" s="151">
        <f t="shared" si="5"/>
        <v>62</v>
      </c>
      <c r="EM7" s="151">
        <f t="shared" ref="EM7:EX7" si="6">+EL7+1</f>
        <v>63</v>
      </c>
      <c r="EN7" s="151">
        <f t="shared" si="6"/>
        <v>64</v>
      </c>
      <c r="EO7" s="151">
        <f t="shared" si="6"/>
        <v>65</v>
      </c>
      <c r="EP7" s="151">
        <f t="shared" si="6"/>
        <v>66</v>
      </c>
      <c r="EQ7" s="151">
        <f t="shared" si="6"/>
        <v>67</v>
      </c>
      <c r="ER7" s="151">
        <f t="shared" si="6"/>
        <v>68</v>
      </c>
      <c r="ES7" s="151">
        <f t="shared" si="6"/>
        <v>69</v>
      </c>
      <c r="ET7" s="151">
        <f t="shared" si="6"/>
        <v>70</v>
      </c>
      <c r="EU7" s="151">
        <f t="shared" si="6"/>
        <v>71</v>
      </c>
      <c r="EV7" s="151">
        <f t="shared" si="6"/>
        <v>72</v>
      </c>
      <c r="EW7" s="151">
        <f t="shared" si="6"/>
        <v>73</v>
      </c>
      <c r="EX7" s="151">
        <f t="shared" si="6"/>
        <v>74</v>
      </c>
      <c r="EY7" s="151">
        <f t="shared" ref="EY7:FM7" si="7">+EX7+1</f>
        <v>75</v>
      </c>
      <c r="EZ7" s="151">
        <f t="shared" si="7"/>
        <v>76</v>
      </c>
      <c r="FA7" s="151">
        <f t="shared" si="7"/>
        <v>77</v>
      </c>
      <c r="FB7" s="151">
        <f t="shared" si="7"/>
        <v>78</v>
      </c>
      <c r="FC7" s="151">
        <f t="shared" si="7"/>
        <v>79</v>
      </c>
      <c r="FD7" s="151">
        <f t="shared" si="7"/>
        <v>80</v>
      </c>
      <c r="FE7" s="151">
        <f t="shared" si="7"/>
        <v>81</v>
      </c>
      <c r="FF7" s="151">
        <f t="shared" si="7"/>
        <v>82</v>
      </c>
      <c r="FG7" s="151">
        <f t="shared" si="7"/>
        <v>83</v>
      </c>
      <c r="FH7" s="151">
        <f t="shared" si="7"/>
        <v>84</v>
      </c>
      <c r="FI7" s="151">
        <f t="shared" si="7"/>
        <v>85</v>
      </c>
      <c r="FJ7" s="151">
        <f t="shared" si="7"/>
        <v>86</v>
      </c>
      <c r="FK7" s="151">
        <f t="shared" si="7"/>
        <v>87</v>
      </c>
      <c r="FL7" s="151">
        <f t="shared" si="7"/>
        <v>88</v>
      </c>
      <c r="FM7" s="151">
        <f t="shared" si="7"/>
        <v>89</v>
      </c>
      <c r="FN7" s="151">
        <f t="shared" ref="FN7:FZ7" si="8">+FM7+1</f>
        <v>90</v>
      </c>
      <c r="FO7" s="151">
        <f t="shared" si="8"/>
        <v>91</v>
      </c>
      <c r="FP7" s="151">
        <f t="shared" si="8"/>
        <v>92</v>
      </c>
      <c r="FQ7" s="151">
        <f t="shared" si="8"/>
        <v>93</v>
      </c>
      <c r="FR7" s="151">
        <f t="shared" si="8"/>
        <v>94</v>
      </c>
      <c r="FS7" s="151">
        <f t="shared" si="8"/>
        <v>95</v>
      </c>
      <c r="FT7" s="151">
        <f t="shared" si="8"/>
        <v>96</v>
      </c>
      <c r="FU7" s="151">
        <f t="shared" si="8"/>
        <v>97</v>
      </c>
      <c r="FV7" s="151">
        <f t="shared" si="8"/>
        <v>98</v>
      </c>
      <c r="FW7" s="151">
        <f t="shared" si="8"/>
        <v>99</v>
      </c>
      <c r="FX7" s="151">
        <f t="shared" si="8"/>
        <v>100</v>
      </c>
      <c r="FY7" s="151">
        <f t="shared" si="8"/>
        <v>101</v>
      </c>
      <c r="FZ7" s="151">
        <f t="shared" si="8"/>
        <v>102</v>
      </c>
      <c r="GA7" s="151">
        <f t="shared" ref="GA7:HG7" si="9">+FZ7+1</f>
        <v>103</v>
      </c>
      <c r="GB7" s="151">
        <f t="shared" si="9"/>
        <v>104</v>
      </c>
      <c r="GC7" s="151">
        <f t="shared" si="9"/>
        <v>105</v>
      </c>
      <c r="GD7" s="151">
        <f t="shared" si="9"/>
        <v>106</v>
      </c>
      <c r="GE7" s="151">
        <f t="shared" si="9"/>
        <v>107</v>
      </c>
      <c r="GF7" s="151">
        <f t="shared" si="9"/>
        <v>108</v>
      </c>
      <c r="GG7" s="151">
        <f t="shared" si="9"/>
        <v>109</v>
      </c>
      <c r="GH7" s="151">
        <f t="shared" si="9"/>
        <v>110</v>
      </c>
      <c r="GI7" s="151">
        <f t="shared" si="9"/>
        <v>111</v>
      </c>
      <c r="GJ7" s="151">
        <f t="shared" si="9"/>
        <v>112</v>
      </c>
      <c r="GK7" s="151">
        <f t="shared" si="9"/>
        <v>113</v>
      </c>
      <c r="GL7" s="151">
        <f t="shared" si="9"/>
        <v>114</v>
      </c>
      <c r="GM7" s="151">
        <f t="shared" si="9"/>
        <v>115</v>
      </c>
      <c r="GN7" s="151">
        <f t="shared" si="9"/>
        <v>116</v>
      </c>
      <c r="GO7" s="151">
        <f t="shared" si="9"/>
        <v>117</v>
      </c>
      <c r="GP7" s="151">
        <f t="shared" si="9"/>
        <v>118</v>
      </c>
      <c r="GQ7" s="151">
        <f t="shared" si="9"/>
        <v>119</v>
      </c>
      <c r="GR7" s="151">
        <f t="shared" si="9"/>
        <v>120</v>
      </c>
      <c r="GS7" s="151">
        <f t="shared" si="9"/>
        <v>121</v>
      </c>
      <c r="GT7" s="151">
        <f t="shared" si="9"/>
        <v>122</v>
      </c>
      <c r="GU7" s="151">
        <f t="shared" si="9"/>
        <v>123</v>
      </c>
      <c r="GV7" s="151">
        <f t="shared" si="9"/>
        <v>124</v>
      </c>
      <c r="GW7" s="151">
        <f t="shared" si="9"/>
        <v>125</v>
      </c>
      <c r="GX7" s="151">
        <f t="shared" si="9"/>
        <v>126</v>
      </c>
      <c r="GY7" s="151">
        <f t="shared" si="9"/>
        <v>127</v>
      </c>
      <c r="GZ7" s="151">
        <f t="shared" si="9"/>
        <v>128</v>
      </c>
      <c r="HA7" s="151">
        <f t="shared" si="9"/>
        <v>129</v>
      </c>
      <c r="HB7" s="151">
        <f t="shared" si="9"/>
        <v>130</v>
      </c>
      <c r="HC7" s="151">
        <f t="shared" si="9"/>
        <v>131</v>
      </c>
      <c r="HD7" s="151">
        <f t="shared" si="9"/>
        <v>132</v>
      </c>
      <c r="HE7" s="151">
        <f t="shared" si="9"/>
        <v>133</v>
      </c>
      <c r="HF7" s="151">
        <f t="shared" si="9"/>
        <v>134</v>
      </c>
      <c r="HG7" s="151">
        <f t="shared" si="9"/>
        <v>135</v>
      </c>
      <c r="HH7" s="151">
        <f t="shared" ref="HH7:IT7" si="10">+HG7+1</f>
        <v>136</v>
      </c>
      <c r="HI7" s="151">
        <f t="shared" si="10"/>
        <v>137</v>
      </c>
      <c r="HJ7" s="151">
        <f t="shared" si="10"/>
        <v>138</v>
      </c>
      <c r="HK7" s="151">
        <f t="shared" si="10"/>
        <v>139</v>
      </c>
      <c r="HL7" s="151">
        <f t="shared" si="10"/>
        <v>140</v>
      </c>
      <c r="HM7" s="151">
        <f t="shared" si="10"/>
        <v>141</v>
      </c>
      <c r="HN7" s="151">
        <f t="shared" si="10"/>
        <v>142</v>
      </c>
      <c r="HO7" s="151">
        <f t="shared" si="10"/>
        <v>143</v>
      </c>
      <c r="HP7" s="151">
        <f t="shared" si="10"/>
        <v>144</v>
      </c>
      <c r="HQ7" s="151">
        <f t="shared" si="10"/>
        <v>145</v>
      </c>
      <c r="HR7" s="151">
        <f t="shared" si="10"/>
        <v>146</v>
      </c>
      <c r="HS7" s="151">
        <f t="shared" si="10"/>
        <v>147</v>
      </c>
      <c r="HT7" s="151">
        <f t="shared" si="10"/>
        <v>148</v>
      </c>
      <c r="HU7" s="151">
        <f t="shared" si="10"/>
        <v>149</v>
      </c>
      <c r="HV7" s="151">
        <f t="shared" si="10"/>
        <v>150</v>
      </c>
      <c r="HW7" s="151">
        <f t="shared" si="10"/>
        <v>151</v>
      </c>
      <c r="HX7" s="151">
        <f t="shared" si="10"/>
        <v>152</v>
      </c>
      <c r="HY7" s="151">
        <f t="shared" si="10"/>
        <v>153</v>
      </c>
      <c r="HZ7" s="151">
        <f t="shared" si="10"/>
        <v>154</v>
      </c>
      <c r="IA7" s="151">
        <f t="shared" si="10"/>
        <v>155</v>
      </c>
      <c r="IB7" s="151">
        <f t="shared" si="10"/>
        <v>156</v>
      </c>
      <c r="IC7" s="151">
        <f t="shared" si="10"/>
        <v>157</v>
      </c>
      <c r="ID7" s="151">
        <f t="shared" si="10"/>
        <v>158</v>
      </c>
      <c r="IE7" s="151">
        <f t="shared" si="10"/>
        <v>159</v>
      </c>
      <c r="IF7" s="151">
        <f t="shared" si="10"/>
        <v>160</v>
      </c>
      <c r="IG7" s="151">
        <f t="shared" si="10"/>
        <v>161</v>
      </c>
      <c r="IH7" s="151">
        <f t="shared" si="10"/>
        <v>162</v>
      </c>
      <c r="II7" s="151">
        <f t="shared" si="10"/>
        <v>163</v>
      </c>
      <c r="IJ7" s="151">
        <f t="shared" si="10"/>
        <v>164</v>
      </c>
      <c r="IK7" s="151">
        <f t="shared" si="10"/>
        <v>165</v>
      </c>
      <c r="IL7" s="151">
        <f t="shared" si="10"/>
        <v>166</v>
      </c>
      <c r="IM7" s="151">
        <f t="shared" si="10"/>
        <v>167</v>
      </c>
      <c r="IN7" s="151">
        <f t="shared" si="10"/>
        <v>168</v>
      </c>
      <c r="IO7" s="151">
        <f t="shared" si="10"/>
        <v>169</v>
      </c>
      <c r="IP7" s="151">
        <f t="shared" si="10"/>
        <v>170</v>
      </c>
      <c r="IQ7" s="151">
        <f t="shared" si="10"/>
        <v>171</v>
      </c>
      <c r="IR7" s="151">
        <f t="shared" si="10"/>
        <v>172</v>
      </c>
      <c r="IS7" s="151">
        <f t="shared" si="10"/>
        <v>173</v>
      </c>
      <c r="IT7" s="151">
        <f t="shared" si="10"/>
        <v>174</v>
      </c>
      <c r="IU7" s="151">
        <f t="shared" ref="IU7" si="11">+IT7+1</f>
        <v>175</v>
      </c>
      <c r="IV7" s="151">
        <f t="shared" ref="IV7" si="12">+IU7+1</f>
        <v>176</v>
      </c>
      <c r="IW7" s="151">
        <f t="shared" ref="IW7" si="13">+IV7+1</f>
        <v>177</v>
      </c>
      <c r="IX7" s="151">
        <f t="shared" ref="IX7" si="14">+IW7+1</f>
        <v>178</v>
      </c>
      <c r="IY7" s="151">
        <f t="shared" ref="IY7" si="15">+IX7+1</f>
        <v>179</v>
      </c>
      <c r="IZ7" s="151">
        <f t="shared" ref="IZ7" si="16">+IY7+1</f>
        <v>180</v>
      </c>
      <c r="JA7" s="151">
        <f t="shared" ref="JA7" si="17">+IZ7+1</f>
        <v>181</v>
      </c>
      <c r="JB7" s="151">
        <f t="shared" ref="JB7" si="18">+JA7+1</f>
        <v>182</v>
      </c>
      <c r="JC7" s="151">
        <f t="shared" ref="JC7" si="19">+JB7+1</f>
        <v>183</v>
      </c>
      <c r="JD7" s="151">
        <f t="shared" ref="JD7" si="20">+JC7+1</f>
        <v>184</v>
      </c>
      <c r="JE7" s="151">
        <f t="shared" ref="JE7:JG7" si="21">+JD7+1</f>
        <v>185</v>
      </c>
      <c r="JF7" s="151">
        <f t="shared" si="21"/>
        <v>186</v>
      </c>
      <c r="JG7" s="151">
        <f t="shared" si="21"/>
        <v>187</v>
      </c>
      <c r="JH7" s="151">
        <f t="shared" ref="JH7" si="22">+JG7+1</f>
        <v>188</v>
      </c>
      <c r="JI7" s="151">
        <f t="shared" ref="JI7" si="23">+JH7+1</f>
        <v>189</v>
      </c>
      <c r="JJ7" s="151">
        <f t="shared" ref="JJ7" si="24">+JI7+1</f>
        <v>190</v>
      </c>
      <c r="JK7" s="151">
        <f t="shared" ref="JK7" si="25">+JJ7+1</f>
        <v>191</v>
      </c>
      <c r="JL7" s="151">
        <f t="shared" ref="JL7:JM7" si="26">+JK7+1</f>
        <v>192</v>
      </c>
      <c r="JM7" s="151">
        <f t="shared" si="26"/>
        <v>193</v>
      </c>
      <c r="JN7" s="151">
        <f t="shared" ref="JN7" si="27">+JM7+1</f>
        <v>194</v>
      </c>
      <c r="JO7" s="151">
        <f t="shared" ref="JO7" si="28">+JN7+1</f>
        <v>195</v>
      </c>
      <c r="JP7" s="151">
        <f t="shared" ref="JP7" si="29">+JO7+1</f>
        <v>196</v>
      </c>
      <c r="JQ7" s="151">
        <f t="shared" ref="JQ7" si="30">+JP7+1</f>
        <v>197</v>
      </c>
      <c r="JR7" s="151">
        <f t="shared" ref="JR7" si="31">+JQ7+1</f>
        <v>198</v>
      </c>
      <c r="JS7" s="151">
        <f t="shared" ref="JS7" si="32">+JR7+1</f>
        <v>199</v>
      </c>
      <c r="JT7" s="151">
        <f t="shared" ref="JT7:JU7" si="33">+JS7+1</f>
        <v>200</v>
      </c>
      <c r="JU7" s="151">
        <f t="shared" si="33"/>
        <v>201</v>
      </c>
      <c r="JV7" s="151">
        <f t="shared" ref="JV7" si="34">+JU7+1</f>
        <v>202</v>
      </c>
      <c r="JW7" s="151">
        <f t="shared" ref="JW7" si="35">+JV7+1</f>
        <v>203</v>
      </c>
      <c r="JX7" s="151">
        <f t="shared" ref="JX7" si="36">+JW7+1</f>
        <v>204</v>
      </c>
      <c r="JY7" s="151">
        <f t="shared" ref="JY7" si="37">+JX7+1</f>
        <v>205</v>
      </c>
      <c r="JZ7" s="151">
        <f t="shared" ref="JZ7" si="38">+JY7+1</f>
        <v>206</v>
      </c>
      <c r="KA7" s="151">
        <f t="shared" ref="KA7" si="39">+JZ7+1</f>
        <v>207</v>
      </c>
      <c r="KB7" s="151">
        <f t="shared" ref="KB7" si="40">+KA7+1</f>
        <v>208</v>
      </c>
      <c r="KC7" s="151">
        <f t="shared" ref="KC7" si="41">+KB7+1</f>
        <v>209</v>
      </c>
      <c r="KD7" s="151">
        <f t="shared" ref="KD7:KE7" si="42">+KC7+1</f>
        <v>210</v>
      </c>
      <c r="KE7" s="151">
        <f t="shared" si="42"/>
        <v>211</v>
      </c>
      <c r="KF7" s="151">
        <f t="shared" ref="KF7" si="43">+KE7+1</f>
        <v>212</v>
      </c>
      <c r="KG7" s="151">
        <f t="shared" ref="KG7" si="44">+KF7+1</f>
        <v>213</v>
      </c>
      <c r="KH7" s="151">
        <f t="shared" ref="KH7" si="45">+KG7+1</f>
        <v>214</v>
      </c>
      <c r="KI7" s="151">
        <f t="shared" ref="KI7" si="46">+KH7+1</f>
        <v>215</v>
      </c>
      <c r="KJ7" s="151">
        <f t="shared" ref="KJ7" si="47">+KI7+1</f>
        <v>216</v>
      </c>
      <c r="KK7" s="151">
        <f t="shared" ref="KK7" si="48">+KJ7+1</f>
        <v>217</v>
      </c>
      <c r="KL7" s="151">
        <f t="shared" ref="KL7" si="49">+KK7+1</f>
        <v>218</v>
      </c>
      <c r="KM7" s="151">
        <f t="shared" ref="KM7" si="50">+KL7+1</f>
        <v>219</v>
      </c>
      <c r="KN7" s="151">
        <f t="shared" ref="KN7" si="51">+KM7+1</f>
        <v>220</v>
      </c>
      <c r="KO7" s="151">
        <f t="shared" ref="KO7" si="52">+KN7+1</f>
        <v>221</v>
      </c>
      <c r="KP7" s="151">
        <f t="shared" ref="KP7" si="53">+KO7+1</f>
        <v>222</v>
      </c>
    </row>
    <row r="8" spans="1:346" s="152" customFormat="1" ht="13.5" thickBot="1" x14ac:dyDescent="0.25">
      <c r="A8" s="153"/>
      <c r="B8" s="201"/>
      <c r="C8" s="199"/>
      <c r="D8" s="154"/>
      <c r="E8" s="155">
        <v>40179</v>
      </c>
      <c r="F8" s="155">
        <f>+E8+7</f>
        <v>40186</v>
      </c>
      <c r="G8" s="155">
        <f t="shared" ref="G8:L8" si="54">+F8+7</f>
        <v>40193</v>
      </c>
      <c r="H8" s="155">
        <f t="shared" si="54"/>
        <v>40200</v>
      </c>
      <c r="I8" s="155">
        <f t="shared" si="54"/>
        <v>40207</v>
      </c>
      <c r="J8" s="155">
        <f t="shared" si="54"/>
        <v>40214</v>
      </c>
      <c r="K8" s="155">
        <f t="shared" si="54"/>
        <v>40221</v>
      </c>
      <c r="L8" s="155">
        <f t="shared" si="54"/>
        <v>40228</v>
      </c>
      <c r="M8" s="155">
        <f t="shared" ref="M8:AE8" si="55">+L8+7</f>
        <v>40235</v>
      </c>
      <c r="N8" s="155">
        <f t="shared" si="55"/>
        <v>40242</v>
      </c>
      <c r="O8" s="155">
        <f t="shared" si="55"/>
        <v>40249</v>
      </c>
      <c r="P8" s="155">
        <f t="shared" si="55"/>
        <v>40256</v>
      </c>
      <c r="Q8" s="155">
        <f t="shared" si="55"/>
        <v>40263</v>
      </c>
      <c r="R8" s="155">
        <f t="shared" si="55"/>
        <v>40270</v>
      </c>
      <c r="S8" s="155">
        <f t="shared" si="55"/>
        <v>40277</v>
      </c>
      <c r="T8" s="155">
        <f t="shared" si="55"/>
        <v>40284</v>
      </c>
      <c r="U8" s="155">
        <f t="shared" si="55"/>
        <v>40291</v>
      </c>
      <c r="V8" s="155">
        <f t="shared" si="55"/>
        <v>40298</v>
      </c>
      <c r="W8" s="155">
        <f t="shared" si="55"/>
        <v>40305</v>
      </c>
      <c r="X8" s="155">
        <f t="shared" si="55"/>
        <v>40312</v>
      </c>
      <c r="Y8" s="155">
        <f t="shared" si="55"/>
        <v>40319</v>
      </c>
      <c r="Z8" s="155">
        <f t="shared" si="55"/>
        <v>40326</v>
      </c>
      <c r="AA8" s="155">
        <f t="shared" si="55"/>
        <v>40333</v>
      </c>
      <c r="AB8" s="155">
        <f t="shared" si="55"/>
        <v>40340</v>
      </c>
      <c r="AC8" s="155">
        <f t="shared" si="55"/>
        <v>40347</v>
      </c>
      <c r="AD8" s="155">
        <f t="shared" si="55"/>
        <v>40354</v>
      </c>
      <c r="AE8" s="155">
        <f t="shared" si="55"/>
        <v>40361</v>
      </c>
      <c r="AF8" s="155">
        <f t="shared" ref="AF8:AL8" si="56">+AE8+7</f>
        <v>40368</v>
      </c>
      <c r="AG8" s="155">
        <f t="shared" si="56"/>
        <v>40375</v>
      </c>
      <c r="AH8" s="155">
        <f t="shared" si="56"/>
        <v>40382</v>
      </c>
      <c r="AI8" s="155">
        <f t="shared" si="56"/>
        <v>40389</v>
      </c>
      <c r="AJ8" s="155">
        <f t="shared" si="56"/>
        <v>40396</v>
      </c>
      <c r="AK8" s="155">
        <f t="shared" si="56"/>
        <v>40403</v>
      </c>
      <c r="AL8" s="155">
        <f t="shared" si="56"/>
        <v>40410</v>
      </c>
      <c r="AM8" s="155">
        <f t="shared" ref="AM8:BO8" si="57">+AL8+7</f>
        <v>40417</v>
      </c>
      <c r="AN8" s="155">
        <f t="shared" si="57"/>
        <v>40424</v>
      </c>
      <c r="AO8" s="155">
        <f t="shared" si="57"/>
        <v>40431</v>
      </c>
      <c r="AP8" s="155">
        <f t="shared" si="57"/>
        <v>40438</v>
      </c>
      <c r="AQ8" s="155">
        <f t="shared" si="57"/>
        <v>40445</v>
      </c>
      <c r="AR8" s="155">
        <f t="shared" si="57"/>
        <v>40452</v>
      </c>
      <c r="AS8" s="155">
        <f t="shared" si="57"/>
        <v>40459</v>
      </c>
      <c r="AT8" s="155">
        <f t="shared" si="57"/>
        <v>40466</v>
      </c>
      <c r="AU8" s="155">
        <f t="shared" si="57"/>
        <v>40473</v>
      </c>
      <c r="AV8" s="155">
        <f t="shared" si="57"/>
        <v>40480</v>
      </c>
      <c r="AW8" s="155">
        <f t="shared" si="57"/>
        <v>40487</v>
      </c>
      <c r="AX8" s="155">
        <f t="shared" si="57"/>
        <v>40494</v>
      </c>
      <c r="AY8" s="155">
        <f t="shared" si="57"/>
        <v>40501</v>
      </c>
      <c r="AZ8" s="155">
        <f t="shared" si="57"/>
        <v>40508</v>
      </c>
      <c r="BA8" s="155">
        <f t="shared" si="57"/>
        <v>40515</v>
      </c>
      <c r="BB8" s="155">
        <f t="shared" si="57"/>
        <v>40522</v>
      </c>
      <c r="BC8" s="155">
        <f t="shared" si="57"/>
        <v>40529</v>
      </c>
      <c r="BD8" s="155">
        <f t="shared" si="57"/>
        <v>40536</v>
      </c>
      <c r="BE8" s="155">
        <f t="shared" si="57"/>
        <v>40543</v>
      </c>
      <c r="BF8" s="155">
        <f t="shared" si="57"/>
        <v>40550</v>
      </c>
      <c r="BG8" s="155">
        <f t="shared" si="57"/>
        <v>40557</v>
      </c>
      <c r="BH8" s="155">
        <f t="shared" si="57"/>
        <v>40564</v>
      </c>
      <c r="BI8" s="155">
        <f t="shared" si="57"/>
        <v>40571</v>
      </c>
      <c r="BJ8" s="155">
        <f t="shared" si="57"/>
        <v>40578</v>
      </c>
      <c r="BK8" s="155">
        <f t="shared" si="57"/>
        <v>40585</v>
      </c>
      <c r="BL8" s="155">
        <f t="shared" si="57"/>
        <v>40592</v>
      </c>
      <c r="BM8" s="155">
        <f t="shared" si="57"/>
        <v>40599</v>
      </c>
      <c r="BN8" s="155">
        <f t="shared" si="57"/>
        <v>40606</v>
      </c>
      <c r="BO8" s="155">
        <f t="shared" si="57"/>
        <v>40613</v>
      </c>
      <c r="BP8" s="155">
        <f t="shared" ref="BP8:BW8" si="58">+BO8+7</f>
        <v>40620</v>
      </c>
      <c r="BQ8" s="155">
        <f t="shared" si="58"/>
        <v>40627</v>
      </c>
      <c r="BR8" s="155">
        <f t="shared" si="58"/>
        <v>40634</v>
      </c>
      <c r="BS8" s="155">
        <f t="shared" si="58"/>
        <v>40641</v>
      </c>
      <c r="BT8" s="155">
        <f t="shared" si="58"/>
        <v>40648</v>
      </c>
      <c r="BU8" s="155">
        <f t="shared" si="58"/>
        <v>40655</v>
      </c>
      <c r="BV8" s="155">
        <f t="shared" si="58"/>
        <v>40662</v>
      </c>
      <c r="BW8" s="155">
        <f t="shared" si="58"/>
        <v>40669</v>
      </c>
      <c r="BX8" s="155">
        <f t="shared" ref="BX8:CI8" si="59">+BW8+7</f>
        <v>40676</v>
      </c>
      <c r="BY8" s="155">
        <f t="shared" si="59"/>
        <v>40683</v>
      </c>
      <c r="BZ8" s="155">
        <f t="shared" si="59"/>
        <v>40690</v>
      </c>
      <c r="CA8" s="155">
        <f t="shared" si="59"/>
        <v>40697</v>
      </c>
      <c r="CB8" s="155">
        <f t="shared" si="59"/>
        <v>40704</v>
      </c>
      <c r="CC8" s="155">
        <f t="shared" si="59"/>
        <v>40711</v>
      </c>
      <c r="CD8" s="155">
        <f t="shared" si="59"/>
        <v>40718</v>
      </c>
      <c r="CE8" s="155">
        <f t="shared" si="59"/>
        <v>40725</v>
      </c>
      <c r="CF8" s="155">
        <f t="shared" si="59"/>
        <v>40732</v>
      </c>
      <c r="CG8" s="155">
        <f t="shared" si="59"/>
        <v>40739</v>
      </c>
      <c r="CH8" s="155">
        <f t="shared" si="59"/>
        <v>40746</v>
      </c>
      <c r="CI8" s="155">
        <f t="shared" si="59"/>
        <v>40753</v>
      </c>
      <c r="CJ8" s="155">
        <f t="shared" ref="CJ8:CV8" si="60">+CI8+7</f>
        <v>40760</v>
      </c>
      <c r="CK8" s="155">
        <f t="shared" si="60"/>
        <v>40767</v>
      </c>
      <c r="CL8" s="155">
        <f t="shared" si="60"/>
        <v>40774</v>
      </c>
      <c r="CM8" s="155">
        <f t="shared" si="60"/>
        <v>40781</v>
      </c>
      <c r="CN8" s="155">
        <f t="shared" si="60"/>
        <v>40788</v>
      </c>
      <c r="CO8" s="155">
        <f t="shared" si="60"/>
        <v>40795</v>
      </c>
      <c r="CP8" s="155">
        <f t="shared" si="60"/>
        <v>40802</v>
      </c>
      <c r="CQ8" s="155">
        <f t="shared" si="60"/>
        <v>40809</v>
      </c>
      <c r="CR8" s="155">
        <f t="shared" si="60"/>
        <v>40816</v>
      </c>
      <c r="CS8" s="155">
        <f t="shared" si="60"/>
        <v>40823</v>
      </c>
      <c r="CT8" s="155">
        <f t="shared" si="60"/>
        <v>40830</v>
      </c>
      <c r="CU8" s="155">
        <f t="shared" si="60"/>
        <v>40837</v>
      </c>
      <c r="CV8" s="155">
        <f t="shared" si="60"/>
        <v>40844</v>
      </c>
      <c r="CW8" s="155">
        <f t="shared" ref="CW8:DC8" si="61">+CV8+7</f>
        <v>40851</v>
      </c>
      <c r="CX8" s="155">
        <f t="shared" si="61"/>
        <v>40858</v>
      </c>
      <c r="CY8" s="155">
        <f t="shared" si="61"/>
        <v>40865</v>
      </c>
      <c r="CZ8" s="155">
        <f t="shared" si="61"/>
        <v>40872</v>
      </c>
      <c r="DA8" s="155">
        <f t="shared" si="61"/>
        <v>40879</v>
      </c>
      <c r="DB8" s="155">
        <f t="shared" si="61"/>
        <v>40886</v>
      </c>
      <c r="DC8" s="155">
        <f t="shared" si="61"/>
        <v>40893</v>
      </c>
      <c r="DD8" s="155">
        <f t="shared" ref="DD8:DO8" si="62">+DC8+7</f>
        <v>40900</v>
      </c>
      <c r="DE8" s="155">
        <f t="shared" si="62"/>
        <v>40907</v>
      </c>
      <c r="DF8" s="155">
        <f t="shared" si="62"/>
        <v>40914</v>
      </c>
      <c r="DG8" s="155">
        <f t="shared" si="62"/>
        <v>40921</v>
      </c>
      <c r="DH8" s="155">
        <f t="shared" si="62"/>
        <v>40928</v>
      </c>
      <c r="DI8" s="155">
        <f t="shared" si="62"/>
        <v>40935</v>
      </c>
      <c r="DJ8" s="155">
        <f t="shared" si="62"/>
        <v>40942</v>
      </c>
      <c r="DK8" s="155">
        <f t="shared" si="62"/>
        <v>40949</v>
      </c>
      <c r="DL8" s="155">
        <f t="shared" si="62"/>
        <v>40956</v>
      </c>
      <c r="DM8" s="155">
        <f t="shared" si="62"/>
        <v>40963</v>
      </c>
      <c r="DN8" s="155">
        <f t="shared" si="62"/>
        <v>40970</v>
      </c>
      <c r="DO8" s="155">
        <f t="shared" si="62"/>
        <v>40977</v>
      </c>
      <c r="DP8" s="155">
        <f t="shared" ref="DP8:DY8" si="63">+DO8+7</f>
        <v>40984</v>
      </c>
      <c r="DQ8" s="155">
        <f t="shared" si="63"/>
        <v>40991</v>
      </c>
      <c r="DR8" s="155">
        <f t="shared" si="63"/>
        <v>40998</v>
      </c>
      <c r="DS8" s="155">
        <f t="shared" si="63"/>
        <v>41005</v>
      </c>
      <c r="DT8" s="155">
        <f t="shared" si="63"/>
        <v>41012</v>
      </c>
      <c r="DU8" s="155">
        <f t="shared" si="63"/>
        <v>41019</v>
      </c>
      <c r="DV8" s="155">
        <f t="shared" si="63"/>
        <v>41026</v>
      </c>
      <c r="DW8" s="155">
        <f t="shared" si="63"/>
        <v>41033</v>
      </c>
      <c r="DX8" s="155">
        <f t="shared" si="63"/>
        <v>41040</v>
      </c>
      <c r="DY8" s="155">
        <f t="shared" si="63"/>
        <v>41047</v>
      </c>
      <c r="DZ8" s="155">
        <f t="shared" ref="DZ8:EL8" si="64">+DY8+7</f>
        <v>41054</v>
      </c>
      <c r="EA8" s="155">
        <f t="shared" si="64"/>
        <v>41061</v>
      </c>
      <c r="EB8" s="155">
        <f t="shared" si="64"/>
        <v>41068</v>
      </c>
      <c r="EC8" s="155">
        <f t="shared" si="64"/>
        <v>41075</v>
      </c>
      <c r="ED8" s="155">
        <f t="shared" si="64"/>
        <v>41082</v>
      </c>
      <c r="EE8" s="155">
        <f t="shared" si="64"/>
        <v>41089</v>
      </c>
      <c r="EF8" s="155">
        <f t="shared" si="64"/>
        <v>41096</v>
      </c>
      <c r="EG8" s="155">
        <f t="shared" si="64"/>
        <v>41103</v>
      </c>
      <c r="EH8" s="155">
        <f t="shared" si="64"/>
        <v>41110</v>
      </c>
      <c r="EI8" s="155">
        <f t="shared" si="64"/>
        <v>41117</v>
      </c>
      <c r="EJ8" s="155">
        <f t="shared" si="64"/>
        <v>41124</v>
      </c>
      <c r="EK8" s="155">
        <f t="shared" si="64"/>
        <v>41131</v>
      </c>
      <c r="EL8" s="155">
        <f t="shared" si="64"/>
        <v>41138</v>
      </c>
      <c r="EM8" s="155">
        <f t="shared" ref="EM8:EX8" si="65">+EL8+7</f>
        <v>41145</v>
      </c>
      <c r="EN8" s="155">
        <f t="shared" si="65"/>
        <v>41152</v>
      </c>
      <c r="EO8" s="155">
        <f t="shared" si="65"/>
        <v>41159</v>
      </c>
      <c r="EP8" s="155">
        <f t="shared" si="65"/>
        <v>41166</v>
      </c>
      <c r="EQ8" s="155">
        <f t="shared" si="65"/>
        <v>41173</v>
      </c>
      <c r="ER8" s="155">
        <f t="shared" si="65"/>
        <v>41180</v>
      </c>
      <c r="ES8" s="155">
        <f t="shared" si="65"/>
        <v>41187</v>
      </c>
      <c r="ET8" s="155">
        <f t="shared" si="65"/>
        <v>41194</v>
      </c>
      <c r="EU8" s="155">
        <f t="shared" si="65"/>
        <v>41201</v>
      </c>
      <c r="EV8" s="155">
        <f t="shared" si="65"/>
        <v>41208</v>
      </c>
      <c r="EW8" s="155">
        <f t="shared" si="65"/>
        <v>41215</v>
      </c>
      <c r="EX8" s="155">
        <f t="shared" si="65"/>
        <v>41222</v>
      </c>
      <c r="EY8" s="155">
        <f t="shared" ref="EY8:FM8" si="66">+EX8+7</f>
        <v>41229</v>
      </c>
      <c r="EZ8" s="155">
        <f t="shared" si="66"/>
        <v>41236</v>
      </c>
      <c r="FA8" s="155">
        <f t="shared" si="66"/>
        <v>41243</v>
      </c>
      <c r="FB8" s="155">
        <f t="shared" si="66"/>
        <v>41250</v>
      </c>
      <c r="FC8" s="155">
        <f t="shared" si="66"/>
        <v>41257</v>
      </c>
      <c r="FD8" s="155">
        <f t="shared" si="66"/>
        <v>41264</v>
      </c>
      <c r="FE8" s="155">
        <f>+FD8+7</f>
        <v>41271</v>
      </c>
      <c r="FF8" s="155">
        <f t="shared" si="66"/>
        <v>41278</v>
      </c>
      <c r="FG8" s="155">
        <f t="shared" si="66"/>
        <v>41285</v>
      </c>
      <c r="FH8" s="155">
        <f t="shared" si="66"/>
        <v>41292</v>
      </c>
      <c r="FI8" s="155">
        <f t="shared" si="66"/>
        <v>41299</v>
      </c>
      <c r="FJ8" s="155">
        <f t="shared" si="66"/>
        <v>41306</v>
      </c>
      <c r="FK8" s="155">
        <f t="shared" si="66"/>
        <v>41313</v>
      </c>
      <c r="FL8" s="155">
        <f t="shared" si="66"/>
        <v>41320</v>
      </c>
      <c r="FM8" s="155">
        <f t="shared" si="66"/>
        <v>41327</v>
      </c>
      <c r="FN8" s="155">
        <f t="shared" ref="FN8:FZ8" si="67">+FM8+7</f>
        <v>41334</v>
      </c>
      <c r="FO8" s="155">
        <f t="shared" si="67"/>
        <v>41341</v>
      </c>
      <c r="FP8" s="155">
        <f t="shared" si="67"/>
        <v>41348</v>
      </c>
      <c r="FQ8" s="155">
        <f t="shared" si="67"/>
        <v>41355</v>
      </c>
      <c r="FR8" s="155">
        <f t="shared" si="67"/>
        <v>41362</v>
      </c>
      <c r="FS8" s="155">
        <f t="shared" si="67"/>
        <v>41369</v>
      </c>
      <c r="FT8" s="155">
        <f t="shared" si="67"/>
        <v>41376</v>
      </c>
      <c r="FU8" s="155">
        <f t="shared" si="67"/>
        <v>41383</v>
      </c>
      <c r="FV8" s="155">
        <f t="shared" si="67"/>
        <v>41390</v>
      </c>
      <c r="FW8" s="155">
        <f t="shared" si="67"/>
        <v>41397</v>
      </c>
      <c r="FX8" s="155">
        <f t="shared" si="67"/>
        <v>41404</v>
      </c>
      <c r="FY8" s="155">
        <f t="shared" si="67"/>
        <v>41411</v>
      </c>
      <c r="FZ8" s="155">
        <f t="shared" si="67"/>
        <v>41418</v>
      </c>
      <c r="GA8" s="155">
        <f t="shared" ref="GA8:HG8" si="68">+FZ8+7</f>
        <v>41425</v>
      </c>
      <c r="GB8" s="155">
        <f t="shared" si="68"/>
        <v>41432</v>
      </c>
      <c r="GC8" s="155">
        <f t="shared" si="68"/>
        <v>41439</v>
      </c>
      <c r="GD8" s="155">
        <f t="shared" si="68"/>
        <v>41446</v>
      </c>
      <c r="GE8" s="155">
        <f t="shared" si="68"/>
        <v>41453</v>
      </c>
      <c r="GF8" s="155">
        <f t="shared" si="68"/>
        <v>41460</v>
      </c>
      <c r="GG8" s="155">
        <f t="shared" si="68"/>
        <v>41467</v>
      </c>
      <c r="GH8" s="155">
        <f t="shared" si="68"/>
        <v>41474</v>
      </c>
      <c r="GI8" s="155">
        <f t="shared" si="68"/>
        <v>41481</v>
      </c>
      <c r="GJ8" s="155">
        <f t="shared" si="68"/>
        <v>41488</v>
      </c>
      <c r="GK8" s="155">
        <f t="shared" si="68"/>
        <v>41495</v>
      </c>
      <c r="GL8" s="155">
        <f t="shared" si="68"/>
        <v>41502</v>
      </c>
      <c r="GM8" s="155">
        <f t="shared" si="68"/>
        <v>41509</v>
      </c>
      <c r="GN8" s="155">
        <f t="shared" si="68"/>
        <v>41516</v>
      </c>
      <c r="GO8" s="155">
        <f t="shared" si="68"/>
        <v>41523</v>
      </c>
      <c r="GP8" s="155">
        <f t="shared" si="68"/>
        <v>41530</v>
      </c>
      <c r="GQ8" s="155">
        <f t="shared" si="68"/>
        <v>41537</v>
      </c>
      <c r="GR8" s="155">
        <f t="shared" si="68"/>
        <v>41544</v>
      </c>
      <c r="GS8" s="155">
        <f t="shared" si="68"/>
        <v>41551</v>
      </c>
      <c r="GT8" s="155">
        <f t="shared" si="68"/>
        <v>41558</v>
      </c>
      <c r="GU8" s="155">
        <f t="shared" si="68"/>
        <v>41565</v>
      </c>
      <c r="GV8" s="155">
        <f t="shared" si="68"/>
        <v>41572</v>
      </c>
      <c r="GW8" s="155">
        <f t="shared" si="68"/>
        <v>41579</v>
      </c>
      <c r="GX8" s="155">
        <f t="shared" si="68"/>
        <v>41586</v>
      </c>
      <c r="GY8" s="155">
        <f t="shared" si="68"/>
        <v>41593</v>
      </c>
      <c r="GZ8" s="155">
        <f t="shared" si="68"/>
        <v>41600</v>
      </c>
      <c r="HA8" s="155">
        <f t="shared" si="68"/>
        <v>41607</v>
      </c>
      <c r="HB8" s="155">
        <f t="shared" si="68"/>
        <v>41614</v>
      </c>
      <c r="HC8" s="155">
        <f t="shared" si="68"/>
        <v>41621</v>
      </c>
      <c r="HD8" s="155">
        <f t="shared" si="68"/>
        <v>41628</v>
      </c>
      <c r="HE8" s="155">
        <f t="shared" si="68"/>
        <v>41635</v>
      </c>
      <c r="HF8" s="155">
        <f t="shared" si="68"/>
        <v>41642</v>
      </c>
      <c r="HG8" s="155">
        <f t="shared" si="68"/>
        <v>41649</v>
      </c>
      <c r="HH8" s="155">
        <f t="shared" ref="HH8:IT8" si="69">+HG8+7</f>
        <v>41656</v>
      </c>
      <c r="HI8" s="155">
        <f t="shared" si="69"/>
        <v>41663</v>
      </c>
      <c r="HJ8" s="155">
        <f t="shared" si="69"/>
        <v>41670</v>
      </c>
      <c r="HK8" s="155">
        <f t="shared" si="69"/>
        <v>41677</v>
      </c>
      <c r="HL8" s="155">
        <f t="shared" si="69"/>
        <v>41684</v>
      </c>
      <c r="HM8" s="155">
        <f t="shared" si="69"/>
        <v>41691</v>
      </c>
      <c r="HN8" s="155">
        <f t="shared" si="69"/>
        <v>41698</v>
      </c>
      <c r="HO8" s="155">
        <f t="shared" si="69"/>
        <v>41705</v>
      </c>
      <c r="HP8" s="155">
        <f t="shared" si="69"/>
        <v>41712</v>
      </c>
      <c r="HQ8" s="155">
        <f t="shared" si="69"/>
        <v>41719</v>
      </c>
      <c r="HR8" s="155">
        <f t="shared" si="69"/>
        <v>41726</v>
      </c>
      <c r="HS8" s="155">
        <f t="shared" si="69"/>
        <v>41733</v>
      </c>
      <c r="HT8" s="155">
        <f t="shared" si="69"/>
        <v>41740</v>
      </c>
      <c r="HU8" s="155">
        <f t="shared" si="69"/>
        <v>41747</v>
      </c>
      <c r="HV8" s="155">
        <f t="shared" si="69"/>
        <v>41754</v>
      </c>
      <c r="HW8" s="155">
        <f t="shared" si="69"/>
        <v>41761</v>
      </c>
      <c r="HX8" s="155">
        <f t="shared" si="69"/>
        <v>41768</v>
      </c>
      <c r="HY8" s="155">
        <f t="shared" si="69"/>
        <v>41775</v>
      </c>
      <c r="HZ8" s="155">
        <f t="shared" si="69"/>
        <v>41782</v>
      </c>
      <c r="IA8" s="155">
        <f t="shared" si="69"/>
        <v>41789</v>
      </c>
      <c r="IB8" s="155">
        <f t="shared" si="69"/>
        <v>41796</v>
      </c>
      <c r="IC8" s="155">
        <f t="shared" si="69"/>
        <v>41803</v>
      </c>
      <c r="ID8" s="155">
        <f t="shared" si="69"/>
        <v>41810</v>
      </c>
      <c r="IE8" s="155">
        <f t="shared" si="69"/>
        <v>41817</v>
      </c>
      <c r="IF8" s="155">
        <f t="shared" si="69"/>
        <v>41824</v>
      </c>
      <c r="IG8" s="155">
        <f t="shared" si="69"/>
        <v>41831</v>
      </c>
      <c r="IH8" s="155">
        <f t="shared" si="69"/>
        <v>41838</v>
      </c>
      <c r="II8" s="155">
        <f t="shared" si="69"/>
        <v>41845</v>
      </c>
      <c r="IJ8" s="155">
        <f t="shared" si="69"/>
        <v>41852</v>
      </c>
      <c r="IK8" s="155">
        <f t="shared" si="69"/>
        <v>41859</v>
      </c>
      <c r="IL8" s="155">
        <f t="shared" si="69"/>
        <v>41866</v>
      </c>
      <c r="IM8" s="155">
        <f t="shared" si="69"/>
        <v>41873</v>
      </c>
      <c r="IN8" s="155">
        <f t="shared" si="69"/>
        <v>41880</v>
      </c>
      <c r="IO8" s="155">
        <f t="shared" si="69"/>
        <v>41887</v>
      </c>
      <c r="IP8" s="155">
        <f t="shared" si="69"/>
        <v>41894</v>
      </c>
      <c r="IQ8" s="155">
        <f t="shared" si="69"/>
        <v>41901</v>
      </c>
      <c r="IR8" s="155">
        <f t="shared" si="69"/>
        <v>41908</v>
      </c>
      <c r="IS8" s="155">
        <f t="shared" si="69"/>
        <v>41915</v>
      </c>
      <c r="IT8" s="155">
        <f t="shared" si="69"/>
        <v>41922</v>
      </c>
      <c r="IU8" s="155">
        <f t="shared" ref="IU8" si="70">+IT8+7</f>
        <v>41929</v>
      </c>
      <c r="IV8" s="155">
        <f t="shared" ref="IV8" si="71">+IU8+7</f>
        <v>41936</v>
      </c>
      <c r="IW8" s="155">
        <f t="shared" ref="IW8" si="72">+IV8+7</f>
        <v>41943</v>
      </c>
      <c r="IX8" s="155">
        <f t="shared" ref="IX8" si="73">+IW8+7</f>
        <v>41950</v>
      </c>
      <c r="IY8" s="155">
        <f t="shared" ref="IY8" si="74">+IX8+7</f>
        <v>41957</v>
      </c>
      <c r="IZ8" s="155">
        <f t="shared" ref="IZ8" si="75">+IY8+7</f>
        <v>41964</v>
      </c>
      <c r="JA8" s="155">
        <f t="shared" ref="JA8" si="76">+IZ8+7</f>
        <v>41971</v>
      </c>
      <c r="JB8" s="155">
        <f t="shared" ref="JB8" si="77">+JA8+7</f>
        <v>41978</v>
      </c>
      <c r="JC8" s="155">
        <f t="shared" ref="JC8" si="78">+JB8+7</f>
        <v>41985</v>
      </c>
      <c r="JD8" s="155">
        <f t="shared" ref="JD8" si="79">+JC8+7</f>
        <v>41992</v>
      </c>
      <c r="JE8" s="155">
        <f t="shared" ref="JE8:JG8" si="80">+JD8+7</f>
        <v>41999</v>
      </c>
      <c r="JF8" s="155">
        <f t="shared" si="80"/>
        <v>42006</v>
      </c>
      <c r="JG8" s="155">
        <f t="shared" si="80"/>
        <v>42013</v>
      </c>
      <c r="JH8" s="155">
        <f t="shared" ref="JH8" si="81">+JG8+7</f>
        <v>42020</v>
      </c>
      <c r="JI8" s="155">
        <f t="shared" ref="JI8" si="82">+JH8+7</f>
        <v>42027</v>
      </c>
      <c r="JJ8" s="155">
        <f t="shared" ref="JJ8" si="83">+JI8+7</f>
        <v>42034</v>
      </c>
      <c r="JK8" s="155">
        <f t="shared" ref="JK8" si="84">+JJ8+7</f>
        <v>42041</v>
      </c>
      <c r="JL8" s="155">
        <f t="shared" ref="JL8:JM8" si="85">+JK8+7</f>
        <v>42048</v>
      </c>
      <c r="JM8" s="155">
        <f t="shared" si="85"/>
        <v>42055</v>
      </c>
      <c r="JN8" s="155">
        <f t="shared" ref="JN8" si="86">+JM8+7</f>
        <v>42062</v>
      </c>
      <c r="JO8" s="155">
        <f t="shared" ref="JO8" si="87">+JN8+7</f>
        <v>42069</v>
      </c>
      <c r="JP8" s="155">
        <f t="shared" ref="JP8" si="88">+JO8+7</f>
        <v>42076</v>
      </c>
      <c r="JQ8" s="155">
        <f t="shared" ref="JQ8" si="89">+JP8+7</f>
        <v>42083</v>
      </c>
      <c r="JR8" s="155">
        <f t="shared" ref="JR8" si="90">+JQ8+7</f>
        <v>42090</v>
      </c>
      <c r="JS8" s="155">
        <f t="shared" ref="JS8" si="91">+JR8+7</f>
        <v>42097</v>
      </c>
      <c r="JT8" s="155">
        <f t="shared" ref="JT8:JU8" si="92">+JS8+7</f>
        <v>42104</v>
      </c>
      <c r="JU8" s="155">
        <f t="shared" si="92"/>
        <v>42111</v>
      </c>
      <c r="JV8" s="155">
        <f t="shared" ref="JV8" si="93">+JU8+7</f>
        <v>42118</v>
      </c>
      <c r="JW8" s="155">
        <f>+JV8+28</f>
        <v>42146</v>
      </c>
      <c r="JX8" s="155">
        <f t="shared" ref="JX8:KP8" si="94">+JW8+28</f>
        <v>42174</v>
      </c>
      <c r="JY8" s="155">
        <f t="shared" si="94"/>
        <v>42202</v>
      </c>
      <c r="JZ8" s="155">
        <f t="shared" si="94"/>
        <v>42230</v>
      </c>
      <c r="KA8" s="155">
        <f t="shared" si="94"/>
        <v>42258</v>
      </c>
      <c r="KB8" s="155">
        <f t="shared" si="94"/>
        <v>42286</v>
      </c>
      <c r="KC8" s="155">
        <f t="shared" si="94"/>
        <v>42314</v>
      </c>
      <c r="KD8" s="155">
        <f t="shared" si="94"/>
        <v>42342</v>
      </c>
      <c r="KE8" s="155">
        <f t="shared" si="94"/>
        <v>42370</v>
      </c>
      <c r="KF8" s="155">
        <f t="shared" si="94"/>
        <v>42398</v>
      </c>
      <c r="KG8" s="155">
        <f t="shared" si="94"/>
        <v>42426</v>
      </c>
      <c r="KH8" s="155">
        <f t="shared" si="94"/>
        <v>42454</v>
      </c>
      <c r="KI8" s="155">
        <f t="shared" si="94"/>
        <v>42482</v>
      </c>
      <c r="KJ8" s="155">
        <f t="shared" si="94"/>
        <v>42510</v>
      </c>
      <c r="KK8" s="155">
        <f t="shared" si="94"/>
        <v>42538</v>
      </c>
      <c r="KL8" s="155">
        <f t="shared" si="94"/>
        <v>42566</v>
      </c>
      <c r="KM8" s="155">
        <f t="shared" si="94"/>
        <v>42594</v>
      </c>
      <c r="KN8" s="155">
        <f t="shared" si="94"/>
        <v>42622</v>
      </c>
      <c r="KO8" s="155">
        <f t="shared" si="94"/>
        <v>42650</v>
      </c>
      <c r="KP8" s="155">
        <f t="shared" si="94"/>
        <v>42678</v>
      </c>
    </row>
    <row r="9" spans="1:346" s="4" customFormat="1" ht="24.75" customHeight="1" thickBot="1" x14ac:dyDescent="0.25">
      <c r="A9" s="24" t="s">
        <v>52</v>
      </c>
      <c r="B9" s="6" t="s">
        <v>2</v>
      </c>
      <c r="C9" s="115">
        <v>3</v>
      </c>
      <c r="D9" s="7"/>
      <c r="E9" s="46">
        <v>80</v>
      </c>
      <c r="F9" s="46">
        <v>80</v>
      </c>
      <c r="G9" s="46">
        <v>82</v>
      </c>
      <c r="H9" s="46">
        <v>82</v>
      </c>
      <c r="I9" s="46">
        <v>82</v>
      </c>
      <c r="J9" s="46">
        <v>82</v>
      </c>
      <c r="K9" s="46">
        <v>82</v>
      </c>
      <c r="L9" s="46">
        <v>82</v>
      </c>
      <c r="M9" s="46">
        <v>82</v>
      </c>
      <c r="N9" s="46">
        <v>79</v>
      </c>
      <c r="O9" s="46">
        <v>79</v>
      </c>
      <c r="P9" s="46">
        <v>80</v>
      </c>
      <c r="Q9" s="46">
        <v>80</v>
      </c>
      <c r="R9" s="46">
        <v>81</v>
      </c>
      <c r="S9" s="46">
        <v>81</v>
      </c>
      <c r="T9" s="46">
        <v>81</v>
      </c>
      <c r="U9" s="46">
        <v>81</v>
      </c>
      <c r="V9" s="46">
        <v>86</v>
      </c>
      <c r="W9" s="46">
        <v>86</v>
      </c>
      <c r="X9" s="46">
        <v>88</v>
      </c>
      <c r="Y9" s="46">
        <v>88</v>
      </c>
      <c r="Z9" s="46">
        <v>88</v>
      </c>
      <c r="AA9" s="46">
        <v>88</v>
      </c>
      <c r="AB9" s="46">
        <v>87</v>
      </c>
      <c r="AC9" s="46">
        <v>87</v>
      </c>
      <c r="AD9" s="46">
        <v>87</v>
      </c>
      <c r="AE9" s="46">
        <v>87</v>
      </c>
      <c r="AF9" s="46">
        <v>87</v>
      </c>
      <c r="AG9" s="98">
        <v>95</v>
      </c>
      <c r="AH9" s="46">
        <v>107</v>
      </c>
      <c r="AI9" s="46">
        <v>118.5</v>
      </c>
      <c r="AJ9" s="46">
        <v>132</v>
      </c>
      <c r="AK9" s="46">
        <v>144</v>
      </c>
      <c r="AL9" s="46">
        <v>141</v>
      </c>
      <c r="AM9" s="46">
        <v>133</v>
      </c>
      <c r="AN9" s="46">
        <v>130</v>
      </c>
      <c r="AO9" s="46">
        <v>134</v>
      </c>
      <c r="AP9" s="46">
        <v>130</v>
      </c>
      <c r="AQ9" s="46">
        <v>130</v>
      </c>
      <c r="AR9" s="46">
        <v>145</v>
      </c>
      <c r="AS9" s="46">
        <v>147</v>
      </c>
      <c r="AT9" s="46">
        <v>131</v>
      </c>
      <c r="AU9" s="46">
        <v>131</v>
      </c>
      <c r="AV9" s="98">
        <v>133</v>
      </c>
      <c r="AW9" s="46">
        <v>131</v>
      </c>
      <c r="AX9" s="46">
        <v>138</v>
      </c>
      <c r="AY9" s="46">
        <v>140</v>
      </c>
      <c r="AZ9" s="46">
        <v>130</v>
      </c>
      <c r="BA9" s="46">
        <v>129</v>
      </c>
      <c r="BB9" s="46">
        <v>142</v>
      </c>
      <c r="BC9" s="46">
        <v>145</v>
      </c>
      <c r="BD9" s="46">
        <v>146</v>
      </c>
      <c r="BE9" s="46">
        <v>146</v>
      </c>
      <c r="BF9" s="46">
        <v>166</v>
      </c>
      <c r="BG9" s="46">
        <v>155</v>
      </c>
      <c r="BH9" s="46">
        <v>162</v>
      </c>
      <c r="BI9" s="46">
        <v>162</v>
      </c>
      <c r="BJ9" s="46">
        <v>160</v>
      </c>
      <c r="BK9" s="46">
        <v>160</v>
      </c>
      <c r="BL9" s="46">
        <v>162</v>
      </c>
      <c r="BM9" s="46">
        <v>162</v>
      </c>
      <c r="BN9" s="46">
        <v>155</v>
      </c>
      <c r="BO9" s="46">
        <v>155</v>
      </c>
      <c r="BP9" s="46">
        <v>150</v>
      </c>
      <c r="BQ9" s="46">
        <v>153</v>
      </c>
      <c r="BR9" s="46">
        <v>152</v>
      </c>
      <c r="BS9" s="46">
        <v>155</v>
      </c>
      <c r="BT9" s="46">
        <v>153</v>
      </c>
      <c r="BU9" s="46">
        <v>156</v>
      </c>
      <c r="BV9" s="46">
        <v>157</v>
      </c>
      <c r="BW9" s="46">
        <v>159</v>
      </c>
      <c r="BX9" s="46">
        <v>158</v>
      </c>
      <c r="BY9" s="46">
        <v>162</v>
      </c>
      <c r="BZ9" s="46">
        <v>162</v>
      </c>
      <c r="CA9" s="46">
        <v>166</v>
      </c>
      <c r="CB9" s="46">
        <v>166</v>
      </c>
      <c r="CC9" s="46">
        <v>164</v>
      </c>
      <c r="CD9" s="46">
        <v>166</v>
      </c>
      <c r="CE9" s="46">
        <v>154</v>
      </c>
      <c r="CF9" s="46">
        <v>153</v>
      </c>
      <c r="CG9" s="46">
        <v>160</v>
      </c>
      <c r="CH9" s="46">
        <v>159</v>
      </c>
      <c r="CI9" s="46">
        <v>154</v>
      </c>
      <c r="CJ9" s="46">
        <v>150</v>
      </c>
      <c r="CK9" s="46">
        <v>150</v>
      </c>
      <c r="CL9" s="46">
        <v>149</v>
      </c>
      <c r="CM9" s="46">
        <v>145</v>
      </c>
      <c r="CN9" s="46">
        <v>145</v>
      </c>
      <c r="CO9" s="46">
        <v>148</v>
      </c>
      <c r="CP9" s="46">
        <v>148</v>
      </c>
      <c r="CQ9" s="46">
        <v>152</v>
      </c>
      <c r="CR9" s="46">
        <v>148</v>
      </c>
      <c r="CS9" s="46">
        <v>145</v>
      </c>
      <c r="CT9" s="46">
        <v>145</v>
      </c>
      <c r="CU9" s="46">
        <v>145</v>
      </c>
      <c r="CV9" s="46">
        <v>147</v>
      </c>
      <c r="CW9" s="46">
        <v>147</v>
      </c>
      <c r="CX9" s="46">
        <v>147</v>
      </c>
      <c r="CY9" s="46">
        <v>147</v>
      </c>
      <c r="CZ9" s="46">
        <v>149</v>
      </c>
      <c r="DA9" s="46">
        <v>147</v>
      </c>
      <c r="DB9" s="46">
        <v>146</v>
      </c>
      <c r="DC9" s="46">
        <v>144</v>
      </c>
      <c r="DD9" s="46">
        <v>144</v>
      </c>
      <c r="DE9" s="46">
        <v>147</v>
      </c>
      <c r="DF9" s="46">
        <v>144</v>
      </c>
      <c r="DG9" s="46">
        <v>144</v>
      </c>
      <c r="DH9" s="46">
        <v>149</v>
      </c>
      <c r="DI9" s="46">
        <v>153.5</v>
      </c>
      <c r="DJ9" s="46">
        <v>152</v>
      </c>
      <c r="DK9" s="46">
        <v>161.81</v>
      </c>
      <c r="DL9" s="46">
        <v>164</v>
      </c>
      <c r="DM9" s="46">
        <v>162</v>
      </c>
      <c r="DN9" s="46">
        <v>162</v>
      </c>
      <c r="DO9" s="46">
        <v>162</v>
      </c>
      <c r="DP9" s="46">
        <v>160.58000000000001</v>
      </c>
      <c r="DQ9" s="46">
        <v>161</v>
      </c>
      <c r="DR9" s="46">
        <v>162.07</v>
      </c>
      <c r="DS9" s="46">
        <v>166.54</v>
      </c>
      <c r="DT9" s="46">
        <v>169</v>
      </c>
      <c r="DU9" s="46">
        <v>168</v>
      </c>
      <c r="DV9" s="46">
        <v>168.03</v>
      </c>
      <c r="DW9" s="46">
        <v>170</v>
      </c>
      <c r="DX9" s="46">
        <v>170</v>
      </c>
      <c r="DY9" s="46">
        <v>168</v>
      </c>
      <c r="DZ9" s="46">
        <v>165</v>
      </c>
      <c r="EA9" s="46">
        <v>169.52</v>
      </c>
      <c r="EB9" s="46">
        <v>169.52</v>
      </c>
      <c r="EC9" s="46">
        <v>169.52</v>
      </c>
      <c r="ED9" s="46">
        <v>169.52</v>
      </c>
      <c r="EE9" s="46">
        <v>168.03</v>
      </c>
      <c r="EF9" s="46">
        <v>170.27</v>
      </c>
      <c r="EG9" s="46">
        <v>175</v>
      </c>
      <c r="EH9" s="46">
        <v>179</v>
      </c>
      <c r="EI9" s="46">
        <v>191.15</v>
      </c>
      <c r="EJ9" s="46">
        <v>178</v>
      </c>
      <c r="EK9" s="46">
        <v>177.72</v>
      </c>
      <c r="EL9" s="46">
        <v>176.23</v>
      </c>
      <c r="EM9" s="46">
        <v>165.05</v>
      </c>
      <c r="EN9" s="46">
        <v>176.23</v>
      </c>
      <c r="EO9" s="46">
        <v>178</v>
      </c>
      <c r="EP9" s="46">
        <v>179</v>
      </c>
      <c r="EQ9" s="46">
        <v>179</v>
      </c>
      <c r="ER9" s="46">
        <v>178</v>
      </c>
      <c r="ES9" s="46">
        <v>184.5</v>
      </c>
      <c r="ET9" s="46">
        <v>177</v>
      </c>
      <c r="EU9" s="46">
        <v>176</v>
      </c>
      <c r="EV9" s="46">
        <v>175</v>
      </c>
      <c r="EW9" s="46">
        <v>176.98</v>
      </c>
      <c r="EX9" s="46">
        <v>176.98</v>
      </c>
      <c r="EY9" s="46">
        <v>181.45</v>
      </c>
      <c r="EZ9" s="46">
        <v>185</v>
      </c>
      <c r="FA9" s="46">
        <v>185</v>
      </c>
      <c r="FB9" s="46">
        <v>186.67</v>
      </c>
      <c r="FC9" s="46">
        <v>186.67</v>
      </c>
      <c r="FD9" s="46">
        <v>190.4</v>
      </c>
      <c r="FE9" s="46">
        <v>190.4</v>
      </c>
      <c r="FF9" s="46">
        <v>188.91</v>
      </c>
      <c r="FG9" s="46">
        <v>188.91</v>
      </c>
      <c r="FH9" s="46">
        <v>186.67</v>
      </c>
      <c r="FI9" s="46">
        <v>186.67</v>
      </c>
      <c r="FJ9" s="46">
        <v>186.67</v>
      </c>
      <c r="FK9" s="46">
        <v>183.69</v>
      </c>
      <c r="FL9" s="46">
        <v>178</v>
      </c>
      <c r="FM9" s="46">
        <v>175.49</v>
      </c>
      <c r="FN9" s="46">
        <v>179</v>
      </c>
      <c r="FO9" s="46">
        <v>172</v>
      </c>
      <c r="FP9" s="46">
        <v>172</v>
      </c>
      <c r="FQ9" s="46">
        <v>170</v>
      </c>
      <c r="FR9" s="46">
        <v>170</v>
      </c>
      <c r="FS9" s="46">
        <v>170</v>
      </c>
      <c r="FT9" s="46">
        <v>172</v>
      </c>
      <c r="FU9" s="46">
        <v>172</v>
      </c>
      <c r="FV9" s="46">
        <v>177</v>
      </c>
      <c r="FW9" s="46">
        <v>177</v>
      </c>
      <c r="FX9" s="46">
        <v>174</v>
      </c>
      <c r="FY9" s="46">
        <v>174</v>
      </c>
      <c r="FZ9" s="46">
        <v>173.5</v>
      </c>
      <c r="GA9" s="46">
        <v>169</v>
      </c>
      <c r="GB9" s="46">
        <v>169</v>
      </c>
      <c r="GC9" s="46">
        <v>165</v>
      </c>
      <c r="GD9" s="46">
        <v>162</v>
      </c>
      <c r="GE9" s="46">
        <v>157</v>
      </c>
      <c r="GF9" s="46">
        <v>150</v>
      </c>
      <c r="GG9" s="46">
        <f t="shared" ref="GG9:GJ36" si="95">GF9-($GF9-$GK9)/5</f>
        <v>147.4</v>
      </c>
      <c r="GH9" s="46">
        <f t="shared" si="95"/>
        <v>144.80000000000001</v>
      </c>
      <c r="GI9" s="46">
        <f t="shared" si="95"/>
        <v>142.20000000000002</v>
      </c>
      <c r="GJ9" s="46">
        <f t="shared" si="95"/>
        <v>139.60000000000002</v>
      </c>
      <c r="GK9" s="46">
        <v>137</v>
      </c>
      <c r="GL9" s="46">
        <v>137</v>
      </c>
      <c r="GM9" s="46">
        <v>135</v>
      </c>
      <c r="GN9" s="46">
        <v>134</v>
      </c>
      <c r="GO9" s="46">
        <v>134</v>
      </c>
      <c r="GP9" s="46">
        <v>135</v>
      </c>
      <c r="GQ9" s="46">
        <v>135</v>
      </c>
      <c r="GR9" s="46">
        <v>135</v>
      </c>
      <c r="GS9" s="46">
        <v>134.5</v>
      </c>
      <c r="GT9" s="46">
        <v>134.5</v>
      </c>
      <c r="GU9" s="46">
        <v>136</v>
      </c>
      <c r="GV9" s="46">
        <v>134</v>
      </c>
      <c r="GW9" s="46">
        <v>135</v>
      </c>
      <c r="GX9" s="46">
        <v>135</v>
      </c>
      <c r="GY9" s="46">
        <v>136</v>
      </c>
      <c r="GZ9" s="46">
        <v>136</v>
      </c>
      <c r="HA9" s="46">
        <v>135.5</v>
      </c>
      <c r="HB9" s="46">
        <v>134.5</v>
      </c>
      <c r="HC9" s="46">
        <v>136</v>
      </c>
      <c r="HD9" s="46">
        <v>134.25</v>
      </c>
      <c r="HE9" s="46">
        <v>137</v>
      </c>
      <c r="HF9" s="46">
        <v>137</v>
      </c>
      <c r="HG9" s="46">
        <v>137</v>
      </c>
      <c r="HH9" s="46">
        <v>135.5</v>
      </c>
      <c r="HI9" s="46">
        <v>134</v>
      </c>
      <c r="HJ9" s="46">
        <v>133</v>
      </c>
      <c r="HK9" s="46">
        <v>132</v>
      </c>
      <c r="HL9" s="46">
        <v>132</v>
      </c>
      <c r="HM9" s="46">
        <v>137.5</v>
      </c>
      <c r="HN9" s="46">
        <v>132</v>
      </c>
      <c r="HO9" s="46">
        <v>133</v>
      </c>
      <c r="HP9" s="46">
        <v>133</v>
      </c>
      <c r="HQ9" s="46">
        <v>137</v>
      </c>
      <c r="HR9" s="46">
        <v>138</v>
      </c>
      <c r="HS9" s="46">
        <v>137</v>
      </c>
      <c r="HT9" s="46">
        <v>135</v>
      </c>
      <c r="HU9" s="46">
        <v>135</v>
      </c>
      <c r="HV9" s="46">
        <v>136</v>
      </c>
      <c r="HW9" s="46">
        <v>138</v>
      </c>
      <c r="HX9" s="46">
        <v>135</v>
      </c>
      <c r="HY9" s="46">
        <v>135</v>
      </c>
      <c r="HZ9" s="46">
        <v>133</v>
      </c>
      <c r="IA9" s="46">
        <v>131</v>
      </c>
      <c r="IB9" s="46">
        <v>131</v>
      </c>
      <c r="IC9" s="46">
        <v>128</v>
      </c>
      <c r="ID9" s="46">
        <v>128</v>
      </c>
      <c r="IE9" s="46">
        <v>129.5</v>
      </c>
      <c r="IF9" s="46">
        <v>125</v>
      </c>
      <c r="IG9" s="46">
        <v>126.5</v>
      </c>
      <c r="IH9" s="46">
        <v>124</v>
      </c>
      <c r="II9" s="46">
        <v>123</v>
      </c>
      <c r="IJ9" s="46">
        <v>120</v>
      </c>
      <c r="IK9" s="46">
        <v>122</v>
      </c>
      <c r="IL9" s="46">
        <v>122</v>
      </c>
      <c r="IM9" s="46">
        <v>121</v>
      </c>
      <c r="IN9" s="46">
        <v>121</v>
      </c>
      <c r="IO9" s="47">
        <v>121</v>
      </c>
      <c r="IP9" s="47">
        <v>121</v>
      </c>
      <c r="IQ9" s="47">
        <v>116</v>
      </c>
      <c r="IR9" s="47">
        <v>114</v>
      </c>
      <c r="IS9" s="47">
        <v>109</v>
      </c>
      <c r="IT9" s="47">
        <v>110</v>
      </c>
      <c r="IU9" s="47">
        <v>114</v>
      </c>
      <c r="IV9" s="47">
        <v>114</v>
      </c>
      <c r="IW9" s="47">
        <v>118</v>
      </c>
      <c r="IX9" s="47">
        <v>118</v>
      </c>
      <c r="IY9" s="47">
        <v>122</v>
      </c>
      <c r="IZ9" s="47">
        <v>122</v>
      </c>
      <c r="JA9" s="47">
        <v>123</v>
      </c>
      <c r="JB9" s="47">
        <v>126</v>
      </c>
      <c r="JC9" s="47">
        <v>128.25</v>
      </c>
      <c r="JD9" s="47">
        <v>124.25</v>
      </c>
      <c r="JE9" s="47">
        <v>129</v>
      </c>
      <c r="JF9" s="47">
        <v>129</v>
      </c>
      <c r="JG9" s="47">
        <v>129</v>
      </c>
      <c r="JH9" s="47">
        <v>129</v>
      </c>
      <c r="JI9" s="47">
        <v>129</v>
      </c>
      <c r="JJ9" s="47">
        <v>129</v>
      </c>
      <c r="JK9" s="47">
        <v>128</v>
      </c>
      <c r="JL9" s="47">
        <v>130</v>
      </c>
      <c r="JM9" s="47">
        <v>130</v>
      </c>
      <c r="JN9" s="47">
        <v>128</v>
      </c>
      <c r="JO9" s="47">
        <v>129</v>
      </c>
      <c r="JP9" s="47">
        <v>129</v>
      </c>
      <c r="JQ9" s="47">
        <v>129</v>
      </c>
      <c r="JR9" s="47">
        <v>129</v>
      </c>
      <c r="JS9" s="47">
        <v>129</v>
      </c>
      <c r="JT9" s="47">
        <v>129</v>
      </c>
      <c r="JU9" s="47">
        <v>129</v>
      </c>
      <c r="JV9" s="47">
        <v>128</v>
      </c>
      <c r="JW9" s="47">
        <v>126</v>
      </c>
      <c r="JX9" s="47">
        <v>126.5</v>
      </c>
      <c r="JY9" s="47">
        <v>126.5</v>
      </c>
      <c r="JZ9" s="47">
        <v>137.5</v>
      </c>
      <c r="KA9" s="47">
        <v>126.75</v>
      </c>
      <c r="KB9" s="47">
        <v>124</v>
      </c>
      <c r="KC9" s="47">
        <v>123</v>
      </c>
      <c r="KD9" s="47">
        <v>125</v>
      </c>
      <c r="KE9" s="47"/>
      <c r="KF9" s="47"/>
      <c r="KG9" s="47"/>
      <c r="KH9" s="47"/>
      <c r="KI9" s="47"/>
      <c r="KJ9" s="47"/>
      <c r="KK9" s="47"/>
      <c r="KL9" s="47"/>
      <c r="KM9" s="47"/>
      <c r="KN9" s="47"/>
      <c r="KO9" s="47"/>
      <c r="KP9" s="47"/>
      <c r="KQ9" s="190"/>
      <c r="KR9" s="190"/>
      <c r="KS9" s="190"/>
      <c r="KT9" s="190"/>
      <c r="KU9" s="190"/>
      <c r="KV9" s="190"/>
      <c r="KW9" s="190"/>
      <c r="KX9" s="190"/>
      <c r="KY9" s="190"/>
      <c r="KZ9" s="190"/>
      <c r="LA9" s="190"/>
      <c r="LB9" s="190"/>
      <c r="LC9" s="190"/>
      <c r="LD9" s="190"/>
      <c r="LE9" s="190"/>
      <c r="LF9" s="190"/>
      <c r="LG9" s="190"/>
      <c r="LH9" s="190"/>
      <c r="LI9" s="190"/>
      <c r="LJ9" s="190"/>
      <c r="LK9" s="190"/>
      <c r="LL9" s="190"/>
      <c r="LM9" s="190"/>
      <c r="LN9" s="190"/>
      <c r="LO9" s="190"/>
      <c r="LP9" s="190"/>
      <c r="LQ9" s="190"/>
      <c r="LR9" s="190"/>
      <c r="LS9" s="190"/>
      <c r="LT9" s="190"/>
      <c r="LU9" s="190"/>
      <c r="LV9" s="190"/>
      <c r="LW9" s="190"/>
      <c r="LX9" s="190"/>
      <c r="LY9" s="190"/>
      <c r="LZ9" s="190"/>
      <c r="MA9" s="190"/>
      <c r="MB9" s="190"/>
      <c r="MC9" s="190"/>
      <c r="MD9" s="190"/>
      <c r="ME9" s="190"/>
      <c r="MF9" s="190"/>
      <c r="MG9" s="190"/>
      <c r="MH9" s="190"/>
    </row>
    <row r="10" spans="1:346" s="4" customFormat="1" ht="24.75" customHeight="1" thickBot="1" x14ac:dyDescent="0.25">
      <c r="A10" s="24" t="s">
        <v>53</v>
      </c>
      <c r="B10" s="6" t="s">
        <v>2</v>
      </c>
      <c r="C10" s="115">
        <f>+C9+1</f>
        <v>4</v>
      </c>
      <c r="D10" s="7"/>
      <c r="E10" s="46">
        <v>87.5</v>
      </c>
      <c r="F10" s="46">
        <v>87.5</v>
      </c>
      <c r="G10" s="46">
        <v>89</v>
      </c>
      <c r="H10" s="46">
        <v>89</v>
      </c>
      <c r="I10" s="46">
        <v>87</v>
      </c>
      <c r="J10" s="46">
        <v>86</v>
      </c>
      <c r="K10" s="46">
        <v>86</v>
      </c>
      <c r="L10" s="46">
        <v>85</v>
      </c>
      <c r="M10" s="46">
        <v>85</v>
      </c>
      <c r="N10" s="46">
        <v>85</v>
      </c>
      <c r="O10" s="46">
        <v>84</v>
      </c>
      <c r="P10" s="46">
        <v>84</v>
      </c>
      <c r="Q10" s="46">
        <v>84</v>
      </c>
      <c r="R10" s="46">
        <v>83</v>
      </c>
      <c r="S10" s="46">
        <v>83</v>
      </c>
      <c r="T10" s="46">
        <v>83</v>
      </c>
      <c r="U10" s="46">
        <v>83</v>
      </c>
      <c r="V10" s="46">
        <v>90</v>
      </c>
      <c r="W10" s="46">
        <v>90</v>
      </c>
      <c r="X10" s="46">
        <v>92</v>
      </c>
      <c r="Y10" s="46">
        <v>94</v>
      </c>
      <c r="Z10" s="46">
        <v>94</v>
      </c>
      <c r="AA10" s="46">
        <v>94</v>
      </c>
      <c r="AB10" s="46">
        <v>94</v>
      </c>
      <c r="AC10" s="46">
        <v>94</v>
      </c>
      <c r="AD10" s="46">
        <v>94</v>
      </c>
      <c r="AE10" s="46">
        <v>94</v>
      </c>
      <c r="AF10" s="46">
        <v>94</v>
      </c>
      <c r="AG10" s="98">
        <v>99</v>
      </c>
      <c r="AH10" s="46">
        <v>111</v>
      </c>
      <c r="AI10" s="46">
        <v>120.5</v>
      </c>
      <c r="AJ10" s="46">
        <v>132</v>
      </c>
      <c r="AK10" s="46">
        <v>136</v>
      </c>
      <c r="AL10" s="46">
        <v>133</v>
      </c>
      <c r="AM10" s="46">
        <v>129</v>
      </c>
      <c r="AN10" s="46">
        <v>127</v>
      </c>
      <c r="AO10" s="46">
        <v>127</v>
      </c>
      <c r="AP10" s="46">
        <v>135</v>
      </c>
      <c r="AQ10" s="46">
        <v>133</v>
      </c>
      <c r="AR10" s="46">
        <v>141</v>
      </c>
      <c r="AS10" s="46">
        <v>134</v>
      </c>
      <c r="AT10" s="46">
        <v>135</v>
      </c>
      <c r="AU10" s="46">
        <v>135</v>
      </c>
      <c r="AV10" s="98">
        <v>135</v>
      </c>
      <c r="AW10" s="46">
        <v>133</v>
      </c>
      <c r="AX10" s="46">
        <v>142</v>
      </c>
      <c r="AY10" s="46">
        <v>144</v>
      </c>
      <c r="AZ10" s="46">
        <v>135</v>
      </c>
      <c r="BA10" s="46">
        <v>135</v>
      </c>
      <c r="BB10" s="46">
        <v>148</v>
      </c>
      <c r="BC10" s="46">
        <v>153</v>
      </c>
      <c r="BD10" s="46">
        <v>155</v>
      </c>
      <c r="BE10" s="46">
        <v>156</v>
      </c>
      <c r="BF10" s="46">
        <v>158</v>
      </c>
      <c r="BG10" s="46">
        <v>159</v>
      </c>
      <c r="BH10" s="46">
        <v>172</v>
      </c>
      <c r="BI10" s="46">
        <v>172</v>
      </c>
      <c r="BJ10" s="46">
        <v>170</v>
      </c>
      <c r="BK10" s="46">
        <v>170</v>
      </c>
      <c r="BL10" s="46">
        <v>170</v>
      </c>
      <c r="BM10" s="46">
        <v>172</v>
      </c>
      <c r="BN10" s="46">
        <v>164</v>
      </c>
      <c r="BO10" s="46">
        <v>164</v>
      </c>
      <c r="BP10" s="46">
        <v>162</v>
      </c>
      <c r="BQ10" s="46">
        <v>160</v>
      </c>
      <c r="BR10" s="46">
        <v>162</v>
      </c>
      <c r="BS10" s="46">
        <v>163</v>
      </c>
      <c r="BT10" s="46">
        <v>158</v>
      </c>
      <c r="BU10" s="46">
        <v>168</v>
      </c>
      <c r="BV10" s="46">
        <v>172</v>
      </c>
      <c r="BW10" s="46">
        <v>173</v>
      </c>
      <c r="BX10" s="46">
        <v>172</v>
      </c>
      <c r="BY10" s="46">
        <v>174</v>
      </c>
      <c r="BZ10" s="46">
        <v>174</v>
      </c>
      <c r="CA10" s="46">
        <v>182</v>
      </c>
      <c r="CB10" s="46">
        <v>182</v>
      </c>
      <c r="CC10" s="46">
        <v>179</v>
      </c>
      <c r="CD10" s="46">
        <v>174</v>
      </c>
      <c r="CE10" s="46">
        <v>162</v>
      </c>
      <c r="CF10" s="46">
        <v>162</v>
      </c>
      <c r="CG10" s="46">
        <v>170</v>
      </c>
      <c r="CH10" s="46">
        <v>169</v>
      </c>
      <c r="CI10" s="46">
        <v>167</v>
      </c>
      <c r="CJ10" s="46">
        <v>172</v>
      </c>
      <c r="CK10" s="46">
        <v>143</v>
      </c>
      <c r="CL10" s="46">
        <v>141</v>
      </c>
      <c r="CM10" s="46">
        <v>143</v>
      </c>
      <c r="CN10" s="46">
        <v>148</v>
      </c>
      <c r="CO10" s="46">
        <v>146</v>
      </c>
      <c r="CP10" s="46">
        <v>148</v>
      </c>
      <c r="CQ10" s="46">
        <v>144</v>
      </c>
      <c r="CR10" s="46">
        <v>142</v>
      </c>
      <c r="CS10" s="46">
        <v>138</v>
      </c>
      <c r="CT10" s="46">
        <v>138</v>
      </c>
      <c r="CU10" s="46">
        <v>138</v>
      </c>
      <c r="CV10" s="46">
        <v>138</v>
      </c>
      <c r="CW10" s="46">
        <v>136</v>
      </c>
      <c r="CX10" s="46">
        <v>140</v>
      </c>
      <c r="CY10" s="46">
        <v>140</v>
      </c>
      <c r="CZ10" s="46">
        <v>140</v>
      </c>
      <c r="DA10" s="46">
        <v>140</v>
      </c>
      <c r="DB10" s="46">
        <v>135</v>
      </c>
      <c r="DC10" s="46">
        <v>137</v>
      </c>
      <c r="DD10" s="46">
        <v>137</v>
      </c>
      <c r="DE10" s="46">
        <v>138</v>
      </c>
      <c r="DF10" s="46">
        <v>140</v>
      </c>
      <c r="DG10" s="46">
        <v>140</v>
      </c>
      <c r="DH10" s="46">
        <v>145</v>
      </c>
      <c r="DI10" s="46">
        <v>150</v>
      </c>
      <c r="DJ10" s="46">
        <v>142</v>
      </c>
      <c r="DK10" s="46">
        <v>157.33000000000001</v>
      </c>
      <c r="DL10" s="46">
        <v>158.08000000000001</v>
      </c>
      <c r="DM10" s="46">
        <v>155</v>
      </c>
      <c r="DN10" s="46">
        <v>155</v>
      </c>
      <c r="DO10" s="46">
        <v>154</v>
      </c>
      <c r="DP10" s="46">
        <v>153.87</v>
      </c>
      <c r="DQ10" s="46">
        <v>159</v>
      </c>
      <c r="DR10" s="46">
        <v>160.58000000000001</v>
      </c>
      <c r="DS10" s="46">
        <v>164.3</v>
      </c>
      <c r="DT10" s="46">
        <v>167</v>
      </c>
      <c r="DU10" s="46">
        <v>169</v>
      </c>
      <c r="DV10" s="46">
        <v>170</v>
      </c>
      <c r="DW10" s="46">
        <v>173</v>
      </c>
      <c r="DX10" s="46">
        <v>173</v>
      </c>
      <c r="DY10" s="46">
        <v>173</v>
      </c>
      <c r="DZ10" s="46">
        <v>173</v>
      </c>
      <c r="EA10" s="46">
        <v>176.23</v>
      </c>
      <c r="EB10" s="46">
        <v>176.23</v>
      </c>
      <c r="EC10" s="46">
        <v>177</v>
      </c>
      <c r="ED10" s="46">
        <v>177.72</v>
      </c>
      <c r="EE10" s="46">
        <v>178.47</v>
      </c>
      <c r="EF10" s="46">
        <v>182.94</v>
      </c>
      <c r="EG10" s="46">
        <v>192</v>
      </c>
      <c r="EH10" s="46">
        <v>202</v>
      </c>
      <c r="EI10" s="46">
        <v>215</v>
      </c>
      <c r="EJ10" s="46">
        <v>214.26</v>
      </c>
      <c r="EK10" s="46">
        <v>214.26</v>
      </c>
      <c r="EL10" s="46">
        <v>179.96</v>
      </c>
      <c r="EM10" s="46">
        <v>179.96</v>
      </c>
      <c r="EN10" s="46">
        <v>186</v>
      </c>
      <c r="EO10" s="46">
        <v>188.16</v>
      </c>
      <c r="EP10" s="46">
        <v>190.4</v>
      </c>
      <c r="EQ10" s="46">
        <v>192.64</v>
      </c>
      <c r="ER10" s="46">
        <v>192</v>
      </c>
      <c r="ES10" s="46">
        <v>195.5</v>
      </c>
      <c r="ET10" s="46">
        <v>190</v>
      </c>
      <c r="EU10" s="46">
        <v>190</v>
      </c>
      <c r="EV10" s="46">
        <v>190</v>
      </c>
      <c r="EW10" s="46">
        <v>190</v>
      </c>
      <c r="EX10" s="46">
        <v>190</v>
      </c>
      <c r="EY10" s="46">
        <v>196.36</v>
      </c>
      <c r="EZ10" s="46">
        <v>199.35</v>
      </c>
      <c r="FA10" s="46">
        <v>203.82</v>
      </c>
      <c r="FB10" s="46">
        <v>203.82</v>
      </c>
      <c r="FC10" s="46">
        <v>203.82</v>
      </c>
      <c r="FD10" s="46">
        <v>209</v>
      </c>
      <c r="FE10" s="46">
        <v>209</v>
      </c>
      <c r="FF10" s="46">
        <v>204</v>
      </c>
      <c r="FG10" s="46">
        <v>204</v>
      </c>
      <c r="FH10" s="46">
        <v>200</v>
      </c>
      <c r="FI10" s="46">
        <v>199</v>
      </c>
      <c r="FJ10" s="46">
        <v>197.5</v>
      </c>
      <c r="FK10" s="46">
        <v>195</v>
      </c>
      <c r="FL10" s="46">
        <v>191</v>
      </c>
      <c r="FM10" s="46">
        <v>189</v>
      </c>
      <c r="FN10" s="46">
        <v>189</v>
      </c>
      <c r="FO10" s="46">
        <v>189</v>
      </c>
      <c r="FP10" s="46">
        <v>189</v>
      </c>
      <c r="FQ10" s="46">
        <v>187</v>
      </c>
      <c r="FR10" s="46">
        <v>186</v>
      </c>
      <c r="FS10" s="46">
        <v>187</v>
      </c>
      <c r="FT10" s="46">
        <v>189</v>
      </c>
      <c r="FU10" s="46">
        <v>189</v>
      </c>
      <c r="FV10" s="46">
        <v>191</v>
      </c>
      <c r="FW10" s="46">
        <v>190</v>
      </c>
      <c r="FX10" s="46">
        <v>190</v>
      </c>
      <c r="FY10" s="46">
        <v>190</v>
      </c>
      <c r="FZ10" s="46">
        <v>183</v>
      </c>
      <c r="GA10" s="46">
        <v>183</v>
      </c>
      <c r="GB10" s="46">
        <v>177</v>
      </c>
      <c r="GC10" s="46">
        <v>174</v>
      </c>
      <c r="GD10" s="46">
        <v>165</v>
      </c>
      <c r="GE10" s="46">
        <v>162</v>
      </c>
      <c r="GF10" s="46">
        <v>154</v>
      </c>
      <c r="GG10" s="46">
        <f t="shared" si="95"/>
        <v>151.80000000000001</v>
      </c>
      <c r="GH10" s="46">
        <f t="shared" si="95"/>
        <v>149.60000000000002</v>
      </c>
      <c r="GI10" s="46">
        <f t="shared" si="95"/>
        <v>147.40000000000003</v>
      </c>
      <c r="GJ10" s="46">
        <f t="shared" si="95"/>
        <v>145.20000000000005</v>
      </c>
      <c r="GK10" s="46">
        <v>143</v>
      </c>
      <c r="GL10" s="46">
        <v>140</v>
      </c>
      <c r="GM10" s="46">
        <v>139</v>
      </c>
      <c r="GN10" s="46">
        <v>137</v>
      </c>
      <c r="GO10" s="46">
        <v>143</v>
      </c>
      <c r="GP10" s="46">
        <v>144</v>
      </c>
      <c r="GQ10" s="46">
        <v>145</v>
      </c>
      <c r="GR10" s="46">
        <v>145</v>
      </c>
      <c r="GS10" s="46">
        <v>145</v>
      </c>
      <c r="GT10" s="46">
        <v>147</v>
      </c>
      <c r="GU10" s="46">
        <v>147</v>
      </c>
      <c r="GV10" s="46">
        <v>147</v>
      </c>
      <c r="GW10" s="46">
        <v>147</v>
      </c>
      <c r="GX10" s="46">
        <v>146</v>
      </c>
      <c r="GY10" s="46">
        <v>146</v>
      </c>
      <c r="GZ10" s="46">
        <v>146</v>
      </c>
      <c r="HA10" s="46">
        <v>146</v>
      </c>
      <c r="HB10" s="46">
        <v>146</v>
      </c>
      <c r="HC10" s="46">
        <v>146</v>
      </c>
      <c r="HD10" s="46">
        <v>146</v>
      </c>
      <c r="HE10" s="46">
        <v>147</v>
      </c>
      <c r="HF10" s="46">
        <v>147</v>
      </c>
      <c r="HG10" s="46">
        <v>147</v>
      </c>
      <c r="HH10" s="46">
        <v>147</v>
      </c>
      <c r="HI10" s="46">
        <v>147</v>
      </c>
      <c r="HJ10" s="46">
        <v>143</v>
      </c>
      <c r="HK10" s="46">
        <v>141</v>
      </c>
      <c r="HL10" s="46">
        <v>141</v>
      </c>
      <c r="HM10" s="46">
        <v>150</v>
      </c>
      <c r="HN10" s="46">
        <v>141</v>
      </c>
      <c r="HO10" s="46">
        <v>142</v>
      </c>
      <c r="HP10" s="46">
        <v>145</v>
      </c>
      <c r="HQ10" s="46">
        <v>147</v>
      </c>
      <c r="HR10" s="46">
        <v>148</v>
      </c>
      <c r="HS10" s="46">
        <v>151</v>
      </c>
      <c r="HT10" s="46">
        <v>148</v>
      </c>
      <c r="HU10" s="46">
        <v>148</v>
      </c>
      <c r="HV10" s="46">
        <v>148</v>
      </c>
      <c r="HW10" s="46">
        <v>150</v>
      </c>
      <c r="HX10" s="46">
        <v>150</v>
      </c>
      <c r="HY10" s="46">
        <v>147.5</v>
      </c>
      <c r="HZ10" s="46">
        <v>143.5</v>
      </c>
      <c r="IA10" s="46">
        <v>143</v>
      </c>
      <c r="IB10" s="46">
        <v>140</v>
      </c>
      <c r="IC10" s="46">
        <v>136</v>
      </c>
      <c r="ID10" s="46">
        <v>137.5</v>
      </c>
      <c r="IE10" s="46">
        <v>135</v>
      </c>
      <c r="IF10" s="46">
        <v>133</v>
      </c>
      <c r="IG10" s="46">
        <v>138</v>
      </c>
      <c r="IH10" s="46">
        <v>134</v>
      </c>
      <c r="II10" s="46">
        <v>123</v>
      </c>
      <c r="IJ10" s="46">
        <v>122</v>
      </c>
      <c r="IK10" s="46">
        <v>124</v>
      </c>
      <c r="IL10" s="46">
        <v>123</v>
      </c>
      <c r="IM10" s="46">
        <v>122</v>
      </c>
      <c r="IN10" s="46">
        <v>122</v>
      </c>
      <c r="IO10" s="47">
        <v>122</v>
      </c>
      <c r="IP10" s="47">
        <v>122</v>
      </c>
      <c r="IQ10" s="47">
        <v>116</v>
      </c>
      <c r="IR10" s="47">
        <v>115</v>
      </c>
      <c r="IS10" s="47">
        <v>104</v>
      </c>
      <c r="IT10" s="47">
        <v>108</v>
      </c>
      <c r="IU10" s="47">
        <v>108</v>
      </c>
      <c r="IV10" s="47">
        <v>108</v>
      </c>
      <c r="IW10" s="47">
        <v>112</v>
      </c>
      <c r="IX10" s="47">
        <v>115</v>
      </c>
      <c r="IY10" s="47">
        <v>118</v>
      </c>
      <c r="IZ10" s="47">
        <v>118</v>
      </c>
      <c r="JA10" s="47">
        <v>120</v>
      </c>
      <c r="JB10" s="47">
        <v>124</v>
      </c>
      <c r="JC10" s="47">
        <v>128</v>
      </c>
      <c r="JD10" s="47">
        <v>124.25</v>
      </c>
      <c r="JE10" s="47">
        <v>129</v>
      </c>
      <c r="JF10" s="47">
        <v>129</v>
      </c>
      <c r="JG10" s="47">
        <v>129</v>
      </c>
      <c r="JH10" s="47">
        <v>129</v>
      </c>
      <c r="JI10" s="47">
        <v>129</v>
      </c>
      <c r="JJ10" s="47">
        <v>129</v>
      </c>
      <c r="JK10" s="47">
        <v>128</v>
      </c>
      <c r="JL10" s="47">
        <v>128</v>
      </c>
      <c r="JM10" s="47">
        <v>128</v>
      </c>
      <c r="JN10" s="47">
        <v>125</v>
      </c>
      <c r="JO10" s="47">
        <v>125</v>
      </c>
      <c r="JP10" s="47">
        <v>125</v>
      </c>
      <c r="JQ10" s="47">
        <v>129</v>
      </c>
      <c r="JR10" s="47">
        <v>125</v>
      </c>
      <c r="JS10" s="47">
        <v>130.75</v>
      </c>
      <c r="JT10" s="47">
        <v>128</v>
      </c>
      <c r="JU10" s="47">
        <v>128</v>
      </c>
      <c r="JV10" s="47">
        <v>127</v>
      </c>
      <c r="JW10" s="47">
        <v>126</v>
      </c>
      <c r="JX10" s="47">
        <v>127</v>
      </c>
      <c r="JY10" s="47">
        <v>129.25</v>
      </c>
      <c r="JZ10" s="47">
        <v>138</v>
      </c>
      <c r="KA10" s="47">
        <v>123.38</v>
      </c>
      <c r="KB10" s="47">
        <v>122.5</v>
      </c>
      <c r="KC10" s="47">
        <v>123</v>
      </c>
      <c r="KD10" s="47">
        <v>125</v>
      </c>
      <c r="KE10" s="47"/>
      <c r="KF10" s="47"/>
      <c r="KG10" s="47"/>
      <c r="KH10" s="47"/>
      <c r="KI10" s="47"/>
      <c r="KJ10" s="47"/>
      <c r="KK10" s="47"/>
      <c r="KL10" s="47"/>
      <c r="KM10" s="47"/>
      <c r="KN10" s="47"/>
      <c r="KO10" s="47"/>
      <c r="KP10" s="47"/>
      <c r="KQ10" s="190"/>
      <c r="KR10" s="190"/>
      <c r="KS10" s="190"/>
      <c r="KT10" s="190"/>
      <c r="KU10" s="190"/>
      <c r="KV10" s="190"/>
      <c r="KW10" s="190"/>
      <c r="KX10" s="190"/>
      <c r="KY10" s="190"/>
      <c r="KZ10" s="190"/>
      <c r="LA10" s="190"/>
      <c r="LB10" s="190"/>
      <c r="LC10" s="190"/>
      <c r="LD10" s="190"/>
      <c r="LE10" s="190"/>
      <c r="LF10" s="190"/>
      <c r="LG10" s="190"/>
      <c r="LH10" s="190"/>
      <c r="LI10" s="190"/>
      <c r="LJ10" s="190"/>
      <c r="LK10" s="190"/>
      <c r="LL10" s="190"/>
      <c r="LM10" s="190"/>
      <c r="LN10" s="190"/>
      <c r="LO10" s="190"/>
      <c r="LP10" s="190"/>
      <c r="LQ10" s="190"/>
      <c r="LR10" s="190"/>
      <c r="LS10" s="190"/>
      <c r="LT10" s="190"/>
      <c r="LU10" s="190"/>
      <c r="LV10" s="190"/>
      <c r="LW10" s="190"/>
      <c r="LX10" s="190"/>
      <c r="LY10" s="190"/>
      <c r="LZ10" s="190"/>
      <c r="MA10" s="190"/>
      <c r="MB10" s="190"/>
      <c r="MC10" s="190"/>
      <c r="MD10" s="190"/>
      <c r="ME10" s="190"/>
      <c r="MF10" s="190"/>
      <c r="MG10" s="190"/>
      <c r="MH10" s="190"/>
    </row>
    <row r="11" spans="1:346" s="4" customFormat="1" ht="24.75" customHeight="1" thickBot="1" x14ac:dyDescent="0.25">
      <c r="A11" s="25" t="s">
        <v>54</v>
      </c>
      <c r="B11" s="6" t="s">
        <v>2</v>
      </c>
      <c r="C11" s="115">
        <f t="shared" ref="C11:C22" si="96">+C10+1</f>
        <v>5</v>
      </c>
      <c r="D11" s="7"/>
      <c r="E11" s="47">
        <v>80</v>
      </c>
      <c r="F11" s="47">
        <v>80</v>
      </c>
      <c r="G11" s="47">
        <v>90</v>
      </c>
      <c r="H11" s="47">
        <v>90</v>
      </c>
      <c r="I11" s="47">
        <v>90</v>
      </c>
      <c r="J11" s="47">
        <v>90</v>
      </c>
      <c r="K11" s="47">
        <v>90</v>
      </c>
      <c r="L11" s="46">
        <v>90</v>
      </c>
      <c r="M11" s="46">
        <v>90</v>
      </c>
      <c r="N11" s="46">
        <v>76.5</v>
      </c>
      <c r="O11" s="46">
        <v>76.5</v>
      </c>
      <c r="P11" s="46">
        <v>82</v>
      </c>
      <c r="Q11" s="46">
        <v>82</v>
      </c>
      <c r="R11" s="46">
        <v>82</v>
      </c>
      <c r="S11" s="46">
        <v>82</v>
      </c>
      <c r="T11" s="46">
        <v>82</v>
      </c>
      <c r="U11" s="46">
        <v>82</v>
      </c>
      <c r="V11" s="46">
        <v>88</v>
      </c>
      <c r="W11" s="46">
        <v>88</v>
      </c>
      <c r="X11" s="46">
        <v>88</v>
      </c>
      <c r="Y11" s="46">
        <v>88</v>
      </c>
      <c r="Z11" s="46">
        <v>91</v>
      </c>
      <c r="AA11" s="46">
        <v>91</v>
      </c>
      <c r="AB11" s="46">
        <v>91</v>
      </c>
      <c r="AC11" s="46">
        <v>91</v>
      </c>
      <c r="AD11" s="46">
        <v>91</v>
      </c>
      <c r="AE11" s="46">
        <v>92</v>
      </c>
      <c r="AF11" s="46">
        <v>93</v>
      </c>
      <c r="AG11" s="99">
        <v>103</v>
      </c>
      <c r="AH11" s="46">
        <v>103</v>
      </c>
      <c r="AI11" s="46">
        <v>109.5</v>
      </c>
      <c r="AJ11" s="46">
        <v>118</v>
      </c>
      <c r="AK11" s="46">
        <v>122</v>
      </c>
      <c r="AL11" s="46">
        <v>119</v>
      </c>
      <c r="AM11" s="46">
        <v>117</v>
      </c>
      <c r="AN11" s="46">
        <v>116</v>
      </c>
      <c r="AO11" s="46">
        <v>116</v>
      </c>
      <c r="AP11" s="46">
        <v>126</v>
      </c>
      <c r="AQ11" s="46">
        <v>125</v>
      </c>
      <c r="AR11" s="46">
        <v>130</v>
      </c>
      <c r="AS11" s="46">
        <v>123</v>
      </c>
      <c r="AT11" s="46">
        <v>130</v>
      </c>
      <c r="AU11" s="46">
        <v>130</v>
      </c>
      <c r="AV11" s="99">
        <v>127</v>
      </c>
      <c r="AW11" s="46">
        <v>122</v>
      </c>
      <c r="AX11" s="46">
        <v>130</v>
      </c>
      <c r="AY11" s="46">
        <v>132</v>
      </c>
      <c r="AZ11" s="46">
        <v>129</v>
      </c>
      <c r="BA11" s="46">
        <v>131</v>
      </c>
      <c r="BB11" s="46">
        <v>137</v>
      </c>
      <c r="BC11" s="46">
        <v>140</v>
      </c>
      <c r="BD11" s="46">
        <v>143</v>
      </c>
      <c r="BE11" s="46">
        <v>146</v>
      </c>
      <c r="BF11" s="46">
        <v>146</v>
      </c>
      <c r="BG11" s="46">
        <v>147</v>
      </c>
      <c r="BH11" s="46">
        <v>172</v>
      </c>
      <c r="BI11" s="46">
        <v>157</v>
      </c>
      <c r="BJ11" s="46">
        <v>154</v>
      </c>
      <c r="BK11" s="46">
        <v>154</v>
      </c>
      <c r="BL11" s="46">
        <v>157</v>
      </c>
      <c r="BM11" s="46">
        <v>169</v>
      </c>
      <c r="BN11" s="46">
        <v>149</v>
      </c>
      <c r="BO11" s="46">
        <v>149</v>
      </c>
      <c r="BP11" s="46">
        <v>149</v>
      </c>
      <c r="BQ11" s="46">
        <v>156</v>
      </c>
      <c r="BR11" s="46">
        <v>159</v>
      </c>
      <c r="BS11" s="46">
        <v>159</v>
      </c>
      <c r="BT11" s="46">
        <v>145</v>
      </c>
      <c r="BU11" s="46">
        <v>158</v>
      </c>
      <c r="BV11" s="46">
        <v>178</v>
      </c>
      <c r="BW11" s="46">
        <v>158</v>
      </c>
      <c r="BX11" s="46">
        <v>159</v>
      </c>
      <c r="BY11" s="46">
        <v>152</v>
      </c>
      <c r="BZ11" s="46">
        <v>152</v>
      </c>
      <c r="CA11" s="46">
        <v>160</v>
      </c>
      <c r="CB11" s="46">
        <v>160</v>
      </c>
      <c r="CC11" s="46">
        <v>156</v>
      </c>
      <c r="CD11" s="46">
        <v>159</v>
      </c>
      <c r="CE11" s="46">
        <v>159</v>
      </c>
      <c r="CF11" s="46">
        <v>153</v>
      </c>
      <c r="CG11" s="46">
        <v>175</v>
      </c>
      <c r="CH11" s="46">
        <v>157</v>
      </c>
      <c r="CI11" s="46">
        <v>157</v>
      </c>
      <c r="CJ11" s="46">
        <v>159</v>
      </c>
      <c r="CK11" s="46">
        <v>150</v>
      </c>
      <c r="CL11" s="46">
        <v>144</v>
      </c>
      <c r="CM11" s="46">
        <v>145</v>
      </c>
      <c r="CN11" s="46">
        <v>157</v>
      </c>
      <c r="CO11" s="46">
        <v>145</v>
      </c>
      <c r="CP11" s="46">
        <v>145</v>
      </c>
      <c r="CQ11" s="46">
        <v>150</v>
      </c>
      <c r="CR11" s="46">
        <v>148</v>
      </c>
      <c r="CS11" s="46">
        <v>148</v>
      </c>
      <c r="CT11" s="46">
        <v>153</v>
      </c>
      <c r="CU11" s="46">
        <v>145</v>
      </c>
      <c r="CV11" s="46">
        <v>156</v>
      </c>
      <c r="CW11" s="46">
        <v>147</v>
      </c>
      <c r="CX11" s="46">
        <v>145</v>
      </c>
      <c r="CY11" s="46">
        <v>145</v>
      </c>
      <c r="CZ11" s="46">
        <v>145</v>
      </c>
      <c r="DA11" s="46">
        <v>145</v>
      </c>
      <c r="DB11" s="46">
        <v>145</v>
      </c>
      <c r="DC11" s="46">
        <v>145</v>
      </c>
      <c r="DD11" s="46">
        <v>145</v>
      </c>
      <c r="DE11" s="46">
        <v>145</v>
      </c>
      <c r="DF11" s="46">
        <v>146</v>
      </c>
      <c r="DG11" s="46">
        <v>146</v>
      </c>
      <c r="DH11" s="46">
        <v>147</v>
      </c>
      <c r="DI11" s="46">
        <v>148</v>
      </c>
      <c r="DJ11" s="46">
        <v>150</v>
      </c>
      <c r="DK11" s="46">
        <v>158</v>
      </c>
      <c r="DL11" s="46">
        <v>152</v>
      </c>
      <c r="DM11" s="46">
        <v>154</v>
      </c>
      <c r="DN11" s="46">
        <v>154</v>
      </c>
      <c r="DO11" s="46">
        <v>158</v>
      </c>
      <c r="DP11" s="46">
        <v>154</v>
      </c>
      <c r="DQ11" s="46">
        <v>176</v>
      </c>
      <c r="DR11" s="46">
        <v>162</v>
      </c>
      <c r="DS11" s="46">
        <v>162</v>
      </c>
      <c r="DT11" s="46">
        <v>174</v>
      </c>
      <c r="DU11" s="46">
        <v>162</v>
      </c>
      <c r="DV11" s="46">
        <v>162</v>
      </c>
      <c r="DW11" s="46">
        <v>162</v>
      </c>
      <c r="DX11" s="46">
        <v>162</v>
      </c>
      <c r="DY11" s="46">
        <v>160</v>
      </c>
      <c r="DZ11" s="46">
        <v>155</v>
      </c>
      <c r="EA11" s="46">
        <v>155</v>
      </c>
      <c r="EB11" s="46">
        <v>155</v>
      </c>
      <c r="EC11" s="46">
        <v>148</v>
      </c>
      <c r="ED11" s="46">
        <v>173</v>
      </c>
      <c r="EE11" s="46">
        <v>177</v>
      </c>
      <c r="EF11" s="46">
        <v>184.5</v>
      </c>
      <c r="EG11" s="46">
        <v>150</v>
      </c>
      <c r="EH11" s="46">
        <v>194</v>
      </c>
      <c r="EI11" s="46">
        <v>165</v>
      </c>
      <c r="EJ11" s="46">
        <v>170</v>
      </c>
      <c r="EK11" s="46">
        <v>180</v>
      </c>
      <c r="EL11" s="46">
        <v>170</v>
      </c>
      <c r="EM11" s="46">
        <v>170</v>
      </c>
      <c r="EN11" s="46">
        <v>172</v>
      </c>
      <c r="EO11" s="46">
        <v>175</v>
      </c>
      <c r="EP11" s="46">
        <v>175</v>
      </c>
      <c r="EQ11" s="46">
        <v>175</v>
      </c>
      <c r="ER11" s="46">
        <v>174</v>
      </c>
      <c r="ES11" s="46">
        <v>180</v>
      </c>
      <c r="ET11" s="46">
        <v>173</v>
      </c>
      <c r="EU11" s="46">
        <v>174</v>
      </c>
      <c r="EV11" s="46">
        <v>175</v>
      </c>
      <c r="EW11" s="46">
        <v>174</v>
      </c>
      <c r="EX11" s="46">
        <v>174</v>
      </c>
      <c r="EY11" s="46">
        <v>175</v>
      </c>
      <c r="EZ11" s="46">
        <v>174</v>
      </c>
      <c r="FA11" s="46">
        <v>171.76</v>
      </c>
      <c r="FB11" s="46">
        <v>171.76</v>
      </c>
      <c r="FC11" s="46">
        <v>171.76</v>
      </c>
      <c r="FD11" s="46">
        <v>173.25</v>
      </c>
      <c r="FE11" s="46">
        <v>173.25</v>
      </c>
      <c r="FF11" s="46">
        <v>173.25</v>
      </c>
      <c r="FG11" s="46">
        <v>173.25</v>
      </c>
      <c r="FH11" s="46">
        <v>173.25</v>
      </c>
      <c r="FI11" s="46">
        <v>171.76</v>
      </c>
      <c r="FJ11" s="46">
        <v>170</v>
      </c>
      <c r="FK11" s="46">
        <v>167.5</v>
      </c>
      <c r="FL11" s="46">
        <v>160</v>
      </c>
      <c r="FM11" s="46">
        <v>168</v>
      </c>
      <c r="FN11" s="46">
        <v>168</v>
      </c>
      <c r="FO11" s="46">
        <v>166</v>
      </c>
      <c r="FP11" s="46">
        <v>162</v>
      </c>
      <c r="FQ11" s="46">
        <v>165</v>
      </c>
      <c r="FR11" s="46">
        <v>170</v>
      </c>
      <c r="FS11" s="46">
        <v>170</v>
      </c>
      <c r="FT11" s="46">
        <v>170</v>
      </c>
      <c r="FU11" s="46">
        <v>165</v>
      </c>
      <c r="FV11" s="46">
        <v>165</v>
      </c>
      <c r="FW11" s="46">
        <v>165</v>
      </c>
      <c r="FX11" s="46">
        <v>165</v>
      </c>
      <c r="FY11" s="46">
        <v>156</v>
      </c>
      <c r="FZ11" s="46">
        <v>146</v>
      </c>
      <c r="GA11" s="46">
        <v>147</v>
      </c>
      <c r="GB11" s="46">
        <v>146.5</v>
      </c>
      <c r="GC11" s="46">
        <v>145.5</v>
      </c>
      <c r="GD11" s="46">
        <v>139.5</v>
      </c>
      <c r="GE11" s="46">
        <v>137.5</v>
      </c>
      <c r="GF11" s="46">
        <v>136</v>
      </c>
      <c r="GG11" s="46">
        <f t="shared" si="95"/>
        <v>136.1</v>
      </c>
      <c r="GH11" s="46">
        <f t="shared" si="95"/>
        <v>136.19999999999999</v>
      </c>
      <c r="GI11" s="46">
        <f t="shared" si="95"/>
        <v>136.29999999999998</v>
      </c>
      <c r="GJ11" s="46">
        <f t="shared" si="95"/>
        <v>136.39999999999998</v>
      </c>
      <c r="GK11" s="46">
        <v>136.5</v>
      </c>
      <c r="GL11" s="46">
        <v>131.5</v>
      </c>
      <c r="GM11" s="46">
        <v>127</v>
      </c>
      <c r="GN11" s="46">
        <v>120</v>
      </c>
      <c r="GO11" s="46">
        <v>120</v>
      </c>
      <c r="GP11" s="46">
        <v>121</v>
      </c>
      <c r="GQ11" s="46">
        <v>121</v>
      </c>
      <c r="GR11" s="46">
        <v>121</v>
      </c>
      <c r="GS11" s="46">
        <v>121</v>
      </c>
      <c r="GT11" s="46">
        <v>121</v>
      </c>
      <c r="GU11" s="46">
        <v>122</v>
      </c>
      <c r="GV11" s="46">
        <v>124</v>
      </c>
      <c r="GW11" s="46">
        <v>122</v>
      </c>
      <c r="GX11" s="46">
        <v>122.75</v>
      </c>
      <c r="GY11" s="46">
        <v>125.75</v>
      </c>
      <c r="GZ11" s="46">
        <v>123.75</v>
      </c>
      <c r="HA11" s="46">
        <v>122.75</v>
      </c>
      <c r="HB11" s="46">
        <v>121.75</v>
      </c>
      <c r="HC11" s="46">
        <v>124.5</v>
      </c>
      <c r="HD11" s="46">
        <v>124.5</v>
      </c>
      <c r="HE11" s="46">
        <v>133</v>
      </c>
      <c r="HF11" s="46">
        <v>0</v>
      </c>
      <c r="HG11" s="46">
        <v>123.25</v>
      </c>
      <c r="HH11" s="46">
        <v>123.75</v>
      </c>
      <c r="HI11" s="46">
        <v>125.75</v>
      </c>
      <c r="HJ11" s="46">
        <v>125.75</v>
      </c>
      <c r="HK11" s="46">
        <v>131.5</v>
      </c>
      <c r="HL11" s="46">
        <v>123</v>
      </c>
      <c r="HM11" s="46">
        <v>123</v>
      </c>
      <c r="HN11" s="46">
        <v>129</v>
      </c>
      <c r="HO11" s="46">
        <v>129</v>
      </c>
      <c r="HP11" s="46">
        <v>133.5</v>
      </c>
      <c r="HQ11" s="46">
        <v>135.5</v>
      </c>
      <c r="HR11" s="46">
        <v>133</v>
      </c>
      <c r="HS11" s="46">
        <v>131</v>
      </c>
      <c r="HT11" s="46">
        <v>128.5</v>
      </c>
      <c r="HU11" s="46">
        <v>128.5</v>
      </c>
      <c r="HV11" s="46">
        <v>129.5</v>
      </c>
      <c r="HW11" s="46">
        <v>132</v>
      </c>
      <c r="HX11" s="46">
        <v>128.5</v>
      </c>
      <c r="HY11" s="46">
        <v>128.5</v>
      </c>
      <c r="HZ11" s="46">
        <v>124.5</v>
      </c>
      <c r="IA11" s="46">
        <v>125.5</v>
      </c>
      <c r="IB11" s="46">
        <v>123.5</v>
      </c>
      <c r="IC11" s="46">
        <v>123</v>
      </c>
      <c r="ID11" s="46">
        <v>121</v>
      </c>
      <c r="IE11" s="46">
        <v>122</v>
      </c>
      <c r="IF11" s="46">
        <v>121</v>
      </c>
      <c r="IG11" s="46">
        <v>118</v>
      </c>
      <c r="IH11" s="46">
        <v>118</v>
      </c>
      <c r="II11" s="46">
        <v>119</v>
      </c>
      <c r="IJ11" s="46">
        <v>118</v>
      </c>
      <c r="IK11" s="46">
        <v>115.75</v>
      </c>
      <c r="IL11" s="46">
        <v>116</v>
      </c>
      <c r="IM11" s="46">
        <v>113</v>
      </c>
      <c r="IN11" s="46">
        <v>113</v>
      </c>
      <c r="IO11" s="47">
        <v>113</v>
      </c>
      <c r="IP11" s="47">
        <v>113</v>
      </c>
      <c r="IQ11" s="47">
        <v>109.5</v>
      </c>
      <c r="IR11" s="47">
        <v>103.5</v>
      </c>
      <c r="IS11" s="47">
        <v>100.5</v>
      </c>
      <c r="IT11" s="47">
        <v>104</v>
      </c>
      <c r="IU11" s="47">
        <v>106</v>
      </c>
      <c r="IV11" s="47">
        <v>106</v>
      </c>
      <c r="IW11" s="47">
        <v>108</v>
      </c>
      <c r="IX11" s="47">
        <v>122.25</v>
      </c>
      <c r="IY11" s="47">
        <v>110</v>
      </c>
      <c r="IZ11" s="47">
        <v>110</v>
      </c>
      <c r="JA11" s="47">
        <v>113</v>
      </c>
      <c r="JB11" s="47">
        <v>114</v>
      </c>
      <c r="JC11" s="47">
        <v>116</v>
      </c>
      <c r="JD11" s="47">
        <v>116</v>
      </c>
      <c r="JE11" s="47">
        <v>135.75</v>
      </c>
      <c r="JF11" s="47">
        <v>135.75</v>
      </c>
      <c r="JG11" s="47">
        <v>137</v>
      </c>
      <c r="JH11" s="47">
        <v>122</v>
      </c>
      <c r="JI11" s="47">
        <v>122</v>
      </c>
      <c r="JJ11" s="47">
        <v>122</v>
      </c>
      <c r="JK11" s="47">
        <v>122</v>
      </c>
      <c r="JL11" s="47">
        <v>122</v>
      </c>
      <c r="JM11" s="47">
        <v>122</v>
      </c>
      <c r="JN11" s="47">
        <v>125</v>
      </c>
      <c r="JO11" s="47">
        <v>125</v>
      </c>
      <c r="JP11" s="47">
        <v>125</v>
      </c>
      <c r="JQ11" s="47">
        <v>147.25</v>
      </c>
      <c r="JR11" s="47">
        <v>125</v>
      </c>
      <c r="JS11" s="47">
        <v>146.25</v>
      </c>
      <c r="JT11" s="47">
        <v>125</v>
      </c>
      <c r="JU11" s="47">
        <v>125</v>
      </c>
      <c r="JV11" s="47">
        <v>125</v>
      </c>
      <c r="JW11" s="47">
        <v>124</v>
      </c>
      <c r="JX11" s="47">
        <v>124.25</v>
      </c>
      <c r="JY11" s="47">
        <v>124.25</v>
      </c>
      <c r="JZ11" s="47">
        <v>129</v>
      </c>
      <c r="KA11" s="47">
        <v>121.33333333333333</v>
      </c>
      <c r="KB11" s="47">
        <v>114</v>
      </c>
      <c r="KC11" s="47">
        <v>120</v>
      </c>
      <c r="KD11" s="47">
        <v>120</v>
      </c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190"/>
      <c r="KR11" s="190"/>
      <c r="KS11" s="190"/>
      <c r="KT11" s="190"/>
      <c r="KU11" s="190"/>
      <c r="KV11" s="190"/>
      <c r="KW11" s="190"/>
      <c r="KX11" s="190"/>
      <c r="KY11" s="190"/>
      <c r="KZ11" s="190"/>
      <c r="LA11" s="190"/>
      <c r="LB11" s="190"/>
      <c r="LC11" s="190"/>
      <c r="LD11" s="190"/>
      <c r="LE11" s="190"/>
      <c r="LF11" s="190"/>
      <c r="LG11" s="190"/>
      <c r="LH11" s="190"/>
      <c r="LI11" s="190"/>
      <c r="LJ11" s="190"/>
      <c r="LK11" s="190"/>
      <c r="LL11" s="190"/>
      <c r="LM11" s="190"/>
      <c r="LN11" s="190"/>
      <c r="LO11" s="190"/>
      <c r="LP11" s="190"/>
      <c r="LQ11" s="190"/>
      <c r="LR11" s="190"/>
      <c r="LS11" s="190"/>
      <c r="LT11" s="190"/>
      <c r="LU11" s="190"/>
      <c r="LV11" s="190"/>
      <c r="LW11" s="190"/>
      <c r="LX11" s="190"/>
      <c r="LY11" s="190"/>
      <c r="LZ11" s="190"/>
      <c r="MA11" s="190"/>
      <c r="MB11" s="190"/>
      <c r="MC11" s="190"/>
      <c r="MD11" s="190"/>
      <c r="ME11" s="190"/>
      <c r="MF11" s="190"/>
      <c r="MG11" s="190"/>
      <c r="MH11" s="190"/>
    </row>
    <row r="12" spans="1:346" s="4" customFormat="1" ht="24.75" customHeight="1" thickBot="1" x14ac:dyDescent="0.25">
      <c r="A12" s="25" t="s">
        <v>55</v>
      </c>
      <c r="B12" s="6" t="s">
        <v>2</v>
      </c>
      <c r="C12" s="115">
        <f t="shared" si="96"/>
        <v>6</v>
      </c>
      <c r="D12" s="7"/>
      <c r="E12" s="47">
        <v>0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6">
        <v>0</v>
      </c>
      <c r="M12" s="46">
        <v>0</v>
      </c>
      <c r="N12" s="46">
        <v>0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  <c r="U12" s="46">
        <v>0</v>
      </c>
      <c r="V12" s="46">
        <v>0</v>
      </c>
      <c r="W12" s="46">
        <v>0</v>
      </c>
      <c r="X12" s="46">
        <v>0</v>
      </c>
      <c r="Y12" s="46">
        <v>0</v>
      </c>
      <c r="Z12" s="46">
        <v>0</v>
      </c>
      <c r="AA12" s="46"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99">
        <v>0</v>
      </c>
      <c r="AH12" s="46">
        <v>0</v>
      </c>
      <c r="AI12" s="46">
        <v>0</v>
      </c>
      <c r="AJ12" s="46">
        <v>0</v>
      </c>
      <c r="AK12" s="46">
        <v>0</v>
      </c>
      <c r="AL12" s="46">
        <v>170</v>
      </c>
      <c r="AM12" s="46">
        <v>169</v>
      </c>
      <c r="AN12" s="46">
        <v>169</v>
      </c>
      <c r="AO12" s="46">
        <v>169</v>
      </c>
      <c r="AP12" s="46">
        <v>169</v>
      </c>
      <c r="AQ12" s="46">
        <v>169</v>
      </c>
      <c r="AR12" s="46">
        <v>0</v>
      </c>
      <c r="AS12" s="46">
        <v>0</v>
      </c>
      <c r="AT12" s="46">
        <v>0</v>
      </c>
      <c r="AU12" s="46">
        <v>0</v>
      </c>
      <c r="AV12" s="99">
        <v>200</v>
      </c>
      <c r="AW12" s="46">
        <v>200</v>
      </c>
      <c r="AX12" s="46">
        <v>0</v>
      </c>
      <c r="AY12" s="46">
        <v>0</v>
      </c>
      <c r="AZ12" s="46">
        <v>200</v>
      </c>
      <c r="BA12" s="46">
        <v>220</v>
      </c>
      <c r="BB12" s="46">
        <v>200</v>
      </c>
      <c r="BC12" s="46">
        <v>205</v>
      </c>
      <c r="BD12" s="46">
        <v>205</v>
      </c>
      <c r="BE12" s="46">
        <v>205</v>
      </c>
      <c r="BF12" s="46">
        <v>0</v>
      </c>
      <c r="BG12" s="46">
        <v>0</v>
      </c>
      <c r="BH12" s="46">
        <v>0</v>
      </c>
      <c r="BI12" s="46">
        <v>217</v>
      </c>
      <c r="BJ12" s="46">
        <v>217</v>
      </c>
      <c r="BK12" s="46">
        <v>0</v>
      </c>
      <c r="BL12" s="46">
        <v>217</v>
      </c>
      <c r="BM12" s="46">
        <v>0</v>
      </c>
      <c r="BN12" s="46">
        <v>217</v>
      </c>
      <c r="BO12" s="46">
        <v>217</v>
      </c>
      <c r="BP12" s="46">
        <v>217</v>
      </c>
      <c r="BQ12" s="46">
        <v>215</v>
      </c>
      <c r="BR12" s="46">
        <v>215</v>
      </c>
      <c r="BS12" s="46">
        <v>215</v>
      </c>
      <c r="BT12" s="46">
        <v>0</v>
      </c>
      <c r="BU12" s="46">
        <v>215</v>
      </c>
      <c r="BV12" s="46">
        <v>0</v>
      </c>
      <c r="BW12" s="46">
        <v>218</v>
      </c>
      <c r="BX12" s="46">
        <v>218</v>
      </c>
      <c r="BY12" s="46">
        <v>218</v>
      </c>
      <c r="BZ12" s="46">
        <v>218</v>
      </c>
      <c r="CA12" s="46">
        <v>220</v>
      </c>
      <c r="CB12" s="46">
        <v>220</v>
      </c>
      <c r="CC12" s="46">
        <v>218</v>
      </c>
      <c r="CD12" s="46">
        <v>218</v>
      </c>
      <c r="CE12" s="46">
        <v>220</v>
      </c>
      <c r="CF12" s="46">
        <v>0</v>
      </c>
      <c r="CG12" s="46">
        <v>0</v>
      </c>
      <c r="CH12" s="46">
        <v>0</v>
      </c>
      <c r="CI12" s="46">
        <v>0</v>
      </c>
      <c r="CJ12" s="46">
        <v>220</v>
      </c>
      <c r="CK12" s="46">
        <v>220</v>
      </c>
      <c r="CL12" s="46">
        <v>220</v>
      </c>
      <c r="CM12" s="46">
        <v>220</v>
      </c>
      <c r="CN12" s="46">
        <v>0</v>
      </c>
      <c r="CO12" s="46">
        <v>220</v>
      </c>
      <c r="CP12" s="46">
        <v>220</v>
      </c>
      <c r="CQ12" s="46">
        <v>220</v>
      </c>
      <c r="CR12" s="46">
        <v>217</v>
      </c>
      <c r="CS12" s="46">
        <v>217</v>
      </c>
      <c r="CT12" s="46">
        <v>0</v>
      </c>
      <c r="CU12" s="46">
        <v>217</v>
      </c>
      <c r="CV12" s="46">
        <v>0</v>
      </c>
      <c r="CW12" s="46">
        <v>217</v>
      </c>
      <c r="CX12" s="46">
        <v>190</v>
      </c>
      <c r="CY12" s="46">
        <v>200</v>
      </c>
      <c r="CZ12" s="46">
        <v>190</v>
      </c>
      <c r="DA12" s="46">
        <v>160</v>
      </c>
      <c r="DB12" s="46">
        <v>160</v>
      </c>
      <c r="DC12" s="46">
        <v>160</v>
      </c>
      <c r="DD12" s="46">
        <v>190</v>
      </c>
      <c r="DE12" s="46">
        <v>190</v>
      </c>
      <c r="DF12" s="46">
        <v>160</v>
      </c>
      <c r="DG12" s="46">
        <v>160</v>
      </c>
      <c r="DH12" s="46">
        <v>170</v>
      </c>
      <c r="DI12" s="46">
        <v>204</v>
      </c>
      <c r="DJ12" s="46">
        <v>204</v>
      </c>
      <c r="DK12" s="46">
        <v>208</v>
      </c>
      <c r="DL12" s="46">
        <v>205</v>
      </c>
      <c r="DM12" s="46">
        <v>208</v>
      </c>
      <c r="DN12" s="46">
        <v>208</v>
      </c>
      <c r="DO12" s="46">
        <v>207</v>
      </c>
      <c r="DP12" s="46">
        <v>207</v>
      </c>
      <c r="DQ12" s="46">
        <v>0</v>
      </c>
      <c r="DR12" s="46">
        <v>209</v>
      </c>
      <c r="DS12" s="46">
        <v>210</v>
      </c>
      <c r="DT12" s="46">
        <v>0</v>
      </c>
      <c r="DU12" s="46">
        <v>215</v>
      </c>
      <c r="DV12" s="46">
        <v>215</v>
      </c>
      <c r="DW12" s="46">
        <v>215</v>
      </c>
      <c r="DX12" s="46">
        <v>215</v>
      </c>
      <c r="DY12" s="46">
        <v>215</v>
      </c>
      <c r="DZ12" s="46">
        <v>215</v>
      </c>
      <c r="EA12" s="46">
        <v>215</v>
      </c>
      <c r="EB12" s="46">
        <v>215</v>
      </c>
      <c r="EC12" s="46">
        <v>215</v>
      </c>
      <c r="ED12" s="46">
        <v>0</v>
      </c>
      <c r="EE12" s="46">
        <v>0</v>
      </c>
      <c r="EF12" s="46">
        <v>0</v>
      </c>
      <c r="EG12" s="46">
        <v>218</v>
      </c>
      <c r="EH12" s="46">
        <v>218</v>
      </c>
      <c r="EI12" s="46">
        <v>220</v>
      </c>
      <c r="EJ12" s="46">
        <v>200</v>
      </c>
      <c r="EK12" s="46">
        <v>200</v>
      </c>
      <c r="EL12" s="46">
        <v>190</v>
      </c>
      <c r="EM12" s="46">
        <v>190</v>
      </c>
      <c r="EN12" s="46">
        <v>200</v>
      </c>
      <c r="EO12" s="46">
        <v>205</v>
      </c>
      <c r="EP12" s="46">
        <v>205</v>
      </c>
      <c r="EQ12" s="46">
        <v>205</v>
      </c>
      <c r="ER12" s="46">
        <v>205</v>
      </c>
      <c r="ES12" s="46">
        <v>0</v>
      </c>
      <c r="ET12" s="46">
        <v>203</v>
      </c>
      <c r="EU12" s="46">
        <v>203</v>
      </c>
      <c r="EV12" s="46">
        <v>0</v>
      </c>
      <c r="EW12" s="46">
        <v>203</v>
      </c>
      <c r="EX12" s="46">
        <v>203</v>
      </c>
      <c r="EY12" s="46">
        <v>300</v>
      </c>
      <c r="EZ12" s="46">
        <v>212</v>
      </c>
      <c r="FA12" s="46">
        <v>212</v>
      </c>
      <c r="FB12" s="46">
        <v>212</v>
      </c>
      <c r="FC12" s="46">
        <v>212</v>
      </c>
      <c r="FD12" s="46">
        <v>212</v>
      </c>
      <c r="FE12" s="46">
        <v>212</v>
      </c>
      <c r="FF12" s="46">
        <v>0</v>
      </c>
      <c r="FG12" s="46">
        <v>206</v>
      </c>
      <c r="FH12" s="46">
        <v>206</v>
      </c>
      <c r="FI12" s="46">
        <v>205</v>
      </c>
      <c r="FJ12" s="46">
        <v>205</v>
      </c>
      <c r="FK12" s="46">
        <v>200</v>
      </c>
      <c r="FL12" s="46">
        <v>200</v>
      </c>
      <c r="FM12" s="46">
        <v>0</v>
      </c>
      <c r="FN12" s="46">
        <v>189</v>
      </c>
      <c r="FO12" s="46">
        <v>191</v>
      </c>
      <c r="FP12" s="46">
        <v>189</v>
      </c>
      <c r="FQ12" s="46">
        <v>193</v>
      </c>
      <c r="FR12" s="46">
        <v>194</v>
      </c>
      <c r="FS12" s="46">
        <v>196.5</v>
      </c>
      <c r="FT12" s="46">
        <v>195</v>
      </c>
      <c r="FU12" s="46">
        <v>195</v>
      </c>
      <c r="FV12" s="46">
        <v>189</v>
      </c>
      <c r="FW12" s="46">
        <v>187</v>
      </c>
      <c r="FX12" s="46">
        <v>189</v>
      </c>
      <c r="FY12" s="46">
        <v>187</v>
      </c>
      <c r="FZ12" s="46">
        <v>180</v>
      </c>
      <c r="GA12" s="46">
        <v>181</v>
      </c>
      <c r="GB12" s="46">
        <v>175.5</v>
      </c>
      <c r="GC12" s="46">
        <v>174.5</v>
      </c>
      <c r="GD12" s="46">
        <v>172</v>
      </c>
      <c r="GE12" s="46">
        <v>166</v>
      </c>
      <c r="GF12" s="46">
        <v>159.5</v>
      </c>
      <c r="GG12" s="46">
        <f t="shared" si="95"/>
        <v>161.9</v>
      </c>
      <c r="GH12" s="46">
        <f t="shared" si="95"/>
        <v>164.3</v>
      </c>
      <c r="GI12" s="46">
        <f t="shared" si="95"/>
        <v>166.70000000000002</v>
      </c>
      <c r="GJ12" s="46">
        <f t="shared" si="95"/>
        <v>169.10000000000002</v>
      </c>
      <c r="GK12" s="46">
        <v>171.5</v>
      </c>
      <c r="GL12" s="46">
        <v>170</v>
      </c>
      <c r="GM12" s="46">
        <v>170</v>
      </c>
      <c r="GN12" s="46">
        <v>172</v>
      </c>
      <c r="GO12" s="46">
        <v>180</v>
      </c>
      <c r="GP12" s="46">
        <v>215</v>
      </c>
      <c r="GQ12" s="46">
        <v>210</v>
      </c>
      <c r="GR12" s="46">
        <v>210</v>
      </c>
      <c r="GS12" s="46">
        <v>210</v>
      </c>
      <c r="GT12" s="46">
        <v>210</v>
      </c>
      <c r="GU12" s="46">
        <v>210</v>
      </c>
      <c r="GV12" s="46">
        <v>210</v>
      </c>
      <c r="GW12" s="46">
        <v>210</v>
      </c>
      <c r="GX12" s="46">
        <v>0</v>
      </c>
      <c r="GY12" s="46">
        <v>152</v>
      </c>
      <c r="GZ12" s="46">
        <v>155</v>
      </c>
      <c r="HA12" s="46">
        <v>158</v>
      </c>
      <c r="HB12" s="46">
        <v>158</v>
      </c>
      <c r="HC12" s="46">
        <v>155</v>
      </c>
      <c r="HD12" s="46">
        <v>190</v>
      </c>
      <c r="HE12" s="46">
        <v>180</v>
      </c>
      <c r="HF12" s="46">
        <v>0</v>
      </c>
      <c r="HG12" s="46">
        <v>180</v>
      </c>
      <c r="HH12" s="46">
        <v>152</v>
      </c>
      <c r="HI12" s="46">
        <v>149.5</v>
      </c>
      <c r="HJ12" s="46">
        <v>152</v>
      </c>
      <c r="HK12" s="46">
        <v>148</v>
      </c>
      <c r="HL12" s="46">
        <v>148</v>
      </c>
      <c r="HM12" s="46">
        <v>148</v>
      </c>
      <c r="HN12" s="46">
        <v>150</v>
      </c>
      <c r="HO12" s="46">
        <v>148</v>
      </c>
      <c r="HP12" s="46">
        <v>150</v>
      </c>
      <c r="HQ12" s="46">
        <v>153</v>
      </c>
      <c r="HR12" s="46">
        <v>154.5</v>
      </c>
      <c r="HS12" s="46">
        <v>152</v>
      </c>
      <c r="HT12" s="46">
        <v>152</v>
      </c>
      <c r="HU12" s="46">
        <v>152</v>
      </c>
      <c r="HV12" s="46">
        <v>152</v>
      </c>
      <c r="HW12" s="46">
        <v>155</v>
      </c>
      <c r="HX12" s="46">
        <v>155</v>
      </c>
      <c r="HY12" s="46">
        <v>155</v>
      </c>
      <c r="HZ12" s="46">
        <v>155</v>
      </c>
      <c r="IA12" s="46">
        <v>150</v>
      </c>
      <c r="IB12" s="46">
        <v>150</v>
      </c>
      <c r="IC12" s="46">
        <v>149</v>
      </c>
      <c r="ID12" s="46">
        <v>149</v>
      </c>
      <c r="IE12" s="46">
        <v>154</v>
      </c>
      <c r="IF12" s="46">
        <v>154</v>
      </c>
      <c r="IG12" s="46">
        <v>162</v>
      </c>
      <c r="IH12" s="46">
        <v>165</v>
      </c>
      <c r="II12" s="46">
        <v>164</v>
      </c>
      <c r="IJ12" s="46">
        <v>155</v>
      </c>
      <c r="IK12" s="46">
        <v>165</v>
      </c>
      <c r="IL12" s="46">
        <v>153</v>
      </c>
      <c r="IM12" s="46">
        <v>153</v>
      </c>
      <c r="IN12" s="46">
        <v>153</v>
      </c>
      <c r="IO12" s="47">
        <v>153</v>
      </c>
      <c r="IP12" s="47">
        <v>153</v>
      </c>
      <c r="IQ12" s="47">
        <v>153</v>
      </c>
      <c r="IR12" s="47">
        <v>153</v>
      </c>
      <c r="IS12" s="47">
        <v>152</v>
      </c>
      <c r="IT12" s="47">
        <v>134</v>
      </c>
      <c r="IU12" s="47">
        <v>134</v>
      </c>
      <c r="IV12" s="47">
        <v>134</v>
      </c>
      <c r="IW12" s="47">
        <v>134</v>
      </c>
      <c r="IX12" s="47">
        <v>134</v>
      </c>
      <c r="IY12" s="47">
        <v>145</v>
      </c>
      <c r="IZ12" s="47">
        <v>145</v>
      </c>
      <c r="JA12" s="47">
        <v>145</v>
      </c>
      <c r="JB12" s="47">
        <v>146</v>
      </c>
      <c r="JC12" s="47">
        <v>114</v>
      </c>
      <c r="JD12" s="47">
        <v>149.5</v>
      </c>
      <c r="JE12" s="47">
        <v>151</v>
      </c>
      <c r="JF12" s="47">
        <v>151</v>
      </c>
      <c r="JG12" s="47">
        <v>151</v>
      </c>
      <c r="JH12" s="47">
        <v>151</v>
      </c>
      <c r="JI12" s="47">
        <v>151</v>
      </c>
      <c r="JJ12" s="47">
        <v>145</v>
      </c>
      <c r="JK12" s="47">
        <v>145</v>
      </c>
      <c r="JL12" s="47">
        <v>145</v>
      </c>
      <c r="JM12" s="47">
        <v>145</v>
      </c>
      <c r="JN12" s="47">
        <v>145</v>
      </c>
      <c r="JO12" s="47">
        <v>155</v>
      </c>
      <c r="JP12" s="47">
        <v>149</v>
      </c>
      <c r="JQ12" s="47">
        <v>149</v>
      </c>
      <c r="JR12" s="47">
        <v>149</v>
      </c>
      <c r="JS12" s="47">
        <v>149</v>
      </c>
      <c r="JT12" s="47">
        <v>158.75</v>
      </c>
      <c r="JU12" s="47">
        <v>149</v>
      </c>
      <c r="JV12" s="47">
        <v>149</v>
      </c>
      <c r="JW12" s="47">
        <v>148.33333333333334</v>
      </c>
      <c r="JX12" s="47">
        <v>147</v>
      </c>
      <c r="JY12" s="47">
        <v>154</v>
      </c>
      <c r="JZ12" s="47">
        <v>155.66666666666666</v>
      </c>
      <c r="KA12" s="47">
        <v>155</v>
      </c>
      <c r="KB12" s="47">
        <v>155</v>
      </c>
      <c r="KC12" s="47">
        <v>158</v>
      </c>
      <c r="KD12" s="47">
        <v>161</v>
      </c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190"/>
      <c r="KR12" s="190"/>
      <c r="KS12" s="190"/>
      <c r="KT12" s="190"/>
      <c r="KU12" s="190"/>
      <c r="KV12" s="190"/>
      <c r="KW12" s="190"/>
      <c r="KX12" s="190"/>
      <c r="KY12" s="190"/>
      <c r="KZ12" s="190"/>
      <c r="LA12" s="190"/>
      <c r="LB12" s="190"/>
      <c r="LC12" s="190"/>
      <c r="LD12" s="190"/>
      <c r="LE12" s="190"/>
      <c r="LF12" s="190"/>
      <c r="LG12" s="190"/>
      <c r="LH12" s="190"/>
      <c r="LI12" s="190"/>
      <c r="LJ12" s="190"/>
      <c r="LK12" s="190"/>
      <c r="LL12" s="190"/>
      <c r="LM12" s="190"/>
      <c r="LN12" s="190"/>
      <c r="LO12" s="190"/>
      <c r="LP12" s="190"/>
      <c r="LQ12" s="190"/>
      <c r="LR12" s="190"/>
      <c r="LS12" s="190"/>
      <c r="LT12" s="190"/>
      <c r="LU12" s="190"/>
      <c r="LV12" s="190"/>
      <c r="LW12" s="190"/>
      <c r="LX12" s="190"/>
      <c r="LY12" s="190"/>
      <c r="LZ12" s="190"/>
      <c r="MA12" s="190"/>
      <c r="MB12" s="190"/>
      <c r="MC12" s="190"/>
      <c r="MD12" s="190"/>
      <c r="ME12" s="190"/>
      <c r="MF12" s="190"/>
      <c r="MG12" s="190"/>
      <c r="MH12" s="190"/>
    </row>
    <row r="13" spans="1:346" s="4" customFormat="1" ht="24.75" customHeight="1" thickBot="1" x14ac:dyDescent="0.25">
      <c r="A13" s="25" t="s">
        <v>795</v>
      </c>
      <c r="B13" s="6" t="s">
        <v>2</v>
      </c>
      <c r="C13" s="115">
        <f t="shared" si="96"/>
        <v>7</v>
      </c>
      <c r="D13" s="7"/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6">
        <v>0</v>
      </c>
      <c r="Z13" s="46">
        <v>0</v>
      </c>
      <c r="AA13" s="46"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99">
        <v>0</v>
      </c>
      <c r="AH13" s="46">
        <v>0</v>
      </c>
      <c r="AI13" s="46">
        <v>0</v>
      </c>
      <c r="AJ13" s="46">
        <v>0</v>
      </c>
      <c r="AK13" s="46">
        <v>0</v>
      </c>
      <c r="AL13" s="46">
        <v>0</v>
      </c>
      <c r="AM13" s="46">
        <v>0</v>
      </c>
      <c r="AN13" s="46">
        <v>0</v>
      </c>
      <c r="AO13" s="46">
        <v>0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99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46">
        <v>0</v>
      </c>
      <c r="BW13" s="46">
        <v>0</v>
      </c>
      <c r="BX13" s="46">
        <v>0</v>
      </c>
      <c r="BY13" s="46">
        <v>0</v>
      </c>
      <c r="BZ13" s="46">
        <v>0</v>
      </c>
      <c r="CA13" s="46">
        <v>0</v>
      </c>
      <c r="CB13" s="46">
        <v>0</v>
      </c>
      <c r="CC13" s="46">
        <v>0</v>
      </c>
      <c r="CD13" s="46">
        <v>0</v>
      </c>
      <c r="CE13" s="46">
        <v>0</v>
      </c>
      <c r="CF13" s="46">
        <v>0</v>
      </c>
      <c r="CG13" s="46">
        <v>0</v>
      </c>
      <c r="CH13" s="46">
        <v>0</v>
      </c>
      <c r="CI13" s="46">
        <v>0</v>
      </c>
      <c r="CJ13" s="46">
        <v>0</v>
      </c>
      <c r="CK13" s="46">
        <v>0</v>
      </c>
      <c r="CL13" s="46">
        <v>0</v>
      </c>
      <c r="CM13" s="46">
        <v>0</v>
      </c>
      <c r="CN13" s="46">
        <v>0</v>
      </c>
      <c r="CO13" s="46">
        <v>0</v>
      </c>
      <c r="CP13" s="46">
        <v>0</v>
      </c>
      <c r="CQ13" s="46">
        <v>0</v>
      </c>
      <c r="CR13" s="46">
        <v>0</v>
      </c>
      <c r="CS13" s="46">
        <v>0</v>
      </c>
      <c r="CT13" s="46">
        <v>0</v>
      </c>
      <c r="CU13" s="46">
        <v>0</v>
      </c>
      <c r="CV13" s="46">
        <v>0</v>
      </c>
      <c r="CW13" s="46">
        <v>0</v>
      </c>
      <c r="CX13" s="46">
        <v>0</v>
      </c>
      <c r="CY13" s="46">
        <v>0</v>
      </c>
      <c r="CZ13" s="46">
        <v>0</v>
      </c>
      <c r="DA13" s="46">
        <v>0</v>
      </c>
      <c r="DB13" s="46">
        <v>0</v>
      </c>
      <c r="DC13" s="46">
        <v>0</v>
      </c>
      <c r="DD13" s="46">
        <v>0</v>
      </c>
      <c r="DE13" s="46">
        <v>0</v>
      </c>
      <c r="DF13" s="46">
        <v>0</v>
      </c>
      <c r="DG13" s="46">
        <v>0</v>
      </c>
      <c r="DH13" s="46">
        <v>0</v>
      </c>
      <c r="DI13" s="46">
        <v>0</v>
      </c>
      <c r="DJ13" s="46">
        <v>0</v>
      </c>
      <c r="DK13" s="46">
        <v>0</v>
      </c>
      <c r="DL13" s="46">
        <v>0</v>
      </c>
      <c r="DM13" s="46">
        <v>0</v>
      </c>
      <c r="DN13" s="46">
        <v>0</v>
      </c>
      <c r="DO13" s="46">
        <v>0</v>
      </c>
      <c r="DP13" s="46">
        <v>0</v>
      </c>
      <c r="DQ13" s="46">
        <v>0</v>
      </c>
      <c r="DR13" s="46">
        <v>0</v>
      </c>
      <c r="DS13" s="46">
        <v>0</v>
      </c>
      <c r="DT13" s="46">
        <v>0</v>
      </c>
      <c r="DU13" s="46">
        <v>0</v>
      </c>
      <c r="DV13" s="46">
        <v>0</v>
      </c>
      <c r="DW13" s="46">
        <v>0</v>
      </c>
      <c r="DX13" s="46">
        <v>0</v>
      </c>
      <c r="DY13" s="46">
        <v>0</v>
      </c>
      <c r="DZ13" s="46">
        <v>0</v>
      </c>
      <c r="EA13" s="46">
        <v>0</v>
      </c>
      <c r="EB13" s="46">
        <v>0</v>
      </c>
      <c r="EC13" s="46">
        <v>0</v>
      </c>
      <c r="ED13" s="46">
        <v>0</v>
      </c>
      <c r="EE13" s="46">
        <v>0</v>
      </c>
      <c r="EF13" s="46">
        <v>0</v>
      </c>
      <c r="EG13" s="46">
        <v>0</v>
      </c>
      <c r="EH13" s="46">
        <v>0</v>
      </c>
      <c r="EI13" s="46">
        <v>0</v>
      </c>
      <c r="EJ13" s="46">
        <v>0</v>
      </c>
      <c r="EK13" s="46">
        <v>0</v>
      </c>
      <c r="EL13" s="46">
        <v>0</v>
      </c>
      <c r="EM13" s="46">
        <v>0</v>
      </c>
      <c r="EN13" s="46">
        <v>0</v>
      </c>
      <c r="EO13" s="46">
        <v>0</v>
      </c>
      <c r="EP13" s="46">
        <v>0</v>
      </c>
      <c r="EQ13" s="46">
        <v>0</v>
      </c>
      <c r="ER13" s="46">
        <v>0</v>
      </c>
      <c r="ES13" s="46">
        <v>0</v>
      </c>
      <c r="ET13" s="46">
        <v>0</v>
      </c>
      <c r="EU13" s="46">
        <v>0</v>
      </c>
      <c r="EV13" s="46">
        <v>0</v>
      </c>
      <c r="EW13" s="46">
        <v>0</v>
      </c>
      <c r="EX13" s="46">
        <v>0</v>
      </c>
      <c r="EY13" s="46">
        <v>0</v>
      </c>
      <c r="EZ13" s="46">
        <v>0</v>
      </c>
      <c r="FA13" s="46">
        <v>175.49</v>
      </c>
      <c r="FB13" s="46">
        <v>175.49</v>
      </c>
      <c r="FC13" s="46">
        <v>175.49</v>
      </c>
      <c r="FD13" s="46">
        <v>182.94</v>
      </c>
      <c r="FE13" s="46">
        <v>182.94</v>
      </c>
      <c r="FF13" s="46">
        <v>182.94</v>
      </c>
      <c r="FG13" s="46">
        <v>179.22</v>
      </c>
      <c r="FH13" s="46">
        <v>179.22</v>
      </c>
      <c r="FI13" s="46">
        <v>176.98</v>
      </c>
      <c r="FJ13" s="46">
        <v>176.98</v>
      </c>
      <c r="FK13" s="46">
        <v>176.98</v>
      </c>
      <c r="FL13" s="46">
        <v>176.98</v>
      </c>
      <c r="FM13" s="46">
        <v>176.98</v>
      </c>
      <c r="FN13" s="46">
        <v>0</v>
      </c>
      <c r="FO13" s="46">
        <v>0</v>
      </c>
      <c r="FP13" s="46">
        <v>0</v>
      </c>
      <c r="FQ13" s="46">
        <v>0</v>
      </c>
      <c r="FR13" s="46">
        <v>0</v>
      </c>
      <c r="FS13" s="46">
        <v>0</v>
      </c>
      <c r="FT13" s="46">
        <v>0</v>
      </c>
      <c r="FU13" s="46">
        <v>0</v>
      </c>
      <c r="FV13" s="46">
        <v>0</v>
      </c>
      <c r="FW13" s="46">
        <v>0</v>
      </c>
      <c r="FX13" s="46">
        <v>0</v>
      </c>
      <c r="FY13" s="46">
        <v>0</v>
      </c>
      <c r="FZ13" s="46">
        <v>168</v>
      </c>
      <c r="GA13" s="46">
        <v>164</v>
      </c>
      <c r="GB13" s="46">
        <v>159</v>
      </c>
      <c r="GC13" s="46">
        <v>159</v>
      </c>
      <c r="GD13" s="46">
        <v>152</v>
      </c>
      <c r="GE13" s="46">
        <v>152</v>
      </c>
      <c r="GF13" s="46">
        <v>142</v>
      </c>
      <c r="GG13" s="46">
        <f t="shared" si="95"/>
        <v>138.6</v>
      </c>
      <c r="GH13" s="46">
        <f t="shared" si="95"/>
        <v>135.19999999999999</v>
      </c>
      <c r="GI13" s="46">
        <f t="shared" si="95"/>
        <v>131.79999999999998</v>
      </c>
      <c r="GJ13" s="46">
        <f t="shared" si="95"/>
        <v>128.39999999999998</v>
      </c>
      <c r="GK13" s="46">
        <v>125</v>
      </c>
      <c r="GL13" s="46">
        <v>120</v>
      </c>
      <c r="GM13" s="46">
        <v>122</v>
      </c>
      <c r="GN13" s="46">
        <v>122</v>
      </c>
      <c r="GO13" s="46">
        <v>0</v>
      </c>
      <c r="GP13" s="46">
        <v>0</v>
      </c>
      <c r="GQ13" s="46">
        <v>126</v>
      </c>
      <c r="GR13" s="46">
        <v>126</v>
      </c>
      <c r="GS13" s="46">
        <v>126</v>
      </c>
      <c r="GT13" s="46">
        <v>126</v>
      </c>
      <c r="GU13" s="46">
        <v>126</v>
      </c>
      <c r="GV13" s="46">
        <v>126</v>
      </c>
      <c r="GW13" s="46">
        <v>130</v>
      </c>
      <c r="GX13" s="46">
        <v>0</v>
      </c>
      <c r="GY13" s="46">
        <v>130</v>
      </c>
      <c r="GZ13" s="46">
        <v>130</v>
      </c>
      <c r="HA13" s="46">
        <v>130</v>
      </c>
      <c r="HB13" s="46">
        <v>130</v>
      </c>
      <c r="HC13" s="46">
        <v>130</v>
      </c>
      <c r="HD13" s="46">
        <v>130</v>
      </c>
      <c r="HE13" s="46">
        <v>130</v>
      </c>
      <c r="HF13" s="46">
        <v>0</v>
      </c>
      <c r="HG13" s="46">
        <v>130</v>
      </c>
      <c r="HH13" s="46">
        <v>130</v>
      </c>
      <c r="HI13" s="46">
        <v>0</v>
      </c>
      <c r="HJ13" s="46">
        <v>0</v>
      </c>
      <c r="HK13" s="46">
        <v>130</v>
      </c>
      <c r="HL13" s="46">
        <v>130</v>
      </c>
      <c r="HM13" s="46">
        <v>0</v>
      </c>
      <c r="HN13" s="46">
        <v>124</v>
      </c>
      <c r="HO13" s="46">
        <v>130</v>
      </c>
      <c r="HP13" s="46">
        <v>124</v>
      </c>
      <c r="HQ13" s="46">
        <v>129</v>
      </c>
      <c r="HR13" s="46">
        <v>129</v>
      </c>
      <c r="HS13" s="46">
        <v>129</v>
      </c>
      <c r="HT13" s="46">
        <v>129</v>
      </c>
      <c r="HU13" s="46">
        <v>129</v>
      </c>
      <c r="HV13" s="46">
        <v>129</v>
      </c>
      <c r="HW13" s="46">
        <v>134</v>
      </c>
      <c r="HX13" s="46">
        <v>131</v>
      </c>
      <c r="HY13" s="46">
        <v>131</v>
      </c>
      <c r="HZ13" s="46">
        <v>131</v>
      </c>
      <c r="IA13" s="46">
        <v>130</v>
      </c>
      <c r="IB13" s="46">
        <v>124</v>
      </c>
      <c r="IC13" s="46">
        <v>124</v>
      </c>
      <c r="ID13" s="46">
        <v>125</v>
      </c>
      <c r="IE13" s="46">
        <v>122</v>
      </c>
      <c r="IF13" s="46">
        <v>120</v>
      </c>
      <c r="IG13" s="46">
        <v>129.75</v>
      </c>
      <c r="IH13" s="46">
        <v>120</v>
      </c>
      <c r="II13" s="46">
        <v>115</v>
      </c>
      <c r="IJ13" s="46">
        <v>114</v>
      </c>
      <c r="IK13" s="46">
        <v>118.5</v>
      </c>
      <c r="IL13" s="46">
        <v>114.5</v>
      </c>
      <c r="IM13" s="46">
        <v>110</v>
      </c>
      <c r="IN13" s="46">
        <v>109.5</v>
      </c>
      <c r="IO13" s="47">
        <v>108.5</v>
      </c>
      <c r="IP13" s="47">
        <v>108.5</v>
      </c>
      <c r="IQ13" s="47">
        <v>103</v>
      </c>
      <c r="IR13" s="47">
        <v>98</v>
      </c>
      <c r="IS13" s="47">
        <v>94</v>
      </c>
      <c r="IT13" s="47">
        <v>94</v>
      </c>
      <c r="IU13" s="47">
        <v>97</v>
      </c>
      <c r="IV13" s="47">
        <v>97</v>
      </c>
      <c r="IW13" s="47">
        <v>101</v>
      </c>
      <c r="IX13" s="47">
        <v>101</v>
      </c>
      <c r="IY13" s="47">
        <v>106</v>
      </c>
      <c r="IZ13" s="47">
        <v>106</v>
      </c>
      <c r="JA13" s="47">
        <v>108</v>
      </c>
      <c r="JB13" s="47">
        <v>112</v>
      </c>
      <c r="JC13" s="47">
        <v>112</v>
      </c>
      <c r="JD13" s="47">
        <v>111.75</v>
      </c>
      <c r="JE13" s="47">
        <v>119.75</v>
      </c>
      <c r="JF13" s="47">
        <v>119.75</v>
      </c>
      <c r="JG13" s="47">
        <v>120</v>
      </c>
      <c r="JH13" s="47">
        <v>120</v>
      </c>
      <c r="JI13" s="47">
        <v>118</v>
      </c>
      <c r="JJ13" s="47">
        <v>118</v>
      </c>
      <c r="JK13" s="47">
        <v>116</v>
      </c>
      <c r="JL13" s="47">
        <v>116</v>
      </c>
      <c r="JM13" s="47">
        <v>116</v>
      </c>
      <c r="JN13" s="47">
        <v>116</v>
      </c>
      <c r="JO13" s="47">
        <v>115.25</v>
      </c>
      <c r="JP13" s="47">
        <v>115</v>
      </c>
      <c r="JQ13" s="47">
        <v>115</v>
      </c>
      <c r="JR13" s="47">
        <v>115</v>
      </c>
      <c r="JS13" s="47">
        <v>115</v>
      </c>
      <c r="JT13" s="47">
        <v>115</v>
      </c>
      <c r="JU13" s="47">
        <v>115</v>
      </c>
      <c r="JV13" s="47">
        <v>110</v>
      </c>
      <c r="JW13" s="47">
        <v>110</v>
      </c>
      <c r="JX13" s="47">
        <v>109.75</v>
      </c>
      <c r="JY13" s="47">
        <v>110</v>
      </c>
      <c r="JZ13" s="47">
        <v>116.33333333333333</v>
      </c>
      <c r="KA13" s="47">
        <v>106.88</v>
      </c>
      <c r="KB13" s="47">
        <v>105.25</v>
      </c>
      <c r="KC13" s="47">
        <v>112.4375</v>
      </c>
      <c r="KD13" s="47">
        <v>113</v>
      </c>
      <c r="KE13" s="47"/>
      <c r="KF13" s="47"/>
      <c r="KG13" s="47"/>
      <c r="KH13" s="47"/>
      <c r="KI13" s="47"/>
      <c r="KJ13" s="47"/>
      <c r="KK13" s="47"/>
      <c r="KL13" s="47"/>
      <c r="KM13" s="47"/>
      <c r="KN13" s="47"/>
      <c r="KO13" s="47"/>
      <c r="KP13" s="47"/>
      <c r="KQ13" s="190"/>
      <c r="KR13" s="190"/>
      <c r="KS13" s="190"/>
      <c r="KT13" s="190"/>
      <c r="KU13" s="190"/>
      <c r="KV13" s="190"/>
      <c r="KW13" s="190"/>
      <c r="KX13" s="190"/>
      <c r="KY13" s="190"/>
      <c r="KZ13" s="190"/>
      <c r="LA13" s="190"/>
      <c r="LB13" s="190"/>
      <c r="LC13" s="190"/>
      <c r="LD13" s="190"/>
      <c r="LE13" s="190"/>
      <c r="LF13" s="190"/>
      <c r="LG13" s="190"/>
      <c r="LH13" s="190"/>
      <c r="LI13" s="190"/>
      <c r="LJ13" s="190"/>
      <c r="LK13" s="190"/>
      <c r="LL13" s="190"/>
      <c r="LM13" s="190"/>
      <c r="LN13" s="190"/>
      <c r="LO13" s="190"/>
      <c r="LP13" s="190"/>
      <c r="LQ13" s="190"/>
      <c r="LR13" s="190"/>
      <c r="LS13" s="190"/>
      <c r="LT13" s="190"/>
      <c r="LU13" s="190"/>
      <c r="LV13" s="190"/>
      <c r="LW13" s="190"/>
      <c r="LX13" s="190"/>
      <c r="LY13" s="190"/>
      <c r="LZ13" s="190"/>
      <c r="MA13" s="190"/>
      <c r="MB13" s="190"/>
      <c r="MC13" s="190"/>
      <c r="MD13" s="190"/>
      <c r="ME13" s="190"/>
      <c r="MF13" s="190"/>
      <c r="MG13" s="190"/>
      <c r="MH13" s="190"/>
    </row>
    <row r="14" spans="1:346" s="4" customFormat="1" ht="24.75" customHeight="1" thickBot="1" x14ac:dyDescent="0.25">
      <c r="A14" s="24" t="s">
        <v>107</v>
      </c>
      <c r="B14" s="6" t="s">
        <v>2</v>
      </c>
      <c r="C14" s="115">
        <f t="shared" si="96"/>
        <v>8</v>
      </c>
      <c r="D14" s="7"/>
      <c r="E14" s="46">
        <v>249</v>
      </c>
      <c r="F14" s="46">
        <v>249</v>
      </c>
      <c r="G14" s="46">
        <v>248</v>
      </c>
      <c r="H14" s="46">
        <v>241</v>
      </c>
      <c r="I14" s="46">
        <v>243.1</v>
      </c>
      <c r="J14" s="46">
        <v>239.37</v>
      </c>
      <c r="K14" s="46">
        <v>241</v>
      </c>
      <c r="L14" s="46">
        <v>245</v>
      </c>
      <c r="M14" s="46">
        <v>248</v>
      </c>
      <c r="N14" s="46">
        <v>248</v>
      </c>
      <c r="O14" s="46">
        <v>241.54</v>
      </c>
      <c r="P14" s="46">
        <v>230.5</v>
      </c>
      <c r="Q14" s="46">
        <v>242.75</v>
      </c>
      <c r="R14" s="46">
        <v>256.46000000000004</v>
      </c>
      <c r="S14" s="46">
        <v>256.46000000000004</v>
      </c>
      <c r="T14" s="46">
        <v>256.46000000000004</v>
      </c>
      <c r="U14" s="46">
        <v>256.46000000000004</v>
      </c>
      <c r="V14" s="46">
        <v>271.37</v>
      </c>
      <c r="W14" s="46">
        <v>256.25</v>
      </c>
      <c r="X14" s="46">
        <v>250</v>
      </c>
      <c r="Y14" s="46">
        <v>250</v>
      </c>
      <c r="Z14" s="46">
        <v>245</v>
      </c>
      <c r="AA14" s="46">
        <v>247</v>
      </c>
      <c r="AB14" s="46">
        <v>243</v>
      </c>
      <c r="AC14" s="46">
        <v>244</v>
      </c>
      <c r="AD14" s="46">
        <v>241.5</v>
      </c>
      <c r="AE14" s="46">
        <v>242.51</v>
      </c>
      <c r="AF14" s="46">
        <v>238.56</v>
      </c>
      <c r="AG14" s="98">
        <v>244.89</v>
      </c>
      <c r="AH14" s="46">
        <v>263.75</v>
      </c>
      <c r="AI14" s="46">
        <v>258</v>
      </c>
      <c r="AJ14" s="46">
        <v>261.75</v>
      </c>
      <c r="AK14" s="46">
        <v>258</v>
      </c>
      <c r="AL14" s="46">
        <v>259</v>
      </c>
      <c r="AM14" s="46">
        <v>254</v>
      </c>
      <c r="AN14" s="46">
        <v>254</v>
      </c>
      <c r="AO14" s="46">
        <v>255</v>
      </c>
      <c r="AP14" s="46">
        <v>266</v>
      </c>
      <c r="AQ14" s="46">
        <v>264</v>
      </c>
      <c r="AR14" s="46">
        <v>263.33000000000004</v>
      </c>
      <c r="AS14" s="46">
        <v>255</v>
      </c>
      <c r="AT14" s="46">
        <v>244.5</v>
      </c>
      <c r="AU14" s="46">
        <v>257.5</v>
      </c>
      <c r="AV14" s="98">
        <v>250</v>
      </c>
      <c r="AW14" s="46">
        <v>250</v>
      </c>
      <c r="AX14" s="46">
        <v>257.08000000000004</v>
      </c>
      <c r="AY14" s="46">
        <v>264.88</v>
      </c>
      <c r="AZ14" s="46">
        <v>252</v>
      </c>
      <c r="BA14" s="46">
        <v>269.35000000000002</v>
      </c>
      <c r="BB14" s="46">
        <v>274</v>
      </c>
      <c r="BC14" s="46">
        <v>271.5</v>
      </c>
      <c r="BD14" s="46">
        <v>269</v>
      </c>
      <c r="BE14" s="46">
        <v>269</v>
      </c>
      <c r="BF14" s="46">
        <v>295</v>
      </c>
      <c r="BG14" s="46">
        <v>286</v>
      </c>
      <c r="BH14" s="46">
        <v>289.39999999999998</v>
      </c>
      <c r="BI14" s="46">
        <v>281</v>
      </c>
      <c r="BJ14" s="46">
        <v>272</v>
      </c>
      <c r="BK14" s="46">
        <v>282.83</v>
      </c>
      <c r="BL14" s="46">
        <v>283.92</v>
      </c>
      <c r="BM14" s="46">
        <v>276.47000000000003</v>
      </c>
      <c r="BN14" s="46">
        <v>264.85000000000002</v>
      </c>
      <c r="BO14" s="46">
        <v>268</v>
      </c>
      <c r="BP14" s="46">
        <v>258.39999999999998</v>
      </c>
      <c r="BQ14" s="46">
        <v>253</v>
      </c>
      <c r="BR14" s="46">
        <v>253</v>
      </c>
      <c r="BS14" s="46">
        <v>241.25</v>
      </c>
      <c r="BT14" s="46">
        <v>243</v>
      </c>
      <c r="BU14" s="46">
        <v>225.75</v>
      </c>
      <c r="BV14" s="46">
        <v>234.5</v>
      </c>
      <c r="BW14" s="46">
        <v>234.5</v>
      </c>
      <c r="BX14" s="46">
        <v>229</v>
      </c>
      <c r="BY14" s="46">
        <v>239</v>
      </c>
      <c r="BZ14" s="46">
        <v>239</v>
      </c>
      <c r="CA14" s="46">
        <v>240.5</v>
      </c>
      <c r="CB14" s="46">
        <v>232.5</v>
      </c>
      <c r="CC14" s="46">
        <v>239</v>
      </c>
      <c r="CD14" s="46">
        <v>235.5</v>
      </c>
      <c r="CE14" s="46">
        <v>229.5</v>
      </c>
      <c r="CF14" s="46">
        <v>229</v>
      </c>
      <c r="CG14" s="46">
        <v>256.75</v>
      </c>
      <c r="CH14" s="46">
        <v>245.5</v>
      </c>
      <c r="CI14" s="46">
        <v>235</v>
      </c>
      <c r="CJ14" s="46">
        <v>233</v>
      </c>
      <c r="CK14" s="46">
        <v>242</v>
      </c>
      <c r="CL14" s="46">
        <v>236.75</v>
      </c>
      <c r="CM14" s="46">
        <v>235</v>
      </c>
      <c r="CN14" s="46">
        <v>242.5</v>
      </c>
      <c r="CO14" s="46">
        <v>246</v>
      </c>
      <c r="CP14" s="46">
        <v>246</v>
      </c>
      <c r="CQ14" s="46">
        <v>244.75</v>
      </c>
      <c r="CR14" s="46">
        <v>237.25</v>
      </c>
      <c r="CS14" s="46">
        <v>237.25</v>
      </c>
      <c r="CT14" s="46">
        <v>237.25</v>
      </c>
      <c r="CU14" s="46">
        <v>230</v>
      </c>
      <c r="CV14" s="46">
        <v>240.68</v>
      </c>
      <c r="CW14" s="46">
        <v>234.25</v>
      </c>
      <c r="CX14" s="46">
        <v>225.5</v>
      </c>
      <c r="CY14" s="46">
        <v>225</v>
      </c>
      <c r="CZ14" s="46">
        <v>226</v>
      </c>
      <c r="DA14" s="46">
        <v>223</v>
      </c>
      <c r="DB14" s="46">
        <v>218</v>
      </c>
      <c r="DC14" s="46">
        <v>216</v>
      </c>
      <c r="DD14" s="46">
        <v>219</v>
      </c>
      <c r="DE14" s="46">
        <v>221</v>
      </c>
      <c r="DF14" s="46">
        <v>228</v>
      </c>
      <c r="DG14" s="46">
        <v>233</v>
      </c>
      <c r="DH14" s="46">
        <v>238</v>
      </c>
      <c r="DI14" s="46">
        <v>240</v>
      </c>
      <c r="DJ14" s="46">
        <v>237.69</v>
      </c>
      <c r="DK14" s="46">
        <v>245</v>
      </c>
      <c r="DL14" s="46">
        <v>246</v>
      </c>
      <c r="DM14" s="46">
        <v>250</v>
      </c>
      <c r="DN14" s="46">
        <v>243.75</v>
      </c>
      <c r="DO14" s="46">
        <v>253</v>
      </c>
      <c r="DP14" s="46">
        <v>256.75</v>
      </c>
      <c r="DQ14" s="46">
        <v>284.25</v>
      </c>
      <c r="DR14" s="46">
        <v>270</v>
      </c>
      <c r="DS14" s="46">
        <v>271</v>
      </c>
      <c r="DT14" s="46">
        <v>306</v>
      </c>
      <c r="DU14" s="46">
        <v>289</v>
      </c>
      <c r="DV14" s="46">
        <v>292.5</v>
      </c>
      <c r="DW14" s="46">
        <v>303.75</v>
      </c>
      <c r="DX14" s="46">
        <v>317</v>
      </c>
      <c r="DY14" s="46">
        <v>319</v>
      </c>
      <c r="DZ14" s="46">
        <v>315</v>
      </c>
      <c r="EA14" s="46">
        <v>317</v>
      </c>
      <c r="EB14" s="46">
        <v>322</v>
      </c>
      <c r="EC14" s="46">
        <v>313.75</v>
      </c>
      <c r="ED14" s="46">
        <v>331.25</v>
      </c>
      <c r="EE14" s="46">
        <v>345.81</v>
      </c>
      <c r="EF14" s="46">
        <v>348.79</v>
      </c>
      <c r="EG14" s="46">
        <v>353</v>
      </c>
      <c r="EH14" s="46">
        <v>385.33</v>
      </c>
      <c r="EI14" s="46">
        <v>428</v>
      </c>
      <c r="EJ14" s="46">
        <v>411</v>
      </c>
      <c r="EK14" s="46">
        <v>411</v>
      </c>
      <c r="EL14" s="46">
        <v>400</v>
      </c>
      <c r="EM14" s="46">
        <v>405</v>
      </c>
      <c r="EN14" s="46">
        <v>408.75</v>
      </c>
      <c r="EO14" s="46">
        <v>411</v>
      </c>
      <c r="EP14" s="46">
        <v>412</v>
      </c>
      <c r="EQ14" s="46">
        <v>395</v>
      </c>
      <c r="ER14" s="46">
        <v>379.5</v>
      </c>
      <c r="ES14" s="46">
        <v>386</v>
      </c>
      <c r="ET14" s="46">
        <v>364.5</v>
      </c>
      <c r="EU14" s="46">
        <v>364.75</v>
      </c>
      <c r="EV14" s="46">
        <v>364</v>
      </c>
      <c r="EW14" s="46">
        <v>367.68</v>
      </c>
      <c r="EX14" s="46">
        <v>367.75</v>
      </c>
      <c r="EY14" s="46">
        <v>365.5</v>
      </c>
      <c r="EZ14" s="46">
        <v>341.49</v>
      </c>
      <c r="FA14" s="46">
        <v>344.51</v>
      </c>
      <c r="FB14" s="46">
        <v>344.51</v>
      </c>
      <c r="FC14" s="46">
        <v>344.51</v>
      </c>
      <c r="FD14" s="46">
        <v>356</v>
      </c>
      <c r="FE14" s="46">
        <v>356</v>
      </c>
      <c r="FF14" s="46">
        <v>341.5</v>
      </c>
      <c r="FG14" s="46">
        <v>325</v>
      </c>
      <c r="FH14" s="46">
        <v>319</v>
      </c>
      <c r="FI14" s="46">
        <v>316.5</v>
      </c>
      <c r="FJ14" s="46">
        <v>315.5</v>
      </c>
      <c r="FK14" s="46">
        <v>317.75</v>
      </c>
      <c r="FL14" s="46">
        <v>317.75</v>
      </c>
      <c r="FM14" s="46">
        <v>318</v>
      </c>
      <c r="FN14" s="46">
        <v>322.75</v>
      </c>
      <c r="FO14" s="46">
        <v>323</v>
      </c>
      <c r="FP14" s="46">
        <v>324</v>
      </c>
      <c r="FQ14" s="46">
        <v>324</v>
      </c>
      <c r="FR14" s="46">
        <v>318</v>
      </c>
      <c r="FS14" s="46">
        <v>328</v>
      </c>
      <c r="FT14" s="46">
        <v>323</v>
      </c>
      <c r="FU14" s="46">
        <v>317</v>
      </c>
      <c r="FV14" s="46">
        <v>348</v>
      </c>
      <c r="FW14" s="46">
        <v>350</v>
      </c>
      <c r="FX14" s="46">
        <v>350</v>
      </c>
      <c r="FY14" s="46">
        <v>351.5</v>
      </c>
      <c r="FZ14" s="46">
        <v>356</v>
      </c>
      <c r="GA14" s="46">
        <v>348.5</v>
      </c>
      <c r="GB14" s="46">
        <v>351</v>
      </c>
      <c r="GC14" s="46">
        <v>349</v>
      </c>
      <c r="GD14" s="46">
        <v>349</v>
      </c>
      <c r="GE14" s="46">
        <v>349</v>
      </c>
      <c r="GF14" s="46">
        <v>357</v>
      </c>
      <c r="GG14" s="46">
        <f t="shared" si="95"/>
        <v>356</v>
      </c>
      <c r="GH14" s="46">
        <f t="shared" si="95"/>
        <v>355</v>
      </c>
      <c r="GI14" s="46">
        <f t="shared" si="95"/>
        <v>354</v>
      </c>
      <c r="GJ14" s="46">
        <f t="shared" si="95"/>
        <v>353</v>
      </c>
      <c r="GK14" s="46">
        <v>352</v>
      </c>
      <c r="GL14" s="46">
        <v>336</v>
      </c>
      <c r="GM14" s="46">
        <v>342</v>
      </c>
      <c r="GN14" s="46">
        <v>345</v>
      </c>
      <c r="GO14" s="46">
        <v>357</v>
      </c>
      <c r="GP14" s="46">
        <v>355</v>
      </c>
      <c r="GQ14" s="46">
        <v>339</v>
      </c>
      <c r="GR14" s="46">
        <v>336.62</v>
      </c>
      <c r="GS14" s="46">
        <v>331</v>
      </c>
      <c r="GT14" s="46">
        <v>329</v>
      </c>
      <c r="GU14" s="46">
        <v>342</v>
      </c>
      <c r="GV14" s="46">
        <v>339</v>
      </c>
      <c r="GW14" s="46">
        <v>338</v>
      </c>
      <c r="GX14" s="46">
        <v>338.87</v>
      </c>
      <c r="GY14" s="46">
        <v>327</v>
      </c>
      <c r="GZ14" s="46">
        <v>330</v>
      </c>
      <c r="HA14" s="46">
        <v>322</v>
      </c>
      <c r="HB14" s="46">
        <v>340</v>
      </c>
      <c r="HC14" s="46">
        <v>335</v>
      </c>
      <c r="HD14" s="46">
        <v>328.75</v>
      </c>
      <c r="HE14" s="46">
        <v>328</v>
      </c>
      <c r="HF14" s="46">
        <v>338</v>
      </c>
      <c r="HG14" s="46">
        <v>327</v>
      </c>
      <c r="HH14" s="46">
        <v>329</v>
      </c>
      <c r="HI14" s="46">
        <v>340.51</v>
      </c>
      <c r="HJ14" s="46">
        <v>327.31</v>
      </c>
      <c r="HK14" s="46">
        <v>323.5</v>
      </c>
      <c r="HL14" s="46">
        <v>342</v>
      </c>
      <c r="HM14" s="46">
        <v>360.75</v>
      </c>
      <c r="HN14" s="46">
        <v>351</v>
      </c>
      <c r="HO14" s="46">
        <v>363</v>
      </c>
      <c r="HP14" s="46">
        <v>342</v>
      </c>
      <c r="HQ14" s="46">
        <v>341.5</v>
      </c>
      <c r="HR14" s="46">
        <v>354</v>
      </c>
      <c r="HS14" s="46">
        <v>352.63</v>
      </c>
      <c r="HT14" s="46">
        <v>338</v>
      </c>
      <c r="HU14" s="46">
        <v>338</v>
      </c>
      <c r="HV14" s="46">
        <v>329</v>
      </c>
      <c r="HW14" s="46">
        <v>330.23</v>
      </c>
      <c r="HX14" s="46">
        <v>328</v>
      </c>
      <c r="HY14" s="46">
        <v>323</v>
      </c>
      <c r="HZ14" s="46">
        <v>340.54</v>
      </c>
      <c r="IA14" s="46">
        <v>335</v>
      </c>
      <c r="IB14" s="46">
        <v>338</v>
      </c>
      <c r="IC14" s="46">
        <v>334</v>
      </c>
      <c r="ID14" s="46">
        <v>327</v>
      </c>
      <c r="IE14" s="46">
        <v>318.61</v>
      </c>
      <c r="IF14" s="46">
        <v>325.27</v>
      </c>
      <c r="IG14" s="46">
        <v>319.5</v>
      </c>
      <c r="IH14" s="46">
        <v>302</v>
      </c>
      <c r="II14" s="46">
        <v>297</v>
      </c>
      <c r="IJ14" s="46">
        <v>289</v>
      </c>
      <c r="IK14" s="46">
        <v>306.5</v>
      </c>
      <c r="IL14" s="46">
        <v>291</v>
      </c>
      <c r="IM14" s="46">
        <v>295</v>
      </c>
      <c r="IN14" s="46">
        <v>306</v>
      </c>
      <c r="IO14" s="47">
        <v>300</v>
      </c>
      <c r="IP14" s="47">
        <v>309</v>
      </c>
      <c r="IQ14" s="47">
        <v>298</v>
      </c>
      <c r="IR14" s="47">
        <v>291.5</v>
      </c>
      <c r="IS14" s="47">
        <v>293</v>
      </c>
      <c r="IT14" s="47">
        <v>277</v>
      </c>
      <c r="IU14" s="47">
        <v>282</v>
      </c>
      <c r="IV14" s="47">
        <v>282</v>
      </c>
      <c r="IW14" s="47">
        <v>294.5</v>
      </c>
      <c r="IX14" s="47">
        <v>326.32</v>
      </c>
      <c r="IY14" s="47">
        <v>305</v>
      </c>
      <c r="IZ14" s="47">
        <v>312.82</v>
      </c>
      <c r="JA14" s="47">
        <v>299</v>
      </c>
      <c r="JB14" s="47">
        <v>303</v>
      </c>
      <c r="JC14" s="47">
        <v>296</v>
      </c>
      <c r="JD14" s="47">
        <v>303.75</v>
      </c>
      <c r="JE14" s="47">
        <v>308.27999999999997</v>
      </c>
      <c r="JF14" s="47">
        <v>308.27999999999997</v>
      </c>
      <c r="JG14" s="47">
        <v>318.79000000000002</v>
      </c>
      <c r="JH14" s="47">
        <v>301</v>
      </c>
      <c r="JI14" s="47">
        <v>298</v>
      </c>
      <c r="JJ14" s="47">
        <v>302</v>
      </c>
      <c r="JK14" s="47">
        <v>309</v>
      </c>
      <c r="JL14" s="47">
        <v>299</v>
      </c>
      <c r="JM14" s="47">
        <v>299</v>
      </c>
      <c r="JN14" s="47">
        <v>292</v>
      </c>
      <c r="JO14" s="47">
        <v>295</v>
      </c>
      <c r="JP14" s="47">
        <v>295</v>
      </c>
      <c r="JQ14" s="47">
        <v>315.75</v>
      </c>
      <c r="JR14" s="47">
        <v>286</v>
      </c>
      <c r="JS14" s="47">
        <v>307</v>
      </c>
      <c r="JT14" s="47">
        <v>295</v>
      </c>
      <c r="JU14" s="47">
        <v>295</v>
      </c>
      <c r="JV14" s="47">
        <v>285</v>
      </c>
      <c r="JW14" s="47">
        <v>276</v>
      </c>
      <c r="JX14" s="47">
        <v>281.75</v>
      </c>
      <c r="JY14" s="47">
        <v>281.75</v>
      </c>
      <c r="JZ14" s="47">
        <v>292</v>
      </c>
      <c r="KA14" s="47">
        <v>272.5</v>
      </c>
      <c r="KB14" s="47">
        <v>264.75</v>
      </c>
      <c r="KC14" s="47">
        <v>264.25</v>
      </c>
      <c r="KD14" s="47">
        <v>257</v>
      </c>
      <c r="KE14" s="47"/>
      <c r="KF14" s="47"/>
      <c r="KG14" s="47"/>
      <c r="KH14" s="47"/>
      <c r="KI14" s="47"/>
      <c r="KJ14" s="47"/>
      <c r="KK14" s="47"/>
      <c r="KL14" s="47"/>
      <c r="KM14" s="47"/>
      <c r="KN14" s="47"/>
      <c r="KO14" s="47"/>
      <c r="KP14" s="47"/>
      <c r="KQ14" s="190"/>
      <c r="KR14" s="190"/>
      <c r="KS14" s="190"/>
      <c r="KT14" s="190"/>
      <c r="KU14" s="190"/>
      <c r="KV14" s="190"/>
      <c r="KW14" s="190"/>
      <c r="KX14" s="190"/>
      <c r="KY14" s="190"/>
      <c r="KZ14" s="190"/>
      <c r="LA14" s="190"/>
      <c r="LB14" s="190"/>
      <c r="LC14" s="190"/>
      <c r="LD14" s="190"/>
      <c r="LE14" s="190"/>
      <c r="LF14" s="190"/>
      <c r="LG14" s="190"/>
      <c r="LH14" s="190"/>
      <c r="LI14" s="190"/>
      <c r="LJ14" s="190"/>
      <c r="LK14" s="190"/>
      <c r="LL14" s="190"/>
      <c r="LM14" s="190"/>
      <c r="LN14" s="190"/>
      <c r="LO14" s="190"/>
      <c r="LP14" s="190"/>
      <c r="LQ14" s="190"/>
      <c r="LR14" s="190"/>
      <c r="LS14" s="190"/>
      <c r="LT14" s="190"/>
      <c r="LU14" s="190"/>
      <c r="LV14" s="190"/>
      <c r="LW14" s="190"/>
      <c r="LX14" s="190"/>
      <c r="LY14" s="190"/>
      <c r="LZ14" s="190"/>
      <c r="MA14" s="190"/>
      <c r="MB14" s="190"/>
      <c r="MC14" s="190"/>
      <c r="MD14" s="190"/>
      <c r="ME14" s="190"/>
      <c r="MF14" s="190"/>
      <c r="MG14" s="190"/>
      <c r="MH14" s="190"/>
    </row>
    <row r="15" spans="1:346" s="4" customFormat="1" ht="17.25" customHeight="1" thickBot="1" x14ac:dyDescent="0.25">
      <c r="A15" s="25" t="s">
        <v>786</v>
      </c>
      <c r="B15" s="6" t="s">
        <v>2</v>
      </c>
      <c r="C15" s="115">
        <f t="shared" si="96"/>
        <v>9</v>
      </c>
      <c r="D15" s="7"/>
      <c r="E15" s="47">
        <v>554.5</v>
      </c>
      <c r="F15" s="47">
        <v>554.5</v>
      </c>
      <c r="G15" s="47">
        <v>554.5</v>
      </c>
      <c r="H15" s="47">
        <v>554.5</v>
      </c>
      <c r="I15" s="47">
        <v>549.5</v>
      </c>
      <c r="J15" s="47">
        <v>549.5</v>
      </c>
      <c r="K15" s="47">
        <v>549.5</v>
      </c>
      <c r="L15" s="46">
        <v>549.5</v>
      </c>
      <c r="M15" s="46">
        <v>549.5</v>
      </c>
      <c r="N15" s="46">
        <v>549.5</v>
      </c>
      <c r="O15" s="46">
        <v>549.5</v>
      </c>
      <c r="P15" s="46">
        <v>549.5</v>
      </c>
      <c r="Q15" s="46">
        <v>549.5</v>
      </c>
      <c r="R15" s="46">
        <v>549.5</v>
      </c>
      <c r="S15" s="46">
        <v>549.5</v>
      </c>
      <c r="T15" s="46">
        <v>549.5</v>
      </c>
      <c r="U15" s="46">
        <v>549.5</v>
      </c>
      <c r="V15" s="46">
        <v>561</v>
      </c>
      <c r="W15" s="46">
        <v>561</v>
      </c>
      <c r="X15" s="46">
        <v>561</v>
      </c>
      <c r="Y15" s="46">
        <v>584</v>
      </c>
      <c r="Z15" s="46">
        <v>584</v>
      </c>
      <c r="AA15" s="46">
        <v>584</v>
      </c>
      <c r="AB15" s="46">
        <v>584</v>
      </c>
      <c r="AC15" s="46">
        <v>584</v>
      </c>
      <c r="AD15" s="46">
        <v>594</v>
      </c>
      <c r="AE15" s="46">
        <v>594</v>
      </c>
      <c r="AF15" s="46">
        <v>594</v>
      </c>
      <c r="AG15" s="99">
        <v>594</v>
      </c>
      <c r="AH15" s="46">
        <v>594</v>
      </c>
      <c r="AI15" s="46">
        <v>594</v>
      </c>
      <c r="AJ15" s="46">
        <v>594</v>
      </c>
      <c r="AK15" s="46">
        <v>614</v>
      </c>
      <c r="AL15" s="46">
        <v>580</v>
      </c>
      <c r="AM15" s="46">
        <v>572</v>
      </c>
      <c r="AN15" s="46">
        <v>572</v>
      </c>
      <c r="AO15" s="46">
        <v>287</v>
      </c>
      <c r="AP15" s="46">
        <v>587</v>
      </c>
      <c r="AQ15" s="46">
        <v>525</v>
      </c>
      <c r="AR15" s="46">
        <v>630</v>
      </c>
      <c r="AS15" s="46">
        <v>630</v>
      </c>
      <c r="AT15" s="46">
        <v>630</v>
      </c>
      <c r="AU15" s="46">
        <v>565</v>
      </c>
      <c r="AV15" s="99">
        <v>545</v>
      </c>
      <c r="AW15" s="46">
        <v>550</v>
      </c>
      <c r="AX15" s="46">
        <v>630</v>
      </c>
      <c r="AY15" s="46">
        <v>630</v>
      </c>
      <c r="AZ15" s="46">
        <v>575</v>
      </c>
      <c r="BA15" s="46">
        <v>550</v>
      </c>
      <c r="BB15" s="46">
        <v>608</v>
      </c>
      <c r="BC15" s="46">
        <v>575</v>
      </c>
      <c r="BD15" s="46">
        <v>600</v>
      </c>
      <c r="BE15" s="46">
        <v>600</v>
      </c>
      <c r="BF15" s="46">
        <v>638</v>
      </c>
      <c r="BG15" s="46">
        <v>555</v>
      </c>
      <c r="BH15" s="46">
        <v>638</v>
      </c>
      <c r="BI15" s="46">
        <v>638</v>
      </c>
      <c r="BJ15" s="46">
        <v>595</v>
      </c>
      <c r="BK15" s="46">
        <v>585</v>
      </c>
      <c r="BL15" s="46">
        <v>638</v>
      </c>
      <c r="BM15" s="46">
        <v>638</v>
      </c>
      <c r="BN15" s="46">
        <v>555</v>
      </c>
      <c r="BO15" s="46">
        <v>580</v>
      </c>
      <c r="BP15" s="46">
        <v>555</v>
      </c>
      <c r="BQ15" s="46">
        <v>638</v>
      </c>
      <c r="BR15" s="46">
        <v>620</v>
      </c>
      <c r="BS15" s="46">
        <v>620</v>
      </c>
      <c r="BT15" s="46">
        <v>530</v>
      </c>
      <c r="BU15" s="46">
        <v>610</v>
      </c>
      <c r="BV15" s="46">
        <v>610</v>
      </c>
      <c r="BW15" s="46">
        <v>610</v>
      </c>
      <c r="BX15" s="46">
        <v>605</v>
      </c>
      <c r="BY15" s="46">
        <v>525</v>
      </c>
      <c r="BZ15" s="46">
        <v>525</v>
      </c>
      <c r="CA15" s="46">
        <v>605</v>
      </c>
      <c r="CB15" s="46">
        <v>605</v>
      </c>
      <c r="CC15" s="46">
        <v>605</v>
      </c>
      <c r="CD15" s="46">
        <v>600</v>
      </c>
      <c r="CE15" s="46">
        <v>600</v>
      </c>
      <c r="CF15" s="46">
        <v>525</v>
      </c>
      <c r="CG15" s="46">
        <v>600</v>
      </c>
      <c r="CH15" s="46">
        <v>505</v>
      </c>
      <c r="CI15" s="46">
        <v>565</v>
      </c>
      <c r="CJ15" s="46">
        <v>595</v>
      </c>
      <c r="CK15" s="46">
        <v>542</v>
      </c>
      <c r="CL15" s="46">
        <v>542</v>
      </c>
      <c r="CM15" s="46">
        <v>545</v>
      </c>
      <c r="CN15" s="46">
        <v>560</v>
      </c>
      <c r="CO15" s="46">
        <v>535</v>
      </c>
      <c r="CP15" s="46">
        <v>513</v>
      </c>
      <c r="CQ15" s="46">
        <v>565</v>
      </c>
      <c r="CR15" s="46">
        <v>565</v>
      </c>
      <c r="CS15" s="46">
        <v>565</v>
      </c>
      <c r="CT15" s="46">
        <v>565</v>
      </c>
      <c r="CU15" s="46">
        <v>508</v>
      </c>
      <c r="CV15" s="46">
        <v>565</v>
      </c>
      <c r="CW15" s="46">
        <v>565</v>
      </c>
      <c r="CX15" s="46">
        <v>525</v>
      </c>
      <c r="CY15" s="46">
        <v>525</v>
      </c>
      <c r="CZ15" s="46">
        <v>525</v>
      </c>
      <c r="DA15" s="46">
        <v>515</v>
      </c>
      <c r="DB15" s="46">
        <v>515</v>
      </c>
      <c r="DC15" s="46">
        <v>512</v>
      </c>
      <c r="DD15" s="46">
        <v>572</v>
      </c>
      <c r="DE15" s="46">
        <v>572</v>
      </c>
      <c r="DF15" s="46">
        <v>525</v>
      </c>
      <c r="DG15" s="46">
        <v>525</v>
      </c>
      <c r="DH15" s="46">
        <v>540</v>
      </c>
      <c r="DI15" s="46">
        <v>542</v>
      </c>
      <c r="DJ15" s="46">
        <v>542</v>
      </c>
      <c r="DK15" s="46">
        <v>547</v>
      </c>
      <c r="DL15" s="46">
        <v>545</v>
      </c>
      <c r="DM15" s="46">
        <v>547</v>
      </c>
      <c r="DN15" s="46">
        <v>547</v>
      </c>
      <c r="DO15" s="46">
        <v>547</v>
      </c>
      <c r="DP15" s="46">
        <v>547</v>
      </c>
      <c r="DQ15" s="46">
        <v>547</v>
      </c>
      <c r="DR15" s="46">
        <v>547</v>
      </c>
      <c r="DS15" s="46">
        <v>547</v>
      </c>
      <c r="DT15" s="46">
        <v>547</v>
      </c>
      <c r="DU15" s="46">
        <v>547</v>
      </c>
      <c r="DV15" s="46">
        <v>547</v>
      </c>
      <c r="DW15" s="46">
        <v>579.5</v>
      </c>
      <c r="DX15" s="46">
        <v>579.5</v>
      </c>
      <c r="DY15" s="46">
        <v>579.5</v>
      </c>
      <c r="DZ15" s="46">
        <v>640.25</v>
      </c>
      <c r="EA15" s="46">
        <v>640.25</v>
      </c>
      <c r="EB15" s="46">
        <v>640.25</v>
      </c>
      <c r="EC15" s="46">
        <v>640.25</v>
      </c>
      <c r="ED15" s="46">
        <v>640.25</v>
      </c>
      <c r="EE15" s="46">
        <v>650.25</v>
      </c>
      <c r="EF15" s="46">
        <v>650.25</v>
      </c>
      <c r="EG15" s="46">
        <v>679.5</v>
      </c>
      <c r="EH15" s="46">
        <v>679.5</v>
      </c>
      <c r="EI15" s="46">
        <v>679.5</v>
      </c>
      <c r="EJ15" s="46">
        <v>679.5</v>
      </c>
      <c r="EK15" s="46">
        <v>679.5</v>
      </c>
      <c r="EL15" s="46">
        <v>679.5</v>
      </c>
      <c r="EM15" s="46">
        <v>719.75</v>
      </c>
      <c r="EN15" s="46">
        <v>719.75</v>
      </c>
      <c r="EO15" s="46">
        <v>719.75</v>
      </c>
      <c r="EP15" s="46">
        <v>719.75</v>
      </c>
      <c r="EQ15" s="46">
        <v>719.75</v>
      </c>
      <c r="ER15" s="46">
        <v>719.75</v>
      </c>
      <c r="ES15" s="46">
        <v>719.75</v>
      </c>
      <c r="ET15" s="46">
        <v>720.5</v>
      </c>
      <c r="EU15" s="46">
        <v>720.5</v>
      </c>
      <c r="EV15" s="46">
        <v>720.5</v>
      </c>
      <c r="EW15" s="46">
        <v>720.5</v>
      </c>
      <c r="EX15" s="46">
        <v>730.5</v>
      </c>
      <c r="EY15" s="46">
        <v>730.5</v>
      </c>
      <c r="EZ15" s="46">
        <v>715.5</v>
      </c>
      <c r="FA15" s="46">
        <v>715.5</v>
      </c>
      <c r="FB15" s="46">
        <v>715.5</v>
      </c>
      <c r="FC15" s="46">
        <v>706</v>
      </c>
      <c r="FD15" s="46">
        <v>715.5</v>
      </c>
      <c r="FE15" s="46">
        <v>715.5</v>
      </c>
      <c r="FF15" s="46">
        <v>695.25</v>
      </c>
      <c r="FG15" s="46">
        <v>695.25</v>
      </c>
      <c r="FH15" s="46">
        <v>685.25</v>
      </c>
      <c r="FI15" s="46">
        <v>685.25</v>
      </c>
      <c r="FJ15" s="46">
        <v>685.25</v>
      </c>
      <c r="FK15" s="46">
        <v>685.25</v>
      </c>
      <c r="FL15" s="46">
        <v>685.25</v>
      </c>
      <c r="FM15" s="46">
        <v>675.25</v>
      </c>
      <c r="FN15" s="46">
        <v>675.25</v>
      </c>
      <c r="FO15" s="46">
        <v>675.25</v>
      </c>
      <c r="FP15" s="46">
        <v>660.25</v>
      </c>
      <c r="FQ15" s="46">
        <v>660.25</v>
      </c>
      <c r="FR15" s="46">
        <v>655.25</v>
      </c>
      <c r="FS15" s="46">
        <v>655.25</v>
      </c>
      <c r="FT15" s="46">
        <v>655.25</v>
      </c>
      <c r="FU15" s="46">
        <v>660.25</v>
      </c>
      <c r="FV15" s="46">
        <v>660.25</v>
      </c>
      <c r="FW15" s="46">
        <v>660.25</v>
      </c>
      <c r="FX15" s="46">
        <v>720.25</v>
      </c>
      <c r="FY15" s="46">
        <v>720.25</v>
      </c>
      <c r="FZ15" s="46">
        <v>720.25</v>
      </c>
      <c r="GA15" s="46">
        <v>750.5</v>
      </c>
      <c r="GB15" s="46">
        <v>697.75</v>
      </c>
      <c r="GC15" s="46">
        <v>697.75</v>
      </c>
      <c r="GD15" s="46">
        <v>697.75</v>
      </c>
      <c r="GE15" s="46">
        <v>697.75</v>
      </c>
      <c r="GF15" s="46">
        <v>697.75</v>
      </c>
      <c r="GG15" s="46">
        <f t="shared" si="95"/>
        <v>702.75</v>
      </c>
      <c r="GH15" s="46">
        <f t="shared" si="95"/>
        <v>707.75</v>
      </c>
      <c r="GI15" s="46">
        <f t="shared" si="95"/>
        <v>712.75</v>
      </c>
      <c r="GJ15" s="46">
        <f t="shared" si="95"/>
        <v>717.75</v>
      </c>
      <c r="GK15" s="46">
        <v>722.75</v>
      </c>
      <c r="GL15" s="46">
        <v>717.75</v>
      </c>
      <c r="GM15" s="46">
        <v>722.75</v>
      </c>
      <c r="GN15" s="46">
        <v>712.75</v>
      </c>
      <c r="GO15" s="46">
        <v>717.75</v>
      </c>
      <c r="GP15" s="46">
        <v>717.75</v>
      </c>
      <c r="GQ15" s="46">
        <v>717.75</v>
      </c>
      <c r="GR15" s="46">
        <v>717.75</v>
      </c>
      <c r="GS15" s="46">
        <v>695.25</v>
      </c>
      <c r="GT15" s="46">
        <v>695.25</v>
      </c>
      <c r="GU15" s="46">
        <v>710.25</v>
      </c>
      <c r="GV15" s="46">
        <v>710.25</v>
      </c>
      <c r="GW15" s="46">
        <v>710.25</v>
      </c>
      <c r="GX15" s="46">
        <v>710.25</v>
      </c>
      <c r="GY15" s="46">
        <v>710.25</v>
      </c>
      <c r="GZ15" s="46">
        <v>700.25</v>
      </c>
      <c r="HA15" s="46">
        <v>700.25</v>
      </c>
      <c r="HB15" s="46">
        <v>700.25</v>
      </c>
      <c r="HC15" s="46">
        <v>710.25</v>
      </c>
      <c r="HD15" s="46">
        <v>710.25</v>
      </c>
      <c r="HE15" s="46">
        <v>0</v>
      </c>
      <c r="HF15" s="46">
        <v>0</v>
      </c>
      <c r="HG15" s="46">
        <v>665.75</v>
      </c>
      <c r="HH15" s="46">
        <v>665.75</v>
      </c>
      <c r="HI15" s="46">
        <v>665.75</v>
      </c>
      <c r="HJ15" s="46">
        <v>690.25</v>
      </c>
      <c r="HK15" s="46">
        <v>690.25</v>
      </c>
      <c r="HL15" s="46">
        <v>690.25</v>
      </c>
      <c r="HM15" s="46">
        <v>690.25</v>
      </c>
      <c r="HN15" s="46">
        <v>690.25</v>
      </c>
      <c r="HO15" s="46">
        <v>690.25</v>
      </c>
      <c r="HP15" s="46">
        <v>705.25</v>
      </c>
      <c r="HQ15" s="46">
        <v>755.5</v>
      </c>
      <c r="HR15" s="46">
        <v>755.5</v>
      </c>
      <c r="HS15" s="46">
        <v>755.5</v>
      </c>
      <c r="HT15" s="46">
        <v>755.5</v>
      </c>
      <c r="HU15" s="46">
        <v>755.5</v>
      </c>
      <c r="HV15" s="46">
        <v>755.5</v>
      </c>
      <c r="HW15" s="46">
        <v>755.5</v>
      </c>
      <c r="HX15" s="46">
        <v>755.5</v>
      </c>
      <c r="HY15" s="46">
        <v>755.5</v>
      </c>
      <c r="HZ15" s="46">
        <v>745.5</v>
      </c>
      <c r="IA15" s="46">
        <v>745.5</v>
      </c>
      <c r="IB15" s="46">
        <v>745.5</v>
      </c>
      <c r="IC15" s="46">
        <v>745.5</v>
      </c>
      <c r="ID15" s="46">
        <v>745.5</v>
      </c>
      <c r="IE15" s="46">
        <v>745.5</v>
      </c>
      <c r="IF15" s="46">
        <v>745.5</v>
      </c>
      <c r="IG15" s="46">
        <v>745.5</v>
      </c>
      <c r="IH15" s="46">
        <v>745.5</v>
      </c>
      <c r="II15" s="46">
        <v>745.5</v>
      </c>
      <c r="IJ15" s="46">
        <v>745.5</v>
      </c>
      <c r="IK15" s="46">
        <v>745.5</v>
      </c>
      <c r="IL15" s="46">
        <v>704</v>
      </c>
      <c r="IM15" s="46">
        <v>704</v>
      </c>
      <c r="IN15" s="46">
        <v>704</v>
      </c>
      <c r="IO15" s="47">
        <v>704</v>
      </c>
      <c r="IP15" s="47">
        <v>704</v>
      </c>
      <c r="IQ15" s="47">
        <v>704</v>
      </c>
      <c r="IR15" s="47">
        <v>704</v>
      </c>
      <c r="IS15" s="47">
        <v>704</v>
      </c>
      <c r="IT15" s="47">
        <v>723</v>
      </c>
      <c r="IU15" s="47">
        <v>723</v>
      </c>
      <c r="IV15" s="47">
        <v>723</v>
      </c>
      <c r="IW15" s="47">
        <v>723</v>
      </c>
      <c r="IX15" s="47">
        <v>754</v>
      </c>
      <c r="IY15" s="47">
        <v>754</v>
      </c>
      <c r="IZ15" s="47">
        <v>754</v>
      </c>
      <c r="JA15" s="47">
        <v>757</v>
      </c>
      <c r="JB15" s="47">
        <v>757</v>
      </c>
      <c r="JC15" s="47">
        <v>757</v>
      </c>
      <c r="JD15" s="47">
        <v>757</v>
      </c>
      <c r="JE15" s="47">
        <v>757</v>
      </c>
      <c r="JF15" s="47">
        <v>757</v>
      </c>
      <c r="JG15" s="47">
        <v>757</v>
      </c>
      <c r="JH15" s="47">
        <v>757</v>
      </c>
      <c r="JI15" s="47">
        <v>757</v>
      </c>
      <c r="JJ15" s="47">
        <v>757</v>
      </c>
      <c r="JK15" s="47">
        <v>757</v>
      </c>
      <c r="JL15" s="47">
        <v>757</v>
      </c>
      <c r="JM15" s="47">
        <v>757</v>
      </c>
      <c r="JN15" s="47">
        <v>757</v>
      </c>
      <c r="JO15" s="47">
        <v>757</v>
      </c>
      <c r="JP15" s="47">
        <v>757</v>
      </c>
      <c r="JQ15" s="47">
        <v>757</v>
      </c>
      <c r="JR15" s="47">
        <v>757</v>
      </c>
      <c r="JS15" s="47">
        <v>727</v>
      </c>
      <c r="JT15" s="47">
        <v>727</v>
      </c>
      <c r="JU15" s="47">
        <v>727</v>
      </c>
      <c r="JV15" s="47">
        <v>727</v>
      </c>
      <c r="JW15" s="47">
        <v>730.75</v>
      </c>
      <c r="JX15" s="47">
        <v>721.5</v>
      </c>
      <c r="JY15" s="47">
        <v>719</v>
      </c>
      <c r="JZ15" s="47">
        <v>722</v>
      </c>
      <c r="KA15" s="47">
        <v>714</v>
      </c>
      <c r="KB15" s="47">
        <v>696</v>
      </c>
      <c r="KC15" s="47">
        <v>696</v>
      </c>
      <c r="KD15" s="47">
        <v>696</v>
      </c>
      <c r="KE15" s="47"/>
      <c r="KF15" s="47"/>
      <c r="KG15" s="47"/>
      <c r="KH15" s="47"/>
      <c r="KI15" s="47"/>
      <c r="KJ15" s="47"/>
      <c r="KK15" s="47"/>
      <c r="KL15" s="47"/>
      <c r="KM15" s="47"/>
      <c r="KN15" s="47"/>
      <c r="KO15" s="47"/>
      <c r="KP15" s="47"/>
      <c r="KQ15" s="190"/>
      <c r="KR15" s="190"/>
      <c r="KS15" s="190"/>
      <c r="KT15" s="190"/>
      <c r="KU15" s="190"/>
      <c r="KV15" s="190"/>
      <c r="KW15" s="190"/>
      <c r="KX15" s="190"/>
      <c r="KY15" s="190"/>
      <c r="KZ15" s="190"/>
      <c r="LA15" s="190"/>
      <c r="LB15" s="190"/>
      <c r="LC15" s="190"/>
      <c r="LD15" s="190"/>
      <c r="LE15" s="190"/>
      <c r="LF15" s="190"/>
      <c r="LG15" s="190"/>
      <c r="LH15" s="190"/>
      <c r="LI15" s="190"/>
      <c r="LJ15" s="190"/>
      <c r="LK15" s="190"/>
      <c r="LL15" s="190"/>
      <c r="LM15" s="190"/>
      <c r="LN15" s="190"/>
      <c r="LO15" s="190"/>
      <c r="LP15" s="190"/>
      <c r="LQ15" s="190"/>
      <c r="LR15" s="190"/>
      <c r="LS15" s="190"/>
      <c r="LT15" s="190"/>
      <c r="LU15" s="190"/>
      <c r="LV15" s="190"/>
      <c r="LW15" s="190"/>
      <c r="LX15" s="190"/>
      <c r="LY15" s="190"/>
      <c r="LZ15" s="190"/>
      <c r="MA15" s="190"/>
      <c r="MB15" s="190"/>
      <c r="MC15" s="190"/>
      <c r="MD15" s="190"/>
      <c r="ME15" s="190"/>
      <c r="MF15" s="190"/>
      <c r="MG15" s="190"/>
      <c r="MH15" s="190"/>
    </row>
    <row r="16" spans="1:346" s="4" customFormat="1" ht="17.25" customHeight="1" thickBot="1" x14ac:dyDescent="0.25">
      <c r="A16" s="25" t="s">
        <v>7</v>
      </c>
      <c r="B16" s="6" t="s">
        <v>2</v>
      </c>
      <c r="C16" s="115">
        <f t="shared" si="96"/>
        <v>10</v>
      </c>
      <c r="D16" s="7"/>
      <c r="E16" s="47">
        <v>143.5</v>
      </c>
      <c r="F16" s="47">
        <v>143.5</v>
      </c>
      <c r="G16" s="47">
        <v>150</v>
      </c>
      <c r="H16" s="47">
        <v>152.5</v>
      </c>
      <c r="I16" s="47">
        <v>159</v>
      </c>
      <c r="J16" s="47">
        <v>159</v>
      </c>
      <c r="K16" s="47">
        <v>159.75</v>
      </c>
      <c r="L16" s="46">
        <v>162.75</v>
      </c>
      <c r="M16" s="46">
        <v>162.75</v>
      </c>
      <c r="N16" s="46">
        <v>162.75</v>
      </c>
      <c r="O16" s="46">
        <v>162.75</v>
      </c>
      <c r="P16" s="46">
        <v>162.75</v>
      </c>
      <c r="Q16" s="46">
        <v>162.75</v>
      </c>
      <c r="R16" s="46">
        <v>162.75</v>
      </c>
      <c r="S16" s="46">
        <v>149.5</v>
      </c>
      <c r="T16" s="46">
        <v>149.75</v>
      </c>
      <c r="U16" s="46">
        <v>151.5</v>
      </c>
      <c r="V16" s="46">
        <v>151.75</v>
      </c>
      <c r="W16" s="46">
        <v>151.5</v>
      </c>
      <c r="X16" s="46">
        <v>166.75</v>
      </c>
      <c r="Y16" s="46">
        <v>166.75</v>
      </c>
      <c r="Z16" s="46">
        <v>169.75</v>
      </c>
      <c r="AA16" s="46">
        <v>169.75</v>
      </c>
      <c r="AB16" s="46">
        <v>169.75</v>
      </c>
      <c r="AC16" s="46">
        <v>169.75</v>
      </c>
      <c r="AD16" s="46">
        <v>169.75</v>
      </c>
      <c r="AE16" s="46">
        <v>169.75</v>
      </c>
      <c r="AF16" s="46">
        <v>169.75</v>
      </c>
      <c r="AG16" s="99">
        <v>169.75</v>
      </c>
      <c r="AH16" s="46">
        <v>181.75</v>
      </c>
      <c r="AI16" s="46">
        <v>181.75</v>
      </c>
      <c r="AJ16" s="46">
        <v>181.75</v>
      </c>
      <c r="AK16" s="46">
        <v>181.75</v>
      </c>
      <c r="AL16" s="46">
        <v>168</v>
      </c>
      <c r="AM16" s="46">
        <v>160.5</v>
      </c>
      <c r="AN16" s="46">
        <v>160.5</v>
      </c>
      <c r="AO16" s="46">
        <v>165</v>
      </c>
      <c r="AP16" s="46">
        <v>176.75</v>
      </c>
      <c r="AQ16" s="46">
        <v>180</v>
      </c>
      <c r="AR16" s="46">
        <v>193.75</v>
      </c>
      <c r="AS16" s="46">
        <v>190.75</v>
      </c>
      <c r="AT16" s="46">
        <v>193.75</v>
      </c>
      <c r="AU16" s="46">
        <v>0</v>
      </c>
      <c r="AV16" s="99">
        <v>171.75</v>
      </c>
      <c r="AW16" s="46">
        <v>171.75</v>
      </c>
      <c r="AX16" s="46">
        <v>186.75</v>
      </c>
      <c r="AY16" s="46">
        <v>189.75</v>
      </c>
      <c r="AZ16" s="46">
        <v>179.75</v>
      </c>
      <c r="BA16" s="46">
        <v>179.75</v>
      </c>
      <c r="BB16" s="46">
        <v>179.75</v>
      </c>
      <c r="BC16" s="46">
        <v>181.75</v>
      </c>
      <c r="BD16" s="46">
        <v>185</v>
      </c>
      <c r="BE16" s="46">
        <v>185</v>
      </c>
      <c r="BF16" s="46">
        <v>194.75</v>
      </c>
      <c r="BG16" s="46">
        <v>200.75</v>
      </c>
      <c r="BH16" s="46">
        <v>215.75</v>
      </c>
      <c r="BI16" s="46">
        <v>210.75</v>
      </c>
      <c r="BJ16" s="46">
        <v>200</v>
      </c>
      <c r="BK16" s="46">
        <v>195</v>
      </c>
      <c r="BL16" s="46">
        <v>157.75</v>
      </c>
      <c r="BM16" s="46">
        <v>196.75</v>
      </c>
      <c r="BN16" s="46">
        <v>154</v>
      </c>
      <c r="BO16" s="46">
        <v>152.5</v>
      </c>
      <c r="BP16" s="46">
        <v>155.5</v>
      </c>
      <c r="BQ16" s="46">
        <v>154</v>
      </c>
      <c r="BR16" s="46">
        <v>154</v>
      </c>
      <c r="BS16" s="46">
        <v>166</v>
      </c>
      <c r="BT16" s="46">
        <v>172</v>
      </c>
      <c r="BU16" s="46">
        <v>164</v>
      </c>
      <c r="BV16" s="46">
        <v>176.75</v>
      </c>
      <c r="BW16" s="46">
        <v>167</v>
      </c>
      <c r="BX16" s="46">
        <v>159</v>
      </c>
      <c r="BY16" s="46">
        <v>166</v>
      </c>
      <c r="BZ16" s="46">
        <v>166</v>
      </c>
      <c r="CA16" s="46">
        <v>177</v>
      </c>
      <c r="CB16" s="46">
        <v>175</v>
      </c>
      <c r="CC16" s="46">
        <v>175.8</v>
      </c>
      <c r="CD16" s="46">
        <v>172.79</v>
      </c>
      <c r="CE16" s="46">
        <v>169</v>
      </c>
      <c r="CF16" s="46">
        <v>175</v>
      </c>
      <c r="CG16" s="46">
        <v>177.75</v>
      </c>
      <c r="CH16" s="46">
        <v>168</v>
      </c>
      <c r="CI16" s="46">
        <v>175</v>
      </c>
      <c r="CJ16" s="46">
        <v>164.5</v>
      </c>
      <c r="CK16" s="46">
        <v>152</v>
      </c>
      <c r="CL16" s="46">
        <v>150</v>
      </c>
      <c r="CM16" s="46">
        <v>146</v>
      </c>
      <c r="CN16" s="46">
        <v>168.25</v>
      </c>
      <c r="CO16" s="46">
        <v>161</v>
      </c>
      <c r="CP16" s="46">
        <v>161</v>
      </c>
      <c r="CQ16" s="46">
        <v>157</v>
      </c>
      <c r="CR16" s="46">
        <v>155</v>
      </c>
      <c r="CS16" s="46">
        <v>159</v>
      </c>
      <c r="CT16" s="46">
        <v>170.75</v>
      </c>
      <c r="CU16" s="46">
        <v>156</v>
      </c>
      <c r="CV16" s="46">
        <v>168.75</v>
      </c>
      <c r="CW16" s="46">
        <v>168.75</v>
      </c>
      <c r="CX16" s="46">
        <v>151</v>
      </c>
      <c r="CY16" s="46">
        <v>148</v>
      </c>
      <c r="CZ16" s="46">
        <v>148</v>
      </c>
      <c r="DA16" s="46">
        <v>138</v>
      </c>
      <c r="DB16" s="46">
        <v>137</v>
      </c>
      <c r="DC16" s="46">
        <v>140</v>
      </c>
      <c r="DD16" s="46">
        <v>144</v>
      </c>
      <c r="DE16" s="46">
        <v>156</v>
      </c>
      <c r="DF16" s="46">
        <v>149</v>
      </c>
      <c r="DG16" s="46">
        <v>149</v>
      </c>
      <c r="DH16" s="46">
        <v>153</v>
      </c>
      <c r="DI16" s="46">
        <v>155</v>
      </c>
      <c r="DJ16" s="46">
        <v>157</v>
      </c>
      <c r="DK16" s="46">
        <v>165</v>
      </c>
      <c r="DL16" s="46">
        <v>165</v>
      </c>
      <c r="DM16" s="46">
        <v>167</v>
      </c>
      <c r="DN16" s="46">
        <v>168.5</v>
      </c>
      <c r="DO16" s="46">
        <v>173</v>
      </c>
      <c r="DP16" s="46">
        <v>174</v>
      </c>
      <c r="DQ16" s="46">
        <v>186.75</v>
      </c>
      <c r="DR16" s="46">
        <v>187</v>
      </c>
      <c r="DS16" s="46">
        <v>196</v>
      </c>
      <c r="DT16" s="46">
        <v>201.75</v>
      </c>
      <c r="DU16" s="46">
        <v>208</v>
      </c>
      <c r="DV16" s="46">
        <v>208</v>
      </c>
      <c r="DW16" s="46">
        <v>209</v>
      </c>
      <c r="DX16" s="46">
        <v>236.75</v>
      </c>
      <c r="DY16" s="46">
        <v>226.75</v>
      </c>
      <c r="DZ16" s="46">
        <v>221.75</v>
      </c>
      <c r="EA16" s="46">
        <v>221.75</v>
      </c>
      <c r="EB16" s="46">
        <v>210</v>
      </c>
      <c r="EC16" s="46">
        <v>210</v>
      </c>
      <c r="ED16" s="46">
        <v>221.75</v>
      </c>
      <c r="EE16" s="46">
        <v>221.75</v>
      </c>
      <c r="EF16" s="46">
        <v>221.75</v>
      </c>
      <c r="EG16" s="46">
        <v>221</v>
      </c>
      <c r="EH16" s="46">
        <v>256.75</v>
      </c>
      <c r="EI16" s="46">
        <v>239</v>
      </c>
      <c r="EJ16" s="46">
        <v>257</v>
      </c>
      <c r="EK16" s="46">
        <v>257</v>
      </c>
      <c r="EL16" s="46">
        <v>257</v>
      </c>
      <c r="EM16" s="46">
        <v>249.75</v>
      </c>
      <c r="EN16" s="46">
        <v>246</v>
      </c>
      <c r="EO16" s="46">
        <v>247</v>
      </c>
      <c r="EP16" s="46">
        <v>248</v>
      </c>
      <c r="EQ16" s="46">
        <v>243</v>
      </c>
      <c r="ER16" s="46">
        <v>246.5</v>
      </c>
      <c r="ES16" s="46">
        <v>253.75</v>
      </c>
      <c r="ET16" s="46">
        <v>233</v>
      </c>
      <c r="EU16" s="46">
        <v>233</v>
      </c>
      <c r="EV16" s="46">
        <v>241.75</v>
      </c>
      <c r="EW16" s="46">
        <v>231.5</v>
      </c>
      <c r="EX16" s="46">
        <v>234.5</v>
      </c>
      <c r="EY16" s="46">
        <v>239</v>
      </c>
      <c r="EZ16" s="46">
        <v>237</v>
      </c>
      <c r="FA16" s="46">
        <v>240</v>
      </c>
      <c r="FB16" s="46">
        <v>240</v>
      </c>
      <c r="FC16" s="46">
        <v>245</v>
      </c>
      <c r="FD16" s="46">
        <v>245</v>
      </c>
      <c r="FE16" s="46">
        <v>245</v>
      </c>
      <c r="FF16" s="46">
        <v>259.75</v>
      </c>
      <c r="FG16" s="46">
        <v>251.75</v>
      </c>
      <c r="FH16" s="46">
        <v>225</v>
      </c>
      <c r="FI16" s="46">
        <v>229.5</v>
      </c>
      <c r="FJ16" s="46">
        <v>231.5</v>
      </c>
      <c r="FK16" s="46">
        <v>234</v>
      </c>
      <c r="FL16" s="46">
        <v>234</v>
      </c>
      <c r="FM16" s="46">
        <v>250</v>
      </c>
      <c r="FN16" s="46">
        <v>238.5</v>
      </c>
      <c r="FO16" s="46">
        <v>238.75</v>
      </c>
      <c r="FP16" s="46">
        <v>244</v>
      </c>
      <c r="FQ16" s="46">
        <v>241</v>
      </c>
      <c r="FR16" s="46">
        <v>237</v>
      </c>
      <c r="FS16" s="46">
        <v>249.75</v>
      </c>
      <c r="FT16" s="46">
        <v>245</v>
      </c>
      <c r="FU16" s="46">
        <v>247</v>
      </c>
      <c r="FV16" s="46">
        <v>247</v>
      </c>
      <c r="FW16" s="46">
        <v>261.75</v>
      </c>
      <c r="FX16" s="46">
        <v>261.75</v>
      </c>
      <c r="FY16" s="46">
        <v>255</v>
      </c>
      <c r="FZ16" s="46">
        <v>249</v>
      </c>
      <c r="GA16" s="46">
        <v>249</v>
      </c>
      <c r="GB16" s="46">
        <v>249</v>
      </c>
      <c r="GC16" s="46">
        <v>252</v>
      </c>
      <c r="GD16" s="46">
        <v>256</v>
      </c>
      <c r="GE16" s="46">
        <v>256</v>
      </c>
      <c r="GF16" s="46">
        <v>271.75</v>
      </c>
      <c r="GG16" s="46">
        <f t="shared" si="95"/>
        <v>253</v>
      </c>
      <c r="GH16" s="46">
        <f t="shared" si="95"/>
        <v>234.25</v>
      </c>
      <c r="GI16" s="46">
        <f t="shared" si="95"/>
        <v>215.5</v>
      </c>
      <c r="GJ16" s="46">
        <f t="shared" si="95"/>
        <v>196.75</v>
      </c>
      <c r="GK16" s="46">
        <v>178</v>
      </c>
      <c r="GL16" s="46">
        <v>174.5</v>
      </c>
      <c r="GM16" s="46">
        <v>174</v>
      </c>
      <c r="GN16" s="46">
        <v>175</v>
      </c>
      <c r="GO16" s="46">
        <v>189.5</v>
      </c>
      <c r="GP16" s="46">
        <v>192</v>
      </c>
      <c r="GQ16" s="46">
        <v>184</v>
      </c>
      <c r="GR16" s="46">
        <v>187</v>
      </c>
      <c r="GS16" s="46">
        <v>186</v>
      </c>
      <c r="GT16" s="46">
        <v>186</v>
      </c>
      <c r="GU16" s="46">
        <v>191</v>
      </c>
      <c r="GV16" s="46">
        <v>197</v>
      </c>
      <c r="GW16" s="46">
        <v>209</v>
      </c>
      <c r="GX16" s="46">
        <v>209.75</v>
      </c>
      <c r="GY16" s="46">
        <v>197</v>
      </c>
      <c r="GZ16" s="46">
        <v>199</v>
      </c>
      <c r="HA16" s="46">
        <v>195</v>
      </c>
      <c r="HB16" s="46">
        <v>203</v>
      </c>
      <c r="HC16" s="46">
        <v>206.5</v>
      </c>
      <c r="HD16" s="46">
        <v>204.5</v>
      </c>
      <c r="HE16" s="46">
        <v>204</v>
      </c>
      <c r="HF16" s="46">
        <v>0</v>
      </c>
      <c r="HG16" s="46">
        <v>205</v>
      </c>
      <c r="HH16" s="46">
        <v>200</v>
      </c>
      <c r="HI16" s="46">
        <v>219.75</v>
      </c>
      <c r="HJ16" s="46">
        <v>219.75</v>
      </c>
      <c r="HK16" s="46">
        <v>205.5</v>
      </c>
      <c r="HL16" s="46">
        <v>207</v>
      </c>
      <c r="HM16" s="46">
        <v>226.75</v>
      </c>
      <c r="HN16" s="46">
        <v>226.75</v>
      </c>
      <c r="HO16" s="46">
        <v>229</v>
      </c>
      <c r="HP16" s="46">
        <v>235</v>
      </c>
      <c r="HQ16" s="46">
        <v>239</v>
      </c>
      <c r="HR16" s="46">
        <v>255.75</v>
      </c>
      <c r="HS16" s="46">
        <v>255.75</v>
      </c>
      <c r="HT16" s="46">
        <v>243</v>
      </c>
      <c r="HU16" s="46">
        <v>243</v>
      </c>
      <c r="HV16" s="46">
        <v>244</v>
      </c>
      <c r="HW16" s="46">
        <v>241</v>
      </c>
      <c r="HX16" s="46">
        <v>231.75</v>
      </c>
      <c r="HY16" s="46">
        <v>226.75</v>
      </c>
      <c r="HZ16" s="46">
        <v>226.75</v>
      </c>
      <c r="IA16" s="46">
        <v>226.75</v>
      </c>
      <c r="IB16" s="46">
        <v>226.75</v>
      </c>
      <c r="IC16" s="46">
        <v>226.75</v>
      </c>
      <c r="ID16" s="46">
        <v>214</v>
      </c>
      <c r="IE16" s="46">
        <v>226.75</v>
      </c>
      <c r="IF16" s="46">
        <v>226.75</v>
      </c>
      <c r="IG16" s="46">
        <v>215.75</v>
      </c>
      <c r="IH16" s="46">
        <v>215.75</v>
      </c>
      <c r="II16" s="46">
        <v>215.75</v>
      </c>
      <c r="IJ16" s="46">
        <v>175</v>
      </c>
      <c r="IK16" s="46">
        <v>181.75</v>
      </c>
      <c r="IL16" s="46">
        <v>173</v>
      </c>
      <c r="IM16" s="46">
        <v>175.5</v>
      </c>
      <c r="IN16" s="46">
        <v>176</v>
      </c>
      <c r="IO16" s="47">
        <v>178.5</v>
      </c>
      <c r="IP16" s="47">
        <v>179</v>
      </c>
      <c r="IQ16" s="47">
        <v>179</v>
      </c>
      <c r="IR16" s="47">
        <v>177.5</v>
      </c>
      <c r="IS16" s="47">
        <v>176</v>
      </c>
      <c r="IT16" s="47">
        <v>176</v>
      </c>
      <c r="IU16" s="47">
        <v>174</v>
      </c>
      <c r="IV16" s="47">
        <v>174</v>
      </c>
      <c r="IW16" s="47">
        <v>179</v>
      </c>
      <c r="IX16" s="47">
        <v>181.75</v>
      </c>
      <c r="IY16" s="47">
        <v>180</v>
      </c>
      <c r="IZ16" s="47">
        <v>181.75</v>
      </c>
      <c r="JA16" s="47">
        <v>183</v>
      </c>
      <c r="JB16" s="47">
        <v>161</v>
      </c>
      <c r="JC16" s="47">
        <v>160</v>
      </c>
      <c r="JD16" s="47">
        <v>194.5</v>
      </c>
      <c r="JE16" s="47">
        <v>196.75</v>
      </c>
      <c r="JF16" s="47">
        <v>196.75</v>
      </c>
      <c r="JG16" s="47">
        <v>196.75</v>
      </c>
      <c r="JH16" s="47">
        <v>200</v>
      </c>
      <c r="JI16" s="47">
        <v>205</v>
      </c>
      <c r="JJ16" s="47">
        <v>201</v>
      </c>
      <c r="JK16" s="47">
        <v>202</v>
      </c>
      <c r="JL16" s="47">
        <v>200</v>
      </c>
      <c r="JM16" s="47">
        <v>200</v>
      </c>
      <c r="JN16" s="47">
        <v>203</v>
      </c>
      <c r="JO16" s="47">
        <v>203</v>
      </c>
      <c r="JP16" s="47">
        <v>203</v>
      </c>
      <c r="JQ16" s="47">
        <v>209.75</v>
      </c>
      <c r="JR16" s="47">
        <v>205</v>
      </c>
      <c r="JS16" s="47">
        <v>217.75</v>
      </c>
      <c r="JT16" s="47">
        <v>206</v>
      </c>
      <c r="JU16" s="47">
        <v>206</v>
      </c>
      <c r="JV16" s="47">
        <v>211</v>
      </c>
      <c r="JW16" s="47">
        <v>213</v>
      </c>
      <c r="JX16" s="47">
        <v>224.5</v>
      </c>
      <c r="JY16" s="47">
        <v>224.5</v>
      </c>
      <c r="JZ16" s="47">
        <v>201.75</v>
      </c>
      <c r="KA16" s="47">
        <v>202.25</v>
      </c>
      <c r="KB16" s="47">
        <v>190</v>
      </c>
      <c r="KC16" s="47">
        <v>197.75</v>
      </c>
      <c r="KD16" s="47">
        <v>195</v>
      </c>
      <c r="KE16" s="47"/>
      <c r="KF16" s="47"/>
      <c r="KG16" s="47"/>
      <c r="KH16" s="47"/>
      <c r="KI16" s="47"/>
      <c r="KJ16" s="47"/>
      <c r="KK16" s="47"/>
      <c r="KL16" s="47"/>
      <c r="KM16" s="47"/>
      <c r="KN16" s="47"/>
      <c r="KO16" s="47"/>
      <c r="KP16" s="47"/>
      <c r="KQ16" s="190"/>
      <c r="KR16" s="190"/>
      <c r="KS16" s="190"/>
      <c r="KT16" s="190"/>
      <c r="KU16" s="190"/>
      <c r="KV16" s="190"/>
      <c r="KW16" s="190"/>
      <c r="KX16" s="190"/>
      <c r="KY16" s="190"/>
      <c r="KZ16" s="190"/>
      <c r="LA16" s="190"/>
      <c r="LB16" s="190"/>
      <c r="LC16" s="190"/>
      <c r="LD16" s="190"/>
      <c r="LE16" s="190"/>
      <c r="LF16" s="190"/>
      <c r="LG16" s="190"/>
      <c r="LH16" s="190"/>
      <c r="LI16" s="190"/>
      <c r="LJ16" s="190"/>
      <c r="LK16" s="190"/>
      <c r="LL16" s="190"/>
      <c r="LM16" s="190"/>
      <c r="LN16" s="190"/>
      <c r="LO16" s="190"/>
      <c r="LP16" s="190"/>
      <c r="LQ16" s="190"/>
      <c r="LR16" s="190"/>
      <c r="LS16" s="190"/>
      <c r="LT16" s="190"/>
      <c r="LU16" s="190"/>
      <c r="LV16" s="190"/>
      <c r="LW16" s="190"/>
      <c r="LX16" s="190"/>
      <c r="LY16" s="190"/>
      <c r="LZ16" s="190"/>
      <c r="MA16" s="190"/>
      <c r="MB16" s="190"/>
      <c r="MC16" s="190"/>
      <c r="MD16" s="190"/>
      <c r="ME16" s="190"/>
      <c r="MF16" s="190"/>
      <c r="MG16" s="190"/>
      <c r="MH16" s="190"/>
    </row>
    <row r="17" spans="1:346" s="4" customFormat="1" ht="21.75" customHeight="1" thickBot="1" x14ac:dyDescent="0.25">
      <c r="A17" s="25" t="s">
        <v>106</v>
      </c>
      <c r="B17" s="6" t="s">
        <v>2</v>
      </c>
      <c r="C17" s="115">
        <f t="shared" si="96"/>
        <v>11</v>
      </c>
      <c r="D17" s="7"/>
      <c r="E17" s="47"/>
      <c r="F17" s="47"/>
      <c r="G17" s="47"/>
      <c r="H17" s="47"/>
      <c r="I17" s="47"/>
      <c r="J17" s="47"/>
      <c r="K17" s="47"/>
      <c r="L17" s="46"/>
      <c r="M17" s="46"/>
      <c r="N17" s="46"/>
      <c r="O17" s="46"/>
      <c r="P17" s="46"/>
      <c r="Q17" s="46"/>
      <c r="R17" s="46"/>
      <c r="S17" s="46"/>
      <c r="T17" s="46"/>
      <c r="U17" s="46">
        <v>169</v>
      </c>
      <c r="V17" s="46">
        <v>163</v>
      </c>
      <c r="W17" s="46">
        <v>164</v>
      </c>
      <c r="X17" s="46">
        <v>171</v>
      </c>
      <c r="Y17" s="46">
        <v>171</v>
      </c>
      <c r="Z17" s="46">
        <v>173</v>
      </c>
      <c r="AA17" s="46">
        <v>173</v>
      </c>
      <c r="AB17" s="46">
        <v>172</v>
      </c>
      <c r="AC17" s="46">
        <v>172</v>
      </c>
      <c r="AD17" s="46">
        <v>176</v>
      </c>
      <c r="AE17" s="46">
        <v>176</v>
      </c>
      <c r="AF17" s="46">
        <v>176</v>
      </c>
      <c r="AG17" s="99">
        <v>176</v>
      </c>
      <c r="AH17" s="46">
        <v>184</v>
      </c>
      <c r="AI17" s="46">
        <v>185</v>
      </c>
      <c r="AJ17" s="46">
        <v>185</v>
      </c>
      <c r="AK17" s="46">
        <v>187</v>
      </c>
      <c r="AL17" s="46">
        <v>175</v>
      </c>
      <c r="AM17" s="46">
        <v>175</v>
      </c>
      <c r="AN17" s="46">
        <v>180</v>
      </c>
      <c r="AO17" s="46">
        <v>184</v>
      </c>
      <c r="AP17" s="46">
        <v>184</v>
      </c>
      <c r="AQ17" s="46">
        <v>184</v>
      </c>
      <c r="AR17" s="46">
        <v>193</v>
      </c>
      <c r="AS17" s="46">
        <v>189</v>
      </c>
      <c r="AT17" s="46">
        <v>193</v>
      </c>
      <c r="AU17" s="46">
        <v>193</v>
      </c>
      <c r="AV17" s="99">
        <v>188</v>
      </c>
      <c r="AW17" s="46">
        <v>188</v>
      </c>
      <c r="AX17" s="46">
        <v>190</v>
      </c>
      <c r="AY17" s="46">
        <v>192</v>
      </c>
      <c r="AZ17" s="46">
        <v>190</v>
      </c>
      <c r="BA17" s="46">
        <v>192</v>
      </c>
      <c r="BB17" s="46">
        <v>192</v>
      </c>
      <c r="BC17" s="46">
        <v>194</v>
      </c>
      <c r="BD17" s="46">
        <v>197</v>
      </c>
      <c r="BE17" s="46">
        <v>197</v>
      </c>
      <c r="BF17" s="46">
        <v>202</v>
      </c>
      <c r="BG17" s="46">
        <v>206</v>
      </c>
      <c r="BH17" s="46">
        <v>213</v>
      </c>
      <c r="BI17" s="46">
        <v>205</v>
      </c>
      <c r="BJ17" s="46">
        <v>205</v>
      </c>
      <c r="BK17" s="46">
        <v>202</v>
      </c>
      <c r="BL17" s="46">
        <v>215</v>
      </c>
      <c r="BM17" s="46">
        <v>213</v>
      </c>
      <c r="BN17" s="46">
        <v>181</v>
      </c>
      <c r="BO17" s="46">
        <v>184.5</v>
      </c>
      <c r="BP17" s="46">
        <v>179</v>
      </c>
      <c r="BQ17" s="46">
        <v>189</v>
      </c>
      <c r="BR17" s="46">
        <v>195</v>
      </c>
      <c r="BS17" s="46">
        <v>197</v>
      </c>
      <c r="BT17" s="46">
        <v>182</v>
      </c>
      <c r="BU17" s="46">
        <v>200</v>
      </c>
      <c r="BV17" s="46">
        <v>206</v>
      </c>
      <c r="BW17" s="46">
        <v>197</v>
      </c>
      <c r="BX17" s="46">
        <v>200</v>
      </c>
      <c r="BY17" s="46">
        <v>182</v>
      </c>
      <c r="BZ17" s="46">
        <v>182</v>
      </c>
      <c r="CA17" s="46">
        <v>205</v>
      </c>
      <c r="CB17" s="46">
        <v>205</v>
      </c>
      <c r="CC17" s="46">
        <v>198</v>
      </c>
      <c r="CD17" s="46">
        <v>199</v>
      </c>
      <c r="CE17" s="46">
        <v>194</v>
      </c>
      <c r="CF17" s="46">
        <v>190</v>
      </c>
      <c r="CG17" s="46">
        <v>203</v>
      </c>
      <c r="CH17" s="46">
        <v>194</v>
      </c>
      <c r="CI17" s="46">
        <v>194</v>
      </c>
      <c r="CJ17" s="46">
        <v>194</v>
      </c>
      <c r="CK17" s="46">
        <v>177</v>
      </c>
      <c r="CL17" s="46">
        <v>177</v>
      </c>
      <c r="CM17" s="46">
        <v>175</v>
      </c>
      <c r="CN17" s="46">
        <v>186</v>
      </c>
      <c r="CO17" s="46">
        <v>176</v>
      </c>
      <c r="CP17" s="46">
        <v>176</v>
      </c>
      <c r="CQ17" s="46">
        <v>178</v>
      </c>
      <c r="CR17" s="46">
        <v>178</v>
      </c>
      <c r="CS17" s="46">
        <v>178</v>
      </c>
      <c r="CT17" s="46">
        <v>196.5</v>
      </c>
      <c r="CU17" s="46">
        <v>178</v>
      </c>
      <c r="CV17" s="46">
        <v>180</v>
      </c>
      <c r="CW17" s="46">
        <v>178</v>
      </c>
      <c r="CX17" s="46">
        <v>172</v>
      </c>
      <c r="CY17" s="46">
        <v>175</v>
      </c>
      <c r="CZ17" s="46">
        <v>172</v>
      </c>
      <c r="DA17" s="46">
        <v>164</v>
      </c>
      <c r="DB17" s="46">
        <v>160</v>
      </c>
      <c r="DC17" s="46">
        <v>164</v>
      </c>
      <c r="DD17" s="46">
        <v>162</v>
      </c>
      <c r="DE17" s="46">
        <v>162</v>
      </c>
      <c r="DF17" s="46">
        <v>165</v>
      </c>
      <c r="DG17" s="46">
        <v>170</v>
      </c>
      <c r="DH17" s="46">
        <v>171</v>
      </c>
      <c r="DI17" s="46">
        <v>171</v>
      </c>
      <c r="DJ17" s="46">
        <v>171</v>
      </c>
      <c r="DK17" s="46">
        <v>178</v>
      </c>
      <c r="DL17" s="46">
        <v>185</v>
      </c>
      <c r="DM17" s="46">
        <v>185</v>
      </c>
      <c r="DN17" s="46">
        <v>185</v>
      </c>
      <c r="DO17" s="46">
        <v>192</v>
      </c>
      <c r="DP17" s="46">
        <v>190</v>
      </c>
      <c r="DQ17" s="46">
        <v>200</v>
      </c>
      <c r="DR17" s="46">
        <v>204</v>
      </c>
      <c r="DS17" s="46">
        <v>207</v>
      </c>
      <c r="DT17" s="46">
        <v>221</v>
      </c>
      <c r="DU17" s="46">
        <v>230</v>
      </c>
      <c r="DV17" s="46">
        <v>232</v>
      </c>
      <c r="DW17" s="46">
        <v>232</v>
      </c>
      <c r="DX17" s="46">
        <v>233</v>
      </c>
      <c r="DY17" s="46">
        <v>238</v>
      </c>
      <c r="DZ17" s="46">
        <v>238</v>
      </c>
      <c r="EA17" s="46">
        <v>238</v>
      </c>
      <c r="EB17" s="46">
        <v>238</v>
      </c>
      <c r="EC17" s="46">
        <v>238</v>
      </c>
      <c r="ED17" s="46">
        <v>238</v>
      </c>
      <c r="EE17" s="46">
        <v>238</v>
      </c>
      <c r="EF17" s="46">
        <v>238</v>
      </c>
      <c r="EG17" s="46">
        <v>245</v>
      </c>
      <c r="EH17" s="46">
        <v>261.25</v>
      </c>
      <c r="EI17" s="46">
        <v>257</v>
      </c>
      <c r="EJ17" s="46">
        <v>262</v>
      </c>
      <c r="EK17" s="46">
        <v>262</v>
      </c>
      <c r="EL17" s="46">
        <v>264</v>
      </c>
      <c r="EM17" s="46">
        <v>260.25</v>
      </c>
      <c r="EN17" s="46">
        <v>264</v>
      </c>
      <c r="EO17" s="46">
        <v>262</v>
      </c>
      <c r="EP17" s="46">
        <v>262</v>
      </c>
      <c r="EQ17" s="46">
        <v>262</v>
      </c>
      <c r="ER17" s="46">
        <v>260</v>
      </c>
      <c r="ES17" s="46">
        <v>256</v>
      </c>
      <c r="ET17" s="46">
        <v>249</v>
      </c>
      <c r="EU17" s="46">
        <v>249</v>
      </c>
      <c r="EV17" s="46">
        <v>240</v>
      </c>
      <c r="EW17" s="46">
        <v>240</v>
      </c>
      <c r="EX17" s="46">
        <v>240</v>
      </c>
      <c r="EY17" s="46">
        <v>248</v>
      </c>
      <c r="EZ17" s="46">
        <v>238</v>
      </c>
      <c r="FA17" s="46">
        <v>248</v>
      </c>
      <c r="FB17" s="46">
        <v>248</v>
      </c>
      <c r="FC17" s="46">
        <v>257</v>
      </c>
      <c r="FD17" s="46">
        <v>262</v>
      </c>
      <c r="FE17" s="46">
        <v>262</v>
      </c>
      <c r="FF17" s="46">
        <v>266</v>
      </c>
      <c r="FG17" s="46">
        <v>257</v>
      </c>
      <c r="FH17" s="46">
        <v>252</v>
      </c>
      <c r="FI17" s="46">
        <v>252</v>
      </c>
      <c r="FJ17" s="46">
        <v>252</v>
      </c>
      <c r="FK17" s="46">
        <v>252</v>
      </c>
      <c r="FL17" s="46">
        <v>252</v>
      </c>
      <c r="FM17" s="46">
        <v>255</v>
      </c>
      <c r="FN17" s="46">
        <v>255</v>
      </c>
      <c r="FO17" s="46">
        <v>260</v>
      </c>
      <c r="FP17" s="46">
        <v>262</v>
      </c>
      <c r="FQ17" s="46">
        <v>265</v>
      </c>
      <c r="FR17" s="46">
        <v>265</v>
      </c>
      <c r="FS17" s="46">
        <v>269</v>
      </c>
      <c r="FT17" s="46">
        <v>265</v>
      </c>
      <c r="FU17" s="46">
        <v>266</v>
      </c>
      <c r="FV17" s="46">
        <v>266</v>
      </c>
      <c r="FW17" s="46">
        <v>267</v>
      </c>
      <c r="FX17" s="46">
        <v>267</v>
      </c>
      <c r="FY17" s="46">
        <v>272</v>
      </c>
      <c r="FZ17" s="46">
        <v>277</v>
      </c>
      <c r="GA17" s="46">
        <v>279</v>
      </c>
      <c r="GB17" s="46">
        <v>279</v>
      </c>
      <c r="GC17" s="46">
        <v>280</v>
      </c>
      <c r="GD17" s="46">
        <v>280</v>
      </c>
      <c r="GE17" s="46">
        <v>280</v>
      </c>
      <c r="GF17" s="46">
        <v>280</v>
      </c>
      <c r="GG17" s="46">
        <f t="shared" si="95"/>
        <v>261.39999999999998</v>
      </c>
      <c r="GH17" s="46">
        <f t="shared" si="95"/>
        <v>242.79999999999998</v>
      </c>
      <c r="GI17" s="46">
        <f t="shared" si="95"/>
        <v>224.2</v>
      </c>
      <c r="GJ17" s="46">
        <f t="shared" si="95"/>
        <v>205.6</v>
      </c>
      <c r="GK17" s="46">
        <v>187</v>
      </c>
      <c r="GL17" s="46">
        <v>182</v>
      </c>
      <c r="GM17" s="46">
        <v>182</v>
      </c>
      <c r="GN17" s="46">
        <v>184</v>
      </c>
      <c r="GO17" s="46">
        <v>202</v>
      </c>
      <c r="GP17" s="46">
        <v>205</v>
      </c>
      <c r="GQ17" s="46">
        <v>205</v>
      </c>
      <c r="GR17" s="46">
        <v>205</v>
      </c>
      <c r="GS17" s="46">
        <v>205</v>
      </c>
      <c r="GT17" s="46">
        <v>205</v>
      </c>
      <c r="GU17" s="46">
        <v>205</v>
      </c>
      <c r="GV17" s="46">
        <v>205</v>
      </c>
      <c r="GW17" s="46">
        <v>205</v>
      </c>
      <c r="GX17" s="46">
        <v>223</v>
      </c>
      <c r="GY17" s="46">
        <v>202</v>
      </c>
      <c r="GZ17" s="46">
        <v>202</v>
      </c>
      <c r="HA17" s="46">
        <v>202</v>
      </c>
      <c r="HB17" s="46">
        <v>202</v>
      </c>
      <c r="HC17" s="46">
        <v>202</v>
      </c>
      <c r="HD17" s="46">
        <v>202</v>
      </c>
      <c r="HE17" s="46">
        <v>202</v>
      </c>
      <c r="HF17" s="46">
        <v>0</v>
      </c>
      <c r="HG17" s="46">
        <v>202</v>
      </c>
      <c r="HH17" s="46">
        <v>202</v>
      </c>
      <c r="HI17" s="46">
        <v>216</v>
      </c>
      <c r="HJ17" s="46">
        <v>216</v>
      </c>
      <c r="HK17" s="46">
        <v>207</v>
      </c>
      <c r="HL17" s="46">
        <v>197</v>
      </c>
      <c r="HM17" s="46">
        <v>197</v>
      </c>
      <c r="HN17" s="46">
        <v>212</v>
      </c>
      <c r="HO17" s="46">
        <v>224</v>
      </c>
      <c r="HP17" s="46">
        <v>227</v>
      </c>
      <c r="HQ17" s="46">
        <v>227</v>
      </c>
      <c r="HR17" s="46">
        <v>244</v>
      </c>
      <c r="HS17" s="46">
        <v>248</v>
      </c>
      <c r="HT17" s="46">
        <v>230</v>
      </c>
      <c r="HU17" s="46">
        <v>230</v>
      </c>
      <c r="HV17" s="46">
        <v>230</v>
      </c>
      <c r="HW17" s="46">
        <v>230</v>
      </c>
      <c r="HX17" s="46">
        <v>230</v>
      </c>
      <c r="HY17" s="46">
        <v>207</v>
      </c>
      <c r="HZ17" s="46">
        <v>258</v>
      </c>
      <c r="IA17" s="46">
        <v>230</v>
      </c>
      <c r="IB17" s="46">
        <v>228</v>
      </c>
      <c r="IC17" s="46">
        <v>228</v>
      </c>
      <c r="ID17" s="46">
        <v>228</v>
      </c>
      <c r="IE17" s="46">
        <v>258</v>
      </c>
      <c r="IF17" s="46">
        <v>258</v>
      </c>
      <c r="IG17" s="46">
        <v>258</v>
      </c>
      <c r="IH17" s="46">
        <v>258</v>
      </c>
      <c r="II17" s="46">
        <v>258</v>
      </c>
      <c r="IJ17" s="46">
        <v>228</v>
      </c>
      <c r="IK17" s="46">
        <v>201</v>
      </c>
      <c r="IL17" s="46">
        <v>201</v>
      </c>
      <c r="IM17" s="46">
        <v>182</v>
      </c>
      <c r="IN17" s="46">
        <v>182</v>
      </c>
      <c r="IO17" s="47">
        <v>182</v>
      </c>
      <c r="IP17" s="47">
        <v>182</v>
      </c>
      <c r="IQ17" s="47">
        <v>182</v>
      </c>
      <c r="IR17" s="47">
        <v>182</v>
      </c>
      <c r="IS17" s="47">
        <v>180</v>
      </c>
      <c r="IT17" s="47">
        <v>180</v>
      </c>
      <c r="IU17" s="47">
        <v>180</v>
      </c>
      <c r="IV17" s="47">
        <v>180</v>
      </c>
      <c r="IW17" s="47">
        <v>180</v>
      </c>
      <c r="IX17" s="47">
        <v>184</v>
      </c>
      <c r="IY17" s="47">
        <v>180</v>
      </c>
      <c r="IZ17" s="47">
        <v>180</v>
      </c>
      <c r="JA17" s="47">
        <v>180</v>
      </c>
      <c r="JB17" s="47">
        <v>180</v>
      </c>
      <c r="JC17" s="47">
        <v>180</v>
      </c>
      <c r="JD17" s="47">
        <v>184</v>
      </c>
      <c r="JE17" s="47">
        <v>211</v>
      </c>
      <c r="JF17" s="47">
        <v>211</v>
      </c>
      <c r="JG17" s="47">
        <v>211</v>
      </c>
      <c r="JH17" s="47">
        <v>199</v>
      </c>
      <c r="JI17" s="47">
        <v>199</v>
      </c>
      <c r="JJ17" s="47">
        <v>199</v>
      </c>
      <c r="JK17" s="47">
        <v>199</v>
      </c>
      <c r="JL17" s="47">
        <v>199</v>
      </c>
      <c r="JM17" s="47">
        <v>199</v>
      </c>
      <c r="JN17" s="47">
        <v>199</v>
      </c>
      <c r="JO17" s="47">
        <v>202</v>
      </c>
      <c r="JP17" s="47">
        <v>202</v>
      </c>
      <c r="JQ17" s="47">
        <v>223</v>
      </c>
      <c r="JR17" s="47">
        <v>202</v>
      </c>
      <c r="JS17" s="47">
        <v>223</v>
      </c>
      <c r="JT17" s="47">
        <v>210</v>
      </c>
      <c r="JU17" s="47">
        <v>210</v>
      </c>
      <c r="JV17" s="47">
        <v>210</v>
      </c>
      <c r="JW17" s="47">
        <v>220</v>
      </c>
      <c r="JX17" s="47">
        <v>224.25</v>
      </c>
      <c r="JY17" s="47">
        <v>224.25</v>
      </c>
      <c r="JZ17" s="47">
        <v>229.38</v>
      </c>
      <c r="KA17" s="47">
        <v>214.75</v>
      </c>
      <c r="KB17" s="47">
        <v>200.25</v>
      </c>
      <c r="KC17" s="47">
        <v>199.25</v>
      </c>
      <c r="KD17" s="47">
        <v>200</v>
      </c>
      <c r="KE17" s="47"/>
      <c r="KF17" s="47"/>
      <c r="KG17" s="47"/>
      <c r="KH17" s="47"/>
      <c r="KI17" s="47"/>
      <c r="KJ17" s="47"/>
      <c r="KK17" s="47"/>
      <c r="KL17" s="47"/>
      <c r="KM17" s="47"/>
      <c r="KN17" s="47"/>
      <c r="KO17" s="47"/>
      <c r="KP17" s="47"/>
      <c r="KQ17" s="190"/>
      <c r="KR17" s="190"/>
      <c r="KS17" s="190"/>
      <c r="KT17" s="190"/>
      <c r="KU17" s="190"/>
      <c r="KV17" s="190"/>
      <c r="KW17" s="190"/>
      <c r="KX17" s="190"/>
      <c r="KY17" s="190"/>
      <c r="KZ17" s="190"/>
      <c r="LA17" s="190"/>
      <c r="LB17" s="190"/>
      <c r="LC17" s="190"/>
      <c r="LD17" s="190"/>
      <c r="LE17" s="190"/>
      <c r="LF17" s="190"/>
      <c r="LG17" s="190"/>
      <c r="LH17" s="190"/>
      <c r="LI17" s="190"/>
      <c r="LJ17" s="190"/>
      <c r="LK17" s="190"/>
      <c r="LL17" s="190"/>
      <c r="LM17" s="190"/>
      <c r="LN17" s="190"/>
      <c r="LO17" s="190"/>
      <c r="LP17" s="190"/>
      <c r="LQ17" s="190"/>
      <c r="LR17" s="190"/>
      <c r="LS17" s="190"/>
      <c r="LT17" s="190"/>
      <c r="LU17" s="190"/>
      <c r="LV17" s="190"/>
      <c r="LW17" s="190"/>
      <c r="LX17" s="190"/>
      <c r="LY17" s="190"/>
      <c r="LZ17" s="190"/>
      <c r="MA17" s="190"/>
      <c r="MB17" s="190"/>
      <c r="MC17" s="190"/>
      <c r="MD17" s="190"/>
      <c r="ME17" s="190"/>
      <c r="MF17" s="190"/>
      <c r="MG17" s="190"/>
      <c r="MH17" s="190"/>
    </row>
    <row r="18" spans="1:346" s="4" customFormat="1" ht="16.5" customHeight="1" thickBot="1" x14ac:dyDescent="0.25">
      <c r="A18" s="25" t="s">
        <v>3</v>
      </c>
      <c r="B18" s="6" t="s">
        <v>2</v>
      </c>
      <c r="C18" s="115">
        <f t="shared" si="96"/>
        <v>12</v>
      </c>
      <c r="D18" s="9"/>
      <c r="E18" s="47">
        <v>140</v>
      </c>
      <c r="F18" s="47">
        <v>140</v>
      </c>
      <c r="G18" s="47">
        <v>152</v>
      </c>
      <c r="H18" s="47">
        <v>152.25</v>
      </c>
      <c r="I18" s="47">
        <v>152</v>
      </c>
      <c r="J18" s="47">
        <v>152</v>
      </c>
      <c r="K18" s="47">
        <v>161.75</v>
      </c>
      <c r="L18" s="46">
        <v>161.75</v>
      </c>
      <c r="M18" s="46">
        <v>161.75</v>
      </c>
      <c r="N18" s="46">
        <v>161.75</v>
      </c>
      <c r="O18" s="46">
        <v>161.75</v>
      </c>
      <c r="P18" s="46">
        <v>161.75</v>
      </c>
      <c r="Q18" s="46">
        <v>161.75</v>
      </c>
      <c r="R18" s="46">
        <v>161.75</v>
      </c>
      <c r="S18" s="46">
        <v>157.75</v>
      </c>
      <c r="T18" s="46">
        <v>161.75</v>
      </c>
      <c r="U18" s="46">
        <v>164</v>
      </c>
      <c r="V18" s="46">
        <v>161.75</v>
      </c>
      <c r="W18" s="46">
        <v>161.75</v>
      </c>
      <c r="X18" s="46">
        <v>161.75</v>
      </c>
      <c r="Y18" s="46">
        <v>161.75</v>
      </c>
      <c r="Z18" s="46">
        <v>181.75</v>
      </c>
      <c r="AA18" s="46">
        <v>181.75</v>
      </c>
      <c r="AB18" s="46">
        <v>181.75</v>
      </c>
      <c r="AC18" s="46">
        <v>181.75</v>
      </c>
      <c r="AD18" s="46">
        <v>181.75</v>
      </c>
      <c r="AE18" s="46">
        <v>181.75</v>
      </c>
      <c r="AF18" s="46">
        <v>181.75</v>
      </c>
      <c r="AG18" s="99">
        <v>176.75</v>
      </c>
      <c r="AH18" s="46">
        <v>176.75</v>
      </c>
      <c r="AI18" s="46">
        <v>176.75</v>
      </c>
      <c r="AJ18" s="46">
        <v>176.75</v>
      </c>
      <c r="AK18" s="46">
        <v>176.75</v>
      </c>
      <c r="AL18" s="46">
        <v>176.75</v>
      </c>
      <c r="AM18" s="46">
        <v>180</v>
      </c>
      <c r="AN18" s="46">
        <v>180</v>
      </c>
      <c r="AO18" s="46">
        <v>179</v>
      </c>
      <c r="AP18" s="46">
        <v>180</v>
      </c>
      <c r="AQ18" s="46">
        <v>180</v>
      </c>
      <c r="AR18" s="46">
        <v>201.75</v>
      </c>
      <c r="AS18" s="46">
        <v>201.75</v>
      </c>
      <c r="AT18" s="46">
        <v>201.75</v>
      </c>
      <c r="AU18" s="46">
        <v>196</v>
      </c>
      <c r="AV18" s="99">
        <v>175</v>
      </c>
      <c r="AW18" s="46">
        <v>175</v>
      </c>
      <c r="AX18" s="46">
        <v>201.75</v>
      </c>
      <c r="AY18" s="46">
        <v>201.75</v>
      </c>
      <c r="AZ18" s="46">
        <v>198</v>
      </c>
      <c r="BA18" s="46">
        <v>199</v>
      </c>
      <c r="BB18" s="46">
        <v>201.75</v>
      </c>
      <c r="BC18" s="46">
        <v>193</v>
      </c>
      <c r="BD18" s="46">
        <v>190</v>
      </c>
      <c r="BE18" s="46">
        <v>190</v>
      </c>
      <c r="BF18" s="46">
        <v>198.75</v>
      </c>
      <c r="BG18" s="46">
        <v>195</v>
      </c>
      <c r="BH18" s="46">
        <v>201.75</v>
      </c>
      <c r="BI18" s="46">
        <v>201.75</v>
      </c>
      <c r="BJ18" s="46">
        <v>187</v>
      </c>
      <c r="BK18" s="46">
        <v>188.5</v>
      </c>
      <c r="BL18" s="46">
        <v>201.75</v>
      </c>
      <c r="BM18" s="46">
        <v>198.75</v>
      </c>
      <c r="BN18" s="46">
        <v>180</v>
      </c>
      <c r="BO18" s="46">
        <v>179</v>
      </c>
      <c r="BP18" s="46">
        <v>181.5</v>
      </c>
      <c r="BQ18" s="46">
        <v>192.75</v>
      </c>
      <c r="BR18" s="46">
        <v>192.75</v>
      </c>
      <c r="BS18" s="46">
        <v>181.75</v>
      </c>
      <c r="BT18" s="46">
        <v>170</v>
      </c>
      <c r="BU18" s="46">
        <v>181.75</v>
      </c>
      <c r="BV18" s="46">
        <v>175.75</v>
      </c>
      <c r="BW18" s="46">
        <v>175.75</v>
      </c>
      <c r="BX18" s="46">
        <v>175.75</v>
      </c>
      <c r="BY18" s="46">
        <v>168.5</v>
      </c>
      <c r="BZ18" s="46">
        <v>168.5</v>
      </c>
      <c r="CA18" s="46">
        <v>175.75</v>
      </c>
      <c r="CB18" s="46">
        <v>175.75</v>
      </c>
      <c r="CC18" s="46">
        <v>170.5</v>
      </c>
      <c r="CD18" s="46">
        <v>175.75</v>
      </c>
      <c r="CE18" s="46">
        <v>173.75</v>
      </c>
      <c r="CF18" s="46">
        <v>167</v>
      </c>
      <c r="CG18" s="46">
        <v>167.75</v>
      </c>
      <c r="CH18" s="46">
        <v>165</v>
      </c>
      <c r="CI18" s="46">
        <v>163</v>
      </c>
      <c r="CJ18" s="46">
        <v>167.75</v>
      </c>
      <c r="CK18" s="46">
        <v>157</v>
      </c>
      <c r="CL18" s="46">
        <v>157</v>
      </c>
      <c r="CM18" s="46">
        <v>148.75</v>
      </c>
      <c r="CN18" s="46">
        <v>148.75</v>
      </c>
      <c r="CO18" s="46">
        <v>148.75</v>
      </c>
      <c r="CP18" s="46">
        <v>151.75</v>
      </c>
      <c r="CQ18" s="46">
        <v>154.75</v>
      </c>
      <c r="CR18" s="46">
        <v>141</v>
      </c>
      <c r="CS18" s="46">
        <v>156.75</v>
      </c>
      <c r="CT18" s="46">
        <v>166.75</v>
      </c>
      <c r="CU18" s="46">
        <v>145</v>
      </c>
      <c r="CV18" s="46">
        <v>156.5</v>
      </c>
      <c r="CW18" s="46">
        <v>145</v>
      </c>
      <c r="CX18" s="46">
        <v>145</v>
      </c>
      <c r="CY18" s="46">
        <v>156</v>
      </c>
      <c r="CZ18" s="46">
        <v>145</v>
      </c>
      <c r="DA18" s="46">
        <v>145</v>
      </c>
      <c r="DB18" s="46">
        <v>145</v>
      </c>
      <c r="DC18" s="46">
        <v>140</v>
      </c>
      <c r="DD18" s="46">
        <v>140</v>
      </c>
      <c r="DE18" s="46">
        <v>139</v>
      </c>
      <c r="DF18" s="46">
        <v>139</v>
      </c>
      <c r="DG18" s="46">
        <v>139</v>
      </c>
      <c r="DH18" s="46">
        <v>139</v>
      </c>
      <c r="DI18" s="46">
        <v>139</v>
      </c>
      <c r="DJ18" s="46">
        <v>139</v>
      </c>
      <c r="DK18" s="46">
        <v>134</v>
      </c>
      <c r="DL18" s="46">
        <v>137</v>
      </c>
      <c r="DM18" s="46">
        <v>144.5</v>
      </c>
      <c r="DN18" s="46">
        <v>137</v>
      </c>
      <c r="DO18" s="46">
        <v>137</v>
      </c>
      <c r="DP18" s="46">
        <v>138</v>
      </c>
      <c r="DQ18" s="46">
        <v>157.75</v>
      </c>
      <c r="DR18" s="46">
        <v>153</v>
      </c>
      <c r="DS18" s="46">
        <v>148</v>
      </c>
      <c r="DT18" s="46">
        <v>181.75</v>
      </c>
      <c r="DU18" s="46">
        <v>170</v>
      </c>
      <c r="DV18" s="46">
        <v>173</v>
      </c>
      <c r="DW18" s="46">
        <v>178</v>
      </c>
      <c r="DX18" s="46">
        <v>183</v>
      </c>
      <c r="DY18" s="46">
        <v>183</v>
      </c>
      <c r="DZ18" s="46">
        <v>183</v>
      </c>
      <c r="EA18" s="46">
        <v>183</v>
      </c>
      <c r="EB18" s="46">
        <v>183</v>
      </c>
      <c r="EC18" s="46">
        <v>183</v>
      </c>
      <c r="ED18" s="46">
        <v>196.75</v>
      </c>
      <c r="EE18" s="46">
        <v>198.75</v>
      </c>
      <c r="EF18" s="46">
        <v>198.75</v>
      </c>
      <c r="EG18" s="46">
        <v>192</v>
      </c>
      <c r="EH18" s="46">
        <v>235</v>
      </c>
      <c r="EI18" s="46">
        <v>245</v>
      </c>
      <c r="EJ18" s="46">
        <v>245.75</v>
      </c>
      <c r="EK18" s="46">
        <v>245.75</v>
      </c>
      <c r="EL18" s="46">
        <v>250</v>
      </c>
      <c r="EM18" s="46">
        <v>248.75</v>
      </c>
      <c r="EN18" s="46">
        <v>245</v>
      </c>
      <c r="EO18" s="46">
        <v>249</v>
      </c>
      <c r="EP18" s="46">
        <v>258</v>
      </c>
      <c r="EQ18" s="46">
        <v>258</v>
      </c>
      <c r="ER18" s="46">
        <v>258</v>
      </c>
      <c r="ES18" s="46">
        <v>270</v>
      </c>
      <c r="ET18" s="46">
        <v>247</v>
      </c>
      <c r="EU18" s="46">
        <v>237</v>
      </c>
      <c r="EV18" s="46">
        <v>260.75</v>
      </c>
      <c r="EW18" s="46">
        <v>237</v>
      </c>
      <c r="EX18" s="46">
        <v>237</v>
      </c>
      <c r="EY18" s="46">
        <v>237</v>
      </c>
      <c r="EZ18" s="46">
        <v>237</v>
      </c>
      <c r="FA18" s="46">
        <v>237</v>
      </c>
      <c r="FB18" s="46">
        <v>237</v>
      </c>
      <c r="FC18" s="46">
        <v>237</v>
      </c>
      <c r="FD18" s="46">
        <v>238</v>
      </c>
      <c r="FE18" s="46">
        <v>238</v>
      </c>
      <c r="FF18" s="46">
        <v>246.75</v>
      </c>
      <c r="FG18" s="46">
        <v>238</v>
      </c>
      <c r="FH18" s="46">
        <v>230</v>
      </c>
      <c r="FI18" s="46">
        <v>232</v>
      </c>
      <c r="FJ18" s="46">
        <v>230</v>
      </c>
      <c r="FK18" s="46">
        <v>227</v>
      </c>
      <c r="FL18" s="46">
        <v>227</v>
      </c>
      <c r="FM18" s="46">
        <v>242.25</v>
      </c>
      <c r="FN18" s="46">
        <v>232.5</v>
      </c>
      <c r="FO18" s="46">
        <v>233</v>
      </c>
      <c r="FP18" s="46">
        <v>235</v>
      </c>
      <c r="FQ18" s="46">
        <v>235</v>
      </c>
      <c r="FR18" s="46">
        <v>235</v>
      </c>
      <c r="FS18" s="46">
        <v>236.75</v>
      </c>
      <c r="FT18" s="46">
        <v>236.75</v>
      </c>
      <c r="FU18" s="46">
        <v>230.75</v>
      </c>
      <c r="FV18" s="46">
        <v>219</v>
      </c>
      <c r="FW18" s="46">
        <v>233</v>
      </c>
      <c r="FX18" s="46">
        <v>233</v>
      </c>
      <c r="FY18" s="46">
        <v>236</v>
      </c>
      <c r="FZ18" s="46">
        <v>229</v>
      </c>
      <c r="GA18" s="46">
        <v>229</v>
      </c>
      <c r="GB18" s="46">
        <v>231</v>
      </c>
      <c r="GC18" s="46">
        <v>233</v>
      </c>
      <c r="GD18" s="46">
        <v>233</v>
      </c>
      <c r="GE18" s="46">
        <v>233</v>
      </c>
      <c r="GF18" s="46">
        <v>263</v>
      </c>
      <c r="GG18" s="46">
        <f t="shared" si="95"/>
        <v>258.39999999999998</v>
      </c>
      <c r="GH18" s="46">
        <f t="shared" si="95"/>
        <v>253.79999999999998</v>
      </c>
      <c r="GI18" s="46">
        <f t="shared" si="95"/>
        <v>249.2</v>
      </c>
      <c r="GJ18" s="46">
        <f t="shared" si="95"/>
        <v>244.6</v>
      </c>
      <c r="GK18" s="46">
        <v>240</v>
      </c>
      <c r="GL18" s="46">
        <v>229</v>
      </c>
      <c r="GM18" s="46">
        <v>219</v>
      </c>
      <c r="GN18" s="46">
        <v>219</v>
      </c>
      <c r="GO18" s="46">
        <v>234</v>
      </c>
      <c r="GP18" s="46">
        <v>234</v>
      </c>
      <c r="GQ18" s="46">
        <v>234</v>
      </c>
      <c r="GR18" s="46">
        <v>234</v>
      </c>
      <c r="GS18" s="46">
        <v>234</v>
      </c>
      <c r="GT18" s="46">
        <v>192</v>
      </c>
      <c r="GU18" s="46">
        <v>194</v>
      </c>
      <c r="GV18" s="46">
        <v>194</v>
      </c>
      <c r="GW18" s="46">
        <v>190</v>
      </c>
      <c r="GX18" s="46">
        <v>190</v>
      </c>
      <c r="GY18" s="46">
        <v>190</v>
      </c>
      <c r="GZ18" s="46">
        <v>189</v>
      </c>
      <c r="HA18" s="46">
        <v>190</v>
      </c>
      <c r="HB18" s="46">
        <v>190.5</v>
      </c>
      <c r="HC18" s="46">
        <v>189</v>
      </c>
      <c r="HD18" s="46">
        <v>186</v>
      </c>
      <c r="HE18" s="46">
        <v>184</v>
      </c>
      <c r="HF18" s="46">
        <v>0</v>
      </c>
      <c r="HG18" s="46">
        <v>183</v>
      </c>
      <c r="HH18" s="46">
        <v>186</v>
      </c>
      <c r="HI18" s="46">
        <v>196</v>
      </c>
      <c r="HJ18" s="46">
        <v>196</v>
      </c>
      <c r="HK18" s="46">
        <v>179</v>
      </c>
      <c r="HL18" s="46">
        <v>178</v>
      </c>
      <c r="HM18" s="46">
        <v>190</v>
      </c>
      <c r="HN18" s="46">
        <v>185</v>
      </c>
      <c r="HO18" s="46">
        <v>184</v>
      </c>
      <c r="HP18" s="46">
        <v>190</v>
      </c>
      <c r="HQ18" s="46">
        <v>196</v>
      </c>
      <c r="HR18" s="46">
        <v>202.75</v>
      </c>
      <c r="HS18" s="46">
        <v>202.75</v>
      </c>
      <c r="HT18" s="46">
        <v>205</v>
      </c>
      <c r="HU18" s="46">
        <v>205</v>
      </c>
      <c r="HV18" s="46">
        <v>205</v>
      </c>
      <c r="HW18" s="46">
        <v>208.75</v>
      </c>
      <c r="HX18" s="46">
        <v>211</v>
      </c>
      <c r="HY18" s="46">
        <v>211</v>
      </c>
      <c r="HZ18" s="46">
        <v>211</v>
      </c>
      <c r="IA18" s="46">
        <v>211</v>
      </c>
      <c r="IB18" s="46">
        <v>198</v>
      </c>
      <c r="IC18" s="46">
        <v>203</v>
      </c>
      <c r="ID18" s="46">
        <v>204</v>
      </c>
      <c r="IE18" s="46">
        <v>203.75</v>
      </c>
      <c r="IF18" s="46">
        <v>203.75</v>
      </c>
      <c r="IG18" s="46">
        <v>203.75</v>
      </c>
      <c r="IH18" s="46">
        <v>203.75</v>
      </c>
      <c r="II18" s="46">
        <v>203.75</v>
      </c>
      <c r="IJ18" s="46">
        <v>203.75</v>
      </c>
      <c r="IK18" s="46">
        <v>203.75</v>
      </c>
      <c r="IL18" s="46">
        <v>202</v>
      </c>
      <c r="IM18" s="46">
        <v>199</v>
      </c>
      <c r="IN18" s="46">
        <v>199</v>
      </c>
      <c r="IO18" s="47">
        <v>199</v>
      </c>
      <c r="IP18" s="47">
        <v>199</v>
      </c>
      <c r="IQ18" s="47">
        <v>199</v>
      </c>
      <c r="IR18" s="47">
        <v>199</v>
      </c>
      <c r="IS18" s="47">
        <v>180</v>
      </c>
      <c r="IT18" s="47">
        <v>176</v>
      </c>
      <c r="IU18" s="47">
        <v>173</v>
      </c>
      <c r="IV18" s="47">
        <v>173</v>
      </c>
      <c r="IW18" s="47">
        <v>175</v>
      </c>
      <c r="IX18" s="47">
        <v>192.75</v>
      </c>
      <c r="IY18" s="47">
        <v>180</v>
      </c>
      <c r="IZ18" s="47">
        <v>180.5</v>
      </c>
      <c r="JA18" s="47">
        <v>180</v>
      </c>
      <c r="JB18" s="47">
        <v>184</v>
      </c>
      <c r="JC18" s="47">
        <v>185</v>
      </c>
      <c r="JD18" s="47">
        <v>192.5</v>
      </c>
      <c r="JE18" s="47">
        <v>197.75</v>
      </c>
      <c r="JF18" s="47">
        <v>197.75</v>
      </c>
      <c r="JG18" s="47">
        <v>197.75</v>
      </c>
      <c r="JH18" s="47">
        <v>193</v>
      </c>
      <c r="JI18" s="47">
        <v>197</v>
      </c>
      <c r="JJ18" s="47">
        <v>195</v>
      </c>
      <c r="JK18" s="47">
        <v>196</v>
      </c>
      <c r="JL18" s="47">
        <v>192</v>
      </c>
      <c r="JM18" s="47">
        <v>192</v>
      </c>
      <c r="JN18" s="47">
        <v>192</v>
      </c>
      <c r="JO18" s="47">
        <v>196</v>
      </c>
      <c r="JP18" s="47">
        <v>196</v>
      </c>
      <c r="JQ18" s="47">
        <v>198.25</v>
      </c>
      <c r="JR18" s="47">
        <v>198</v>
      </c>
      <c r="JS18" s="47">
        <v>198.25</v>
      </c>
      <c r="JT18" s="47">
        <v>198.25</v>
      </c>
      <c r="JU18" s="47">
        <v>198.25</v>
      </c>
      <c r="JV18" s="47">
        <v>198.25</v>
      </c>
      <c r="JW18" s="47">
        <v>191</v>
      </c>
      <c r="JX18" s="47">
        <v>202</v>
      </c>
      <c r="JY18" s="47">
        <v>202</v>
      </c>
      <c r="JZ18" s="47">
        <v>220.25</v>
      </c>
      <c r="KA18" s="47">
        <v>212</v>
      </c>
      <c r="KB18" s="47">
        <v>203.25</v>
      </c>
      <c r="KC18" s="47">
        <v>189.5</v>
      </c>
      <c r="KD18" s="47">
        <v>185.5</v>
      </c>
      <c r="KE18" s="47"/>
      <c r="KF18" s="47"/>
      <c r="KG18" s="47"/>
      <c r="KH18" s="47"/>
      <c r="KI18" s="47"/>
      <c r="KJ18" s="47"/>
      <c r="KK18" s="47"/>
      <c r="KL18" s="47"/>
      <c r="KM18" s="47"/>
      <c r="KN18" s="47"/>
      <c r="KO18" s="47"/>
      <c r="KP18" s="47"/>
      <c r="KQ18" s="190"/>
      <c r="KR18" s="190"/>
      <c r="KS18" s="190"/>
      <c r="KT18" s="190"/>
      <c r="KU18" s="190"/>
      <c r="KV18" s="190"/>
      <c r="KW18" s="190"/>
      <c r="KX18" s="190"/>
      <c r="KY18" s="190"/>
      <c r="KZ18" s="190"/>
      <c r="LA18" s="190"/>
      <c r="LB18" s="190"/>
      <c r="LC18" s="190"/>
      <c r="LD18" s="190"/>
      <c r="LE18" s="190"/>
      <c r="LF18" s="190"/>
      <c r="LG18" s="190"/>
      <c r="LH18" s="190"/>
      <c r="LI18" s="190"/>
      <c r="LJ18" s="190"/>
      <c r="LK18" s="190"/>
      <c r="LL18" s="190"/>
      <c r="LM18" s="190"/>
      <c r="LN18" s="190"/>
      <c r="LO18" s="190"/>
      <c r="LP18" s="190"/>
      <c r="LQ18" s="190"/>
      <c r="LR18" s="190"/>
      <c r="LS18" s="190"/>
      <c r="LT18" s="190"/>
      <c r="LU18" s="190"/>
      <c r="LV18" s="190"/>
      <c r="LW18" s="190"/>
      <c r="LX18" s="190"/>
      <c r="LY18" s="190"/>
      <c r="LZ18" s="190"/>
      <c r="MA18" s="190"/>
      <c r="MB18" s="190"/>
      <c r="MC18" s="190"/>
      <c r="MD18" s="190"/>
      <c r="ME18" s="190"/>
      <c r="MF18" s="190"/>
      <c r="MG18" s="190"/>
      <c r="MH18" s="190"/>
    </row>
    <row r="19" spans="1:346" s="4" customFormat="1" ht="13.5" thickBot="1" x14ac:dyDescent="0.25">
      <c r="A19" s="25" t="s">
        <v>4</v>
      </c>
      <c r="B19" s="6" t="s">
        <v>2</v>
      </c>
      <c r="C19" s="115">
        <f t="shared" si="96"/>
        <v>13</v>
      </c>
      <c r="D19" s="7"/>
      <c r="E19" s="47">
        <v>875</v>
      </c>
      <c r="F19" s="47">
        <v>875</v>
      </c>
      <c r="G19" s="47">
        <v>900</v>
      </c>
      <c r="H19" s="47">
        <v>900</v>
      </c>
      <c r="I19" s="47">
        <v>900</v>
      </c>
      <c r="J19" s="47">
        <v>932</v>
      </c>
      <c r="K19" s="47">
        <v>932</v>
      </c>
      <c r="L19" s="46">
        <v>932</v>
      </c>
      <c r="M19" s="46">
        <v>932</v>
      </c>
      <c r="N19" s="46">
        <v>932</v>
      </c>
      <c r="O19" s="46">
        <v>959</v>
      </c>
      <c r="P19" s="46">
        <v>979</v>
      </c>
      <c r="Q19" s="46">
        <v>984</v>
      </c>
      <c r="R19" s="46">
        <v>995</v>
      </c>
      <c r="S19" s="46">
        <v>995</v>
      </c>
      <c r="T19" s="46">
        <v>995</v>
      </c>
      <c r="U19" s="46">
        <v>995</v>
      </c>
      <c r="V19" s="46">
        <v>1100</v>
      </c>
      <c r="W19" s="46">
        <v>1100</v>
      </c>
      <c r="X19" s="46">
        <v>1100</v>
      </c>
      <c r="Y19" s="46">
        <v>1100</v>
      </c>
      <c r="Z19" s="46">
        <v>1100</v>
      </c>
      <c r="AA19" s="46">
        <v>1160</v>
      </c>
      <c r="AB19" s="46">
        <v>1160</v>
      </c>
      <c r="AC19" s="46">
        <v>1164</v>
      </c>
      <c r="AD19" s="46">
        <v>1164</v>
      </c>
      <c r="AE19" s="46">
        <v>1144.5</v>
      </c>
      <c r="AF19" s="46">
        <v>1100</v>
      </c>
      <c r="AG19" s="99">
        <v>1100</v>
      </c>
      <c r="AH19" s="46">
        <v>1100</v>
      </c>
      <c r="AI19" s="46">
        <v>1094.5</v>
      </c>
      <c r="AJ19" s="46">
        <v>1094.5</v>
      </c>
      <c r="AK19" s="46">
        <v>1009</v>
      </c>
      <c r="AL19" s="46">
        <v>1045</v>
      </c>
      <c r="AM19" s="46">
        <v>1050</v>
      </c>
      <c r="AN19" s="46">
        <v>1050</v>
      </c>
      <c r="AO19" s="46">
        <v>1052</v>
      </c>
      <c r="AP19" s="46">
        <v>1052</v>
      </c>
      <c r="AQ19" s="46">
        <v>1052</v>
      </c>
      <c r="AR19" s="46">
        <v>1052</v>
      </c>
      <c r="AS19" s="46">
        <v>1052</v>
      </c>
      <c r="AT19" s="46">
        <v>1048</v>
      </c>
      <c r="AU19" s="46">
        <v>1048</v>
      </c>
      <c r="AV19" s="99">
        <v>1030</v>
      </c>
      <c r="AW19" s="46">
        <v>1030</v>
      </c>
      <c r="AX19" s="46">
        <v>1046.5</v>
      </c>
      <c r="AY19" s="46">
        <v>1046.5</v>
      </c>
      <c r="AZ19" s="46">
        <v>1030</v>
      </c>
      <c r="BA19" s="46">
        <v>1029</v>
      </c>
      <c r="BB19" s="46">
        <v>1029</v>
      </c>
      <c r="BC19" s="46">
        <v>1007</v>
      </c>
      <c r="BD19" s="46">
        <v>1007</v>
      </c>
      <c r="BE19" s="46">
        <v>1007</v>
      </c>
      <c r="BF19" s="46">
        <v>1027</v>
      </c>
      <c r="BG19" s="46">
        <v>1020</v>
      </c>
      <c r="BH19" s="46">
        <v>1020</v>
      </c>
      <c r="BI19" s="46">
        <v>1010</v>
      </c>
      <c r="BJ19" s="46">
        <v>1134.5</v>
      </c>
      <c r="BK19" s="46">
        <v>1144.5</v>
      </c>
      <c r="BL19" s="46">
        <v>1117</v>
      </c>
      <c r="BM19" s="46">
        <v>1147.5</v>
      </c>
      <c r="BN19" s="46">
        <v>1050</v>
      </c>
      <c r="BO19" s="46">
        <v>1117.5</v>
      </c>
      <c r="BP19" s="46">
        <v>1132.5</v>
      </c>
      <c r="BQ19" s="46">
        <v>1102.25</v>
      </c>
      <c r="BR19" s="46">
        <v>1118.5</v>
      </c>
      <c r="BS19" s="46">
        <v>1075.25</v>
      </c>
      <c r="BT19" s="46">
        <v>1050</v>
      </c>
      <c r="BU19" s="46">
        <v>1090.5</v>
      </c>
      <c r="BV19" s="46">
        <v>1090.5</v>
      </c>
      <c r="BW19" s="46">
        <v>987</v>
      </c>
      <c r="BX19" s="46">
        <v>972</v>
      </c>
      <c r="BY19" s="46">
        <v>915</v>
      </c>
      <c r="BZ19" s="46">
        <v>904</v>
      </c>
      <c r="CA19" s="46">
        <v>904</v>
      </c>
      <c r="CB19" s="46">
        <v>897</v>
      </c>
      <c r="CC19" s="46">
        <v>870</v>
      </c>
      <c r="CD19" s="46">
        <v>894</v>
      </c>
      <c r="CE19" s="46">
        <v>894</v>
      </c>
      <c r="CF19" s="46">
        <v>870</v>
      </c>
      <c r="CG19" s="46">
        <v>930.25</v>
      </c>
      <c r="CH19" s="46">
        <v>880</v>
      </c>
      <c r="CI19" s="46">
        <v>880</v>
      </c>
      <c r="CJ19" s="46">
        <v>902</v>
      </c>
      <c r="CK19" s="46">
        <v>880</v>
      </c>
      <c r="CL19" s="46">
        <v>880</v>
      </c>
      <c r="CM19" s="46">
        <v>860</v>
      </c>
      <c r="CN19" s="46">
        <v>877</v>
      </c>
      <c r="CO19" s="46">
        <v>860</v>
      </c>
      <c r="CP19" s="46">
        <v>845</v>
      </c>
      <c r="CQ19" s="46">
        <v>865</v>
      </c>
      <c r="CR19" s="46">
        <v>865</v>
      </c>
      <c r="CS19" s="46">
        <v>865</v>
      </c>
      <c r="CT19" s="46">
        <v>865</v>
      </c>
      <c r="CU19" s="46">
        <v>850</v>
      </c>
      <c r="CV19" s="46">
        <v>867</v>
      </c>
      <c r="CW19" s="46">
        <v>867</v>
      </c>
      <c r="CX19" s="46">
        <v>865</v>
      </c>
      <c r="CY19" s="46">
        <v>865</v>
      </c>
      <c r="CZ19" s="46">
        <v>860</v>
      </c>
      <c r="DA19" s="46">
        <v>860</v>
      </c>
      <c r="DB19" s="46">
        <v>840</v>
      </c>
      <c r="DC19" s="46">
        <v>840</v>
      </c>
      <c r="DD19" s="46">
        <v>867</v>
      </c>
      <c r="DE19" s="46">
        <v>862</v>
      </c>
      <c r="DF19" s="46">
        <v>840</v>
      </c>
      <c r="DG19" s="46">
        <v>840</v>
      </c>
      <c r="DH19" s="46">
        <v>840</v>
      </c>
      <c r="DI19" s="46">
        <v>857</v>
      </c>
      <c r="DJ19" s="46">
        <v>872</v>
      </c>
      <c r="DK19" s="46">
        <v>852</v>
      </c>
      <c r="DL19" s="46">
        <v>830</v>
      </c>
      <c r="DM19" s="46">
        <v>830</v>
      </c>
      <c r="DN19" s="46">
        <v>830</v>
      </c>
      <c r="DO19" s="46">
        <v>862</v>
      </c>
      <c r="DP19" s="46">
        <v>862</v>
      </c>
      <c r="DQ19" s="46">
        <v>887</v>
      </c>
      <c r="DR19" s="46">
        <v>897</v>
      </c>
      <c r="DS19" s="46">
        <v>910</v>
      </c>
      <c r="DT19" s="46">
        <v>947</v>
      </c>
      <c r="DU19" s="46">
        <v>947</v>
      </c>
      <c r="DV19" s="46">
        <v>910</v>
      </c>
      <c r="DW19" s="46">
        <v>965</v>
      </c>
      <c r="DX19" s="46">
        <v>1000</v>
      </c>
      <c r="DY19" s="46">
        <v>1000</v>
      </c>
      <c r="DZ19" s="46">
        <v>1000</v>
      </c>
      <c r="EA19" s="46">
        <v>1047</v>
      </c>
      <c r="EB19" s="46">
        <v>1047</v>
      </c>
      <c r="EC19" s="46">
        <v>1080</v>
      </c>
      <c r="ED19" s="46">
        <v>1122</v>
      </c>
      <c r="EE19" s="46">
        <v>1122</v>
      </c>
      <c r="EF19" s="46">
        <v>1122</v>
      </c>
      <c r="EG19" s="46">
        <v>1080</v>
      </c>
      <c r="EH19" s="46">
        <v>1122</v>
      </c>
      <c r="EI19" s="46">
        <v>1080</v>
      </c>
      <c r="EJ19" s="46">
        <v>1080</v>
      </c>
      <c r="EK19" s="46">
        <v>1080</v>
      </c>
      <c r="EL19" s="46">
        <v>1080</v>
      </c>
      <c r="EM19" s="46">
        <v>1080</v>
      </c>
      <c r="EN19" s="46">
        <v>1130</v>
      </c>
      <c r="EO19" s="46">
        <v>1130</v>
      </c>
      <c r="EP19" s="46">
        <v>1130</v>
      </c>
      <c r="EQ19" s="46">
        <v>1130</v>
      </c>
      <c r="ER19" s="46">
        <v>1130</v>
      </c>
      <c r="ES19" s="46">
        <v>1204.75</v>
      </c>
      <c r="ET19" s="46">
        <v>1130</v>
      </c>
      <c r="EU19" s="46">
        <v>1130</v>
      </c>
      <c r="EV19" s="46">
        <v>1150</v>
      </c>
      <c r="EW19" s="46">
        <v>1125</v>
      </c>
      <c r="EX19" s="46">
        <v>1125</v>
      </c>
      <c r="EY19" s="46">
        <v>1155</v>
      </c>
      <c r="EZ19" s="46">
        <v>1290.5</v>
      </c>
      <c r="FA19" s="46">
        <v>1290.5</v>
      </c>
      <c r="FB19" s="46">
        <v>1297</v>
      </c>
      <c r="FC19" s="46">
        <v>1297</v>
      </c>
      <c r="FD19" s="46">
        <v>1297</v>
      </c>
      <c r="FE19" s="46">
        <v>1297</v>
      </c>
      <c r="FF19" s="46">
        <v>1272</v>
      </c>
      <c r="FG19" s="46">
        <v>1272</v>
      </c>
      <c r="FH19" s="46">
        <v>1247</v>
      </c>
      <c r="FI19" s="46">
        <v>1247</v>
      </c>
      <c r="FJ19" s="46">
        <v>1247</v>
      </c>
      <c r="FK19" s="46">
        <v>1247</v>
      </c>
      <c r="FL19" s="46">
        <v>1247</v>
      </c>
      <c r="FM19" s="46">
        <v>1272</v>
      </c>
      <c r="FN19" s="46">
        <v>1330.75</v>
      </c>
      <c r="FO19" s="46">
        <v>1232</v>
      </c>
      <c r="FP19" s="46">
        <v>1190.5</v>
      </c>
      <c r="FQ19" s="46">
        <v>1197</v>
      </c>
      <c r="FR19" s="46">
        <v>1169.5</v>
      </c>
      <c r="FS19" s="46">
        <v>1169.5</v>
      </c>
      <c r="FT19" s="46">
        <v>1190.5</v>
      </c>
      <c r="FU19" s="46">
        <v>1190.5</v>
      </c>
      <c r="FV19" s="46">
        <v>1190.5</v>
      </c>
      <c r="FW19" s="46">
        <v>1205.75</v>
      </c>
      <c r="FX19" s="46">
        <v>1200</v>
      </c>
      <c r="FY19" s="46">
        <v>1205.75</v>
      </c>
      <c r="FZ19" s="46">
        <v>1157</v>
      </c>
      <c r="GA19" s="46">
        <v>1157</v>
      </c>
      <c r="GB19" s="46">
        <v>1157</v>
      </c>
      <c r="GC19" s="46">
        <v>1157</v>
      </c>
      <c r="GD19" s="46">
        <v>1157</v>
      </c>
      <c r="GE19" s="46">
        <v>1167</v>
      </c>
      <c r="GF19" s="46">
        <v>1167</v>
      </c>
      <c r="GG19" s="46">
        <f t="shared" si="95"/>
        <v>1165.5</v>
      </c>
      <c r="GH19" s="46">
        <f t="shared" si="95"/>
        <v>1164</v>
      </c>
      <c r="GI19" s="46">
        <f t="shared" si="95"/>
        <v>1162.5</v>
      </c>
      <c r="GJ19" s="46">
        <f t="shared" si="95"/>
        <v>1161</v>
      </c>
      <c r="GK19" s="46">
        <v>1159.5</v>
      </c>
      <c r="GL19" s="46">
        <v>1145.5</v>
      </c>
      <c r="GM19" s="46">
        <v>1145.5</v>
      </c>
      <c r="GN19" s="46">
        <v>1150.5</v>
      </c>
      <c r="GO19" s="46">
        <v>1142</v>
      </c>
      <c r="GP19" s="46">
        <v>1142</v>
      </c>
      <c r="GQ19" s="46">
        <v>1082</v>
      </c>
      <c r="GR19" s="46">
        <v>1082</v>
      </c>
      <c r="GS19" s="46">
        <v>1067</v>
      </c>
      <c r="GT19" s="46">
        <v>1067</v>
      </c>
      <c r="GU19" s="46">
        <v>1067</v>
      </c>
      <c r="GV19" s="46">
        <v>1067</v>
      </c>
      <c r="GW19" s="46">
        <v>1047</v>
      </c>
      <c r="GX19" s="46">
        <v>1057</v>
      </c>
      <c r="GY19" s="46">
        <v>1057</v>
      </c>
      <c r="GZ19" s="46">
        <v>1000.25</v>
      </c>
      <c r="HA19" s="46">
        <v>1000.25</v>
      </c>
      <c r="HB19" s="46">
        <v>990.25</v>
      </c>
      <c r="HC19" s="46">
        <v>990.25</v>
      </c>
      <c r="HD19" s="46">
        <v>960</v>
      </c>
      <c r="HE19" s="46">
        <v>910</v>
      </c>
      <c r="HF19" s="46">
        <v>910</v>
      </c>
      <c r="HG19" s="46">
        <v>910</v>
      </c>
      <c r="HH19" s="46">
        <v>910</v>
      </c>
      <c r="HI19" s="46">
        <v>910</v>
      </c>
      <c r="HJ19" s="46">
        <v>910</v>
      </c>
      <c r="HK19" s="46">
        <v>910</v>
      </c>
      <c r="HL19" s="46">
        <v>975</v>
      </c>
      <c r="HM19" s="46">
        <v>1010.25</v>
      </c>
      <c r="HN19" s="46">
        <v>975</v>
      </c>
      <c r="HO19" s="46">
        <v>975</v>
      </c>
      <c r="HP19" s="46">
        <v>1030</v>
      </c>
      <c r="HQ19" s="46">
        <v>1030</v>
      </c>
      <c r="HR19" s="46">
        <v>1050</v>
      </c>
      <c r="HS19" s="46">
        <v>1050</v>
      </c>
      <c r="HT19" s="46">
        <v>1030</v>
      </c>
      <c r="HU19" s="46">
        <v>1030</v>
      </c>
      <c r="HV19" s="46">
        <v>1030</v>
      </c>
      <c r="HW19" s="46">
        <v>1030</v>
      </c>
      <c r="HX19" s="46">
        <v>1030</v>
      </c>
      <c r="HY19" s="46">
        <v>1030</v>
      </c>
      <c r="HZ19" s="46">
        <v>1050</v>
      </c>
      <c r="IA19" s="46">
        <v>1030</v>
      </c>
      <c r="IB19" s="46">
        <v>1030</v>
      </c>
      <c r="IC19" s="46">
        <v>1030</v>
      </c>
      <c r="ID19" s="46">
        <v>1030</v>
      </c>
      <c r="IE19" s="46">
        <v>1100</v>
      </c>
      <c r="IF19" s="46">
        <v>1100</v>
      </c>
      <c r="IG19" s="46">
        <v>1100</v>
      </c>
      <c r="IH19" s="46">
        <v>1150</v>
      </c>
      <c r="II19" s="46">
        <v>1150</v>
      </c>
      <c r="IJ19" s="46">
        <v>1150</v>
      </c>
      <c r="IK19" s="46">
        <v>1150</v>
      </c>
      <c r="IL19" s="46">
        <v>1150</v>
      </c>
      <c r="IM19" s="46">
        <v>1180</v>
      </c>
      <c r="IN19" s="46">
        <v>1180</v>
      </c>
      <c r="IO19" s="47">
        <v>1115</v>
      </c>
      <c r="IP19" s="47">
        <v>1115</v>
      </c>
      <c r="IQ19" s="47">
        <v>1115</v>
      </c>
      <c r="IR19" s="47">
        <v>1115</v>
      </c>
      <c r="IS19" s="47">
        <v>1115</v>
      </c>
      <c r="IT19" s="47">
        <v>1115</v>
      </c>
      <c r="IU19" s="47">
        <v>1110</v>
      </c>
      <c r="IV19" s="47">
        <v>1110</v>
      </c>
      <c r="IW19" s="47">
        <v>1110</v>
      </c>
      <c r="IX19" s="47">
        <v>1110</v>
      </c>
      <c r="IY19" s="47">
        <v>1225</v>
      </c>
      <c r="IZ19" s="47">
        <v>1230</v>
      </c>
      <c r="JA19" s="47">
        <v>1300.75</v>
      </c>
      <c r="JB19" s="47">
        <v>1300.75</v>
      </c>
      <c r="JC19" s="47">
        <v>1300.75</v>
      </c>
      <c r="JD19" s="47">
        <v>1330</v>
      </c>
      <c r="JE19" s="47">
        <v>1357</v>
      </c>
      <c r="JF19" s="47">
        <v>1357</v>
      </c>
      <c r="JG19" s="47">
        <v>1357</v>
      </c>
      <c r="JH19" s="47">
        <v>1357</v>
      </c>
      <c r="JI19" s="47">
        <v>1330</v>
      </c>
      <c r="JJ19" s="47">
        <v>1330</v>
      </c>
      <c r="JK19" s="47">
        <v>1330</v>
      </c>
      <c r="JL19" s="47">
        <v>1330</v>
      </c>
      <c r="JM19" s="47">
        <v>1330</v>
      </c>
      <c r="JN19" s="47">
        <v>1300</v>
      </c>
      <c r="JO19" s="47">
        <v>1300</v>
      </c>
      <c r="JP19" s="47">
        <v>1300</v>
      </c>
      <c r="JQ19" s="47">
        <v>1300</v>
      </c>
      <c r="JR19" s="47">
        <v>1250</v>
      </c>
      <c r="JS19" s="47">
        <v>1180</v>
      </c>
      <c r="JT19" s="47">
        <v>1255.75</v>
      </c>
      <c r="JU19" s="47">
        <v>1160</v>
      </c>
      <c r="JV19" s="47">
        <v>1150</v>
      </c>
      <c r="JW19" s="47">
        <v>1170</v>
      </c>
      <c r="JX19" s="47">
        <v>1164.25</v>
      </c>
      <c r="JY19" s="47">
        <v>1147</v>
      </c>
      <c r="JZ19" s="47">
        <v>1147</v>
      </c>
      <c r="KA19" s="47">
        <v>1144.25</v>
      </c>
      <c r="KB19" s="47">
        <v>1135.5</v>
      </c>
      <c r="KC19" s="47">
        <v>1143.5</v>
      </c>
      <c r="KD19" s="47">
        <v>1140</v>
      </c>
      <c r="KE19" s="47"/>
      <c r="KF19" s="47"/>
      <c r="KG19" s="47"/>
      <c r="KH19" s="47"/>
      <c r="KI19" s="47"/>
      <c r="KJ19" s="47"/>
      <c r="KK19" s="47"/>
      <c r="KL19" s="47"/>
      <c r="KM19" s="47"/>
      <c r="KN19" s="47"/>
      <c r="KO19" s="47"/>
      <c r="KP19" s="47"/>
      <c r="KQ19" s="190"/>
      <c r="KR19" s="190"/>
      <c r="KS19" s="190"/>
      <c r="KT19" s="190"/>
      <c r="KU19" s="190"/>
      <c r="KV19" s="190"/>
      <c r="KW19" s="190"/>
      <c r="KX19" s="190"/>
      <c r="KY19" s="190"/>
      <c r="KZ19" s="190"/>
      <c r="LA19" s="190"/>
      <c r="LB19" s="190"/>
      <c r="LC19" s="190"/>
      <c r="LD19" s="190"/>
      <c r="LE19" s="190"/>
      <c r="LF19" s="190"/>
      <c r="LG19" s="190"/>
      <c r="LH19" s="190"/>
      <c r="LI19" s="190"/>
      <c r="LJ19" s="190"/>
      <c r="LK19" s="190"/>
      <c r="LL19" s="190"/>
      <c r="LM19" s="190"/>
      <c r="LN19" s="190"/>
      <c r="LO19" s="190"/>
      <c r="LP19" s="190"/>
      <c r="LQ19" s="190"/>
      <c r="LR19" s="190"/>
      <c r="LS19" s="190"/>
      <c r="LT19" s="190"/>
      <c r="LU19" s="190"/>
      <c r="LV19" s="190"/>
      <c r="LW19" s="190"/>
      <c r="LX19" s="190"/>
      <c r="LY19" s="190"/>
      <c r="LZ19" s="190"/>
      <c r="MA19" s="190"/>
      <c r="MB19" s="190"/>
      <c r="MC19" s="190"/>
      <c r="MD19" s="190"/>
      <c r="ME19" s="190"/>
      <c r="MF19" s="190"/>
      <c r="MG19" s="190"/>
      <c r="MH19" s="190"/>
    </row>
    <row r="20" spans="1:346" s="4" customFormat="1" ht="13.5" thickBot="1" x14ac:dyDescent="0.25">
      <c r="A20" s="25" t="s">
        <v>787</v>
      </c>
      <c r="B20" s="6" t="s">
        <v>2</v>
      </c>
      <c r="C20" s="115">
        <f t="shared" si="96"/>
        <v>14</v>
      </c>
      <c r="D20" s="7"/>
      <c r="E20" s="47">
        <v>425</v>
      </c>
      <c r="F20" s="47">
        <v>425</v>
      </c>
      <c r="G20" s="47">
        <v>470</v>
      </c>
      <c r="H20" s="47">
        <v>463.5</v>
      </c>
      <c r="I20" s="47">
        <v>470</v>
      </c>
      <c r="J20" s="47">
        <v>470</v>
      </c>
      <c r="K20" s="47">
        <v>470</v>
      </c>
      <c r="L20" s="46">
        <v>480</v>
      </c>
      <c r="M20" s="46">
        <v>490</v>
      </c>
      <c r="N20" s="46">
        <v>490</v>
      </c>
      <c r="O20" s="46">
        <v>490</v>
      </c>
      <c r="P20" s="46">
        <v>490</v>
      </c>
      <c r="Q20" s="46">
        <v>490</v>
      </c>
      <c r="R20" s="46">
        <v>500</v>
      </c>
      <c r="S20" s="46">
        <v>500</v>
      </c>
      <c r="T20" s="46">
        <v>510</v>
      </c>
      <c r="U20" s="46">
        <v>506.5</v>
      </c>
      <c r="V20" s="46">
        <v>513.25</v>
      </c>
      <c r="W20" s="46">
        <v>518</v>
      </c>
      <c r="X20" s="46">
        <v>518</v>
      </c>
      <c r="Y20" s="46">
        <v>518</v>
      </c>
      <c r="Z20" s="46">
        <v>530</v>
      </c>
      <c r="AA20" s="46">
        <v>540.75</v>
      </c>
      <c r="AB20" s="46">
        <v>540.75</v>
      </c>
      <c r="AC20" s="46">
        <v>540.75</v>
      </c>
      <c r="AD20" s="46">
        <v>550</v>
      </c>
      <c r="AE20" s="46">
        <v>550</v>
      </c>
      <c r="AF20" s="46">
        <v>550</v>
      </c>
      <c r="AG20" s="99">
        <v>545</v>
      </c>
      <c r="AH20" s="46">
        <v>545</v>
      </c>
      <c r="AI20" s="46">
        <v>567</v>
      </c>
      <c r="AJ20" s="46">
        <v>567</v>
      </c>
      <c r="AK20" s="46">
        <v>582</v>
      </c>
      <c r="AL20" s="46">
        <v>570</v>
      </c>
      <c r="AM20" s="46">
        <v>570</v>
      </c>
      <c r="AN20" s="46">
        <v>575</v>
      </c>
      <c r="AO20" s="46">
        <v>575</v>
      </c>
      <c r="AP20" s="46">
        <v>575</v>
      </c>
      <c r="AQ20" s="46">
        <v>575</v>
      </c>
      <c r="AR20" s="46">
        <v>575</v>
      </c>
      <c r="AS20" s="46">
        <v>575</v>
      </c>
      <c r="AT20" s="46">
        <v>575</v>
      </c>
      <c r="AU20" s="46">
        <v>575</v>
      </c>
      <c r="AV20" s="99">
        <v>575</v>
      </c>
      <c r="AW20" s="46">
        <v>575</v>
      </c>
      <c r="AX20" s="46">
        <v>595</v>
      </c>
      <c r="AY20" s="46">
        <v>595</v>
      </c>
      <c r="AZ20" s="46">
        <v>652</v>
      </c>
      <c r="BA20" s="46">
        <v>652</v>
      </c>
      <c r="BB20" s="46">
        <v>550</v>
      </c>
      <c r="BC20" s="46">
        <v>550</v>
      </c>
      <c r="BD20" s="46">
        <v>550</v>
      </c>
      <c r="BE20" s="46">
        <v>550</v>
      </c>
      <c r="BF20" s="46">
        <v>762</v>
      </c>
      <c r="BG20" s="46">
        <v>652</v>
      </c>
      <c r="BH20" s="46">
        <v>652</v>
      </c>
      <c r="BI20" s="46">
        <v>550</v>
      </c>
      <c r="BJ20" s="46">
        <v>652</v>
      </c>
      <c r="BK20" s="46">
        <v>652</v>
      </c>
      <c r="BL20" s="46">
        <v>652</v>
      </c>
      <c r="BM20" s="46">
        <v>652</v>
      </c>
      <c r="BN20" s="46">
        <v>595</v>
      </c>
      <c r="BO20" s="46">
        <v>595</v>
      </c>
      <c r="BP20" s="46">
        <v>595</v>
      </c>
      <c r="BQ20" s="46">
        <v>595</v>
      </c>
      <c r="BR20" s="46">
        <v>595</v>
      </c>
      <c r="BS20" s="46">
        <v>595</v>
      </c>
      <c r="BT20" s="46">
        <v>635</v>
      </c>
      <c r="BU20" s="46">
        <v>595</v>
      </c>
      <c r="BV20" s="46">
        <v>665.5</v>
      </c>
      <c r="BW20" s="46">
        <v>595</v>
      </c>
      <c r="BX20" s="46">
        <v>595</v>
      </c>
      <c r="BY20" s="46">
        <v>595</v>
      </c>
      <c r="BZ20" s="46">
        <v>595</v>
      </c>
      <c r="CA20" s="46">
        <v>595</v>
      </c>
      <c r="CB20" s="46">
        <v>595</v>
      </c>
      <c r="CC20" s="46">
        <v>595</v>
      </c>
      <c r="CD20" s="46">
        <v>595</v>
      </c>
      <c r="CE20" s="46">
        <v>595</v>
      </c>
      <c r="CF20" s="46">
        <v>610.75</v>
      </c>
      <c r="CG20" s="46">
        <v>610.25</v>
      </c>
      <c r="CH20" s="46">
        <v>610.25</v>
      </c>
      <c r="CI20" s="46">
        <v>615.5</v>
      </c>
      <c r="CJ20" s="46">
        <v>615.5</v>
      </c>
      <c r="CK20" s="46">
        <v>623.5</v>
      </c>
      <c r="CL20" s="46">
        <v>595</v>
      </c>
      <c r="CM20" s="46">
        <v>595</v>
      </c>
      <c r="CN20" s="46">
        <v>621</v>
      </c>
      <c r="CO20" s="46">
        <v>590</v>
      </c>
      <c r="CP20" s="46">
        <v>590</v>
      </c>
      <c r="CQ20" s="46">
        <v>575</v>
      </c>
      <c r="CR20" s="46">
        <v>575</v>
      </c>
      <c r="CS20" s="46">
        <v>575</v>
      </c>
      <c r="CT20" s="46">
        <v>642.5</v>
      </c>
      <c r="CU20" s="46">
        <v>575</v>
      </c>
      <c r="CV20" s="46">
        <v>614.5</v>
      </c>
      <c r="CW20" s="46">
        <v>575</v>
      </c>
      <c r="CX20" s="46">
        <v>590</v>
      </c>
      <c r="CY20" s="46">
        <v>627.5</v>
      </c>
      <c r="CZ20" s="46">
        <v>585</v>
      </c>
      <c r="DA20" s="46">
        <v>585</v>
      </c>
      <c r="DB20" s="46">
        <v>595</v>
      </c>
      <c r="DC20" s="46">
        <v>595</v>
      </c>
      <c r="DD20" s="46">
        <v>595</v>
      </c>
      <c r="DE20" s="46">
        <v>590</v>
      </c>
      <c r="DF20" s="46">
        <v>580</v>
      </c>
      <c r="DG20" s="46">
        <v>580</v>
      </c>
      <c r="DH20" s="46">
        <v>580</v>
      </c>
      <c r="DI20" s="46">
        <v>580</v>
      </c>
      <c r="DJ20" s="46">
        <v>580</v>
      </c>
      <c r="DK20" s="46">
        <v>565</v>
      </c>
      <c r="DL20" s="46">
        <v>656.5</v>
      </c>
      <c r="DM20" s="46">
        <v>673</v>
      </c>
      <c r="DN20" s="46">
        <v>673</v>
      </c>
      <c r="DO20" s="46">
        <v>690.5</v>
      </c>
      <c r="DP20" s="46">
        <v>688</v>
      </c>
      <c r="DQ20" s="46">
        <v>705.5</v>
      </c>
      <c r="DR20" s="46">
        <v>692</v>
      </c>
      <c r="DS20" s="46">
        <v>692</v>
      </c>
      <c r="DT20" s="46">
        <v>723.5</v>
      </c>
      <c r="DU20" s="46">
        <v>734.5</v>
      </c>
      <c r="DV20" s="46">
        <v>734.5</v>
      </c>
      <c r="DW20" s="46">
        <v>734.5</v>
      </c>
      <c r="DX20" s="46">
        <v>727.5</v>
      </c>
      <c r="DY20" s="46">
        <v>745.5</v>
      </c>
      <c r="DZ20" s="46">
        <v>745.5</v>
      </c>
      <c r="EA20" s="46">
        <v>728</v>
      </c>
      <c r="EB20" s="46">
        <v>728</v>
      </c>
      <c r="EC20" s="46">
        <v>710.5</v>
      </c>
      <c r="ED20" s="46">
        <v>710.5</v>
      </c>
      <c r="EE20" s="46">
        <v>675.5</v>
      </c>
      <c r="EF20" s="46">
        <v>698.5</v>
      </c>
      <c r="EG20" s="46">
        <v>699.5</v>
      </c>
      <c r="EH20" s="46">
        <v>714.5</v>
      </c>
      <c r="EI20" s="46">
        <v>703</v>
      </c>
      <c r="EJ20" s="46">
        <v>703</v>
      </c>
      <c r="EK20" s="46">
        <v>679</v>
      </c>
      <c r="EL20" s="46">
        <v>687</v>
      </c>
      <c r="EM20" s="46">
        <v>679.5</v>
      </c>
      <c r="EN20" s="46">
        <v>696.5</v>
      </c>
      <c r="EO20" s="46">
        <v>689.5</v>
      </c>
      <c r="EP20" s="46">
        <v>691</v>
      </c>
      <c r="EQ20" s="46">
        <v>667.75</v>
      </c>
      <c r="ER20" s="46">
        <v>652</v>
      </c>
      <c r="ES20" s="46">
        <v>616.5</v>
      </c>
      <c r="ET20" s="46">
        <v>615</v>
      </c>
      <c r="EU20" s="46">
        <v>595</v>
      </c>
      <c r="EV20" s="46">
        <v>594</v>
      </c>
      <c r="EW20" s="46">
        <v>595</v>
      </c>
      <c r="EX20" s="46">
        <v>595</v>
      </c>
      <c r="EY20" s="46">
        <v>539.25</v>
      </c>
      <c r="EZ20" s="46">
        <v>591.25</v>
      </c>
      <c r="FA20" s="46">
        <v>591.25</v>
      </c>
      <c r="FB20" s="46">
        <v>584.25</v>
      </c>
      <c r="FC20" s="46">
        <v>549</v>
      </c>
      <c r="FD20" s="46">
        <v>528</v>
      </c>
      <c r="FE20" s="46">
        <v>528</v>
      </c>
      <c r="FF20" s="46">
        <v>533.25</v>
      </c>
      <c r="FG20" s="46">
        <v>533.25</v>
      </c>
      <c r="FH20" s="46">
        <v>515.25</v>
      </c>
      <c r="FI20" s="46">
        <v>510.25</v>
      </c>
      <c r="FJ20" s="46">
        <v>544</v>
      </c>
      <c r="FK20" s="46">
        <v>520.25</v>
      </c>
      <c r="FL20" s="46">
        <v>544</v>
      </c>
      <c r="FM20" s="46">
        <v>550</v>
      </c>
      <c r="FN20" s="46">
        <v>544</v>
      </c>
      <c r="FO20" s="46">
        <v>544</v>
      </c>
      <c r="FP20" s="46">
        <v>551</v>
      </c>
      <c r="FQ20" s="46">
        <v>545</v>
      </c>
      <c r="FR20" s="46">
        <v>545</v>
      </c>
      <c r="FS20" s="46">
        <v>545</v>
      </c>
      <c r="FT20" s="46">
        <v>550.25</v>
      </c>
      <c r="FU20" s="46">
        <v>542.25</v>
      </c>
      <c r="FV20" s="46">
        <v>542.25</v>
      </c>
      <c r="FW20" s="46">
        <v>540.25</v>
      </c>
      <c r="FX20" s="46">
        <v>540.25</v>
      </c>
      <c r="FY20" s="46">
        <v>547.25</v>
      </c>
      <c r="FZ20" s="46">
        <v>559.25</v>
      </c>
      <c r="GA20" s="46">
        <v>539.25</v>
      </c>
      <c r="GB20" s="46">
        <v>555.25</v>
      </c>
      <c r="GC20" s="46">
        <v>569</v>
      </c>
      <c r="GD20" s="46">
        <v>558.25</v>
      </c>
      <c r="GE20" s="46">
        <v>566.25</v>
      </c>
      <c r="GF20" s="46">
        <v>566.25</v>
      </c>
      <c r="GG20" s="46">
        <f t="shared" si="95"/>
        <v>561.85</v>
      </c>
      <c r="GH20" s="46">
        <f t="shared" si="95"/>
        <v>557.45000000000005</v>
      </c>
      <c r="GI20" s="46">
        <f t="shared" si="95"/>
        <v>553.05000000000007</v>
      </c>
      <c r="GJ20" s="46">
        <f t="shared" si="95"/>
        <v>548.65000000000009</v>
      </c>
      <c r="GK20" s="46">
        <v>544.25</v>
      </c>
      <c r="GL20" s="46">
        <v>544.25</v>
      </c>
      <c r="GM20" s="46">
        <v>545</v>
      </c>
      <c r="GN20" s="46">
        <v>560.25</v>
      </c>
      <c r="GO20" s="46">
        <v>568.25</v>
      </c>
      <c r="GP20" s="46">
        <v>573</v>
      </c>
      <c r="GQ20" s="46">
        <v>561.5</v>
      </c>
      <c r="GR20" s="46">
        <v>550.25</v>
      </c>
      <c r="GS20" s="46">
        <v>550.25</v>
      </c>
      <c r="GT20" s="46">
        <v>543</v>
      </c>
      <c r="GU20" s="46">
        <v>535.75</v>
      </c>
      <c r="GV20" s="46">
        <v>535.75</v>
      </c>
      <c r="GW20" s="46">
        <v>555.75</v>
      </c>
      <c r="GX20" s="46">
        <v>571</v>
      </c>
      <c r="GY20" s="46">
        <v>580.25</v>
      </c>
      <c r="GZ20" s="46">
        <v>591.25</v>
      </c>
      <c r="HA20" s="46">
        <v>585.25</v>
      </c>
      <c r="HB20" s="46">
        <v>590.25</v>
      </c>
      <c r="HC20" s="46">
        <v>592</v>
      </c>
      <c r="HD20" s="46">
        <v>590.25</v>
      </c>
      <c r="HE20" s="46">
        <v>584</v>
      </c>
      <c r="HF20" s="46">
        <v>591</v>
      </c>
      <c r="HG20" s="46">
        <v>584</v>
      </c>
      <c r="HH20" s="46">
        <v>578</v>
      </c>
      <c r="HI20" s="46">
        <v>580.25</v>
      </c>
      <c r="HJ20" s="46">
        <v>578</v>
      </c>
      <c r="HK20" s="46">
        <v>564</v>
      </c>
      <c r="HL20" s="46">
        <v>565.25</v>
      </c>
      <c r="HM20" s="46">
        <v>565.25</v>
      </c>
      <c r="HN20" s="46">
        <v>570.25</v>
      </c>
      <c r="HO20" s="46">
        <v>565.25</v>
      </c>
      <c r="HP20" s="46">
        <v>591</v>
      </c>
      <c r="HQ20" s="46">
        <v>615.5</v>
      </c>
      <c r="HR20" s="46">
        <v>605.25</v>
      </c>
      <c r="HS20" s="46">
        <v>605.25</v>
      </c>
      <c r="HT20" s="46">
        <v>591</v>
      </c>
      <c r="HU20" s="46">
        <v>591</v>
      </c>
      <c r="HV20" s="46">
        <v>595.25</v>
      </c>
      <c r="HW20" s="46">
        <v>591</v>
      </c>
      <c r="HX20" s="46">
        <v>589</v>
      </c>
      <c r="HY20" s="46">
        <v>581</v>
      </c>
      <c r="HZ20" s="46">
        <v>588.25</v>
      </c>
      <c r="IA20" s="46">
        <v>588.25</v>
      </c>
      <c r="IB20" s="46">
        <v>594</v>
      </c>
      <c r="IC20" s="46">
        <v>572</v>
      </c>
      <c r="ID20" s="46">
        <v>573</v>
      </c>
      <c r="IE20" s="46">
        <v>580.25</v>
      </c>
      <c r="IF20" s="46">
        <v>589.25</v>
      </c>
      <c r="IG20" s="46">
        <v>589.25</v>
      </c>
      <c r="IH20" s="46">
        <v>589.25</v>
      </c>
      <c r="II20" s="46">
        <v>583.5</v>
      </c>
      <c r="IJ20" s="46">
        <v>560</v>
      </c>
      <c r="IK20" s="46">
        <v>583.5</v>
      </c>
      <c r="IL20" s="46">
        <v>560</v>
      </c>
      <c r="IM20" s="46">
        <v>535.25</v>
      </c>
      <c r="IN20" s="46">
        <v>530</v>
      </c>
      <c r="IO20" s="47">
        <v>525.25</v>
      </c>
      <c r="IP20" s="47">
        <v>523.25</v>
      </c>
      <c r="IQ20" s="47">
        <v>513</v>
      </c>
      <c r="IR20" s="47">
        <v>523</v>
      </c>
      <c r="IS20" s="47">
        <v>523</v>
      </c>
      <c r="IT20" s="47">
        <v>526</v>
      </c>
      <c r="IU20" s="47">
        <v>538</v>
      </c>
      <c r="IV20" s="47">
        <v>538</v>
      </c>
      <c r="IW20" s="47">
        <v>535</v>
      </c>
      <c r="IX20" s="47">
        <v>540.25</v>
      </c>
      <c r="IY20" s="47">
        <v>540.25</v>
      </c>
      <c r="IZ20" s="47">
        <v>540.25</v>
      </c>
      <c r="JA20" s="47">
        <v>537.25</v>
      </c>
      <c r="JB20" s="47">
        <v>535</v>
      </c>
      <c r="JC20" s="47">
        <v>529.5</v>
      </c>
      <c r="JD20" s="47">
        <v>537.25</v>
      </c>
      <c r="JE20" s="47">
        <v>514.5</v>
      </c>
      <c r="JF20" s="47">
        <v>514.5</v>
      </c>
      <c r="JG20" s="47">
        <v>518.5</v>
      </c>
      <c r="JH20" s="47">
        <v>518.5</v>
      </c>
      <c r="JI20" s="47">
        <v>560</v>
      </c>
      <c r="JJ20" s="47">
        <v>552</v>
      </c>
      <c r="JK20" s="47">
        <v>548.5</v>
      </c>
      <c r="JL20" s="47">
        <v>548</v>
      </c>
      <c r="JM20" s="47">
        <v>548</v>
      </c>
      <c r="JN20" s="47">
        <v>569</v>
      </c>
      <c r="JO20" s="47">
        <v>568</v>
      </c>
      <c r="JP20" s="47">
        <v>568</v>
      </c>
      <c r="JQ20" s="47">
        <v>587.25</v>
      </c>
      <c r="JR20" s="47">
        <v>581</v>
      </c>
      <c r="JS20" s="47">
        <v>582</v>
      </c>
      <c r="JT20" s="47">
        <v>570</v>
      </c>
      <c r="JU20" s="47">
        <v>570</v>
      </c>
      <c r="JV20" s="47">
        <v>574</v>
      </c>
      <c r="JW20" s="47">
        <v>436.5</v>
      </c>
      <c r="JX20" s="47">
        <v>568.25</v>
      </c>
      <c r="JY20" s="47">
        <v>555.25</v>
      </c>
      <c r="JZ20" s="47">
        <v>546.33333333333337</v>
      </c>
      <c r="KA20" s="47">
        <v>485.25</v>
      </c>
      <c r="KB20" s="47">
        <v>476.25</v>
      </c>
      <c r="KC20" s="47">
        <v>498.5</v>
      </c>
      <c r="KD20" s="47">
        <v>491.25</v>
      </c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190"/>
      <c r="KR20" s="190"/>
      <c r="KS20" s="190"/>
      <c r="KT20" s="190"/>
      <c r="KU20" s="190"/>
      <c r="KV20" s="190"/>
      <c r="KW20" s="190"/>
      <c r="KX20" s="190"/>
      <c r="KY20" s="190"/>
      <c r="KZ20" s="190"/>
      <c r="LA20" s="190"/>
      <c r="LB20" s="190"/>
      <c r="LC20" s="190"/>
      <c r="LD20" s="190"/>
      <c r="LE20" s="190"/>
      <c r="LF20" s="190"/>
      <c r="LG20" s="190"/>
      <c r="LH20" s="190"/>
      <c r="LI20" s="190"/>
      <c r="LJ20" s="190"/>
      <c r="LK20" s="190"/>
      <c r="LL20" s="190"/>
      <c r="LM20" s="190"/>
      <c r="LN20" s="190"/>
      <c r="LO20" s="190"/>
      <c r="LP20" s="190"/>
      <c r="LQ20" s="190"/>
      <c r="LR20" s="190"/>
      <c r="LS20" s="190"/>
      <c r="LT20" s="190"/>
      <c r="LU20" s="190"/>
      <c r="LV20" s="190"/>
      <c r="LW20" s="190"/>
      <c r="LX20" s="190"/>
      <c r="LY20" s="190"/>
      <c r="LZ20" s="190"/>
      <c r="MA20" s="190"/>
      <c r="MB20" s="190"/>
      <c r="MC20" s="190"/>
      <c r="MD20" s="190"/>
      <c r="ME20" s="190"/>
      <c r="MF20" s="190"/>
      <c r="MG20" s="190"/>
      <c r="MH20" s="190"/>
    </row>
    <row r="21" spans="1:346" s="4" customFormat="1" ht="13.5" thickBot="1" x14ac:dyDescent="0.25">
      <c r="A21" s="8" t="s">
        <v>788</v>
      </c>
      <c r="B21" s="6" t="s">
        <v>2</v>
      </c>
      <c r="C21" s="115">
        <f t="shared" si="96"/>
        <v>15</v>
      </c>
      <c r="D21" s="9"/>
      <c r="E21" s="47"/>
      <c r="F21" s="47"/>
      <c r="G21" s="47"/>
      <c r="H21" s="47"/>
      <c r="I21" s="47"/>
      <c r="J21" s="47"/>
      <c r="K21" s="47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99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503</v>
      </c>
      <c r="AP21" s="46">
        <v>503</v>
      </c>
      <c r="AQ21" s="46">
        <v>503</v>
      </c>
      <c r="AR21" s="46">
        <v>503</v>
      </c>
      <c r="AS21" s="46">
        <v>503</v>
      </c>
      <c r="AT21" s="46">
        <v>503</v>
      </c>
      <c r="AU21" s="46">
        <v>503</v>
      </c>
      <c r="AV21" s="99">
        <v>503</v>
      </c>
      <c r="AW21" s="46">
        <v>503</v>
      </c>
      <c r="AX21" s="46">
        <v>520</v>
      </c>
      <c r="AY21" s="46">
        <v>520</v>
      </c>
      <c r="AZ21" s="46">
        <v>520</v>
      </c>
      <c r="BA21" s="46">
        <v>520</v>
      </c>
      <c r="BB21" s="46">
        <v>503</v>
      </c>
      <c r="BC21" s="46">
        <v>503</v>
      </c>
      <c r="BD21" s="46">
        <v>503</v>
      </c>
      <c r="BE21" s="46">
        <v>503</v>
      </c>
      <c r="BF21" s="46">
        <v>503</v>
      </c>
      <c r="BG21" s="46">
        <v>503</v>
      </c>
      <c r="BH21" s="46">
        <v>503</v>
      </c>
      <c r="BI21" s="46">
        <v>503</v>
      </c>
      <c r="BJ21" s="46">
        <v>503</v>
      </c>
      <c r="BK21" s="46">
        <v>503</v>
      </c>
      <c r="BL21" s="46">
        <v>503</v>
      </c>
      <c r="BM21" s="46">
        <v>503</v>
      </c>
      <c r="BN21" s="46">
        <v>503</v>
      </c>
      <c r="BO21" s="46">
        <v>503</v>
      </c>
      <c r="BP21" s="46">
        <v>503</v>
      </c>
      <c r="BQ21" s="46">
        <v>503</v>
      </c>
      <c r="BR21" s="46">
        <v>503</v>
      </c>
      <c r="BS21" s="46">
        <v>503</v>
      </c>
      <c r="BT21" s="46">
        <v>503</v>
      </c>
      <c r="BU21" s="46">
        <v>503</v>
      </c>
      <c r="BV21" s="46">
        <v>503</v>
      </c>
      <c r="BW21" s="46">
        <v>503</v>
      </c>
      <c r="BX21" s="46">
        <v>503</v>
      </c>
      <c r="BY21" s="46">
        <v>503</v>
      </c>
      <c r="BZ21" s="46">
        <v>503</v>
      </c>
      <c r="CA21" s="46">
        <v>503</v>
      </c>
      <c r="CB21" s="46">
        <v>503</v>
      </c>
      <c r="CC21" s="46">
        <v>503</v>
      </c>
      <c r="CD21" s="46">
        <v>503</v>
      </c>
      <c r="CE21" s="46">
        <v>503</v>
      </c>
      <c r="CF21" s="46">
        <v>503</v>
      </c>
      <c r="CG21" s="46">
        <v>503</v>
      </c>
      <c r="CH21" s="46">
        <v>503</v>
      </c>
      <c r="CI21" s="46">
        <v>503</v>
      </c>
      <c r="CJ21" s="46">
        <v>503</v>
      </c>
      <c r="CK21" s="46">
        <v>503</v>
      </c>
      <c r="CL21" s="46">
        <v>503</v>
      </c>
      <c r="CM21" s="46">
        <v>503</v>
      </c>
      <c r="CN21" s="46">
        <v>503</v>
      </c>
      <c r="CO21" s="46">
        <v>503</v>
      </c>
      <c r="CP21" s="46">
        <v>503</v>
      </c>
      <c r="CQ21" s="46">
        <v>503</v>
      </c>
      <c r="CR21" s="46">
        <v>503</v>
      </c>
      <c r="CS21" s="46">
        <v>503</v>
      </c>
      <c r="CT21" s="46">
        <v>503</v>
      </c>
      <c r="CU21" s="46">
        <v>503</v>
      </c>
      <c r="CV21" s="46">
        <v>503</v>
      </c>
      <c r="CW21" s="46">
        <v>503</v>
      </c>
      <c r="CX21" s="46">
        <v>503</v>
      </c>
      <c r="CY21" s="46">
        <v>503</v>
      </c>
      <c r="CZ21" s="46">
        <v>503</v>
      </c>
      <c r="DA21" s="46">
        <v>503</v>
      </c>
      <c r="DB21" s="46">
        <v>503</v>
      </c>
      <c r="DC21" s="46">
        <v>503</v>
      </c>
      <c r="DD21" s="46">
        <v>503</v>
      </c>
      <c r="DE21" s="46">
        <v>503</v>
      </c>
      <c r="DF21" s="46">
        <v>503</v>
      </c>
      <c r="DG21" s="46">
        <v>503</v>
      </c>
      <c r="DH21" s="46">
        <v>503</v>
      </c>
      <c r="DI21" s="46">
        <v>503</v>
      </c>
      <c r="DJ21" s="46">
        <v>503</v>
      </c>
      <c r="DK21" s="46">
        <v>503</v>
      </c>
      <c r="DL21" s="46">
        <v>503</v>
      </c>
      <c r="DM21" s="46">
        <v>503</v>
      </c>
      <c r="DN21" s="46">
        <v>503</v>
      </c>
      <c r="DO21" s="46">
        <v>503</v>
      </c>
      <c r="DP21" s="46">
        <v>503</v>
      </c>
      <c r="DQ21" s="46">
        <v>0</v>
      </c>
      <c r="DR21" s="46">
        <v>503</v>
      </c>
      <c r="DS21" s="46">
        <v>503</v>
      </c>
      <c r="DT21" s="46">
        <v>0</v>
      </c>
      <c r="DU21" s="46">
        <v>503</v>
      </c>
      <c r="DV21" s="46">
        <v>503</v>
      </c>
      <c r="DW21" s="46">
        <v>503</v>
      </c>
      <c r="DX21" s="46">
        <v>503</v>
      </c>
      <c r="DY21" s="46">
        <v>503</v>
      </c>
      <c r="DZ21" s="46">
        <v>503</v>
      </c>
      <c r="EA21" s="46">
        <v>503</v>
      </c>
      <c r="EB21" s="46">
        <v>528</v>
      </c>
      <c r="EC21" s="46">
        <v>528</v>
      </c>
      <c r="ED21" s="46">
        <v>528</v>
      </c>
      <c r="EE21" s="46">
        <v>528</v>
      </c>
      <c r="EF21" s="46">
        <v>528</v>
      </c>
      <c r="EG21" s="46">
        <v>528</v>
      </c>
      <c r="EH21" s="46">
        <v>0</v>
      </c>
      <c r="EI21" s="46">
        <v>545</v>
      </c>
      <c r="EJ21" s="46">
        <v>528</v>
      </c>
      <c r="EK21" s="46">
        <v>528</v>
      </c>
      <c r="EL21" s="46">
        <v>528</v>
      </c>
      <c r="EM21" s="46">
        <v>528</v>
      </c>
      <c r="EN21" s="46">
        <v>528</v>
      </c>
      <c r="EO21" s="46">
        <v>528</v>
      </c>
      <c r="EP21" s="46">
        <v>528</v>
      </c>
      <c r="EQ21" s="46">
        <v>528</v>
      </c>
      <c r="ER21" s="46">
        <v>528</v>
      </c>
      <c r="ES21" s="46">
        <v>0</v>
      </c>
      <c r="ET21" s="46">
        <v>528</v>
      </c>
      <c r="EU21" s="46">
        <v>528</v>
      </c>
      <c r="EV21" s="46">
        <v>0</v>
      </c>
      <c r="EW21" s="46">
        <v>543</v>
      </c>
      <c r="EX21" s="46">
        <v>543</v>
      </c>
      <c r="EY21" s="46">
        <v>543</v>
      </c>
      <c r="EZ21" s="46">
        <v>543</v>
      </c>
      <c r="FA21" s="46">
        <v>543</v>
      </c>
      <c r="FB21" s="46">
        <v>543</v>
      </c>
      <c r="FC21" s="46">
        <v>543</v>
      </c>
      <c r="FD21" s="46">
        <v>543</v>
      </c>
      <c r="FE21" s="46">
        <v>543</v>
      </c>
      <c r="FF21" s="46">
        <v>0</v>
      </c>
      <c r="FG21" s="46">
        <v>543</v>
      </c>
      <c r="FH21" s="46">
        <v>543</v>
      </c>
      <c r="FI21" s="46">
        <v>543</v>
      </c>
      <c r="FJ21" s="46">
        <v>543</v>
      </c>
      <c r="FK21" s="46">
        <v>543</v>
      </c>
      <c r="FL21" s="46">
        <v>543</v>
      </c>
      <c r="FM21" s="46">
        <v>0</v>
      </c>
      <c r="FN21" s="46">
        <v>534</v>
      </c>
      <c r="FO21" s="46">
        <v>543</v>
      </c>
      <c r="FP21" s="46">
        <v>543</v>
      </c>
      <c r="FQ21" s="46">
        <v>543</v>
      </c>
      <c r="FR21" s="46">
        <v>543</v>
      </c>
      <c r="FS21" s="46">
        <v>0</v>
      </c>
      <c r="FT21" s="46">
        <v>543</v>
      </c>
      <c r="FU21" s="46">
        <v>543</v>
      </c>
      <c r="FV21" s="46">
        <v>543</v>
      </c>
      <c r="FW21" s="46">
        <v>543</v>
      </c>
      <c r="FX21" s="46">
        <v>543</v>
      </c>
      <c r="FY21" s="46">
        <v>543</v>
      </c>
      <c r="FZ21" s="46">
        <v>543</v>
      </c>
      <c r="GA21" s="46">
        <v>543</v>
      </c>
      <c r="GB21" s="46">
        <v>543</v>
      </c>
      <c r="GC21" s="46">
        <v>543</v>
      </c>
      <c r="GD21" s="46">
        <v>543</v>
      </c>
      <c r="GE21" s="46">
        <v>543</v>
      </c>
      <c r="GF21" s="46">
        <v>0</v>
      </c>
      <c r="GG21" s="46">
        <f t="shared" si="95"/>
        <v>108.6</v>
      </c>
      <c r="GH21" s="46">
        <f t="shared" si="95"/>
        <v>217.2</v>
      </c>
      <c r="GI21" s="46">
        <f t="shared" si="95"/>
        <v>325.79999999999995</v>
      </c>
      <c r="GJ21" s="46">
        <f t="shared" si="95"/>
        <v>434.4</v>
      </c>
      <c r="GK21" s="46">
        <v>543</v>
      </c>
      <c r="GL21" s="46">
        <v>543</v>
      </c>
      <c r="GM21" s="46">
        <v>543</v>
      </c>
      <c r="GN21" s="46">
        <v>560</v>
      </c>
      <c r="GO21" s="46">
        <v>560</v>
      </c>
      <c r="GP21" s="46">
        <v>560</v>
      </c>
      <c r="GQ21" s="46">
        <v>560</v>
      </c>
      <c r="GR21" s="46">
        <v>543</v>
      </c>
      <c r="GS21" s="46">
        <v>543</v>
      </c>
      <c r="GT21" s="46">
        <v>560</v>
      </c>
      <c r="GU21" s="46">
        <v>560</v>
      </c>
      <c r="GV21" s="46">
        <v>560</v>
      </c>
      <c r="GW21" s="46">
        <v>560</v>
      </c>
      <c r="GX21" s="46">
        <v>0</v>
      </c>
      <c r="GY21" s="46">
        <v>560</v>
      </c>
      <c r="GZ21" s="46">
        <v>560</v>
      </c>
      <c r="HA21" s="46">
        <v>560</v>
      </c>
      <c r="HB21" s="46">
        <v>560</v>
      </c>
      <c r="HC21" s="46">
        <v>560</v>
      </c>
      <c r="HD21" s="46">
        <v>560</v>
      </c>
      <c r="HE21" s="46">
        <v>560</v>
      </c>
      <c r="HF21" s="46">
        <v>0</v>
      </c>
      <c r="HG21" s="46">
        <v>560</v>
      </c>
      <c r="HH21" s="46">
        <v>560</v>
      </c>
      <c r="HI21" s="46">
        <v>0</v>
      </c>
      <c r="HJ21" s="46">
        <v>0</v>
      </c>
      <c r="HK21" s="46">
        <v>560</v>
      </c>
      <c r="HL21" s="46">
        <v>560</v>
      </c>
      <c r="HM21" s="46">
        <v>0</v>
      </c>
      <c r="HN21" s="46">
        <v>560</v>
      </c>
      <c r="HO21" s="46">
        <v>560</v>
      </c>
      <c r="HP21" s="46">
        <v>560</v>
      </c>
      <c r="HQ21" s="46">
        <v>560</v>
      </c>
      <c r="HR21" s="46">
        <v>0</v>
      </c>
      <c r="HS21" s="46">
        <v>0</v>
      </c>
      <c r="HT21" s="46">
        <v>560</v>
      </c>
      <c r="HU21" s="46">
        <v>560</v>
      </c>
      <c r="HV21" s="46">
        <v>560</v>
      </c>
      <c r="HW21" s="46">
        <v>560</v>
      </c>
      <c r="HX21" s="46">
        <v>560</v>
      </c>
      <c r="HY21" s="46">
        <v>560</v>
      </c>
      <c r="HZ21" s="46">
        <v>0</v>
      </c>
      <c r="IA21" s="46">
        <v>560</v>
      </c>
      <c r="IB21" s="46">
        <v>560</v>
      </c>
      <c r="IC21" s="46">
        <v>560</v>
      </c>
      <c r="ID21" s="46">
        <v>560</v>
      </c>
      <c r="IE21" s="46">
        <v>0</v>
      </c>
      <c r="IF21" s="46">
        <v>0</v>
      </c>
      <c r="IG21" s="46">
        <v>0</v>
      </c>
      <c r="IH21" s="46">
        <v>0</v>
      </c>
      <c r="II21" s="46">
        <v>0</v>
      </c>
      <c r="IJ21" s="46">
        <v>560</v>
      </c>
      <c r="IK21" s="46">
        <v>0</v>
      </c>
      <c r="IL21" s="46">
        <v>560</v>
      </c>
      <c r="IM21" s="46">
        <v>560</v>
      </c>
      <c r="IN21" s="46">
        <v>560</v>
      </c>
      <c r="IO21" s="47">
        <v>560</v>
      </c>
      <c r="IP21" s="47">
        <v>560</v>
      </c>
      <c r="IQ21" s="47">
        <v>560</v>
      </c>
      <c r="IR21" s="47">
        <v>560</v>
      </c>
      <c r="IS21" s="47">
        <v>560</v>
      </c>
      <c r="IT21" s="47">
        <v>560</v>
      </c>
      <c r="IU21" s="47">
        <v>560</v>
      </c>
      <c r="IV21" s="47">
        <v>560</v>
      </c>
      <c r="IW21" s="47">
        <v>560</v>
      </c>
      <c r="IX21" s="47">
        <v>0</v>
      </c>
      <c r="IY21" s="47">
        <v>560</v>
      </c>
      <c r="IZ21" s="47">
        <v>560</v>
      </c>
      <c r="JA21" s="47">
        <v>560</v>
      </c>
      <c r="JB21" s="47">
        <v>560</v>
      </c>
      <c r="JC21" s="47">
        <v>560</v>
      </c>
      <c r="JD21" s="47">
        <v>560</v>
      </c>
      <c r="JE21" s="47">
        <v>0</v>
      </c>
      <c r="JF21" s="47">
        <v>0</v>
      </c>
      <c r="JG21" s="47">
        <v>0</v>
      </c>
      <c r="JH21" s="47">
        <v>560</v>
      </c>
      <c r="JI21" s="47">
        <v>560</v>
      </c>
      <c r="JJ21" s="47">
        <v>525</v>
      </c>
      <c r="JK21" s="47">
        <v>560</v>
      </c>
      <c r="JL21" s="47">
        <v>560</v>
      </c>
      <c r="JM21" s="47">
        <v>560</v>
      </c>
      <c r="JN21" s="47">
        <v>560</v>
      </c>
      <c r="JO21" s="47">
        <v>560</v>
      </c>
      <c r="JP21" s="47">
        <v>560</v>
      </c>
      <c r="JQ21" s="47">
        <v>0</v>
      </c>
      <c r="JR21" s="47">
        <v>560</v>
      </c>
      <c r="JS21" s="47">
        <v>0</v>
      </c>
      <c r="JT21" s="47">
        <v>560</v>
      </c>
      <c r="JU21" s="47">
        <v>560</v>
      </c>
      <c r="JV21" s="47">
        <v>560</v>
      </c>
      <c r="JW21" s="47">
        <v>560</v>
      </c>
      <c r="JX21" s="47">
        <v>540</v>
      </c>
      <c r="JY21" s="47">
        <v>540</v>
      </c>
      <c r="JZ21" s="47">
        <v>560</v>
      </c>
      <c r="KA21" s="47">
        <v>560</v>
      </c>
      <c r="KB21" s="47">
        <v>560</v>
      </c>
      <c r="KC21" s="47">
        <v>0</v>
      </c>
      <c r="KD21" s="47">
        <v>560</v>
      </c>
      <c r="KE21" s="47"/>
      <c r="KF21" s="47"/>
      <c r="KG21" s="47"/>
      <c r="KH21" s="47"/>
      <c r="KI21" s="47"/>
      <c r="KJ21" s="47"/>
      <c r="KK21" s="47"/>
      <c r="KL21" s="47"/>
      <c r="KM21" s="47"/>
      <c r="KN21" s="47"/>
      <c r="KO21" s="47"/>
      <c r="KP21" s="47"/>
      <c r="KQ21" s="190"/>
      <c r="KR21" s="190"/>
      <c r="KS21" s="190"/>
      <c r="KT21" s="190"/>
      <c r="KU21" s="190"/>
      <c r="KV21" s="190"/>
      <c r="KW21" s="190"/>
      <c r="KX21" s="190"/>
      <c r="KY21" s="190"/>
      <c r="KZ21" s="190"/>
      <c r="LA21" s="190"/>
      <c r="LB21" s="190"/>
      <c r="LC21" s="190"/>
      <c r="LD21" s="190"/>
      <c r="LE21" s="190"/>
      <c r="LF21" s="190"/>
      <c r="LG21" s="190"/>
      <c r="LH21" s="190"/>
      <c r="LI21" s="190"/>
      <c r="LJ21" s="190"/>
      <c r="LK21" s="190"/>
      <c r="LL21" s="190"/>
      <c r="LM21" s="190"/>
      <c r="LN21" s="190"/>
      <c r="LO21" s="190"/>
      <c r="LP21" s="190"/>
      <c r="LQ21" s="190"/>
      <c r="LR21" s="190"/>
      <c r="LS21" s="190"/>
      <c r="LT21" s="190"/>
      <c r="LU21" s="190"/>
      <c r="LV21" s="190"/>
      <c r="LW21" s="190"/>
      <c r="LX21" s="190"/>
      <c r="LY21" s="190"/>
      <c r="LZ21" s="190"/>
      <c r="MA21" s="190"/>
      <c r="MB21" s="190"/>
      <c r="MC21" s="190"/>
      <c r="MD21" s="190"/>
      <c r="ME21" s="190"/>
      <c r="MF21" s="190"/>
      <c r="MG21" s="190"/>
      <c r="MH21" s="190"/>
    </row>
    <row r="22" spans="1:346" s="4" customFormat="1" ht="13.5" thickBot="1" x14ac:dyDescent="0.25">
      <c r="A22" s="8" t="s">
        <v>789</v>
      </c>
      <c r="B22" s="6" t="s">
        <v>2</v>
      </c>
      <c r="C22" s="115">
        <f t="shared" si="96"/>
        <v>16</v>
      </c>
      <c r="D22" s="9"/>
      <c r="E22" s="47">
        <v>735</v>
      </c>
      <c r="F22" s="47">
        <v>735</v>
      </c>
      <c r="G22" s="47">
        <v>735</v>
      </c>
      <c r="H22" s="47">
        <v>735</v>
      </c>
      <c r="I22" s="47">
        <v>735</v>
      </c>
      <c r="J22" s="47">
        <v>735</v>
      </c>
      <c r="K22" s="47">
        <v>1000</v>
      </c>
      <c r="L22" s="46">
        <v>1000</v>
      </c>
      <c r="M22" s="46">
        <v>1000</v>
      </c>
      <c r="N22" s="46">
        <v>1000</v>
      </c>
      <c r="O22" s="46">
        <v>1000</v>
      </c>
      <c r="P22" s="46">
        <v>1000</v>
      </c>
      <c r="Q22" s="46">
        <v>1000</v>
      </c>
      <c r="R22" s="46">
        <v>1000</v>
      </c>
      <c r="S22" s="46">
        <v>1000</v>
      </c>
      <c r="T22" s="46">
        <v>1000</v>
      </c>
      <c r="U22" s="46">
        <v>1000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99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975</v>
      </c>
      <c r="AP22" s="46">
        <v>975</v>
      </c>
      <c r="AQ22" s="46">
        <v>975</v>
      </c>
      <c r="AR22" s="46">
        <v>975</v>
      </c>
      <c r="AS22" s="46">
        <v>975</v>
      </c>
      <c r="AT22" s="46">
        <v>975</v>
      </c>
      <c r="AU22" s="46">
        <v>1100</v>
      </c>
      <c r="AV22" s="99">
        <v>1050</v>
      </c>
      <c r="AW22" s="46">
        <v>1050</v>
      </c>
      <c r="AX22" s="46">
        <v>1050</v>
      </c>
      <c r="AY22" s="46">
        <v>1050</v>
      </c>
      <c r="AZ22" s="46">
        <v>1050</v>
      </c>
      <c r="BA22" s="46">
        <v>1050</v>
      </c>
      <c r="BB22" s="46">
        <v>1200</v>
      </c>
      <c r="BC22" s="46">
        <v>1200</v>
      </c>
      <c r="BD22" s="46">
        <v>1200</v>
      </c>
      <c r="BE22" s="46">
        <v>1200</v>
      </c>
      <c r="BF22" s="46">
        <v>1200</v>
      </c>
      <c r="BG22" s="46">
        <v>1200</v>
      </c>
      <c r="BH22" s="46">
        <v>1200</v>
      </c>
      <c r="BI22" s="46">
        <v>1200</v>
      </c>
      <c r="BJ22" s="46">
        <v>1200</v>
      </c>
      <c r="BK22" s="46">
        <v>1200</v>
      </c>
      <c r="BL22" s="46">
        <v>1100</v>
      </c>
      <c r="BM22" s="46">
        <v>1100</v>
      </c>
      <c r="BN22" s="46">
        <v>1100</v>
      </c>
      <c r="BO22" s="46">
        <v>1100</v>
      </c>
      <c r="BP22" s="46">
        <v>1100</v>
      </c>
      <c r="BQ22" s="46">
        <v>1100</v>
      </c>
      <c r="BR22" s="46">
        <v>1100</v>
      </c>
      <c r="BS22" s="46">
        <v>1100</v>
      </c>
      <c r="BT22" s="46">
        <v>1100</v>
      </c>
      <c r="BU22" s="46">
        <v>1100</v>
      </c>
      <c r="BV22" s="46">
        <v>1150</v>
      </c>
      <c r="BW22" s="46">
        <v>950</v>
      </c>
      <c r="BX22" s="46">
        <v>950</v>
      </c>
      <c r="BY22" s="46">
        <v>950</v>
      </c>
      <c r="BZ22" s="46">
        <v>950</v>
      </c>
      <c r="CA22" s="46">
        <v>950</v>
      </c>
      <c r="CB22" s="46">
        <v>950</v>
      </c>
      <c r="CC22" s="46">
        <v>950</v>
      </c>
      <c r="CD22" s="46">
        <v>950</v>
      </c>
      <c r="CE22" s="46">
        <v>950</v>
      </c>
      <c r="CF22" s="46">
        <v>950</v>
      </c>
      <c r="CG22" s="46">
        <v>1150</v>
      </c>
      <c r="CH22" s="46">
        <v>870</v>
      </c>
      <c r="CI22" s="46">
        <v>910</v>
      </c>
      <c r="CJ22" s="46">
        <v>1025</v>
      </c>
      <c r="CK22" s="46">
        <v>1025</v>
      </c>
      <c r="CL22" s="46">
        <v>1025</v>
      </c>
      <c r="CM22" s="46">
        <v>1025</v>
      </c>
      <c r="CN22" s="46">
        <v>1025</v>
      </c>
      <c r="CO22" s="46">
        <v>1025</v>
      </c>
      <c r="CP22" s="46">
        <v>1025</v>
      </c>
      <c r="CQ22" s="46">
        <v>1025</v>
      </c>
      <c r="CR22" s="46">
        <v>1025</v>
      </c>
      <c r="CS22" s="46">
        <v>1025</v>
      </c>
      <c r="CT22" s="46">
        <v>1025</v>
      </c>
      <c r="CU22" s="46">
        <v>1025</v>
      </c>
      <c r="CV22" s="46">
        <v>1025</v>
      </c>
      <c r="CW22" s="46">
        <v>975</v>
      </c>
      <c r="CX22" s="46">
        <v>975</v>
      </c>
      <c r="CY22" s="46">
        <v>975</v>
      </c>
      <c r="CZ22" s="46">
        <v>975</v>
      </c>
      <c r="DA22" s="46">
        <v>975</v>
      </c>
      <c r="DB22" s="46">
        <v>975</v>
      </c>
      <c r="DC22" s="46">
        <v>975</v>
      </c>
      <c r="DD22" s="46">
        <v>975</v>
      </c>
      <c r="DE22" s="46">
        <v>975</v>
      </c>
      <c r="DF22" s="46">
        <v>975</v>
      </c>
      <c r="DG22" s="46">
        <v>975</v>
      </c>
      <c r="DH22" s="46">
        <v>975</v>
      </c>
      <c r="DI22" s="46">
        <v>975</v>
      </c>
      <c r="DJ22" s="46">
        <v>975</v>
      </c>
      <c r="DK22" s="46">
        <v>975</v>
      </c>
      <c r="DL22" s="46">
        <v>975</v>
      </c>
      <c r="DM22" s="46">
        <v>975</v>
      </c>
      <c r="DN22" s="46">
        <v>975</v>
      </c>
      <c r="DO22" s="46">
        <v>975</v>
      </c>
      <c r="DP22" s="46">
        <v>975</v>
      </c>
      <c r="DQ22" s="46">
        <v>975</v>
      </c>
      <c r="DR22" s="46">
        <v>975</v>
      </c>
      <c r="DS22" s="46">
        <v>975</v>
      </c>
      <c r="DT22" s="46">
        <v>975</v>
      </c>
      <c r="DU22" s="46">
        <v>896</v>
      </c>
      <c r="DV22" s="46">
        <v>896</v>
      </c>
      <c r="DW22" s="46">
        <v>896</v>
      </c>
      <c r="DX22" s="46">
        <v>896</v>
      </c>
      <c r="DY22" s="46">
        <v>917</v>
      </c>
      <c r="DZ22" s="46">
        <v>917</v>
      </c>
      <c r="EA22" s="46">
        <v>917</v>
      </c>
      <c r="EB22" s="46">
        <v>917</v>
      </c>
      <c r="EC22" s="46">
        <v>975</v>
      </c>
      <c r="ED22" s="46">
        <v>975</v>
      </c>
      <c r="EE22" s="46">
        <v>975</v>
      </c>
      <c r="EF22" s="46">
        <v>975</v>
      </c>
      <c r="EG22" s="46">
        <v>975</v>
      </c>
      <c r="EH22" s="46">
        <v>975</v>
      </c>
      <c r="EI22" s="46">
        <v>0</v>
      </c>
      <c r="EJ22" s="46">
        <v>975</v>
      </c>
      <c r="EK22" s="46">
        <v>975</v>
      </c>
      <c r="EL22" s="46">
        <v>975</v>
      </c>
      <c r="EM22" s="46">
        <v>975</v>
      </c>
      <c r="EN22" s="46">
        <v>975</v>
      </c>
      <c r="EO22" s="46">
        <v>975</v>
      </c>
      <c r="EP22" s="46">
        <v>975</v>
      </c>
      <c r="EQ22" s="46">
        <v>975</v>
      </c>
      <c r="ER22" s="46">
        <v>975</v>
      </c>
      <c r="ES22" s="46">
        <v>975</v>
      </c>
      <c r="ET22" s="46">
        <v>975</v>
      </c>
      <c r="EU22" s="46">
        <v>975</v>
      </c>
      <c r="EV22" s="46">
        <v>975</v>
      </c>
      <c r="EW22" s="46">
        <v>975</v>
      </c>
      <c r="EX22" s="46">
        <v>975</v>
      </c>
      <c r="EY22" s="46">
        <v>975</v>
      </c>
      <c r="EZ22" s="46">
        <v>975</v>
      </c>
      <c r="FA22" s="46">
        <v>975</v>
      </c>
      <c r="FB22" s="46">
        <v>975</v>
      </c>
      <c r="FC22" s="46">
        <v>975</v>
      </c>
      <c r="FD22" s="46">
        <v>975</v>
      </c>
      <c r="FE22" s="46">
        <v>975</v>
      </c>
      <c r="FF22" s="46">
        <v>975</v>
      </c>
      <c r="FG22" s="46">
        <v>975</v>
      </c>
      <c r="FH22" s="46">
        <v>975</v>
      </c>
      <c r="FI22" s="46">
        <v>975</v>
      </c>
      <c r="FJ22" s="46">
        <v>975</v>
      </c>
      <c r="FK22" s="46">
        <v>975</v>
      </c>
      <c r="FL22" s="46">
        <v>975</v>
      </c>
      <c r="FM22" s="46">
        <v>975</v>
      </c>
      <c r="FN22" s="46">
        <v>975</v>
      </c>
      <c r="FO22" s="46">
        <v>975</v>
      </c>
      <c r="FP22" s="46">
        <v>975</v>
      </c>
      <c r="FQ22" s="46">
        <v>975</v>
      </c>
      <c r="FR22" s="46">
        <v>975</v>
      </c>
      <c r="FS22" s="46">
        <v>975</v>
      </c>
      <c r="FT22" s="46">
        <v>975</v>
      </c>
      <c r="FU22" s="46">
        <v>975</v>
      </c>
      <c r="FV22" s="46">
        <v>1350</v>
      </c>
      <c r="FW22" s="46">
        <v>1350</v>
      </c>
      <c r="FX22" s="46">
        <v>1350</v>
      </c>
      <c r="FY22" s="46">
        <v>1350</v>
      </c>
      <c r="FZ22" s="46">
        <v>1350</v>
      </c>
      <c r="GA22" s="46">
        <v>1350</v>
      </c>
      <c r="GB22" s="46">
        <v>1350</v>
      </c>
      <c r="GC22" s="46">
        <v>1350</v>
      </c>
      <c r="GD22" s="46">
        <v>1350</v>
      </c>
      <c r="GE22" s="46">
        <v>1350</v>
      </c>
      <c r="GF22" s="46">
        <v>1350</v>
      </c>
      <c r="GG22" s="46">
        <f t="shared" si="95"/>
        <v>1350</v>
      </c>
      <c r="GH22" s="46">
        <f t="shared" si="95"/>
        <v>1350</v>
      </c>
      <c r="GI22" s="46">
        <f t="shared" si="95"/>
        <v>1350</v>
      </c>
      <c r="GJ22" s="46">
        <f t="shared" si="95"/>
        <v>1350</v>
      </c>
      <c r="GK22" s="46">
        <v>1350</v>
      </c>
      <c r="GL22" s="46">
        <v>1350</v>
      </c>
      <c r="GM22" s="46">
        <v>1350</v>
      </c>
      <c r="GN22" s="46">
        <v>1350</v>
      </c>
      <c r="GO22" s="46">
        <v>1350</v>
      </c>
      <c r="GP22" s="46">
        <v>1350</v>
      </c>
      <c r="GQ22" s="46">
        <v>1350</v>
      </c>
      <c r="GR22" s="46">
        <v>1350</v>
      </c>
      <c r="GS22" s="46">
        <v>1350</v>
      </c>
      <c r="GT22" s="46">
        <v>1350</v>
      </c>
      <c r="GU22" s="46">
        <v>1350</v>
      </c>
      <c r="GV22" s="46">
        <v>1350</v>
      </c>
      <c r="GW22" s="46">
        <v>1350</v>
      </c>
      <c r="GX22" s="46">
        <v>1350</v>
      </c>
      <c r="GY22" s="46">
        <v>1350</v>
      </c>
      <c r="GZ22" s="46">
        <v>1350</v>
      </c>
      <c r="HA22" s="46">
        <v>1350</v>
      </c>
      <c r="HB22" s="46">
        <v>1350</v>
      </c>
      <c r="HC22" s="46">
        <v>1350</v>
      </c>
      <c r="HD22" s="46">
        <v>1300</v>
      </c>
      <c r="HE22" s="46">
        <v>0</v>
      </c>
      <c r="HF22" s="46">
        <v>0</v>
      </c>
      <c r="HG22" s="46">
        <v>1300</v>
      </c>
      <c r="HH22" s="46">
        <v>1300</v>
      </c>
      <c r="HI22" s="46">
        <v>1300</v>
      </c>
      <c r="HJ22" s="46">
        <v>1300</v>
      </c>
      <c r="HK22" s="46">
        <v>1300</v>
      </c>
      <c r="HL22" s="46">
        <v>1300</v>
      </c>
      <c r="HM22" s="46">
        <v>1300</v>
      </c>
      <c r="HN22" s="46">
        <v>1300</v>
      </c>
      <c r="HO22" s="46">
        <v>1300</v>
      </c>
      <c r="HP22" s="46">
        <v>1300</v>
      </c>
      <c r="HQ22" s="46">
        <v>1300</v>
      </c>
      <c r="HR22" s="46">
        <v>1300</v>
      </c>
      <c r="HS22" s="46">
        <v>1300</v>
      </c>
      <c r="HT22" s="46">
        <v>1300</v>
      </c>
      <c r="HU22" s="46">
        <v>1300</v>
      </c>
      <c r="HV22" s="46">
        <v>1300</v>
      </c>
      <c r="HW22" s="46">
        <v>1300</v>
      </c>
      <c r="HX22" s="46">
        <v>1300</v>
      </c>
      <c r="HY22" s="46">
        <v>1300</v>
      </c>
      <c r="HZ22" s="46">
        <v>1300</v>
      </c>
      <c r="IA22" s="46">
        <v>1300</v>
      </c>
      <c r="IB22" s="46">
        <v>1300</v>
      </c>
      <c r="IC22" s="46">
        <v>1300</v>
      </c>
      <c r="ID22" s="46">
        <v>1300</v>
      </c>
      <c r="IE22" s="46">
        <v>1300</v>
      </c>
      <c r="IF22" s="46">
        <v>1300</v>
      </c>
      <c r="IG22" s="46">
        <v>1300</v>
      </c>
      <c r="IH22" s="46">
        <v>1300</v>
      </c>
      <c r="II22" s="46">
        <v>1300</v>
      </c>
      <c r="IJ22" s="46">
        <v>1300</v>
      </c>
      <c r="IK22" s="46">
        <v>1300</v>
      </c>
      <c r="IL22" s="46">
        <v>1300</v>
      </c>
      <c r="IM22" s="46">
        <v>1300</v>
      </c>
      <c r="IN22" s="46">
        <v>1300</v>
      </c>
      <c r="IO22" s="47">
        <v>1300</v>
      </c>
      <c r="IP22" s="47">
        <v>1300</v>
      </c>
      <c r="IQ22" s="47">
        <v>1300</v>
      </c>
      <c r="IR22" s="47">
        <v>1300</v>
      </c>
      <c r="IS22" s="47">
        <v>1300</v>
      </c>
      <c r="IT22" s="47">
        <v>1300</v>
      </c>
      <c r="IU22" s="47">
        <v>1300</v>
      </c>
      <c r="IV22" s="47">
        <v>1300</v>
      </c>
      <c r="IW22" s="47">
        <v>1300</v>
      </c>
      <c r="IX22" s="47">
        <v>1300</v>
      </c>
      <c r="IY22" s="47">
        <v>1300</v>
      </c>
      <c r="IZ22" s="47">
        <v>1300</v>
      </c>
      <c r="JA22" s="47">
        <v>1300</v>
      </c>
      <c r="JB22" s="47">
        <v>1300</v>
      </c>
      <c r="JC22" s="47">
        <v>1300</v>
      </c>
      <c r="JD22" s="47">
        <v>1300</v>
      </c>
      <c r="JE22" s="47">
        <v>1300</v>
      </c>
      <c r="JF22" s="47">
        <v>1300</v>
      </c>
      <c r="JG22" s="47">
        <v>1300</v>
      </c>
      <c r="JH22" s="47">
        <v>1300</v>
      </c>
      <c r="JI22" s="47">
        <v>1300</v>
      </c>
      <c r="JJ22" s="47">
        <v>1300</v>
      </c>
      <c r="JK22" s="47">
        <v>1300</v>
      </c>
      <c r="JL22" s="47">
        <v>1300</v>
      </c>
      <c r="JM22" s="47">
        <v>1300</v>
      </c>
      <c r="JN22" s="47">
        <v>1300</v>
      </c>
      <c r="JO22" s="47">
        <v>1300</v>
      </c>
      <c r="JP22" s="47">
        <v>1300</v>
      </c>
      <c r="JQ22" s="47">
        <v>1300</v>
      </c>
      <c r="JR22" s="47">
        <v>1300</v>
      </c>
      <c r="JS22" s="47">
        <v>1300</v>
      </c>
      <c r="JT22" s="47">
        <v>1300</v>
      </c>
      <c r="JU22" s="47">
        <v>1300</v>
      </c>
      <c r="JV22" s="47">
        <v>1300</v>
      </c>
      <c r="JW22" s="47">
        <v>1290</v>
      </c>
      <c r="JX22" s="47">
        <v>1290</v>
      </c>
      <c r="JY22" s="47">
        <v>1290</v>
      </c>
      <c r="JZ22" s="47">
        <v>1240</v>
      </c>
      <c r="KA22" s="47">
        <v>1240</v>
      </c>
      <c r="KB22" s="47">
        <v>1240</v>
      </c>
      <c r="KC22" s="47">
        <v>1220</v>
      </c>
      <c r="KD22" s="47">
        <v>1225</v>
      </c>
      <c r="KE22" s="47"/>
      <c r="KF22" s="47"/>
      <c r="KG22" s="47"/>
      <c r="KH22" s="47"/>
      <c r="KI22" s="47"/>
      <c r="KJ22" s="47"/>
      <c r="KK22" s="47"/>
      <c r="KL22" s="47"/>
      <c r="KM22" s="47"/>
      <c r="KN22" s="47"/>
      <c r="KO22" s="47"/>
      <c r="KP22" s="47"/>
      <c r="KQ22" s="190"/>
      <c r="KR22" s="190"/>
      <c r="KS22" s="190"/>
      <c r="KT22" s="190"/>
      <c r="KU22" s="190"/>
      <c r="KV22" s="190"/>
      <c r="KW22" s="190"/>
      <c r="KX22" s="190"/>
      <c r="KY22" s="190"/>
      <c r="KZ22" s="190"/>
      <c r="LA22" s="190"/>
      <c r="LB22" s="190"/>
      <c r="LC22" s="190"/>
      <c r="LD22" s="190"/>
      <c r="LE22" s="190"/>
      <c r="LF22" s="190"/>
      <c r="LG22" s="190"/>
      <c r="LH22" s="190"/>
      <c r="LI22" s="190"/>
      <c r="LJ22" s="190"/>
      <c r="LK22" s="190"/>
      <c r="LL22" s="190"/>
      <c r="LM22" s="190"/>
      <c r="LN22" s="190"/>
      <c r="LO22" s="190"/>
      <c r="LP22" s="190"/>
      <c r="LQ22" s="190"/>
      <c r="LR22" s="190"/>
      <c r="LS22" s="190"/>
      <c r="LT22" s="190"/>
      <c r="LU22" s="190"/>
      <c r="LV22" s="190"/>
      <c r="LW22" s="190"/>
      <c r="LX22" s="190"/>
      <c r="LY22" s="190"/>
      <c r="LZ22" s="190"/>
      <c r="MA22" s="190"/>
      <c r="MB22" s="190"/>
      <c r="MC22" s="190"/>
      <c r="MD22" s="190"/>
      <c r="ME22" s="190"/>
      <c r="MF22" s="190"/>
      <c r="MG22" s="190"/>
      <c r="MH22" s="190"/>
    </row>
    <row r="23" spans="1:346" s="4" customFormat="1" ht="25.5" customHeight="1" thickBot="1" x14ac:dyDescent="0.25">
      <c r="A23" s="20" t="s">
        <v>827</v>
      </c>
      <c r="B23" s="18" t="s">
        <v>2</v>
      </c>
      <c r="C23" s="115">
        <f>+C21+1</f>
        <v>16</v>
      </c>
      <c r="D23" s="19"/>
      <c r="E23" s="47">
        <v>930</v>
      </c>
      <c r="F23" s="47">
        <v>930</v>
      </c>
      <c r="G23" s="47">
        <v>930</v>
      </c>
      <c r="H23" s="47">
        <v>930</v>
      </c>
      <c r="I23" s="47">
        <v>930</v>
      </c>
      <c r="J23" s="47">
        <v>959</v>
      </c>
      <c r="K23" s="47">
        <v>959</v>
      </c>
      <c r="L23" s="46">
        <v>959</v>
      </c>
      <c r="M23" s="46">
        <v>959</v>
      </c>
      <c r="N23" s="46">
        <v>959</v>
      </c>
      <c r="O23" s="46">
        <v>960</v>
      </c>
      <c r="P23" s="46">
        <v>960</v>
      </c>
      <c r="Q23" s="46">
        <v>960</v>
      </c>
      <c r="R23" s="46">
        <v>960</v>
      </c>
      <c r="S23" s="46">
        <v>1021</v>
      </c>
      <c r="T23" s="46">
        <v>960</v>
      </c>
      <c r="U23" s="46">
        <v>962</v>
      </c>
      <c r="V23" s="46">
        <v>962</v>
      </c>
      <c r="W23" s="46">
        <v>962</v>
      </c>
      <c r="X23" s="46">
        <v>1025</v>
      </c>
      <c r="Y23" s="46">
        <v>1025</v>
      </c>
      <c r="Z23" s="46">
        <v>1039</v>
      </c>
      <c r="AA23" s="46">
        <v>1025</v>
      </c>
      <c r="AB23" s="46">
        <v>1025</v>
      </c>
      <c r="AC23" s="46">
        <v>1025</v>
      </c>
      <c r="AD23" s="46">
        <v>995</v>
      </c>
      <c r="AE23" s="46">
        <v>995</v>
      </c>
      <c r="AF23" s="46">
        <v>1000</v>
      </c>
      <c r="AG23" s="99">
        <v>1000</v>
      </c>
      <c r="AH23" s="46">
        <v>1000</v>
      </c>
      <c r="AI23" s="46">
        <v>1000</v>
      </c>
      <c r="AJ23" s="46">
        <v>1000</v>
      </c>
      <c r="AK23" s="46">
        <v>1000</v>
      </c>
      <c r="AL23" s="46">
        <v>1000</v>
      </c>
      <c r="AM23" s="46">
        <v>1035</v>
      </c>
      <c r="AN23" s="46">
        <v>1035</v>
      </c>
      <c r="AO23" s="46">
        <v>1035</v>
      </c>
      <c r="AP23" s="46">
        <v>1006</v>
      </c>
      <c r="AQ23" s="46">
        <v>1006</v>
      </c>
      <c r="AR23" s="46">
        <v>996</v>
      </c>
      <c r="AS23" s="46">
        <v>996</v>
      </c>
      <c r="AT23" s="46">
        <v>999</v>
      </c>
      <c r="AU23" s="46">
        <v>999</v>
      </c>
      <c r="AV23" s="99">
        <v>989</v>
      </c>
      <c r="AW23" s="46">
        <v>1007</v>
      </c>
      <c r="AX23" s="46">
        <v>997</v>
      </c>
      <c r="AY23" s="46">
        <v>997</v>
      </c>
      <c r="AZ23" s="46">
        <v>997</v>
      </c>
      <c r="BA23" s="46">
        <v>997</v>
      </c>
      <c r="BB23" s="46">
        <v>996</v>
      </c>
      <c r="BC23" s="46">
        <v>996</v>
      </c>
      <c r="BD23" s="46">
        <v>996</v>
      </c>
      <c r="BE23" s="46">
        <v>996</v>
      </c>
      <c r="BF23" s="46">
        <v>1017</v>
      </c>
      <c r="BG23" s="46">
        <v>990.25</v>
      </c>
      <c r="BH23" s="46">
        <v>990.25</v>
      </c>
      <c r="BI23" s="46">
        <v>990.25</v>
      </c>
      <c r="BJ23" s="46">
        <v>990.25</v>
      </c>
      <c r="BK23" s="46">
        <v>990.25</v>
      </c>
      <c r="BL23" s="46">
        <v>1045</v>
      </c>
      <c r="BM23" s="46">
        <v>1045</v>
      </c>
      <c r="BN23" s="46">
        <v>1045</v>
      </c>
      <c r="BO23" s="46">
        <v>1045</v>
      </c>
      <c r="BP23" s="46">
        <v>1045</v>
      </c>
      <c r="BQ23" s="46">
        <v>1045</v>
      </c>
      <c r="BR23" s="46">
        <v>937</v>
      </c>
      <c r="BS23" s="46">
        <v>937</v>
      </c>
      <c r="BT23" s="46">
        <v>947</v>
      </c>
      <c r="BU23" s="46">
        <v>947</v>
      </c>
      <c r="BV23" s="46">
        <v>947</v>
      </c>
      <c r="BW23" s="46">
        <v>947</v>
      </c>
      <c r="BX23" s="46">
        <v>921</v>
      </c>
      <c r="BY23" s="46">
        <v>921</v>
      </c>
      <c r="BZ23" s="46">
        <v>921</v>
      </c>
      <c r="CA23" s="46">
        <v>921</v>
      </c>
      <c r="CB23" s="46">
        <v>921</v>
      </c>
      <c r="CC23" s="46">
        <v>921</v>
      </c>
      <c r="CD23" s="46">
        <v>917</v>
      </c>
      <c r="CE23" s="46">
        <v>917</v>
      </c>
      <c r="CF23" s="46">
        <v>917</v>
      </c>
      <c r="CG23" s="46">
        <v>917</v>
      </c>
      <c r="CH23" s="46">
        <v>917</v>
      </c>
      <c r="CI23" s="46">
        <v>909</v>
      </c>
      <c r="CJ23" s="46">
        <v>917</v>
      </c>
      <c r="CK23" s="46">
        <v>917</v>
      </c>
      <c r="CL23" s="46">
        <v>917</v>
      </c>
      <c r="CM23" s="46">
        <v>917</v>
      </c>
      <c r="CN23" s="46">
        <v>917</v>
      </c>
      <c r="CO23" s="46">
        <v>910</v>
      </c>
      <c r="CP23" s="46">
        <v>910</v>
      </c>
      <c r="CQ23" s="46">
        <v>910</v>
      </c>
      <c r="CR23" s="46">
        <v>910</v>
      </c>
      <c r="CS23" s="46">
        <v>910</v>
      </c>
      <c r="CT23" s="46">
        <v>910</v>
      </c>
      <c r="CU23" s="46">
        <v>910</v>
      </c>
      <c r="CV23" s="46">
        <v>910</v>
      </c>
      <c r="CW23" s="46">
        <v>910</v>
      </c>
      <c r="CX23" s="46">
        <v>905</v>
      </c>
      <c r="CY23" s="46">
        <v>905</v>
      </c>
      <c r="CZ23" s="46">
        <v>905</v>
      </c>
      <c r="DA23" s="46">
        <v>905</v>
      </c>
      <c r="DB23" s="46">
        <v>909</v>
      </c>
      <c r="DC23" s="46">
        <v>909</v>
      </c>
      <c r="DD23" s="46">
        <v>909</v>
      </c>
      <c r="DE23" s="46">
        <v>909</v>
      </c>
      <c r="DF23" s="46">
        <v>903</v>
      </c>
      <c r="DG23" s="46">
        <v>903</v>
      </c>
      <c r="DH23" s="46">
        <v>919</v>
      </c>
      <c r="DI23" s="46">
        <v>903</v>
      </c>
      <c r="DJ23" s="46">
        <v>903</v>
      </c>
      <c r="DK23" s="46">
        <v>892</v>
      </c>
      <c r="DL23" s="46">
        <v>892</v>
      </c>
      <c r="DM23" s="46">
        <v>892</v>
      </c>
      <c r="DN23" s="46">
        <v>892</v>
      </c>
      <c r="DO23" s="46">
        <v>892</v>
      </c>
      <c r="DP23" s="46">
        <v>893</v>
      </c>
      <c r="DQ23" s="46">
        <v>893</v>
      </c>
      <c r="DR23" s="46">
        <v>893</v>
      </c>
      <c r="DS23" s="46">
        <v>896</v>
      </c>
      <c r="DT23" s="46">
        <v>896</v>
      </c>
      <c r="DU23" s="46">
        <v>550</v>
      </c>
      <c r="DV23" s="46">
        <v>550</v>
      </c>
      <c r="DW23" s="46">
        <v>550</v>
      </c>
      <c r="DX23" s="46">
        <v>550</v>
      </c>
      <c r="DY23" s="46">
        <v>545</v>
      </c>
      <c r="DZ23" s="46">
        <v>545</v>
      </c>
      <c r="EA23" s="46">
        <v>545</v>
      </c>
      <c r="EB23" s="46">
        <v>545</v>
      </c>
      <c r="EC23" s="46">
        <v>546</v>
      </c>
      <c r="ED23" s="46">
        <v>546</v>
      </c>
      <c r="EE23" s="46">
        <v>546</v>
      </c>
      <c r="EF23" s="46">
        <v>546</v>
      </c>
      <c r="EG23" s="46">
        <v>975</v>
      </c>
      <c r="EH23" s="46">
        <v>979</v>
      </c>
      <c r="EI23" s="46">
        <v>979</v>
      </c>
      <c r="EJ23" s="46">
        <v>979</v>
      </c>
      <c r="EK23" s="46">
        <v>979</v>
      </c>
      <c r="EL23" s="46">
        <v>947</v>
      </c>
      <c r="EM23" s="46">
        <v>947</v>
      </c>
      <c r="EN23" s="46">
        <v>947</v>
      </c>
      <c r="EO23" s="46">
        <v>976</v>
      </c>
      <c r="EP23" s="46">
        <v>976</v>
      </c>
      <c r="EQ23" s="46">
        <v>976</v>
      </c>
      <c r="ER23" s="46">
        <v>976</v>
      </c>
      <c r="ES23" s="46">
        <v>976</v>
      </c>
      <c r="ET23" s="46">
        <v>976</v>
      </c>
      <c r="EU23" s="46">
        <v>984</v>
      </c>
      <c r="EV23" s="46">
        <v>984</v>
      </c>
      <c r="EW23" s="46">
        <v>984</v>
      </c>
      <c r="EX23" s="46">
        <v>984</v>
      </c>
      <c r="EY23" s="46">
        <v>972</v>
      </c>
      <c r="EZ23" s="46">
        <v>972</v>
      </c>
      <c r="FA23" s="46">
        <v>972</v>
      </c>
      <c r="FB23" s="46">
        <v>972</v>
      </c>
      <c r="FC23" s="46">
        <v>972</v>
      </c>
      <c r="FD23" s="46">
        <v>971</v>
      </c>
      <c r="FE23" s="46">
        <v>971</v>
      </c>
      <c r="FF23" s="46">
        <v>962</v>
      </c>
      <c r="FG23" s="46">
        <v>962</v>
      </c>
      <c r="FH23" s="46">
        <v>962</v>
      </c>
      <c r="FI23" s="46">
        <v>962</v>
      </c>
      <c r="FJ23" s="46">
        <v>962</v>
      </c>
      <c r="FK23" s="46">
        <v>962</v>
      </c>
      <c r="FL23" s="46">
        <v>962</v>
      </c>
      <c r="FM23" s="46">
        <v>952</v>
      </c>
      <c r="FN23" s="46">
        <v>952</v>
      </c>
      <c r="FO23" s="46">
        <v>887</v>
      </c>
      <c r="FP23" s="46">
        <v>887</v>
      </c>
      <c r="FQ23" s="46">
        <v>887</v>
      </c>
      <c r="FR23" s="46">
        <v>890</v>
      </c>
      <c r="FS23" s="46">
        <v>890</v>
      </c>
      <c r="FT23" s="46">
        <v>890</v>
      </c>
      <c r="FU23" s="46">
        <v>890</v>
      </c>
      <c r="FV23" s="46">
        <v>870</v>
      </c>
      <c r="FW23" s="46">
        <v>877</v>
      </c>
      <c r="FX23" s="46">
        <v>877</v>
      </c>
      <c r="FY23" s="46">
        <v>877</v>
      </c>
      <c r="FZ23" s="46">
        <v>877</v>
      </c>
      <c r="GA23" s="46">
        <v>858</v>
      </c>
      <c r="GB23" s="46">
        <v>858</v>
      </c>
      <c r="GC23" s="46">
        <v>864</v>
      </c>
      <c r="GD23" s="46">
        <v>864</v>
      </c>
      <c r="GE23" s="46">
        <v>864</v>
      </c>
      <c r="GF23" s="46">
        <v>864</v>
      </c>
      <c r="GG23" s="46">
        <f t="shared" si="95"/>
        <v>864</v>
      </c>
      <c r="GH23" s="46">
        <f t="shared" si="95"/>
        <v>864</v>
      </c>
      <c r="GI23" s="46">
        <f t="shared" si="95"/>
        <v>864</v>
      </c>
      <c r="GJ23" s="46">
        <f t="shared" si="95"/>
        <v>864</v>
      </c>
      <c r="GK23" s="46">
        <v>864</v>
      </c>
      <c r="GL23" s="46">
        <v>867</v>
      </c>
      <c r="GM23" s="46">
        <v>864</v>
      </c>
      <c r="GN23" s="46">
        <v>872</v>
      </c>
      <c r="GO23" s="46">
        <v>872</v>
      </c>
      <c r="GP23" s="46">
        <v>872</v>
      </c>
      <c r="GQ23" s="46">
        <v>842</v>
      </c>
      <c r="GR23" s="46">
        <v>837</v>
      </c>
      <c r="GS23" s="46">
        <v>837</v>
      </c>
      <c r="GT23" s="46">
        <v>836</v>
      </c>
      <c r="GU23" s="46">
        <v>836</v>
      </c>
      <c r="GV23" s="46">
        <v>836</v>
      </c>
      <c r="GW23" s="46">
        <v>814</v>
      </c>
      <c r="GX23" s="46">
        <v>836</v>
      </c>
      <c r="GY23" s="46">
        <v>840</v>
      </c>
      <c r="GZ23" s="46">
        <v>826</v>
      </c>
      <c r="HA23" s="46">
        <v>826</v>
      </c>
      <c r="HB23" s="46">
        <v>818</v>
      </c>
      <c r="HC23" s="46">
        <v>818</v>
      </c>
      <c r="HD23" s="46">
        <v>818</v>
      </c>
      <c r="HE23" s="46">
        <v>818</v>
      </c>
      <c r="HF23" s="46">
        <v>818</v>
      </c>
      <c r="HG23" s="46">
        <v>819</v>
      </c>
      <c r="HH23" s="46">
        <v>819</v>
      </c>
      <c r="HI23" s="46">
        <v>826</v>
      </c>
      <c r="HJ23" s="46">
        <v>826</v>
      </c>
      <c r="HK23" s="46">
        <v>826</v>
      </c>
      <c r="HL23" s="46">
        <v>826</v>
      </c>
      <c r="HM23" s="46">
        <v>826</v>
      </c>
      <c r="HN23" s="46">
        <v>839</v>
      </c>
      <c r="HO23" s="46">
        <v>843</v>
      </c>
      <c r="HP23" s="46">
        <v>833</v>
      </c>
      <c r="HQ23" s="46">
        <v>833</v>
      </c>
      <c r="HR23" s="46">
        <v>833</v>
      </c>
      <c r="HS23" s="46">
        <v>833</v>
      </c>
      <c r="HT23" s="46">
        <v>831</v>
      </c>
      <c r="HU23" s="46">
        <v>831</v>
      </c>
      <c r="HV23" s="46">
        <v>831</v>
      </c>
      <c r="HW23" s="46">
        <v>831</v>
      </c>
      <c r="HX23" s="46">
        <v>831</v>
      </c>
      <c r="HY23" s="46">
        <v>831</v>
      </c>
      <c r="HZ23" s="46">
        <v>836</v>
      </c>
      <c r="IA23" s="46">
        <v>836</v>
      </c>
      <c r="IB23" s="46">
        <v>836</v>
      </c>
      <c r="IC23" s="46">
        <v>835</v>
      </c>
      <c r="ID23" s="46">
        <v>846</v>
      </c>
      <c r="IE23" s="46">
        <v>846</v>
      </c>
      <c r="IF23" s="46">
        <v>846</v>
      </c>
      <c r="IG23" s="46">
        <v>846</v>
      </c>
      <c r="IH23" s="46">
        <v>845</v>
      </c>
      <c r="II23" s="46">
        <v>845</v>
      </c>
      <c r="IJ23" s="46">
        <v>845</v>
      </c>
      <c r="IK23" s="46">
        <v>845</v>
      </c>
      <c r="IL23" s="46">
        <v>845</v>
      </c>
      <c r="IM23" s="46">
        <v>845</v>
      </c>
      <c r="IN23" s="46">
        <v>846</v>
      </c>
      <c r="IO23" s="47">
        <v>846</v>
      </c>
      <c r="IP23" s="47">
        <v>858</v>
      </c>
      <c r="IQ23" s="47">
        <v>858</v>
      </c>
      <c r="IR23" s="47">
        <v>874</v>
      </c>
      <c r="IS23" s="47">
        <v>874</v>
      </c>
      <c r="IT23" s="47">
        <v>874</v>
      </c>
      <c r="IU23" s="47">
        <v>882</v>
      </c>
      <c r="IV23" s="47">
        <v>882</v>
      </c>
      <c r="IW23" s="47">
        <v>882</v>
      </c>
      <c r="IX23" s="47">
        <v>889</v>
      </c>
      <c r="IY23" s="47">
        <v>899</v>
      </c>
      <c r="IZ23" s="47">
        <v>896</v>
      </c>
      <c r="JA23" s="47">
        <v>896</v>
      </c>
      <c r="JB23" s="47">
        <v>896</v>
      </c>
      <c r="JC23" s="47">
        <v>900</v>
      </c>
      <c r="JD23" s="47">
        <v>900</v>
      </c>
      <c r="JE23" s="47">
        <v>900</v>
      </c>
      <c r="JF23" s="47">
        <v>899</v>
      </c>
      <c r="JG23" s="47">
        <v>899</v>
      </c>
      <c r="JH23" s="47">
        <v>899</v>
      </c>
      <c r="JI23" s="47">
        <v>899</v>
      </c>
      <c r="JJ23" s="47">
        <v>899</v>
      </c>
      <c r="JK23" s="47">
        <v>899</v>
      </c>
      <c r="JL23" s="47">
        <v>899</v>
      </c>
      <c r="JM23" s="47">
        <v>899</v>
      </c>
      <c r="JN23" s="47">
        <v>899</v>
      </c>
      <c r="JO23" s="47">
        <v>899</v>
      </c>
      <c r="JP23" s="47">
        <v>899</v>
      </c>
      <c r="JQ23" s="47">
        <v>899</v>
      </c>
      <c r="JR23" s="47">
        <v>899</v>
      </c>
      <c r="JS23" s="47">
        <v>920</v>
      </c>
      <c r="JT23" s="47">
        <v>920</v>
      </c>
      <c r="JU23" s="47">
        <v>920</v>
      </c>
      <c r="JV23" s="47">
        <v>920</v>
      </c>
      <c r="JW23" s="47">
        <v>947.75</v>
      </c>
      <c r="JX23" s="47">
        <v>948</v>
      </c>
      <c r="JY23" s="47">
        <v>932</v>
      </c>
      <c r="JZ23" s="47">
        <v>932</v>
      </c>
      <c r="KA23" s="47">
        <v>932</v>
      </c>
      <c r="KB23" s="47">
        <v>932</v>
      </c>
      <c r="KC23" s="47">
        <v>884</v>
      </c>
      <c r="KD23" s="47">
        <v>884</v>
      </c>
      <c r="KE23" s="47"/>
      <c r="KF23" s="47"/>
      <c r="KG23" s="47"/>
      <c r="KH23" s="47"/>
      <c r="KI23" s="47"/>
      <c r="KJ23" s="47"/>
      <c r="KK23" s="47"/>
      <c r="KL23" s="47"/>
      <c r="KM23" s="47"/>
      <c r="KN23" s="47"/>
      <c r="KO23" s="47"/>
      <c r="KP23" s="47"/>
      <c r="KQ23" s="190"/>
      <c r="KR23" s="190"/>
      <c r="KS23" s="190"/>
      <c r="KT23" s="190"/>
      <c r="KU23" s="190"/>
      <c r="KV23" s="190"/>
      <c r="KW23" s="190"/>
      <c r="KX23" s="190"/>
      <c r="KY23" s="190"/>
      <c r="KZ23" s="190"/>
      <c r="LA23" s="190"/>
      <c r="LB23" s="190"/>
      <c r="LC23" s="190"/>
      <c r="LD23" s="190"/>
      <c r="LE23" s="190"/>
      <c r="LF23" s="190"/>
      <c r="LG23" s="190"/>
      <c r="LH23" s="190"/>
      <c r="LI23" s="190"/>
      <c r="LJ23" s="190"/>
      <c r="LK23" s="190"/>
      <c r="LL23" s="190"/>
      <c r="LM23" s="190"/>
      <c r="LN23" s="190"/>
      <c r="LO23" s="190"/>
      <c r="LP23" s="190"/>
      <c r="LQ23" s="190"/>
      <c r="LR23" s="190"/>
      <c r="LS23" s="190"/>
      <c r="LT23" s="190"/>
      <c r="LU23" s="190"/>
      <c r="LV23" s="190"/>
      <c r="LW23" s="190"/>
      <c r="LX23" s="190"/>
      <c r="LY23" s="190"/>
      <c r="LZ23" s="190"/>
      <c r="MA23" s="190"/>
      <c r="MB23" s="190"/>
      <c r="MC23" s="190"/>
      <c r="MD23" s="190"/>
      <c r="ME23" s="190"/>
      <c r="MF23" s="190"/>
      <c r="MG23" s="190"/>
      <c r="MH23" s="190"/>
    </row>
    <row r="24" spans="1:346" s="4" customFormat="1" ht="25.5" customHeight="1" thickBot="1" x14ac:dyDescent="0.25">
      <c r="A24" s="26" t="s">
        <v>828</v>
      </c>
      <c r="B24" s="6" t="s">
        <v>2</v>
      </c>
      <c r="C24" s="115">
        <f t="shared" ref="C24:C63" si="97">+C23+1</f>
        <v>17</v>
      </c>
      <c r="D24" s="9"/>
      <c r="E24" s="47">
        <v>464</v>
      </c>
      <c r="F24" s="47">
        <v>464</v>
      </c>
      <c r="G24" s="47">
        <v>464</v>
      </c>
      <c r="H24" s="47">
        <v>464</v>
      </c>
      <c r="I24" s="47">
        <v>464</v>
      </c>
      <c r="J24" s="47">
        <v>474</v>
      </c>
      <c r="K24" s="47">
        <v>474</v>
      </c>
      <c r="L24" s="46">
        <v>474</v>
      </c>
      <c r="M24" s="46">
        <v>474</v>
      </c>
      <c r="N24" s="46">
        <v>474</v>
      </c>
      <c r="O24" s="46">
        <v>476</v>
      </c>
      <c r="P24" s="46">
        <v>476</v>
      </c>
      <c r="Q24" s="46">
        <v>476</v>
      </c>
      <c r="R24" s="46">
        <v>476</v>
      </c>
      <c r="S24" s="46">
        <v>529</v>
      </c>
      <c r="T24" s="46">
        <v>476</v>
      </c>
      <c r="U24" s="46">
        <v>477</v>
      </c>
      <c r="V24" s="46">
        <v>477</v>
      </c>
      <c r="W24" s="46">
        <v>477</v>
      </c>
      <c r="X24" s="46">
        <v>508</v>
      </c>
      <c r="Y24" s="46">
        <v>508</v>
      </c>
      <c r="Z24" s="46">
        <v>559</v>
      </c>
      <c r="AA24" s="46">
        <v>508</v>
      </c>
      <c r="AB24" s="46">
        <v>508</v>
      </c>
      <c r="AC24" s="46">
        <v>508</v>
      </c>
      <c r="AD24" s="46">
        <v>477</v>
      </c>
      <c r="AE24" s="46">
        <v>477</v>
      </c>
      <c r="AF24" s="46">
        <v>482</v>
      </c>
      <c r="AG24" s="99">
        <v>482</v>
      </c>
      <c r="AH24" s="46">
        <v>482</v>
      </c>
      <c r="AI24" s="46">
        <v>482</v>
      </c>
      <c r="AJ24" s="46">
        <v>482</v>
      </c>
      <c r="AK24" s="46">
        <v>482</v>
      </c>
      <c r="AL24" s="46">
        <v>482</v>
      </c>
      <c r="AM24" s="46">
        <v>492</v>
      </c>
      <c r="AN24" s="46">
        <v>492</v>
      </c>
      <c r="AO24" s="46">
        <v>492</v>
      </c>
      <c r="AP24" s="46">
        <v>490</v>
      </c>
      <c r="AQ24" s="46">
        <v>490</v>
      </c>
      <c r="AR24" s="46">
        <v>480</v>
      </c>
      <c r="AS24" s="46">
        <v>480</v>
      </c>
      <c r="AT24" s="46">
        <v>490</v>
      </c>
      <c r="AU24" s="46">
        <v>490</v>
      </c>
      <c r="AV24" s="99">
        <v>490</v>
      </c>
      <c r="AW24" s="46">
        <v>488</v>
      </c>
      <c r="AX24" s="46">
        <v>478</v>
      </c>
      <c r="AY24" s="46">
        <v>478</v>
      </c>
      <c r="AZ24" s="46">
        <v>478</v>
      </c>
      <c r="BA24" s="46">
        <v>478</v>
      </c>
      <c r="BB24" s="46">
        <v>479</v>
      </c>
      <c r="BC24" s="46">
        <v>479</v>
      </c>
      <c r="BD24" s="46">
        <v>479</v>
      </c>
      <c r="BE24" s="46">
        <v>479</v>
      </c>
      <c r="BF24" s="46">
        <v>486</v>
      </c>
      <c r="BG24" s="46">
        <v>486</v>
      </c>
      <c r="BH24" s="46">
        <v>486</v>
      </c>
      <c r="BI24" s="46">
        <v>486</v>
      </c>
      <c r="BJ24" s="46">
        <v>486</v>
      </c>
      <c r="BK24" s="46">
        <v>486</v>
      </c>
      <c r="BL24" s="46">
        <v>554</v>
      </c>
      <c r="BM24" s="46">
        <v>554</v>
      </c>
      <c r="BN24" s="46">
        <v>554</v>
      </c>
      <c r="BO24" s="46">
        <v>554</v>
      </c>
      <c r="BP24" s="46">
        <v>554</v>
      </c>
      <c r="BQ24" s="46">
        <v>554</v>
      </c>
      <c r="BR24" s="46">
        <v>555</v>
      </c>
      <c r="BS24" s="46">
        <v>555</v>
      </c>
      <c r="BT24" s="46">
        <v>569</v>
      </c>
      <c r="BU24" s="46">
        <v>569</v>
      </c>
      <c r="BV24" s="46">
        <v>569</v>
      </c>
      <c r="BW24" s="46">
        <v>569</v>
      </c>
      <c r="BX24" s="46">
        <v>568</v>
      </c>
      <c r="BY24" s="46">
        <v>568</v>
      </c>
      <c r="BZ24" s="46">
        <v>568</v>
      </c>
      <c r="CA24" s="46">
        <v>568</v>
      </c>
      <c r="CB24" s="46">
        <v>568</v>
      </c>
      <c r="CC24" s="46">
        <v>568</v>
      </c>
      <c r="CD24" s="46">
        <v>569</v>
      </c>
      <c r="CE24" s="46">
        <v>569</v>
      </c>
      <c r="CF24" s="46">
        <v>569</v>
      </c>
      <c r="CG24" s="46">
        <v>569</v>
      </c>
      <c r="CH24" s="46">
        <v>569</v>
      </c>
      <c r="CI24" s="46">
        <v>540</v>
      </c>
      <c r="CJ24" s="46">
        <v>569</v>
      </c>
      <c r="CK24" s="46">
        <v>568</v>
      </c>
      <c r="CL24" s="46">
        <v>568</v>
      </c>
      <c r="CM24" s="46">
        <v>568</v>
      </c>
      <c r="CN24" s="46">
        <v>568</v>
      </c>
      <c r="CO24" s="46">
        <v>564</v>
      </c>
      <c r="CP24" s="46">
        <v>564</v>
      </c>
      <c r="CQ24" s="46">
        <v>564</v>
      </c>
      <c r="CR24" s="46">
        <v>564</v>
      </c>
      <c r="CS24" s="46">
        <v>564</v>
      </c>
      <c r="CT24" s="46">
        <v>564</v>
      </c>
      <c r="CU24" s="46">
        <v>566</v>
      </c>
      <c r="CV24" s="46">
        <v>566</v>
      </c>
      <c r="CW24" s="46">
        <v>566</v>
      </c>
      <c r="CX24" s="46">
        <v>567</v>
      </c>
      <c r="CY24" s="46">
        <v>567</v>
      </c>
      <c r="CZ24" s="46">
        <v>567</v>
      </c>
      <c r="DA24" s="46">
        <v>567</v>
      </c>
      <c r="DB24" s="46">
        <v>566</v>
      </c>
      <c r="DC24" s="46">
        <v>566</v>
      </c>
      <c r="DD24" s="46">
        <v>566</v>
      </c>
      <c r="DE24" s="46">
        <v>566</v>
      </c>
      <c r="DF24" s="46">
        <v>565</v>
      </c>
      <c r="DG24" s="46">
        <v>565</v>
      </c>
      <c r="DH24" s="46">
        <v>575</v>
      </c>
      <c r="DI24" s="46">
        <v>565</v>
      </c>
      <c r="DJ24" s="46">
        <v>565</v>
      </c>
      <c r="DK24" s="46">
        <v>552</v>
      </c>
      <c r="DL24" s="46">
        <v>552</v>
      </c>
      <c r="DM24" s="46">
        <v>552</v>
      </c>
      <c r="DN24" s="46">
        <v>552</v>
      </c>
      <c r="DO24" s="46">
        <v>552</v>
      </c>
      <c r="DP24" s="46">
        <v>548</v>
      </c>
      <c r="DQ24" s="46">
        <v>548</v>
      </c>
      <c r="DR24" s="46">
        <v>548</v>
      </c>
      <c r="DS24" s="46">
        <v>550</v>
      </c>
      <c r="DT24" s="46">
        <v>550</v>
      </c>
      <c r="DU24" s="46">
        <v>517</v>
      </c>
      <c r="DV24" s="46">
        <v>517</v>
      </c>
      <c r="DW24" s="46">
        <v>517</v>
      </c>
      <c r="DX24" s="46">
        <v>517</v>
      </c>
      <c r="DY24" s="46">
        <v>495</v>
      </c>
      <c r="DZ24" s="46">
        <v>495</v>
      </c>
      <c r="EA24" s="46">
        <v>495</v>
      </c>
      <c r="EB24" s="46">
        <v>495</v>
      </c>
      <c r="EC24" s="46">
        <v>495</v>
      </c>
      <c r="ED24" s="46">
        <v>495</v>
      </c>
      <c r="EE24" s="46">
        <v>495</v>
      </c>
      <c r="EF24" s="46">
        <v>495</v>
      </c>
      <c r="EG24" s="46">
        <v>546</v>
      </c>
      <c r="EH24" s="46">
        <v>539</v>
      </c>
      <c r="EI24" s="46">
        <v>539</v>
      </c>
      <c r="EJ24" s="46">
        <v>539</v>
      </c>
      <c r="EK24" s="46">
        <v>539</v>
      </c>
      <c r="EL24" s="46">
        <v>538</v>
      </c>
      <c r="EM24" s="46">
        <v>538</v>
      </c>
      <c r="EN24" s="46">
        <v>538</v>
      </c>
      <c r="EO24" s="46">
        <v>540</v>
      </c>
      <c r="EP24" s="46">
        <v>540</v>
      </c>
      <c r="EQ24" s="46">
        <v>540</v>
      </c>
      <c r="ER24" s="46">
        <v>540</v>
      </c>
      <c r="ES24" s="46">
        <v>540</v>
      </c>
      <c r="ET24" s="46">
        <v>540</v>
      </c>
      <c r="EU24" s="46">
        <v>549</v>
      </c>
      <c r="EV24" s="46">
        <v>549</v>
      </c>
      <c r="EW24" s="46">
        <v>549</v>
      </c>
      <c r="EX24" s="46">
        <v>549</v>
      </c>
      <c r="EY24" s="46">
        <v>541</v>
      </c>
      <c r="EZ24" s="46">
        <v>541</v>
      </c>
      <c r="FA24" s="46">
        <v>541</v>
      </c>
      <c r="FB24" s="46">
        <v>541</v>
      </c>
      <c r="FC24" s="46">
        <v>541</v>
      </c>
      <c r="FD24" s="46">
        <v>540</v>
      </c>
      <c r="FE24" s="46">
        <v>540</v>
      </c>
      <c r="FF24" s="46">
        <v>540</v>
      </c>
      <c r="FG24" s="46">
        <v>540</v>
      </c>
      <c r="FH24" s="46">
        <v>540</v>
      </c>
      <c r="FI24" s="46">
        <v>540</v>
      </c>
      <c r="FJ24" s="46">
        <v>540</v>
      </c>
      <c r="FK24" s="46">
        <v>540</v>
      </c>
      <c r="FL24" s="46">
        <v>540</v>
      </c>
      <c r="FM24" s="46">
        <v>541</v>
      </c>
      <c r="FN24" s="46">
        <v>541</v>
      </c>
      <c r="FO24" s="46">
        <v>523</v>
      </c>
      <c r="FP24" s="46">
        <v>523</v>
      </c>
      <c r="FQ24" s="46">
        <v>523</v>
      </c>
      <c r="FR24" s="46">
        <v>523</v>
      </c>
      <c r="FS24" s="46">
        <v>523</v>
      </c>
      <c r="FT24" s="46">
        <v>523</v>
      </c>
      <c r="FU24" s="46">
        <v>523</v>
      </c>
      <c r="FV24" s="46">
        <v>512</v>
      </c>
      <c r="FW24" s="46">
        <v>512</v>
      </c>
      <c r="FX24" s="46">
        <v>512</v>
      </c>
      <c r="FY24" s="46">
        <v>512</v>
      </c>
      <c r="FZ24" s="46">
        <v>512</v>
      </c>
      <c r="GA24" s="46">
        <v>503</v>
      </c>
      <c r="GB24" s="46">
        <v>503</v>
      </c>
      <c r="GC24" s="46">
        <v>503</v>
      </c>
      <c r="GD24" s="46">
        <v>503</v>
      </c>
      <c r="GE24" s="46">
        <v>503</v>
      </c>
      <c r="GF24" s="46">
        <v>503</v>
      </c>
      <c r="GG24" s="46">
        <f t="shared" si="95"/>
        <v>503</v>
      </c>
      <c r="GH24" s="46">
        <f t="shared" si="95"/>
        <v>503</v>
      </c>
      <c r="GI24" s="46">
        <f t="shared" si="95"/>
        <v>503</v>
      </c>
      <c r="GJ24" s="46">
        <f t="shared" si="95"/>
        <v>503</v>
      </c>
      <c r="GK24" s="46">
        <v>503</v>
      </c>
      <c r="GL24" s="46">
        <v>489</v>
      </c>
      <c r="GM24" s="46">
        <v>503</v>
      </c>
      <c r="GN24" s="46">
        <v>486</v>
      </c>
      <c r="GO24" s="46">
        <v>486</v>
      </c>
      <c r="GP24" s="46">
        <v>486</v>
      </c>
      <c r="GQ24" s="46">
        <v>480</v>
      </c>
      <c r="GR24" s="46">
        <v>475</v>
      </c>
      <c r="GS24" s="46">
        <v>475</v>
      </c>
      <c r="GT24" s="46">
        <v>474</v>
      </c>
      <c r="GU24" s="46">
        <v>474</v>
      </c>
      <c r="GV24" s="46">
        <v>474</v>
      </c>
      <c r="GW24" s="46">
        <v>483</v>
      </c>
      <c r="GX24" s="46">
        <v>474</v>
      </c>
      <c r="GY24" s="46">
        <v>480</v>
      </c>
      <c r="GZ24" s="46">
        <v>479</v>
      </c>
      <c r="HA24" s="46">
        <v>479</v>
      </c>
      <c r="HB24" s="46">
        <v>465</v>
      </c>
      <c r="HC24" s="46">
        <v>465</v>
      </c>
      <c r="HD24" s="46">
        <v>465</v>
      </c>
      <c r="HE24" s="46">
        <v>465</v>
      </c>
      <c r="HF24" s="46">
        <v>465</v>
      </c>
      <c r="HG24" s="46">
        <v>466</v>
      </c>
      <c r="HH24" s="46">
        <v>466</v>
      </c>
      <c r="HI24" s="46">
        <v>466</v>
      </c>
      <c r="HJ24" s="46">
        <v>466</v>
      </c>
      <c r="HK24" s="46">
        <v>466</v>
      </c>
      <c r="HL24" s="46">
        <v>466</v>
      </c>
      <c r="HM24" s="46">
        <v>466</v>
      </c>
      <c r="HN24" s="46">
        <v>477</v>
      </c>
      <c r="HO24" s="46">
        <v>475</v>
      </c>
      <c r="HP24" s="46">
        <v>465</v>
      </c>
      <c r="HQ24" s="46">
        <v>465</v>
      </c>
      <c r="HR24" s="46">
        <v>465</v>
      </c>
      <c r="HS24" s="46">
        <v>465</v>
      </c>
      <c r="HT24" s="46">
        <v>468</v>
      </c>
      <c r="HU24" s="46">
        <v>468</v>
      </c>
      <c r="HV24" s="46">
        <v>468</v>
      </c>
      <c r="HW24" s="46">
        <v>470</v>
      </c>
      <c r="HX24" s="46">
        <v>470</v>
      </c>
      <c r="HY24" s="46">
        <v>470</v>
      </c>
      <c r="HZ24" s="46">
        <v>475</v>
      </c>
      <c r="IA24" s="46">
        <v>475</v>
      </c>
      <c r="IB24" s="46">
        <v>475</v>
      </c>
      <c r="IC24" s="46">
        <v>473</v>
      </c>
      <c r="ID24" s="46">
        <v>477</v>
      </c>
      <c r="IE24" s="46">
        <v>477</v>
      </c>
      <c r="IF24" s="46">
        <v>477</v>
      </c>
      <c r="IG24" s="46">
        <v>477</v>
      </c>
      <c r="IH24" s="46">
        <v>475</v>
      </c>
      <c r="II24" s="46">
        <v>475</v>
      </c>
      <c r="IJ24" s="46">
        <v>475</v>
      </c>
      <c r="IK24" s="46">
        <v>475</v>
      </c>
      <c r="IL24" s="46">
        <v>475</v>
      </c>
      <c r="IM24" s="46">
        <v>475</v>
      </c>
      <c r="IN24" s="46">
        <v>480</v>
      </c>
      <c r="IO24" s="47">
        <v>480</v>
      </c>
      <c r="IP24" s="47">
        <v>487</v>
      </c>
      <c r="IQ24" s="47">
        <v>487</v>
      </c>
      <c r="IR24" s="47">
        <v>500</v>
      </c>
      <c r="IS24" s="47">
        <v>500</v>
      </c>
      <c r="IT24" s="47">
        <v>500</v>
      </c>
      <c r="IU24" s="47">
        <v>504</v>
      </c>
      <c r="IV24" s="47">
        <v>504</v>
      </c>
      <c r="IW24" s="47">
        <v>504</v>
      </c>
      <c r="IX24" s="47">
        <v>515</v>
      </c>
      <c r="IY24" s="47">
        <v>515</v>
      </c>
      <c r="IZ24" s="47">
        <v>511</v>
      </c>
      <c r="JA24" s="47">
        <v>511</v>
      </c>
      <c r="JB24" s="47">
        <v>511</v>
      </c>
      <c r="JC24" s="47">
        <v>511</v>
      </c>
      <c r="JD24" s="47">
        <v>511</v>
      </c>
      <c r="JE24" s="47">
        <v>511</v>
      </c>
      <c r="JF24" s="47">
        <v>510</v>
      </c>
      <c r="JG24" s="47">
        <v>510</v>
      </c>
      <c r="JH24" s="47">
        <v>510</v>
      </c>
      <c r="JI24" s="47">
        <v>510</v>
      </c>
      <c r="JJ24" s="47">
        <v>510</v>
      </c>
      <c r="JK24" s="47">
        <v>510</v>
      </c>
      <c r="JL24" s="47">
        <v>510</v>
      </c>
      <c r="JM24" s="47">
        <v>510</v>
      </c>
      <c r="JN24" s="47">
        <v>510</v>
      </c>
      <c r="JO24" s="47">
        <v>510</v>
      </c>
      <c r="JP24" s="47">
        <v>510</v>
      </c>
      <c r="JQ24" s="47">
        <v>510</v>
      </c>
      <c r="JR24" s="47">
        <v>510</v>
      </c>
      <c r="JS24" s="47">
        <v>553</v>
      </c>
      <c r="JT24" s="47">
        <v>553</v>
      </c>
      <c r="JU24" s="47">
        <v>553</v>
      </c>
      <c r="JV24" s="47">
        <v>553</v>
      </c>
      <c r="JW24" s="47">
        <v>599.25</v>
      </c>
      <c r="JX24" s="47">
        <v>601.5</v>
      </c>
      <c r="JY24" s="47">
        <v>592</v>
      </c>
      <c r="JZ24" s="47">
        <v>592</v>
      </c>
      <c r="KA24" s="47">
        <v>592</v>
      </c>
      <c r="KB24" s="47">
        <v>592</v>
      </c>
      <c r="KC24" s="47">
        <v>555.5</v>
      </c>
      <c r="KD24" s="47">
        <v>555</v>
      </c>
      <c r="KE24" s="47"/>
      <c r="KF24" s="47"/>
      <c r="KG24" s="47"/>
      <c r="KH24" s="47"/>
      <c r="KI24" s="47"/>
      <c r="KJ24" s="47"/>
      <c r="KK24" s="47"/>
      <c r="KL24" s="47"/>
      <c r="KM24" s="47"/>
      <c r="KN24" s="47"/>
      <c r="KO24" s="47"/>
      <c r="KP24" s="47"/>
      <c r="KQ24" s="190"/>
      <c r="KR24" s="190"/>
      <c r="KS24" s="190"/>
      <c r="KT24" s="190"/>
      <c r="KU24" s="190"/>
      <c r="KV24" s="190"/>
      <c r="KW24" s="190"/>
      <c r="KX24" s="190"/>
      <c r="KY24" s="190"/>
      <c r="KZ24" s="190"/>
      <c r="LA24" s="190"/>
      <c r="LB24" s="190"/>
      <c r="LC24" s="190"/>
      <c r="LD24" s="190"/>
      <c r="LE24" s="190"/>
      <c r="LF24" s="190"/>
      <c r="LG24" s="190"/>
      <c r="LH24" s="190"/>
      <c r="LI24" s="190"/>
      <c r="LJ24" s="190"/>
      <c r="LK24" s="190"/>
      <c r="LL24" s="190"/>
      <c r="LM24" s="190"/>
      <c r="LN24" s="190"/>
      <c r="LO24" s="190"/>
      <c r="LP24" s="190"/>
      <c r="LQ24" s="190"/>
      <c r="LR24" s="190"/>
      <c r="LS24" s="190"/>
      <c r="LT24" s="190"/>
      <c r="LU24" s="190"/>
      <c r="LV24" s="190"/>
      <c r="LW24" s="190"/>
      <c r="LX24" s="190"/>
      <c r="LY24" s="190"/>
      <c r="LZ24" s="190"/>
      <c r="MA24" s="190"/>
      <c r="MB24" s="190"/>
      <c r="MC24" s="190"/>
      <c r="MD24" s="190"/>
      <c r="ME24" s="190"/>
      <c r="MF24" s="190"/>
      <c r="MG24" s="190"/>
      <c r="MH24" s="190"/>
    </row>
    <row r="25" spans="1:346" s="4" customFormat="1" ht="17.25" customHeight="1" thickBot="1" x14ac:dyDescent="0.25">
      <c r="A25" s="8" t="s">
        <v>74</v>
      </c>
      <c r="B25" s="6" t="s">
        <v>2</v>
      </c>
      <c r="C25" s="115">
        <f t="shared" si="97"/>
        <v>18</v>
      </c>
      <c r="D25" s="21"/>
      <c r="E25" s="47">
        <v>374</v>
      </c>
      <c r="F25" s="47">
        <v>374</v>
      </c>
      <c r="G25" s="47">
        <v>374</v>
      </c>
      <c r="H25" s="47">
        <v>374</v>
      </c>
      <c r="I25" s="47">
        <v>374</v>
      </c>
      <c r="J25" s="47">
        <v>374</v>
      </c>
      <c r="K25" s="47">
        <v>374</v>
      </c>
      <c r="L25" s="46">
        <v>374</v>
      </c>
      <c r="M25" s="46">
        <v>374</v>
      </c>
      <c r="N25" s="46">
        <v>374</v>
      </c>
      <c r="O25" s="46">
        <v>374</v>
      </c>
      <c r="P25" s="46">
        <v>374</v>
      </c>
      <c r="Q25" s="46">
        <v>374</v>
      </c>
      <c r="R25" s="46">
        <v>374</v>
      </c>
      <c r="S25" s="46">
        <v>374</v>
      </c>
      <c r="T25" s="46">
        <v>374</v>
      </c>
      <c r="U25" s="46">
        <v>396</v>
      </c>
      <c r="V25" s="46">
        <v>396</v>
      </c>
      <c r="W25" s="46">
        <v>396</v>
      </c>
      <c r="X25" s="46">
        <v>429</v>
      </c>
      <c r="Y25" s="46">
        <v>429</v>
      </c>
      <c r="Z25" s="46">
        <v>429</v>
      </c>
      <c r="AA25" s="46">
        <v>429</v>
      </c>
      <c r="AB25" s="46">
        <v>429</v>
      </c>
      <c r="AC25" s="46">
        <v>429</v>
      </c>
      <c r="AD25" s="46">
        <v>429</v>
      </c>
      <c r="AE25" s="46">
        <v>429</v>
      </c>
      <c r="AF25" s="46">
        <v>429</v>
      </c>
      <c r="AG25" s="99">
        <v>429</v>
      </c>
      <c r="AH25" s="46">
        <v>429</v>
      </c>
      <c r="AI25" s="46">
        <v>429</v>
      </c>
      <c r="AJ25" s="46">
        <v>429</v>
      </c>
      <c r="AK25" s="46">
        <v>429</v>
      </c>
      <c r="AL25" s="46">
        <v>429</v>
      </c>
      <c r="AM25" s="46">
        <v>429</v>
      </c>
      <c r="AN25" s="46">
        <v>429</v>
      </c>
      <c r="AO25" s="46">
        <v>429</v>
      </c>
      <c r="AP25" s="46">
        <v>429</v>
      </c>
      <c r="AQ25" s="46">
        <v>429</v>
      </c>
      <c r="AR25" s="46">
        <v>429</v>
      </c>
      <c r="AS25" s="46">
        <v>429</v>
      </c>
      <c r="AT25" s="46">
        <v>429</v>
      </c>
      <c r="AU25" s="46">
        <v>429</v>
      </c>
      <c r="AV25" s="99">
        <v>429</v>
      </c>
      <c r="AW25" s="46">
        <v>429</v>
      </c>
      <c r="AX25" s="46">
        <v>429</v>
      </c>
      <c r="AY25" s="46">
        <v>429</v>
      </c>
      <c r="AZ25" s="46">
        <v>429</v>
      </c>
      <c r="BA25" s="46">
        <v>429</v>
      </c>
      <c r="BB25" s="46">
        <v>429</v>
      </c>
      <c r="BC25" s="46">
        <v>429</v>
      </c>
      <c r="BD25" s="46">
        <v>429</v>
      </c>
      <c r="BE25" s="46">
        <v>429</v>
      </c>
      <c r="BF25" s="46">
        <v>429</v>
      </c>
      <c r="BG25" s="46">
        <v>429</v>
      </c>
      <c r="BH25" s="46">
        <v>429</v>
      </c>
      <c r="BI25" s="46">
        <v>429</v>
      </c>
      <c r="BJ25" s="46">
        <v>429</v>
      </c>
      <c r="BK25" s="46">
        <v>429</v>
      </c>
      <c r="BL25" s="46">
        <v>429</v>
      </c>
      <c r="BM25" s="46">
        <v>456.5</v>
      </c>
      <c r="BN25" s="46">
        <v>456.5</v>
      </c>
      <c r="BO25" s="46">
        <v>506</v>
      </c>
      <c r="BP25" s="46">
        <v>506</v>
      </c>
      <c r="BQ25" s="46">
        <v>506</v>
      </c>
      <c r="BR25" s="46">
        <v>506</v>
      </c>
      <c r="BS25" s="46">
        <v>506</v>
      </c>
      <c r="BT25" s="46">
        <v>517</v>
      </c>
      <c r="BU25" s="46">
        <v>517</v>
      </c>
      <c r="BV25" s="46">
        <v>517</v>
      </c>
      <c r="BW25" s="46">
        <v>517</v>
      </c>
      <c r="BX25" s="46">
        <v>517</v>
      </c>
      <c r="BY25" s="46">
        <v>517</v>
      </c>
      <c r="BZ25" s="46">
        <v>517</v>
      </c>
      <c r="CA25" s="46">
        <v>517</v>
      </c>
      <c r="CB25" s="46">
        <v>517</v>
      </c>
      <c r="CC25" s="46">
        <v>517</v>
      </c>
      <c r="CD25" s="46">
        <v>517</v>
      </c>
      <c r="CE25" s="46">
        <v>517</v>
      </c>
      <c r="CF25" s="46">
        <v>517</v>
      </c>
      <c r="CG25" s="46">
        <v>517</v>
      </c>
      <c r="CH25" s="46">
        <v>517</v>
      </c>
      <c r="CI25" s="46">
        <v>607.79999999999995</v>
      </c>
      <c r="CJ25" s="46">
        <v>517</v>
      </c>
      <c r="CK25" s="46">
        <v>517</v>
      </c>
      <c r="CL25" s="46">
        <v>517</v>
      </c>
      <c r="CM25" s="46">
        <v>517</v>
      </c>
      <c r="CN25" s="46">
        <v>517</v>
      </c>
      <c r="CO25" s="46">
        <v>517</v>
      </c>
      <c r="CP25" s="46">
        <v>517</v>
      </c>
      <c r="CQ25" s="46">
        <v>517</v>
      </c>
      <c r="CR25" s="46">
        <v>517</v>
      </c>
      <c r="CS25" s="46">
        <v>517</v>
      </c>
      <c r="CT25" s="46">
        <v>517</v>
      </c>
      <c r="CU25" s="46">
        <v>517</v>
      </c>
      <c r="CV25" s="46">
        <v>517</v>
      </c>
      <c r="CW25" s="46">
        <v>517</v>
      </c>
      <c r="CX25" s="46">
        <v>517</v>
      </c>
      <c r="CY25" s="46">
        <v>517</v>
      </c>
      <c r="CZ25" s="46">
        <v>517</v>
      </c>
      <c r="DA25" s="46">
        <v>517</v>
      </c>
      <c r="DB25" s="46">
        <v>517</v>
      </c>
      <c r="DC25" s="46">
        <v>517</v>
      </c>
      <c r="DD25" s="46">
        <v>517</v>
      </c>
      <c r="DE25" s="46">
        <v>517</v>
      </c>
      <c r="DF25" s="46">
        <v>517</v>
      </c>
      <c r="DG25" s="46">
        <v>517</v>
      </c>
      <c r="DH25" s="46">
        <v>517</v>
      </c>
      <c r="DI25" s="46">
        <v>517</v>
      </c>
      <c r="DJ25" s="46">
        <v>517</v>
      </c>
      <c r="DK25" s="46">
        <v>517</v>
      </c>
      <c r="DL25" s="46">
        <v>517</v>
      </c>
      <c r="DM25" s="46">
        <v>517</v>
      </c>
      <c r="DN25" s="46">
        <v>517</v>
      </c>
      <c r="DO25" s="46">
        <v>517</v>
      </c>
      <c r="DP25" s="46">
        <v>517</v>
      </c>
      <c r="DQ25" s="46">
        <v>517</v>
      </c>
      <c r="DR25" s="46">
        <v>517</v>
      </c>
      <c r="DS25" s="46">
        <v>517</v>
      </c>
      <c r="DT25" s="46">
        <v>517</v>
      </c>
      <c r="DU25" s="46">
        <v>217.5</v>
      </c>
      <c r="DV25" s="46">
        <v>221.5</v>
      </c>
      <c r="DW25" s="46">
        <v>229</v>
      </c>
      <c r="DX25" s="46">
        <v>230.75</v>
      </c>
      <c r="DY25" s="46">
        <v>230.75</v>
      </c>
      <c r="DZ25" s="46">
        <v>231</v>
      </c>
      <c r="EA25" s="46">
        <v>231.25</v>
      </c>
      <c r="EB25" s="46">
        <v>231.5</v>
      </c>
      <c r="EC25" s="46">
        <v>230</v>
      </c>
      <c r="ED25" s="46">
        <v>229.5</v>
      </c>
      <c r="EE25" s="46">
        <v>233.25</v>
      </c>
      <c r="EF25" s="46">
        <v>239.5</v>
      </c>
      <c r="EG25" s="46">
        <v>495</v>
      </c>
      <c r="EH25" s="46">
        <v>495</v>
      </c>
      <c r="EI25" s="46">
        <v>495</v>
      </c>
      <c r="EJ25" s="46">
        <v>495</v>
      </c>
      <c r="EK25" s="46">
        <v>495</v>
      </c>
      <c r="EL25" s="46">
        <v>495</v>
      </c>
      <c r="EM25" s="46">
        <v>495</v>
      </c>
      <c r="EN25" s="46">
        <v>495</v>
      </c>
      <c r="EO25" s="46">
        <v>495</v>
      </c>
      <c r="EP25" s="46">
        <v>495</v>
      </c>
      <c r="EQ25" s="46">
        <v>495</v>
      </c>
      <c r="ER25" s="46">
        <v>495</v>
      </c>
      <c r="ES25" s="46">
        <v>495</v>
      </c>
      <c r="ET25" s="46">
        <v>495</v>
      </c>
      <c r="EU25" s="46">
        <v>495</v>
      </c>
      <c r="EV25" s="46">
        <v>495</v>
      </c>
      <c r="EW25" s="46">
        <v>495</v>
      </c>
      <c r="EX25" s="46">
        <v>495</v>
      </c>
      <c r="EY25" s="46">
        <v>495</v>
      </c>
      <c r="EZ25" s="46">
        <v>495</v>
      </c>
      <c r="FA25" s="46">
        <v>495</v>
      </c>
      <c r="FB25" s="46">
        <v>495</v>
      </c>
      <c r="FC25" s="46">
        <v>495</v>
      </c>
      <c r="FD25" s="46">
        <v>495</v>
      </c>
      <c r="FE25" s="46">
        <v>495</v>
      </c>
      <c r="FF25" s="46">
        <v>495</v>
      </c>
      <c r="FG25" s="46">
        <v>495</v>
      </c>
      <c r="FH25" s="46">
        <v>495</v>
      </c>
      <c r="FI25" s="46">
        <v>495</v>
      </c>
      <c r="FJ25" s="46">
        <v>495</v>
      </c>
      <c r="FK25" s="46">
        <v>495</v>
      </c>
      <c r="FL25" s="46">
        <v>495</v>
      </c>
      <c r="FM25" s="46">
        <v>495</v>
      </c>
      <c r="FN25" s="46">
        <v>495</v>
      </c>
      <c r="FO25" s="46">
        <v>495</v>
      </c>
      <c r="FP25" s="46">
        <v>495</v>
      </c>
      <c r="FQ25" s="46">
        <v>495</v>
      </c>
      <c r="FR25" s="46">
        <v>495</v>
      </c>
      <c r="FS25" s="46">
        <v>495</v>
      </c>
      <c r="FT25" s="46">
        <v>495</v>
      </c>
      <c r="FU25" s="46">
        <v>495</v>
      </c>
      <c r="FV25" s="46">
        <v>495</v>
      </c>
      <c r="FW25" s="46">
        <v>495</v>
      </c>
      <c r="FX25" s="46">
        <v>495</v>
      </c>
      <c r="FY25" s="46">
        <v>495</v>
      </c>
      <c r="FZ25" s="46">
        <v>495</v>
      </c>
      <c r="GA25" s="46">
        <v>495</v>
      </c>
      <c r="GB25" s="46">
        <v>495</v>
      </c>
      <c r="GC25" s="46">
        <v>495</v>
      </c>
      <c r="GD25" s="46">
        <v>495</v>
      </c>
      <c r="GE25" s="46">
        <v>495</v>
      </c>
      <c r="GF25" s="46">
        <v>495</v>
      </c>
      <c r="GG25" s="46">
        <f t="shared" si="95"/>
        <v>495</v>
      </c>
      <c r="GH25" s="46">
        <f t="shared" si="95"/>
        <v>495</v>
      </c>
      <c r="GI25" s="46">
        <f t="shared" si="95"/>
        <v>495</v>
      </c>
      <c r="GJ25" s="46">
        <f t="shared" si="95"/>
        <v>495</v>
      </c>
      <c r="GK25" s="46">
        <v>495</v>
      </c>
      <c r="GL25" s="46">
        <v>495</v>
      </c>
      <c r="GM25" s="46">
        <v>495</v>
      </c>
      <c r="GN25" s="46">
        <v>495</v>
      </c>
      <c r="GO25" s="46">
        <v>495</v>
      </c>
      <c r="GP25" s="46">
        <v>495</v>
      </c>
      <c r="GQ25" s="46">
        <v>495</v>
      </c>
      <c r="GR25" s="46">
        <v>495</v>
      </c>
      <c r="GS25" s="46">
        <v>495</v>
      </c>
      <c r="GT25" s="46">
        <v>495</v>
      </c>
      <c r="GU25" s="46">
        <v>473</v>
      </c>
      <c r="GV25" s="46">
        <v>473</v>
      </c>
      <c r="GW25" s="46">
        <v>473</v>
      </c>
      <c r="GX25" s="46">
        <v>473</v>
      </c>
      <c r="GY25" s="46">
        <v>473</v>
      </c>
      <c r="GZ25" s="46">
        <v>473</v>
      </c>
      <c r="HA25" s="46">
        <v>473</v>
      </c>
      <c r="HB25" s="46">
        <v>473</v>
      </c>
      <c r="HC25" s="46">
        <v>473</v>
      </c>
      <c r="HD25" s="46">
        <v>473</v>
      </c>
      <c r="HE25" s="46">
        <v>473</v>
      </c>
      <c r="HF25" s="46">
        <v>473</v>
      </c>
      <c r="HG25" s="46">
        <v>473</v>
      </c>
      <c r="HH25" s="46">
        <v>473</v>
      </c>
      <c r="HI25" s="46">
        <v>473</v>
      </c>
      <c r="HJ25" s="46">
        <v>473</v>
      </c>
      <c r="HK25" s="46">
        <v>473</v>
      </c>
      <c r="HL25" s="46">
        <v>473</v>
      </c>
      <c r="HM25" s="46">
        <v>473</v>
      </c>
      <c r="HN25" s="46">
        <v>473</v>
      </c>
      <c r="HO25" s="46">
        <v>473</v>
      </c>
      <c r="HP25" s="46">
        <v>473</v>
      </c>
      <c r="HQ25" s="46">
        <v>473</v>
      </c>
      <c r="HR25" s="46">
        <v>473</v>
      </c>
      <c r="HS25" s="46">
        <v>473</v>
      </c>
      <c r="HT25" s="46">
        <v>495</v>
      </c>
      <c r="HU25" s="46">
        <v>495</v>
      </c>
      <c r="HV25" s="46">
        <v>495</v>
      </c>
      <c r="HW25" s="46">
        <v>495</v>
      </c>
      <c r="HX25" s="46">
        <v>495</v>
      </c>
      <c r="HY25" s="46">
        <v>495</v>
      </c>
      <c r="HZ25" s="46">
        <v>495</v>
      </c>
      <c r="IA25" s="46">
        <v>495</v>
      </c>
      <c r="IB25" s="46">
        <v>495</v>
      </c>
      <c r="IC25" s="46">
        <v>495</v>
      </c>
      <c r="ID25" s="46">
        <v>495</v>
      </c>
      <c r="IE25" s="46">
        <v>495</v>
      </c>
      <c r="IF25" s="46">
        <v>495</v>
      </c>
      <c r="IG25" s="46">
        <v>495</v>
      </c>
      <c r="IH25" s="46">
        <v>495</v>
      </c>
      <c r="II25" s="46">
        <v>495</v>
      </c>
      <c r="IJ25" s="46">
        <v>495</v>
      </c>
      <c r="IK25" s="46">
        <v>495</v>
      </c>
      <c r="IL25" s="46">
        <v>495</v>
      </c>
      <c r="IM25" s="46">
        <v>495</v>
      </c>
      <c r="IN25" s="46">
        <v>495</v>
      </c>
      <c r="IO25" s="47">
        <v>495</v>
      </c>
      <c r="IP25" s="47">
        <v>495</v>
      </c>
      <c r="IQ25" s="47">
        <v>495</v>
      </c>
      <c r="IR25" s="47">
        <v>495</v>
      </c>
      <c r="IS25" s="47">
        <v>495</v>
      </c>
      <c r="IT25" s="47">
        <v>495</v>
      </c>
      <c r="IU25" s="47">
        <v>495</v>
      </c>
      <c r="IV25" s="47">
        <v>495</v>
      </c>
      <c r="IW25" s="47">
        <v>495</v>
      </c>
      <c r="IX25" s="47">
        <v>495</v>
      </c>
      <c r="IY25" s="47">
        <v>495</v>
      </c>
      <c r="IZ25" s="47">
        <v>495</v>
      </c>
      <c r="JA25" s="47">
        <v>495</v>
      </c>
      <c r="JB25" s="47">
        <v>495</v>
      </c>
      <c r="JC25" s="47">
        <v>495</v>
      </c>
      <c r="JD25" s="47">
        <v>495</v>
      </c>
      <c r="JE25" s="47">
        <v>495</v>
      </c>
      <c r="JF25" s="47">
        <v>495</v>
      </c>
      <c r="JG25" s="47">
        <v>495</v>
      </c>
      <c r="JH25" s="47">
        <v>495</v>
      </c>
      <c r="JI25" s="47">
        <v>495</v>
      </c>
      <c r="JJ25" s="47">
        <v>495</v>
      </c>
      <c r="JK25" s="47">
        <v>495</v>
      </c>
      <c r="JL25" s="47">
        <v>495</v>
      </c>
      <c r="JM25" s="47">
        <v>495</v>
      </c>
      <c r="JN25" s="47">
        <v>495</v>
      </c>
      <c r="JO25" s="47">
        <v>495</v>
      </c>
      <c r="JP25" s="47">
        <v>495</v>
      </c>
      <c r="JQ25" s="47">
        <v>495</v>
      </c>
      <c r="JR25" s="47">
        <v>495</v>
      </c>
      <c r="JS25" s="47">
        <v>495</v>
      </c>
      <c r="JT25" s="47">
        <v>495</v>
      </c>
      <c r="JU25" s="47">
        <v>495</v>
      </c>
      <c r="JV25" s="47">
        <v>495</v>
      </c>
      <c r="JW25" s="47">
        <v>594</v>
      </c>
      <c r="JX25" s="47">
        <v>594</v>
      </c>
      <c r="JY25" s="47">
        <v>594</v>
      </c>
      <c r="JZ25" s="47">
        <v>594</v>
      </c>
      <c r="KA25" s="47">
        <v>594</v>
      </c>
      <c r="KB25" s="47">
        <v>594</v>
      </c>
      <c r="KC25" s="47">
        <v>594</v>
      </c>
      <c r="KD25" s="47">
        <v>594</v>
      </c>
      <c r="KE25" s="47"/>
      <c r="KF25" s="47"/>
      <c r="KG25" s="47"/>
      <c r="KH25" s="47"/>
      <c r="KI25" s="47"/>
      <c r="KJ25" s="47"/>
      <c r="KK25" s="47"/>
      <c r="KL25" s="47"/>
      <c r="KM25" s="47"/>
      <c r="KN25" s="47"/>
      <c r="KO25" s="47"/>
      <c r="KP25" s="47"/>
      <c r="KQ25" s="190"/>
      <c r="KR25" s="190"/>
      <c r="KS25" s="190"/>
      <c r="KT25" s="190"/>
      <c r="KU25" s="190"/>
      <c r="KV25" s="190"/>
      <c r="KW25" s="190"/>
      <c r="KX25" s="190"/>
      <c r="KY25" s="190"/>
      <c r="KZ25" s="190"/>
      <c r="LA25" s="190"/>
      <c r="LB25" s="190"/>
      <c r="LC25" s="190"/>
      <c r="LD25" s="190"/>
      <c r="LE25" s="190"/>
      <c r="LF25" s="190"/>
      <c r="LG25" s="190"/>
      <c r="LH25" s="190"/>
      <c r="LI25" s="190"/>
      <c r="LJ25" s="190"/>
      <c r="LK25" s="190"/>
      <c r="LL25" s="190"/>
      <c r="LM25" s="190"/>
      <c r="LN25" s="190"/>
      <c r="LO25" s="190"/>
      <c r="LP25" s="190"/>
      <c r="LQ25" s="190"/>
      <c r="LR25" s="190"/>
      <c r="LS25" s="190"/>
      <c r="LT25" s="190"/>
      <c r="LU25" s="190"/>
      <c r="LV25" s="190"/>
      <c r="LW25" s="190"/>
      <c r="LX25" s="190"/>
      <c r="LY25" s="190"/>
      <c r="LZ25" s="190"/>
      <c r="MA25" s="190"/>
      <c r="MB25" s="190"/>
      <c r="MC25" s="190"/>
      <c r="MD25" s="190"/>
      <c r="ME25" s="190"/>
      <c r="MF25" s="190"/>
      <c r="MG25" s="190"/>
      <c r="MH25" s="190"/>
    </row>
    <row r="26" spans="1:346" s="4" customFormat="1" ht="17.25" customHeight="1" thickBot="1" x14ac:dyDescent="0.25">
      <c r="A26" s="20" t="s">
        <v>816</v>
      </c>
      <c r="B26" s="18" t="s">
        <v>2</v>
      </c>
      <c r="C26" s="115">
        <f t="shared" si="97"/>
        <v>19</v>
      </c>
      <c r="D26" s="21"/>
      <c r="E26" s="47">
        <v>160</v>
      </c>
      <c r="F26" s="47">
        <v>160</v>
      </c>
      <c r="G26" s="47">
        <v>161.5</v>
      </c>
      <c r="H26" s="47">
        <v>170.25</v>
      </c>
      <c r="I26" s="47">
        <v>171</v>
      </c>
      <c r="J26" s="47">
        <v>167</v>
      </c>
      <c r="K26" s="47">
        <v>170.75</v>
      </c>
      <c r="L26" s="46">
        <v>167.5</v>
      </c>
      <c r="M26" s="46">
        <v>167.25</v>
      </c>
      <c r="N26" s="46">
        <v>167</v>
      </c>
      <c r="O26" s="46">
        <v>165.25</v>
      </c>
      <c r="P26" s="46">
        <v>164.25</v>
      </c>
      <c r="Q26" s="46">
        <v>164</v>
      </c>
      <c r="R26" s="46">
        <v>164</v>
      </c>
      <c r="S26" s="46">
        <v>164</v>
      </c>
      <c r="T26" s="46">
        <v>164</v>
      </c>
      <c r="U26" s="46">
        <v>166.25</v>
      </c>
      <c r="V26" s="46">
        <v>170.25</v>
      </c>
      <c r="W26" s="46">
        <v>170.25</v>
      </c>
      <c r="X26" s="46">
        <v>0</v>
      </c>
      <c r="Y26" s="46">
        <v>167.75</v>
      </c>
      <c r="Z26" s="46">
        <v>168</v>
      </c>
      <c r="AA26" s="46">
        <v>167.5</v>
      </c>
      <c r="AB26" s="46">
        <v>165</v>
      </c>
      <c r="AC26" s="46">
        <v>165</v>
      </c>
      <c r="AD26" s="46">
        <v>164</v>
      </c>
      <c r="AE26" s="46">
        <v>163.75</v>
      </c>
      <c r="AF26" s="46">
        <v>160.75</v>
      </c>
      <c r="AG26" s="99">
        <v>168.5</v>
      </c>
      <c r="AH26" s="46">
        <v>172.75</v>
      </c>
      <c r="AI26" s="46">
        <v>172</v>
      </c>
      <c r="AJ26" s="46">
        <v>177.25</v>
      </c>
      <c r="AK26" s="46">
        <v>188.25</v>
      </c>
      <c r="AL26" s="46">
        <v>183.75</v>
      </c>
      <c r="AM26" s="46">
        <v>181.75</v>
      </c>
      <c r="AN26" s="46">
        <v>180.25</v>
      </c>
      <c r="AO26" s="46">
        <v>181.75</v>
      </c>
      <c r="AP26" s="46">
        <v>183.5</v>
      </c>
      <c r="AQ26" s="46">
        <v>183.5</v>
      </c>
      <c r="AR26" s="46">
        <v>189.25</v>
      </c>
      <c r="AS26" s="46">
        <v>186</v>
      </c>
      <c r="AT26" s="46">
        <v>192.5</v>
      </c>
      <c r="AU26" s="46">
        <v>189.5</v>
      </c>
      <c r="AV26" s="99">
        <v>188.75</v>
      </c>
      <c r="AW26" s="46">
        <v>189.5</v>
      </c>
      <c r="AX26" s="46">
        <v>190.75</v>
      </c>
      <c r="AY26" s="46">
        <v>194.25</v>
      </c>
      <c r="AZ26" s="46">
        <v>190.25</v>
      </c>
      <c r="BA26" s="46">
        <v>192.25</v>
      </c>
      <c r="BB26" s="46">
        <v>196.5</v>
      </c>
      <c r="BC26" s="46">
        <v>198.25</v>
      </c>
      <c r="BD26" s="46">
        <v>201</v>
      </c>
      <c r="BE26" s="46">
        <v>202.5</v>
      </c>
      <c r="BF26" s="46">
        <v>202.5</v>
      </c>
      <c r="BG26" s="46">
        <v>205</v>
      </c>
      <c r="BH26" s="46">
        <v>215</v>
      </c>
      <c r="BI26" s="46">
        <v>219</v>
      </c>
      <c r="BJ26" s="46">
        <v>218.25</v>
      </c>
      <c r="BK26" s="46">
        <v>222.25</v>
      </c>
      <c r="BL26" s="46">
        <v>216</v>
      </c>
      <c r="BM26" s="46">
        <v>217</v>
      </c>
      <c r="BN26" s="46">
        <v>206.75</v>
      </c>
      <c r="BO26" s="46">
        <v>208</v>
      </c>
      <c r="BP26" s="46">
        <v>203.25</v>
      </c>
      <c r="BQ26" s="46">
        <v>202.75</v>
      </c>
      <c r="BR26" s="46">
        <v>203.25</v>
      </c>
      <c r="BS26" s="46">
        <v>205</v>
      </c>
      <c r="BT26" s="46">
        <v>204.75</v>
      </c>
      <c r="BU26" s="46">
        <v>204.75</v>
      </c>
      <c r="BV26" s="46">
        <v>209</v>
      </c>
      <c r="BW26" s="46">
        <v>207</v>
      </c>
      <c r="BX26" s="46">
        <v>198</v>
      </c>
      <c r="BY26" s="46">
        <v>202</v>
      </c>
      <c r="BZ26" s="46">
        <v>209.25</v>
      </c>
      <c r="CA26" s="46">
        <v>216</v>
      </c>
      <c r="CB26" s="46">
        <v>212</v>
      </c>
      <c r="CC26" s="46">
        <v>206.75</v>
      </c>
      <c r="CD26" s="46">
        <v>204</v>
      </c>
      <c r="CE26" s="46">
        <v>198</v>
      </c>
      <c r="CF26" s="46">
        <v>194.25</v>
      </c>
      <c r="CG26" s="46">
        <v>197.25</v>
      </c>
      <c r="CH26" s="46">
        <v>199</v>
      </c>
      <c r="CI26" s="46">
        <v>199</v>
      </c>
      <c r="CJ26" s="46">
        <v>195.25</v>
      </c>
      <c r="CK26" s="46">
        <v>193.5</v>
      </c>
      <c r="CL26" s="46">
        <v>192.75</v>
      </c>
      <c r="CM26" s="46">
        <v>192.25</v>
      </c>
      <c r="CN26" s="46">
        <v>196.75</v>
      </c>
      <c r="CO26" s="46">
        <v>196.5</v>
      </c>
      <c r="CP26" s="46">
        <v>197.25</v>
      </c>
      <c r="CQ26" s="46">
        <v>196.5</v>
      </c>
      <c r="CR26" s="46">
        <v>193.25</v>
      </c>
      <c r="CS26" s="46">
        <v>191.5</v>
      </c>
      <c r="CT26" s="46">
        <v>191.75</v>
      </c>
      <c r="CU26" s="46">
        <v>193</v>
      </c>
      <c r="CV26" s="46">
        <v>194.5</v>
      </c>
      <c r="CW26" s="46">
        <v>194.5</v>
      </c>
      <c r="CX26" s="46">
        <v>192</v>
      </c>
      <c r="CY26" s="46">
        <v>191.75</v>
      </c>
      <c r="CZ26" s="46">
        <v>190.25</v>
      </c>
      <c r="DA26" s="46">
        <v>187.75</v>
      </c>
      <c r="DB26" s="46">
        <v>186.75</v>
      </c>
      <c r="DC26" s="46">
        <v>186.25</v>
      </c>
      <c r="DD26" s="46">
        <v>187</v>
      </c>
      <c r="DE26" s="46">
        <v>190.5</v>
      </c>
      <c r="DF26" s="46">
        <v>191.5</v>
      </c>
      <c r="DG26" s="46">
        <v>193.5</v>
      </c>
      <c r="DH26" s="46">
        <v>193.5</v>
      </c>
      <c r="DI26" s="46">
        <v>196.25</v>
      </c>
      <c r="DJ26" s="46">
        <v>197.25</v>
      </c>
      <c r="DK26" s="46">
        <v>199.25</v>
      </c>
      <c r="DL26" s="46">
        <v>200</v>
      </c>
      <c r="DM26" s="46">
        <v>199.75</v>
      </c>
      <c r="DN26" s="46">
        <v>200.25</v>
      </c>
      <c r="DO26" s="46">
        <v>201.25</v>
      </c>
      <c r="DP26" s="46">
        <v>202.5</v>
      </c>
      <c r="DQ26" s="46">
        <v>206</v>
      </c>
      <c r="DR26" s="46">
        <v>206</v>
      </c>
      <c r="DS26" s="46">
        <v>206.75</v>
      </c>
      <c r="DT26" s="46">
        <v>213.75</v>
      </c>
      <c r="DU26" s="46">
        <v>235.75</v>
      </c>
      <c r="DV26" s="46">
        <v>239.5</v>
      </c>
      <c r="DW26" s="46">
        <v>251.25</v>
      </c>
      <c r="DX26" s="46">
        <v>252.75</v>
      </c>
      <c r="DY26" s="46">
        <v>251</v>
      </c>
      <c r="DZ26" s="46">
        <v>250.5</v>
      </c>
      <c r="EA26" s="46">
        <v>250.75</v>
      </c>
      <c r="EB26" s="46">
        <v>250.25</v>
      </c>
      <c r="EC26" s="46">
        <v>248.5</v>
      </c>
      <c r="ED26" s="46">
        <v>247.5</v>
      </c>
      <c r="EE26" s="46">
        <v>252</v>
      </c>
      <c r="EF26" s="46">
        <v>258</v>
      </c>
      <c r="EG26" s="46">
        <v>247.5</v>
      </c>
      <c r="EH26" s="46">
        <v>253.25</v>
      </c>
      <c r="EI26" s="46">
        <v>264</v>
      </c>
      <c r="EJ26" s="46">
        <v>262.5</v>
      </c>
      <c r="EK26" s="46">
        <v>261.25</v>
      </c>
      <c r="EL26" s="46">
        <v>262.5</v>
      </c>
      <c r="EM26" s="46">
        <v>262</v>
      </c>
      <c r="EN26" s="46">
        <v>264.75</v>
      </c>
      <c r="EO26" s="46">
        <v>267.5</v>
      </c>
      <c r="EP26" s="46">
        <v>266.25</v>
      </c>
      <c r="EQ26" s="46">
        <v>264.75</v>
      </c>
      <c r="ER26" s="46">
        <v>263.5</v>
      </c>
      <c r="ES26" s="46">
        <v>262</v>
      </c>
      <c r="ET26" s="46">
        <v>260.5</v>
      </c>
      <c r="EU26" s="46">
        <v>258</v>
      </c>
      <c r="EV26" s="46">
        <v>255.75</v>
      </c>
      <c r="EW26" s="46">
        <v>256.75</v>
      </c>
      <c r="EX26" s="46">
        <v>256.75</v>
      </c>
      <c r="EY26" s="46">
        <v>264.75</v>
      </c>
      <c r="EZ26" s="46">
        <v>263.5</v>
      </c>
      <c r="FA26" s="46">
        <v>265</v>
      </c>
      <c r="FB26" s="46">
        <v>267</v>
      </c>
      <c r="FC26" s="46">
        <v>269</v>
      </c>
      <c r="FD26" s="46">
        <v>268</v>
      </c>
      <c r="FE26" s="46">
        <v>268</v>
      </c>
      <c r="FF26" s="46">
        <v>264.75</v>
      </c>
      <c r="FG26" s="46">
        <v>259.5</v>
      </c>
      <c r="FH26" s="46">
        <v>256</v>
      </c>
      <c r="FI26" s="46">
        <v>256</v>
      </c>
      <c r="FJ26" s="46">
        <v>256</v>
      </c>
      <c r="FK26" s="46">
        <v>256.25</v>
      </c>
      <c r="FL26" s="46">
        <v>256</v>
      </c>
      <c r="FM26" s="46">
        <v>255.25</v>
      </c>
      <c r="FN26" s="46">
        <v>256.5</v>
      </c>
      <c r="FO26" s="46">
        <v>255</v>
      </c>
      <c r="FP26" s="46">
        <v>253.5</v>
      </c>
      <c r="FQ26" s="46">
        <v>252</v>
      </c>
      <c r="FR26" s="46">
        <v>253.75</v>
      </c>
      <c r="FS26" s="46">
        <v>256</v>
      </c>
      <c r="FT26" s="46">
        <v>253.5</v>
      </c>
      <c r="FU26" s="46">
        <v>253.5</v>
      </c>
      <c r="FV26" s="46">
        <v>256.5</v>
      </c>
      <c r="FW26" s="46">
        <v>257.75</v>
      </c>
      <c r="FX26" s="46">
        <v>260</v>
      </c>
      <c r="FY26" s="46">
        <v>259.25</v>
      </c>
      <c r="FZ26" s="46">
        <v>259</v>
      </c>
      <c r="GA26" s="46">
        <v>258.5</v>
      </c>
      <c r="GB26" s="46">
        <v>259</v>
      </c>
      <c r="GC26" s="46">
        <v>258.5</v>
      </c>
      <c r="GD26" s="46">
        <v>254.75</v>
      </c>
      <c r="GE26" s="46">
        <v>258.25</v>
      </c>
      <c r="GF26" s="46">
        <v>257</v>
      </c>
      <c r="GG26" s="46">
        <f t="shared" si="95"/>
        <v>251.45</v>
      </c>
      <c r="GH26" s="46">
        <f t="shared" si="95"/>
        <v>245.89999999999998</v>
      </c>
      <c r="GI26" s="46">
        <f t="shared" si="95"/>
        <v>240.34999999999997</v>
      </c>
      <c r="GJ26" s="46">
        <f t="shared" si="95"/>
        <v>234.79999999999995</v>
      </c>
      <c r="GK26" s="46">
        <v>229.25</v>
      </c>
      <c r="GL26" s="46">
        <v>224.25</v>
      </c>
      <c r="GM26" s="46">
        <v>224</v>
      </c>
      <c r="GN26" s="46">
        <v>229</v>
      </c>
      <c r="GO26" s="46">
        <v>232</v>
      </c>
      <c r="GP26" s="46">
        <v>232.25</v>
      </c>
      <c r="GQ26" s="46">
        <v>231.25</v>
      </c>
      <c r="GR26" s="46">
        <v>228.5</v>
      </c>
      <c r="GS26" s="46">
        <v>230.25</v>
      </c>
      <c r="GT26" s="46">
        <v>228.75</v>
      </c>
      <c r="GU26" s="46">
        <v>229.75</v>
      </c>
      <c r="GV26" s="46">
        <v>229.75</v>
      </c>
      <c r="GW26" s="46">
        <v>231.25</v>
      </c>
      <c r="GX26" s="46">
        <v>221.75</v>
      </c>
      <c r="GY26" s="46">
        <v>222.75</v>
      </c>
      <c r="GZ26" s="46">
        <v>223.25</v>
      </c>
      <c r="HA26" s="46">
        <v>222.25</v>
      </c>
      <c r="HB26" s="46">
        <v>224.25</v>
      </c>
      <c r="HC26" s="46">
        <v>226.25</v>
      </c>
      <c r="HD26" s="46">
        <v>225</v>
      </c>
      <c r="HE26" s="46">
        <v>225</v>
      </c>
      <c r="HF26" s="46">
        <v>225</v>
      </c>
      <c r="HG26" s="46">
        <v>224.5</v>
      </c>
      <c r="HH26" s="46">
        <v>224</v>
      </c>
      <c r="HI26" s="46">
        <v>223.75</v>
      </c>
      <c r="HJ26" s="46">
        <v>222.5</v>
      </c>
      <c r="HK26" s="46">
        <v>221.25</v>
      </c>
      <c r="HL26" s="46">
        <v>223.25</v>
      </c>
      <c r="HM26" s="46">
        <v>224</v>
      </c>
      <c r="HN26" s="46">
        <v>227</v>
      </c>
      <c r="HO26" s="46">
        <v>228.5</v>
      </c>
      <c r="HP26" s="46">
        <v>230</v>
      </c>
      <c r="HQ26" s="46">
        <v>224</v>
      </c>
      <c r="HR26" s="46">
        <v>231.5</v>
      </c>
      <c r="HS26" s="46">
        <v>232.75</v>
      </c>
      <c r="HT26" s="46">
        <v>232.75</v>
      </c>
      <c r="HU26" s="46">
        <v>232.75</v>
      </c>
      <c r="HV26" s="46">
        <v>233.75</v>
      </c>
      <c r="HW26" s="46">
        <v>234.5</v>
      </c>
      <c r="HX26" s="46">
        <v>237.25</v>
      </c>
      <c r="HY26" s="46">
        <v>234</v>
      </c>
      <c r="HZ26" s="46">
        <v>231.25</v>
      </c>
      <c r="IA26" s="46">
        <v>232</v>
      </c>
      <c r="IB26" s="46">
        <v>231.75</v>
      </c>
      <c r="IC26" s="46">
        <v>230.5</v>
      </c>
      <c r="ID26" s="46">
        <v>228.75</v>
      </c>
      <c r="IE26" s="46">
        <v>228.5</v>
      </c>
      <c r="IF26" s="46">
        <v>228.5</v>
      </c>
      <c r="IG26" s="46">
        <v>227.25</v>
      </c>
      <c r="IH26" s="46">
        <v>226</v>
      </c>
      <c r="II26" s="46">
        <v>224.5</v>
      </c>
      <c r="IJ26" s="46">
        <v>211.25</v>
      </c>
      <c r="IK26" s="46">
        <v>209</v>
      </c>
      <c r="IL26" s="46">
        <v>209.5</v>
      </c>
      <c r="IM26" s="46">
        <v>209.5</v>
      </c>
      <c r="IN26" s="46">
        <v>209.5</v>
      </c>
      <c r="IO26" s="47">
        <v>209.5</v>
      </c>
      <c r="IP26" s="47">
        <v>209</v>
      </c>
      <c r="IQ26" s="47">
        <v>207.25</v>
      </c>
      <c r="IR26" s="47">
        <v>205</v>
      </c>
      <c r="IS26" s="47">
        <v>201.5</v>
      </c>
      <c r="IT26" s="47">
        <v>202.5</v>
      </c>
      <c r="IU26" s="47">
        <v>204.5</v>
      </c>
      <c r="IV26" s="47">
        <v>203</v>
      </c>
      <c r="IW26" s="47">
        <v>203.75</v>
      </c>
      <c r="IX26" s="47">
        <v>208</v>
      </c>
      <c r="IY26" s="47">
        <v>208.25</v>
      </c>
      <c r="IZ26" s="47">
        <v>209</v>
      </c>
      <c r="JA26" s="47">
        <v>207.5</v>
      </c>
      <c r="JB26" s="47">
        <v>208.5</v>
      </c>
      <c r="JC26" s="47">
        <v>209.5</v>
      </c>
      <c r="JD26" s="47">
        <v>210.25</v>
      </c>
      <c r="JE26" s="47">
        <v>213</v>
      </c>
      <c r="JF26" s="47">
        <v>213.25</v>
      </c>
      <c r="JG26" s="47">
        <v>213.75</v>
      </c>
      <c r="JH26" s="47">
        <v>215</v>
      </c>
      <c r="JI26" s="47">
        <v>216.75</v>
      </c>
      <c r="JJ26" s="47">
        <v>217</v>
      </c>
      <c r="JK26" s="47">
        <v>216.25</v>
      </c>
      <c r="JL26" s="47">
        <v>216.25</v>
      </c>
      <c r="JM26" s="47">
        <v>216.25</v>
      </c>
      <c r="JN26" s="47">
        <v>216</v>
      </c>
      <c r="JO26" s="47">
        <v>215.5</v>
      </c>
      <c r="JP26" s="47">
        <v>215.5</v>
      </c>
      <c r="JQ26" s="47">
        <v>218</v>
      </c>
      <c r="JR26" s="47">
        <v>218.25</v>
      </c>
      <c r="JS26" s="47">
        <v>216.5</v>
      </c>
      <c r="JT26" s="47">
        <v>218.25</v>
      </c>
      <c r="JU26" s="47">
        <v>218.25</v>
      </c>
      <c r="JV26" s="47">
        <v>217.75</v>
      </c>
      <c r="JW26" s="47">
        <v>217.125</v>
      </c>
      <c r="JX26" s="47">
        <v>220.1875</v>
      </c>
      <c r="JY26" s="47">
        <v>230.25</v>
      </c>
      <c r="JZ26" s="47">
        <v>227.88</v>
      </c>
      <c r="KA26" s="47">
        <v>218.13</v>
      </c>
      <c r="KB26" s="47">
        <v>216.13</v>
      </c>
      <c r="KC26" s="47">
        <v>216.4375</v>
      </c>
      <c r="KD26" s="47">
        <v>215</v>
      </c>
      <c r="KE26" s="47"/>
      <c r="KF26" s="47"/>
      <c r="KG26" s="47"/>
      <c r="KH26" s="47"/>
      <c r="KI26" s="47"/>
      <c r="KJ26" s="47"/>
      <c r="KK26" s="47"/>
      <c r="KL26" s="47"/>
      <c r="KM26" s="47"/>
      <c r="KN26" s="47"/>
      <c r="KO26" s="47"/>
      <c r="KP26" s="47"/>
      <c r="KQ26" s="190"/>
      <c r="KR26" s="190"/>
      <c r="KS26" s="190"/>
      <c r="KT26" s="190"/>
      <c r="KU26" s="190"/>
      <c r="KV26" s="190"/>
      <c r="KW26" s="190"/>
      <c r="KX26" s="190"/>
      <c r="KY26" s="190"/>
      <c r="KZ26" s="190"/>
      <c r="LA26" s="190"/>
      <c r="LB26" s="190"/>
      <c r="LC26" s="190"/>
      <c r="LD26" s="190"/>
      <c r="LE26" s="190"/>
      <c r="LF26" s="190"/>
      <c r="LG26" s="190"/>
      <c r="LH26" s="190"/>
      <c r="LI26" s="190"/>
      <c r="LJ26" s="190"/>
      <c r="LK26" s="190"/>
      <c r="LL26" s="190"/>
      <c r="LM26" s="190"/>
      <c r="LN26" s="190"/>
      <c r="LO26" s="190"/>
      <c r="LP26" s="190"/>
      <c r="LQ26" s="190"/>
      <c r="LR26" s="190"/>
      <c r="LS26" s="190"/>
      <c r="LT26" s="190"/>
      <c r="LU26" s="190"/>
      <c r="LV26" s="190"/>
      <c r="LW26" s="190"/>
      <c r="LX26" s="190"/>
      <c r="LY26" s="190"/>
      <c r="LZ26" s="190"/>
      <c r="MA26" s="190"/>
      <c r="MB26" s="190"/>
      <c r="MC26" s="190"/>
      <c r="MD26" s="190"/>
      <c r="ME26" s="190"/>
      <c r="MF26" s="190"/>
      <c r="MG26" s="190"/>
      <c r="MH26" s="190"/>
    </row>
    <row r="27" spans="1:346" s="4" customFormat="1" ht="17.25" customHeight="1" thickBot="1" x14ac:dyDescent="0.25">
      <c r="A27" s="22" t="s">
        <v>817</v>
      </c>
      <c r="B27" s="23" t="s">
        <v>2</v>
      </c>
      <c r="C27" s="115">
        <f t="shared" si="97"/>
        <v>20</v>
      </c>
      <c r="D27" s="21"/>
      <c r="E27" s="47">
        <v>161</v>
      </c>
      <c r="F27" s="47">
        <v>161</v>
      </c>
      <c r="G27" s="47">
        <v>165.5</v>
      </c>
      <c r="H27" s="47">
        <v>176</v>
      </c>
      <c r="I27" s="47">
        <v>176</v>
      </c>
      <c r="J27" s="47">
        <v>170.25</v>
      </c>
      <c r="K27" s="47">
        <v>175.25</v>
      </c>
      <c r="L27" s="46">
        <v>169</v>
      </c>
      <c r="M27" s="46">
        <v>168.5</v>
      </c>
      <c r="N27" s="46">
        <v>167.75</v>
      </c>
      <c r="O27" s="46">
        <v>165</v>
      </c>
      <c r="P27" s="46">
        <v>163.5</v>
      </c>
      <c r="Q27" s="46">
        <v>163.5</v>
      </c>
      <c r="R27" s="46">
        <v>163.75</v>
      </c>
      <c r="S27" s="46">
        <v>163.75</v>
      </c>
      <c r="T27" s="46">
        <v>163.75</v>
      </c>
      <c r="U27" s="46">
        <v>166.25</v>
      </c>
      <c r="V27" s="46">
        <v>171</v>
      </c>
      <c r="W27" s="46">
        <v>171</v>
      </c>
      <c r="X27" s="46">
        <v>0</v>
      </c>
      <c r="Y27" s="46">
        <v>194.75</v>
      </c>
      <c r="Z27" s="46">
        <v>192.75</v>
      </c>
      <c r="AA27" s="46">
        <v>189.25</v>
      </c>
      <c r="AB27" s="46">
        <v>186.5</v>
      </c>
      <c r="AC27" s="46">
        <v>186.5</v>
      </c>
      <c r="AD27" s="46">
        <v>186.5</v>
      </c>
      <c r="AE27" s="46">
        <v>186.25</v>
      </c>
      <c r="AF27" s="46">
        <v>187</v>
      </c>
      <c r="AG27" s="99">
        <v>188.5</v>
      </c>
      <c r="AH27" s="46">
        <v>192.25</v>
      </c>
      <c r="AI27" s="46">
        <v>194.5</v>
      </c>
      <c r="AJ27" s="46">
        <v>195</v>
      </c>
      <c r="AK27" s="46">
        <v>203.75</v>
      </c>
      <c r="AL27" s="46">
        <v>200.25</v>
      </c>
      <c r="AM27" s="46">
        <v>199</v>
      </c>
      <c r="AN27" s="46">
        <v>197.75</v>
      </c>
      <c r="AO27" s="46">
        <v>198.75</v>
      </c>
      <c r="AP27" s="46">
        <v>200.5</v>
      </c>
      <c r="AQ27" s="46">
        <v>200.5</v>
      </c>
      <c r="AR27" s="46">
        <v>207.75</v>
      </c>
      <c r="AS27" s="46">
        <v>204.75</v>
      </c>
      <c r="AT27" s="46">
        <v>211.25</v>
      </c>
      <c r="AU27" s="46">
        <v>208.5</v>
      </c>
      <c r="AV27" s="99">
        <v>208.75</v>
      </c>
      <c r="AW27" s="46">
        <v>209.25</v>
      </c>
      <c r="AX27" s="46">
        <v>212.25</v>
      </c>
      <c r="AY27" s="46">
        <v>216.5</v>
      </c>
      <c r="AZ27" s="46">
        <v>212.25</v>
      </c>
      <c r="BA27" s="46">
        <v>215.25</v>
      </c>
      <c r="BB27" s="46">
        <v>220</v>
      </c>
      <c r="BC27" s="46">
        <v>220.5</v>
      </c>
      <c r="BD27" s="46">
        <v>224.25</v>
      </c>
      <c r="BE27" s="46">
        <v>225.5</v>
      </c>
      <c r="BF27" s="46">
        <v>225.5</v>
      </c>
      <c r="BG27" s="46">
        <v>208.25</v>
      </c>
      <c r="BH27" s="46">
        <v>241.25</v>
      </c>
      <c r="BI27" s="46">
        <v>239.5</v>
      </c>
      <c r="BJ27" s="46">
        <v>238.5</v>
      </c>
      <c r="BK27" s="46">
        <v>238.5</v>
      </c>
      <c r="BL27" s="46">
        <v>235</v>
      </c>
      <c r="BM27" s="46">
        <v>229.5</v>
      </c>
      <c r="BN27" s="46">
        <v>224</v>
      </c>
      <c r="BO27" s="46">
        <v>223</v>
      </c>
      <c r="BP27" s="46">
        <v>218.25</v>
      </c>
      <c r="BQ27" s="46">
        <v>217.75</v>
      </c>
      <c r="BR27" s="46">
        <v>215.5</v>
      </c>
      <c r="BS27" s="46">
        <v>217</v>
      </c>
      <c r="BT27" s="46">
        <v>215.25</v>
      </c>
      <c r="BU27" s="46">
        <v>215.25</v>
      </c>
      <c r="BV27" s="46">
        <v>219.25</v>
      </c>
      <c r="BW27" s="46">
        <v>217.5</v>
      </c>
      <c r="BX27" s="46">
        <v>211.25</v>
      </c>
      <c r="BY27" s="46">
        <v>216.25</v>
      </c>
      <c r="BZ27" s="46">
        <v>223.75</v>
      </c>
      <c r="CA27" s="46">
        <v>227.25</v>
      </c>
      <c r="CB27" s="46">
        <v>228</v>
      </c>
      <c r="CC27" s="46">
        <v>223.75</v>
      </c>
      <c r="CD27" s="46">
        <v>221.25</v>
      </c>
      <c r="CE27" s="46">
        <v>217.25</v>
      </c>
      <c r="CF27" s="46">
        <v>215</v>
      </c>
      <c r="CG27" s="46">
        <v>217.25</v>
      </c>
      <c r="CH27" s="46">
        <v>218.5</v>
      </c>
      <c r="CI27" s="46">
        <v>218.5</v>
      </c>
      <c r="CJ27" s="46">
        <v>212.5</v>
      </c>
      <c r="CK27" s="46">
        <v>210.5</v>
      </c>
      <c r="CL27" s="46">
        <v>210.25</v>
      </c>
      <c r="CM27" s="46">
        <v>209.25</v>
      </c>
      <c r="CN27" s="46">
        <v>209.75</v>
      </c>
      <c r="CO27" s="46">
        <v>214</v>
      </c>
      <c r="CP27" s="46">
        <v>215.75</v>
      </c>
      <c r="CQ27" s="46">
        <v>215</v>
      </c>
      <c r="CR27" s="46">
        <v>212.25</v>
      </c>
      <c r="CS27" s="46">
        <v>210.25</v>
      </c>
      <c r="CT27" s="46">
        <v>207</v>
      </c>
      <c r="CU27" s="46">
        <v>207.25</v>
      </c>
      <c r="CV27" s="46">
        <v>208</v>
      </c>
      <c r="CW27" s="46">
        <v>207.75</v>
      </c>
      <c r="CX27" s="46">
        <v>204.5</v>
      </c>
      <c r="CY27" s="46">
        <v>204.25</v>
      </c>
      <c r="CZ27" s="46">
        <v>203</v>
      </c>
      <c r="DA27" s="46">
        <v>200.75</v>
      </c>
      <c r="DB27" s="46">
        <v>199.5</v>
      </c>
      <c r="DC27" s="46">
        <v>198.75</v>
      </c>
      <c r="DD27" s="46">
        <v>199.75</v>
      </c>
      <c r="DE27" s="46">
        <v>201</v>
      </c>
      <c r="DF27" s="46">
        <v>202.75</v>
      </c>
      <c r="DG27" s="46">
        <v>203.5</v>
      </c>
      <c r="DH27" s="46">
        <v>203.25</v>
      </c>
      <c r="DI27" s="46">
        <v>205</v>
      </c>
      <c r="DJ27" s="46">
        <v>206</v>
      </c>
      <c r="DK27" s="46">
        <v>207</v>
      </c>
      <c r="DL27" s="46">
        <v>209</v>
      </c>
      <c r="DM27" s="46">
        <v>210</v>
      </c>
      <c r="DN27" s="46">
        <v>211</v>
      </c>
      <c r="DO27" s="46">
        <v>212.25</v>
      </c>
      <c r="DP27" s="46">
        <v>215.25</v>
      </c>
      <c r="DQ27" s="46">
        <v>219.25</v>
      </c>
      <c r="DR27" s="46">
        <v>219.75</v>
      </c>
      <c r="DS27" s="46">
        <v>224</v>
      </c>
      <c r="DT27" s="46">
        <v>232</v>
      </c>
      <c r="DU27" s="46">
        <v>256.75</v>
      </c>
      <c r="DV27" s="46">
        <v>259.5</v>
      </c>
      <c r="DW27" s="46">
        <v>267</v>
      </c>
      <c r="DX27" s="46">
        <v>269.75</v>
      </c>
      <c r="DY27" s="46">
        <v>267</v>
      </c>
      <c r="DZ27" s="46">
        <v>266.75</v>
      </c>
      <c r="EA27" s="46">
        <v>265.5</v>
      </c>
      <c r="EB27" s="46">
        <v>269</v>
      </c>
      <c r="EC27" s="46">
        <v>266.25</v>
      </c>
      <c r="ED27" s="46">
        <v>265.75</v>
      </c>
      <c r="EE27" s="46">
        <v>270</v>
      </c>
      <c r="EF27" s="46">
        <v>275.75</v>
      </c>
      <c r="EG27" s="46">
        <v>268</v>
      </c>
      <c r="EH27" s="46">
        <v>275.25</v>
      </c>
      <c r="EI27" s="46">
        <v>290</v>
      </c>
      <c r="EJ27" s="46">
        <v>297</v>
      </c>
      <c r="EK27" s="46">
        <v>296.75</v>
      </c>
      <c r="EL27" s="46">
        <v>295.75</v>
      </c>
      <c r="EM27" s="46">
        <v>293.75</v>
      </c>
      <c r="EN27" s="46">
        <v>296.25</v>
      </c>
      <c r="EO27" s="46">
        <v>299.5</v>
      </c>
      <c r="EP27" s="46">
        <v>296.75</v>
      </c>
      <c r="EQ27" s="46">
        <v>293.75</v>
      </c>
      <c r="ER27" s="46">
        <v>291.25</v>
      </c>
      <c r="ES27" s="46">
        <v>288</v>
      </c>
      <c r="ET27" s="46">
        <v>285.75</v>
      </c>
      <c r="EU27" s="46">
        <v>283.25</v>
      </c>
      <c r="EV27" s="46">
        <v>281</v>
      </c>
      <c r="EW27" s="46">
        <v>281.5</v>
      </c>
      <c r="EX27" s="46">
        <v>281.5</v>
      </c>
      <c r="EY27" s="46">
        <v>284.5</v>
      </c>
      <c r="EZ27" s="46">
        <v>283</v>
      </c>
      <c r="FA27" s="46">
        <v>285</v>
      </c>
      <c r="FB27" s="46">
        <v>288</v>
      </c>
      <c r="FC27" s="46">
        <v>292</v>
      </c>
      <c r="FD27" s="46">
        <v>290.75</v>
      </c>
      <c r="FE27" s="46">
        <v>290.75</v>
      </c>
      <c r="FF27" s="46">
        <v>288.5</v>
      </c>
      <c r="FG27" s="46">
        <v>282</v>
      </c>
      <c r="FH27" s="46">
        <v>273.25</v>
      </c>
      <c r="FI27" s="46">
        <v>274.75</v>
      </c>
      <c r="FJ27" s="46">
        <v>275.25</v>
      </c>
      <c r="FK27" s="46">
        <v>275.75</v>
      </c>
      <c r="FL27" s="46">
        <v>276.5</v>
      </c>
      <c r="FM27" s="46">
        <v>276.5</v>
      </c>
      <c r="FN27" s="46">
        <v>279.25</v>
      </c>
      <c r="FO27" s="46">
        <v>278</v>
      </c>
      <c r="FP27" s="46">
        <v>277.25</v>
      </c>
      <c r="FQ27" s="46">
        <v>276</v>
      </c>
      <c r="FR27" s="46">
        <v>277.25</v>
      </c>
      <c r="FS27" s="46">
        <v>279.25</v>
      </c>
      <c r="FT27" s="46">
        <v>278</v>
      </c>
      <c r="FU27" s="46">
        <v>278</v>
      </c>
      <c r="FV27" s="46">
        <v>284.25</v>
      </c>
      <c r="FW27" s="46">
        <v>285.5</v>
      </c>
      <c r="FX27" s="46">
        <v>288.5</v>
      </c>
      <c r="FY27" s="46">
        <v>288</v>
      </c>
      <c r="FZ27" s="46">
        <v>290.5</v>
      </c>
      <c r="GA27" s="46">
        <v>289.25</v>
      </c>
      <c r="GB27" s="46">
        <v>290.5</v>
      </c>
      <c r="GC27" s="46">
        <v>289.75</v>
      </c>
      <c r="GD27" s="46">
        <v>287</v>
      </c>
      <c r="GE27" s="46">
        <v>288.5</v>
      </c>
      <c r="GF27" s="46">
        <v>286.25</v>
      </c>
      <c r="GG27" s="46">
        <f t="shared" si="95"/>
        <v>277.39999999999998</v>
      </c>
      <c r="GH27" s="46">
        <f t="shared" si="95"/>
        <v>268.54999999999995</v>
      </c>
      <c r="GI27" s="46">
        <f t="shared" si="95"/>
        <v>259.69999999999993</v>
      </c>
      <c r="GJ27" s="46">
        <f t="shared" si="95"/>
        <v>250.84999999999994</v>
      </c>
      <c r="GK27" s="46">
        <v>242</v>
      </c>
      <c r="GL27" s="46">
        <v>238.25</v>
      </c>
      <c r="GM27" s="46">
        <v>237.75</v>
      </c>
      <c r="GN27" s="46">
        <v>244.75</v>
      </c>
      <c r="GO27" s="46">
        <v>252</v>
      </c>
      <c r="GP27" s="46">
        <v>251.25</v>
      </c>
      <c r="GQ27" s="46">
        <v>248.5</v>
      </c>
      <c r="GR27" s="46">
        <v>243.25</v>
      </c>
      <c r="GS27" s="46">
        <v>243.5</v>
      </c>
      <c r="GT27" s="46">
        <v>244.5</v>
      </c>
      <c r="GU27" s="46">
        <v>245.25</v>
      </c>
      <c r="GV27" s="46">
        <v>248.75</v>
      </c>
      <c r="GW27" s="46">
        <v>251</v>
      </c>
      <c r="GX27" s="46">
        <v>246.25</v>
      </c>
      <c r="GY27" s="46">
        <v>246.25</v>
      </c>
      <c r="GZ27" s="46">
        <v>247.75</v>
      </c>
      <c r="HA27" s="46">
        <v>246</v>
      </c>
      <c r="HB27" s="46">
        <v>250.5</v>
      </c>
      <c r="HC27" s="46">
        <v>251.25</v>
      </c>
      <c r="HD27" s="46">
        <v>249.25</v>
      </c>
      <c r="HE27" s="46">
        <v>249.25</v>
      </c>
      <c r="HF27" s="46">
        <v>249.25</v>
      </c>
      <c r="HG27" s="46">
        <v>249.25</v>
      </c>
      <c r="HH27" s="46">
        <v>248.5</v>
      </c>
      <c r="HI27" s="46">
        <v>249.25</v>
      </c>
      <c r="HJ27" s="46">
        <v>247.75</v>
      </c>
      <c r="HK27" s="46">
        <v>248.5</v>
      </c>
      <c r="HL27" s="46">
        <v>251</v>
      </c>
      <c r="HM27" s="46">
        <v>252</v>
      </c>
      <c r="HN27" s="46">
        <v>256.5</v>
      </c>
      <c r="HO27" s="46">
        <v>256.25</v>
      </c>
      <c r="HP27" s="46">
        <v>257.75</v>
      </c>
      <c r="HQ27" s="46">
        <v>247</v>
      </c>
      <c r="HR27" s="46">
        <v>245</v>
      </c>
      <c r="HS27" s="46">
        <v>246.25</v>
      </c>
      <c r="HT27" s="46">
        <v>246.75</v>
      </c>
      <c r="HU27" s="46">
        <v>246.75</v>
      </c>
      <c r="HV27" s="46">
        <v>248</v>
      </c>
      <c r="HW27" s="46">
        <v>248.5</v>
      </c>
      <c r="HX27" s="46">
        <v>255</v>
      </c>
      <c r="HY27" s="46">
        <v>251.25</v>
      </c>
      <c r="HZ27" s="46">
        <v>248</v>
      </c>
      <c r="IA27" s="46">
        <v>248.75</v>
      </c>
      <c r="IB27" s="46">
        <v>248.25</v>
      </c>
      <c r="IC27" s="46">
        <v>246.75</v>
      </c>
      <c r="ID27" s="46">
        <v>245.25</v>
      </c>
      <c r="IE27" s="46">
        <v>244.5</v>
      </c>
      <c r="IF27" s="46">
        <v>244.5</v>
      </c>
      <c r="IG27" s="46">
        <v>243.75</v>
      </c>
      <c r="IH27" s="46">
        <v>241.75</v>
      </c>
      <c r="II27" s="46">
        <v>240</v>
      </c>
      <c r="IJ27" s="46">
        <v>216.75</v>
      </c>
      <c r="IK27" s="46">
        <v>214.5</v>
      </c>
      <c r="IL27" s="46">
        <v>213.75</v>
      </c>
      <c r="IM27" s="46">
        <v>213.25</v>
      </c>
      <c r="IN27" s="46">
        <v>213.5</v>
      </c>
      <c r="IO27" s="47">
        <v>213.25</v>
      </c>
      <c r="IP27" s="47">
        <v>211.75</v>
      </c>
      <c r="IQ27" s="47">
        <v>209.75</v>
      </c>
      <c r="IR27" s="47">
        <v>207.5</v>
      </c>
      <c r="IS27" s="47">
        <v>203</v>
      </c>
      <c r="IT27" s="47">
        <v>203.25</v>
      </c>
      <c r="IU27" s="47">
        <v>205.5</v>
      </c>
      <c r="IV27" s="47">
        <v>209.25</v>
      </c>
      <c r="IW27" s="47">
        <v>208.75</v>
      </c>
      <c r="IX27" s="47">
        <v>212.5</v>
      </c>
      <c r="IY27" s="47">
        <v>212.75</v>
      </c>
      <c r="IZ27" s="47">
        <v>213.5</v>
      </c>
      <c r="JA27" s="47">
        <v>212.75</v>
      </c>
      <c r="JB27" s="47">
        <v>213</v>
      </c>
      <c r="JC27" s="47">
        <v>215.25</v>
      </c>
      <c r="JD27" s="47">
        <v>216.75</v>
      </c>
      <c r="JE27" s="47">
        <v>220.75</v>
      </c>
      <c r="JF27" s="47">
        <v>221.75</v>
      </c>
      <c r="JG27" s="47">
        <v>223</v>
      </c>
      <c r="JH27" s="47">
        <v>226.25</v>
      </c>
      <c r="JI27" s="47">
        <v>228.25</v>
      </c>
      <c r="JJ27" s="47">
        <v>228.25</v>
      </c>
      <c r="JK27" s="47">
        <v>227.75</v>
      </c>
      <c r="JL27" s="47">
        <v>228.25</v>
      </c>
      <c r="JM27" s="47">
        <v>228.25</v>
      </c>
      <c r="JN27" s="47">
        <v>228.5</v>
      </c>
      <c r="JO27" s="47">
        <v>228.5</v>
      </c>
      <c r="JP27" s="47">
        <v>228.5</v>
      </c>
      <c r="JQ27" s="47">
        <v>230.5</v>
      </c>
      <c r="JR27" s="47">
        <v>230.25</v>
      </c>
      <c r="JS27" s="47">
        <v>228.5</v>
      </c>
      <c r="JT27" s="47">
        <v>231</v>
      </c>
      <c r="JU27" s="47">
        <v>231</v>
      </c>
      <c r="JV27" s="47">
        <v>230.5</v>
      </c>
      <c r="JW27" s="47">
        <v>228.75</v>
      </c>
      <c r="JX27" s="47">
        <v>232.0625</v>
      </c>
      <c r="JY27" s="47">
        <v>242.25</v>
      </c>
      <c r="JZ27" s="47">
        <v>236.5</v>
      </c>
      <c r="KA27" s="47">
        <v>226.81</v>
      </c>
      <c r="KB27" s="47">
        <v>221.5</v>
      </c>
      <c r="KC27" s="47">
        <v>225.125</v>
      </c>
      <c r="KD27" s="47">
        <v>223.4375</v>
      </c>
      <c r="KE27" s="47"/>
      <c r="KF27" s="47"/>
      <c r="KG27" s="47"/>
      <c r="KH27" s="47"/>
      <c r="KI27" s="47"/>
      <c r="KJ27" s="47"/>
      <c r="KK27" s="47"/>
      <c r="KL27" s="47"/>
      <c r="KM27" s="47"/>
      <c r="KN27" s="47"/>
      <c r="KO27" s="47"/>
      <c r="KP27" s="47"/>
      <c r="KQ27" s="190"/>
      <c r="KR27" s="190"/>
      <c r="KS27" s="190"/>
      <c r="KT27" s="190"/>
      <c r="KU27" s="190"/>
      <c r="KV27" s="190"/>
      <c r="KW27" s="190"/>
      <c r="KX27" s="190"/>
      <c r="KY27" s="190"/>
      <c r="KZ27" s="190"/>
      <c r="LA27" s="190"/>
      <c r="LB27" s="190"/>
      <c r="LC27" s="190"/>
      <c r="LD27" s="190"/>
      <c r="LE27" s="190"/>
      <c r="LF27" s="190"/>
      <c r="LG27" s="190"/>
      <c r="LH27" s="190"/>
      <c r="LI27" s="190"/>
      <c r="LJ27" s="190"/>
      <c r="LK27" s="190"/>
      <c r="LL27" s="190"/>
      <c r="LM27" s="190"/>
      <c r="LN27" s="190"/>
      <c r="LO27" s="190"/>
      <c r="LP27" s="190"/>
      <c r="LQ27" s="190"/>
      <c r="LR27" s="190"/>
      <c r="LS27" s="190"/>
      <c r="LT27" s="190"/>
      <c r="LU27" s="190"/>
      <c r="LV27" s="190"/>
      <c r="LW27" s="190"/>
      <c r="LX27" s="190"/>
      <c r="LY27" s="190"/>
      <c r="LZ27" s="190"/>
      <c r="MA27" s="190"/>
      <c r="MB27" s="190"/>
      <c r="MC27" s="190"/>
      <c r="MD27" s="190"/>
      <c r="ME27" s="190"/>
      <c r="MF27" s="190"/>
      <c r="MG27" s="190"/>
      <c r="MH27" s="190"/>
    </row>
    <row r="28" spans="1:346" s="4" customFormat="1" ht="13.5" customHeight="1" thickBot="1" x14ac:dyDescent="0.25">
      <c r="A28" s="10" t="s">
        <v>818</v>
      </c>
      <c r="B28" s="6" t="s">
        <v>2</v>
      </c>
      <c r="C28" s="115">
        <f t="shared" si="97"/>
        <v>21</v>
      </c>
      <c r="D28" s="21"/>
      <c r="E28" s="47">
        <v>188.75</v>
      </c>
      <c r="F28" s="47">
        <v>188.75</v>
      </c>
      <c r="G28" s="47">
        <v>196</v>
      </c>
      <c r="H28" s="47">
        <v>206</v>
      </c>
      <c r="I28" s="47">
        <v>205</v>
      </c>
      <c r="J28" s="47">
        <v>198.5</v>
      </c>
      <c r="K28" s="47">
        <v>209</v>
      </c>
      <c r="L28" s="46">
        <v>199</v>
      </c>
      <c r="M28" s="46">
        <v>199.25</v>
      </c>
      <c r="N28" s="46">
        <v>199</v>
      </c>
      <c r="O28" s="46">
        <v>194.75</v>
      </c>
      <c r="P28" s="46">
        <v>193</v>
      </c>
      <c r="Q28" s="46">
        <v>193.5</v>
      </c>
      <c r="R28" s="46">
        <v>194</v>
      </c>
      <c r="S28" s="46">
        <v>194</v>
      </c>
      <c r="T28" s="46">
        <v>194</v>
      </c>
      <c r="U28" s="46">
        <v>197</v>
      </c>
      <c r="V28" s="46">
        <v>204</v>
      </c>
      <c r="W28" s="46">
        <v>204</v>
      </c>
      <c r="X28" s="46">
        <v>0</v>
      </c>
      <c r="Y28" s="46">
        <v>214.5</v>
      </c>
      <c r="Z28" s="46">
        <v>214</v>
      </c>
      <c r="AA28" s="46">
        <v>210</v>
      </c>
      <c r="AB28" s="46">
        <v>207</v>
      </c>
      <c r="AC28" s="46">
        <v>207</v>
      </c>
      <c r="AD28" s="46">
        <v>208.25</v>
      </c>
      <c r="AE28" s="46">
        <v>208</v>
      </c>
      <c r="AF28" s="46">
        <v>208</v>
      </c>
      <c r="AG28" s="99">
        <v>208.25</v>
      </c>
      <c r="AH28" s="46">
        <v>208.5</v>
      </c>
      <c r="AI28" s="46">
        <v>208.75</v>
      </c>
      <c r="AJ28" s="46">
        <v>209.75</v>
      </c>
      <c r="AK28" s="46">
        <v>216</v>
      </c>
      <c r="AL28" s="46">
        <v>216.25</v>
      </c>
      <c r="AM28" s="46">
        <v>215.75</v>
      </c>
      <c r="AN28" s="46">
        <v>216</v>
      </c>
      <c r="AO28" s="46">
        <v>216.25</v>
      </c>
      <c r="AP28" s="46">
        <v>217.75</v>
      </c>
      <c r="AQ28" s="46">
        <v>217.75</v>
      </c>
      <c r="AR28" s="46">
        <v>225.75</v>
      </c>
      <c r="AS28" s="46">
        <v>223</v>
      </c>
      <c r="AT28" s="46">
        <v>228.75</v>
      </c>
      <c r="AU28" s="46">
        <v>225.75</v>
      </c>
      <c r="AV28" s="99">
        <v>227</v>
      </c>
      <c r="AW28" s="46">
        <v>222.75</v>
      </c>
      <c r="AX28" s="46">
        <v>227</v>
      </c>
      <c r="AY28" s="46">
        <v>233.75</v>
      </c>
      <c r="AZ28" s="46">
        <v>229.25</v>
      </c>
      <c r="BA28" s="46">
        <v>231.5</v>
      </c>
      <c r="BB28" s="46">
        <v>235</v>
      </c>
      <c r="BC28" s="46">
        <v>232.75</v>
      </c>
      <c r="BD28" s="46">
        <v>236.5</v>
      </c>
      <c r="BE28" s="46">
        <v>237</v>
      </c>
      <c r="BF28" s="46">
        <v>237</v>
      </c>
      <c r="BG28" s="46">
        <v>238.5</v>
      </c>
      <c r="BH28" s="46">
        <v>250.75</v>
      </c>
      <c r="BI28" s="46">
        <v>248.5</v>
      </c>
      <c r="BJ28" s="46">
        <v>246</v>
      </c>
      <c r="BK28" s="46">
        <v>246</v>
      </c>
      <c r="BL28" s="46">
        <v>242.5</v>
      </c>
      <c r="BM28" s="46">
        <v>239</v>
      </c>
      <c r="BN28" s="46">
        <v>234.25</v>
      </c>
      <c r="BO28" s="46">
        <v>230.5</v>
      </c>
      <c r="BP28" s="46">
        <v>225.5</v>
      </c>
      <c r="BQ28" s="46">
        <v>225.25</v>
      </c>
      <c r="BR28" s="46">
        <v>222.5</v>
      </c>
      <c r="BS28" s="46">
        <v>223.5</v>
      </c>
      <c r="BT28" s="46">
        <v>220.5</v>
      </c>
      <c r="BU28" s="46">
        <v>220.5</v>
      </c>
      <c r="BV28" s="46">
        <v>222.5</v>
      </c>
      <c r="BW28" s="46">
        <v>221.5</v>
      </c>
      <c r="BX28" s="46">
        <v>220.5</v>
      </c>
      <c r="BY28" s="46">
        <v>226</v>
      </c>
      <c r="BZ28" s="46">
        <v>231</v>
      </c>
      <c r="CA28" s="46">
        <v>238.25</v>
      </c>
      <c r="CB28" s="46">
        <v>233.25</v>
      </c>
      <c r="CC28" s="46">
        <v>231</v>
      </c>
      <c r="CD28" s="46">
        <v>229.25</v>
      </c>
      <c r="CE28" s="46">
        <v>228.25</v>
      </c>
      <c r="CF28" s="46">
        <v>227.75</v>
      </c>
      <c r="CG28" s="46">
        <v>229</v>
      </c>
      <c r="CH28" s="46">
        <v>231</v>
      </c>
      <c r="CI28" s="46">
        <v>231</v>
      </c>
      <c r="CJ28" s="46">
        <v>224.25</v>
      </c>
      <c r="CK28" s="46">
        <v>222.5</v>
      </c>
      <c r="CL28" s="46">
        <v>222.75</v>
      </c>
      <c r="CM28" s="46">
        <v>221.25</v>
      </c>
      <c r="CN28" s="46">
        <v>222</v>
      </c>
      <c r="CO28" s="46">
        <v>225.25</v>
      </c>
      <c r="CP28" s="46">
        <v>227.5</v>
      </c>
      <c r="CQ28" s="46">
        <v>226.75</v>
      </c>
      <c r="CR28" s="46">
        <v>223.5</v>
      </c>
      <c r="CS28" s="46">
        <v>221.75</v>
      </c>
      <c r="CT28" s="46">
        <v>218.75</v>
      </c>
      <c r="CU28" s="46">
        <v>219.5</v>
      </c>
      <c r="CV28" s="46">
        <v>219.5</v>
      </c>
      <c r="CW28" s="46">
        <v>219</v>
      </c>
      <c r="CX28" s="46">
        <v>215</v>
      </c>
      <c r="CY28" s="46">
        <v>214.5</v>
      </c>
      <c r="CZ28" s="46">
        <v>213</v>
      </c>
      <c r="DA28" s="46">
        <v>212.5</v>
      </c>
      <c r="DB28" s="46">
        <v>210.25</v>
      </c>
      <c r="DC28" s="46">
        <v>209</v>
      </c>
      <c r="DD28" s="46">
        <v>210.5</v>
      </c>
      <c r="DE28" s="46">
        <v>214.75</v>
      </c>
      <c r="DF28" s="46">
        <v>216</v>
      </c>
      <c r="DG28" s="46">
        <v>218</v>
      </c>
      <c r="DH28" s="46">
        <v>219.5</v>
      </c>
      <c r="DI28" s="46">
        <v>220.5</v>
      </c>
      <c r="DJ28" s="46">
        <v>220.25</v>
      </c>
      <c r="DK28" s="46">
        <v>221.25</v>
      </c>
      <c r="DL28" s="46">
        <v>223.25</v>
      </c>
      <c r="DM28" s="46">
        <v>224.5</v>
      </c>
      <c r="DN28" s="46">
        <v>226.25</v>
      </c>
      <c r="DO28" s="46">
        <v>228.5</v>
      </c>
      <c r="DP28" s="46">
        <v>233.25</v>
      </c>
      <c r="DQ28" s="46">
        <v>237.75</v>
      </c>
      <c r="DR28" s="46">
        <v>238</v>
      </c>
      <c r="DS28" s="46">
        <v>243</v>
      </c>
      <c r="DT28" s="46">
        <v>253.5</v>
      </c>
      <c r="DU28" s="46">
        <v>256.75</v>
      </c>
      <c r="DV28" s="46">
        <v>259.5</v>
      </c>
      <c r="DW28" s="46">
        <v>267</v>
      </c>
      <c r="DX28" s="46">
        <v>269.75</v>
      </c>
      <c r="DY28" s="46">
        <v>267</v>
      </c>
      <c r="DZ28" s="46">
        <v>266.75</v>
      </c>
      <c r="EA28" s="46">
        <v>265.5</v>
      </c>
      <c r="EB28" s="46">
        <v>269</v>
      </c>
      <c r="EC28" s="46">
        <v>266.25</v>
      </c>
      <c r="ED28" s="46">
        <v>265.75</v>
      </c>
      <c r="EE28" s="46">
        <v>270</v>
      </c>
      <c r="EF28" s="46">
        <v>275.75</v>
      </c>
      <c r="EG28" s="46">
        <v>287.75</v>
      </c>
      <c r="EH28" s="46">
        <v>297.5</v>
      </c>
      <c r="EI28" s="46">
        <v>318</v>
      </c>
      <c r="EJ28" s="46">
        <v>319.75</v>
      </c>
      <c r="EK28" s="46">
        <v>320.5</v>
      </c>
      <c r="EL28" s="46">
        <v>318</v>
      </c>
      <c r="EM28" s="46">
        <v>315.5</v>
      </c>
      <c r="EN28" s="46">
        <v>319</v>
      </c>
      <c r="EO28" s="46">
        <v>323.5</v>
      </c>
      <c r="EP28" s="46">
        <v>320.25</v>
      </c>
      <c r="EQ28" s="46">
        <v>315.75</v>
      </c>
      <c r="ER28" s="46">
        <v>313.25</v>
      </c>
      <c r="ES28" s="46">
        <v>310.5</v>
      </c>
      <c r="ET28" s="46">
        <v>307</v>
      </c>
      <c r="EU28" s="46">
        <v>303</v>
      </c>
      <c r="EV28" s="46">
        <v>300</v>
      </c>
      <c r="EW28" s="46">
        <v>301</v>
      </c>
      <c r="EX28" s="46">
        <v>301</v>
      </c>
      <c r="EY28" s="46">
        <v>301.5</v>
      </c>
      <c r="EZ28" s="46">
        <v>299.25</v>
      </c>
      <c r="FA28" s="46">
        <v>300.75</v>
      </c>
      <c r="FB28" s="46">
        <v>301.75</v>
      </c>
      <c r="FC28" s="46">
        <v>307.5</v>
      </c>
      <c r="FD28" s="46">
        <v>306.25</v>
      </c>
      <c r="FE28" s="46">
        <v>306.25</v>
      </c>
      <c r="FF28" s="46">
        <v>303.75</v>
      </c>
      <c r="FG28" s="46">
        <v>296.5</v>
      </c>
      <c r="FH28" s="46">
        <v>287.5</v>
      </c>
      <c r="FI28" s="46">
        <v>289.5</v>
      </c>
      <c r="FJ28" s="46">
        <v>289.25</v>
      </c>
      <c r="FK28" s="46">
        <v>289.5</v>
      </c>
      <c r="FL28" s="46">
        <v>291</v>
      </c>
      <c r="FM28" s="46">
        <v>292</v>
      </c>
      <c r="FN28" s="46">
        <v>295.75</v>
      </c>
      <c r="FO28" s="46">
        <v>294</v>
      </c>
      <c r="FP28" s="46">
        <v>293.25</v>
      </c>
      <c r="FQ28" s="46">
        <v>290.5</v>
      </c>
      <c r="FR28" s="46">
        <v>290.75</v>
      </c>
      <c r="FS28" s="46">
        <v>292.5</v>
      </c>
      <c r="FT28" s="46">
        <v>290</v>
      </c>
      <c r="FU28" s="46">
        <v>290.25</v>
      </c>
      <c r="FV28" s="46">
        <v>297.25</v>
      </c>
      <c r="FW28" s="46">
        <v>299.75</v>
      </c>
      <c r="FX28" s="46">
        <v>304</v>
      </c>
      <c r="FY28" s="46">
        <v>303.25</v>
      </c>
      <c r="FZ28" s="46">
        <v>308.25</v>
      </c>
      <c r="GA28" s="46">
        <v>307</v>
      </c>
      <c r="GB28" s="46">
        <v>310</v>
      </c>
      <c r="GC28" s="46">
        <v>309.75</v>
      </c>
      <c r="GD28" s="46">
        <v>309.5</v>
      </c>
      <c r="GE28" s="46">
        <v>309.5</v>
      </c>
      <c r="GF28" s="46">
        <v>319</v>
      </c>
      <c r="GG28" s="46">
        <f t="shared" si="95"/>
        <v>307.7</v>
      </c>
      <c r="GH28" s="46">
        <f t="shared" si="95"/>
        <v>296.39999999999998</v>
      </c>
      <c r="GI28" s="46">
        <f t="shared" si="95"/>
        <v>285.09999999999997</v>
      </c>
      <c r="GJ28" s="46">
        <f t="shared" si="95"/>
        <v>273.79999999999995</v>
      </c>
      <c r="GK28" s="46">
        <v>262.5</v>
      </c>
      <c r="GL28" s="46">
        <v>257.25</v>
      </c>
      <c r="GM28" s="46">
        <v>257.25</v>
      </c>
      <c r="GN28" s="46">
        <v>266.25</v>
      </c>
      <c r="GO28" s="46">
        <v>274.5</v>
      </c>
      <c r="GP28" s="46">
        <v>273.5</v>
      </c>
      <c r="GQ28" s="46">
        <v>270</v>
      </c>
      <c r="GR28" s="46">
        <v>263.5</v>
      </c>
      <c r="GS28" s="46">
        <v>261.75</v>
      </c>
      <c r="GT28" s="46">
        <v>262.75</v>
      </c>
      <c r="GU28" s="46">
        <v>263.75</v>
      </c>
      <c r="GV28" s="46">
        <v>267.5</v>
      </c>
      <c r="GW28" s="46">
        <v>271.25</v>
      </c>
      <c r="GX28" s="46">
        <v>259.75</v>
      </c>
      <c r="GY28" s="46">
        <v>260.25</v>
      </c>
      <c r="GZ28" s="46">
        <v>262.75</v>
      </c>
      <c r="HA28" s="46">
        <v>261.75</v>
      </c>
      <c r="HB28" s="46">
        <v>267.25</v>
      </c>
      <c r="HC28" s="46">
        <v>267.25</v>
      </c>
      <c r="HD28" s="46">
        <v>264.5</v>
      </c>
      <c r="HE28" s="46">
        <v>264.5</v>
      </c>
      <c r="HF28" s="46">
        <v>264.5</v>
      </c>
      <c r="HG28" s="46">
        <v>264.5</v>
      </c>
      <c r="HH28" s="46">
        <v>265</v>
      </c>
      <c r="HI28" s="46">
        <v>265.5</v>
      </c>
      <c r="HJ28" s="46">
        <v>262.5</v>
      </c>
      <c r="HK28" s="46">
        <v>264.75</v>
      </c>
      <c r="HL28" s="46">
        <v>267</v>
      </c>
      <c r="HM28" s="46">
        <v>268.25</v>
      </c>
      <c r="HN28" s="46">
        <v>274.25</v>
      </c>
      <c r="HO28" s="46">
        <v>274.5</v>
      </c>
      <c r="HP28" s="46">
        <v>276</v>
      </c>
      <c r="HQ28" s="46">
        <v>260.5</v>
      </c>
      <c r="HR28" s="46">
        <v>271</v>
      </c>
      <c r="HS28" s="46">
        <v>272.25</v>
      </c>
      <c r="HT28" s="46">
        <v>274.75</v>
      </c>
      <c r="HU28" s="46">
        <v>274.75</v>
      </c>
      <c r="HV28" s="46">
        <v>273.5</v>
      </c>
      <c r="HW28" s="46">
        <v>274.25</v>
      </c>
      <c r="HX28" s="46">
        <v>284.25</v>
      </c>
      <c r="HY28" s="46">
        <v>279.75</v>
      </c>
      <c r="HZ28" s="46">
        <v>278</v>
      </c>
      <c r="IA28" s="46">
        <v>278.25</v>
      </c>
      <c r="IB28" s="46">
        <v>278.5</v>
      </c>
      <c r="IC28" s="46">
        <v>277.25</v>
      </c>
      <c r="ID28" s="46">
        <v>274.5</v>
      </c>
      <c r="IE28" s="46">
        <v>272</v>
      </c>
      <c r="IF28" s="46">
        <v>271.75</v>
      </c>
      <c r="IG28" s="46">
        <v>270.5</v>
      </c>
      <c r="IH28" s="46">
        <v>268.75</v>
      </c>
      <c r="II28" s="46">
        <v>266.25</v>
      </c>
      <c r="IJ28" s="46">
        <v>241.25</v>
      </c>
      <c r="IK28" s="46">
        <v>238.5</v>
      </c>
      <c r="IL28" s="46">
        <v>238</v>
      </c>
      <c r="IM28" s="46">
        <v>238.5</v>
      </c>
      <c r="IN28" s="46">
        <v>240</v>
      </c>
      <c r="IO28" s="47">
        <v>239.75</v>
      </c>
      <c r="IP28" s="47">
        <v>237.25</v>
      </c>
      <c r="IQ28" s="47">
        <v>235.75</v>
      </c>
      <c r="IR28" s="47">
        <v>234.25</v>
      </c>
      <c r="IS28" s="47">
        <v>232.75</v>
      </c>
      <c r="IT28" s="47">
        <v>232.75</v>
      </c>
      <c r="IU28" s="47">
        <v>234.75</v>
      </c>
      <c r="IV28" s="47">
        <v>236.25</v>
      </c>
      <c r="IW28" s="47">
        <v>235.5</v>
      </c>
      <c r="IX28" s="47">
        <v>241.75</v>
      </c>
      <c r="IY28" s="47">
        <v>242.25</v>
      </c>
      <c r="IZ28" s="47">
        <v>243</v>
      </c>
      <c r="JA28" s="47">
        <v>240.75</v>
      </c>
      <c r="JB28" s="47">
        <v>243.5</v>
      </c>
      <c r="JC28" s="47">
        <v>244.5</v>
      </c>
      <c r="JD28" s="47">
        <v>247.75</v>
      </c>
      <c r="JE28" s="47">
        <v>249</v>
      </c>
      <c r="JF28" s="47">
        <v>251</v>
      </c>
      <c r="JG28" s="47">
        <v>252.5</v>
      </c>
      <c r="JH28" s="47">
        <v>257</v>
      </c>
      <c r="JI28" s="47">
        <v>258.75</v>
      </c>
      <c r="JJ28" s="47">
        <v>258.5</v>
      </c>
      <c r="JK28" s="47">
        <v>258.75</v>
      </c>
      <c r="JL28" s="47">
        <v>258</v>
      </c>
      <c r="JM28" s="47">
        <v>258</v>
      </c>
      <c r="JN28" s="47">
        <v>257.75</v>
      </c>
      <c r="JO28" s="47">
        <v>258.25</v>
      </c>
      <c r="JP28" s="47">
        <v>258.25</v>
      </c>
      <c r="JQ28" s="47">
        <v>263.25</v>
      </c>
      <c r="JR28" s="47">
        <v>260.75</v>
      </c>
      <c r="JS28" s="47">
        <v>260.5</v>
      </c>
      <c r="JT28" s="47">
        <v>262.75</v>
      </c>
      <c r="JU28" s="47">
        <v>262.75</v>
      </c>
      <c r="JV28" s="47">
        <v>261.25</v>
      </c>
      <c r="JW28" s="47">
        <v>258.5625</v>
      </c>
      <c r="JX28" s="47">
        <v>262</v>
      </c>
      <c r="JY28" s="47">
        <v>272.8125</v>
      </c>
      <c r="JZ28" s="47">
        <v>268.94</v>
      </c>
      <c r="KA28" s="47">
        <v>256.94</v>
      </c>
      <c r="KB28" s="47">
        <v>250.69</v>
      </c>
      <c r="KC28" s="47">
        <v>254.1875</v>
      </c>
      <c r="KD28" s="47">
        <v>250.8125</v>
      </c>
      <c r="KE28" s="47"/>
      <c r="KF28" s="47"/>
      <c r="KG28" s="47"/>
      <c r="KH28" s="47"/>
      <c r="KI28" s="47"/>
      <c r="KJ28" s="47"/>
      <c r="KK28" s="47"/>
      <c r="KL28" s="47"/>
      <c r="KM28" s="47"/>
      <c r="KN28" s="47"/>
      <c r="KO28" s="47"/>
      <c r="KP28" s="47"/>
      <c r="KQ28" s="190"/>
      <c r="KR28" s="190"/>
      <c r="KS28" s="190"/>
      <c r="KT28" s="190"/>
      <c r="KU28" s="190"/>
      <c r="KV28" s="190"/>
      <c r="KW28" s="190"/>
      <c r="KX28" s="190"/>
      <c r="KY28" s="190"/>
      <c r="KZ28" s="190"/>
      <c r="LA28" s="190"/>
      <c r="LB28" s="190"/>
      <c r="LC28" s="190"/>
      <c r="LD28" s="190"/>
      <c r="LE28" s="190"/>
      <c r="LF28" s="190"/>
      <c r="LG28" s="190"/>
      <c r="LH28" s="190"/>
      <c r="LI28" s="190"/>
      <c r="LJ28" s="190"/>
      <c r="LK28" s="190"/>
      <c r="LL28" s="190"/>
      <c r="LM28" s="190"/>
      <c r="LN28" s="190"/>
      <c r="LO28" s="190"/>
      <c r="LP28" s="190"/>
      <c r="LQ28" s="190"/>
      <c r="LR28" s="190"/>
      <c r="LS28" s="190"/>
      <c r="LT28" s="190"/>
      <c r="LU28" s="190"/>
      <c r="LV28" s="190"/>
      <c r="LW28" s="190"/>
      <c r="LX28" s="190"/>
      <c r="LY28" s="190"/>
      <c r="LZ28" s="190"/>
      <c r="MA28" s="190"/>
      <c r="MB28" s="190"/>
      <c r="MC28" s="190"/>
      <c r="MD28" s="190"/>
      <c r="ME28" s="190"/>
      <c r="MF28" s="190"/>
      <c r="MG28" s="190"/>
      <c r="MH28" s="190"/>
    </row>
    <row r="29" spans="1:346" ht="13.5" hidden="1" customHeight="1" thickBot="1" x14ac:dyDescent="0.25">
      <c r="A29" s="11"/>
      <c r="B29" s="12"/>
      <c r="C29" s="115">
        <f t="shared" si="97"/>
        <v>22</v>
      </c>
      <c r="D29" s="43"/>
      <c r="E29" s="48"/>
      <c r="F29" s="48"/>
      <c r="G29" s="48"/>
      <c r="H29" s="48"/>
      <c r="I29" s="48"/>
      <c r="J29" s="48"/>
      <c r="K29" s="48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100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100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>
        <v>0</v>
      </c>
      <c r="FB29" s="46">
        <v>0</v>
      </c>
      <c r="FC29" s="46">
        <v>0</v>
      </c>
      <c r="FD29" s="46">
        <v>0</v>
      </c>
      <c r="FE29" s="46">
        <v>0</v>
      </c>
      <c r="FF29" s="46">
        <v>0</v>
      </c>
      <c r="FG29" s="46">
        <v>0</v>
      </c>
      <c r="FH29" s="46">
        <v>0</v>
      </c>
      <c r="FI29" s="46">
        <v>0</v>
      </c>
      <c r="FJ29" s="46">
        <v>0</v>
      </c>
      <c r="FK29" s="46">
        <v>0</v>
      </c>
      <c r="FL29" s="46">
        <v>0</v>
      </c>
      <c r="FM29" s="46">
        <v>0</v>
      </c>
      <c r="FN29" s="46">
        <v>0</v>
      </c>
      <c r="FO29" s="46"/>
      <c r="FP29" s="46">
        <v>0</v>
      </c>
      <c r="FQ29" s="46">
        <v>0</v>
      </c>
      <c r="FR29" s="46">
        <v>0</v>
      </c>
      <c r="FS29" s="46">
        <v>0</v>
      </c>
      <c r="FT29" s="46">
        <v>0</v>
      </c>
      <c r="FU29" s="46">
        <v>0</v>
      </c>
      <c r="FV29" s="46">
        <v>0</v>
      </c>
      <c r="FW29" s="46">
        <v>0</v>
      </c>
      <c r="FX29" s="46">
        <v>0</v>
      </c>
      <c r="FY29" s="46">
        <v>0</v>
      </c>
      <c r="FZ29" s="46">
        <v>0</v>
      </c>
      <c r="GA29" s="46">
        <v>0</v>
      </c>
      <c r="GB29" s="46">
        <v>0</v>
      </c>
      <c r="GC29" s="46"/>
      <c r="GD29" s="46"/>
      <c r="GE29" s="46"/>
      <c r="GF29" s="46"/>
      <c r="GG29" s="46">
        <f t="shared" si="95"/>
        <v>0</v>
      </c>
      <c r="GH29" s="46">
        <f t="shared" si="95"/>
        <v>0</v>
      </c>
      <c r="GI29" s="46">
        <f t="shared" si="95"/>
        <v>0</v>
      </c>
      <c r="GJ29" s="46">
        <f t="shared" si="95"/>
        <v>0</v>
      </c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  <c r="JP29" s="47"/>
      <c r="JQ29" s="47"/>
      <c r="JR29" s="47"/>
      <c r="JS29" s="47"/>
      <c r="JT29" s="47"/>
      <c r="JU29" s="47"/>
      <c r="JV29" s="47"/>
      <c r="JW29" s="47"/>
      <c r="JX29" s="47"/>
      <c r="JY29" s="47"/>
      <c r="JZ29" s="47"/>
      <c r="KA29" s="47"/>
      <c r="KB29" s="47"/>
      <c r="KC29" s="47"/>
      <c r="KD29" s="47"/>
      <c r="KE29" s="47"/>
      <c r="KF29" s="47"/>
      <c r="KG29" s="47"/>
      <c r="KH29" s="47"/>
      <c r="KI29" s="47"/>
      <c r="KJ29" s="47"/>
      <c r="KK29" s="47"/>
      <c r="KL29" s="47"/>
      <c r="KM29" s="47"/>
      <c r="KN29" s="47"/>
      <c r="KO29" s="47"/>
      <c r="KP29" s="47"/>
      <c r="KQ29" s="191"/>
      <c r="KR29" s="191"/>
      <c r="KS29" s="191"/>
      <c r="KT29" s="191"/>
      <c r="KU29" s="191"/>
      <c r="KV29" s="191"/>
      <c r="KW29" s="191"/>
      <c r="KX29" s="191"/>
      <c r="KY29" s="191"/>
      <c r="KZ29" s="191"/>
      <c r="LA29" s="191"/>
      <c r="LB29" s="191"/>
      <c r="LC29" s="191"/>
      <c r="LD29" s="191"/>
      <c r="LE29" s="191"/>
      <c r="LF29" s="191"/>
      <c r="LG29" s="191"/>
      <c r="LH29" s="191"/>
      <c r="LI29" s="191"/>
      <c r="LJ29" s="191"/>
      <c r="LK29" s="191"/>
      <c r="LL29" s="191"/>
      <c r="LM29" s="191"/>
      <c r="LN29" s="191"/>
      <c r="LO29" s="191"/>
      <c r="LP29" s="191"/>
      <c r="LQ29" s="191"/>
      <c r="LR29" s="191"/>
      <c r="LS29" s="191"/>
      <c r="LT29" s="191"/>
      <c r="LU29" s="191"/>
      <c r="LV29" s="191"/>
      <c r="LW29" s="191"/>
      <c r="LX29" s="191"/>
      <c r="LY29" s="191"/>
      <c r="LZ29" s="191"/>
      <c r="MA29" s="191"/>
      <c r="MB29" s="191"/>
      <c r="MC29" s="191"/>
      <c r="MD29" s="191"/>
      <c r="ME29" s="191"/>
      <c r="MF29" s="191"/>
      <c r="MG29" s="191"/>
      <c r="MH29" s="191"/>
    </row>
    <row r="30" spans="1:346" ht="13.5" hidden="1" customHeight="1" thickBot="1" x14ac:dyDescent="0.25">
      <c r="A30" s="27" t="s">
        <v>24</v>
      </c>
      <c r="B30" s="45" t="s">
        <v>0</v>
      </c>
      <c r="C30" s="115">
        <f t="shared" si="97"/>
        <v>23</v>
      </c>
      <c r="D30" s="27"/>
      <c r="E30" s="46">
        <v>1.5293394927615558</v>
      </c>
      <c r="F30" s="46">
        <v>1.5293394927615558</v>
      </c>
      <c r="G30" s="46">
        <v>1.5293394927615558</v>
      </c>
      <c r="H30" s="46">
        <v>1.5293394927615558</v>
      </c>
      <c r="I30" s="46">
        <v>1.5293394927615558</v>
      </c>
      <c r="J30" s="46">
        <v>1.9521300790555633</v>
      </c>
      <c r="K30" s="46">
        <v>1.9521300790555633</v>
      </c>
      <c r="L30" s="46">
        <v>1.9521300790555633</v>
      </c>
      <c r="M30" s="46">
        <v>1.9521300790555633</v>
      </c>
      <c r="N30" s="46">
        <v>1.9521300790555633</v>
      </c>
      <c r="O30" s="46">
        <v>1.9521300790555633</v>
      </c>
      <c r="P30" s="46">
        <v>1.9521300790555633</v>
      </c>
      <c r="Q30" s="46">
        <v>1.9521300790555633</v>
      </c>
      <c r="R30" s="46">
        <v>1.9521300790555633</v>
      </c>
      <c r="S30" s="46">
        <v>1.85</v>
      </c>
      <c r="T30" s="46">
        <v>1.85</v>
      </c>
      <c r="U30" s="46">
        <v>1.85</v>
      </c>
      <c r="V30" s="46">
        <v>1.85</v>
      </c>
      <c r="W30" s="46">
        <v>1.85</v>
      </c>
      <c r="X30" s="46">
        <v>1.85</v>
      </c>
      <c r="Y30" s="46">
        <v>1.85</v>
      </c>
      <c r="Z30" s="46">
        <v>1.85</v>
      </c>
      <c r="AA30" s="46">
        <v>1.91</v>
      </c>
      <c r="AB30" s="46">
        <v>1.91</v>
      </c>
      <c r="AC30" s="46">
        <v>1.91</v>
      </c>
      <c r="AD30" s="46">
        <v>1.91</v>
      </c>
      <c r="AE30" s="46">
        <v>1.91</v>
      </c>
      <c r="AF30" s="46">
        <v>1.86</v>
      </c>
      <c r="AG30" s="98">
        <v>1.86</v>
      </c>
      <c r="AH30" s="46">
        <v>1.86</v>
      </c>
      <c r="AI30" s="46">
        <v>1.86</v>
      </c>
      <c r="AJ30" s="46">
        <v>1.86</v>
      </c>
      <c r="AK30" s="46">
        <v>1.82</v>
      </c>
      <c r="AL30" s="46">
        <v>1.82</v>
      </c>
      <c r="AM30" s="46">
        <v>1.82</v>
      </c>
      <c r="AN30" s="46">
        <v>1.82</v>
      </c>
      <c r="AO30" s="46">
        <v>1.82</v>
      </c>
      <c r="AP30" s="46">
        <v>1.82</v>
      </c>
      <c r="AQ30" s="46">
        <v>1.82</v>
      </c>
      <c r="AR30" s="46">
        <v>1.82</v>
      </c>
      <c r="AS30" s="46">
        <v>1.82</v>
      </c>
      <c r="AT30" s="46">
        <v>1.82</v>
      </c>
      <c r="AU30" s="46">
        <v>1.78</v>
      </c>
      <c r="AV30" s="98">
        <v>1.78</v>
      </c>
      <c r="AW30" s="46">
        <v>1.78</v>
      </c>
      <c r="AX30" s="46">
        <v>1.78</v>
      </c>
      <c r="AY30" s="46">
        <v>1.78</v>
      </c>
      <c r="AZ30" s="46">
        <v>1.78</v>
      </c>
      <c r="BA30" s="46">
        <v>1.88</v>
      </c>
      <c r="BB30" s="46">
        <v>1.88</v>
      </c>
      <c r="BC30" s="46">
        <v>1.88</v>
      </c>
      <c r="BD30" s="46">
        <v>1.88</v>
      </c>
      <c r="BE30" s="46">
        <v>2.0192135869268886</v>
      </c>
      <c r="BF30" s="46">
        <v>1.95</v>
      </c>
      <c r="BG30" s="46">
        <v>1.95</v>
      </c>
      <c r="BH30" s="46">
        <v>2.0192135869268886</v>
      </c>
      <c r="BI30" s="46">
        <v>1.8850465711842381</v>
      </c>
      <c r="BJ30" s="46">
        <v>1.8850465711842381</v>
      </c>
      <c r="BK30" s="46">
        <v>1.8850465711842381</v>
      </c>
      <c r="BL30" s="46">
        <v>1.8850465711842381</v>
      </c>
      <c r="BM30" s="46">
        <v>1.8850465711842381</v>
      </c>
      <c r="BN30" s="46">
        <v>1.8850465711842381</v>
      </c>
      <c r="BO30" s="46">
        <v>1.8850465711842381</v>
      </c>
      <c r="BP30" s="46">
        <v>1.8850465711842381</v>
      </c>
      <c r="BQ30" s="46">
        <v>1.8850465711842381</v>
      </c>
      <c r="BR30" s="46">
        <v>1.8850465711842381</v>
      </c>
      <c r="BS30" s="46">
        <v>1.8850465711842381</v>
      </c>
      <c r="BT30" s="46">
        <v>1.8850465711842381</v>
      </c>
      <c r="BU30" s="46">
        <v>1.8850465711842381</v>
      </c>
      <c r="BV30" s="46">
        <v>1.8850465711842381</v>
      </c>
      <c r="BW30" s="46">
        <v>1.8850465711842381</v>
      </c>
      <c r="BX30" s="46">
        <v>1.8850465711842381</v>
      </c>
      <c r="BY30" s="46">
        <v>1.8850465711842381</v>
      </c>
      <c r="BZ30" s="46">
        <v>1.8850465711842381</v>
      </c>
      <c r="CA30" s="46">
        <v>1.8850465711842381</v>
      </c>
      <c r="CB30" s="46">
        <v>1.8850465711842381</v>
      </c>
      <c r="CC30" s="46">
        <v>1.8850465711842381</v>
      </c>
      <c r="CD30" s="46">
        <v>1.8850465711842381</v>
      </c>
      <c r="CE30" s="46">
        <v>1.8850465711842381</v>
      </c>
      <c r="CF30" s="46">
        <v>1.8850465711842381</v>
      </c>
      <c r="CG30" s="46">
        <v>1.95</v>
      </c>
      <c r="CH30" s="46">
        <v>1.95</v>
      </c>
      <c r="CI30" s="46">
        <v>1.8850465711842381</v>
      </c>
      <c r="CJ30" s="46">
        <v>1.8850465711842381</v>
      </c>
      <c r="CK30" s="46">
        <v>1.8850465711842381</v>
      </c>
      <c r="CL30" s="46">
        <v>1.8850465711842381</v>
      </c>
      <c r="CM30" s="46">
        <v>1.8850465711842381</v>
      </c>
      <c r="CN30" s="46">
        <v>1.8850465711842381</v>
      </c>
      <c r="CO30" s="46">
        <v>1.8850465711842381</v>
      </c>
      <c r="CP30" s="46">
        <v>1.8850465711842381</v>
      </c>
      <c r="CQ30" s="46">
        <v>1.8850465711842381</v>
      </c>
      <c r="CR30" s="46">
        <v>1.8850465711842381</v>
      </c>
      <c r="CS30" s="46">
        <v>1.8850465711842381</v>
      </c>
      <c r="CT30" s="46">
        <v>1.8850465711842381</v>
      </c>
      <c r="CU30" s="46">
        <v>1.8850465711842381</v>
      </c>
      <c r="CV30" s="46">
        <v>1.8850465711842381</v>
      </c>
      <c r="CW30" s="46">
        <v>1.8850465711842381</v>
      </c>
      <c r="CX30" s="46">
        <v>1.8850465711842381</v>
      </c>
      <c r="CY30" s="46">
        <v>1.8850465711842381</v>
      </c>
      <c r="CZ30" s="46">
        <v>1.8850465711842381</v>
      </c>
      <c r="DA30" s="46">
        <v>1.8850465711842381</v>
      </c>
      <c r="DB30" s="46">
        <v>1.8850465711842381</v>
      </c>
      <c r="DC30" s="46">
        <v>1.8850465711842381</v>
      </c>
      <c r="DD30" s="46">
        <v>1.8850465711842381</v>
      </c>
      <c r="DE30" s="46">
        <v>1.8850465711842381</v>
      </c>
      <c r="DF30" s="46">
        <v>1.8850465711842381</v>
      </c>
      <c r="DG30" s="46">
        <v>1.8850465711842381</v>
      </c>
      <c r="DH30" s="46">
        <v>1.8850465711842381</v>
      </c>
      <c r="DI30" s="46">
        <v>1.8850465711842381</v>
      </c>
      <c r="DJ30" s="46">
        <v>1.8850465711842381</v>
      </c>
      <c r="DK30" s="46">
        <v>1.8850465711842381</v>
      </c>
      <c r="DL30" s="46">
        <v>1.8850465711842381</v>
      </c>
      <c r="DM30" s="46">
        <v>1.8850465711842381</v>
      </c>
      <c r="DN30" s="46">
        <v>1.8850465711842381</v>
      </c>
      <c r="DO30" s="46">
        <v>1.8850465711842381</v>
      </c>
      <c r="DP30" s="46">
        <v>1.8850465711842381</v>
      </c>
      <c r="DQ30" s="46">
        <v>1.8850465711842381</v>
      </c>
      <c r="DR30" s="46">
        <v>1.8850465711842381</v>
      </c>
      <c r="DS30" s="46">
        <v>1.8850465711842381</v>
      </c>
      <c r="DT30" s="46">
        <v>2.15</v>
      </c>
      <c r="DU30" s="46">
        <v>2.15</v>
      </c>
      <c r="DV30" s="46">
        <v>1.8850465711842381</v>
      </c>
      <c r="DW30" s="46">
        <v>2.15</v>
      </c>
      <c r="DX30" s="46">
        <v>2.15</v>
      </c>
      <c r="DY30" s="46">
        <v>2.15</v>
      </c>
      <c r="DZ30" s="46">
        <v>1.8871092307175719</v>
      </c>
      <c r="EA30" s="46">
        <v>1.8871092307175719</v>
      </c>
      <c r="EB30" s="46">
        <v>1.8871092307175719</v>
      </c>
      <c r="EC30" s="46">
        <v>1.8871092307175719</v>
      </c>
      <c r="ED30" s="46">
        <v>1.8871092307175719</v>
      </c>
      <c r="EE30" s="46">
        <v>1.8871092307175719</v>
      </c>
      <c r="EF30" s="46">
        <v>1.8871092307175719</v>
      </c>
      <c r="EG30" s="46">
        <v>1.8871092307175719</v>
      </c>
      <c r="EH30" s="46">
        <v>1.8871092307175719</v>
      </c>
      <c r="EI30" s="46">
        <v>1.8871092307175719</v>
      </c>
      <c r="EJ30" s="46">
        <v>1.8871092307175719</v>
      </c>
      <c r="EK30" s="46">
        <v>1.8871092307175719</v>
      </c>
      <c r="EL30" s="46">
        <v>1.8871092307175719</v>
      </c>
      <c r="EM30" s="46">
        <v>1.8535307746549814</v>
      </c>
      <c r="EN30" s="46">
        <v>1.8535307746549814</v>
      </c>
      <c r="EO30" s="46">
        <v>1.8535307746549814</v>
      </c>
      <c r="EP30" s="46">
        <v>2.0550015110305231</v>
      </c>
      <c r="EQ30" s="46">
        <v>2</v>
      </c>
      <c r="ER30" s="46">
        <v>2</v>
      </c>
      <c r="ES30" s="46">
        <v>2</v>
      </c>
      <c r="ET30" s="46">
        <v>2</v>
      </c>
      <c r="EU30" s="46">
        <v>2</v>
      </c>
      <c r="EV30" s="46">
        <v>2</v>
      </c>
      <c r="EW30" s="46">
        <v>2</v>
      </c>
      <c r="EX30" s="46">
        <v>2</v>
      </c>
      <c r="EY30" s="46">
        <v>2</v>
      </c>
      <c r="EZ30" s="46">
        <v>2</v>
      </c>
      <c r="FA30" s="46">
        <v>2</v>
      </c>
      <c r="FB30" s="46">
        <v>2</v>
      </c>
      <c r="FC30" s="46">
        <v>2</v>
      </c>
      <c r="FD30" s="46">
        <v>1.96098183405527</v>
      </c>
      <c r="FE30" s="46">
        <v>1.96098183405527</v>
      </c>
      <c r="FF30" s="46">
        <v>1.96098183405527</v>
      </c>
      <c r="FG30" s="46">
        <v>1.96098183405527</v>
      </c>
      <c r="FH30" s="46">
        <v>1.9475504516302342</v>
      </c>
      <c r="FI30" s="46">
        <v>1.9475504516302342</v>
      </c>
      <c r="FJ30" s="46">
        <v>1.9475504516302342</v>
      </c>
      <c r="FK30" s="46">
        <v>1.9475504516302342</v>
      </c>
      <c r="FL30" s="46">
        <v>1.9475504516302342</v>
      </c>
      <c r="FM30" s="46">
        <v>1.8535307746549814</v>
      </c>
      <c r="FN30" s="46">
        <v>2</v>
      </c>
      <c r="FO30" s="46"/>
      <c r="FP30" s="46">
        <v>1.645344347066922</v>
      </c>
      <c r="FQ30" s="46">
        <v>1.645344347066922</v>
      </c>
      <c r="FR30" s="46">
        <v>1.645344347066922</v>
      </c>
      <c r="FS30" s="46">
        <v>1.645344347066922</v>
      </c>
      <c r="FT30" s="46">
        <v>1.645344347066922</v>
      </c>
      <c r="FU30" s="46">
        <v>1.645344347066922</v>
      </c>
      <c r="FV30" s="46">
        <v>2</v>
      </c>
      <c r="FW30" s="46">
        <v>2</v>
      </c>
      <c r="FX30" s="46">
        <v>1.5244619052415971</v>
      </c>
      <c r="FY30" s="46">
        <v>2</v>
      </c>
      <c r="FZ30" s="46">
        <v>1.4774520667539708</v>
      </c>
      <c r="GA30" s="46">
        <v>1.4774520667539708</v>
      </c>
      <c r="GB30" s="46">
        <v>1.383432389778718</v>
      </c>
      <c r="GC30" s="46">
        <v>1.383432389778718</v>
      </c>
      <c r="GD30" s="46">
        <v>1.3968637722037542</v>
      </c>
      <c r="GE30" s="46">
        <v>1.3968637722037542</v>
      </c>
      <c r="GF30" s="46">
        <v>1.3968637722037542</v>
      </c>
      <c r="GG30" s="46">
        <f t="shared" si="95"/>
        <v>1.4074910177630033</v>
      </c>
      <c r="GH30" s="46">
        <f t="shared" si="95"/>
        <v>1.4181182633222524</v>
      </c>
      <c r="GI30" s="46">
        <f t="shared" si="95"/>
        <v>1.4287455088815015</v>
      </c>
      <c r="GJ30" s="46">
        <f t="shared" si="95"/>
        <v>1.4393727544407506</v>
      </c>
      <c r="GK30" s="46">
        <v>1.45</v>
      </c>
      <c r="GL30" s="46">
        <v>1.45</v>
      </c>
      <c r="GM30" s="46">
        <v>1.383432389778718</v>
      </c>
      <c r="GN30" s="46">
        <v>1.383432389778718</v>
      </c>
      <c r="GO30" s="46">
        <v>1.383432389778718</v>
      </c>
      <c r="GP30" s="46">
        <v>1.383432389778718</v>
      </c>
      <c r="GQ30" s="46">
        <v>1.383432389778718</v>
      </c>
      <c r="GR30" s="46">
        <v>1.383432389778718</v>
      </c>
      <c r="GS30" s="46">
        <v>1.3297068600785735</v>
      </c>
      <c r="GT30" s="46">
        <v>1.3297068600785735</v>
      </c>
      <c r="GU30" s="46">
        <v>1.3297068600785735</v>
      </c>
      <c r="GV30" s="46">
        <v>1.3297068600785735</v>
      </c>
      <c r="GW30" s="46">
        <v>1.3297068600785735</v>
      </c>
      <c r="GX30" s="46">
        <v>1.3028440952285016</v>
      </c>
      <c r="GY30" s="46">
        <v>1.3</v>
      </c>
      <c r="GZ30" s="46">
        <v>1.3</v>
      </c>
      <c r="HA30" s="46">
        <v>1.262549947953393</v>
      </c>
      <c r="HB30" s="46">
        <v>1.262549947953393</v>
      </c>
      <c r="HC30" s="46">
        <v>1.262549947953393</v>
      </c>
      <c r="HD30" s="46">
        <v>1.2021087270407307</v>
      </c>
      <c r="HE30" s="46">
        <v>1.2021087270407307</v>
      </c>
      <c r="HF30" s="46">
        <v>1.2021087270407307</v>
      </c>
      <c r="HG30" s="46">
        <v>1.1685302709781404</v>
      </c>
      <c r="HH30" s="46">
        <v>1.1685302709781404</v>
      </c>
      <c r="HI30" s="46">
        <v>1.1685302709781404</v>
      </c>
      <c r="HJ30" s="46">
        <v>1.1685302709781404</v>
      </c>
      <c r="HK30" s="46">
        <v>1.1819616534031767</v>
      </c>
      <c r="HL30" s="46">
        <v>1.1685302709781404</v>
      </c>
      <c r="HM30" s="46">
        <v>1.3</v>
      </c>
      <c r="HN30" s="46">
        <v>1.1685302709781404</v>
      </c>
      <c r="HO30" s="46">
        <v>1.1685302709781404</v>
      </c>
      <c r="HP30" s="46">
        <v>1.1685302709781404</v>
      </c>
      <c r="HQ30" s="46">
        <v>1.1685302709781404</v>
      </c>
      <c r="HR30" s="46">
        <v>1.1685302709781404</v>
      </c>
      <c r="HS30" s="46">
        <v>1.1685302709781404</v>
      </c>
      <c r="HT30" s="46">
        <v>1.0745105940028878</v>
      </c>
      <c r="HU30" s="46">
        <v>1.0745105940028878</v>
      </c>
      <c r="HV30" s="46">
        <v>1.081226285215406</v>
      </c>
      <c r="HW30" s="46">
        <v>1.1215204324905141</v>
      </c>
      <c r="HX30" s="46">
        <v>1.1215204324905141</v>
      </c>
      <c r="HY30" s="46">
        <v>1.1215204324905141</v>
      </c>
      <c r="HZ30" s="46">
        <v>1.1215204324905141</v>
      </c>
      <c r="IA30" s="46">
        <v>1.1215204324905141</v>
      </c>
      <c r="IB30" s="46">
        <v>1.25</v>
      </c>
      <c r="IC30" s="46">
        <v>1.25</v>
      </c>
      <c r="ID30" s="46">
        <v>1.25</v>
      </c>
      <c r="IE30" s="46">
        <v>1.25</v>
      </c>
      <c r="IF30" s="46">
        <v>1.25</v>
      </c>
      <c r="IG30" s="46">
        <v>1.3</v>
      </c>
      <c r="IH30" s="46">
        <v>1.3</v>
      </c>
      <c r="II30" s="46">
        <v>1.3</v>
      </c>
      <c r="IJ30" s="46">
        <v>1.3</v>
      </c>
      <c r="IK30" s="46">
        <v>1.3</v>
      </c>
      <c r="IL30" s="46">
        <v>1.3</v>
      </c>
      <c r="IM30" s="46">
        <v>1.3</v>
      </c>
      <c r="IN30" s="46">
        <v>1.3</v>
      </c>
      <c r="IO30" s="47">
        <v>1.2894127128034654</v>
      </c>
      <c r="IP30" s="47">
        <v>1.3</v>
      </c>
      <c r="IQ30" s="47">
        <v>1.3</v>
      </c>
      <c r="IR30" s="47">
        <v>1.3</v>
      </c>
      <c r="IS30" s="47">
        <v>1.3</v>
      </c>
      <c r="IT30" s="47">
        <v>1.6</v>
      </c>
      <c r="IU30" s="47">
        <v>1.6</v>
      </c>
      <c r="IV30" s="47">
        <v>1.6</v>
      </c>
      <c r="IW30" s="47">
        <v>1.6</v>
      </c>
      <c r="IX30" s="47">
        <v>1.6</v>
      </c>
      <c r="IY30" s="47">
        <v>1.6</v>
      </c>
      <c r="IZ30" s="47">
        <v>1.6</v>
      </c>
      <c r="JA30" s="47">
        <v>1.6</v>
      </c>
      <c r="JB30" s="47">
        <v>1.6</v>
      </c>
      <c r="JC30" s="47">
        <v>1.5916188173667773</v>
      </c>
      <c r="JD30" s="47">
        <v>1.6</v>
      </c>
      <c r="JE30" s="47">
        <v>1.5714717437292234</v>
      </c>
      <c r="JF30" s="47">
        <v>1.5714717437292234</v>
      </c>
      <c r="JG30" s="47">
        <v>1.5714717437292234</v>
      </c>
      <c r="JH30" s="47">
        <v>1.5714717437292234</v>
      </c>
      <c r="JI30" s="47">
        <v>1.45</v>
      </c>
      <c r="JJ30" s="47">
        <v>1.3901480809912359</v>
      </c>
      <c r="JK30" s="47">
        <v>1.3968637722037542</v>
      </c>
      <c r="JL30" s="47">
        <v>1.3968637722037542</v>
      </c>
      <c r="JM30" s="47">
        <v>1.3968637722037542</v>
      </c>
      <c r="JN30" s="47">
        <v>1.4102951546287903</v>
      </c>
      <c r="JO30" s="47">
        <v>1.4102951546287903</v>
      </c>
      <c r="JP30" s="47">
        <v>1.3767166985661998</v>
      </c>
      <c r="JQ30" s="47">
        <v>1.3968637722037542</v>
      </c>
      <c r="JR30" s="47">
        <v>1.4102951546287903</v>
      </c>
      <c r="JS30" s="47">
        <v>1.4102951546287903</v>
      </c>
      <c r="JT30" s="47">
        <v>1.45</v>
      </c>
      <c r="JU30" s="47">
        <v>1.4102951546287903</v>
      </c>
      <c r="JV30" s="47">
        <v>1.45</v>
      </c>
      <c r="JW30" s="47">
        <v>1.45</v>
      </c>
      <c r="JX30" s="47">
        <v>1.4170108458413082</v>
      </c>
      <c r="JY30" s="47">
        <v>1.3</v>
      </c>
      <c r="JZ30" s="47">
        <v>1.3498539337161279</v>
      </c>
      <c r="KA30" s="47">
        <v>1.3431382425036098</v>
      </c>
      <c r="KB30" s="47">
        <v>1.3</v>
      </c>
      <c r="KC30" s="47">
        <v>1.25</v>
      </c>
      <c r="KD30" s="47">
        <v>1.25</v>
      </c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</row>
    <row r="31" spans="1:346" ht="13.5" hidden="1" customHeight="1" thickBot="1" x14ac:dyDescent="0.25">
      <c r="A31" s="27" t="s">
        <v>25</v>
      </c>
      <c r="B31" s="45" t="s">
        <v>0</v>
      </c>
      <c r="C31" s="115">
        <f t="shared" si="97"/>
        <v>24</v>
      </c>
      <c r="D31" s="27"/>
      <c r="E31" s="47">
        <v>3.8904250254460631</v>
      </c>
      <c r="F31" s="47">
        <v>3.8904250254460631</v>
      </c>
      <c r="G31" s="47">
        <v>3.8904250254460631</v>
      </c>
      <c r="H31" s="47">
        <v>3.8904250254460631</v>
      </c>
      <c r="I31" s="47">
        <v>3.8904250254460631</v>
      </c>
      <c r="J31" s="47">
        <v>4.05</v>
      </c>
      <c r="K31" s="47">
        <v>4.05</v>
      </c>
      <c r="L31" s="46">
        <v>3.95</v>
      </c>
      <c r="M31" s="46">
        <v>3.95</v>
      </c>
      <c r="N31" s="46">
        <v>3.85</v>
      </c>
      <c r="O31" s="46">
        <v>3.85</v>
      </c>
      <c r="P31" s="46">
        <v>3.85</v>
      </c>
      <c r="Q31" s="46">
        <v>3.85</v>
      </c>
      <c r="R31" s="46">
        <v>3.85</v>
      </c>
      <c r="S31" s="46">
        <v>3.72</v>
      </c>
      <c r="T31" s="46">
        <v>3.72</v>
      </c>
      <c r="U31" s="46">
        <v>3.72</v>
      </c>
      <c r="V31" s="46">
        <v>3.72</v>
      </c>
      <c r="W31" s="46">
        <v>3.72</v>
      </c>
      <c r="X31" s="46">
        <v>3.72</v>
      </c>
      <c r="Y31" s="46">
        <v>3.72</v>
      </c>
      <c r="Z31" s="46">
        <v>3.72</v>
      </c>
      <c r="AA31" s="46">
        <v>3.9</v>
      </c>
      <c r="AB31" s="46">
        <v>3.9</v>
      </c>
      <c r="AC31" s="46">
        <v>3.9</v>
      </c>
      <c r="AD31" s="46">
        <v>3.9</v>
      </c>
      <c r="AE31" s="46">
        <v>3.9</v>
      </c>
      <c r="AF31" s="46">
        <v>4.1538108073924569</v>
      </c>
      <c r="AG31" s="99">
        <v>4.1538108073924569</v>
      </c>
      <c r="AH31" s="46">
        <v>4.1538108073924569</v>
      </c>
      <c r="AI31" s="46">
        <v>4.1538108073924569</v>
      </c>
      <c r="AJ31" s="46">
        <v>4.1538108073924569</v>
      </c>
      <c r="AK31" s="46">
        <v>4.1538108073924569</v>
      </c>
      <c r="AL31" s="46">
        <v>4.1538108073924569</v>
      </c>
      <c r="AM31" s="46">
        <v>4.1538108073924569</v>
      </c>
      <c r="AN31" s="46">
        <v>4.1538108073924569</v>
      </c>
      <c r="AO31" s="46">
        <v>4.1538108073924569</v>
      </c>
      <c r="AP31" s="46">
        <v>4.1538108073924569</v>
      </c>
      <c r="AQ31" s="46">
        <v>4.1538108073924569</v>
      </c>
      <c r="AR31" s="46">
        <v>4.1538108073924569</v>
      </c>
      <c r="AS31" s="46">
        <v>4.1538108073924569</v>
      </c>
      <c r="AT31" s="46">
        <v>4.1538108073924569</v>
      </c>
      <c r="AU31" s="46">
        <v>4.05</v>
      </c>
      <c r="AV31" s="99">
        <v>4.05</v>
      </c>
      <c r="AW31" s="46">
        <v>4.05</v>
      </c>
      <c r="AX31" s="46">
        <v>4.05</v>
      </c>
      <c r="AY31" s="46">
        <v>4.05</v>
      </c>
      <c r="AZ31" s="46">
        <v>4.05</v>
      </c>
      <c r="BA31" s="46">
        <v>4.05</v>
      </c>
      <c r="BB31" s="46">
        <v>4.05</v>
      </c>
      <c r="BC31" s="46">
        <v>4.05</v>
      </c>
      <c r="BD31" s="46">
        <v>4.05</v>
      </c>
      <c r="BE31" s="46">
        <v>4.05</v>
      </c>
      <c r="BF31" s="46">
        <v>4.05</v>
      </c>
      <c r="BG31" s="46">
        <v>4.05</v>
      </c>
      <c r="BH31" s="46">
        <v>4.05</v>
      </c>
      <c r="BI31" s="46">
        <v>4.05</v>
      </c>
      <c r="BJ31" s="46">
        <v>4.05</v>
      </c>
      <c r="BK31" s="46">
        <v>3.95</v>
      </c>
      <c r="BL31" s="46">
        <v>3.95</v>
      </c>
      <c r="BM31" s="46">
        <v>3.95</v>
      </c>
      <c r="BN31" s="46">
        <v>3.95</v>
      </c>
      <c r="BO31" s="46">
        <v>3.95</v>
      </c>
      <c r="BP31" s="46">
        <v>3.95</v>
      </c>
      <c r="BQ31" s="46">
        <v>3.95</v>
      </c>
      <c r="BR31" s="46">
        <v>3.95</v>
      </c>
      <c r="BS31" s="46">
        <v>3.95</v>
      </c>
      <c r="BT31" s="46">
        <v>3.95</v>
      </c>
      <c r="BU31" s="46">
        <v>3.95</v>
      </c>
      <c r="BV31" s="46">
        <v>3.95</v>
      </c>
      <c r="BW31" s="46">
        <v>3.95</v>
      </c>
      <c r="BX31" s="46">
        <v>3.95</v>
      </c>
      <c r="BY31" s="46">
        <v>3.95</v>
      </c>
      <c r="BZ31" s="46">
        <v>3.95</v>
      </c>
      <c r="CA31" s="46">
        <v>3.9</v>
      </c>
      <c r="CB31" s="46">
        <v>3.9</v>
      </c>
      <c r="CC31" s="46">
        <v>3.85</v>
      </c>
      <c r="CD31" s="46">
        <v>3.85</v>
      </c>
      <c r="CE31" s="46">
        <v>3.85</v>
      </c>
      <c r="CF31" s="46">
        <v>3.85</v>
      </c>
      <c r="CG31" s="46">
        <v>3.85</v>
      </c>
      <c r="CH31" s="46">
        <v>3.85</v>
      </c>
      <c r="CI31" s="46">
        <v>3.85</v>
      </c>
      <c r="CJ31" s="46">
        <v>3.85</v>
      </c>
      <c r="CK31" s="46">
        <v>3.622509425051561</v>
      </c>
      <c r="CL31" s="46">
        <v>3.622509425051561</v>
      </c>
      <c r="CM31" s="46">
        <v>3.622509425051561</v>
      </c>
      <c r="CN31" s="46">
        <v>3.622509425051561</v>
      </c>
      <c r="CO31" s="46">
        <v>3.622509425051561</v>
      </c>
      <c r="CP31" s="46">
        <v>3.622509425051561</v>
      </c>
      <c r="CQ31" s="46">
        <v>3.622509425051561</v>
      </c>
      <c r="CR31" s="46">
        <v>3.622509425051561</v>
      </c>
      <c r="CS31" s="46">
        <v>3.56</v>
      </c>
      <c r="CT31" s="46">
        <v>3.56</v>
      </c>
      <c r="CU31" s="46">
        <v>3.56</v>
      </c>
      <c r="CV31" s="46">
        <v>3.56</v>
      </c>
      <c r="CW31" s="46">
        <v>3.56</v>
      </c>
      <c r="CX31" s="46">
        <v>3.56</v>
      </c>
      <c r="CY31" s="46">
        <v>3.56</v>
      </c>
      <c r="CZ31" s="46">
        <v>3.56</v>
      </c>
      <c r="DA31" s="46">
        <v>3.56</v>
      </c>
      <c r="DB31" s="46">
        <v>3.56</v>
      </c>
      <c r="DC31" s="46">
        <v>3.56</v>
      </c>
      <c r="DD31" s="46">
        <v>3.56</v>
      </c>
      <c r="DE31" s="46">
        <v>3.56</v>
      </c>
      <c r="DF31" s="46">
        <v>3.55</v>
      </c>
      <c r="DG31" s="46">
        <v>3.55</v>
      </c>
      <c r="DH31" s="46">
        <v>3.55</v>
      </c>
      <c r="DI31" s="46">
        <v>3.55</v>
      </c>
      <c r="DJ31" s="46">
        <v>3.55</v>
      </c>
      <c r="DK31" s="46">
        <v>3.55</v>
      </c>
      <c r="DL31" s="46">
        <v>3.33</v>
      </c>
      <c r="DM31" s="46">
        <v>3.33</v>
      </c>
      <c r="DN31" s="46">
        <v>3.33</v>
      </c>
      <c r="DO31" s="46">
        <v>3.33</v>
      </c>
      <c r="DP31" s="46">
        <v>3.33</v>
      </c>
      <c r="DQ31" s="46">
        <v>3.33</v>
      </c>
      <c r="DR31" s="46">
        <v>3.33</v>
      </c>
      <c r="DS31" s="46">
        <v>3.33</v>
      </c>
      <c r="DT31" s="46">
        <v>3.33</v>
      </c>
      <c r="DU31" s="46">
        <v>3.33</v>
      </c>
      <c r="DV31" s="46">
        <v>3.33</v>
      </c>
      <c r="DW31" s="46">
        <v>3.33</v>
      </c>
      <c r="DX31" s="46">
        <v>3.33</v>
      </c>
      <c r="DY31" s="46">
        <v>3.33</v>
      </c>
      <c r="DZ31" s="46">
        <v>3.33</v>
      </c>
      <c r="EA31" s="46">
        <v>3.33</v>
      </c>
      <c r="EB31" s="46">
        <v>3.33</v>
      </c>
      <c r="EC31" s="46">
        <v>3.33</v>
      </c>
      <c r="ED31" s="46">
        <v>3.33</v>
      </c>
      <c r="EE31" s="46">
        <v>3.33</v>
      </c>
      <c r="EF31" s="46">
        <v>3.33</v>
      </c>
      <c r="EG31" s="46">
        <v>3.33</v>
      </c>
      <c r="EH31" s="46">
        <v>3.33</v>
      </c>
      <c r="EI31" s="46">
        <v>3.33</v>
      </c>
      <c r="EJ31" s="46">
        <v>3.33</v>
      </c>
      <c r="EK31" s="46">
        <v>3.33</v>
      </c>
      <c r="EL31" s="46">
        <v>3.33</v>
      </c>
      <c r="EM31" s="46">
        <v>3.3041200765588798</v>
      </c>
      <c r="EN31" s="46">
        <v>3.3041200765588798</v>
      </c>
      <c r="EO31" s="46">
        <v>3.3041200765588798</v>
      </c>
      <c r="EP31" s="46">
        <v>3.2571102380712533</v>
      </c>
      <c r="EQ31" s="46">
        <v>3.25</v>
      </c>
      <c r="ER31" s="46">
        <v>3.25</v>
      </c>
      <c r="ES31" s="46">
        <v>3.25</v>
      </c>
      <c r="ET31" s="46">
        <v>3.25</v>
      </c>
      <c r="EU31" s="46">
        <v>3.25</v>
      </c>
      <c r="EV31" s="46">
        <v>3.25</v>
      </c>
      <c r="EW31" s="46">
        <v>3.25</v>
      </c>
      <c r="EX31" s="46">
        <v>3.25</v>
      </c>
      <c r="EY31" s="46">
        <v>3.25</v>
      </c>
      <c r="EZ31" s="46">
        <v>3.25</v>
      </c>
      <c r="FA31" s="46">
        <v>3.25</v>
      </c>
      <c r="FB31" s="46">
        <v>3.25</v>
      </c>
      <c r="FC31" s="46">
        <v>3.25</v>
      </c>
      <c r="FD31" s="46">
        <v>3.1698062523085189</v>
      </c>
      <c r="FE31" s="46">
        <v>3.1698062523085189</v>
      </c>
      <c r="FF31" s="46">
        <v>3.1698062523085189</v>
      </c>
      <c r="FG31" s="46">
        <v>3.1698062523085189</v>
      </c>
      <c r="FH31" s="46">
        <v>3.1698062523085189</v>
      </c>
      <c r="FI31" s="46">
        <v>3.1698062523085189</v>
      </c>
      <c r="FJ31" s="46">
        <v>3.1698062523085189</v>
      </c>
      <c r="FK31" s="46">
        <v>3.1698062523085189</v>
      </c>
      <c r="FL31" s="46">
        <v>3.1698062523085189</v>
      </c>
      <c r="FM31" s="46">
        <v>3.156374869883483</v>
      </c>
      <c r="FN31" s="46">
        <v>3.25</v>
      </c>
      <c r="FO31" s="46"/>
      <c r="FP31" s="46">
        <v>3.0757865753332663</v>
      </c>
      <c r="FQ31" s="46">
        <v>3.0757865753332663</v>
      </c>
      <c r="FR31" s="46">
        <v>3.0757865753332663</v>
      </c>
      <c r="FS31" s="46">
        <v>3.0757865753332663</v>
      </c>
      <c r="FT31" s="46">
        <v>3.0757865753332663</v>
      </c>
      <c r="FU31" s="46">
        <v>3.0757865753332663</v>
      </c>
      <c r="FV31" s="46">
        <v>3.25</v>
      </c>
      <c r="FW31" s="46">
        <v>3.25</v>
      </c>
      <c r="FX31" s="46">
        <v>3.0556395016957123</v>
      </c>
      <c r="FY31" s="46">
        <v>3.25</v>
      </c>
      <c r="FZ31" s="46">
        <v>2.9549041335079416</v>
      </c>
      <c r="GA31" s="46">
        <v>2.9549041335079416</v>
      </c>
      <c r="GB31" s="46">
        <v>2.9011786038077969</v>
      </c>
      <c r="GC31" s="46">
        <v>2.9011786038077969</v>
      </c>
      <c r="GD31" s="46">
        <v>2.8474530741076531</v>
      </c>
      <c r="GE31" s="46">
        <v>2.8474530741076531</v>
      </c>
      <c r="GF31" s="46">
        <v>2.8474530741076531</v>
      </c>
      <c r="GG31" s="46">
        <f t="shared" si="95"/>
        <v>2.8479624592861223</v>
      </c>
      <c r="GH31" s="46">
        <f t="shared" si="95"/>
        <v>2.8484718444645916</v>
      </c>
      <c r="GI31" s="46">
        <f t="shared" si="95"/>
        <v>2.8489812296430608</v>
      </c>
      <c r="GJ31" s="46">
        <f t="shared" si="95"/>
        <v>2.84949061482153</v>
      </c>
      <c r="GK31" s="46">
        <v>2.85</v>
      </c>
      <c r="GL31" s="46">
        <v>2.85</v>
      </c>
      <c r="GM31" s="46">
        <v>2.8474530741076531</v>
      </c>
      <c r="GN31" s="46">
        <v>2.8474530741076531</v>
      </c>
      <c r="GO31" s="46">
        <v>2.8474530741076531</v>
      </c>
      <c r="GP31" s="46">
        <v>2.8474530741076531</v>
      </c>
      <c r="GQ31" s="46">
        <v>2.8474530741076531</v>
      </c>
      <c r="GR31" s="46">
        <v>2.8474530741076531</v>
      </c>
      <c r="GS31" s="46">
        <v>2.7534333971323997</v>
      </c>
      <c r="GT31" s="46">
        <v>2.7534333971323997</v>
      </c>
      <c r="GU31" s="46">
        <v>2.7534333971323997</v>
      </c>
      <c r="GV31" s="46">
        <v>2.7534333971323997</v>
      </c>
      <c r="GW31" s="46">
        <v>2.7534333971323997</v>
      </c>
      <c r="GX31" s="46">
        <v>2.7131392498572917</v>
      </c>
      <c r="GY31" s="46">
        <v>2.7</v>
      </c>
      <c r="GZ31" s="46">
        <v>2.7</v>
      </c>
      <c r="HA31" s="46">
        <v>2.6526980289446294</v>
      </c>
      <c r="HB31" s="46">
        <v>2.6526980289446294</v>
      </c>
      <c r="HC31" s="46">
        <v>2.6526980289446294</v>
      </c>
      <c r="HD31" s="46">
        <v>2.6191195728820391</v>
      </c>
      <c r="HE31" s="46">
        <v>2.6191195728820391</v>
      </c>
      <c r="HF31" s="46">
        <v>2.6191195728820391</v>
      </c>
      <c r="HG31" s="46">
        <v>2.7</v>
      </c>
      <c r="HH31" s="46">
        <v>2.7</v>
      </c>
      <c r="HI31" s="46">
        <v>2.7</v>
      </c>
      <c r="HJ31" s="46">
        <v>2.7</v>
      </c>
      <c r="HK31" s="46">
        <v>2.7</v>
      </c>
      <c r="HL31" s="46">
        <v>2.7</v>
      </c>
      <c r="HM31" s="46">
        <v>2.7</v>
      </c>
      <c r="HN31" s="46">
        <v>2.7802961619824718</v>
      </c>
      <c r="HO31" s="46">
        <v>2.7131392498572917</v>
      </c>
      <c r="HP31" s="46">
        <v>2.7131392498572917</v>
      </c>
      <c r="HQ31" s="46">
        <v>2.7131392498572917</v>
      </c>
      <c r="HR31" s="46">
        <v>2.7131392498572917</v>
      </c>
      <c r="HS31" s="46">
        <v>2.7131392498572917</v>
      </c>
      <c r="HT31" s="46">
        <v>2.6526980289446294</v>
      </c>
      <c r="HU31" s="46">
        <v>2.6526980289446294</v>
      </c>
      <c r="HV31" s="46">
        <v>2.6728451025821833</v>
      </c>
      <c r="HW31" s="46">
        <v>2.6728451025821833</v>
      </c>
      <c r="HX31" s="46">
        <v>2.6728451025821833</v>
      </c>
      <c r="HY31" s="46">
        <v>2.6728451025821833</v>
      </c>
      <c r="HZ31" s="46">
        <v>2.6728451025821833</v>
      </c>
      <c r="IA31" s="46">
        <v>2.6728451025821833</v>
      </c>
      <c r="IB31" s="46">
        <v>2.9</v>
      </c>
      <c r="IC31" s="46">
        <v>2.9</v>
      </c>
      <c r="ID31" s="46">
        <v>2.9</v>
      </c>
      <c r="IE31" s="46">
        <v>2.9</v>
      </c>
      <c r="IF31" s="46">
        <v>2.9</v>
      </c>
      <c r="IG31" s="46">
        <v>3.3578456062590245</v>
      </c>
      <c r="IH31" s="46">
        <v>4</v>
      </c>
      <c r="II31" s="46">
        <v>4</v>
      </c>
      <c r="IJ31" s="46">
        <v>3.3578456062590245</v>
      </c>
      <c r="IK31" s="46">
        <v>3.3578456062590245</v>
      </c>
      <c r="IL31" s="46">
        <v>3.3578456062590245</v>
      </c>
      <c r="IM31" s="46">
        <v>4</v>
      </c>
      <c r="IN31" s="46">
        <v>4</v>
      </c>
      <c r="IO31" s="47">
        <v>3.4518652832342771</v>
      </c>
      <c r="IP31" s="47">
        <v>3.693630166884927</v>
      </c>
      <c r="IQ31" s="47">
        <v>3.760787079010107</v>
      </c>
      <c r="IR31" s="47">
        <v>3.760787079010107</v>
      </c>
      <c r="IS31" s="47">
        <v>3.8010812262852154</v>
      </c>
      <c r="IT31" s="47">
        <v>3.8010812262852154</v>
      </c>
      <c r="IU31" s="47">
        <v>4.5</v>
      </c>
      <c r="IV31" s="47">
        <v>4.5</v>
      </c>
      <c r="IW31" s="47">
        <v>4.23088546388637</v>
      </c>
      <c r="IX31" s="47">
        <v>4.23088546388637</v>
      </c>
      <c r="IY31" s="47">
        <v>4.23088546388637</v>
      </c>
      <c r="IZ31" s="47">
        <v>4.5</v>
      </c>
      <c r="JA31" s="47">
        <v>4.5</v>
      </c>
      <c r="JB31" s="47">
        <v>4.5</v>
      </c>
      <c r="JC31" s="47">
        <v>4.4995131123870928</v>
      </c>
      <c r="JD31" s="47">
        <v>4.5</v>
      </c>
      <c r="JE31" s="47">
        <v>4.4323562002619123</v>
      </c>
      <c r="JF31" s="47">
        <v>4.4323562002619123</v>
      </c>
      <c r="JG31" s="47">
        <v>4.4323562002619123</v>
      </c>
      <c r="JH31" s="47">
        <v>4.4323562002619123</v>
      </c>
      <c r="JI31" s="47">
        <v>4.7009838487626343</v>
      </c>
      <c r="JJ31" s="47">
        <v>5.2382391457640782</v>
      </c>
      <c r="JK31" s="47">
        <v>4.3517679057116956</v>
      </c>
      <c r="JL31" s="47">
        <v>4.3517679057116956</v>
      </c>
      <c r="JM31" s="47">
        <v>4.3517679057116956</v>
      </c>
      <c r="JN31" s="47">
        <v>4.8352976730129953</v>
      </c>
      <c r="JO31" s="47">
        <v>4.8352976730129953</v>
      </c>
      <c r="JP31" s="47">
        <v>6.3127497397669661</v>
      </c>
      <c r="JQ31" s="47">
        <v>6.3127497397669661</v>
      </c>
      <c r="JR31" s="47">
        <v>6.9171619488935905</v>
      </c>
      <c r="JS31" s="47">
        <v>7</v>
      </c>
      <c r="JT31" s="47">
        <v>7</v>
      </c>
      <c r="JU31" s="47">
        <v>7</v>
      </c>
      <c r="JV31" s="47">
        <v>7</v>
      </c>
      <c r="JW31" s="47">
        <v>7</v>
      </c>
      <c r="JX31" s="47">
        <v>5.5</v>
      </c>
      <c r="JY31" s="47">
        <v>5.2214499177327829</v>
      </c>
      <c r="JZ31" s="47">
        <v>5</v>
      </c>
      <c r="KA31" s="47">
        <v>4.9864007252946507</v>
      </c>
      <c r="KB31" s="47">
        <v>4.7</v>
      </c>
      <c r="KC31" s="47">
        <v>4.7</v>
      </c>
      <c r="KD31" s="47">
        <v>4.6170377086061585</v>
      </c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191"/>
      <c r="KR31" s="191"/>
      <c r="KS31" s="191"/>
      <c r="KT31" s="191"/>
      <c r="KU31" s="191"/>
      <c r="KV31" s="191"/>
      <c r="KW31" s="191"/>
      <c r="KX31" s="191"/>
      <c r="KY31" s="191"/>
      <c r="KZ31" s="191"/>
      <c r="LA31" s="191"/>
      <c r="LB31" s="191"/>
      <c r="LC31" s="191"/>
      <c r="LD31" s="191"/>
      <c r="LE31" s="191"/>
      <c r="LF31" s="191"/>
      <c r="LG31" s="191"/>
      <c r="LH31" s="191"/>
      <c r="LI31" s="191"/>
      <c r="LJ31" s="191"/>
      <c r="LK31" s="191"/>
      <c r="LL31" s="191"/>
      <c r="LM31" s="191"/>
      <c r="LN31" s="191"/>
      <c r="LO31" s="191"/>
      <c r="LP31" s="191"/>
      <c r="LQ31" s="191"/>
      <c r="LR31" s="191"/>
      <c r="LS31" s="191"/>
      <c r="LT31" s="191"/>
      <c r="LU31" s="191"/>
      <c r="LV31" s="191"/>
      <c r="LW31" s="191"/>
      <c r="LX31" s="191"/>
      <c r="LY31" s="191"/>
      <c r="LZ31" s="191"/>
      <c r="MA31" s="191"/>
      <c r="MB31" s="191"/>
      <c r="MC31" s="191"/>
      <c r="MD31" s="191"/>
      <c r="ME31" s="191"/>
      <c r="MF31" s="191"/>
      <c r="MG31" s="191"/>
      <c r="MH31" s="191"/>
    </row>
    <row r="32" spans="1:346" ht="15" hidden="1" customHeight="1" thickBot="1" x14ac:dyDescent="0.25">
      <c r="A32" s="27" t="s">
        <v>26</v>
      </c>
      <c r="B32" s="45" t="s">
        <v>0</v>
      </c>
      <c r="C32" s="115">
        <f t="shared" si="97"/>
        <v>25</v>
      </c>
      <c r="D32" s="27"/>
      <c r="E32" s="47">
        <v>1.9720430301399008</v>
      </c>
      <c r="F32" s="47">
        <v>1.9720430301399008</v>
      </c>
      <c r="G32" s="47">
        <v>1.9720430301399008</v>
      </c>
      <c r="H32" s="47">
        <v>1.9720430301399008</v>
      </c>
      <c r="I32" s="47">
        <v>1.9720430301399008</v>
      </c>
      <c r="J32" s="47">
        <v>2.4015895817934423</v>
      </c>
      <c r="K32" s="47">
        <v>2.4015895817934423</v>
      </c>
      <c r="L32" s="46">
        <v>2.4015895817934423</v>
      </c>
      <c r="M32" s="46">
        <v>2.5357565975360927</v>
      </c>
      <c r="N32" s="46">
        <v>2.5357565975360927</v>
      </c>
      <c r="O32" s="46">
        <v>2.5357565975360927</v>
      </c>
      <c r="P32" s="46">
        <v>2.5357565975360927</v>
      </c>
      <c r="Q32" s="46">
        <v>2.5357565975360927</v>
      </c>
      <c r="R32" s="46">
        <v>2.5357565975360927</v>
      </c>
      <c r="S32" s="46">
        <v>2.5357565975360927</v>
      </c>
      <c r="T32" s="46">
        <v>2.5357565975360927</v>
      </c>
      <c r="U32" s="46">
        <v>2.5357565975360927</v>
      </c>
      <c r="V32" s="46">
        <v>2.5357565975360927</v>
      </c>
      <c r="W32" s="46">
        <v>2.5357565975360927</v>
      </c>
      <c r="X32" s="46">
        <v>2.5357565975360927</v>
      </c>
      <c r="Y32" s="46">
        <v>2.5357565975360927</v>
      </c>
      <c r="Z32" s="46">
        <v>2.5357565975360927</v>
      </c>
      <c r="AA32" s="46">
        <v>2.11</v>
      </c>
      <c r="AB32" s="46">
        <v>2.11</v>
      </c>
      <c r="AC32" s="46">
        <v>2.11</v>
      </c>
      <c r="AD32" s="46">
        <v>2.11</v>
      </c>
      <c r="AE32" s="46">
        <v>2.11</v>
      </c>
      <c r="AF32" s="46">
        <v>2.11</v>
      </c>
      <c r="AG32" s="99">
        <v>2.11</v>
      </c>
      <c r="AH32" s="46">
        <v>2.11</v>
      </c>
      <c r="AI32" s="46">
        <v>2.11</v>
      </c>
      <c r="AJ32" s="46">
        <v>2.11</v>
      </c>
      <c r="AK32" s="46">
        <v>2</v>
      </c>
      <c r="AL32" s="46">
        <v>2</v>
      </c>
      <c r="AM32" s="46">
        <v>2</v>
      </c>
      <c r="AN32" s="46">
        <v>2</v>
      </c>
      <c r="AO32" s="46">
        <v>2</v>
      </c>
      <c r="AP32" s="46">
        <v>2</v>
      </c>
      <c r="AQ32" s="46">
        <v>2</v>
      </c>
      <c r="AR32" s="46">
        <v>2</v>
      </c>
      <c r="AS32" s="46">
        <v>2</v>
      </c>
      <c r="AT32" s="46">
        <v>2</v>
      </c>
      <c r="AU32" s="46">
        <v>2</v>
      </c>
      <c r="AV32" s="99">
        <v>2</v>
      </c>
      <c r="AW32" s="46">
        <v>2</v>
      </c>
      <c r="AX32" s="46">
        <v>2</v>
      </c>
      <c r="AY32" s="46">
        <v>2</v>
      </c>
      <c r="AZ32" s="46">
        <v>2</v>
      </c>
      <c r="BA32" s="46">
        <v>2.5</v>
      </c>
      <c r="BB32" s="46">
        <v>2.5</v>
      </c>
      <c r="BC32" s="46">
        <v>2.5</v>
      </c>
      <c r="BD32" s="46">
        <v>2.5</v>
      </c>
      <c r="BE32" s="46">
        <v>2.5357565975360927</v>
      </c>
      <c r="BF32" s="46">
        <v>2.4500000000000002</v>
      </c>
      <c r="BG32" s="46">
        <v>2.4500000000000002</v>
      </c>
      <c r="BH32" s="46">
        <v>2.5357565975360927</v>
      </c>
      <c r="BI32" s="46">
        <v>2.5357565975360927</v>
      </c>
      <c r="BJ32" s="46">
        <v>2.5357565975360927</v>
      </c>
      <c r="BK32" s="46">
        <v>2.35</v>
      </c>
      <c r="BL32" s="46">
        <v>2.5357565975360927</v>
      </c>
      <c r="BM32" s="46">
        <v>2.5357565975360927</v>
      </c>
      <c r="BN32" s="46">
        <v>2.5357565975360927</v>
      </c>
      <c r="BO32" s="46">
        <v>2.5357565975360927</v>
      </c>
      <c r="BP32" s="46">
        <v>2.5357565975360927</v>
      </c>
      <c r="BQ32" s="46">
        <v>2.5357565975360927</v>
      </c>
      <c r="BR32" s="46">
        <v>2.5357565975360927</v>
      </c>
      <c r="BS32" s="46">
        <v>2.5357565975360927</v>
      </c>
      <c r="BT32" s="46">
        <v>2.5357565975360927</v>
      </c>
      <c r="BU32" s="46">
        <v>2.5357565975360927</v>
      </c>
      <c r="BV32" s="46">
        <v>2.5357565975360927</v>
      </c>
      <c r="BW32" s="46">
        <v>2.5357565975360927</v>
      </c>
      <c r="BX32" s="46">
        <v>2.5357565975360927</v>
      </c>
      <c r="BY32" s="46">
        <v>2.3199999999999998</v>
      </c>
      <c r="BZ32" s="46">
        <v>2.3199999999999998</v>
      </c>
      <c r="CA32" s="46">
        <v>2.15</v>
      </c>
      <c r="CB32" s="46">
        <v>2.15</v>
      </c>
      <c r="CC32" s="46">
        <v>2.12</v>
      </c>
      <c r="CD32" s="46">
        <v>2.12</v>
      </c>
      <c r="CE32" s="46">
        <v>2.12</v>
      </c>
      <c r="CF32" s="46">
        <v>2.12</v>
      </c>
      <c r="CG32" s="46">
        <v>2.12</v>
      </c>
      <c r="CH32" s="46">
        <v>2.12</v>
      </c>
      <c r="CI32" s="46">
        <v>2.12</v>
      </c>
      <c r="CJ32" s="46">
        <v>2.12</v>
      </c>
      <c r="CK32" s="46">
        <v>1.95</v>
      </c>
      <c r="CL32" s="46">
        <v>1.87</v>
      </c>
      <c r="CM32" s="46">
        <v>1.87</v>
      </c>
      <c r="CN32" s="46">
        <v>1.87</v>
      </c>
      <c r="CO32" s="46">
        <v>1.87</v>
      </c>
      <c r="CP32" s="46">
        <v>1.87</v>
      </c>
      <c r="CQ32" s="46">
        <v>1.87</v>
      </c>
      <c r="CR32" s="46">
        <v>1.87</v>
      </c>
      <c r="CS32" s="46">
        <v>2.02</v>
      </c>
      <c r="CT32" s="46">
        <v>2.02</v>
      </c>
      <c r="CU32" s="46">
        <v>2.02</v>
      </c>
      <c r="CV32" s="46">
        <v>2.02</v>
      </c>
      <c r="CW32" s="46">
        <v>2.02</v>
      </c>
      <c r="CX32" s="46">
        <v>2.02</v>
      </c>
      <c r="CY32" s="46">
        <v>2.0499999999999998</v>
      </c>
      <c r="CZ32" s="46">
        <v>2.0499999999999998</v>
      </c>
      <c r="DA32" s="46">
        <v>2.0499999999999998</v>
      </c>
      <c r="DB32" s="46">
        <v>2.0499999999999998</v>
      </c>
      <c r="DC32" s="46">
        <v>2.0499999999999998</v>
      </c>
      <c r="DD32" s="46">
        <v>2.0499999999999998</v>
      </c>
      <c r="DE32" s="46">
        <v>2.0499999999999998</v>
      </c>
      <c r="DF32" s="46">
        <v>1.93</v>
      </c>
      <c r="DG32" s="46">
        <v>1.93</v>
      </c>
      <c r="DH32" s="46">
        <v>1.93</v>
      </c>
      <c r="DI32" s="46">
        <v>1.93</v>
      </c>
      <c r="DJ32" s="46">
        <v>1.93</v>
      </c>
      <c r="DK32" s="46">
        <v>1.93</v>
      </c>
      <c r="DL32" s="46">
        <v>1.93</v>
      </c>
      <c r="DM32" s="46">
        <v>1.93</v>
      </c>
      <c r="DN32" s="46">
        <v>1.93</v>
      </c>
      <c r="DO32" s="46">
        <v>1.93</v>
      </c>
      <c r="DP32" s="46">
        <v>1.93</v>
      </c>
      <c r="DQ32" s="46">
        <v>1.93</v>
      </c>
      <c r="DR32" s="46">
        <v>1.93</v>
      </c>
      <c r="DS32" s="46">
        <v>1.93</v>
      </c>
      <c r="DT32" s="46">
        <v>1.93</v>
      </c>
      <c r="DU32" s="46">
        <v>1.93</v>
      </c>
      <c r="DV32" s="46">
        <v>1.93</v>
      </c>
      <c r="DW32" s="46">
        <v>1.93</v>
      </c>
      <c r="DX32" s="46">
        <v>1.93</v>
      </c>
      <c r="DY32" s="46">
        <v>1.93</v>
      </c>
      <c r="DZ32" s="46">
        <v>1.93</v>
      </c>
      <c r="EA32" s="46">
        <v>1.93</v>
      </c>
      <c r="EB32" s="46">
        <v>1.93</v>
      </c>
      <c r="EC32" s="46">
        <v>1.93</v>
      </c>
      <c r="ED32" s="46">
        <v>1.93</v>
      </c>
      <c r="EE32" s="46">
        <v>1.93</v>
      </c>
      <c r="EF32" s="46">
        <v>1.93</v>
      </c>
      <c r="EG32" s="46">
        <v>1.93</v>
      </c>
      <c r="EH32" s="46">
        <v>1.93</v>
      </c>
      <c r="EI32" s="46">
        <v>1.93</v>
      </c>
      <c r="EJ32" s="46">
        <v>1.93</v>
      </c>
      <c r="EK32" s="46">
        <v>1.93</v>
      </c>
      <c r="EL32" s="46">
        <v>1.93</v>
      </c>
      <c r="EM32" s="46">
        <v>1.93</v>
      </c>
      <c r="EN32" s="46">
        <v>1.93</v>
      </c>
      <c r="EO32" s="46">
        <v>1.93</v>
      </c>
      <c r="EP32" s="46">
        <v>1.93</v>
      </c>
      <c r="EQ32" s="46">
        <v>2.2027467177059199</v>
      </c>
      <c r="ER32" s="46">
        <v>2.2027467177059199</v>
      </c>
      <c r="ES32" s="46">
        <v>2.2999999999999998</v>
      </c>
      <c r="ET32" s="46">
        <v>2.2027467177059199</v>
      </c>
      <c r="EU32" s="46">
        <v>2.2999999999999998</v>
      </c>
      <c r="EV32" s="46">
        <v>2.2027467177059199</v>
      </c>
      <c r="EW32" s="46">
        <v>2.2027467177059199</v>
      </c>
      <c r="EX32" s="46">
        <v>2.2027467177059199</v>
      </c>
      <c r="EY32" s="46">
        <v>2.2027467177059199</v>
      </c>
      <c r="EZ32" s="46">
        <v>2.2027467177059199</v>
      </c>
      <c r="FA32" s="46">
        <v>2.2027467177059199</v>
      </c>
      <c r="FB32" s="46">
        <v>2.2027467177059199</v>
      </c>
      <c r="FC32" s="46">
        <v>2.2027467177059199</v>
      </c>
      <c r="FD32" s="46">
        <v>2.0012759813303784</v>
      </c>
      <c r="FE32" s="46">
        <v>2.0012759813303784</v>
      </c>
      <c r="FF32" s="46">
        <v>2.0012759813303784</v>
      </c>
      <c r="FG32" s="46">
        <v>2.0012759813303784</v>
      </c>
      <c r="FH32" s="46">
        <v>1.96098183405527</v>
      </c>
      <c r="FI32" s="46">
        <v>1.96098183405527</v>
      </c>
      <c r="FJ32" s="46">
        <v>1.96098183405527</v>
      </c>
      <c r="FK32" s="46">
        <v>1.96098183405527</v>
      </c>
      <c r="FL32" s="46">
        <v>1.96098183405527</v>
      </c>
      <c r="FM32" s="46">
        <v>1.8333837010174272</v>
      </c>
      <c r="FN32" s="46">
        <v>2.2999999999999998</v>
      </c>
      <c r="FO32" s="46"/>
      <c r="FP32" s="46">
        <v>1.8199523185923911</v>
      </c>
      <c r="FQ32" s="46">
        <v>1.8199523185923911</v>
      </c>
      <c r="FR32" s="46">
        <v>1.8199523185923911</v>
      </c>
      <c r="FS32" s="46">
        <v>1.8199523185923911</v>
      </c>
      <c r="FT32" s="46">
        <v>1.8199523185923911</v>
      </c>
      <c r="FU32" s="46">
        <v>1.8199523185923911</v>
      </c>
      <c r="FV32" s="46">
        <v>2.2999999999999998</v>
      </c>
      <c r="FW32" s="46">
        <v>2.2999999999999998</v>
      </c>
      <c r="FX32" s="46">
        <v>1.799805244954837</v>
      </c>
      <c r="FY32" s="46">
        <v>2.2999999999999998</v>
      </c>
      <c r="FZ32" s="46">
        <v>1.7125012591921023</v>
      </c>
      <c r="GA32" s="46">
        <v>1.7125012591921023</v>
      </c>
      <c r="GB32" s="46">
        <v>1.6990698767670662</v>
      </c>
      <c r="GC32" s="46">
        <v>1.6990698767670662</v>
      </c>
      <c r="GD32" s="46">
        <v>1.7125012591921023</v>
      </c>
      <c r="GE32" s="46">
        <v>1.7125012591921023</v>
      </c>
      <c r="GF32" s="46">
        <v>1.9005406131426077</v>
      </c>
      <c r="GG32" s="46">
        <f t="shared" si="95"/>
        <v>1.9104324905140861</v>
      </c>
      <c r="GH32" s="46">
        <f t="shared" si="95"/>
        <v>1.9203243678855646</v>
      </c>
      <c r="GI32" s="46">
        <f t="shared" si="95"/>
        <v>1.9302162452570431</v>
      </c>
      <c r="GJ32" s="46">
        <f t="shared" si="95"/>
        <v>1.9401081226285215</v>
      </c>
      <c r="GK32" s="46">
        <v>1.95</v>
      </c>
      <c r="GL32" s="46">
        <v>1.95</v>
      </c>
      <c r="GM32" s="46">
        <v>1.9005406131426077</v>
      </c>
      <c r="GN32" s="46">
        <v>1.9005406131426077</v>
      </c>
      <c r="GO32" s="46">
        <v>1.9005406131426077</v>
      </c>
      <c r="GP32" s="46">
        <v>1.9005406131426077</v>
      </c>
      <c r="GQ32" s="46">
        <v>1.9005406131426077</v>
      </c>
      <c r="GR32" s="46">
        <v>1.9005406131426077</v>
      </c>
      <c r="GS32" s="46">
        <v>1.65</v>
      </c>
      <c r="GT32" s="46">
        <v>1.65</v>
      </c>
      <c r="GU32" s="46">
        <v>1.65</v>
      </c>
      <c r="GV32" s="46">
        <v>1.65</v>
      </c>
      <c r="GW32" s="46">
        <v>1.65</v>
      </c>
      <c r="GX32" s="46">
        <v>1.5983345085792957</v>
      </c>
      <c r="GY32" s="46">
        <v>1.65</v>
      </c>
      <c r="GZ32" s="46">
        <v>1.65</v>
      </c>
      <c r="HA32" s="46">
        <v>1.5580403613041873</v>
      </c>
      <c r="HB32" s="46">
        <v>1.5580403613041873</v>
      </c>
      <c r="HC32" s="46">
        <v>1.5580403613041873</v>
      </c>
      <c r="HD32" s="46">
        <v>1.5781874349417415</v>
      </c>
      <c r="HE32" s="46">
        <v>1.5781874349417415</v>
      </c>
      <c r="HF32" s="46">
        <v>1.5781874349417415</v>
      </c>
      <c r="HG32" s="46">
        <v>1.5580403613041873</v>
      </c>
      <c r="HH32" s="46">
        <v>1.5580403613041873</v>
      </c>
      <c r="HI32" s="46">
        <v>1.5580403613041873</v>
      </c>
      <c r="HJ32" s="46">
        <v>1.5580403613041873</v>
      </c>
      <c r="HK32" s="46">
        <v>1.6117658910043318</v>
      </c>
      <c r="HL32" s="46">
        <v>1.6251972734293678</v>
      </c>
      <c r="HM32" s="46">
        <v>1.65</v>
      </c>
      <c r="HN32" s="46">
        <v>1.6251972734293678</v>
      </c>
      <c r="HO32" s="46">
        <v>1.6251972734293678</v>
      </c>
      <c r="HP32" s="46">
        <v>1.6251972734293678</v>
      </c>
      <c r="HQ32" s="46">
        <v>1.6251972734293678</v>
      </c>
      <c r="HR32" s="46">
        <v>1.6251972734293678</v>
      </c>
      <c r="HS32" s="46">
        <v>1.6251972734293678</v>
      </c>
      <c r="HT32" s="46">
        <v>1.5983345085792957</v>
      </c>
      <c r="HU32" s="46">
        <v>1.5983345085792957</v>
      </c>
      <c r="HV32" s="46">
        <v>1.5580403613041873</v>
      </c>
      <c r="HW32" s="46">
        <v>1.5513246700916694</v>
      </c>
      <c r="HX32" s="46">
        <v>1.5513246700916694</v>
      </c>
      <c r="HY32" s="46">
        <v>1.5513246700916694</v>
      </c>
      <c r="HZ32" s="46">
        <v>1.5513246700916694</v>
      </c>
      <c r="IA32" s="46">
        <v>1.5513246700916694</v>
      </c>
      <c r="IB32" s="46">
        <v>1.65</v>
      </c>
      <c r="IC32" s="46">
        <v>1.65</v>
      </c>
      <c r="ID32" s="46">
        <v>1.65</v>
      </c>
      <c r="IE32" s="46">
        <v>1.65</v>
      </c>
      <c r="IF32" s="46">
        <v>1.65</v>
      </c>
      <c r="IG32" s="46">
        <v>1.75</v>
      </c>
      <c r="IH32" s="46">
        <v>1.75</v>
      </c>
      <c r="II32" s="46">
        <v>1.75</v>
      </c>
      <c r="IJ32" s="46">
        <v>1.75</v>
      </c>
      <c r="IK32" s="46">
        <v>1.75</v>
      </c>
      <c r="IL32" s="46">
        <v>1.75</v>
      </c>
      <c r="IM32" s="46">
        <v>1.75</v>
      </c>
      <c r="IN32" s="46">
        <v>1.75</v>
      </c>
      <c r="IO32" s="47">
        <v>1.7460797152546925</v>
      </c>
      <c r="IP32" s="47">
        <v>1.75</v>
      </c>
      <c r="IQ32" s="47">
        <v>1.75</v>
      </c>
      <c r="IR32" s="47">
        <v>1.75</v>
      </c>
      <c r="IS32" s="47">
        <v>1.75</v>
      </c>
      <c r="IT32" s="47">
        <v>2.9</v>
      </c>
      <c r="IU32" s="47">
        <v>2.9</v>
      </c>
      <c r="IV32" s="47">
        <v>2.9</v>
      </c>
      <c r="IW32" s="47">
        <v>2.9</v>
      </c>
      <c r="IX32" s="47">
        <v>2.9</v>
      </c>
      <c r="IY32" s="47">
        <v>2.9</v>
      </c>
      <c r="IZ32" s="47">
        <v>2.9</v>
      </c>
      <c r="JA32" s="47">
        <v>2.9</v>
      </c>
      <c r="JB32" s="47">
        <v>2.9</v>
      </c>
      <c r="JC32" s="47">
        <v>2.9</v>
      </c>
      <c r="JD32" s="47">
        <v>2.9</v>
      </c>
      <c r="JE32" s="47">
        <v>2.9</v>
      </c>
      <c r="JF32" s="47">
        <v>2.9</v>
      </c>
      <c r="JG32" s="47">
        <v>2.9</v>
      </c>
      <c r="JH32" s="47">
        <v>2.9</v>
      </c>
      <c r="JI32" s="47">
        <v>2.5</v>
      </c>
      <c r="JJ32" s="47">
        <v>2.498237131056714</v>
      </c>
      <c r="JK32" s="47">
        <v>2.1490211880057757</v>
      </c>
      <c r="JL32" s="47">
        <v>2.1490211880057757</v>
      </c>
      <c r="JM32" s="47">
        <v>2.1490211880057757</v>
      </c>
      <c r="JN32" s="47">
        <v>2.0012759813303784</v>
      </c>
      <c r="JO32" s="47">
        <v>2.0012759813303784</v>
      </c>
      <c r="JP32" s="47">
        <v>2.0482858198180049</v>
      </c>
      <c r="JQ32" s="47">
        <v>2.0482858198180049</v>
      </c>
      <c r="JR32" s="47">
        <v>2.115442731943185</v>
      </c>
      <c r="JS32" s="47">
        <v>2.115442731943185</v>
      </c>
      <c r="JT32" s="47">
        <v>2.25</v>
      </c>
      <c r="JU32" s="47">
        <v>2.115442731943185</v>
      </c>
      <c r="JV32" s="47">
        <v>2.25</v>
      </c>
      <c r="JW32" s="47">
        <v>2.25</v>
      </c>
      <c r="JX32" s="47">
        <v>2.4624201112566175</v>
      </c>
      <c r="JY32" s="47">
        <v>2</v>
      </c>
      <c r="JZ32" s="47">
        <v>2</v>
      </c>
      <c r="KA32" s="47">
        <v>1.9055773815519963</v>
      </c>
      <c r="KB32" s="47">
        <v>1.7662267888922469</v>
      </c>
      <c r="KC32" s="47">
        <v>1.7393640240421746</v>
      </c>
      <c r="KD32" s="47">
        <v>1.779658171317283</v>
      </c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191"/>
      <c r="KR32" s="191"/>
      <c r="KS32" s="191"/>
      <c r="KT32" s="191"/>
      <c r="KU32" s="191"/>
      <c r="KV32" s="191"/>
      <c r="KW32" s="191"/>
      <c r="KX32" s="191"/>
      <c r="KY32" s="191"/>
      <c r="KZ32" s="191"/>
      <c r="LA32" s="191"/>
      <c r="LB32" s="191"/>
      <c r="LC32" s="191"/>
      <c r="LD32" s="191"/>
      <c r="LE32" s="191"/>
      <c r="LF32" s="191"/>
      <c r="LG32" s="191"/>
      <c r="LH32" s="191"/>
      <c r="LI32" s="191"/>
      <c r="LJ32" s="191"/>
      <c r="LK32" s="191"/>
      <c r="LL32" s="191"/>
      <c r="LM32" s="191"/>
      <c r="LN32" s="191"/>
      <c r="LO32" s="191"/>
      <c r="LP32" s="191"/>
      <c r="LQ32" s="191"/>
      <c r="LR32" s="191"/>
      <c r="LS32" s="191"/>
      <c r="LT32" s="191"/>
      <c r="LU32" s="191"/>
      <c r="LV32" s="191"/>
      <c r="LW32" s="191"/>
      <c r="LX32" s="191"/>
      <c r="LY32" s="191"/>
      <c r="LZ32" s="191"/>
      <c r="MA32" s="191"/>
      <c r="MB32" s="191"/>
      <c r="MC32" s="191"/>
      <c r="MD32" s="191"/>
      <c r="ME32" s="191"/>
      <c r="MF32" s="191"/>
      <c r="MG32" s="191"/>
      <c r="MH32" s="191"/>
    </row>
    <row r="33" spans="1:346" ht="13.5" hidden="1" customHeight="1" thickBot="1" x14ac:dyDescent="0.25">
      <c r="A33" s="27" t="s">
        <v>27</v>
      </c>
      <c r="B33" s="45" t="s">
        <v>0</v>
      </c>
      <c r="C33" s="115">
        <f t="shared" si="97"/>
        <v>26</v>
      </c>
      <c r="D33" s="27"/>
      <c r="E33" s="47">
        <v>21.5</v>
      </c>
      <c r="F33" s="47">
        <v>21.5</v>
      </c>
      <c r="G33" s="47">
        <v>21.5</v>
      </c>
      <c r="H33" s="47">
        <v>21.5</v>
      </c>
      <c r="I33" s="47">
        <v>21.5</v>
      </c>
      <c r="J33" s="47">
        <v>22</v>
      </c>
      <c r="K33" s="47">
        <v>22</v>
      </c>
      <c r="L33" s="46">
        <v>22</v>
      </c>
      <c r="M33" s="46">
        <v>22</v>
      </c>
      <c r="N33" s="46">
        <v>22</v>
      </c>
      <c r="O33" s="46">
        <v>22</v>
      </c>
      <c r="P33" s="46">
        <v>22</v>
      </c>
      <c r="Q33" s="46">
        <v>22</v>
      </c>
      <c r="R33" s="46">
        <v>22</v>
      </c>
      <c r="S33" s="46">
        <v>21.25</v>
      </c>
      <c r="T33" s="46">
        <v>21.25</v>
      </c>
      <c r="U33" s="46">
        <v>21.25</v>
      </c>
      <c r="V33" s="46">
        <v>21.25</v>
      </c>
      <c r="W33" s="46">
        <v>21.25</v>
      </c>
      <c r="X33" s="46">
        <v>21.25</v>
      </c>
      <c r="Y33" s="46">
        <v>21.25</v>
      </c>
      <c r="Z33" s="46">
        <v>21.25</v>
      </c>
      <c r="AA33" s="46">
        <v>20.5</v>
      </c>
      <c r="AB33" s="46">
        <v>20.5</v>
      </c>
      <c r="AC33" s="46">
        <v>20.5</v>
      </c>
      <c r="AD33" s="46">
        <v>20.5</v>
      </c>
      <c r="AE33" s="46">
        <v>20.5</v>
      </c>
      <c r="AF33" s="46">
        <v>20.45</v>
      </c>
      <c r="AG33" s="99">
        <v>20.45</v>
      </c>
      <c r="AH33" s="46">
        <v>20.45</v>
      </c>
      <c r="AI33" s="46">
        <v>20.45</v>
      </c>
      <c r="AJ33" s="46">
        <v>20.45</v>
      </c>
      <c r="AK33" s="46">
        <v>20.2</v>
      </c>
      <c r="AL33" s="46">
        <v>20.2</v>
      </c>
      <c r="AM33" s="46">
        <v>20.2</v>
      </c>
      <c r="AN33" s="46">
        <v>20.2</v>
      </c>
      <c r="AO33" s="46">
        <v>20.2</v>
      </c>
      <c r="AP33" s="46">
        <v>20.2</v>
      </c>
      <c r="AQ33" s="46">
        <v>20.2</v>
      </c>
      <c r="AR33" s="46">
        <v>20.2</v>
      </c>
      <c r="AS33" s="46">
        <v>20.2</v>
      </c>
      <c r="AT33" s="46">
        <v>20.2</v>
      </c>
      <c r="AU33" s="46">
        <v>17.399999999999999</v>
      </c>
      <c r="AV33" s="99">
        <v>17.399999999999999</v>
      </c>
      <c r="AW33" s="46">
        <v>17.399999999999999</v>
      </c>
      <c r="AX33" s="46">
        <v>17.399999999999999</v>
      </c>
      <c r="AY33" s="46">
        <v>17.399999999999999</v>
      </c>
      <c r="AZ33" s="46">
        <v>17.399999999999999</v>
      </c>
      <c r="BA33" s="46">
        <v>16.5</v>
      </c>
      <c r="BB33" s="46">
        <v>16.5</v>
      </c>
      <c r="BC33" s="46">
        <v>16.5</v>
      </c>
      <c r="BD33" s="46">
        <v>16.5</v>
      </c>
      <c r="BE33" s="46">
        <v>17.25</v>
      </c>
      <c r="BF33" s="46">
        <v>17.25</v>
      </c>
      <c r="BG33" s="46">
        <v>17.25</v>
      </c>
      <c r="BH33" s="46">
        <v>17.25</v>
      </c>
      <c r="BI33" s="46">
        <v>17.25</v>
      </c>
      <c r="BJ33" s="46">
        <v>17.25</v>
      </c>
      <c r="BK33" s="46">
        <v>17.05</v>
      </c>
      <c r="BL33" s="46">
        <v>17.05</v>
      </c>
      <c r="BM33" s="46">
        <v>17.05</v>
      </c>
      <c r="BN33" s="46">
        <v>17.05</v>
      </c>
      <c r="BO33" s="46">
        <v>17.05</v>
      </c>
      <c r="BP33" s="46">
        <v>17.05</v>
      </c>
      <c r="BQ33" s="46">
        <v>17.05</v>
      </c>
      <c r="BR33" s="46">
        <v>17.05</v>
      </c>
      <c r="BS33" s="46">
        <v>17.05</v>
      </c>
      <c r="BT33" s="46">
        <v>17.05</v>
      </c>
      <c r="BU33" s="46">
        <v>17.05</v>
      </c>
      <c r="BV33" s="46">
        <v>17.05</v>
      </c>
      <c r="BW33" s="46">
        <v>17.05</v>
      </c>
      <c r="BX33" s="46">
        <v>17.05</v>
      </c>
      <c r="BY33" s="46">
        <v>14.75</v>
      </c>
      <c r="BZ33" s="46">
        <v>14.75</v>
      </c>
      <c r="CA33" s="46">
        <v>14.1</v>
      </c>
      <c r="CB33" s="46">
        <v>14.1</v>
      </c>
      <c r="CC33" s="46">
        <v>13.75</v>
      </c>
      <c r="CD33" s="46">
        <v>13.75</v>
      </c>
      <c r="CE33" s="46">
        <v>13.75</v>
      </c>
      <c r="CF33" s="46">
        <v>13.75</v>
      </c>
      <c r="CG33" s="46">
        <v>13.75</v>
      </c>
      <c r="CH33" s="46">
        <v>13.75</v>
      </c>
      <c r="CI33" s="46">
        <v>13.75</v>
      </c>
      <c r="CJ33" s="46">
        <v>13.75</v>
      </c>
      <c r="CK33" s="46">
        <v>11.5</v>
      </c>
      <c r="CL33" s="46">
        <v>11.25</v>
      </c>
      <c r="CM33" s="46">
        <v>11.15</v>
      </c>
      <c r="CN33" s="46">
        <v>11.15</v>
      </c>
      <c r="CO33" s="46">
        <v>11.15</v>
      </c>
      <c r="CP33" s="46">
        <v>11.15</v>
      </c>
      <c r="CQ33" s="46">
        <v>11.15</v>
      </c>
      <c r="CR33" s="46">
        <v>11.15</v>
      </c>
      <c r="CS33" s="46">
        <v>9.9</v>
      </c>
      <c r="CT33" s="46">
        <v>9.9</v>
      </c>
      <c r="CU33" s="46">
        <v>9.9</v>
      </c>
      <c r="CV33" s="46">
        <v>9.9</v>
      </c>
      <c r="CW33" s="46">
        <v>9.9</v>
      </c>
      <c r="CX33" s="46">
        <v>9.9</v>
      </c>
      <c r="CY33" s="46">
        <v>9.75</v>
      </c>
      <c r="CZ33" s="46">
        <v>9.75</v>
      </c>
      <c r="DA33" s="46">
        <v>9.75</v>
      </c>
      <c r="DB33" s="46">
        <v>9.75</v>
      </c>
      <c r="DC33" s="46">
        <v>9.75</v>
      </c>
      <c r="DD33" s="46">
        <v>9.75</v>
      </c>
      <c r="DE33" s="46">
        <v>9.75</v>
      </c>
      <c r="DF33" s="46">
        <v>9.25</v>
      </c>
      <c r="DG33" s="46">
        <v>9.25</v>
      </c>
      <c r="DH33" s="46">
        <v>9.25</v>
      </c>
      <c r="DI33" s="46">
        <v>9.25</v>
      </c>
      <c r="DJ33" s="46">
        <v>9.25</v>
      </c>
      <c r="DK33" s="46">
        <v>9.25</v>
      </c>
      <c r="DL33" s="46">
        <v>8.75</v>
      </c>
      <c r="DM33" s="46">
        <v>8.75</v>
      </c>
      <c r="DN33" s="46">
        <v>8.75</v>
      </c>
      <c r="DO33" s="46">
        <v>8.75</v>
      </c>
      <c r="DP33" s="46">
        <v>8.75</v>
      </c>
      <c r="DQ33" s="46">
        <v>8.75</v>
      </c>
      <c r="DR33" s="46">
        <v>8.75</v>
      </c>
      <c r="DS33" s="46">
        <v>8.75</v>
      </c>
      <c r="DT33" s="46">
        <v>8.75</v>
      </c>
      <c r="DU33" s="46">
        <v>8.75</v>
      </c>
      <c r="DV33" s="46">
        <v>8.75</v>
      </c>
      <c r="DW33" s="46">
        <v>8.75</v>
      </c>
      <c r="DX33" s="46">
        <v>8.75</v>
      </c>
      <c r="DY33" s="46">
        <v>8.75</v>
      </c>
      <c r="DZ33" s="46">
        <v>8.75</v>
      </c>
      <c r="EA33" s="46">
        <v>8.75</v>
      </c>
      <c r="EB33" s="46">
        <v>8.75</v>
      </c>
      <c r="EC33" s="46">
        <v>8.75</v>
      </c>
      <c r="ED33" s="46">
        <v>8.75</v>
      </c>
      <c r="EE33" s="46">
        <v>8.75</v>
      </c>
      <c r="EF33" s="46">
        <v>8.75</v>
      </c>
      <c r="EG33" s="46">
        <v>8.75</v>
      </c>
      <c r="EH33" s="46">
        <v>8.75</v>
      </c>
      <c r="EI33" s="46">
        <v>8.75</v>
      </c>
      <c r="EJ33" s="46">
        <v>8.75</v>
      </c>
      <c r="EK33" s="46">
        <v>8.75</v>
      </c>
      <c r="EL33" s="46">
        <v>8.75</v>
      </c>
      <c r="EM33" s="46">
        <v>8.75</v>
      </c>
      <c r="EN33" s="46">
        <v>8.75</v>
      </c>
      <c r="EO33" s="46">
        <v>8.75</v>
      </c>
      <c r="EP33" s="46">
        <v>8.75</v>
      </c>
      <c r="EQ33" s="46">
        <v>24</v>
      </c>
      <c r="ER33" s="46">
        <v>24</v>
      </c>
      <c r="ES33" s="46">
        <v>24</v>
      </c>
      <c r="ET33" s="46">
        <v>24</v>
      </c>
      <c r="EU33" s="46">
        <v>24</v>
      </c>
      <c r="EV33" s="46">
        <v>24</v>
      </c>
      <c r="EW33" s="46">
        <v>24</v>
      </c>
      <c r="EX33" s="46">
        <v>24</v>
      </c>
      <c r="EY33" s="46">
        <v>24</v>
      </c>
      <c r="EZ33" s="46">
        <v>24</v>
      </c>
      <c r="FA33" s="46">
        <v>23.6</v>
      </c>
      <c r="FB33" s="46">
        <v>23.572076155938351</v>
      </c>
      <c r="FC33" s="46">
        <v>23.572076155938351</v>
      </c>
      <c r="FD33" s="46">
        <v>24</v>
      </c>
      <c r="FE33" s="46">
        <v>24</v>
      </c>
      <c r="FF33" s="46">
        <v>24</v>
      </c>
      <c r="FG33" s="46">
        <v>24</v>
      </c>
      <c r="FH33" s="46">
        <v>24</v>
      </c>
      <c r="FI33" s="46">
        <v>24</v>
      </c>
      <c r="FJ33" s="46">
        <v>24</v>
      </c>
      <c r="FK33" s="46">
        <v>24</v>
      </c>
      <c r="FL33" s="46">
        <v>24</v>
      </c>
      <c r="FM33" s="46">
        <v>24</v>
      </c>
      <c r="FN33" s="46">
        <v>24</v>
      </c>
      <c r="FO33" s="46"/>
      <c r="FP33" s="46">
        <v>19.47550451630234</v>
      </c>
      <c r="FQ33" s="46">
        <v>19.47550451630234</v>
      </c>
      <c r="FR33" s="46">
        <v>19.47550451630234</v>
      </c>
      <c r="FS33" s="46">
        <v>19.47550451630234</v>
      </c>
      <c r="FT33" s="46">
        <v>19.47550451630234</v>
      </c>
      <c r="FU33" s="46">
        <v>19.47550451630234</v>
      </c>
      <c r="FV33" s="46">
        <v>24</v>
      </c>
      <c r="FW33" s="46">
        <v>24</v>
      </c>
      <c r="FX33" s="46">
        <v>13.162754776535376</v>
      </c>
      <c r="FY33" s="46">
        <v>24</v>
      </c>
      <c r="FZ33" s="46">
        <v>10.745105940028877</v>
      </c>
      <c r="GA33" s="46">
        <v>10.745105940028877</v>
      </c>
      <c r="GB33" s="46">
        <v>10.510056747590745</v>
      </c>
      <c r="GC33" s="46">
        <v>10.510056747590745</v>
      </c>
      <c r="GD33" s="46">
        <v>12.222558006782849</v>
      </c>
      <c r="GE33" s="46">
        <v>12.222558006782849</v>
      </c>
      <c r="GF33" s="46">
        <v>12.491185655283571</v>
      </c>
      <c r="GG33" s="46">
        <f t="shared" si="95"/>
        <v>12.592948524226857</v>
      </c>
      <c r="GH33" s="46">
        <f t="shared" si="95"/>
        <v>12.694711393170143</v>
      </c>
      <c r="GI33" s="46">
        <f t="shared" si="95"/>
        <v>12.79647426211343</v>
      </c>
      <c r="GJ33" s="46">
        <f t="shared" si="95"/>
        <v>12.898237131056716</v>
      </c>
      <c r="GK33" s="46">
        <v>13</v>
      </c>
      <c r="GL33" s="46">
        <v>13</v>
      </c>
      <c r="GM33" s="46">
        <v>13</v>
      </c>
      <c r="GN33" s="46">
        <v>13</v>
      </c>
      <c r="GO33" s="46">
        <v>13</v>
      </c>
      <c r="GP33" s="46">
        <v>13</v>
      </c>
      <c r="GQ33" s="46">
        <v>13</v>
      </c>
      <c r="GR33" s="46">
        <v>13</v>
      </c>
      <c r="GS33" s="46">
        <v>11</v>
      </c>
      <c r="GT33" s="46">
        <v>11</v>
      </c>
      <c r="GU33" s="46">
        <v>11</v>
      </c>
      <c r="GV33" s="46">
        <v>11</v>
      </c>
      <c r="GW33" s="46">
        <v>11</v>
      </c>
      <c r="GX33" s="46">
        <v>11</v>
      </c>
      <c r="GY33" s="46">
        <v>11</v>
      </c>
      <c r="GZ33" s="46">
        <v>11</v>
      </c>
      <c r="HA33" s="46">
        <v>9.6705953460259906</v>
      </c>
      <c r="HB33" s="46">
        <v>9.6705953460259906</v>
      </c>
      <c r="HC33" s="46">
        <v>9.6705953460259906</v>
      </c>
      <c r="HD33" s="46">
        <v>9.2676538732749076</v>
      </c>
      <c r="HE33" s="46">
        <v>9.2676538732749076</v>
      </c>
      <c r="HF33" s="46">
        <v>9.2676538732749076</v>
      </c>
      <c r="HG33" s="46">
        <v>9.1333400490245467</v>
      </c>
      <c r="HH33" s="46">
        <v>9.1333400490245467</v>
      </c>
      <c r="HI33" s="46">
        <v>9.1333400490245467</v>
      </c>
      <c r="HJ33" s="46">
        <v>9.1333400490245467</v>
      </c>
      <c r="HK33" s="46">
        <v>11</v>
      </c>
      <c r="HL33" s="46">
        <v>11</v>
      </c>
      <c r="HM33" s="46">
        <v>11</v>
      </c>
      <c r="HN33" s="46">
        <v>14.774520667539708</v>
      </c>
      <c r="HO33" s="46">
        <v>13.256774453510626</v>
      </c>
      <c r="HP33" s="46">
        <v>13.256774453510626</v>
      </c>
      <c r="HQ33" s="46">
        <v>13.256774453510626</v>
      </c>
      <c r="HR33" s="46">
        <v>13.256774453510626</v>
      </c>
      <c r="HS33" s="46">
        <v>13.256774453510626</v>
      </c>
      <c r="HT33" s="46">
        <v>12.303146301333065</v>
      </c>
      <c r="HU33" s="46">
        <v>12.303146301333065</v>
      </c>
      <c r="HV33" s="46">
        <v>11.819616534031766</v>
      </c>
      <c r="HW33" s="46">
        <v>12.222558006782849</v>
      </c>
      <c r="HX33" s="46">
        <v>12.222558006782849</v>
      </c>
      <c r="HY33" s="46">
        <v>12.222558006782849</v>
      </c>
      <c r="HZ33" s="46">
        <v>12.222558006782849</v>
      </c>
      <c r="IA33" s="46">
        <v>12.222558006782849</v>
      </c>
      <c r="IB33" s="46">
        <v>13.25</v>
      </c>
      <c r="IC33" s="46">
        <v>13.25</v>
      </c>
      <c r="ID33" s="46">
        <v>13.25</v>
      </c>
      <c r="IE33" s="46">
        <v>13.25</v>
      </c>
      <c r="IF33" s="46">
        <v>13.25</v>
      </c>
      <c r="IG33" s="46">
        <v>13.498539337161278</v>
      </c>
      <c r="IH33" s="46">
        <v>14</v>
      </c>
      <c r="II33" s="46">
        <v>14</v>
      </c>
      <c r="IJ33" s="46">
        <v>13.498539337161278</v>
      </c>
      <c r="IK33" s="46">
        <v>13.498539337161278</v>
      </c>
      <c r="IL33" s="46">
        <v>13.498539337161278</v>
      </c>
      <c r="IM33" s="46">
        <v>14</v>
      </c>
      <c r="IN33" s="46">
        <v>14</v>
      </c>
      <c r="IO33" s="47">
        <v>13.229911688660557</v>
      </c>
      <c r="IP33" s="47">
        <v>14</v>
      </c>
      <c r="IQ33" s="47">
        <v>13.96863772203754</v>
      </c>
      <c r="IR33" s="47">
        <v>13.96863772203754</v>
      </c>
      <c r="IS33" s="47">
        <v>13.700010073536818</v>
      </c>
      <c r="IT33" s="47">
        <v>13.700010073536818</v>
      </c>
      <c r="IU33" s="47">
        <v>14</v>
      </c>
      <c r="IV33" s="47">
        <v>14</v>
      </c>
      <c r="IW33" s="47">
        <v>14</v>
      </c>
      <c r="IX33" s="47">
        <v>14</v>
      </c>
      <c r="IY33" s="47">
        <v>14</v>
      </c>
      <c r="IZ33" s="47">
        <v>14</v>
      </c>
      <c r="JA33" s="47">
        <v>14</v>
      </c>
      <c r="JB33" s="47">
        <v>14</v>
      </c>
      <c r="JC33" s="47">
        <v>14</v>
      </c>
      <c r="JD33" s="47">
        <v>14</v>
      </c>
      <c r="JE33" s="47">
        <v>14</v>
      </c>
      <c r="JF33" s="47">
        <v>14</v>
      </c>
      <c r="JG33" s="47">
        <v>14</v>
      </c>
      <c r="JH33" s="47">
        <v>14</v>
      </c>
      <c r="JI33" s="47">
        <v>17.5</v>
      </c>
      <c r="JJ33" s="47">
        <v>16.755649575232532</v>
      </c>
      <c r="JK33" s="47">
        <v>16.117658910043318</v>
      </c>
      <c r="JL33" s="47">
        <v>16.117658910043318</v>
      </c>
      <c r="JM33" s="47">
        <v>16.117658910043318</v>
      </c>
      <c r="JN33" s="47">
        <v>15.110305228165609</v>
      </c>
      <c r="JO33" s="47">
        <v>15</v>
      </c>
      <c r="JP33" s="47">
        <v>13.96863772203754</v>
      </c>
      <c r="JQ33" s="47">
        <v>13.431382425036098</v>
      </c>
      <c r="JR33" s="47">
        <v>13.431382425036098</v>
      </c>
      <c r="JS33" s="47">
        <v>13.297068600785735</v>
      </c>
      <c r="JT33" s="47">
        <v>15</v>
      </c>
      <c r="JU33" s="47">
        <v>13.297068600785735</v>
      </c>
      <c r="JV33" s="47">
        <v>15</v>
      </c>
      <c r="JW33" s="47">
        <v>12.200172369407788</v>
      </c>
      <c r="JX33" s="47">
        <v>12</v>
      </c>
      <c r="JY33" s="47">
        <v>9</v>
      </c>
      <c r="JZ33" s="47">
        <v>8.5</v>
      </c>
      <c r="KA33" s="47">
        <v>8.3190624895067327</v>
      </c>
      <c r="KB33" s="47">
        <v>8</v>
      </c>
      <c r="KC33" s="47">
        <v>7.5</v>
      </c>
      <c r="KD33" s="47">
        <v>6.8080319666901721</v>
      </c>
      <c r="KE33" s="47"/>
      <c r="KF33" s="47"/>
      <c r="KG33" s="47"/>
      <c r="KH33" s="47"/>
      <c r="KI33" s="47"/>
      <c r="KJ33" s="47"/>
      <c r="KK33" s="47"/>
      <c r="KL33" s="47"/>
      <c r="KM33" s="47"/>
      <c r="KN33" s="47"/>
      <c r="KO33" s="47"/>
      <c r="KP33" s="47"/>
      <c r="KQ33" s="191"/>
      <c r="KR33" s="191"/>
      <c r="KS33" s="191"/>
      <c r="KT33" s="191"/>
      <c r="KU33" s="191"/>
      <c r="KV33" s="191"/>
      <c r="KW33" s="191"/>
      <c r="KX33" s="191"/>
      <c r="KY33" s="191"/>
      <c r="KZ33" s="191"/>
      <c r="LA33" s="191"/>
      <c r="LB33" s="191"/>
      <c r="LC33" s="191"/>
      <c r="LD33" s="191"/>
      <c r="LE33" s="191"/>
      <c r="LF33" s="191"/>
      <c r="LG33" s="191"/>
      <c r="LH33" s="191"/>
      <c r="LI33" s="191"/>
      <c r="LJ33" s="191"/>
      <c r="LK33" s="191"/>
      <c r="LL33" s="191"/>
      <c r="LM33" s="191"/>
      <c r="LN33" s="191"/>
      <c r="LO33" s="191"/>
      <c r="LP33" s="191"/>
      <c r="LQ33" s="191"/>
      <c r="LR33" s="191"/>
      <c r="LS33" s="191"/>
      <c r="LT33" s="191"/>
      <c r="LU33" s="191"/>
      <c r="LV33" s="191"/>
      <c r="LW33" s="191"/>
      <c r="LX33" s="191"/>
      <c r="LY33" s="191"/>
      <c r="LZ33" s="191"/>
      <c r="MA33" s="191"/>
      <c r="MB33" s="191"/>
      <c r="MC33" s="191"/>
      <c r="MD33" s="191"/>
      <c r="ME33" s="191"/>
      <c r="MF33" s="191"/>
      <c r="MG33" s="191"/>
      <c r="MH33" s="191"/>
    </row>
    <row r="34" spans="1:346" ht="13.5" hidden="1" customHeight="1" thickBot="1" x14ac:dyDescent="0.25">
      <c r="A34" s="27" t="s">
        <v>80</v>
      </c>
      <c r="B34" s="45" t="s">
        <v>0</v>
      </c>
      <c r="C34" s="115">
        <f t="shared" si="97"/>
        <v>27</v>
      </c>
      <c r="D34" s="27"/>
      <c r="E34" s="47">
        <v>9.9499999999999993</v>
      </c>
      <c r="F34" s="47">
        <v>9.9499999999999993</v>
      </c>
      <c r="G34" s="47">
        <v>9.9499999999999993</v>
      </c>
      <c r="H34" s="47">
        <v>9.9499999999999993</v>
      </c>
      <c r="I34" s="47">
        <v>9.9499999999999993</v>
      </c>
      <c r="J34" s="47">
        <v>9.9499999999999993</v>
      </c>
      <c r="K34" s="47">
        <v>9.9499999999999993</v>
      </c>
      <c r="L34" s="46">
        <v>9.9499999999999993</v>
      </c>
      <c r="M34" s="46">
        <v>9.9499999999999993</v>
      </c>
      <c r="N34" s="46">
        <v>9.9499999999999993</v>
      </c>
      <c r="O34" s="46">
        <v>9.9499999999999993</v>
      </c>
      <c r="P34" s="46">
        <v>9.9499999999999993</v>
      </c>
      <c r="Q34" s="46">
        <v>9.9499999999999993</v>
      </c>
      <c r="R34" s="46">
        <v>9.9499999999999993</v>
      </c>
      <c r="S34" s="46">
        <v>9.9499999999999993</v>
      </c>
      <c r="T34" s="46">
        <v>9.9499999999999993</v>
      </c>
      <c r="U34" s="46">
        <v>9.9499999999999993</v>
      </c>
      <c r="V34" s="46">
        <v>9.9499999999999993</v>
      </c>
      <c r="W34" s="46">
        <v>9.9499999999999993</v>
      </c>
      <c r="X34" s="46">
        <v>9.9499999999999993</v>
      </c>
      <c r="Y34" s="46">
        <v>9.9499999999999993</v>
      </c>
      <c r="Z34" s="46">
        <v>9.9499999999999993</v>
      </c>
      <c r="AA34" s="46">
        <v>9.9499999999999993</v>
      </c>
      <c r="AB34" s="46">
        <v>9.9499999999999993</v>
      </c>
      <c r="AC34" s="46">
        <v>9.9499999999999993</v>
      </c>
      <c r="AD34" s="46">
        <v>9.9499999999999993</v>
      </c>
      <c r="AE34" s="46">
        <v>9.9499999999999993</v>
      </c>
      <c r="AF34" s="46">
        <v>9.9499999999999993</v>
      </c>
      <c r="AG34" s="99">
        <v>9.9499999999999993</v>
      </c>
      <c r="AH34" s="46">
        <v>9.9499999999999993</v>
      </c>
      <c r="AI34" s="46">
        <v>9.9499999999999993</v>
      </c>
      <c r="AJ34" s="46">
        <v>9.9499999999999993</v>
      </c>
      <c r="AK34" s="46">
        <v>9.9499999999999993</v>
      </c>
      <c r="AL34" s="46">
        <v>9.9499999999999993</v>
      </c>
      <c r="AM34" s="46">
        <v>9.9499999999999993</v>
      </c>
      <c r="AN34" s="46">
        <v>9.9499999999999993</v>
      </c>
      <c r="AO34" s="46">
        <v>9.9499999999999993</v>
      </c>
      <c r="AP34" s="46">
        <v>9.9499999999999993</v>
      </c>
      <c r="AQ34" s="46">
        <v>9.9499999999999993</v>
      </c>
      <c r="AR34" s="46">
        <v>9.9499999999999993</v>
      </c>
      <c r="AS34" s="46">
        <v>9.9499999999999993</v>
      </c>
      <c r="AT34" s="46">
        <v>9.9499999999999993</v>
      </c>
      <c r="AU34" s="46">
        <v>9.9499999999999993</v>
      </c>
      <c r="AV34" s="99">
        <v>9.9499999999999993</v>
      </c>
      <c r="AW34" s="46">
        <v>9.9499999999999993</v>
      </c>
      <c r="AX34" s="46">
        <v>9.9499999999999993</v>
      </c>
      <c r="AY34" s="46">
        <v>9.9499999999999993</v>
      </c>
      <c r="AZ34" s="46">
        <v>9.9499999999999993</v>
      </c>
      <c r="BA34" s="46">
        <v>12</v>
      </c>
      <c r="BB34" s="46">
        <v>12</v>
      </c>
      <c r="BC34" s="46">
        <v>12</v>
      </c>
      <c r="BD34" s="46">
        <v>12</v>
      </c>
      <c r="BE34" s="46">
        <v>12</v>
      </c>
      <c r="BF34" s="46">
        <v>12</v>
      </c>
      <c r="BG34" s="46">
        <v>12</v>
      </c>
      <c r="BH34" s="46">
        <v>12</v>
      </c>
      <c r="BI34" s="46">
        <v>12</v>
      </c>
      <c r="BJ34" s="46">
        <v>12</v>
      </c>
      <c r="BK34" s="46">
        <v>12</v>
      </c>
      <c r="BL34" s="46">
        <v>12</v>
      </c>
      <c r="BM34" s="46">
        <v>12</v>
      </c>
      <c r="BN34" s="46">
        <v>12</v>
      </c>
      <c r="BO34" s="46">
        <v>12</v>
      </c>
      <c r="BP34" s="46">
        <v>12</v>
      </c>
      <c r="BQ34" s="46">
        <v>12</v>
      </c>
      <c r="BR34" s="46">
        <v>12</v>
      </c>
      <c r="BS34" s="46">
        <v>12</v>
      </c>
      <c r="BT34" s="46">
        <v>12</v>
      </c>
      <c r="BU34" s="46">
        <v>12</v>
      </c>
      <c r="BV34" s="46">
        <v>12</v>
      </c>
      <c r="BW34" s="46">
        <v>12</v>
      </c>
      <c r="BX34" s="46">
        <v>12</v>
      </c>
      <c r="BY34" s="46">
        <v>12</v>
      </c>
      <c r="BZ34" s="46">
        <v>12</v>
      </c>
      <c r="CA34" s="46">
        <v>12.25</v>
      </c>
      <c r="CB34" s="46">
        <v>12.25</v>
      </c>
      <c r="CC34" s="46">
        <v>12</v>
      </c>
      <c r="CD34" s="46">
        <v>12</v>
      </c>
      <c r="CE34" s="46">
        <v>12</v>
      </c>
      <c r="CF34" s="46">
        <v>12</v>
      </c>
      <c r="CG34" s="46">
        <v>12</v>
      </c>
      <c r="CH34" s="46">
        <v>12</v>
      </c>
      <c r="CI34" s="46">
        <v>12</v>
      </c>
      <c r="CJ34" s="46">
        <v>12</v>
      </c>
      <c r="CK34" s="46">
        <v>12</v>
      </c>
      <c r="CL34" s="46">
        <v>12</v>
      </c>
      <c r="CM34" s="46">
        <v>12</v>
      </c>
      <c r="CN34" s="46">
        <v>12</v>
      </c>
      <c r="CO34" s="46">
        <v>12</v>
      </c>
      <c r="CP34" s="46">
        <v>12</v>
      </c>
      <c r="CQ34" s="46">
        <v>12</v>
      </c>
      <c r="CR34" s="46">
        <v>12</v>
      </c>
      <c r="CS34" s="46">
        <v>12</v>
      </c>
      <c r="CT34" s="46">
        <v>12</v>
      </c>
      <c r="CU34" s="46">
        <v>12</v>
      </c>
      <c r="CV34" s="46">
        <v>12</v>
      </c>
      <c r="CW34" s="46">
        <v>12</v>
      </c>
      <c r="CX34" s="46">
        <v>12</v>
      </c>
      <c r="CY34" s="46">
        <v>12</v>
      </c>
      <c r="CZ34" s="46">
        <v>12</v>
      </c>
      <c r="DA34" s="46">
        <v>12</v>
      </c>
      <c r="DB34" s="46">
        <v>12</v>
      </c>
      <c r="DC34" s="46">
        <v>12</v>
      </c>
      <c r="DD34" s="46">
        <v>12</v>
      </c>
      <c r="DE34" s="46">
        <v>12</v>
      </c>
      <c r="DF34" s="46">
        <v>12</v>
      </c>
      <c r="DG34" s="46">
        <v>12</v>
      </c>
      <c r="DH34" s="46">
        <v>12</v>
      </c>
      <c r="DI34" s="46">
        <v>12</v>
      </c>
      <c r="DJ34" s="46">
        <v>12</v>
      </c>
      <c r="DK34" s="46">
        <v>12</v>
      </c>
      <c r="DL34" s="46">
        <v>12</v>
      </c>
      <c r="DM34" s="46">
        <v>12</v>
      </c>
      <c r="DN34" s="46">
        <v>12</v>
      </c>
      <c r="DO34" s="46">
        <v>12</v>
      </c>
      <c r="DP34" s="46">
        <v>12</v>
      </c>
      <c r="DQ34" s="46">
        <v>12</v>
      </c>
      <c r="DR34" s="46">
        <v>12</v>
      </c>
      <c r="DS34" s="46">
        <v>12</v>
      </c>
      <c r="DT34" s="46">
        <v>12</v>
      </c>
      <c r="DU34" s="46">
        <v>12</v>
      </c>
      <c r="DV34" s="46">
        <v>12</v>
      </c>
      <c r="DW34" s="46">
        <v>12</v>
      </c>
      <c r="DX34" s="46">
        <v>12</v>
      </c>
      <c r="DY34" s="46">
        <v>12</v>
      </c>
      <c r="DZ34" s="46">
        <v>12</v>
      </c>
      <c r="EA34" s="46">
        <v>12</v>
      </c>
      <c r="EB34" s="46">
        <v>12</v>
      </c>
      <c r="EC34" s="46">
        <v>12</v>
      </c>
      <c r="ED34" s="46">
        <v>12</v>
      </c>
      <c r="EE34" s="46">
        <v>12</v>
      </c>
      <c r="EF34" s="46">
        <v>12</v>
      </c>
      <c r="EG34" s="46">
        <v>12</v>
      </c>
      <c r="EH34" s="46">
        <v>12</v>
      </c>
      <c r="EI34" s="46">
        <v>12</v>
      </c>
      <c r="EJ34" s="46">
        <v>12</v>
      </c>
      <c r="EK34" s="46">
        <v>12</v>
      </c>
      <c r="EL34" s="46">
        <v>12</v>
      </c>
      <c r="EM34" s="46">
        <v>12</v>
      </c>
      <c r="EN34" s="46">
        <v>12</v>
      </c>
      <c r="EO34" s="46">
        <v>12</v>
      </c>
      <c r="EP34" s="46">
        <v>12</v>
      </c>
      <c r="EQ34" s="46">
        <v>12</v>
      </c>
      <c r="ER34" s="46">
        <v>12</v>
      </c>
      <c r="ES34" s="46">
        <v>12</v>
      </c>
      <c r="ET34" s="46">
        <v>12</v>
      </c>
      <c r="EU34" s="46">
        <v>12</v>
      </c>
      <c r="EV34" s="46">
        <v>12</v>
      </c>
      <c r="EW34" s="46">
        <v>12</v>
      </c>
      <c r="EX34" s="46">
        <v>12</v>
      </c>
      <c r="EY34" s="46">
        <v>12</v>
      </c>
      <c r="EZ34" s="46">
        <v>12</v>
      </c>
      <c r="FA34" s="46">
        <v>12</v>
      </c>
      <c r="FB34" s="46">
        <v>12</v>
      </c>
      <c r="FC34" s="46">
        <v>12</v>
      </c>
      <c r="FD34" s="46">
        <v>12</v>
      </c>
      <c r="FE34" s="46">
        <v>12</v>
      </c>
      <c r="FF34" s="46">
        <v>12</v>
      </c>
      <c r="FG34" s="46">
        <v>12</v>
      </c>
      <c r="FH34" s="46">
        <v>12</v>
      </c>
      <c r="FI34" s="46">
        <v>12</v>
      </c>
      <c r="FJ34" s="46">
        <v>12</v>
      </c>
      <c r="FK34" s="46">
        <v>12</v>
      </c>
      <c r="FL34" s="46">
        <v>12</v>
      </c>
      <c r="FM34" s="46">
        <v>12</v>
      </c>
      <c r="FN34" s="46">
        <v>12</v>
      </c>
      <c r="FO34" s="46"/>
      <c r="FP34" s="46">
        <v>12</v>
      </c>
      <c r="FQ34" s="46">
        <v>12</v>
      </c>
      <c r="FR34" s="46">
        <v>12</v>
      </c>
      <c r="FS34" s="46">
        <v>12</v>
      </c>
      <c r="FT34" s="46">
        <v>12</v>
      </c>
      <c r="FU34" s="46">
        <v>12</v>
      </c>
      <c r="FV34" s="46">
        <v>12</v>
      </c>
      <c r="FW34" s="46">
        <v>12</v>
      </c>
      <c r="FX34" s="46">
        <v>12</v>
      </c>
      <c r="FY34" s="46">
        <v>12</v>
      </c>
      <c r="FZ34" s="46">
        <v>12</v>
      </c>
      <c r="GA34" s="46">
        <v>12</v>
      </c>
      <c r="GB34" s="46">
        <v>12</v>
      </c>
      <c r="GC34" s="46">
        <v>12</v>
      </c>
      <c r="GD34" s="46">
        <v>12</v>
      </c>
      <c r="GE34" s="46">
        <v>12</v>
      </c>
      <c r="GF34" s="46">
        <v>12</v>
      </c>
      <c r="GG34" s="46">
        <f t="shared" si="95"/>
        <v>12</v>
      </c>
      <c r="GH34" s="46">
        <f t="shared" si="95"/>
        <v>12</v>
      </c>
      <c r="GI34" s="46">
        <f t="shared" si="95"/>
        <v>12</v>
      </c>
      <c r="GJ34" s="46">
        <f t="shared" si="95"/>
        <v>12</v>
      </c>
      <c r="GK34" s="46">
        <v>12</v>
      </c>
      <c r="GL34" s="46">
        <v>12</v>
      </c>
      <c r="GM34" s="46">
        <v>12</v>
      </c>
      <c r="GN34" s="46">
        <v>12</v>
      </c>
      <c r="GO34" s="46">
        <v>12</v>
      </c>
      <c r="GP34" s="46">
        <v>12</v>
      </c>
      <c r="GQ34" s="46">
        <v>12</v>
      </c>
      <c r="GR34" s="46">
        <v>12</v>
      </c>
      <c r="GS34" s="46">
        <v>11.5</v>
      </c>
      <c r="GT34" s="46">
        <v>11.5</v>
      </c>
      <c r="GU34" s="46">
        <v>11.5</v>
      </c>
      <c r="GV34" s="46">
        <v>11.5</v>
      </c>
      <c r="GW34" s="46">
        <v>11.5</v>
      </c>
      <c r="GX34" s="46">
        <v>11.5</v>
      </c>
      <c r="GY34" s="46">
        <v>11.5</v>
      </c>
      <c r="GZ34" s="46">
        <v>11.5</v>
      </c>
      <c r="HA34" s="46">
        <v>11.5</v>
      </c>
      <c r="HB34" s="46">
        <v>11.5</v>
      </c>
      <c r="HC34" s="46">
        <v>11.5</v>
      </c>
      <c r="HD34" s="46">
        <v>11.5</v>
      </c>
      <c r="HE34" s="46">
        <v>11.5</v>
      </c>
      <c r="HF34" s="46">
        <v>11.5</v>
      </c>
      <c r="HG34" s="46">
        <v>11.5</v>
      </c>
      <c r="HH34" s="46">
        <v>11.5</v>
      </c>
      <c r="HI34" s="46">
        <v>11.5</v>
      </c>
      <c r="HJ34" s="46">
        <v>11.5</v>
      </c>
      <c r="HK34" s="46">
        <v>11.5</v>
      </c>
      <c r="HL34" s="46">
        <v>11.5</v>
      </c>
      <c r="HM34" s="46">
        <v>11.5</v>
      </c>
      <c r="HN34" s="46">
        <v>11.5</v>
      </c>
      <c r="HO34" s="46">
        <v>11.5</v>
      </c>
      <c r="HP34" s="46">
        <v>11.5</v>
      </c>
      <c r="HQ34" s="46">
        <v>11.5</v>
      </c>
      <c r="HR34" s="46">
        <v>11.5</v>
      </c>
      <c r="HS34" s="46">
        <v>11.5</v>
      </c>
      <c r="HT34" s="46">
        <v>11.5</v>
      </c>
      <c r="HU34" s="46">
        <v>11.5</v>
      </c>
      <c r="HV34" s="46">
        <v>11.5</v>
      </c>
      <c r="HW34" s="46">
        <v>11.5</v>
      </c>
      <c r="HX34" s="46">
        <v>11.5</v>
      </c>
      <c r="HY34" s="46">
        <v>11.5</v>
      </c>
      <c r="HZ34" s="46">
        <v>11.5</v>
      </c>
      <c r="IA34" s="46">
        <v>10.5</v>
      </c>
      <c r="IB34" s="46">
        <v>10.5</v>
      </c>
      <c r="IC34" s="46">
        <v>10.5</v>
      </c>
      <c r="ID34" s="46">
        <v>10.5</v>
      </c>
      <c r="IE34" s="46">
        <v>10.5</v>
      </c>
      <c r="IF34" s="46">
        <v>10.5</v>
      </c>
      <c r="IG34" s="46">
        <v>10.5</v>
      </c>
      <c r="IH34" s="46">
        <v>10.5</v>
      </c>
      <c r="II34" s="46">
        <v>10.5</v>
      </c>
      <c r="IJ34" s="46">
        <v>10.5</v>
      </c>
      <c r="IK34" s="46">
        <v>10.5</v>
      </c>
      <c r="IL34" s="46">
        <v>10.5</v>
      </c>
      <c r="IM34" s="46">
        <v>10.5</v>
      </c>
      <c r="IN34" s="46">
        <v>10.5</v>
      </c>
      <c r="IO34" s="47">
        <v>10.5</v>
      </c>
      <c r="IP34" s="47">
        <v>10.5</v>
      </c>
      <c r="IQ34" s="47">
        <v>10.5</v>
      </c>
      <c r="IR34" s="47">
        <v>10.5</v>
      </c>
      <c r="IS34" s="47">
        <v>10.5</v>
      </c>
      <c r="IT34" s="47">
        <v>11</v>
      </c>
      <c r="IU34" s="47">
        <v>11</v>
      </c>
      <c r="IV34" s="47">
        <v>11</v>
      </c>
      <c r="IW34" s="47">
        <v>11</v>
      </c>
      <c r="IX34" s="47">
        <v>11</v>
      </c>
      <c r="IY34" s="47">
        <v>11</v>
      </c>
      <c r="IZ34" s="47">
        <v>11</v>
      </c>
      <c r="JA34" s="47">
        <v>11</v>
      </c>
      <c r="JB34" s="47">
        <v>11</v>
      </c>
      <c r="JC34" s="47">
        <v>11</v>
      </c>
      <c r="JD34" s="47">
        <v>11</v>
      </c>
      <c r="JE34" s="47">
        <v>11</v>
      </c>
      <c r="JF34" s="47">
        <v>11</v>
      </c>
      <c r="JG34" s="47">
        <v>11</v>
      </c>
      <c r="JH34" s="47">
        <v>11</v>
      </c>
      <c r="JI34" s="47">
        <v>10</v>
      </c>
      <c r="JJ34" s="47">
        <v>10</v>
      </c>
      <c r="JK34" s="47">
        <v>10</v>
      </c>
      <c r="JL34" s="47">
        <v>10</v>
      </c>
      <c r="JM34" s="47">
        <v>10</v>
      </c>
      <c r="JN34" s="47">
        <v>10</v>
      </c>
      <c r="JO34" s="47">
        <v>10</v>
      </c>
      <c r="JP34" s="47">
        <v>10</v>
      </c>
      <c r="JQ34" s="47">
        <v>10</v>
      </c>
      <c r="JR34" s="47">
        <v>10</v>
      </c>
      <c r="JS34" s="47">
        <v>10</v>
      </c>
      <c r="JT34" s="47">
        <v>10</v>
      </c>
      <c r="JU34" s="47">
        <v>10</v>
      </c>
      <c r="JV34" s="47">
        <v>10</v>
      </c>
      <c r="JW34" s="47">
        <v>10</v>
      </c>
      <c r="JX34" s="47">
        <v>9.625</v>
      </c>
      <c r="JY34" s="47">
        <v>9</v>
      </c>
      <c r="JZ34" s="47">
        <v>8.25</v>
      </c>
      <c r="KA34" s="47">
        <v>8</v>
      </c>
      <c r="KB34" s="47">
        <v>8</v>
      </c>
      <c r="KC34" s="47">
        <v>7.5</v>
      </c>
      <c r="KD34" s="47">
        <v>7.5</v>
      </c>
      <c r="KE34" s="47"/>
      <c r="KF34" s="47"/>
      <c r="KG34" s="47"/>
      <c r="KH34" s="47"/>
      <c r="KI34" s="47"/>
      <c r="KJ34" s="47"/>
      <c r="KK34" s="47"/>
      <c r="KL34" s="47"/>
      <c r="KM34" s="47"/>
      <c r="KN34" s="47"/>
      <c r="KO34" s="47"/>
      <c r="KP34" s="47"/>
      <c r="KQ34" s="191"/>
      <c r="KR34" s="191"/>
      <c r="KS34" s="191"/>
      <c r="KT34" s="191"/>
      <c r="KU34" s="191"/>
      <c r="KV34" s="191"/>
      <c r="KW34" s="191"/>
      <c r="KX34" s="191"/>
      <c r="KY34" s="191"/>
      <c r="KZ34" s="191"/>
      <c r="LA34" s="191"/>
      <c r="LB34" s="191"/>
      <c r="LC34" s="191"/>
      <c r="LD34" s="191"/>
      <c r="LE34" s="191"/>
      <c r="LF34" s="191"/>
      <c r="LG34" s="191"/>
      <c r="LH34" s="191"/>
      <c r="LI34" s="191"/>
      <c r="LJ34" s="191"/>
      <c r="LK34" s="191"/>
      <c r="LL34" s="191"/>
      <c r="LM34" s="191"/>
      <c r="LN34" s="191"/>
      <c r="LO34" s="191"/>
      <c r="LP34" s="191"/>
      <c r="LQ34" s="191"/>
      <c r="LR34" s="191"/>
      <c r="LS34" s="191"/>
      <c r="LT34" s="191"/>
      <c r="LU34" s="191"/>
      <c r="LV34" s="191"/>
      <c r="LW34" s="191"/>
      <c r="LX34" s="191"/>
      <c r="LY34" s="191"/>
      <c r="LZ34" s="191"/>
      <c r="MA34" s="191"/>
      <c r="MB34" s="191"/>
      <c r="MC34" s="191"/>
      <c r="MD34" s="191"/>
      <c r="ME34" s="191"/>
      <c r="MF34" s="191"/>
      <c r="MG34" s="191"/>
      <c r="MH34" s="191"/>
    </row>
    <row r="35" spans="1:346" ht="15" hidden="1" customHeight="1" thickBot="1" x14ac:dyDescent="0.25">
      <c r="A35" s="27" t="s">
        <v>79</v>
      </c>
      <c r="B35" s="45" t="s">
        <v>0</v>
      </c>
      <c r="C35" s="115">
        <f t="shared" si="97"/>
        <v>28</v>
      </c>
      <c r="D35" s="27"/>
      <c r="E35" s="50"/>
      <c r="F35" s="50"/>
      <c r="G35" s="50"/>
      <c r="H35" s="50"/>
      <c r="I35" s="47"/>
      <c r="J35" s="47">
        <v>0</v>
      </c>
      <c r="K35" s="47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99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46">
        <v>0</v>
      </c>
      <c r="AO35" s="46"/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99">
        <v>0</v>
      </c>
      <c r="AW35" s="46">
        <v>0</v>
      </c>
      <c r="AX35" s="46">
        <v>2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46">
        <v>0</v>
      </c>
      <c r="BW35" s="46">
        <v>0</v>
      </c>
      <c r="BX35" s="46">
        <v>0</v>
      </c>
      <c r="BY35" s="46">
        <v>0</v>
      </c>
      <c r="BZ35" s="46">
        <v>0</v>
      </c>
      <c r="CA35" s="46">
        <v>0</v>
      </c>
      <c r="CB35" s="46">
        <v>0</v>
      </c>
      <c r="CC35" s="46">
        <v>0</v>
      </c>
      <c r="CD35" s="46">
        <v>0</v>
      </c>
      <c r="CE35" s="46">
        <v>0</v>
      </c>
      <c r="CF35" s="46">
        <v>0</v>
      </c>
      <c r="CG35" s="46">
        <v>0</v>
      </c>
      <c r="CH35" s="46">
        <v>0</v>
      </c>
      <c r="CI35" s="46">
        <v>0</v>
      </c>
      <c r="CJ35" s="46">
        <v>0</v>
      </c>
      <c r="CK35" s="46">
        <v>0</v>
      </c>
      <c r="CL35" s="46">
        <v>0</v>
      </c>
      <c r="CM35" s="46">
        <v>0</v>
      </c>
      <c r="CN35" s="46">
        <v>0</v>
      </c>
      <c r="CO35" s="46">
        <v>0</v>
      </c>
      <c r="CP35" s="46">
        <v>0</v>
      </c>
      <c r="CQ35" s="46">
        <v>0</v>
      </c>
      <c r="CR35" s="46">
        <v>0</v>
      </c>
      <c r="CS35" s="46">
        <v>0</v>
      </c>
      <c r="CT35" s="46">
        <v>0</v>
      </c>
      <c r="CU35" s="46">
        <v>0</v>
      </c>
      <c r="CV35" s="46">
        <v>0</v>
      </c>
      <c r="CW35" s="46">
        <v>0</v>
      </c>
      <c r="CX35" s="46">
        <v>0</v>
      </c>
      <c r="CY35" s="46">
        <v>0</v>
      </c>
      <c r="CZ35" s="46">
        <v>0</v>
      </c>
      <c r="DA35" s="46">
        <v>0</v>
      </c>
      <c r="DB35" s="46">
        <v>0</v>
      </c>
      <c r="DC35" s="46">
        <v>0</v>
      </c>
      <c r="DD35" s="46">
        <v>0</v>
      </c>
      <c r="DE35" s="46">
        <v>0</v>
      </c>
      <c r="DF35" s="46">
        <v>0</v>
      </c>
      <c r="DG35" s="46">
        <v>0</v>
      </c>
      <c r="DH35" s="46">
        <v>0</v>
      </c>
      <c r="DI35" s="46">
        <v>0</v>
      </c>
      <c r="DJ35" s="46">
        <v>0</v>
      </c>
      <c r="DK35" s="46">
        <v>0</v>
      </c>
      <c r="DL35" s="46">
        <v>0</v>
      </c>
      <c r="DM35" s="46">
        <v>0</v>
      </c>
      <c r="DN35" s="46">
        <v>0</v>
      </c>
      <c r="DO35" s="46">
        <v>0</v>
      </c>
      <c r="DP35" s="46">
        <v>0</v>
      </c>
      <c r="DQ35" s="46">
        <v>0</v>
      </c>
      <c r="DR35" s="46">
        <v>0</v>
      </c>
      <c r="DS35" s="46">
        <v>0</v>
      </c>
      <c r="DT35" s="46">
        <v>0</v>
      </c>
      <c r="DU35" s="46">
        <v>0</v>
      </c>
      <c r="DV35" s="46">
        <v>0</v>
      </c>
      <c r="DW35" s="46">
        <v>0</v>
      </c>
      <c r="DX35" s="46">
        <v>0</v>
      </c>
      <c r="DY35" s="46">
        <v>0</v>
      </c>
      <c r="DZ35" s="46">
        <v>0</v>
      </c>
      <c r="EA35" s="46">
        <v>0</v>
      </c>
      <c r="EB35" s="46">
        <v>0</v>
      </c>
      <c r="EC35" s="46">
        <v>0</v>
      </c>
      <c r="ED35" s="46">
        <v>0</v>
      </c>
      <c r="EE35" s="46">
        <v>0</v>
      </c>
      <c r="EF35" s="46">
        <v>0</v>
      </c>
      <c r="EG35" s="46">
        <v>0</v>
      </c>
      <c r="EH35" s="46">
        <v>0</v>
      </c>
      <c r="EI35" s="46">
        <v>0</v>
      </c>
      <c r="EJ35" s="46">
        <v>0</v>
      </c>
      <c r="EK35" s="46">
        <v>0</v>
      </c>
      <c r="EL35" s="46">
        <v>0</v>
      </c>
      <c r="EM35" s="46">
        <v>0</v>
      </c>
      <c r="EN35" s="46">
        <v>0</v>
      </c>
      <c r="EO35" s="46">
        <v>0</v>
      </c>
      <c r="EP35" s="46">
        <v>0</v>
      </c>
      <c r="EQ35" s="46">
        <v>0</v>
      </c>
      <c r="ER35" s="46">
        <v>0</v>
      </c>
      <c r="ES35" s="46">
        <v>0</v>
      </c>
      <c r="ET35" s="46">
        <v>0</v>
      </c>
      <c r="EU35" s="46">
        <v>0</v>
      </c>
      <c r="EV35" s="46">
        <v>0</v>
      </c>
      <c r="EW35" s="46">
        <v>0</v>
      </c>
      <c r="EX35" s="46">
        <v>0</v>
      </c>
      <c r="EY35" s="46">
        <v>0</v>
      </c>
      <c r="EZ35" s="46">
        <v>0</v>
      </c>
      <c r="FA35" s="46">
        <v>0</v>
      </c>
      <c r="FB35" s="46">
        <v>0</v>
      </c>
      <c r="FC35" s="46">
        <v>0</v>
      </c>
      <c r="FD35" s="46">
        <v>0</v>
      </c>
      <c r="FE35" s="46">
        <v>0</v>
      </c>
      <c r="FF35" s="46">
        <v>0</v>
      </c>
      <c r="FG35" s="46">
        <v>0</v>
      </c>
      <c r="FH35" s="46">
        <v>0</v>
      </c>
      <c r="FI35" s="46">
        <v>0</v>
      </c>
      <c r="FJ35" s="46">
        <v>0</v>
      </c>
      <c r="FK35" s="46">
        <v>0</v>
      </c>
      <c r="FL35" s="46">
        <v>0</v>
      </c>
      <c r="FM35" s="46">
        <v>0</v>
      </c>
      <c r="FN35" s="46">
        <v>0</v>
      </c>
      <c r="FO35" s="46">
        <v>0</v>
      </c>
      <c r="FP35" s="46">
        <v>0</v>
      </c>
      <c r="FQ35" s="46">
        <v>0</v>
      </c>
      <c r="FR35" s="46">
        <v>0</v>
      </c>
      <c r="FS35" s="46">
        <v>0</v>
      </c>
      <c r="FT35" s="46">
        <v>0</v>
      </c>
      <c r="FU35" s="46">
        <v>0</v>
      </c>
      <c r="FV35" s="46">
        <v>0</v>
      </c>
      <c r="FW35" s="46">
        <v>0</v>
      </c>
      <c r="FX35" s="46">
        <v>0</v>
      </c>
      <c r="FY35" s="46">
        <v>0</v>
      </c>
      <c r="FZ35" s="46">
        <v>0</v>
      </c>
      <c r="GA35" s="46">
        <v>0</v>
      </c>
      <c r="GB35" s="46">
        <v>0</v>
      </c>
      <c r="GC35" s="46">
        <v>0</v>
      </c>
      <c r="GD35" s="46">
        <v>0</v>
      </c>
      <c r="GE35" s="46">
        <v>0</v>
      </c>
      <c r="GF35" s="46">
        <v>0</v>
      </c>
      <c r="GG35" s="46">
        <f t="shared" si="95"/>
        <v>0</v>
      </c>
      <c r="GH35" s="46">
        <f t="shared" si="95"/>
        <v>0</v>
      </c>
      <c r="GI35" s="46">
        <f t="shared" si="95"/>
        <v>0</v>
      </c>
      <c r="GJ35" s="46">
        <f t="shared" si="95"/>
        <v>0</v>
      </c>
      <c r="GK35" s="46">
        <v>0</v>
      </c>
      <c r="GL35" s="46">
        <v>0</v>
      </c>
      <c r="GM35" s="46">
        <v>0</v>
      </c>
      <c r="GN35" s="46">
        <v>0</v>
      </c>
      <c r="GO35" s="46">
        <v>0</v>
      </c>
      <c r="GP35" s="46">
        <v>0</v>
      </c>
      <c r="GQ35" s="46">
        <v>0</v>
      </c>
      <c r="GR35" s="46">
        <v>0</v>
      </c>
      <c r="GS35" s="46">
        <v>0</v>
      </c>
      <c r="GT35" s="46">
        <v>0</v>
      </c>
      <c r="GU35" s="46">
        <v>0</v>
      </c>
      <c r="GV35" s="46">
        <v>0</v>
      </c>
      <c r="GW35" s="46">
        <v>0</v>
      </c>
      <c r="GX35" s="46">
        <v>0</v>
      </c>
      <c r="GY35" s="46">
        <v>0</v>
      </c>
      <c r="GZ35" s="46">
        <v>0</v>
      </c>
      <c r="HA35" s="46">
        <v>0</v>
      </c>
      <c r="HB35" s="46">
        <v>0</v>
      </c>
      <c r="HC35" s="46">
        <v>0</v>
      </c>
      <c r="HD35" s="46">
        <v>0</v>
      </c>
      <c r="HE35" s="46">
        <v>0</v>
      </c>
      <c r="HF35" s="46">
        <v>0</v>
      </c>
      <c r="HG35" s="46">
        <v>0</v>
      </c>
      <c r="HH35" s="46">
        <v>0</v>
      </c>
      <c r="HI35" s="46">
        <v>0</v>
      </c>
      <c r="HJ35" s="46">
        <v>0</v>
      </c>
      <c r="HK35" s="46">
        <v>0</v>
      </c>
      <c r="HL35" s="46">
        <v>0</v>
      </c>
      <c r="HM35" s="46">
        <v>0</v>
      </c>
      <c r="HN35" s="46">
        <v>0</v>
      </c>
      <c r="HO35" s="46">
        <v>0</v>
      </c>
      <c r="HP35" s="46">
        <v>0</v>
      </c>
      <c r="HQ35" s="46">
        <v>0</v>
      </c>
      <c r="HR35" s="46">
        <v>0</v>
      </c>
      <c r="HS35" s="46">
        <v>0</v>
      </c>
      <c r="HT35" s="46">
        <v>0</v>
      </c>
      <c r="HU35" s="46">
        <v>0</v>
      </c>
      <c r="HV35" s="46">
        <v>0</v>
      </c>
      <c r="HW35" s="46">
        <v>0</v>
      </c>
      <c r="HX35" s="46">
        <v>0</v>
      </c>
      <c r="HY35" s="46">
        <v>0</v>
      </c>
      <c r="HZ35" s="46">
        <v>0</v>
      </c>
      <c r="IA35" s="46">
        <v>0</v>
      </c>
      <c r="IB35" s="46">
        <v>0</v>
      </c>
      <c r="IC35" s="46">
        <v>0</v>
      </c>
      <c r="ID35" s="46">
        <v>0</v>
      </c>
      <c r="IE35" s="46">
        <v>0</v>
      </c>
      <c r="IF35" s="46">
        <v>0</v>
      </c>
      <c r="IG35" s="46">
        <v>0</v>
      </c>
      <c r="IH35" s="46">
        <v>0</v>
      </c>
      <c r="II35" s="46">
        <v>0</v>
      </c>
      <c r="IJ35" s="46">
        <v>0</v>
      </c>
      <c r="IK35" s="46">
        <v>0</v>
      </c>
      <c r="IL35" s="46">
        <v>0</v>
      </c>
      <c r="IM35" s="46">
        <v>0</v>
      </c>
      <c r="IN35" s="46">
        <v>0</v>
      </c>
      <c r="IO35" s="47"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>
        <v>0</v>
      </c>
      <c r="IX35" s="47">
        <v>0</v>
      </c>
      <c r="IY35" s="47">
        <v>0</v>
      </c>
      <c r="IZ35" s="47">
        <v>0</v>
      </c>
      <c r="JA35" s="47">
        <v>0</v>
      </c>
      <c r="JB35" s="47">
        <v>0</v>
      </c>
      <c r="JC35" s="47">
        <v>0</v>
      </c>
      <c r="JD35" s="47">
        <v>0</v>
      </c>
      <c r="JE35" s="47">
        <v>0</v>
      </c>
      <c r="JF35" s="47">
        <v>0</v>
      </c>
      <c r="JG35" s="47">
        <v>0</v>
      </c>
      <c r="JH35" s="47">
        <v>0</v>
      </c>
      <c r="JI35" s="47">
        <v>0</v>
      </c>
      <c r="JJ35" s="47">
        <v>0</v>
      </c>
      <c r="JK35" s="47">
        <v>0</v>
      </c>
      <c r="JL35" s="47">
        <v>0</v>
      </c>
      <c r="JM35" s="47">
        <v>0</v>
      </c>
      <c r="JN35" s="47">
        <v>0</v>
      </c>
      <c r="JO35" s="47">
        <v>0</v>
      </c>
      <c r="JP35" s="47">
        <v>0</v>
      </c>
      <c r="JQ35" s="47">
        <v>0</v>
      </c>
      <c r="JR35" s="47">
        <v>0</v>
      </c>
      <c r="JS35" s="47">
        <v>0</v>
      </c>
      <c r="JT35" s="47">
        <v>0</v>
      </c>
      <c r="JU35" s="47">
        <v>0</v>
      </c>
      <c r="JV35" s="47">
        <v>0</v>
      </c>
      <c r="JW35" s="47">
        <v>0</v>
      </c>
      <c r="JX35" s="47">
        <v>0</v>
      </c>
      <c r="JY35" s="47">
        <v>0</v>
      </c>
      <c r="JZ35" s="47">
        <v>0</v>
      </c>
      <c r="KA35" s="47">
        <v>0</v>
      </c>
      <c r="KB35" s="47">
        <v>0</v>
      </c>
      <c r="KC35" s="47">
        <v>0</v>
      </c>
      <c r="KD35" s="47">
        <v>0</v>
      </c>
      <c r="KE35" s="47"/>
      <c r="KF35" s="47"/>
      <c r="KG35" s="47"/>
      <c r="KH35" s="47"/>
      <c r="KI35" s="47"/>
      <c r="KJ35" s="47"/>
      <c r="KK35" s="47"/>
      <c r="KL35" s="47"/>
      <c r="KM35" s="47"/>
      <c r="KN35" s="47"/>
      <c r="KO35" s="47"/>
      <c r="KP35" s="47"/>
      <c r="KQ35" s="191"/>
      <c r="KR35" s="191"/>
      <c r="KS35" s="191"/>
      <c r="KT35" s="191"/>
      <c r="KU35" s="191"/>
      <c r="KV35" s="191"/>
      <c r="KW35" s="191"/>
      <c r="KX35" s="191"/>
      <c r="KY35" s="191"/>
      <c r="KZ35" s="191"/>
      <c r="LA35" s="191"/>
      <c r="LB35" s="191"/>
      <c r="LC35" s="191"/>
      <c r="LD35" s="191"/>
      <c r="LE35" s="191"/>
      <c r="LF35" s="191"/>
      <c r="LG35" s="191"/>
      <c r="LH35" s="191"/>
      <c r="LI35" s="191"/>
      <c r="LJ35" s="191"/>
      <c r="LK35" s="191"/>
      <c r="LL35" s="191"/>
      <c r="LM35" s="191"/>
      <c r="LN35" s="191"/>
      <c r="LO35" s="191"/>
      <c r="LP35" s="191"/>
      <c r="LQ35" s="191"/>
      <c r="LR35" s="191"/>
      <c r="LS35" s="191"/>
      <c r="LT35" s="191"/>
      <c r="LU35" s="191"/>
      <c r="LV35" s="191"/>
      <c r="LW35" s="191"/>
      <c r="LX35" s="191"/>
      <c r="LY35" s="191"/>
      <c r="LZ35" s="191"/>
      <c r="MA35" s="191"/>
      <c r="MB35" s="191"/>
      <c r="MC35" s="191"/>
      <c r="MD35" s="191"/>
      <c r="ME35" s="191"/>
      <c r="MF35" s="191"/>
      <c r="MG35" s="191"/>
      <c r="MH35" s="191"/>
    </row>
    <row r="36" spans="1:346" s="4" customFormat="1" ht="16.5" customHeight="1" thickBot="1" x14ac:dyDescent="0.25">
      <c r="A36" s="25" t="s">
        <v>56</v>
      </c>
      <c r="B36" s="6" t="s">
        <v>2</v>
      </c>
      <c r="C36" s="115">
        <f t="shared" si="97"/>
        <v>29</v>
      </c>
      <c r="D36" s="7"/>
      <c r="E36" s="47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99">
        <v>0</v>
      </c>
      <c r="AH36" s="46">
        <v>0</v>
      </c>
      <c r="AI36" s="46">
        <v>0</v>
      </c>
      <c r="AJ36" s="46">
        <v>0</v>
      </c>
      <c r="AK36" s="46">
        <v>0</v>
      </c>
      <c r="AL36" s="46">
        <v>0</v>
      </c>
      <c r="AM36" s="46">
        <v>0</v>
      </c>
      <c r="AN36" s="46">
        <v>0</v>
      </c>
      <c r="AO36" s="46">
        <v>0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0</v>
      </c>
      <c r="AV36" s="99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46">
        <v>0</v>
      </c>
      <c r="BW36" s="46">
        <v>0</v>
      </c>
      <c r="BX36" s="46">
        <v>0</v>
      </c>
      <c r="BY36" s="46">
        <v>0</v>
      </c>
      <c r="BZ36" s="46">
        <v>0</v>
      </c>
      <c r="CA36" s="46">
        <v>0</v>
      </c>
      <c r="CB36" s="46">
        <v>0</v>
      </c>
      <c r="CC36" s="46">
        <v>0</v>
      </c>
      <c r="CD36" s="46">
        <v>0</v>
      </c>
      <c r="CE36" s="46">
        <v>0</v>
      </c>
      <c r="CF36" s="46">
        <v>0</v>
      </c>
      <c r="CG36" s="46">
        <v>0</v>
      </c>
      <c r="CH36" s="46">
        <v>0</v>
      </c>
      <c r="CI36" s="46">
        <v>0</v>
      </c>
      <c r="CJ36" s="46">
        <v>0</v>
      </c>
      <c r="CK36" s="46">
        <v>0</v>
      </c>
      <c r="CL36" s="46">
        <v>0</v>
      </c>
      <c r="CM36" s="46">
        <v>0</v>
      </c>
      <c r="CN36" s="46">
        <v>0</v>
      </c>
      <c r="CO36" s="46">
        <v>0</v>
      </c>
      <c r="CP36" s="46">
        <v>0</v>
      </c>
      <c r="CQ36" s="46">
        <v>0</v>
      </c>
      <c r="CR36" s="46">
        <v>0</v>
      </c>
      <c r="CS36" s="46">
        <v>0</v>
      </c>
      <c r="CT36" s="46">
        <v>0</v>
      </c>
      <c r="CU36" s="46">
        <v>0</v>
      </c>
      <c r="CV36" s="46">
        <v>0</v>
      </c>
      <c r="CW36" s="46">
        <v>0</v>
      </c>
      <c r="CX36" s="46">
        <v>0</v>
      </c>
      <c r="CY36" s="46">
        <v>0</v>
      </c>
      <c r="CZ36" s="46">
        <v>0</v>
      </c>
      <c r="DA36" s="46">
        <v>0</v>
      </c>
      <c r="DB36" s="46">
        <v>0</v>
      </c>
      <c r="DC36" s="46">
        <v>0</v>
      </c>
      <c r="DD36" s="46">
        <v>0</v>
      </c>
      <c r="DE36" s="46">
        <v>0</v>
      </c>
      <c r="DF36" s="46">
        <v>0</v>
      </c>
      <c r="DG36" s="46">
        <v>0</v>
      </c>
      <c r="DH36" s="46">
        <v>0</v>
      </c>
      <c r="DI36" s="46">
        <v>0</v>
      </c>
      <c r="DJ36" s="46">
        <v>0</v>
      </c>
      <c r="DK36" s="46">
        <v>0</v>
      </c>
      <c r="DL36" s="46">
        <v>0</v>
      </c>
      <c r="DM36" s="46">
        <v>0</v>
      </c>
      <c r="DN36" s="46">
        <v>0</v>
      </c>
      <c r="DO36" s="46">
        <v>0</v>
      </c>
      <c r="DP36" s="46">
        <v>0</v>
      </c>
      <c r="DQ36" s="46">
        <v>0</v>
      </c>
      <c r="DR36" s="46">
        <v>0</v>
      </c>
      <c r="DS36" s="46">
        <v>0</v>
      </c>
      <c r="DT36" s="46">
        <v>0</v>
      </c>
      <c r="DU36" s="46">
        <v>0</v>
      </c>
      <c r="DV36" s="46">
        <v>0</v>
      </c>
      <c r="DW36" s="46">
        <v>0</v>
      </c>
      <c r="DX36" s="46">
        <v>0</v>
      </c>
      <c r="DY36" s="46">
        <v>0</v>
      </c>
      <c r="DZ36" s="46">
        <v>0</v>
      </c>
      <c r="EA36" s="46">
        <v>0</v>
      </c>
      <c r="EB36" s="46">
        <v>0</v>
      </c>
      <c r="EC36" s="46">
        <v>0</v>
      </c>
      <c r="ED36" s="46">
        <v>0</v>
      </c>
      <c r="EE36" s="46">
        <v>0</v>
      </c>
      <c r="EF36" s="46">
        <v>0</v>
      </c>
      <c r="EG36" s="46">
        <v>0</v>
      </c>
      <c r="EH36" s="46">
        <v>0</v>
      </c>
      <c r="EI36" s="46">
        <v>0</v>
      </c>
      <c r="EJ36" s="46">
        <v>0</v>
      </c>
      <c r="EK36" s="46">
        <v>0</v>
      </c>
      <c r="EL36" s="46">
        <v>0</v>
      </c>
      <c r="EM36" s="46">
        <v>0</v>
      </c>
      <c r="EN36" s="46">
        <v>0</v>
      </c>
      <c r="EO36" s="46">
        <v>0</v>
      </c>
      <c r="EP36" s="46">
        <v>0</v>
      </c>
      <c r="EQ36" s="46">
        <v>0</v>
      </c>
      <c r="ER36" s="46">
        <v>0</v>
      </c>
      <c r="ES36" s="46">
        <v>0</v>
      </c>
      <c r="ET36" s="46">
        <v>0</v>
      </c>
      <c r="EU36" s="46">
        <v>0</v>
      </c>
      <c r="EV36" s="46">
        <v>0</v>
      </c>
      <c r="EW36" s="46">
        <v>0</v>
      </c>
      <c r="EX36" s="46">
        <v>0</v>
      </c>
      <c r="EY36" s="46">
        <v>0</v>
      </c>
      <c r="EZ36" s="46">
        <v>0</v>
      </c>
      <c r="FA36" s="46">
        <v>0</v>
      </c>
      <c r="FB36" s="46">
        <v>0</v>
      </c>
      <c r="FC36" s="46">
        <v>0</v>
      </c>
      <c r="FD36" s="46">
        <v>0</v>
      </c>
      <c r="FE36" s="46">
        <v>0</v>
      </c>
      <c r="FF36" s="46">
        <v>0</v>
      </c>
      <c r="FG36" s="46">
        <v>0</v>
      </c>
      <c r="FH36" s="46">
        <v>0</v>
      </c>
      <c r="FI36" s="46">
        <v>0</v>
      </c>
      <c r="FJ36" s="46">
        <v>0</v>
      </c>
      <c r="FK36" s="46">
        <v>0</v>
      </c>
      <c r="FL36" s="46">
        <v>0</v>
      </c>
      <c r="FM36" s="46">
        <v>0</v>
      </c>
      <c r="FN36" s="46">
        <v>0</v>
      </c>
      <c r="FO36" s="46">
        <v>0</v>
      </c>
      <c r="FP36" s="46">
        <v>0</v>
      </c>
      <c r="FQ36" s="46">
        <v>0</v>
      </c>
      <c r="FR36" s="46">
        <v>0</v>
      </c>
      <c r="FS36" s="46">
        <v>0</v>
      </c>
      <c r="FT36" s="46">
        <v>0</v>
      </c>
      <c r="FU36" s="46">
        <v>0</v>
      </c>
      <c r="FV36" s="46">
        <v>0</v>
      </c>
      <c r="FW36" s="46">
        <v>0</v>
      </c>
      <c r="FX36" s="46">
        <v>0</v>
      </c>
      <c r="FY36" s="46">
        <v>0</v>
      </c>
      <c r="FZ36" s="46">
        <v>0</v>
      </c>
      <c r="GA36" s="46">
        <v>0</v>
      </c>
      <c r="GB36" s="46">
        <v>0</v>
      </c>
      <c r="GC36" s="46">
        <v>0</v>
      </c>
      <c r="GD36" s="46">
        <v>0</v>
      </c>
      <c r="GE36" s="46">
        <v>0</v>
      </c>
      <c r="GF36" s="46">
        <v>0</v>
      </c>
      <c r="GG36" s="46">
        <f t="shared" si="95"/>
        <v>0</v>
      </c>
      <c r="GH36" s="46">
        <f t="shared" si="95"/>
        <v>0</v>
      </c>
      <c r="GI36" s="46">
        <f t="shared" si="95"/>
        <v>0</v>
      </c>
      <c r="GJ36" s="46">
        <f t="shared" si="95"/>
        <v>0</v>
      </c>
      <c r="GK36" s="46">
        <v>0</v>
      </c>
      <c r="GL36" s="46">
        <v>0</v>
      </c>
      <c r="GM36" s="46">
        <v>0</v>
      </c>
      <c r="GN36" s="46">
        <v>0</v>
      </c>
      <c r="GO36" s="46">
        <v>0</v>
      </c>
      <c r="GP36" s="46">
        <v>0</v>
      </c>
      <c r="GQ36" s="46">
        <v>0</v>
      </c>
      <c r="GR36" s="46">
        <v>0</v>
      </c>
      <c r="GS36" s="46">
        <v>0</v>
      </c>
      <c r="GT36" s="46">
        <v>0</v>
      </c>
      <c r="GU36" s="46">
        <v>0</v>
      </c>
      <c r="GV36" s="46">
        <v>0</v>
      </c>
      <c r="GW36" s="46">
        <v>0</v>
      </c>
      <c r="GX36" s="46">
        <v>0</v>
      </c>
      <c r="GY36" s="46">
        <v>0</v>
      </c>
      <c r="GZ36" s="46">
        <v>0</v>
      </c>
      <c r="HA36" s="46">
        <v>0</v>
      </c>
      <c r="HB36" s="46">
        <v>0</v>
      </c>
      <c r="HC36" s="46">
        <v>0</v>
      </c>
      <c r="HD36" s="46">
        <v>0</v>
      </c>
      <c r="HE36" s="46">
        <v>0</v>
      </c>
      <c r="HF36" s="46">
        <v>0</v>
      </c>
      <c r="HG36" s="46">
        <v>0</v>
      </c>
      <c r="HH36" s="46">
        <v>0</v>
      </c>
      <c r="HI36" s="46">
        <v>0</v>
      </c>
      <c r="HJ36" s="46">
        <v>0</v>
      </c>
      <c r="HK36" s="46">
        <v>0</v>
      </c>
      <c r="HL36" s="46">
        <v>0</v>
      </c>
      <c r="HM36" s="46">
        <v>0</v>
      </c>
      <c r="HN36" s="46">
        <v>0</v>
      </c>
      <c r="HO36" s="46">
        <v>0</v>
      </c>
      <c r="HP36" s="46">
        <v>0</v>
      </c>
      <c r="HQ36" s="46">
        <v>0</v>
      </c>
      <c r="HR36" s="46">
        <v>0</v>
      </c>
      <c r="HS36" s="46">
        <v>0</v>
      </c>
      <c r="HT36" s="46">
        <v>0</v>
      </c>
      <c r="HU36" s="46">
        <v>0</v>
      </c>
      <c r="HV36" s="46">
        <v>0</v>
      </c>
      <c r="HW36" s="46">
        <v>0</v>
      </c>
      <c r="HX36" s="46">
        <v>0</v>
      </c>
      <c r="HY36" s="46">
        <v>0</v>
      </c>
      <c r="HZ36" s="46">
        <v>0</v>
      </c>
      <c r="IA36" s="46">
        <v>0</v>
      </c>
      <c r="IB36" s="46">
        <v>0</v>
      </c>
      <c r="IC36" s="46">
        <v>0</v>
      </c>
      <c r="ID36" s="46">
        <v>0</v>
      </c>
      <c r="IE36" s="46">
        <v>0</v>
      </c>
      <c r="IF36" s="46">
        <v>0</v>
      </c>
      <c r="IG36" s="46">
        <v>0</v>
      </c>
      <c r="IH36" s="46">
        <v>0</v>
      </c>
      <c r="II36" s="46">
        <v>0</v>
      </c>
      <c r="IJ36" s="46">
        <v>0</v>
      </c>
      <c r="IK36" s="46">
        <v>0</v>
      </c>
      <c r="IL36" s="46">
        <v>0</v>
      </c>
      <c r="IM36" s="46">
        <v>0</v>
      </c>
      <c r="IN36" s="46">
        <v>0</v>
      </c>
      <c r="IO36" s="47">
        <v>0</v>
      </c>
      <c r="IP36" s="47">
        <v>0</v>
      </c>
      <c r="IQ36" s="47">
        <v>0</v>
      </c>
      <c r="IR36" s="47">
        <v>0</v>
      </c>
      <c r="IS36" s="47">
        <v>0</v>
      </c>
      <c r="IT36" s="47">
        <v>0</v>
      </c>
      <c r="IU36" s="47">
        <v>0</v>
      </c>
      <c r="IV36" s="47">
        <v>0</v>
      </c>
      <c r="IW36" s="47">
        <v>0</v>
      </c>
      <c r="IX36" s="47">
        <v>0</v>
      </c>
      <c r="IY36" s="47">
        <v>0</v>
      </c>
      <c r="IZ36" s="47">
        <v>0</v>
      </c>
      <c r="JA36" s="47">
        <v>0</v>
      </c>
      <c r="JB36" s="47">
        <v>0</v>
      </c>
      <c r="JC36" s="47">
        <v>0</v>
      </c>
      <c r="JD36" s="47">
        <v>0</v>
      </c>
      <c r="JE36" s="47">
        <v>0</v>
      </c>
      <c r="JF36" s="47">
        <v>0</v>
      </c>
      <c r="JG36" s="47">
        <v>0</v>
      </c>
      <c r="JH36" s="47">
        <v>0</v>
      </c>
      <c r="JI36" s="47">
        <v>0</v>
      </c>
      <c r="JJ36" s="47">
        <v>0</v>
      </c>
      <c r="JK36" s="47">
        <v>0</v>
      </c>
      <c r="JL36" s="47">
        <v>0</v>
      </c>
      <c r="JM36" s="47">
        <v>0</v>
      </c>
      <c r="JN36" s="47">
        <v>0</v>
      </c>
      <c r="JO36" s="47">
        <v>0</v>
      </c>
      <c r="JP36" s="47">
        <v>0</v>
      </c>
      <c r="JQ36" s="47">
        <v>0</v>
      </c>
      <c r="JR36" s="47">
        <v>0</v>
      </c>
      <c r="JS36" s="47">
        <v>0</v>
      </c>
      <c r="JT36" s="47">
        <v>0</v>
      </c>
      <c r="JU36" s="47">
        <v>0</v>
      </c>
      <c r="JV36" s="47">
        <v>0</v>
      </c>
      <c r="JW36" s="47">
        <v>0</v>
      </c>
      <c r="JX36" s="47">
        <v>0</v>
      </c>
      <c r="JY36" s="47">
        <v>0</v>
      </c>
      <c r="JZ36" s="47">
        <v>0</v>
      </c>
      <c r="KA36" s="47">
        <v>0</v>
      </c>
      <c r="KB36" s="47">
        <v>0</v>
      </c>
      <c r="KC36" s="47">
        <v>0</v>
      </c>
      <c r="KD36" s="47">
        <v>0</v>
      </c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190"/>
      <c r="KR36" s="190"/>
      <c r="KS36" s="190"/>
      <c r="KT36" s="190"/>
      <c r="KU36" s="190"/>
      <c r="KV36" s="190"/>
      <c r="KW36" s="190"/>
      <c r="KX36" s="190"/>
      <c r="KY36" s="190"/>
      <c r="KZ36" s="190"/>
      <c r="LA36" s="190"/>
      <c r="LB36" s="190"/>
      <c r="LC36" s="190"/>
      <c r="LD36" s="190"/>
      <c r="LE36" s="190"/>
      <c r="LF36" s="190"/>
      <c r="LG36" s="190"/>
      <c r="LH36" s="190"/>
      <c r="LI36" s="190"/>
      <c r="LJ36" s="190"/>
      <c r="LK36" s="190"/>
      <c r="LL36" s="190"/>
      <c r="LM36" s="190"/>
      <c r="LN36" s="190"/>
      <c r="LO36" s="190"/>
      <c r="LP36" s="190"/>
      <c r="LQ36" s="190"/>
      <c r="LR36" s="190"/>
      <c r="LS36" s="190"/>
      <c r="LT36" s="190"/>
      <c r="LU36" s="190"/>
      <c r="LV36" s="190"/>
      <c r="LW36" s="190"/>
      <c r="LX36" s="190"/>
      <c r="LY36" s="190"/>
      <c r="LZ36" s="190"/>
      <c r="MA36" s="190"/>
      <c r="MB36" s="190"/>
      <c r="MC36" s="190"/>
      <c r="MD36" s="190"/>
      <c r="ME36" s="190"/>
      <c r="MF36" s="190"/>
      <c r="MG36" s="190"/>
      <c r="MH36" s="190"/>
    </row>
    <row r="37" spans="1:346" s="4" customFormat="1" ht="13.5" thickBot="1" x14ac:dyDescent="0.25">
      <c r="A37" s="5" t="s">
        <v>60</v>
      </c>
      <c r="B37" s="6" t="s">
        <v>2</v>
      </c>
      <c r="C37" s="115">
        <f t="shared" si="97"/>
        <v>30</v>
      </c>
      <c r="D37" s="9"/>
      <c r="E37" s="40">
        <f t="shared" ref="E37:AJ37" si="98">IF(E30&gt;0,ROUND(+E30*E$65*106/10,0)*10,CHAR(32))</f>
        <v>1210</v>
      </c>
      <c r="F37" s="40">
        <f t="shared" si="98"/>
        <v>1210</v>
      </c>
      <c r="G37" s="40">
        <f t="shared" si="98"/>
        <v>1210</v>
      </c>
      <c r="H37" s="40">
        <f t="shared" si="98"/>
        <v>1210</v>
      </c>
      <c r="I37" s="40">
        <f t="shared" si="98"/>
        <v>1210</v>
      </c>
      <c r="J37" s="40">
        <f t="shared" si="98"/>
        <v>1540</v>
      </c>
      <c r="K37" s="40">
        <f t="shared" si="98"/>
        <v>1540</v>
      </c>
      <c r="L37" s="40">
        <f t="shared" si="98"/>
        <v>1540</v>
      </c>
      <c r="M37" s="40">
        <f t="shared" si="98"/>
        <v>1540</v>
      </c>
      <c r="N37" s="40">
        <f t="shared" si="98"/>
        <v>1540</v>
      </c>
      <c r="O37" s="40">
        <f t="shared" si="98"/>
        <v>1540</v>
      </c>
      <c r="P37" s="40">
        <f t="shared" si="98"/>
        <v>1540</v>
      </c>
      <c r="Q37" s="40">
        <f t="shared" si="98"/>
        <v>1540</v>
      </c>
      <c r="R37" s="40">
        <f t="shared" si="98"/>
        <v>1540</v>
      </c>
      <c r="S37" s="40">
        <f t="shared" si="98"/>
        <v>1460</v>
      </c>
      <c r="T37" s="40">
        <f t="shared" si="98"/>
        <v>1460</v>
      </c>
      <c r="U37" s="40">
        <f t="shared" si="98"/>
        <v>1460</v>
      </c>
      <c r="V37" s="40">
        <f t="shared" si="98"/>
        <v>1460</v>
      </c>
      <c r="W37" s="40">
        <f t="shared" si="98"/>
        <v>1460</v>
      </c>
      <c r="X37" s="40">
        <f t="shared" si="98"/>
        <v>1460</v>
      </c>
      <c r="Y37" s="40">
        <f t="shared" si="98"/>
        <v>1460</v>
      </c>
      <c r="Z37" s="40">
        <f t="shared" si="98"/>
        <v>1460</v>
      </c>
      <c r="AA37" s="40">
        <f t="shared" si="98"/>
        <v>1510</v>
      </c>
      <c r="AB37" s="40">
        <f t="shared" si="98"/>
        <v>1510</v>
      </c>
      <c r="AC37" s="40">
        <f t="shared" si="98"/>
        <v>1510</v>
      </c>
      <c r="AD37" s="40">
        <f t="shared" si="98"/>
        <v>1510</v>
      </c>
      <c r="AE37" s="40">
        <f t="shared" si="98"/>
        <v>1510</v>
      </c>
      <c r="AF37" s="40">
        <f t="shared" si="98"/>
        <v>1470</v>
      </c>
      <c r="AG37" s="40">
        <f t="shared" si="98"/>
        <v>1470</v>
      </c>
      <c r="AH37" s="40">
        <f t="shared" si="98"/>
        <v>1470</v>
      </c>
      <c r="AI37" s="40">
        <f t="shared" si="98"/>
        <v>1470</v>
      </c>
      <c r="AJ37" s="40">
        <f t="shared" si="98"/>
        <v>1470</v>
      </c>
      <c r="AK37" s="40">
        <f t="shared" ref="AK37:BP37" si="99">IF(AK30&gt;0,ROUND(+AK30*AK$65*106/10,0)*10,CHAR(32))</f>
        <v>1440</v>
      </c>
      <c r="AL37" s="40">
        <f t="shared" si="99"/>
        <v>1440</v>
      </c>
      <c r="AM37" s="40">
        <f t="shared" si="99"/>
        <v>1440</v>
      </c>
      <c r="AN37" s="40">
        <f t="shared" si="99"/>
        <v>1440</v>
      </c>
      <c r="AO37" s="40">
        <f t="shared" si="99"/>
        <v>1440</v>
      </c>
      <c r="AP37" s="40">
        <f t="shared" si="99"/>
        <v>1440</v>
      </c>
      <c r="AQ37" s="40">
        <f t="shared" si="99"/>
        <v>1440</v>
      </c>
      <c r="AR37" s="40">
        <f t="shared" si="99"/>
        <v>1440</v>
      </c>
      <c r="AS37" s="40">
        <f t="shared" si="99"/>
        <v>1440</v>
      </c>
      <c r="AT37" s="40">
        <f t="shared" si="99"/>
        <v>1440</v>
      </c>
      <c r="AU37" s="40">
        <f t="shared" si="99"/>
        <v>1400</v>
      </c>
      <c r="AV37" s="40">
        <f t="shared" si="99"/>
        <v>1400</v>
      </c>
      <c r="AW37" s="40">
        <f t="shared" si="99"/>
        <v>1400</v>
      </c>
      <c r="AX37" s="40">
        <f t="shared" si="99"/>
        <v>1400</v>
      </c>
      <c r="AY37" s="40">
        <f t="shared" si="99"/>
        <v>1400</v>
      </c>
      <c r="AZ37" s="40">
        <f t="shared" si="99"/>
        <v>1400</v>
      </c>
      <c r="BA37" s="40">
        <f t="shared" si="99"/>
        <v>1480</v>
      </c>
      <c r="BB37" s="40">
        <f t="shared" si="99"/>
        <v>1480</v>
      </c>
      <c r="BC37" s="40">
        <f t="shared" si="99"/>
        <v>1480</v>
      </c>
      <c r="BD37" s="40">
        <f t="shared" si="99"/>
        <v>1480</v>
      </c>
      <c r="BE37" s="40">
        <f t="shared" si="99"/>
        <v>1590</v>
      </c>
      <c r="BF37" s="40">
        <f t="shared" si="99"/>
        <v>1540</v>
      </c>
      <c r="BG37" s="40">
        <f t="shared" si="99"/>
        <v>1540</v>
      </c>
      <c r="BH37" s="40">
        <f t="shared" si="99"/>
        <v>1590</v>
      </c>
      <c r="BI37" s="40">
        <f t="shared" si="99"/>
        <v>1490</v>
      </c>
      <c r="BJ37" s="40">
        <f t="shared" si="99"/>
        <v>1490</v>
      </c>
      <c r="BK37" s="40">
        <f t="shared" si="99"/>
        <v>1490</v>
      </c>
      <c r="BL37" s="40">
        <f t="shared" si="99"/>
        <v>1490</v>
      </c>
      <c r="BM37" s="40">
        <f t="shared" si="99"/>
        <v>1490</v>
      </c>
      <c r="BN37" s="40">
        <f t="shared" si="99"/>
        <v>1490</v>
      </c>
      <c r="BO37" s="40">
        <f t="shared" si="99"/>
        <v>1490</v>
      </c>
      <c r="BP37" s="40">
        <f t="shared" si="99"/>
        <v>1490</v>
      </c>
      <c r="BQ37" s="40">
        <f t="shared" ref="BQ37:CV37" si="100">IF(BQ30&gt;0,ROUND(+BQ30*BQ$65*106/10,0)*10,CHAR(32))</f>
        <v>1490</v>
      </c>
      <c r="BR37" s="40">
        <f t="shared" si="100"/>
        <v>1490</v>
      </c>
      <c r="BS37" s="40">
        <f t="shared" si="100"/>
        <v>1490</v>
      </c>
      <c r="BT37" s="40">
        <f t="shared" si="100"/>
        <v>1490</v>
      </c>
      <c r="BU37" s="40">
        <f t="shared" si="100"/>
        <v>1490</v>
      </c>
      <c r="BV37" s="40">
        <f t="shared" si="100"/>
        <v>1490</v>
      </c>
      <c r="BW37" s="40">
        <f t="shared" si="100"/>
        <v>1490</v>
      </c>
      <c r="BX37" s="40">
        <f t="shared" si="100"/>
        <v>1490</v>
      </c>
      <c r="BY37" s="40">
        <f t="shared" si="100"/>
        <v>1490</v>
      </c>
      <c r="BZ37" s="40">
        <f t="shared" si="100"/>
        <v>1490</v>
      </c>
      <c r="CA37" s="40">
        <f t="shared" si="100"/>
        <v>1490</v>
      </c>
      <c r="CB37" s="40">
        <f t="shared" si="100"/>
        <v>1490</v>
      </c>
      <c r="CC37" s="40">
        <f t="shared" si="100"/>
        <v>1490</v>
      </c>
      <c r="CD37" s="40">
        <f t="shared" si="100"/>
        <v>1490</v>
      </c>
      <c r="CE37" s="40">
        <f t="shared" si="100"/>
        <v>1490</v>
      </c>
      <c r="CF37" s="40">
        <f t="shared" si="100"/>
        <v>1490</v>
      </c>
      <c r="CG37" s="40">
        <f t="shared" si="100"/>
        <v>1540</v>
      </c>
      <c r="CH37" s="40">
        <f t="shared" si="100"/>
        <v>1540</v>
      </c>
      <c r="CI37" s="40">
        <f t="shared" si="100"/>
        <v>1490</v>
      </c>
      <c r="CJ37" s="40">
        <f t="shared" si="100"/>
        <v>1490</v>
      </c>
      <c r="CK37" s="40">
        <f t="shared" si="100"/>
        <v>1490</v>
      </c>
      <c r="CL37" s="40">
        <f t="shared" si="100"/>
        <v>1490</v>
      </c>
      <c r="CM37" s="40">
        <f t="shared" si="100"/>
        <v>1490</v>
      </c>
      <c r="CN37" s="40">
        <f t="shared" si="100"/>
        <v>1490</v>
      </c>
      <c r="CO37" s="40">
        <f t="shared" si="100"/>
        <v>1490</v>
      </c>
      <c r="CP37" s="40">
        <f t="shared" si="100"/>
        <v>1490</v>
      </c>
      <c r="CQ37" s="40">
        <f t="shared" si="100"/>
        <v>1490</v>
      </c>
      <c r="CR37" s="40">
        <f t="shared" si="100"/>
        <v>1490</v>
      </c>
      <c r="CS37" s="40">
        <f t="shared" si="100"/>
        <v>1490</v>
      </c>
      <c r="CT37" s="40">
        <f t="shared" si="100"/>
        <v>1490</v>
      </c>
      <c r="CU37" s="40">
        <f t="shared" si="100"/>
        <v>1490</v>
      </c>
      <c r="CV37" s="40">
        <f t="shared" si="100"/>
        <v>1490</v>
      </c>
      <c r="CW37" s="40">
        <f t="shared" ref="CW37:DN37" si="101">IF(CW30&gt;0,ROUND(+CW30*CW$65*106/10,0)*10,CHAR(32))</f>
        <v>1490</v>
      </c>
      <c r="CX37" s="40">
        <f t="shared" si="101"/>
        <v>1490</v>
      </c>
      <c r="CY37" s="40">
        <f t="shared" si="101"/>
        <v>1490</v>
      </c>
      <c r="CZ37" s="40">
        <f t="shared" si="101"/>
        <v>1490</v>
      </c>
      <c r="DA37" s="40">
        <f t="shared" si="101"/>
        <v>1490</v>
      </c>
      <c r="DB37" s="40">
        <f t="shared" si="101"/>
        <v>1490</v>
      </c>
      <c r="DC37" s="40">
        <f t="shared" si="101"/>
        <v>1490</v>
      </c>
      <c r="DD37" s="40">
        <f t="shared" si="101"/>
        <v>1490</v>
      </c>
      <c r="DE37" s="40">
        <f t="shared" si="101"/>
        <v>1490</v>
      </c>
      <c r="DF37" s="40">
        <f t="shared" si="101"/>
        <v>1490</v>
      </c>
      <c r="DG37" s="40">
        <f t="shared" si="101"/>
        <v>1490</v>
      </c>
      <c r="DH37" s="40">
        <f t="shared" si="101"/>
        <v>1490</v>
      </c>
      <c r="DI37" s="40">
        <f t="shared" si="101"/>
        <v>1490</v>
      </c>
      <c r="DJ37" s="40">
        <f t="shared" si="101"/>
        <v>1490</v>
      </c>
      <c r="DK37" s="40">
        <f t="shared" si="101"/>
        <v>1490</v>
      </c>
      <c r="DL37" s="40">
        <f t="shared" si="101"/>
        <v>1490</v>
      </c>
      <c r="DM37" s="40">
        <f t="shared" si="101"/>
        <v>1490</v>
      </c>
      <c r="DN37" s="40">
        <f t="shared" si="101"/>
        <v>1490</v>
      </c>
      <c r="DO37" s="40">
        <f t="shared" ref="DO37:DO42" si="102">IF(DO30&gt;0,ROUND(+DO30*DO$65*106/10,0)*10,CHAR(32))</f>
        <v>1490</v>
      </c>
      <c r="DP37" s="40">
        <f t="shared" ref="DP37:DY37" si="103">IF(DP30&gt;0,ROUND(+DP30*DP$65*106/10,0)*10,CHAR(32))</f>
        <v>1490</v>
      </c>
      <c r="DQ37" s="40">
        <f t="shared" si="103"/>
        <v>1490</v>
      </c>
      <c r="DR37" s="40">
        <f t="shared" si="103"/>
        <v>1490</v>
      </c>
      <c r="DS37" s="40">
        <f t="shared" si="103"/>
        <v>1490</v>
      </c>
      <c r="DT37" s="40">
        <f t="shared" si="103"/>
        <v>1700</v>
      </c>
      <c r="DU37" s="40">
        <f t="shared" si="103"/>
        <v>1700</v>
      </c>
      <c r="DV37" s="40">
        <f t="shared" si="103"/>
        <v>1490</v>
      </c>
      <c r="DW37" s="40">
        <f t="shared" si="103"/>
        <v>1700</v>
      </c>
      <c r="DX37" s="40">
        <f t="shared" si="103"/>
        <v>1700</v>
      </c>
      <c r="DY37" s="40">
        <f t="shared" si="103"/>
        <v>1700</v>
      </c>
      <c r="DZ37" s="40">
        <f t="shared" ref="DZ37:EL37" si="104">IF(DZ30&gt;0,ROUND(+DZ30*DZ$65*106/10,0)*10,CHAR(32))</f>
        <v>1490</v>
      </c>
      <c r="EA37" s="40">
        <f t="shared" si="104"/>
        <v>1490</v>
      </c>
      <c r="EB37" s="40">
        <f t="shared" si="104"/>
        <v>1490</v>
      </c>
      <c r="EC37" s="40">
        <f t="shared" si="104"/>
        <v>1490</v>
      </c>
      <c r="ED37" s="40">
        <f t="shared" si="104"/>
        <v>1490</v>
      </c>
      <c r="EE37" s="40">
        <f t="shared" si="104"/>
        <v>1490</v>
      </c>
      <c r="EF37" s="40">
        <f t="shared" si="104"/>
        <v>1490</v>
      </c>
      <c r="EG37" s="40">
        <f t="shared" si="104"/>
        <v>1490</v>
      </c>
      <c r="EH37" s="40">
        <f t="shared" si="104"/>
        <v>1490</v>
      </c>
      <c r="EI37" s="40">
        <f t="shared" si="104"/>
        <v>1490</v>
      </c>
      <c r="EJ37" s="40">
        <f t="shared" si="104"/>
        <v>1490</v>
      </c>
      <c r="EK37" s="40">
        <f t="shared" si="104"/>
        <v>1490</v>
      </c>
      <c r="EL37" s="40">
        <f t="shared" si="104"/>
        <v>1490</v>
      </c>
      <c r="EM37" s="40">
        <f t="shared" ref="EM37:EV37" si="105">IF(EM30&gt;0,ROUND(+EM30*EM$65*106/10,0)*10,CHAR(32))</f>
        <v>1460</v>
      </c>
      <c r="EN37" s="40">
        <f t="shared" si="105"/>
        <v>1460</v>
      </c>
      <c r="EO37" s="40">
        <f t="shared" si="105"/>
        <v>1460</v>
      </c>
      <c r="EP37" s="40">
        <f t="shared" si="105"/>
        <v>1620</v>
      </c>
      <c r="EQ37" s="40">
        <f t="shared" si="105"/>
        <v>1580</v>
      </c>
      <c r="ER37" s="40">
        <f t="shared" si="105"/>
        <v>1580</v>
      </c>
      <c r="ES37" s="40">
        <f t="shared" si="105"/>
        <v>1580</v>
      </c>
      <c r="ET37" s="40">
        <f t="shared" si="105"/>
        <v>1580</v>
      </c>
      <c r="EU37" s="40">
        <f t="shared" si="105"/>
        <v>1580</v>
      </c>
      <c r="EV37" s="40">
        <f t="shared" si="105"/>
        <v>1580</v>
      </c>
      <c r="EW37" s="40">
        <f t="shared" ref="EW37:EX42" si="106">IF(EW30&gt;0,ROUND(+EW30*EW$65*106/10,0)*10,CHAR(32))</f>
        <v>1580</v>
      </c>
      <c r="EX37" s="40">
        <f t="shared" si="106"/>
        <v>1580</v>
      </c>
      <c r="EY37" s="40">
        <f t="shared" ref="EY37:FM37" si="107">IF(EY30&gt;0,ROUND(+EY30*EY$65*106/10,0)*10,CHAR(32))</f>
        <v>1580</v>
      </c>
      <c r="EZ37" s="40">
        <f t="shared" si="107"/>
        <v>1580</v>
      </c>
      <c r="FA37" s="40">
        <f t="shared" si="107"/>
        <v>1580</v>
      </c>
      <c r="FB37" s="40">
        <f t="shared" si="107"/>
        <v>1580</v>
      </c>
      <c r="FC37" s="40">
        <f t="shared" si="107"/>
        <v>1580</v>
      </c>
      <c r="FD37" s="40">
        <f t="shared" si="107"/>
        <v>1550</v>
      </c>
      <c r="FE37" s="40">
        <v>1550</v>
      </c>
      <c r="FF37" s="40">
        <v>1550</v>
      </c>
      <c r="FG37" s="40">
        <f t="shared" si="107"/>
        <v>1550</v>
      </c>
      <c r="FH37" s="40">
        <f t="shared" si="107"/>
        <v>1540</v>
      </c>
      <c r="FI37" s="40">
        <f t="shared" si="107"/>
        <v>1540</v>
      </c>
      <c r="FJ37" s="40">
        <f t="shared" si="107"/>
        <v>1540</v>
      </c>
      <c r="FK37" s="40">
        <f t="shared" si="107"/>
        <v>1540</v>
      </c>
      <c r="FL37" s="40">
        <f t="shared" si="107"/>
        <v>1540</v>
      </c>
      <c r="FM37" s="40">
        <f t="shared" si="107"/>
        <v>1460</v>
      </c>
      <c r="FN37" s="40">
        <f t="shared" ref="FN37:FY37" si="108">IF(FN30&gt;0,ROUND(+FN30*FN$65*106/10,0)*10,CHAR(32))</f>
        <v>1580</v>
      </c>
      <c r="FO37" s="40">
        <v>1460</v>
      </c>
      <c r="FP37" s="40">
        <f t="shared" si="108"/>
        <v>1300</v>
      </c>
      <c r="FQ37" s="40">
        <f t="shared" si="108"/>
        <v>1300</v>
      </c>
      <c r="FR37" s="40">
        <f t="shared" si="108"/>
        <v>1300</v>
      </c>
      <c r="FS37" s="40">
        <f t="shared" si="108"/>
        <v>1300</v>
      </c>
      <c r="FT37" s="40">
        <f t="shared" si="108"/>
        <v>1300</v>
      </c>
      <c r="FU37" s="40">
        <f t="shared" si="108"/>
        <v>1300</v>
      </c>
      <c r="FV37" s="40">
        <f t="shared" si="108"/>
        <v>1580</v>
      </c>
      <c r="FW37" s="40">
        <f t="shared" si="108"/>
        <v>1580</v>
      </c>
      <c r="FX37" s="40">
        <f t="shared" si="108"/>
        <v>1200</v>
      </c>
      <c r="FY37" s="40">
        <f t="shared" si="108"/>
        <v>1580</v>
      </c>
      <c r="FZ37" s="40">
        <f t="shared" ref="FZ37:GB42" si="109">IF(FZ30&gt;0,ROUND(+FZ30*FZ$65*106/10,0)*10,CHAR(32))</f>
        <v>1170</v>
      </c>
      <c r="GA37" s="40">
        <f t="shared" si="109"/>
        <v>1170</v>
      </c>
      <c r="GB37" s="40">
        <f t="shared" si="109"/>
        <v>1090</v>
      </c>
      <c r="GC37" s="40">
        <f t="shared" ref="GC37:GU37" si="110">IF(GC30&gt;0,ROUND(+GC30*GC$65*106/10,0)*10,CHAR(32))</f>
        <v>1090</v>
      </c>
      <c r="GD37" s="40">
        <f t="shared" si="110"/>
        <v>1100</v>
      </c>
      <c r="GE37" s="40">
        <f t="shared" si="110"/>
        <v>1100</v>
      </c>
      <c r="GF37" s="40">
        <f t="shared" si="110"/>
        <v>1100</v>
      </c>
      <c r="GG37" s="40">
        <f t="shared" si="110"/>
        <v>1110</v>
      </c>
      <c r="GH37" s="40">
        <f t="shared" si="110"/>
        <v>1120</v>
      </c>
      <c r="GI37" s="40">
        <f t="shared" si="110"/>
        <v>1130</v>
      </c>
      <c r="GJ37" s="40">
        <f t="shared" si="110"/>
        <v>1140</v>
      </c>
      <c r="GK37" s="40">
        <f t="shared" si="110"/>
        <v>1140</v>
      </c>
      <c r="GL37" s="40">
        <f t="shared" si="110"/>
        <v>1140</v>
      </c>
      <c r="GM37" s="40">
        <f t="shared" si="110"/>
        <v>1090</v>
      </c>
      <c r="GN37" s="40">
        <f t="shared" si="110"/>
        <v>1090</v>
      </c>
      <c r="GO37" s="40">
        <f t="shared" si="110"/>
        <v>1090</v>
      </c>
      <c r="GP37" s="40">
        <f t="shared" si="110"/>
        <v>1090</v>
      </c>
      <c r="GQ37" s="40">
        <f t="shared" si="110"/>
        <v>1090</v>
      </c>
      <c r="GR37" s="40">
        <f t="shared" si="110"/>
        <v>1090</v>
      </c>
      <c r="GS37" s="40">
        <f t="shared" si="110"/>
        <v>1050</v>
      </c>
      <c r="GT37" s="40">
        <f t="shared" si="110"/>
        <v>1050</v>
      </c>
      <c r="GU37" s="40">
        <f t="shared" si="110"/>
        <v>1050</v>
      </c>
      <c r="GV37" s="40">
        <v>1050</v>
      </c>
      <c r="GW37" s="40">
        <f t="shared" ref="GW37:HG37" si="111">IF(GW30&gt;0,ROUND(+GW30*GW$65*106/10,0)*10,CHAR(32))</f>
        <v>1050</v>
      </c>
      <c r="GX37" s="40">
        <f t="shared" si="111"/>
        <v>1030</v>
      </c>
      <c r="GY37" s="40">
        <f t="shared" si="111"/>
        <v>1030</v>
      </c>
      <c r="GZ37" s="40">
        <f t="shared" si="111"/>
        <v>1030</v>
      </c>
      <c r="HA37" s="40">
        <f t="shared" si="111"/>
        <v>1000</v>
      </c>
      <c r="HB37" s="40">
        <f t="shared" si="111"/>
        <v>1000</v>
      </c>
      <c r="HC37" s="40">
        <f t="shared" si="111"/>
        <v>1000</v>
      </c>
      <c r="HD37" s="40">
        <f t="shared" si="111"/>
        <v>950</v>
      </c>
      <c r="HE37" s="40">
        <f t="shared" si="111"/>
        <v>950</v>
      </c>
      <c r="HF37" s="40">
        <f t="shared" si="111"/>
        <v>950</v>
      </c>
      <c r="HG37" s="40">
        <f t="shared" si="111"/>
        <v>920</v>
      </c>
      <c r="HH37" s="40">
        <f t="shared" ref="HH37:IT37" si="112">IF(HH30&gt;0,ROUND(+HH30*HH$65*106/10,0)*10,CHAR(32))</f>
        <v>920</v>
      </c>
      <c r="HI37" s="40">
        <f t="shared" si="112"/>
        <v>920</v>
      </c>
      <c r="HJ37" s="40">
        <f t="shared" si="112"/>
        <v>920</v>
      </c>
      <c r="HK37" s="40">
        <f t="shared" si="112"/>
        <v>930</v>
      </c>
      <c r="HL37" s="40">
        <f t="shared" si="112"/>
        <v>920</v>
      </c>
      <c r="HM37" s="40">
        <f t="shared" si="112"/>
        <v>1030</v>
      </c>
      <c r="HN37" s="40">
        <f t="shared" si="112"/>
        <v>920</v>
      </c>
      <c r="HO37" s="40">
        <f t="shared" si="112"/>
        <v>920</v>
      </c>
      <c r="HP37" s="40">
        <f t="shared" si="112"/>
        <v>920</v>
      </c>
      <c r="HQ37" s="40">
        <f t="shared" si="112"/>
        <v>920</v>
      </c>
      <c r="HR37" s="40">
        <f t="shared" si="112"/>
        <v>920</v>
      </c>
      <c r="HS37" s="40">
        <f t="shared" si="112"/>
        <v>920</v>
      </c>
      <c r="HT37" s="40">
        <f t="shared" si="112"/>
        <v>850</v>
      </c>
      <c r="HU37" s="40">
        <v>850</v>
      </c>
      <c r="HV37" s="40">
        <f t="shared" si="112"/>
        <v>850</v>
      </c>
      <c r="HW37" s="40">
        <f t="shared" si="112"/>
        <v>890</v>
      </c>
      <c r="HX37" s="40">
        <f t="shared" si="112"/>
        <v>890</v>
      </c>
      <c r="HY37" s="40">
        <f t="shared" si="112"/>
        <v>890</v>
      </c>
      <c r="HZ37" s="40">
        <f t="shared" si="112"/>
        <v>890</v>
      </c>
      <c r="IA37" s="40">
        <f t="shared" ref="IA37:IA42" si="113">IF(IA30&gt;0,ROUND(+IA30*IA$65*106/10,0)*10,CHAR(32))</f>
        <v>890</v>
      </c>
      <c r="IB37" s="40">
        <f t="shared" si="112"/>
        <v>990</v>
      </c>
      <c r="IC37" s="40">
        <f t="shared" si="112"/>
        <v>990</v>
      </c>
      <c r="ID37" s="40">
        <f t="shared" si="112"/>
        <v>990</v>
      </c>
      <c r="IE37" s="40">
        <f t="shared" si="112"/>
        <v>990</v>
      </c>
      <c r="IF37" s="40">
        <f t="shared" si="112"/>
        <v>990</v>
      </c>
      <c r="IG37" s="40">
        <f t="shared" si="112"/>
        <v>1030</v>
      </c>
      <c r="IH37" s="40">
        <f t="shared" si="112"/>
        <v>1030</v>
      </c>
      <c r="II37" s="40">
        <f t="shared" si="112"/>
        <v>1030</v>
      </c>
      <c r="IJ37" s="40">
        <f t="shared" si="112"/>
        <v>1030</v>
      </c>
      <c r="IK37" s="40">
        <f t="shared" si="112"/>
        <v>1030</v>
      </c>
      <c r="IL37" s="40">
        <f t="shared" si="112"/>
        <v>1030</v>
      </c>
      <c r="IM37" s="40">
        <f t="shared" si="112"/>
        <v>1030</v>
      </c>
      <c r="IN37" s="40">
        <f t="shared" si="112"/>
        <v>1030</v>
      </c>
      <c r="IO37" s="39">
        <f t="shared" si="112"/>
        <v>1020</v>
      </c>
      <c r="IP37" s="39">
        <f t="shared" si="112"/>
        <v>1030</v>
      </c>
      <c r="IQ37" s="39">
        <f t="shared" si="112"/>
        <v>1030</v>
      </c>
      <c r="IR37" s="39">
        <f t="shared" si="112"/>
        <v>1030</v>
      </c>
      <c r="IS37" s="39">
        <f t="shared" si="112"/>
        <v>1030</v>
      </c>
      <c r="IT37" s="39">
        <f t="shared" si="112"/>
        <v>1260</v>
      </c>
      <c r="IU37" s="39">
        <f t="shared" ref="IU37:JK42" si="114">IF(IU30&gt;0,ROUND(+IU30*IU$65*106/10,0)*10,CHAR(32))</f>
        <v>1260</v>
      </c>
      <c r="IV37" s="39">
        <f t="shared" si="114"/>
        <v>1260</v>
      </c>
      <c r="IW37" s="39">
        <f t="shared" si="114"/>
        <v>1260</v>
      </c>
      <c r="IX37" s="39">
        <f t="shared" si="114"/>
        <v>1260</v>
      </c>
      <c r="IY37" s="39">
        <f t="shared" si="114"/>
        <v>1260</v>
      </c>
      <c r="IZ37" s="39">
        <f t="shared" si="114"/>
        <v>1260</v>
      </c>
      <c r="JA37" s="39">
        <f t="shared" si="114"/>
        <v>1260</v>
      </c>
      <c r="JB37" s="39">
        <f t="shared" si="114"/>
        <v>1260</v>
      </c>
      <c r="JC37" s="39">
        <f t="shared" si="114"/>
        <v>1260</v>
      </c>
      <c r="JD37" s="39">
        <f t="shared" si="114"/>
        <v>1260</v>
      </c>
      <c r="JE37" s="39">
        <f t="shared" si="114"/>
        <v>1240</v>
      </c>
      <c r="JF37" s="39">
        <f t="shared" si="114"/>
        <v>1240</v>
      </c>
      <c r="JG37" s="39">
        <f t="shared" si="114"/>
        <v>1240</v>
      </c>
      <c r="JH37" s="39">
        <f t="shared" si="114"/>
        <v>1240</v>
      </c>
      <c r="JI37" s="39">
        <f t="shared" si="114"/>
        <v>1140</v>
      </c>
      <c r="JJ37" s="39">
        <f t="shared" si="114"/>
        <v>1100</v>
      </c>
      <c r="JK37" s="39">
        <f t="shared" si="114"/>
        <v>1100</v>
      </c>
      <c r="JL37" s="39">
        <f t="shared" ref="JL37:KP37" si="115">IF(JL30&gt;0,ROUND(+JL30*JL$65*106/10,0)*10,CHAR(32))</f>
        <v>1100</v>
      </c>
      <c r="JM37" s="39">
        <f t="shared" ref="JM37" si="116">IF(JM30&gt;0,ROUND(+JM30*JM$65*106/10,0)*10,CHAR(32))</f>
        <v>1100</v>
      </c>
      <c r="JN37" s="39">
        <f t="shared" si="115"/>
        <v>1110</v>
      </c>
      <c r="JO37" s="39">
        <f t="shared" si="115"/>
        <v>1110</v>
      </c>
      <c r="JP37" s="39">
        <f t="shared" si="115"/>
        <v>1090</v>
      </c>
      <c r="JQ37" s="39">
        <f t="shared" si="115"/>
        <v>1100</v>
      </c>
      <c r="JR37" s="39">
        <f t="shared" si="115"/>
        <v>1110</v>
      </c>
      <c r="JS37" s="39">
        <f t="shared" si="115"/>
        <v>1110</v>
      </c>
      <c r="JT37" s="39">
        <f t="shared" ref="JT37" si="117">IF(JT30&gt;0,ROUND(+JT30*JT$65*106/10,0)*10,CHAR(32))</f>
        <v>1140</v>
      </c>
      <c r="JU37" s="39">
        <f t="shared" si="115"/>
        <v>1110</v>
      </c>
      <c r="JV37" s="39">
        <f t="shared" si="115"/>
        <v>1140</v>
      </c>
      <c r="JW37" s="39">
        <f t="shared" ref="JW37" si="118">IF(JW30&gt;0,ROUND(+JW30*JW$65*106/10,0)*10,CHAR(32))</f>
        <v>1140</v>
      </c>
      <c r="JX37" s="195">
        <f t="shared" si="115"/>
        <v>1120</v>
      </c>
      <c r="JY37" s="39">
        <f t="shared" si="115"/>
        <v>1030</v>
      </c>
      <c r="JZ37" s="39">
        <f t="shared" si="115"/>
        <v>1070</v>
      </c>
      <c r="KA37" s="39">
        <f t="shared" si="115"/>
        <v>1060</v>
      </c>
      <c r="KB37" s="39">
        <f t="shared" si="115"/>
        <v>1030</v>
      </c>
      <c r="KC37" s="39">
        <f t="shared" si="115"/>
        <v>990</v>
      </c>
      <c r="KD37" s="39">
        <f t="shared" ref="KD37" si="119">IF(KD30&gt;0,ROUND(+KD30*KD$65*106/10,0)*10,CHAR(32))</f>
        <v>990</v>
      </c>
      <c r="KE37" s="39" t="str">
        <f t="shared" si="115"/>
        <v xml:space="preserve"> </v>
      </c>
      <c r="KF37" s="39" t="str">
        <f t="shared" si="115"/>
        <v xml:space="preserve"> </v>
      </c>
      <c r="KG37" s="39" t="str">
        <f t="shared" si="115"/>
        <v xml:space="preserve"> </v>
      </c>
      <c r="KH37" s="39" t="str">
        <f t="shared" si="115"/>
        <v xml:space="preserve"> </v>
      </c>
      <c r="KI37" s="39" t="str">
        <f t="shared" si="115"/>
        <v xml:space="preserve"> </v>
      </c>
      <c r="KJ37" s="39" t="str">
        <f t="shared" si="115"/>
        <v xml:space="preserve"> </v>
      </c>
      <c r="KK37" s="39" t="str">
        <f t="shared" si="115"/>
        <v xml:space="preserve"> </v>
      </c>
      <c r="KL37" s="39" t="str">
        <f t="shared" si="115"/>
        <v xml:space="preserve"> </v>
      </c>
      <c r="KM37" s="39" t="str">
        <f t="shared" si="115"/>
        <v xml:space="preserve"> </v>
      </c>
      <c r="KN37" s="39" t="str">
        <f t="shared" si="115"/>
        <v xml:space="preserve"> </v>
      </c>
      <c r="KO37" s="39" t="str">
        <f t="shared" si="115"/>
        <v xml:space="preserve"> </v>
      </c>
      <c r="KP37" s="39" t="str">
        <f t="shared" si="115"/>
        <v xml:space="preserve"> </v>
      </c>
      <c r="KQ37" s="190"/>
      <c r="KR37" s="190"/>
      <c r="KS37" s="190"/>
      <c r="KT37" s="190"/>
      <c r="KU37" s="190"/>
      <c r="KV37" s="190"/>
      <c r="KW37" s="190"/>
      <c r="KX37" s="190"/>
      <c r="KY37" s="190"/>
      <c r="KZ37" s="190"/>
      <c r="LA37" s="190"/>
      <c r="LB37" s="190"/>
      <c r="LC37" s="190"/>
      <c r="LD37" s="190"/>
      <c r="LE37" s="190"/>
      <c r="LF37" s="190"/>
      <c r="LG37" s="190"/>
      <c r="LH37" s="190"/>
      <c r="LI37" s="190"/>
      <c r="LJ37" s="190"/>
      <c r="LK37" s="190"/>
      <c r="LL37" s="190"/>
      <c r="LM37" s="190"/>
      <c r="LN37" s="190"/>
      <c r="LO37" s="190"/>
      <c r="LP37" s="190"/>
      <c r="LQ37" s="190"/>
      <c r="LR37" s="190"/>
      <c r="LS37" s="190"/>
      <c r="LT37" s="190"/>
      <c r="LU37" s="190"/>
      <c r="LV37" s="190"/>
      <c r="LW37" s="190"/>
      <c r="LX37" s="190"/>
      <c r="LY37" s="190"/>
      <c r="LZ37" s="190"/>
      <c r="MA37" s="190"/>
      <c r="MB37" s="190"/>
      <c r="MC37" s="190"/>
      <c r="MD37" s="190"/>
      <c r="ME37" s="190"/>
      <c r="MF37" s="190"/>
      <c r="MG37" s="190"/>
      <c r="MH37" s="190"/>
    </row>
    <row r="38" spans="1:346" s="4" customFormat="1" ht="13.5" thickBot="1" x14ac:dyDescent="0.25">
      <c r="A38" s="8" t="s">
        <v>59</v>
      </c>
      <c r="B38" s="6" t="s">
        <v>2</v>
      </c>
      <c r="C38" s="115">
        <f t="shared" si="97"/>
        <v>31</v>
      </c>
      <c r="D38" s="9"/>
      <c r="E38" s="39">
        <f t="shared" ref="E38:AJ38" si="120">IF(E31&gt;0,ROUND(+E31*E$65*106/10,0)*10,CHAR(32))</f>
        <v>3070</v>
      </c>
      <c r="F38" s="39">
        <f t="shared" si="120"/>
        <v>3070</v>
      </c>
      <c r="G38" s="39">
        <f t="shared" si="120"/>
        <v>3070</v>
      </c>
      <c r="H38" s="39">
        <f t="shared" si="120"/>
        <v>3070</v>
      </c>
      <c r="I38" s="39">
        <f t="shared" si="120"/>
        <v>3070</v>
      </c>
      <c r="J38" s="39">
        <f t="shared" si="120"/>
        <v>3200</v>
      </c>
      <c r="K38" s="39">
        <f t="shared" si="120"/>
        <v>3200</v>
      </c>
      <c r="L38" s="39">
        <f t="shared" si="120"/>
        <v>3120</v>
      </c>
      <c r="M38" s="39">
        <f t="shared" si="120"/>
        <v>3120</v>
      </c>
      <c r="N38" s="39">
        <f t="shared" si="120"/>
        <v>3040</v>
      </c>
      <c r="O38" s="39">
        <f t="shared" si="120"/>
        <v>3040</v>
      </c>
      <c r="P38" s="39">
        <f t="shared" si="120"/>
        <v>3040</v>
      </c>
      <c r="Q38" s="39">
        <f t="shared" si="120"/>
        <v>3040</v>
      </c>
      <c r="R38" s="39">
        <f t="shared" si="120"/>
        <v>3040</v>
      </c>
      <c r="S38" s="39">
        <f t="shared" si="120"/>
        <v>2940</v>
      </c>
      <c r="T38" s="39">
        <f t="shared" si="120"/>
        <v>2940</v>
      </c>
      <c r="U38" s="39">
        <f t="shared" si="120"/>
        <v>2940</v>
      </c>
      <c r="V38" s="39">
        <f t="shared" si="120"/>
        <v>2940</v>
      </c>
      <c r="W38" s="39">
        <f t="shared" si="120"/>
        <v>2940</v>
      </c>
      <c r="X38" s="39">
        <f t="shared" si="120"/>
        <v>2940</v>
      </c>
      <c r="Y38" s="39">
        <f t="shared" si="120"/>
        <v>2940</v>
      </c>
      <c r="Z38" s="39">
        <f t="shared" si="120"/>
        <v>2940</v>
      </c>
      <c r="AA38" s="39">
        <f t="shared" si="120"/>
        <v>3080</v>
      </c>
      <c r="AB38" s="39">
        <f t="shared" si="120"/>
        <v>3080</v>
      </c>
      <c r="AC38" s="39">
        <f t="shared" si="120"/>
        <v>3080</v>
      </c>
      <c r="AD38" s="39">
        <f t="shared" si="120"/>
        <v>3080</v>
      </c>
      <c r="AE38" s="39">
        <f t="shared" si="120"/>
        <v>3080</v>
      </c>
      <c r="AF38" s="39">
        <f t="shared" si="120"/>
        <v>3280</v>
      </c>
      <c r="AG38" s="39">
        <f t="shared" si="120"/>
        <v>3280</v>
      </c>
      <c r="AH38" s="39">
        <f t="shared" si="120"/>
        <v>3280</v>
      </c>
      <c r="AI38" s="39">
        <f t="shared" si="120"/>
        <v>3280</v>
      </c>
      <c r="AJ38" s="39">
        <f t="shared" si="120"/>
        <v>3280</v>
      </c>
      <c r="AK38" s="39">
        <f t="shared" ref="AK38:BP38" si="121">IF(AK31&gt;0,ROUND(+AK31*AK$65*106/10,0)*10,CHAR(32))</f>
        <v>3280</v>
      </c>
      <c r="AL38" s="39">
        <f t="shared" si="121"/>
        <v>3280</v>
      </c>
      <c r="AM38" s="39">
        <f t="shared" si="121"/>
        <v>3280</v>
      </c>
      <c r="AN38" s="39">
        <f t="shared" si="121"/>
        <v>3280</v>
      </c>
      <c r="AO38" s="39">
        <f t="shared" si="121"/>
        <v>3280</v>
      </c>
      <c r="AP38" s="39">
        <f t="shared" si="121"/>
        <v>3280</v>
      </c>
      <c r="AQ38" s="39">
        <f t="shared" si="121"/>
        <v>3280</v>
      </c>
      <c r="AR38" s="39">
        <f t="shared" si="121"/>
        <v>3280</v>
      </c>
      <c r="AS38" s="39">
        <f t="shared" si="121"/>
        <v>3280</v>
      </c>
      <c r="AT38" s="39">
        <f t="shared" si="121"/>
        <v>3280</v>
      </c>
      <c r="AU38" s="39">
        <f t="shared" si="121"/>
        <v>3200</v>
      </c>
      <c r="AV38" s="39">
        <f t="shared" si="121"/>
        <v>3200</v>
      </c>
      <c r="AW38" s="39">
        <f t="shared" si="121"/>
        <v>3200</v>
      </c>
      <c r="AX38" s="39">
        <f t="shared" si="121"/>
        <v>3200</v>
      </c>
      <c r="AY38" s="39">
        <f t="shared" si="121"/>
        <v>3200</v>
      </c>
      <c r="AZ38" s="39">
        <f t="shared" si="121"/>
        <v>3200</v>
      </c>
      <c r="BA38" s="39">
        <f t="shared" si="121"/>
        <v>3200</v>
      </c>
      <c r="BB38" s="39">
        <f t="shared" si="121"/>
        <v>3200</v>
      </c>
      <c r="BC38" s="39">
        <f t="shared" si="121"/>
        <v>3200</v>
      </c>
      <c r="BD38" s="39">
        <f t="shared" si="121"/>
        <v>3200</v>
      </c>
      <c r="BE38" s="39">
        <f t="shared" si="121"/>
        <v>3200</v>
      </c>
      <c r="BF38" s="39">
        <f t="shared" si="121"/>
        <v>3200</v>
      </c>
      <c r="BG38" s="39">
        <f t="shared" si="121"/>
        <v>3200</v>
      </c>
      <c r="BH38" s="39">
        <f t="shared" si="121"/>
        <v>3200</v>
      </c>
      <c r="BI38" s="39">
        <f t="shared" si="121"/>
        <v>3200</v>
      </c>
      <c r="BJ38" s="39">
        <f t="shared" si="121"/>
        <v>3200</v>
      </c>
      <c r="BK38" s="39">
        <f t="shared" si="121"/>
        <v>3120</v>
      </c>
      <c r="BL38" s="39">
        <f t="shared" si="121"/>
        <v>3120</v>
      </c>
      <c r="BM38" s="39">
        <f t="shared" si="121"/>
        <v>3120</v>
      </c>
      <c r="BN38" s="39">
        <f t="shared" si="121"/>
        <v>3120</v>
      </c>
      <c r="BO38" s="39">
        <f t="shared" si="121"/>
        <v>3120</v>
      </c>
      <c r="BP38" s="39">
        <f t="shared" si="121"/>
        <v>3120</v>
      </c>
      <c r="BQ38" s="39">
        <f t="shared" ref="BQ38:CV38" si="122">IF(BQ31&gt;0,ROUND(+BQ31*BQ$65*106/10,0)*10,CHAR(32))</f>
        <v>3120</v>
      </c>
      <c r="BR38" s="39">
        <f t="shared" si="122"/>
        <v>3120</v>
      </c>
      <c r="BS38" s="39">
        <f t="shared" si="122"/>
        <v>3120</v>
      </c>
      <c r="BT38" s="39">
        <f t="shared" si="122"/>
        <v>3120</v>
      </c>
      <c r="BU38" s="39">
        <f t="shared" si="122"/>
        <v>3120</v>
      </c>
      <c r="BV38" s="39">
        <f t="shared" si="122"/>
        <v>3120</v>
      </c>
      <c r="BW38" s="39">
        <f t="shared" si="122"/>
        <v>3120</v>
      </c>
      <c r="BX38" s="39">
        <f t="shared" si="122"/>
        <v>3120</v>
      </c>
      <c r="BY38" s="39">
        <f t="shared" si="122"/>
        <v>3120</v>
      </c>
      <c r="BZ38" s="39">
        <f t="shared" si="122"/>
        <v>3120</v>
      </c>
      <c r="CA38" s="39">
        <f t="shared" si="122"/>
        <v>3080</v>
      </c>
      <c r="CB38" s="39">
        <f t="shared" si="122"/>
        <v>3080</v>
      </c>
      <c r="CC38" s="39">
        <f t="shared" si="122"/>
        <v>3040</v>
      </c>
      <c r="CD38" s="39">
        <f t="shared" si="122"/>
        <v>3040</v>
      </c>
      <c r="CE38" s="39">
        <f t="shared" si="122"/>
        <v>3040</v>
      </c>
      <c r="CF38" s="39">
        <f t="shared" si="122"/>
        <v>3040</v>
      </c>
      <c r="CG38" s="39">
        <f t="shared" si="122"/>
        <v>3040</v>
      </c>
      <c r="CH38" s="39">
        <f t="shared" si="122"/>
        <v>3040</v>
      </c>
      <c r="CI38" s="39">
        <f t="shared" si="122"/>
        <v>3040</v>
      </c>
      <c r="CJ38" s="39">
        <f t="shared" si="122"/>
        <v>3040</v>
      </c>
      <c r="CK38" s="39">
        <f t="shared" si="122"/>
        <v>2860</v>
      </c>
      <c r="CL38" s="39">
        <f t="shared" si="122"/>
        <v>2860</v>
      </c>
      <c r="CM38" s="39">
        <f t="shared" si="122"/>
        <v>2860</v>
      </c>
      <c r="CN38" s="39">
        <f t="shared" si="122"/>
        <v>2860</v>
      </c>
      <c r="CO38" s="39">
        <f t="shared" si="122"/>
        <v>2860</v>
      </c>
      <c r="CP38" s="39">
        <f t="shared" si="122"/>
        <v>2860</v>
      </c>
      <c r="CQ38" s="39">
        <f t="shared" si="122"/>
        <v>2860</v>
      </c>
      <c r="CR38" s="39">
        <f t="shared" si="122"/>
        <v>2860</v>
      </c>
      <c r="CS38" s="39">
        <f t="shared" si="122"/>
        <v>2810</v>
      </c>
      <c r="CT38" s="39">
        <f t="shared" si="122"/>
        <v>2810</v>
      </c>
      <c r="CU38" s="39">
        <f t="shared" si="122"/>
        <v>2810</v>
      </c>
      <c r="CV38" s="39">
        <f t="shared" si="122"/>
        <v>2810</v>
      </c>
      <c r="CW38" s="39">
        <f t="shared" ref="CW38:DN38" si="123">IF(CW31&gt;0,ROUND(+CW31*CW$65*106/10,0)*10,CHAR(32))</f>
        <v>2810</v>
      </c>
      <c r="CX38" s="39">
        <f t="shared" si="123"/>
        <v>2810</v>
      </c>
      <c r="CY38" s="39">
        <f t="shared" si="123"/>
        <v>2810</v>
      </c>
      <c r="CZ38" s="39">
        <f t="shared" si="123"/>
        <v>2810</v>
      </c>
      <c r="DA38" s="39">
        <f t="shared" si="123"/>
        <v>2810</v>
      </c>
      <c r="DB38" s="39">
        <f t="shared" si="123"/>
        <v>2810</v>
      </c>
      <c r="DC38" s="39">
        <f t="shared" si="123"/>
        <v>2810</v>
      </c>
      <c r="DD38" s="39">
        <f t="shared" si="123"/>
        <v>2810</v>
      </c>
      <c r="DE38" s="39">
        <f t="shared" si="123"/>
        <v>2810</v>
      </c>
      <c r="DF38" s="39">
        <f t="shared" si="123"/>
        <v>2800</v>
      </c>
      <c r="DG38" s="39">
        <f t="shared" si="123"/>
        <v>2800</v>
      </c>
      <c r="DH38" s="39">
        <f t="shared" si="123"/>
        <v>2800</v>
      </c>
      <c r="DI38" s="39">
        <f t="shared" si="123"/>
        <v>2800</v>
      </c>
      <c r="DJ38" s="39">
        <f t="shared" si="123"/>
        <v>2800</v>
      </c>
      <c r="DK38" s="39">
        <f t="shared" si="123"/>
        <v>2800</v>
      </c>
      <c r="DL38" s="39">
        <f t="shared" si="123"/>
        <v>2630</v>
      </c>
      <c r="DM38" s="39">
        <f t="shared" si="123"/>
        <v>2630</v>
      </c>
      <c r="DN38" s="39">
        <f t="shared" si="123"/>
        <v>2630</v>
      </c>
      <c r="DO38" s="39">
        <f t="shared" si="102"/>
        <v>2630</v>
      </c>
      <c r="DP38" s="39">
        <f t="shared" ref="DP38:DY38" si="124">IF(DP31&gt;0,ROUND(+DP31*DP$65*106/10,0)*10,CHAR(32))</f>
        <v>2630</v>
      </c>
      <c r="DQ38" s="39">
        <f t="shared" si="124"/>
        <v>2630</v>
      </c>
      <c r="DR38" s="39">
        <f t="shared" si="124"/>
        <v>2630</v>
      </c>
      <c r="DS38" s="39">
        <f t="shared" si="124"/>
        <v>2630</v>
      </c>
      <c r="DT38" s="39">
        <f t="shared" si="124"/>
        <v>2630</v>
      </c>
      <c r="DU38" s="39">
        <f t="shared" si="124"/>
        <v>2630</v>
      </c>
      <c r="DV38" s="39">
        <f t="shared" si="124"/>
        <v>2630</v>
      </c>
      <c r="DW38" s="39">
        <f t="shared" si="124"/>
        <v>2630</v>
      </c>
      <c r="DX38" s="39">
        <f t="shared" si="124"/>
        <v>2630</v>
      </c>
      <c r="DY38" s="39">
        <f t="shared" si="124"/>
        <v>2630</v>
      </c>
      <c r="DZ38" s="39">
        <f t="shared" ref="DZ38:EL38" si="125">IF(DZ31&gt;0,ROUND(+DZ31*DZ$65*106/10,0)*10,CHAR(32))</f>
        <v>2630</v>
      </c>
      <c r="EA38" s="39">
        <f t="shared" si="125"/>
        <v>2630</v>
      </c>
      <c r="EB38" s="39">
        <f t="shared" si="125"/>
        <v>2630</v>
      </c>
      <c r="EC38" s="39">
        <f t="shared" si="125"/>
        <v>2630</v>
      </c>
      <c r="ED38" s="39">
        <f t="shared" si="125"/>
        <v>2630</v>
      </c>
      <c r="EE38" s="39">
        <f t="shared" si="125"/>
        <v>2630</v>
      </c>
      <c r="EF38" s="39">
        <f t="shared" si="125"/>
        <v>2630</v>
      </c>
      <c r="EG38" s="39">
        <f t="shared" si="125"/>
        <v>2630</v>
      </c>
      <c r="EH38" s="39">
        <f t="shared" si="125"/>
        <v>2630</v>
      </c>
      <c r="EI38" s="39">
        <f t="shared" si="125"/>
        <v>2630</v>
      </c>
      <c r="EJ38" s="39">
        <f t="shared" si="125"/>
        <v>2630</v>
      </c>
      <c r="EK38" s="39">
        <f t="shared" si="125"/>
        <v>2630</v>
      </c>
      <c r="EL38" s="39">
        <f t="shared" si="125"/>
        <v>2630</v>
      </c>
      <c r="EM38" s="39">
        <f t="shared" ref="EM38:EV38" si="126">IF(EM31&gt;0,ROUND(+EM31*EM$65*106/10,0)*10,CHAR(32))</f>
        <v>2610</v>
      </c>
      <c r="EN38" s="39">
        <f t="shared" si="126"/>
        <v>2610</v>
      </c>
      <c r="EO38" s="39">
        <f t="shared" si="126"/>
        <v>2610</v>
      </c>
      <c r="EP38" s="39">
        <f t="shared" si="126"/>
        <v>2570</v>
      </c>
      <c r="EQ38" s="39">
        <f t="shared" si="126"/>
        <v>2560</v>
      </c>
      <c r="ER38" s="39">
        <f t="shared" si="126"/>
        <v>2560</v>
      </c>
      <c r="ES38" s="39">
        <f t="shared" si="126"/>
        <v>2560</v>
      </c>
      <c r="ET38" s="39">
        <f t="shared" si="126"/>
        <v>2560</v>
      </c>
      <c r="EU38" s="39">
        <f t="shared" si="126"/>
        <v>2560</v>
      </c>
      <c r="EV38" s="39">
        <f t="shared" si="126"/>
        <v>2560</v>
      </c>
      <c r="EW38" s="39">
        <f t="shared" si="106"/>
        <v>2560</v>
      </c>
      <c r="EX38" s="39">
        <f t="shared" si="106"/>
        <v>2560</v>
      </c>
      <c r="EY38" s="39">
        <f t="shared" ref="EY38:FM38" si="127">IF(EY31&gt;0,ROUND(+EY31*EY$65*106/10,0)*10,CHAR(32))</f>
        <v>2560</v>
      </c>
      <c r="EZ38" s="39">
        <f t="shared" si="127"/>
        <v>2560</v>
      </c>
      <c r="FA38" s="39">
        <f t="shared" si="127"/>
        <v>2560</v>
      </c>
      <c r="FB38" s="39">
        <f t="shared" si="127"/>
        <v>2560</v>
      </c>
      <c r="FC38" s="39">
        <f t="shared" si="127"/>
        <v>2560</v>
      </c>
      <c r="FD38" s="39">
        <f t="shared" si="127"/>
        <v>2500</v>
      </c>
      <c r="FE38" s="39">
        <v>2500</v>
      </c>
      <c r="FF38" s="39">
        <v>2500</v>
      </c>
      <c r="FG38" s="39">
        <f t="shared" si="127"/>
        <v>2500</v>
      </c>
      <c r="FH38" s="39">
        <f t="shared" si="127"/>
        <v>2500</v>
      </c>
      <c r="FI38" s="39">
        <f t="shared" si="127"/>
        <v>2500</v>
      </c>
      <c r="FJ38" s="39">
        <f t="shared" si="127"/>
        <v>2500</v>
      </c>
      <c r="FK38" s="39">
        <f t="shared" si="127"/>
        <v>2500</v>
      </c>
      <c r="FL38" s="39">
        <f t="shared" si="127"/>
        <v>2500</v>
      </c>
      <c r="FM38" s="39">
        <f t="shared" si="127"/>
        <v>2490</v>
      </c>
      <c r="FN38" s="39">
        <f t="shared" ref="FN38:FY38" si="128">IF(FN31&gt;0,ROUND(+FN31*FN$65*106/10,0)*10,CHAR(32))</f>
        <v>2560</v>
      </c>
      <c r="FO38" s="39">
        <v>2490</v>
      </c>
      <c r="FP38" s="39">
        <f t="shared" si="128"/>
        <v>2430</v>
      </c>
      <c r="FQ38" s="39">
        <f t="shared" si="128"/>
        <v>2430</v>
      </c>
      <c r="FR38" s="39">
        <f t="shared" si="128"/>
        <v>2430</v>
      </c>
      <c r="FS38" s="39">
        <f t="shared" si="128"/>
        <v>2430</v>
      </c>
      <c r="FT38" s="39">
        <f t="shared" si="128"/>
        <v>2430</v>
      </c>
      <c r="FU38" s="39">
        <f t="shared" si="128"/>
        <v>2430</v>
      </c>
      <c r="FV38" s="39">
        <f t="shared" si="128"/>
        <v>2560</v>
      </c>
      <c r="FW38" s="39">
        <f t="shared" si="128"/>
        <v>2560</v>
      </c>
      <c r="FX38" s="39">
        <f t="shared" si="128"/>
        <v>2410</v>
      </c>
      <c r="FY38" s="39">
        <f t="shared" si="128"/>
        <v>2560</v>
      </c>
      <c r="FZ38" s="39">
        <f t="shared" si="109"/>
        <v>2330</v>
      </c>
      <c r="GA38" s="39">
        <f t="shared" si="109"/>
        <v>2330</v>
      </c>
      <c r="GB38" s="39">
        <f t="shared" si="109"/>
        <v>2290</v>
      </c>
      <c r="GC38" s="39">
        <f t="shared" ref="GC38:GU38" si="129">IF(GC31&gt;0,ROUND(+GC31*GC$65*106/10,0)*10,CHAR(32))</f>
        <v>2290</v>
      </c>
      <c r="GD38" s="39">
        <f t="shared" si="129"/>
        <v>2250</v>
      </c>
      <c r="GE38" s="39">
        <f t="shared" si="129"/>
        <v>2250</v>
      </c>
      <c r="GF38" s="39">
        <f t="shared" si="129"/>
        <v>2250</v>
      </c>
      <c r="GG38" s="39">
        <f t="shared" si="129"/>
        <v>2250</v>
      </c>
      <c r="GH38" s="39">
        <f t="shared" si="129"/>
        <v>2250</v>
      </c>
      <c r="GI38" s="39">
        <f t="shared" si="129"/>
        <v>2250</v>
      </c>
      <c r="GJ38" s="39">
        <f t="shared" si="129"/>
        <v>2250</v>
      </c>
      <c r="GK38" s="39">
        <f t="shared" si="129"/>
        <v>2250</v>
      </c>
      <c r="GL38" s="39">
        <f t="shared" si="129"/>
        <v>2250</v>
      </c>
      <c r="GM38" s="39">
        <f t="shared" si="129"/>
        <v>2250</v>
      </c>
      <c r="GN38" s="39">
        <f t="shared" si="129"/>
        <v>2250</v>
      </c>
      <c r="GO38" s="39">
        <f t="shared" si="129"/>
        <v>2250</v>
      </c>
      <c r="GP38" s="39">
        <f t="shared" si="129"/>
        <v>2250</v>
      </c>
      <c r="GQ38" s="39">
        <f t="shared" si="129"/>
        <v>2250</v>
      </c>
      <c r="GR38" s="39">
        <f t="shared" si="129"/>
        <v>2250</v>
      </c>
      <c r="GS38" s="39">
        <f t="shared" si="129"/>
        <v>2170</v>
      </c>
      <c r="GT38" s="39">
        <f t="shared" si="129"/>
        <v>2170</v>
      </c>
      <c r="GU38" s="39">
        <f t="shared" si="129"/>
        <v>2170</v>
      </c>
      <c r="GV38" s="39">
        <v>2170</v>
      </c>
      <c r="GW38" s="39">
        <f t="shared" ref="GW38:HG38" si="130">IF(GW31&gt;0,ROUND(+GW31*GW$65*106/10,0)*10,CHAR(32))</f>
        <v>2170</v>
      </c>
      <c r="GX38" s="39">
        <f t="shared" si="130"/>
        <v>2140</v>
      </c>
      <c r="GY38" s="39">
        <f t="shared" si="130"/>
        <v>2130</v>
      </c>
      <c r="GZ38" s="39">
        <f t="shared" si="130"/>
        <v>2130</v>
      </c>
      <c r="HA38" s="39">
        <f t="shared" si="130"/>
        <v>2090</v>
      </c>
      <c r="HB38" s="39">
        <f t="shared" si="130"/>
        <v>2090</v>
      </c>
      <c r="HC38" s="39">
        <f t="shared" si="130"/>
        <v>2090</v>
      </c>
      <c r="HD38" s="39">
        <f t="shared" si="130"/>
        <v>2070</v>
      </c>
      <c r="HE38" s="39">
        <f t="shared" si="130"/>
        <v>2070</v>
      </c>
      <c r="HF38" s="39">
        <f t="shared" si="130"/>
        <v>2070</v>
      </c>
      <c r="HG38" s="39">
        <f t="shared" si="130"/>
        <v>2130</v>
      </c>
      <c r="HH38" s="39">
        <f t="shared" ref="HH38:IT38" si="131">IF(HH31&gt;0,ROUND(+HH31*HH$65*106/10,0)*10,CHAR(32))</f>
        <v>2130</v>
      </c>
      <c r="HI38" s="39">
        <f t="shared" si="131"/>
        <v>2130</v>
      </c>
      <c r="HJ38" s="39">
        <f t="shared" si="131"/>
        <v>2130</v>
      </c>
      <c r="HK38" s="39">
        <f t="shared" si="131"/>
        <v>2130</v>
      </c>
      <c r="HL38" s="39">
        <f t="shared" si="131"/>
        <v>2130</v>
      </c>
      <c r="HM38" s="39">
        <f t="shared" si="131"/>
        <v>2130</v>
      </c>
      <c r="HN38" s="39">
        <f t="shared" si="131"/>
        <v>2190</v>
      </c>
      <c r="HO38" s="39">
        <f t="shared" si="131"/>
        <v>2140</v>
      </c>
      <c r="HP38" s="39">
        <f t="shared" si="131"/>
        <v>2140</v>
      </c>
      <c r="HQ38" s="39">
        <f t="shared" si="131"/>
        <v>2140</v>
      </c>
      <c r="HR38" s="39">
        <f t="shared" si="131"/>
        <v>2140</v>
      </c>
      <c r="HS38" s="39">
        <f t="shared" si="131"/>
        <v>2140</v>
      </c>
      <c r="HT38" s="39">
        <f t="shared" si="131"/>
        <v>2090</v>
      </c>
      <c r="HU38" s="39">
        <v>2090</v>
      </c>
      <c r="HV38" s="39">
        <f t="shared" si="131"/>
        <v>2110</v>
      </c>
      <c r="HW38" s="39">
        <f t="shared" si="131"/>
        <v>2110</v>
      </c>
      <c r="HX38" s="39">
        <f t="shared" si="131"/>
        <v>2110</v>
      </c>
      <c r="HY38" s="39">
        <f t="shared" si="131"/>
        <v>2110</v>
      </c>
      <c r="HZ38" s="39">
        <f t="shared" si="131"/>
        <v>2110</v>
      </c>
      <c r="IA38" s="39">
        <f t="shared" si="113"/>
        <v>2110</v>
      </c>
      <c r="IB38" s="39">
        <f t="shared" si="131"/>
        <v>2290</v>
      </c>
      <c r="IC38" s="39">
        <f t="shared" si="131"/>
        <v>2290</v>
      </c>
      <c r="ID38" s="39">
        <f t="shared" si="131"/>
        <v>2290</v>
      </c>
      <c r="IE38" s="39">
        <f t="shared" si="131"/>
        <v>2290</v>
      </c>
      <c r="IF38" s="39">
        <f t="shared" si="131"/>
        <v>2290</v>
      </c>
      <c r="IG38" s="39">
        <f t="shared" si="131"/>
        <v>2650</v>
      </c>
      <c r="IH38" s="39">
        <f t="shared" si="131"/>
        <v>3160</v>
      </c>
      <c r="II38" s="39">
        <f t="shared" si="131"/>
        <v>3160</v>
      </c>
      <c r="IJ38" s="39">
        <f t="shared" si="131"/>
        <v>2650</v>
      </c>
      <c r="IK38" s="39">
        <f t="shared" si="131"/>
        <v>2650</v>
      </c>
      <c r="IL38" s="39">
        <f t="shared" si="131"/>
        <v>2650</v>
      </c>
      <c r="IM38" s="39">
        <f t="shared" si="131"/>
        <v>3160</v>
      </c>
      <c r="IN38" s="39">
        <f t="shared" si="131"/>
        <v>3160</v>
      </c>
      <c r="IO38" s="39">
        <f t="shared" si="131"/>
        <v>2720</v>
      </c>
      <c r="IP38" s="39">
        <f t="shared" si="131"/>
        <v>2920</v>
      </c>
      <c r="IQ38" s="39">
        <f t="shared" si="131"/>
        <v>2970</v>
      </c>
      <c r="IR38" s="39">
        <f t="shared" si="131"/>
        <v>2970</v>
      </c>
      <c r="IS38" s="39">
        <f t="shared" si="131"/>
        <v>3000</v>
      </c>
      <c r="IT38" s="39">
        <f t="shared" si="131"/>
        <v>3000</v>
      </c>
      <c r="IU38" s="39">
        <f t="shared" ref="IU38:JK38" si="132">IF(IU31&gt;0,ROUND(+IU31*IU$65*106/10,0)*10,CHAR(32))</f>
        <v>3550</v>
      </c>
      <c r="IV38" s="39">
        <f t="shared" si="132"/>
        <v>3550</v>
      </c>
      <c r="IW38" s="39">
        <f t="shared" si="132"/>
        <v>3340</v>
      </c>
      <c r="IX38" s="39">
        <f t="shared" si="132"/>
        <v>3340</v>
      </c>
      <c r="IY38" s="39">
        <f t="shared" si="132"/>
        <v>3340</v>
      </c>
      <c r="IZ38" s="39">
        <f t="shared" si="132"/>
        <v>3550</v>
      </c>
      <c r="JA38" s="39">
        <f t="shared" si="132"/>
        <v>3550</v>
      </c>
      <c r="JB38" s="39">
        <f t="shared" si="132"/>
        <v>3550</v>
      </c>
      <c r="JC38" s="39">
        <f t="shared" si="132"/>
        <v>3550</v>
      </c>
      <c r="JD38" s="39">
        <f t="shared" si="132"/>
        <v>3550</v>
      </c>
      <c r="JE38" s="39">
        <f t="shared" si="132"/>
        <v>3500</v>
      </c>
      <c r="JF38" s="39">
        <f t="shared" si="114"/>
        <v>3500</v>
      </c>
      <c r="JG38" s="39">
        <f t="shared" si="114"/>
        <v>3500</v>
      </c>
      <c r="JH38" s="39">
        <f t="shared" si="132"/>
        <v>3500</v>
      </c>
      <c r="JI38" s="39">
        <f t="shared" si="132"/>
        <v>3710</v>
      </c>
      <c r="JJ38" s="39">
        <f t="shared" si="132"/>
        <v>4130</v>
      </c>
      <c r="JK38" s="39">
        <f t="shared" si="132"/>
        <v>3430</v>
      </c>
      <c r="JL38" s="39">
        <f t="shared" ref="JL38:KP38" si="133">IF(JL31&gt;0,ROUND(+JL31*JL$65*106/10,0)*10,CHAR(32))</f>
        <v>3430</v>
      </c>
      <c r="JM38" s="39">
        <f t="shared" ref="JM38" si="134">IF(JM31&gt;0,ROUND(+JM31*JM$65*106/10,0)*10,CHAR(32))</f>
        <v>3430</v>
      </c>
      <c r="JN38" s="39">
        <f t="shared" si="133"/>
        <v>3820</v>
      </c>
      <c r="JO38" s="39">
        <f t="shared" si="133"/>
        <v>3820</v>
      </c>
      <c r="JP38" s="39">
        <f t="shared" si="133"/>
        <v>4980</v>
      </c>
      <c r="JQ38" s="39">
        <f t="shared" si="133"/>
        <v>4980</v>
      </c>
      <c r="JR38" s="39">
        <f t="shared" si="133"/>
        <v>5460</v>
      </c>
      <c r="JS38" s="39">
        <f t="shared" si="133"/>
        <v>5520</v>
      </c>
      <c r="JT38" s="39">
        <f t="shared" ref="JT38" si="135">IF(JT31&gt;0,ROUND(+JT31*JT$65*106/10,0)*10,CHAR(32))</f>
        <v>5520</v>
      </c>
      <c r="JU38" s="39">
        <f t="shared" si="133"/>
        <v>5520</v>
      </c>
      <c r="JV38" s="39">
        <f t="shared" si="133"/>
        <v>5520</v>
      </c>
      <c r="JW38" s="39">
        <f t="shared" ref="JW38" si="136">IF(JW31&gt;0,ROUND(+JW31*JW$65*106/10,0)*10,CHAR(32))</f>
        <v>5520</v>
      </c>
      <c r="JX38" s="195">
        <f t="shared" si="133"/>
        <v>4340</v>
      </c>
      <c r="JY38" s="39">
        <f t="shared" si="133"/>
        <v>4120</v>
      </c>
      <c r="JZ38" s="39">
        <f t="shared" si="133"/>
        <v>3950</v>
      </c>
      <c r="KA38" s="39">
        <f t="shared" si="133"/>
        <v>3940</v>
      </c>
      <c r="KB38" s="39">
        <f t="shared" si="133"/>
        <v>3710</v>
      </c>
      <c r="KC38" s="39">
        <f t="shared" si="133"/>
        <v>3710</v>
      </c>
      <c r="KD38" s="39">
        <f t="shared" ref="KD38" si="137">IF(KD31&gt;0,ROUND(+KD31*KD$65*106/10,0)*10,CHAR(32))</f>
        <v>3640</v>
      </c>
      <c r="KE38" s="39" t="str">
        <f t="shared" si="133"/>
        <v xml:space="preserve"> </v>
      </c>
      <c r="KF38" s="39" t="str">
        <f t="shared" si="133"/>
        <v xml:space="preserve"> </v>
      </c>
      <c r="KG38" s="39" t="str">
        <f t="shared" si="133"/>
        <v xml:space="preserve"> </v>
      </c>
      <c r="KH38" s="39" t="str">
        <f t="shared" si="133"/>
        <v xml:space="preserve"> </v>
      </c>
      <c r="KI38" s="39" t="str">
        <f t="shared" si="133"/>
        <v xml:space="preserve"> </v>
      </c>
      <c r="KJ38" s="39" t="str">
        <f t="shared" si="133"/>
        <v xml:space="preserve"> </v>
      </c>
      <c r="KK38" s="39" t="str">
        <f t="shared" si="133"/>
        <v xml:space="preserve"> </v>
      </c>
      <c r="KL38" s="39" t="str">
        <f t="shared" si="133"/>
        <v xml:space="preserve"> </v>
      </c>
      <c r="KM38" s="39" t="str">
        <f t="shared" si="133"/>
        <v xml:space="preserve"> </v>
      </c>
      <c r="KN38" s="39" t="str">
        <f t="shared" si="133"/>
        <v xml:space="preserve"> </v>
      </c>
      <c r="KO38" s="39" t="str">
        <f t="shared" si="133"/>
        <v xml:space="preserve"> </v>
      </c>
      <c r="KP38" s="39" t="str">
        <f t="shared" si="133"/>
        <v xml:space="preserve"> </v>
      </c>
    </row>
    <row r="39" spans="1:346" s="4" customFormat="1" ht="15" customHeight="1" thickBot="1" x14ac:dyDescent="0.25">
      <c r="A39" s="8" t="s">
        <v>57</v>
      </c>
      <c r="B39" s="6" t="s">
        <v>2</v>
      </c>
      <c r="C39" s="115">
        <f t="shared" si="97"/>
        <v>32</v>
      </c>
      <c r="D39" s="9"/>
      <c r="E39" s="39">
        <f t="shared" ref="E39:AJ39" si="138">IF(E32&gt;0,ROUND(+E32*E$65*106/10,0)*10,CHAR(32))</f>
        <v>1560</v>
      </c>
      <c r="F39" s="39">
        <f t="shared" si="138"/>
        <v>1560</v>
      </c>
      <c r="G39" s="39">
        <f t="shared" si="138"/>
        <v>1560</v>
      </c>
      <c r="H39" s="39">
        <f t="shared" si="138"/>
        <v>1560</v>
      </c>
      <c r="I39" s="39">
        <f t="shared" si="138"/>
        <v>1560</v>
      </c>
      <c r="J39" s="39">
        <f t="shared" si="138"/>
        <v>1900</v>
      </c>
      <c r="K39" s="39">
        <f t="shared" si="138"/>
        <v>1900</v>
      </c>
      <c r="L39" s="39">
        <f t="shared" si="138"/>
        <v>1900</v>
      </c>
      <c r="M39" s="39">
        <f t="shared" si="138"/>
        <v>2000</v>
      </c>
      <c r="N39" s="39">
        <f t="shared" si="138"/>
        <v>2000</v>
      </c>
      <c r="O39" s="39">
        <f t="shared" si="138"/>
        <v>2000</v>
      </c>
      <c r="P39" s="39">
        <f t="shared" si="138"/>
        <v>2000</v>
      </c>
      <c r="Q39" s="39">
        <f t="shared" si="138"/>
        <v>2000</v>
      </c>
      <c r="R39" s="39">
        <f t="shared" si="138"/>
        <v>2000</v>
      </c>
      <c r="S39" s="39">
        <f t="shared" si="138"/>
        <v>2000</v>
      </c>
      <c r="T39" s="39">
        <f t="shared" si="138"/>
        <v>2000</v>
      </c>
      <c r="U39" s="39">
        <f t="shared" si="138"/>
        <v>2000</v>
      </c>
      <c r="V39" s="39">
        <f t="shared" si="138"/>
        <v>2000</v>
      </c>
      <c r="W39" s="39">
        <f t="shared" si="138"/>
        <v>2000</v>
      </c>
      <c r="X39" s="39">
        <f t="shared" si="138"/>
        <v>2000</v>
      </c>
      <c r="Y39" s="39">
        <f t="shared" si="138"/>
        <v>2000</v>
      </c>
      <c r="Z39" s="39">
        <f t="shared" si="138"/>
        <v>2000</v>
      </c>
      <c r="AA39" s="39">
        <f t="shared" si="138"/>
        <v>1670</v>
      </c>
      <c r="AB39" s="39">
        <f t="shared" si="138"/>
        <v>1670</v>
      </c>
      <c r="AC39" s="39">
        <f t="shared" si="138"/>
        <v>1670</v>
      </c>
      <c r="AD39" s="39">
        <f t="shared" si="138"/>
        <v>1670</v>
      </c>
      <c r="AE39" s="39">
        <f t="shared" si="138"/>
        <v>1670</v>
      </c>
      <c r="AF39" s="39">
        <f t="shared" si="138"/>
        <v>1670</v>
      </c>
      <c r="AG39" s="39">
        <f t="shared" si="138"/>
        <v>1670</v>
      </c>
      <c r="AH39" s="39">
        <f t="shared" si="138"/>
        <v>1670</v>
      </c>
      <c r="AI39" s="39">
        <f t="shared" si="138"/>
        <v>1670</v>
      </c>
      <c r="AJ39" s="39">
        <f t="shared" si="138"/>
        <v>1670</v>
      </c>
      <c r="AK39" s="39">
        <f t="shared" ref="AK39:BP39" si="139">IF(AK32&gt;0,ROUND(+AK32*AK$65*106/10,0)*10,CHAR(32))</f>
        <v>1580</v>
      </c>
      <c r="AL39" s="39">
        <f t="shared" si="139"/>
        <v>1580</v>
      </c>
      <c r="AM39" s="39">
        <f t="shared" si="139"/>
        <v>1580</v>
      </c>
      <c r="AN39" s="39">
        <f t="shared" si="139"/>
        <v>1580</v>
      </c>
      <c r="AO39" s="39">
        <f t="shared" si="139"/>
        <v>1580</v>
      </c>
      <c r="AP39" s="39">
        <f t="shared" si="139"/>
        <v>1580</v>
      </c>
      <c r="AQ39" s="39">
        <f t="shared" si="139"/>
        <v>1580</v>
      </c>
      <c r="AR39" s="39">
        <f t="shared" si="139"/>
        <v>1580</v>
      </c>
      <c r="AS39" s="39">
        <f t="shared" si="139"/>
        <v>1580</v>
      </c>
      <c r="AT39" s="39">
        <f t="shared" si="139"/>
        <v>1580</v>
      </c>
      <c r="AU39" s="39">
        <f t="shared" si="139"/>
        <v>1580</v>
      </c>
      <c r="AV39" s="39">
        <f t="shared" si="139"/>
        <v>1580</v>
      </c>
      <c r="AW39" s="39">
        <f t="shared" si="139"/>
        <v>1580</v>
      </c>
      <c r="AX39" s="39">
        <f t="shared" si="139"/>
        <v>1580</v>
      </c>
      <c r="AY39" s="39">
        <f t="shared" si="139"/>
        <v>1580</v>
      </c>
      <c r="AZ39" s="39">
        <f t="shared" si="139"/>
        <v>1580</v>
      </c>
      <c r="BA39" s="39">
        <f t="shared" si="139"/>
        <v>1970</v>
      </c>
      <c r="BB39" s="39">
        <f t="shared" si="139"/>
        <v>1970</v>
      </c>
      <c r="BC39" s="39">
        <f t="shared" si="139"/>
        <v>1970</v>
      </c>
      <c r="BD39" s="39">
        <f t="shared" si="139"/>
        <v>1970</v>
      </c>
      <c r="BE39" s="39">
        <f t="shared" si="139"/>
        <v>2000</v>
      </c>
      <c r="BF39" s="39">
        <f t="shared" si="139"/>
        <v>1930</v>
      </c>
      <c r="BG39" s="39">
        <f t="shared" si="139"/>
        <v>1930</v>
      </c>
      <c r="BH39" s="39">
        <f t="shared" si="139"/>
        <v>2000</v>
      </c>
      <c r="BI39" s="39">
        <f t="shared" si="139"/>
        <v>2000</v>
      </c>
      <c r="BJ39" s="39">
        <f t="shared" si="139"/>
        <v>2000</v>
      </c>
      <c r="BK39" s="39">
        <f t="shared" si="139"/>
        <v>1850</v>
      </c>
      <c r="BL39" s="39">
        <f t="shared" si="139"/>
        <v>2000</v>
      </c>
      <c r="BM39" s="39">
        <f t="shared" si="139"/>
        <v>2000</v>
      </c>
      <c r="BN39" s="39">
        <f t="shared" si="139"/>
        <v>2000</v>
      </c>
      <c r="BO39" s="39">
        <f t="shared" si="139"/>
        <v>2000</v>
      </c>
      <c r="BP39" s="39">
        <f t="shared" si="139"/>
        <v>2000</v>
      </c>
      <c r="BQ39" s="39">
        <f t="shared" ref="BQ39:CV39" si="140">IF(BQ32&gt;0,ROUND(+BQ32*BQ$65*106/10,0)*10,CHAR(32))</f>
        <v>2000</v>
      </c>
      <c r="BR39" s="39">
        <f t="shared" si="140"/>
        <v>2000</v>
      </c>
      <c r="BS39" s="39">
        <f t="shared" si="140"/>
        <v>2000</v>
      </c>
      <c r="BT39" s="39">
        <f t="shared" si="140"/>
        <v>2000</v>
      </c>
      <c r="BU39" s="39">
        <f t="shared" si="140"/>
        <v>2000</v>
      </c>
      <c r="BV39" s="39">
        <f t="shared" si="140"/>
        <v>2000</v>
      </c>
      <c r="BW39" s="39">
        <f t="shared" si="140"/>
        <v>2000</v>
      </c>
      <c r="BX39" s="39">
        <f t="shared" si="140"/>
        <v>2000</v>
      </c>
      <c r="BY39" s="39">
        <f t="shared" si="140"/>
        <v>1830</v>
      </c>
      <c r="BZ39" s="39">
        <f t="shared" si="140"/>
        <v>1830</v>
      </c>
      <c r="CA39" s="39">
        <f t="shared" si="140"/>
        <v>1700</v>
      </c>
      <c r="CB39" s="39">
        <f t="shared" si="140"/>
        <v>1700</v>
      </c>
      <c r="CC39" s="39">
        <f t="shared" si="140"/>
        <v>1670</v>
      </c>
      <c r="CD39" s="39">
        <f t="shared" si="140"/>
        <v>1670</v>
      </c>
      <c r="CE39" s="39">
        <f t="shared" si="140"/>
        <v>1670</v>
      </c>
      <c r="CF39" s="39">
        <f t="shared" si="140"/>
        <v>1670</v>
      </c>
      <c r="CG39" s="39">
        <f t="shared" si="140"/>
        <v>1670</v>
      </c>
      <c r="CH39" s="39">
        <f t="shared" si="140"/>
        <v>1670</v>
      </c>
      <c r="CI39" s="39">
        <f t="shared" si="140"/>
        <v>1670</v>
      </c>
      <c r="CJ39" s="39">
        <f t="shared" si="140"/>
        <v>1670</v>
      </c>
      <c r="CK39" s="39">
        <f t="shared" si="140"/>
        <v>1540</v>
      </c>
      <c r="CL39" s="39">
        <f t="shared" si="140"/>
        <v>1480</v>
      </c>
      <c r="CM39" s="39">
        <f t="shared" si="140"/>
        <v>1480</v>
      </c>
      <c r="CN39" s="39">
        <f t="shared" si="140"/>
        <v>1480</v>
      </c>
      <c r="CO39" s="39">
        <f t="shared" si="140"/>
        <v>1480</v>
      </c>
      <c r="CP39" s="39">
        <f t="shared" si="140"/>
        <v>1480</v>
      </c>
      <c r="CQ39" s="39">
        <f t="shared" si="140"/>
        <v>1480</v>
      </c>
      <c r="CR39" s="39">
        <f t="shared" si="140"/>
        <v>1480</v>
      </c>
      <c r="CS39" s="39">
        <f t="shared" si="140"/>
        <v>1590</v>
      </c>
      <c r="CT39" s="39">
        <f t="shared" si="140"/>
        <v>1590</v>
      </c>
      <c r="CU39" s="39">
        <f t="shared" si="140"/>
        <v>1590</v>
      </c>
      <c r="CV39" s="39">
        <f t="shared" si="140"/>
        <v>1590</v>
      </c>
      <c r="CW39" s="39">
        <f t="shared" ref="CW39:DN39" si="141">IF(CW32&gt;0,ROUND(+CW32*CW$65*106/10,0)*10,CHAR(32))</f>
        <v>1590</v>
      </c>
      <c r="CX39" s="39">
        <f t="shared" si="141"/>
        <v>1590</v>
      </c>
      <c r="CY39" s="39">
        <f t="shared" si="141"/>
        <v>1620</v>
      </c>
      <c r="CZ39" s="39">
        <f t="shared" si="141"/>
        <v>1620</v>
      </c>
      <c r="DA39" s="39">
        <f t="shared" si="141"/>
        <v>1620</v>
      </c>
      <c r="DB39" s="39">
        <f t="shared" si="141"/>
        <v>1620</v>
      </c>
      <c r="DC39" s="39">
        <f t="shared" si="141"/>
        <v>1620</v>
      </c>
      <c r="DD39" s="39">
        <f t="shared" si="141"/>
        <v>1620</v>
      </c>
      <c r="DE39" s="39">
        <f t="shared" si="141"/>
        <v>1620</v>
      </c>
      <c r="DF39" s="39">
        <f t="shared" si="141"/>
        <v>1520</v>
      </c>
      <c r="DG39" s="39">
        <f t="shared" si="141"/>
        <v>1520</v>
      </c>
      <c r="DH39" s="39">
        <f t="shared" si="141"/>
        <v>1520</v>
      </c>
      <c r="DI39" s="39">
        <f t="shared" si="141"/>
        <v>1520</v>
      </c>
      <c r="DJ39" s="39">
        <f t="shared" si="141"/>
        <v>1520</v>
      </c>
      <c r="DK39" s="39">
        <f t="shared" si="141"/>
        <v>1520</v>
      </c>
      <c r="DL39" s="39">
        <f t="shared" si="141"/>
        <v>1520</v>
      </c>
      <c r="DM39" s="39">
        <f t="shared" si="141"/>
        <v>1520</v>
      </c>
      <c r="DN39" s="39">
        <f t="shared" si="141"/>
        <v>1520</v>
      </c>
      <c r="DO39" s="39">
        <f t="shared" si="102"/>
        <v>1520</v>
      </c>
      <c r="DP39" s="39">
        <f t="shared" ref="DP39:DY39" si="142">IF(DP32&gt;0,ROUND(+DP32*DP$65*106/10,0)*10,CHAR(32))</f>
        <v>1520</v>
      </c>
      <c r="DQ39" s="39">
        <f t="shared" si="142"/>
        <v>1520</v>
      </c>
      <c r="DR39" s="39">
        <f t="shared" si="142"/>
        <v>1520</v>
      </c>
      <c r="DS39" s="39">
        <f t="shared" si="142"/>
        <v>1520</v>
      </c>
      <c r="DT39" s="39">
        <f t="shared" si="142"/>
        <v>1520</v>
      </c>
      <c r="DU39" s="39">
        <f t="shared" si="142"/>
        <v>1520</v>
      </c>
      <c r="DV39" s="39">
        <f t="shared" si="142"/>
        <v>1520</v>
      </c>
      <c r="DW39" s="39">
        <f t="shared" si="142"/>
        <v>1520</v>
      </c>
      <c r="DX39" s="39">
        <f t="shared" si="142"/>
        <v>1520</v>
      </c>
      <c r="DY39" s="39">
        <f t="shared" si="142"/>
        <v>1520</v>
      </c>
      <c r="DZ39" s="39">
        <f t="shared" ref="DZ39:EL39" si="143">IF(DZ32&gt;0,ROUND(+DZ32*DZ$65*106/10,0)*10,CHAR(32))</f>
        <v>1520</v>
      </c>
      <c r="EA39" s="39">
        <f t="shared" si="143"/>
        <v>1520</v>
      </c>
      <c r="EB39" s="39">
        <f t="shared" si="143"/>
        <v>1520</v>
      </c>
      <c r="EC39" s="39">
        <f t="shared" si="143"/>
        <v>1520</v>
      </c>
      <c r="ED39" s="39">
        <f t="shared" si="143"/>
        <v>1520</v>
      </c>
      <c r="EE39" s="39">
        <f t="shared" si="143"/>
        <v>1520</v>
      </c>
      <c r="EF39" s="39">
        <f t="shared" si="143"/>
        <v>1520</v>
      </c>
      <c r="EG39" s="39">
        <f t="shared" si="143"/>
        <v>1520</v>
      </c>
      <c r="EH39" s="39">
        <f t="shared" si="143"/>
        <v>1520</v>
      </c>
      <c r="EI39" s="39">
        <f t="shared" si="143"/>
        <v>1520</v>
      </c>
      <c r="EJ39" s="39">
        <f t="shared" si="143"/>
        <v>1520</v>
      </c>
      <c r="EK39" s="39">
        <f t="shared" si="143"/>
        <v>1520</v>
      </c>
      <c r="EL39" s="39">
        <f t="shared" si="143"/>
        <v>1520</v>
      </c>
      <c r="EM39" s="39">
        <f t="shared" ref="EM39:EV39" si="144">IF(EM32&gt;0,ROUND(+EM32*EM$65*106/10,0)*10,CHAR(32))</f>
        <v>1520</v>
      </c>
      <c r="EN39" s="39">
        <f t="shared" si="144"/>
        <v>1520</v>
      </c>
      <c r="EO39" s="39">
        <f t="shared" si="144"/>
        <v>1520</v>
      </c>
      <c r="EP39" s="39">
        <f t="shared" si="144"/>
        <v>1520</v>
      </c>
      <c r="EQ39" s="39">
        <f t="shared" si="144"/>
        <v>1740</v>
      </c>
      <c r="ER39" s="39">
        <f t="shared" si="144"/>
        <v>1740</v>
      </c>
      <c r="ES39" s="39">
        <f t="shared" si="144"/>
        <v>1820</v>
      </c>
      <c r="ET39" s="39">
        <f t="shared" si="144"/>
        <v>1740</v>
      </c>
      <c r="EU39" s="39">
        <f t="shared" si="144"/>
        <v>1820</v>
      </c>
      <c r="EV39" s="39">
        <f t="shared" si="144"/>
        <v>1740</v>
      </c>
      <c r="EW39" s="39">
        <f t="shared" si="106"/>
        <v>1740</v>
      </c>
      <c r="EX39" s="39">
        <f t="shared" si="106"/>
        <v>1740</v>
      </c>
      <c r="EY39" s="39">
        <f t="shared" ref="EY39:FM39" si="145">IF(EY32&gt;0,ROUND(+EY32*EY$65*106/10,0)*10,CHAR(32))</f>
        <v>1740</v>
      </c>
      <c r="EZ39" s="39">
        <f t="shared" si="145"/>
        <v>1740</v>
      </c>
      <c r="FA39" s="39">
        <f t="shared" si="145"/>
        <v>1740</v>
      </c>
      <c r="FB39" s="39">
        <f t="shared" si="145"/>
        <v>1740</v>
      </c>
      <c r="FC39" s="39">
        <f t="shared" si="145"/>
        <v>1740</v>
      </c>
      <c r="FD39" s="39">
        <f t="shared" si="145"/>
        <v>1580</v>
      </c>
      <c r="FE39" s="39">
        <v>1580</v>
      </c>
      <c r="FF39" s="39">
        <v>1580</v>
      </c>
      <c r="FG39" s="39">
        <f t="shared" si="145"/>
        <v>1580</v>
      </c>
      <c r="FH39" s="39">
        <f t="shared" si="145"/>
        <v>1550</v>
      </c>
      <c r="FI39" s="39">
        <f t="shared" si="145"/>
        <v>1550</v>
      </c>
      <c r="FJ39" s="39">
        <f t="shared" si="145"/>
        <v>1550</v>
      </c>
      <c r="FK39" s="39">
        <f t="shared" si="145"/>
        <v>1550</v>
      </c>
      <c r="FL39" s="39">
        <f t="shared" si="145"/>
        <v>1550</v>
      </c>
      <c r="FM39" s="39">
        <f t="shared" si="145"/>
        <v>1450</v>
      </c>
      <c r="FN39" s="39">
        <f t="shared" ref="FN39:FY39" si="146">IF(FN32&gt;0,ROUND(+FN32*FN$65*106/10,0)*10,CHAR(32))</f>
        <v>1820</v>
      </c>
      <c r="FO39" s="39">
        <v>1450</v>
      </c>
      <c r="FP39" s="39">
        <f t="shared" si="146"/>
        <v>1440</v>
      </c>
      <c r="FQ39" s="39">
        <f t="shared" si="146"/>
        <v>1440</v>
      </c>
      <c r="FR39" s="39">
        <f t="shared" si="146"/>
        <v>1440</v>
      </c>
      <c r="FS39" s="39">
        <f t="shared" si="146"/>
        <v>1440</v>
      </c>
      <c r="FT39" s="39">
        <f t="shared" si="146"/>
        <v>1440</v>
      </c>
      <c r="FU39" s="39">
        <f t="shared" si="146"/>
        <v>1440</v>
      </c>
      <c r="FV39" s="39">
        <f t="shared" si="146"/>
        <v>1820</v>
      </c>
      <c r="FW39" s="39">
        <f t="shared" si="146"/>
        <v>1820</v>
      </c>
      <c r="FX39" s="39">
        <f t="shared" si="146"/>
        <v>1420</v>
      </c>
      <c r="FY39" s="39">
        <f t="shared" si="146"/>
        <v>1820</v>
      </c>
      <c r="FZ39" s="39">
        <f t="shared" si="109"/>
        <v>1350</v>
      </c>
      <c r="GA39" s="39">
        <f t="shared" si="109"/>
        <v>1350</v>
      </c>
      <c r="GB39" s="39">
        <f t="shared" si="109"/>
        <v>1340</v>
      </c>
      <c r="GC39" s="39">
        <f t="shared" ref="GC39:GU39" si="147">IF(GC32&gt;0,ROUND(+GC32*GC$65*106/10,0)*10,CHAR(32))</f>
        <v>1340</v>
      </c>
      <c r="GD39" s="39">
        <f t="shared" si="147"/>
        <v>1350</v>
      </c>
      <c r="GE39" s="39">
        <f t="shared" si="147"/>
        <v>1350</v>
      </c>
      <c r="GF39" s="39">
        <f t="shared" si="147"/>
        <v>1500</v>
      </c>
      <c r="GG39" s="39">
        <f t="shared" si="147"/>
        <v>1510</v>
      </c>
      <c r="GH39" s="39">
        <f t="shared" si="147"/>
        <v>1520</v>
      </c>
      <c r="GI39" s="39">
        <f t="shared" si="147"/>
        <v>1520</v>
      </c>
      <c r="GJ39" s="39">
        <f t="shared" si="147"/>
        <v>1530</v>
      </c>
      <c r="GK39" s="39">
        <f t="shared" si="147"/>
        <v>1540</v>
      </c>
      <c r="GL39" s="39">
        <f t="shared" si="147"/>
        <v>1540</v>
      </c>
      <c r="GM39" s="39">
        <f t="shared" si="147"/>
        <v>1500</v>
      </c>
      <c r="GN39" s="39">
        <f t="shared" si="147"/>
        <v>1500</v>
      </c>
      <c r="GO39" s="39">
        <f t="shared" si="147"/>
        <v>1500</v>
      </c>
      <c r="GP39" s="39">
        <f t="shared" si="147"/>
        <v>1500</v>
      </c>
      <c r="GQ39" s="39">
        <f t="shared" si="147"/>
        <v>1500</v>
      </c>
      <c r="GR39" s="39">
        <f t="shared" si="147"/>
        <v>1500</v>
      </c>
      <c r="GS39" s="39">
        <f t="shared" si="147"/>
        <v>1300</v>
      </c>
      <c r="GT39" s="39">
        <f t="shared" si="147"/>
        <v>1300</v>
      </c>
      <c r="GU39" s="39">
        <f t="shared" si="147"/>
        <v>1300</v>
      </c>
      <c r="GV39" s="39">
        <v>1300</v>
      </c>
      <c r="GW39" s="39">
        <f t="shared" ref="GW39:HG39" si="148">IF(GW32&gt;0,ROUND(+GW32*GW$65*106/10,0)*10,CHAR(32))</f>
        <v>1300</v>
      </c>
      <c r="GX39" s="39">
        <f t="shared" si="148"/>
        <v>1260</v>
      </c>
      <c r="GY39" s="39">
        <f t="shared" si="148"/>
        <v>1300</v>
      </c>
      <c r="GZ39" s="39">
        <f t="shared" si="148"/>
        <v>1300</v>
      </c>
      <c r="HA39" s="39">
        <f t="shared" si="148"/>
        <v>1230</v>
      </c>
      <c r="HB39" s="39">
        <f t="shared" si="148"/>
        <v>1230</v>
      </c>
      <c r="HC39" s="39">
        <f t="shared" si="148"/>
        <v>1230</v>
      </c>
      <c r="HD39" s="39">
        <f t="shared" si="148"/>
        <v>1250</v>
      </c>
      <c r="HE39" s="39">
        <f t="shared" si="148"/>
        <v>1250</v>
      </c>
      <c r="HF39" s="39">
        <f t="shared" si="148"/>
        <v>1250</v>
      </c>
      <c r="HG39" s="39">
        <f t="shared" si="148"/>
        <v>1230</v>
      </c>
      <c r="HH39" s="39">
        <f t="shared" ref="HH39:IT39" si="149">IF(HH32&gt;0,ROUND(+HH32*HH$65*106/10,0)*10,CHAR(32))</f>
        <v>1230</v>
      </c>
      <c r="HI39" s="39">
        <f t="shared" si="149"/>
        <v>1230</v>
      </c>
      <c r="HJ39" s="39">
        <f t="shared" si="149"/>
        <v>1230</v>
      </c>
      <c r="HK39" s="39">
        <f t="shared" si="149"/>
        <v>1270</v>
      </c>
      <c r="HL39" s="39">
        <f t="shared" si="149"/>
        <v>1280</v>
      </c>
      <c r="HM39" s="39">
        <f t="shared" si="149"/>
        <v>1300</v>
      </c>
      <c r="HN39" s="39">
        <f t="shared" si="149"/>
        <v>1280</v>
      </c>
      <c r="HO39" s="39">
        <f t="shared" si="149"/>
        <v>1280</v>
      </c>
      <c r="HP39" s="39">
        <f t="shared" si="149"/>
        <v>1280</v>
      </c>
      <c r="HQ39" s="39">
        <f t="shared" si="149"/>
        <v>1280</v>
      </c>
      <c r="HR39" s="39">
        <f t="shared" si="149"/>
        <v>1280</v>
      </c>
      <c r="HS39" s="39">
        <f t="shared" si="149"/>
        <v>1280</v>
      </c>
      <c r="HT39" s="39">
        <f t="shared" si="149"/>
        <v>1260</v>
      </c>
      <c r="HU39" s="39">
        <v>1260</v>
      </c>
      <c r="HV39" s="39">
        <f t="shared" si="149"/>
        <v>1230</v>
      </c>
      <c r="HW39" s="39">
        <f t="shared" si="149"/>
        <v>1220</v>
      </c>
      <c r="HX39" s="39">
        <f t="shared" si="149"/>
        <v>1220</v>
      </c>
      <c r="HY39" s="39">
        <f t="shared" si="149"/>
        <v>1220</v>
      </c>
      <c r="HZ39" s="39">
        <f t="shared" si="149"/>
        <v>1220</v>
      </c>
      <c r="IA39" s="39">
        <f t="shared" si="113"/>
        <v>1220</v>
      </c>
      <c r="IB39" s="39">
        <f t="shared" si="149"/>
        <v>1300</v>
      </c>
      <c r="IC39" s="39">
        <f t="shared" si="149"/>
        <v>1300</v>
      </c>
      <c r="ID39" s="39">
        <f t="shared" si="149"/>
        <v>1300</v>
      </c>
      <c r="IE39" s="39">
        <f t="shared" si="149"/>
        <v>1300</v>
      </c>
      <c r="IF39" s="39">
        <f t="shared" si="149"/>
        <v>1300</v>
      </c>
      <c r="IG39" s="39">
        <f t="shared" si="149"/>
        <v>1380</v>
      </c>
      <c r="IH39" s="39">
        <f t="shared" si="149"/>
        <v>1380</v>
      </c>
      <c r="II39" s="39">
        <f t="shared" si="149"/>
        <v>1380</v>
      </c>
      <c r="IJ39" s="39">
        <f t="shared" si="149"/>
        <v>1380</v>
      </c>
      <c r="IK39" s="39">
        <f t="shared" si="149"/>
        <v>1380</v>
      </c>
      <c r="IL39" s="39">
        <f t="shared" si="149"/>
        <v>1380</v>
      </c>
      <c r="IM39" s="39">
        <f t="shared" si="149"/>
        <v>1380</v>
      </c>
      <c r="IN39" s="39">
        <f t="shared" si="149"/>
        <v>1380</v>
      </c>
      <c r="IO39" s="39">
        <f t="shared" si="149"/>
        <v>1380</v>
      </c>
      <c r="IP39" s="39">
        <f t="shared" si="149"/>
        <v>1380</v>
      </c>
      <c r="IQ39" s="39">
        <f t="shared" si="149"/>
        <v>1380</v>
      </c>
      <c r="IR39" s="39">
        <f t="shared" si="149"/>
        <v>1380</v>
      </c>
      <c r="IS39" s="39">
        <f t="shared" si="149"/>
        <v>1380</v>
      </c>
      <c r="IT39" s="39">
        <f t="shared" si="149"/>
        <v>2290</v>
      </c>
      <c r="IU39" s="39">
        <f t="shared" ref="IU39:JK39" si="150">IF(IU32&gt;0,ROUND(+IU32*IU$65*106/10,0)*10,CHAR(32))</f>
        <v>2290</v>
      </c>
      <c r="IV39" s="39">
        <f t="shared" si="150"/>
        <v>2290</v>
      </c>
      <c r="IW39" s="39">
        <f t="shared" si="150"/>
        <v>2290</v>
      </c>
      <c r="IX39" s="39">
        <f t="shared" si="150"/>
        <v>2290</v>
      </c>
      <c r="IY39" s="39">
        <f t="shared" si="150"/>
        <v>2290</v>
      </c>
      <c r="IZ39" s="39">
        <f t="shared" si="150"/>
        <v>2290</v>
      </c>
      <c r="JA39" s="39">
        <f t="shared" si="150"/>
        <v>2290</v>
      </c>
      <c r="JB39" s="39">
        <f t="shared" si="150"/>
        <v>2290</v>
      </c>
      <c r="JC39" s="39">
        <f t="shared" si="150"/>
        <v>2290</v>
      </c>
      <c r="JD39" s="39">
        <f t="shared" si="150"/>
        <v>2290</v>
      </c>
      <c r="JE39" s="39">
        <f t="shared" si="150"/>
        <v>2290</v>
      </c>
      <c r="JF39" s="39">
        <f t="shared" si="114"/>
        <v>2290</v>
      </c>
      <c r="JG39" s="39">
        <f t="shared" si="114"/>
        <v>2290</v>
      </c>
      <c r="JH39" s="39">
        <f t="shared" si="150"/>
        <v>2290</v>
      </c>
      <c r="JI39" s="39">
        <f t="shared" si="150"/>
        <v>1970</v>
      </c>
      <c r="JJ39" s="39">
        <f t="shared" si="150"/>
        <v>1970</v>
      </c>
      <c r="JK39" s="39">
        <f t="shared" si="150"/>
        <v>1700</v>
      </c>
      <c r="JL39" s="39">
        <f t="shared" ref="JL39:KP39" si="151">IF(JL32&gt;0,ROUND(+JL32*JL$65*106/10,0)*10,CHAR(32))</f>
        <v>1700</v>
      </c>
      <c r="JM39" s="39">
        <f t="shared" ref="JM39" si="152">IF(JM32&gt;0,ROUND(+JM32*JM$65*106/10,0)*10,CHAR(32))</f>
        <v>1700</v>
      </c>
      <c r="JN39" s="39">
        <f t="shared" si="151"/>
        <v>1580</v>
      </c>
      <c r="JO39" s="39">
        <f t="shared" si="151"/>
        <v>1580</v>
      </c>
      <c r="JP39" s="39">
        <f t="shared" si="151"/>
        <v>1620</v>
      </c>
      <c r="JQ39" s="39">
        <f t="shared" si="151"/>
        <v>1620</v>
      </c>
      <c r="JR39" s="39">
        <f t="shared" si="151"/>
        <v>1670</v>
      </c>
      <c r="JS39" s="39">
        <f t="shared" si="151"/>
        <v>1670</v>
      </c>
      <c r="JT39" s="39">
        <f t="shared" ref="JT39" si="153">IF(JT32&gt;0,ROUND(+JT32*JT$65*106/10,0)*10,CHAR(32))</f>
        <v>1780</v>
      </c>
      <c r="JU39" s="39">
        <f t="shared" si="151"/>
        <v>1670</v>
      </c>
      <c r="JV39" s="39">
        <f t="shared" si="151"/>
        <v>1780</v>
      </c>
      <c r="JW39" s="39">
        <f t="shared" ref="JW39" si="154">IF(JW32&gt;0,ROUND(+JW32*JW$65*106/10,0)*10,CHAR(32))</f>
        <v>1780</v>
      </c>
      <c r="JX39" s="195">
        <f t="shared" si="151"/>
        <v>1940</v>
      </c>
      <c r="JY39" s="39">
        <f t="shared" si="151"/>
        <v>1580</v>
      </c>
      <c r="JZ39" s="39">
        <f t="shared" si="151"/>
        <v>1580</v>
      </c>
      <c r="KA39" s="39">
        <f t="shared" si="151"/>
        <v>1500</v>
      </c>
      <c r="KB39" s="39">
        <f t="shared" si="151"/>
        <v>1390</v>
      </c>
      <c r="KC39" s="39">
        <f t="shared" si="151"/>
        <v>1370</v>
      </c>
      <c r="KD39" s="39">
        <f t="shared" ref="KD39" si="155">IF(KD32&gt;0,ROUND(+KD32*KD$65*106/10,0)*10,CHAR(32))</f>
        <v>1400</v>
      </c>
      <c r="KE39" s="39" t="str">
        <f t="shared" si="151"/>
        <v xml:space="preserve"> </v>
      </c>
      <c r="KF39" s="39" t="str">
        <f t="shared" si="151"/>
        <v xml:space="preserve"> </v>
      </c>
      <c r="KG39" s="39" t="str">
        <f t="shared" si="151"/>
        <v xml:space="preserve"> </v>
      </c>
      <c r="KH39" s="39" t="str">
        <f t="shared" si="151"/>
        <v xml:space="preserve"> </v>
      </c>
      <c r="KI39" s="39" t="str">
        <f t="shared" si="151"/>
        <v xml:space="preserve"> </v>
      </c>
      <c r="KJ39" s="39" t="str">
        <f t="shared" si="151"/>
        <v xml:space="preserve"> </v>
      </c>
      <c r="KK39" s="39" t="str">
        <f t="shared" si="151"/>
        <v xml:space="preserve"> </v>
      </c>
      <c r="KL39" s="39" t="str">
        <f t="shared" si="151"/>
        <v xml:space="preserve"> </v>
      </c>
      <c r="KM39" s="39" t="str">
        <f t="shared" si="151"/>
        <v xml:space="preserve"> </v>
      </c>
      <c r="KN39" s="39" t="str">
        <f t="shared" si="151"/>
        <v xml:space="preserve"> </v>
      </c>
      <c r="KO39" s="39" t="str">
        <f t="shared" si="151"/>
        <v xml:space="preserve"> </v>
      </c>
      <c r="KP39" s="39" t="str">
        <f t="shared" si="151"/>
        <v xml:space="preserve"> </v>
      </c>
    </row>
    <row r="40" spans="1:346" s="4" customFormat="1" ht="19.5" customHeight="1" thickBot="1" x14ac:dyDescent="0.25">
      <c r="A40" s="8" t="s">
        <v>58</v>
      </c>
      <c r="B40" s="6" t="s">
        <v>2</v>
      </c>
      <c r="C40" s="115">
        <f t="shared" si="97"/>
        <v>33</v>
      </c>
      <c r="D40" s="9"/>
      <c r="E40" s="39">
        <f t="shared" ref="E40:AJ40" si="156">IF(E33&gt;0,ROUND(+E33*E$65*106/10,0)*10,CHAR(32))</f>
        <v>16980</v>
      </c>
      <c r="F40" s="39">
        <f t="shared" si="156"/>
        <v>16980</v>
      </c>
      <c r="G40" s="39">
        <f t="shared" si="156"/>
        <v>16980</v>
      </c>
      <c r="H40" s="39">
        <f t="shared" si="156"/>
        <v>16980</v>
      </c>
      <c r="I40" s="39">
        <f t="shared" si="156"/>
        <v>16980</v>
      </c>
      <c r="J40" s="39">
        <f t="shared" si="156"/>
        <v>17360</v>
      </c>
      <c r="K40" s="39">
        <f t="shared" si="156"/>
        <v>17360</v>
      </c>
      <c r="L40" s="39">
        <f t="shared" si="156"/>
        <v>17360</v>
      </c>
      <c r="M40" s="39">
        <f t="shared" si="156"/>
        <v>17360</v>
      </c>
      <c r="N40" s="39">
        <f t="shared" si="156"/>
        <v>17360</v>
      </c>
      <c r="O40" s="39">
        <f t="shared" si="156"/>
        <v>17360</v>
      </c>
      <c r="P40" s="39">
        <f t="shared" si="156"/>
        <v>17360</v>
      </c>
      <c r="Q40" s="39">
        <f t="shared" si="156"/>
        <v>17360</v>
      </c>
      <c r="R40" s="39">
        <f t="shared" si="156"/>
        <v>17360</v>
      </c>
      <c r="S40" s="39">
        <f t="shared" si="156"/>
        <v>16770</v>
      </c>
      <c r="T40" s="39">
        <f t="shared" si="156"/>
        <v>16770</v>
      </c>
      <c r="U40" s="39">
        <f t="shared" si="156"/>
        <v>16770</v>
      </c>
      <c r="V40" s="39">
        <f t="shared" si="156"/>
        <v>16770</v>
      </c>
      <c r="W40" s="39">
        <f t="shared" si="156"/>
        <v>16770</v>
      </c>
      <c r="X40" s="39">
        <f t="shared" si="156"/>
        <v>16770</v>
      </c>
      <c r="Y40" s="39">
        <f t="shared" si="156"/>
        <v>16770</v>
      </c>
      <c r="Z40" s="39">
        <f t="shared" si="156"/>
        <v>16770</v>
      </c>
      <c r="AA40" s="39">
        <f t="shared" si="156"/>
        <v>16180</v>
      </c>
      <c r="AB40" s="39">
        <f t="shared" si="156"/>
        <v>16180</v>
      </c>
      <c r="AC40" s="39">
        <f t="shared" si="156"/>
        <v>16180</v>
      </c>
      <c r="AD40" s="39">
        <f t="shared" si="156"/>
        <v>16180</v>
      </c>
      <c r="AE40" s="39">
        <f t="shared" si="156"/>
        <v>16180</v>
      </c>
      <c r="AF40" s="39">
        <f t="shared" si="156"/>
        <v>16140</v>
      </c>
      <c r="AG40" s="39">
        <f t="shared" si="156"/>
        <v>16140</v>
      </c>
      <c r="AH40" s="39">
        <f t="shared" si="156"/>
        <v>16140</v>
      </c>
      <c r="AI40" s="39">
        <f t="shared" si="156"/>
        <v>16140</v>
      </c>
      <c r="AJ40" s="39">
        <f t="shared" si="156"/>
        <v>16140</v>
      </c>
      <c r="AK40" s="39">
        <f t="shared" ref="AK40:BP40" si="157">IF(AK33&gt;0,ROUND(+AK33*AK$65*106/10,0)*10,CHAR(32))</f>
        <v>15940</v>
      </c>
      <c r="AL40" s="39">
        <f t="shared" si="157"/>
        <v>15940</v>
      </c>
      <c r="AM40" s="39">
        <f t="shared" si="157"/>
        <v>15940</v>
      </c>
      <c r="AN40" s="39">
        <f t="shared" si="157"/>
        <v>15940</v>
      </c>
      <c r="AO40" s="39">
        <f t="shared" si="157"/>
        <v>15940</v>
      </c>
      <c r="AP40" s="39">
        <f t="shared" si="157"/>
        <v>15940</v>
      </c>
      <c r="AQ40" s="39">
        <f t="shared" si="157"/>
        <v>15940</v>
      </c>
      <c r="AR40" s="39">
        <f t="shared" si="157"/>
        <v>15940</v>
      </c>
      <c r="AS40" s="39">
        <f t="shared" si="157"/>
        <v>15940</v>
      </c>
      <c r="AT40" s="39">
        <f t="shared" si="157"/>
        <v>15940</v>
      </c>
      <c r="AU40" s="39">
        <f t="shared" si="157"/>
        <v>13730</v>
      </c>
      <c r="AV40" s="39">
        <f t="shared" si="157"/>
        <v>13730</v>
      </c>
      <c r="AW40" s="39">
        <f t="shared" si="157"/>
        <v>13730</v>
      </c>
      <c r="AX40" s="39">
        <f t="shared" si="157"/>
        <v>13730</v>
      </c>
      <c r="AY40" s="39">
        <f t="shared" si="157"/>
        <v>13730</v>
      </c>
      <c r="AZ40" s="39">
        <f t="shared" si="157"/>
        <v>13730</v>
      </c>
      <c r="BA40" s="39">
        <f t="shared" si="157"/>
        <v>13020</v>
      </c>
      <c r="BB40" s="39">
        <f t="shared" si="157"/>
        <v>13020</v>
      </c>
      <c r="BC40" s="39">
        <f t="shared" si="157"/>
        <v>13020</v>
      </c>
      <c r="BD40" s="39">
        <f t="shared" si="157"/>
        <v>13020</v>
      </c>
      <c r="BE40" s="39">
        <f t="shared" si="157"/>
        <v>13610</v>
      </c>
      <c r="BF40" s="39">
        <f t="shared" si="157"/>
        <v>13610</v>
      </c>
      <c r="BG40" s="39">
        <f t="shared" si="157"/>
        <v>13610</v>
      </c>
      <c r="BH40" s="39">
        <f t="shared" si="157"/>
        <v>13610</v>
      </c>
      <c r="BI40" s="39">
        <f t="shared" si="157"/>
        <v>13610</v>
      </c>
      <c r="BJ40" s="39">
        <f t="shared" si="157"/>
        <v>13610</v>
      </c>
      <c r="BK40" s="39">
        <f t="shared" si="157"/>
        <v>13460</v>
      </c>
      <c r="BL40" s="39">
        <f t="shared" si="157"/>
        <v>13460</v>
      </c>
      <c r="BM40" s="39">
        <f t="shared" si="157"/>
        <v>13460</v>
      </c>
      <c r="BN40" s="39">
        <f t="shared" si="157"/>
        <v>13460</v>
      </c>
      <c r="BO40" s="39">
        <f t="shared" si="157"/>
        <v>13460</v>
      </c>
      <c r="BP40" s="39">
        <f t="shared" si="157"/>
        <v>13460</v>
      </c>
      <c r="BQ40" s="39">
        <f t="shared" ref="BQ40:CV40" si="158">IF(BQ33&gt;0,ROUND(+BQ33*BQ$65*106/10,0)*10,CHAR(32))</f>
        <v>13460</v>
      </c>
      <c r="BR40" s="39">
        <f t="shared" si="158"/>
        <v>13460</v>
      </c>
      <c r="BS40" s="39">
        <f t="shared" si="158"/>
        <v>13460</v>
      </c>
      <c r="BT40" s="39">
        <f t="shared" si="158"/>
        <v>13460</v>
      </c>
      <c r="BU40" s="39">
        <f t="shared" si="158"/>
        <v>13460</v>
      </c>
      <c r="BV40" s="39">
        <f t="shared" si="158"/>
        <v>13460</v>
      </c>
      <c r="BW40" s="39">
        <f t="shared" si="158"/>
        <v>13460</v>
      </c>
      <c r="BX40" s="39">
        <f t="shared" si="158"/>
        <v>13460</v>
      </c>
      <c r="BY40" s="39">
        <f t="shared" si="158"/>
        <v>11640</v>
      </c>
      <c r="BZ40" s="39">
        <f t="shared" si="158"/>
        <v>11640</v>
      </c>
      <c r="CA40" s="39">
        <f t="shared" si="158"/>
        <v>11130</v>
      </c>
      <c r="CB40" s="39">
        <f t="shared" si="158"/>
        <v>11130</v>
      </c>
      <c r="CC40" s="39">
        <f t="shared" si="158"/>
        <v>10850</v>
      </c>
      <c r="CD40" s="39">
        <f t="shared" si="158"/>
        <v>10850</v>
      </c>
      <c r="CE40" s="39">
        <f t="shared" si="158"/>
        <v>10850</v>
      </c>
      <c r="CF40" s="39">
        <f t="shared" si="158"/>
        <v>10850</v>
      </c>
      <c r="CG40" s="39">
        <f t="shared" si="158"/>
        <v>10850</v>
      </c>
      <c r="CH40" s="39">
        <f t="shared" si="158"/>
        <v>10850</v>
      </c>
      <c r="CI40" s="39">
        <f t="shared" si="158"/>
        <v>10850</v>
      </c>
      <c r="CJ40" s="39">
        <f t="shared" si="158"/>
        <v>10850</v>
      </c>
      <c r="CK40" s="39">
        <f t="shared" si="158"/>
        <v>9080</v>
      </c>
      <c r="CL40" s="39">
        <f t="shared" si="158"/>
        <v>8880</v>
      </c>
      <c r="CM40" s="39">
        <f t="shared" si="158"/>
        <v>8800</v>
      </c>
      <c r="CN40" s="39">
        <f t="shared" si="158"/>
        <v>8800</v>
      </c>
      <c r="CO40" s="39">
        <f t="shared" si="158"/>
        <v>8800</v>
      </c>
      <c r="CP40" s="39">
        <f t="shared" si="158"/>
        <v>8800</v>
      </c>
      <c r="CQ40" s="39">
        <f t="shared" si="158"/>
        <v>8800</v>
      </c>
      <c r="CR40" s="39">
        <f t="shared" si="158"/>
        <v>8800</v>
      </c>
      <c r="CS40" s="39">
        <f t="shared" si="158"/>
        <v>7810</v>
      </c>
      <c r="CT40" s="39">
        <f t="shared" si="158"/>
        <v>7810</v>
      </c>
      <c r="CU40" s="39">
        <f t="shared" si="158"/>
        <v>7810</v>
      </c>
      <c r="CV40" s="39">
        <f t="shared" si="158"/>
        <v>7810</v>
      </c>
      <c r="CW40" s="39">
        <f t="shared" ref="CW40:DN40" si="159">IF(CW33&gt;0,ROUND(+CW33*CW$65*106/10,0)*10,CHAR(32))</f>
        <v>7810</v>
      </c>
      <c r="CX40" s="39">
        <f t="shared" si="159"/>
        <v>7810</v>
      </c>
      <c r="CY40" s="39">
        <f t="shared" si="159"/>
        <v>7690</v>
      </c>
      <c r="CZ40" s="39">
        <f t="shared" si="159"/>
        <v>7690</v>
      </c>
      <c r="DA40" s="39">
        <f t="shared" si="159"/>
        <v>7690</v>
      </c>
      <c r="DB40" s="39">
        <f t="shared" si="159"/>
        <v>7690</v>
      </c>
      <c r="DC40" s="39">
        <f t="shared" si="159"/>
        <v>7690</v>
      </c>
      <c r="DD40" s="39">
        <f t="shared" si="159"/>
        <v>7690</v>
      </c>
      <c r="DE40" s="39">
        <f t="shared" si="159"/>
        <v>7690</v>
      </c>
      <c r="DF40" s="39">
        <f t="shared" si="159"/>
        <v>7300</v>
      </c>
      <c r="DG40" s="39">
        <f t="shared" si="159"/>
        <v>7300</v>
      </c>
      <c r="DH40" s="39">
        <f t="shared" si="159"/>
        <v>7300</v>
      </c>
      <c r="DI40" s="39">
        <f t="shared" si="159"/>
        <v>7300</v>
      </c>
      <c r="DJ40" s="39">
        <f t="shared" si="159"/>
        <v>7300</v>
      </c>
      <c r="DK40" s="39">
        <f t="shared" si="159"/>
        <v>7300</v>
      </c>
      <c r="DL40" s="39">
        <f t="shared" si="159"/>
        <v>6910</v>
      </c>
      <c r="DM40" s="39">
        <f t="shared" si="159"/>
        <v>6910</v>
      </c>
      <c r="DN40" s="39">
        <f t="shared" si="159"/>
        <v>6910</v>
      </c>
      <c r="DO40" s="39">
        <f t="shared" si="102"/>
        <v>6910</v>
      </c>
      <c r="DP40" s="39">
        <f t="shared" ref="DP40:DY40" si="160">IF(DP33&gt;0,ROUND(+DP33*DP$65*106/10,0)*10,CHAR(32))</f>
        <v>6910</v>
      </c>
      <c r="DQ40" s="39">
        <f t="shared" si="160"/>
        <v>6910</v>
      </c>
      <c r="DR40" s="39">
        <f t="shared" si="160"/>
        <v>6910</v>
      </c>
      <c r="DS40" s="39">
        <f t="shared" si="160"/>
        <v>6910</v>
      </c>
      <c r="DT40" s="39">
        <f t="shared" si="160"/>
        <v>6910</v>
      </c>
      <c r="DU40" s="39">
        <f t="shared" si="160"/>
        <v>6910</v>
      </c>
      <c r="DV40" s="39">
        <f t="shared" si="160"/>
        <v>6910</v>
      </c>
      <c r="DW40" s="39">
        <f t="shared" si="160"/>
        <v>6910</v>
      </c>
      <c r="DX40" s="39">
        <f t="shared" si="160"/>
        <v>6910</v>
      </c>
      <c r="DY40" s="39">
        <f t="shared" si="160"/>
        <v>6910</v>
      </c>
      <c r="DZ40" s="39">
        <f t="shared" ref="DZ40:EL40" si="161">IF(DZ33&gt;0,ROUND(+DZ33*DZ$65*106/10,0)*10,CHAR(32))</f>
        <v>6910</v>
      </c>
      <c r="EA40" s="39">
        <f t="shared" si="161"/>
        <v>6910</v>
      </c>
      <c r="EB40" s="39">
        <f t="shared" si="161"/>
        <v>6910</v>
      </c>
      <c r="EC40" s="39">
        <f t="shared" si="161"/>
        <v>6910</v>
      </c>
      <c r="ED40" s="39">
        <f t="shared" si="161"/>
        <v>6910</v>
      </c>
      <c r="EE40" s="39">
        <f t="shared" si="161"/>
        <v>6910</v>
      </c>
      <c r="EF40" s="39">
        <f t="shared" si="161"/>
        <v>6910</v>
      </c>
      <c r="EG40" s="39">
        <f t="shared" si="161"/>
        <v>6910</v>
      </c>
      <c r="EH40" s="39">
        <f t="shared" si="161"/>
        <v>6910</v>
      </c>
      <c r="EI40" s="39">
        <f t="shared" si="161"/>
        <v>6910</v>
      </c>
      <c r="EJ40" s="39">
        <f t="shared" si="161"/>
        <v>6910</v>
      </c>
      <c r="EK40" s="39">
        <f t="shared" si="161"/>
        <v>6910</v>
      </c>
      <c r="EL40" s="39">
        <f t="shared" si="161"/>
        <v>6910</v>
      </c>
      <c r="EM40" s="39">
        <f t="shared" ref="EM40:EV40" si="162">IF(EM33&gt;0,ROUND(+EM33*EM$65*106/10,0)*10,CHAR(32))</f>
        <v>6910</v>
      </c>
      <c r="EN40" s="39">
        <f t="shared" si="162"/>
        <v>6910</v>
      </c>
      <c r="EO40" s="39">
        <f t="shared" si="162"/>
        <v>6910</v>
      </c>
      <c r="EP40" s="39">
        <f t="shared" si="162"/>
        <v>6910</v>
      </c>
      <c r="EQ40" s="39">
        <f t="shared" si="162"/>
        <v>18940</v>
      </c>
      <c r="ER40" s="39">
        <f t="shared" si="162"/>
        <v>18940</v>
      </c>
      <c r="ES40" s="39">
        <f t="shared" si="162"/>
        <v>18940</v>
      </c>
      <c r="ET40" s="39">
        <f t="shared" si="162"/>
        <v>18940</v>
      </c>
      <c r="EU40" s="39">
        <f t="shared" si="162"/>
        <v>18940</v>
      </c>
      <c r="EV40" s="39">
        <f t="shared" si="162"/>
        <v>18940</v>
      </c>
      <c r="EW40" s="39">
        <f t="shared" si="106"/>
        <v>18940</v>
      </c>
      <c r="EX40" s="39">
        <f t="shared" si="106"/>
        <v>18940</v>
      </c>
      <c r="EY40" s="39">
        <f t="shared" ref="EY40:FM40" si="163">IF(EY33&gt;0,ROUND(+EY33*EY$65*106/10,0)*10,CHAR(32))</f>
        <v>18940</v>
      </c>
      <c r="EZ40" s="39">
        <f t="shared" si="163"/>
        <v>18940</v>
      </c>
      <c r="FA40" s="39">
        <f t="shared" si="163"/>
        <v>18630</v>
      </c>
      <c r="FB40" s="39">
        <f t="shared" si="163"/>
        <v>18600</v>
      </c>
      <c r="FC40" s="39">
        <f t="shared" si="163"/>
        <v>18600</v>
      </c>
      <c r="FD40" s="39">
        <f t="shared" si="163"/>
        <v>18940</v>
      </c>
      <c r="FE40" s="39">
        <v>18940</v>
      </c>
      <c r="FF40" s="39">
        <v>18940</v>
      </c>
      <c r="FG40" s="39">
        <f t="shared" si="163"/>
        <v>18940</v>
      </c>
      <c r="FH40" s="39">
        <f t="shared" si="163"/>
        <v>18940</v>
      </c>
      <c r="FI40" s="39">
        <f t="shared" si="163"/>
        <v>18940</v>
      </c>
      <c r="FJ40" s="39">
        <f t="shared" si="163"/>
        <v>18940</v>
      </c>
      <c r="FK40" s="39">
        <f t="shared" si="163"/>
        <v>18940</v>
      </c>
      <c r="FL40" s="39">
        <f t="shared" si="163"/>
        <v>18940</v>
      </c>
      <c r="FM40" s="39">
        <f t="shared" si="163"/>
        <v>18940</v>
      </c>
      <c r="FN40" s="39">
        <f t="shared" ref="FN40:FY40" si="164">IF(FN33&gt;0,ROUND(+FN33*FN$65*106/10,0)*10,CHAR(32))</f>
        <v>18940</v>
      </c>
      <c r="FO40" s="39">
        <v>18940</v>
      </c>
      <c r="FP40" s="39">
        <f t="shared" si="164"/>
        <v>15370</v>
      </c>
      <c r="FQ40" s="39">
        <f t="shared" si="164"/>
        <v>15370</v>
      </c>
      <c r="FR40" s="39">
        <f t="shared" si="164"/>
        <v>15370</v>
      </c>
      <c r="FS40" s="39">
        <f t="shared" si="164"/>
        <v>15370</v>
      </c>
      <c r="FT40" s="39">
        <f t="shared" si="164"/>
        <v>15370</v>
      </c>
      <c r="FU40" s="39">
        <f t="shared" si="164"/>
        <v>15370</v>
      </c>
      <c r="FV40" s="39">
        <f t="shared" si="164"/>
        <v>18940</v>
      </c>
      <c r="FW40" s="39">
        <f t="shared" si="164"/>
        <v>18940</v>
      </c>
      <c r="FX40" s="39">
        <f t="shared" si="164"/>
        <v>10390</v>
      </c>
      <c r="FY40" s="39">
        <f t="shared" si="164"/>
        <v>18940</v>
      </c>
      <c r="FZ40" s="39">
        <f t="shared" si="109"/>
        <v>8480</v>
      </c>
      <c r="GA40" s="39">
        <f t="shared" si="109"/>
        <v>8480</v>
      </c>
      <c r="GB40" s="39">
        <f t="shared" si="109"/>
        <v>8290</v>
      </c>
      <c r="GC40" s="39">
        <f t="shared" ref="GC40:GU40" si="165">IF(GC33&gt;0,ROUND(+GC33*GC$65*106/10,0)*10,CHAR(32))</f>
        <v>8290</v>
      </c>
      <c r="GD40" s="39">
        <f t="shared" si="165"/>
        <v>9650</v>
      </c>
      <c r="GE40" s="39">
        <f t="shared" si="165"/>
        <v>9650</v>
      </c>
      <c r="GF40" s="39">
        <f t="shared" si="165"/>
        <v>9860</v>
      </c>
      <c r="GG40" s="39">
        <f t="shared" si="165"/>
        <v>9940</v>
      </c>
      <c r="GH40" s="39">
        <f t="shared" si="165"/>
        <v>10020</v>
      </c>
      <c r="GI40" s="39">
        <f t="shared" si="165"/>
        <v>10100</v>
      </c>
      <c r="GJ40" s="39">
        <f t="shared" si="165"/>
        <v>10180</v>
      </c>
      <c r="GK40" s="39">
        <f t="shared" si="165"/>
        <v>10260</v>
      </c>
      <c r="GL40" s="39">
        <f t="shared" si="165"/>
        <v>10260</v>
      </c>
      <c r="GM40" s="39">
        <f t="shared" si="165"/>
        <v>10260</v>
      </c>
      <c r="GN40" s="39">
        <f t="shared" si="165"/>
        <v>10260</v>
      </c>
      <c r="GO40" s="39">
        <f t="shared" si="165"/>
        <v>10260</v>
      </c>
      <c r="GP40" s="39">
        <f t="shared" si="165"/>
        <v>10260</v>
      </c>
      <c r="GQ40" s="39">
        <f t="shared" si="165"/>
        <v>10260</v>
      </c>
      <c r="GR40" s="39">
        <f t="shared" si="165"/>
        <v>10260</v>
      </c>
      <c r="GS40" s="39">
        <f t="shared" si="165"/>
        <v>8680</v>
      </c>
      <c r="GT40" s="39">
        <f t="shared" si="165"/>
        <v>8680</v>
      </c>
      <c r="GU40" s="39">
        <f t="shared" si="165"/>
        <v>8680</v>
      </c>
      <c r="GV40" s="39">
        <v>8680</v>
      </c>
      <c r="GW40" s="39">
        <f t="shared" ref="GW40:HG40" si="166">IF(GW33&gt;0,ROUND(+GW33*GW$65*106/10,0)*10,CHAR(32))</f>
        <v>8680</v>
      </c>
      <c r="GX40" s="39">
        <f t="shared" si="166"/>
        <v>8680</v>
      </c>
      <c r="GY40" s="39">
        <f t="shared" si="166"/>
        <v>8680</v>
      </c>
      <c r="GZ40" s="39">
        <f t="shared" si="166"/>
        <v>8680</v>
      </c>
      <c r="HA40" s="39">
        <f t="shared" si="166"/>
        <v>7630</v>
      </c>
      <c r="HB40" s="39">
        <f t="shared" si="166"/>
        <v>7630</v>
      </c>
      <c r="HC40" s="39">
        <f t="shared" si="166"/>
        <v>7630</v>
      </c>
      <c r="HD40" s="39">
        <f t="shared" si="166"/>
        <v>7310</v>
      </c>
      <c r="HE40" s="39">
        <f t="shared" si="166"/>
        <v>7310</v>
      </c>
      <c r="HF40" s="39">
        <f t="shared" si="166"/>
        <v>7310</v>
      </c>
      <c r="HG40" s="39">
        <f t="shared" si="166"/>
        <v>7210</v>
      </c>
      <c r="HH40" s="39">
        <f t="shared" ref="HH40:IT40" si="167">IF(HH33&gt;0,ROUND(+HH33*HH$65*106/10,0)*10,CHAR(32))</f>
        <v>7210</v>
      </c>
      <c r="HI40" s="39">
        <f t="shared" si="167"/>
        <v>7210</v>
      </c>
      <c r="HJ40" s="39">
        <f t="shared" si="167"/>
        <v>7210</v>
      </c>
      <c r="HK40" s="39">
        <f t="shared" si="167"/>
        <v>8680</v>
      </c>
      <c r="HL40" s="39">
        <f t="shared" si="167"/>
        <v>8680</v>
      </c>
      <c r="HM40" s="39">
        <f t="shared" si="167"/>
        <v>8680</v>
      </c>
      <c r="HN40" s="39">
        <f t="shared" si="167"/>
        <v>11660</v>
      </c>
      <c r="HO40" s="39">
        <f t="shared" si="167"/>
        <v>10460</v>
      </c>
      <c r="HP40" s="39">
        <f t="shared" si="167"/>
        <v>10460</v>
      </c>
      <c r="HQ40" s="39">
        <f t="shared" si="167"/>
        <v>10460</v>
      </c>
      <c r="HR40" s="39">
        <f t="shared" si="167"/>
        <v>10460</v>
      </c>
      <c r="HS40" s="39">
        <f t="shared" si="167"/>
        <v>10460</v>
      </c>
      <c r="HT40" s="39">
        <f t="shared" si="167"/>
        <v>9710</v>
      </c>
      <c r="HU40" s="39">
        <v>9710</v>
      </c>
      <c r="HV40" s="39">
        <f t="shared" si="167"/>
        <v>9330</v>
      </c>
      <c r="HW40" s="39">
        <f t="shared" si="167"/>
        <v>9650</v>
      </c>
      <c r="HX40" s="39">
        <f t="shared" si="167"/>
        <v>9650</v>
      </c>
      <c r="HY40" s="39">
        <f t="shared" si="167"/>
        <v>9650</v>
      </c>
      <c r="HZ40" s="39">
        <f t="shared" si="167"/>
        <v>9650</v>
      </c>
      <c r="IA40" s="39">
        <f t="shared" si="113"/>
        <v>9650</v>
      </c>
      <c r="IB40" s="39">
        <f t="shared" si="167"/>
        <v>10460</v>
      </c>
      <c r="IC40" s="39">
        <f t="shared" si="167"/>
        <v>10460</v>
      </c>
      <c r="ID40" s="39">
        <f t="shared" si="167"/>
        <v>10460</v>
      </c>
      <c r="IE40" s="39">
        <f t="shared" si="167"/>
        <v>10460</v>
      </c>
      <c r="IF40" s="39">
        <f t="shared" si="167"/>
        <v>10460</v>
      </c>
      <c r="IG40" s="39">
        <f t="shared" si="167"/>
        <v>10650</v>
      </c>
      <c r="IH40" s="39">
        <f t="shared" si="167"/>
        <v>11050</v>
      </c>
      <c r="II40" s="39">
        <f t="shared" si="167"/>
        <v>11050</v>
      </c>
      <c r="IJ40" s="39">
        <f t="shared" si="167"/>
        <v>10650</v>
      </c>
      <c r="IK40" s="39">
        <f t="shared" si="167"/>
        <v>10650</v>
      </c>
      <c r="IL40" s="39">
        <f t="shared" si="167"/>
        <v>10650</v>
      </c>
      <c r="IM40" s="39">
        <f t="shared" si="167"/>
        <v>11050</v>
      </c>
      <c r="IN40" s="39">
        <f t="shared" si="167"/>
        <v>11050</v>
      </c>
      <c r="IO40" s="39">
        <f t="shared" si="167"/>
        <v>10440</v>
      </c>
      <c r="IP40" s="39">
        <f t="shared" si="167"/>
        <v>11050</v>
      </c>
      <c r="IQ40" s="39">
        <f t="shared" si="167"/>
        <v>11020</v>
      </c>
      <c r="IR40" s="39">
        <f t="shared" si="167"/>
        <v>11020</v>
      </c>
      <c r="IS40" s="39">
        <f t="shared" si="167"/>
        <v>10810</v>
      </c>
      <c r="IT40" s="39">
        <f t="shared" si="167"/>
        <v>10810</v>
      </c>
      <c r="IU40" s="39">
        <f t="shared" ref="IU40:JK40" si="168">IF(IU33&gt;0,ROUND(+IU33*IU$65*106/10,0)*10,CHAR(32))</f>
        <v>11050</v>
      </c>
      <c r="IV40" s="39">
        <f t="shared" si="168"/>
        <v>11050</v>
      </c>
      <c r="IW40" s="39">
        <f t="shared" si="168"/>
        <v>11050</v>
      </c>
      <c r="IX40" s="39">
        <f t="shared" si="168"/>
        <v>11050</v>
      </c>
      <c r="IY40" s="39">
        <f t="shared" si="168"/>
        <v>11050</v>
      </c>
      <c r="IZ40" s="39">
        <f t="shared" si="168"/>
        <v>11050</v>
      </c>
      <c r="JA40" s="39">
        <f t="shared" si="168"/>
        <v>11050</v>
      </c>
      <c r="JB40" s="39">
        <f t="shared" si="168"/>
        <v>11050</v>
      </c>
      <c r="JC40" s="39">
        <f t="shared" si="168"/>
        <v>11050</v>
      </c>
      <c r="JD40" s="39">
        <f t="shared" si="168"/>
        <v>11050</v>
      </c>
      <c r="JE40" s="39">
        <f t="shared" si="168"/>
        <v>11050</v>
      </c>
      <c r="JF40" s="39">
        <f t="shared" si="114"/>
        <v>11050</v>
      </c>
      <c r="JG40" s="39">
        <f t="shared" si="114"/>
        <v>11050</v>
      </c>
      <c r="JH40" s="39">
        <f t="shared" si="168"/>
        <v>11050</v>
      </c>
      <c r="JI40" s="39">
        <f t="shared" si="168"/>
        <v>13810</v>
      </c>
      <c r="JJ40" s="39">
        <f t="shared" si="168"/>
        <v>13220</v>
      </c>
      <c r="JK40" s="39">
        <f t="shared" si="168"/>
        <v>12720</v>
      </c>
      <c r="JL40" s="39">
        <f t="shared" ref="JL40:KP40" si="169">IF(JL33&gt;0,ROUND(+JL33*JL$65*106/10,0)*10,CHAR(32))</f>
        <v>12720</v>
      </c>
      <c r="JM40" s="39">
        <f t="shared" ref="JM40" si="170">IF(JM33&gt;0,ROUND(+JM33*JM$65*106/10,0)*10,CHAR(32))</f>
        <v>12720</v>
      </c>
      <c r="JN40" s="39">
        <f t="shared" si="169"/>
        <v>11930</v>
      </c>
      <c r="JO40" s="39">
        <f t="shared" si="169"/>
        <v>11840</v>
      </c>
      <c r="JP40" s="39">
        <f t="shared" si="169"/>
        <v>11020</v>
      </c>
      <c r="JQ40" s="39">
        <f t="shared" si="169"/>
        <v>10600</v>
      </c>
      <c r="JR40" s="39">
        <f t="shared" si="169"/>
        <v>10600</v>
      </c>
      <c r="JS40" s="39">
        <f t="shared" si="169"/>
        <v>10490</v>
      </c>
      <c r="JT40" s="39">
        <f t="shared" ref="JT40" si="171">IF(JT33&gt;0,ROUND(+JT33*JT$65*106/10,0)*10,CHAR(32))</f>
        <v>11840</v>
      </c>
      <c r="JU40" s="39">
        <f t="shared" si="169"/>
        <v>10490</v>
      </c>
      <c r="JV40" s="39">
        <f t="shared" si="169"/>
        <v>11840</v>
      </c>
      <c r="JW40" s="39">
        <f t="shared" ref="JW40" si="172">IF(JW33&gt;0,ROUND(+JW33*JW$65*106/10,0)*10,CHAR(32))</f>
        <v>9630</v>
      </c>
      <c r="JX40" s="195">
        <f t="shared" si="169"/>
        <v>9470</v>
      </c>
      <c r="JY40" s="39">
        <f t="shared" si="169"/>
        <v>7100</v>
      </c>
      <c r="JZ40" s="39">
        <f t="shared" si="169"/>
        <v>6710</v>
      </c>
      <c r="KA40" s="39">
        <f t="shared" si="169"/>
        <v>6570</v>
      </c>
      <c r="KB40" s="39">
        <f t="shared" si="169"/>
        <v>6310</v>
      </c>
      <c r="KC40" s="39">
        <f t="shared" si="169"/>
        <v>5920</v>
      </c>
      <c r="KD40" s="39">
        <f t="shared" ref="KD40" si="173">IF(KD33&gt;0,ROUND(+KD33*KD$65*106/10,0)*10,CHAR(32))</f>
        <v>5370</v>
      </c>
      <c r="KE40" s="39" t="str">
        <f t="shared" si="169"/>
        <v xml:space="preserve"> </v>
      </c>
      <c r="KF40" s="39" t="str">
        <f t="shared" si="169"/>
        <v xml:space="preserve"> </v>
      </c>
      <c r="KG40" s="39" t="str">
        <f t="shared" si="169"/>
        <v xml:space="preserve"> </v>
      </c>
      <c r="KH40" s="39" t="str">
        <f t="shared" si="169"/>
        <v xml:space="preserve"> </v>
      </c>
      <c r="KI40" s="39" t="str">
        <f t="shared" si="169"/>
        <v xml:space="preserve"> </v>
      </c>
      <c r="KJ40" s="39" t="str">
        <f t="shared" si="169"/>
        <v xml:space="preserve"> </v>
      </c>
      <c r="KK40" s="39" t="str">
        <f t="shared" si="169"/>
        <v xml:space="preserve"> </v>
      </c>
      <c r="KL40" s="39" t="str">
        <f t="shared" si="169"/>
        <v xml:space="preserve"> </v>
      </c>
      <c r="KM40" s="39" t="str">
        <f t="shared" si="169"/>
        <v xml:space="preserve"> </v>
      </c>
      <c r="KN40" s="39" t="str">
        <f t="shared" si="169"/>
        <v xml:space="preserve"> </v>
      </c>
      <c r="KO40" s="39" t="str">
        <f t="shared" si="169"/>
        <v xml:space="preserve"> </v>
      </c>
      <c r="KP40" s="39" t="str">
        <f t="shared" si="169"/>
        <v xml:space="preserve"> </v>
      </c>
    </row>
    <row r="41" spans="1:346" s="4" customFormat="1" ht="23.25" customHeight="1" thickBot="1" x14ac:dyDescent="0.25">
      <c r="A41" s="29" t="s">
        <v>72</v>
      </c>
      <c r="B41" s="6" t="s">
        <v>2</v>
      </c>
      <c r="C41" s="115">
        <f t="shared" si="97"/>
        <v>34</v>
      </c>
      <c r="D41" s="15"/>
      <c r="E41" s="39">
        <f t="shared" ref="E41:AJ41" si="174">IF(E34&gt;0,ROUND(+E34*E$65*106/10,0)*10,CHAR(32))</f>
        <v>7860</v>
      </c>
      <c r="F41" s="39">
        <f t="shared" si="174"/>
        <v>7860</v>
      </c>
      <c r="G41" s="39">
        <f t="shared" si="174"/>
        <v>7860</v>
      </c>
      <c r="H41" s="39">
        <f t="shared" si="174"/>
        <v>7860</v>
      </c>
      <c r="I41" s="39">
        <f t="shared" si="174"/>
        <v>7860</v>
      </c>
      <c r="J41" s="39">
        <f t="shared" si="174"/>
        <v>7850</v>
      </c>
      <c r="K41" s="39">
        <f t="shared" si="174"/>
        <v>7850</v>
      </c>
      <c r="L41" s="39">
        <f t="shared" si="174"/>
        <v>7850</v>
      </c>
      <c r="M41" s="39">
        <f t="shared" si="174"/>
        <v>7850</v>
      </c>
      <c r="N41" s="39">
        <f t="shared" si="174"/>
        <v>7850</v>
      </c>
      <c r="O41" s="39">
        <f t="shared" si="174"/>
        <v>7850</v>
      </c>
      <c r="P41" s="39">
        <f t="shared" si="174"/>
        <v>7850</v>
      </c>
      <c r="Q41" s="39">
        <f t="shared" si="174"/>
        <v>7850</v>
      </c>
      <c r="R41" s="39">
        <f t="shared" si="174"/>
        <v>7850</v>
      </c>
      <c r="S41" s="39">
        <f t="shared" si="174"/>
        <v>7850</v>
      </c>
      <c r="T41" s="39">
        <f t="shared" si="174"/>
        <v>7850</v>
      </c>
      <c r="U41" s="39">
        <f t="shared" si="174"/>
        <v>7850</v>
      </c>
      <c r="V41" s="39">
        <f t="shared" si="174"/>
        <v>7850</v>
      </c>
      <c r="W41" s="39">
        <f t="shared" si="174"/>
        <v>7850</v>
      </c>
      <c r="X41" s="39">
        <f t="shared" si="174"/>
        <v>7850</v>
      </c>
      <c r="Y41" s="39">
        <f t="shared" si="174"/>
        <v>7850</v>
      </c>
      <c r="Z41" s="39">
        <f t="shared" si="174"/>
        <v>7850</v>
      </c>
      <c r="AA41" s="39">
        <f t="shared" si="174"/>
        <v>7850</v>
      </c>
      <c r="AB41" s="39">
        <f t="shared" si="174"/>
        <v>7850</v>
      </c>
      <c r="AC41" s="39">
        <f t="shared" si="174"/>
        <v>7850</v>
      </c>
      <c r="AD41" s="39">
        <f t="shared" si="174"/>
        <v>7850</v>
      </c>
      <c r="AE41" s="39">
        <f t="shared" si="174"/>
        <v>7850</v>
      </c>
      <c r="AF41" s="39">
        <f t="shared" si="174"/>
        <v>7850</v>
      </c>
      <c r="AG41" s="39">
        <f t="shared" si="174"/>
        <v>7850</v>
      </c>
      <c r="AH41" s="39">
        <f t="shared" si="174"/>
        <v>7850</v>
      </c>
      <c r="AI41" s="39">
        <f t="shared" si="174"/>
        <v>7850</v>
      </c>
      <c r="AJ41" s="39">
        <f t="shared" si="174"/>
        <v>7850</v>
      </c>
      <c r="AK41" s="39">
        <f t="shared" ref="AK41:BP41" si="175">IF(AK34&gt;0,ROUND(+AK34*AK$65*106/10,0)*10,CHAR(32))</f>
        <v>7850</v>
      </c>
      <c r="AL41" s="39">
        <f t="shared" si="175"/>
        <v>7850</v>
      </c>
      <c r="AM41" s="39">
        <f t="shared" si="175"/>
        <v>7850</v>
      </c>
      <c r="AN41" s="39">
        <f t="shared" si="175"/>
        <v>7850</v>
      </c>
      <c r="AO41" s="39">
        <f t="shared" si="175"/>
        <v>7850</v>
      </c>
      <c r="AP41" s="39">
        <f t="shared" si="175"/>
        <v>7850</v>
      </c>
      <c r="AQ41" s="39">
        <f t="shared" si="175"/>
        <v>7850</v>
      </c>
      <c r="AR41" s="39">
        <f t="shared" si="175"/>
        <v>7850</v>
      </c>
      <c r="AS41" s="39">
        <f t="shared" si="175"/>
        <v>7850</v>
      </c>
      <c r="AT41" s="39">
        <f t="shared" si="175"/>
        <v>7850</v>
      </c>
      <c r="AU41" s="39">
        <f t="shared" si="175"/>
        <v>7850</v>
      </c>
      <c r="AV41" s="39">
        <f t="shared" si="175"/>
        <v>7850</v>
      </c>
      <c r="AW41" s="39">
        <f t="shared" si="175"/>
        <v>7850</v>
      </c>
      <c r="AX41" s="39">
        <f t="shared" si="175"/>
        <v>7850</v>
      </c>
      <c r="AY41" s="39">
        <f t="shared" si="175"/>
        <v>7850</v>
      </c>
      <c r="AZ41" s="39">
        <f t="shared" si="175"/>
        <v>7850</v>
      </c>
      <c r="BA41" s="39">
        <f t="shared" si="175"/>
        <v>9470</v>
      </c>
      <c r="BB41" s="39">
        <f t="shared" si="175"/>
        <v>9470</v>
      </c>
      <c r="BC41" s="39">
        <f t="shared" si="175"/>
        <v>9470</v>
      </c>
      <c r="BD41" s="39">
        <f t="shared" si="175"/>
        <v>9470</v>
      </c>
      <c r="BE41" s="39">
        <f t="shared" si="175"/>
        <v>9470</v>
      </c>
      <c r="BF41" s="39">
        <f t="shared" si="175"/>
        <v>9470</v>
      </c>
      <c r="BG41" s="39">
        <f t="shared" si="175"/>
        <v>9470</v>
      </c>
      <c r="BH41" s="39">
        <f t="shared" si="175"/>
        <v>9470</v>
      </c>
      <c r="BI41" s="39">
        <f t="shared" si="175"/>
        <v>9470</v>
      </c>
      <c r="BJ41" s="39">
        <f t="shared" si="175"/>
        <v>9470</v>
      </c>
      <c r="BK41" s="39">
        <f t="shared" si="175"/>
        <v>9470</v>
      </c>
      <c r="BL41" s="39">
        <f t="shared" si="175"/>
        <v>9470</v>
      </c>
      <c r="BM41" s="39">
        <f t="shared" si="175"/>
        <v>9470</v>
      </c>
      <c r="BN41" s="39">
        <f t="shared" si="175"/>
        <v>9470</v>
      </c>
      <c r="BO41" s="39">
        <f t="shared" si="175"/>
        <v>9470</v>
      </c>
      <c r="BP41" s="39">
        <f t="shared" si="175"/>
        <v>9470</v>
      </c>
      <c r="BQ41" s="39">
        <f t="shared" ref="BQ41:CV41" si="176">IF(BQ34&gt;0,ROUND(+BQ34*BQ$65*106/10,0)*10,CHAR(32))</f>
        <v>9470</v>
      </c>
      <c r="BR41" s="39">
        <f t="shared" si="176"/>
        <v>9470</v>
      </c>
      <c r="BS41" s="39">
        <f t="shared" si="176"/>
        <v>9470</v>
      </c>
      <c r="BT41" s="39">
        <f t="shared" si="176"/>
        <v>9470</v>
      </c>
      <c r="BU41" s="39">
        <f t="shared" si="176"/>
        <v>9470</v>
      </c>
      <c r="BV41" s="39">
        <f t="shared" si="176"/>
        <v>9470</v>
      </c>
      <c r="BW41" s="39">
        <f t="shared" si="176"/>
        <v>9470</v>
      </c>
      <c r="BX41" s="39">
        <f t="shared" si="176"/>
        <v>9470</v>
      </c>
      <c r="BY41" s="39">
        <f t="shared" si="176"/>
        <v>9470</v>
      </c>
      <c r="BZ41" s="39">
        <f t="shared" si="176"/>
        <v>9470</v>
      </c>
      <c r="CA41" s="39">
        <f t="shared" si="176"/>
        <v>9670</v>
      </c>
      <c r="CB41" s="39">
        <f t="shared" si="176"/>
        <v>9670</v>
      </c>
      <c r="CC41" s="39">
        <f t="shared" si="176"/>
        <v>9470</v>
      </c>
      <c r="CD41" s="39">
        <f t="shared" si="176"/>
        <v>9470</v>
      </c>
      <c r="CE41" s="39">
        <f t="shared" si="176"/>
        <v>9470</v>
      </c>
      <c r="CF41" s="39">
        <f t="shared" si="176"/>
        <v>9470</v>
      </c>
      <c r="CG41" s="39">
        <f t="shared" si="176"/>
        <v>9470</v>
      </c>
      <c r="CH41" s="39">
        <f t="shared" si="176"/>
        <v>9470</v>
      </c>
      <c r="CI41" s="39">
        <f t="shared" si="176"/>
        <v>9470</v>
      </c>
      <c r="CJ41" s="39">
        <f t="shared" si="176"/>
        <v>9470</v>
      </c>
      <c r="CK41" s="39">
        <f t="shared" si="176"/>
        <v>9470</v>
      </c>
      <c r="CL41" s="39">
        <f t="shared" si="176"/>
        <v>9470</v>
      </c>
      <c r="CM41" s="39">
        <f t="shared" si="176"/>
        <v>9470</v>
      </c>
      <c r="CN41" s="39">
        <f t="shared" si="176"/>
        <v>9470</v>
      </c>
      <c r="CO41" s="39">
        <f t="shared" si="176"/>
        <v>9470</v>
      </c>
      <c r="CP41" s="39">
        <f t="shared" si="176"/>
        <v>9470</v>
      </c>
      <c r="CQ41" s="39">
        <f t="shared" si="176"/>
        <v>9470</v>
      </c>
      <c r="CR41" s="39">
        <f t="shared" si="176"/>
        <v>9470</v>
      </c>
      <c r="CS41" s="39">
        <f t="shared" si="176"/>
        <v>9470</v>
      </c>
      <c r="CT41" s="39">
        <f t="shared" si="176"/>
        <v>9470</v>
      </c>
      <c r="CU41" s="39">
        <f t="shared" si="176"/>
        <v>9470</v>
      </c>
      <c r="CV41" s="39">
        <f t="shared" si="176"/>
        <v>9470</v>
      </c>
      <c r="CW41" s="39">
        <f t="shared" ref="CW41:DN41" si="177">IF(CW34&gt;0,ROUND(+CW34*CW$65*106/10,0)*10,CHAR(32))</f>
        <v>9470</v>
      </c>
      <c r="CX41" s="39">
        <f t="shared" si="177"/>
        <v>9470</v>
      </c>
      <c r="CY41" s="39">
        <f t="shared" si="177"/>
        <v>9470</v>
      </c>
      <c r="CZ41" s="39">
        <f t="shared" si="177"/>
        <v>9470</v>
      </c>
      <c r="DA41" s="39">
        <f t="shared" si="177"/>
        <v>9470</v>
      </c>
      <c r="DB41" s="39">
        <f t="shared" si="177"/>
        <v>9470</v>
      </c>
      <c r="DC41" s="39">
        <f t="shared" si="177"/>
        <v>9470</v>
      </c>
      <c r="DD41" s="39">
        <f t="shared" si="177"/>
        <v>9470</v>
      </c>
      <c r="DE41" s="39">
        <f t="shared" si="177"/>
        <v>9470</v>
      </c>
      <c r="DF41" s="39">
        <f t="shared" si="177"/>
        <v>9470</v>
      </c>
      <c r="DG41" s="39">
        <f t="shared" si="177"/>
        <v>9470</v>
      </c>
      <c r="DH41" s="39">
        <f t="shared" si="177"/>
        <v>9470</v>
      </c>
      <c r="DI41" s="39">
        <f t="shared" si="177"/>
        <v>9470</v>
      </c>
      <c r="DJ41" s="39">
        <f t="shared" si="177"/>
        <v>9470</v>
      </c>
      <c r="DK41" s="39">
        <f t="shared" si="177"/>
        <v>9470</v>
      </c>
      <c r="DL41" s="39">
        <f t="shared" si="177"/>
        <v>9470</v>
      </c>
      <c r="DM41" s="39">
        <f t="shared" si="177"/>
        <v>9470</v>
      </c>
      <c r="DN41" s="39">
        <f t="shared" si="177"/>
        <v>9470</v>
      </c>
      <c r="DO41" s="39">
        <f t="shared" si="102"/>
        <v>9470</v>
      </c>
      <c r="DP41" s="39">
        <f t="shared" ref="DP41:DY41" si="178">IF(DP34&gt;0,ROUND(+DP34*DP$65*106/10,0)*10,CHAR(32))</f>
        <v>9470</v>
      </c>
      <c r="DQ41" s="39">
        <f t="shared" si="178"/>
        <v>9470</v>
      </c>
      <c r="DR41" s="39">
        <f t="shared" si="178"/>
        <v>9470</v>
      </c>
      <c r="DS41" s="39">
        <f t="shared" si="178"/>
        <v>9470</v>
      </c>
      <c r="DT41" s="39">
        <f t="shared" si="178"/>
        <v>9470</v>
      </c>
      <c r="DU41" s="39">
        <f t="shared" si="178"/>
        <v>9470</v>
      </c>
      <c r="DV41" s="39">
        <f t="shared" si="178"/>
        <v>9470</v>
      </c>
      <c r="DW41" s="39">
        <f t="shared" si="178"/>
        <v>9470</v>
      </c>
      <c r="DX41" s="39">
        <f t="shared" si="178"/>
        <v>9470</v>
      </c>
      <c r="DY41" s="39">
        <f t="shared" si="178"/>
        <v>9470</v>
      </c>
      <c r="DZ41" s="39">
        <f t="shared" ref="DZ41:EL41" si="179">IF(DZ34&gt;0,ROUND(+DZ34*DZ$65*106/10,0)*10,CHAR(32))</f>
        <v>9470</v>
      </c>
      <c r="EA41" s="39">
        <f t="shared" si="179"/>
        <v>9470</v>
      </c>
      <c r="EB41" s="39">
        <f t="shared" si="179"/>
        <v>9470</v>
      </c>
      <c r="EC41" s="39">
        <f t="shared" si="179"/>
        <v>9470</v>
      </c>
      <c r="ED41" s="39">
        <f t="shared" si="179"/>
        <v>9470</v>
      </c>
      <c r="EE41" s="39">
        <f t="shared" si="179"/>
        <v>9470</v>
      </c>
      <c r="EF41" s="39">
        <f t="shared" si="179"/>
        <v>9470</v>
      </c>
      <c r="EG41" s="39">
        <f t="shared" si="179"/>
        <v>9470</v>
      </c>
      <c r="EH41" s="39">
        <f t="shared" si="179"/>
        <v>9470</v>
      </c>
      <c r="EI41" s="39">
        <f t="shared" si="179"/>
        <v>9470</v>
      </c>
      <c r="EJ41" s="39">
        <f t="shared" si="179"/>
        <v>9470</v>
      </c>
      <c r="EK41" s="39">
        <f t="shared" si="179"/>
        <v>9470</v>
      </c>
      <c r="EL41" s="39">
        <f t="shared" si="179"/>
        <v>9470</v>
      </c>
      <c r="EM41" s="39">
        <f t="shared" ref="EM41:EV41" si="180">IF(EM34&gt;0,ROUND(+EM34*EM$65*106/10,0)*10,CHAR(32))</f>
        <v>9470</v>
      </c>
      <c r="EN41" s="39">
        <f t="shared" si="180"/>
        <v>9470</v>
      </c>
      <c r="EO41" s="39">
        <f t="shared" si="180"/>
        <v>9470</v>
      </c>
      <c r="EP41" s="39">
        <f t="shared" si="180"/>
        <v>9470</v>
      </c>
      <c r="EQ41" s="39">
        <f t="shared" si="180"/>
        <v>9470</v>
      </c>
      <c r="ER41" s="39">
        <f t="shared" si="180"/>
        <v>9470</v>
      </c>
      <c r="ES41" s="39">
        <f t="shared" si="180"/>
        <v>9470</v>
      </c>
      <c r="ET41" s="39">
        <f t="shared" si="180"/>
        <v>9470</v>
      </c>
      <c r="EU41" s="39">
        <f t="shared" si="180"/>
        <v>9470</v>
      </c>
      <c r="EV41" s="39">
        <f t="shared" si="180"/>
        <v>9470</v>
      </c>
      <c r="EW41" s="39">
        <f t="shared" si="106"/>
        <v>9470</v>
      </c>
      <c r="EX41" s="39">
        <f t="shared" si="106"/>
        <v>9470</v>
      </c>
      <c r="EY41" s="39">
        <f t="shared" ref="EY41:FM41" si="181">IF(EY34&gt;0,ROUND(+EY34*EY$65*106/10,0)*10,CHAR(32))</f>
        <v>9470</v>
      </c>
      <c r="EZ41" s="39">
        <f t="shared" si="181"/>
        <v>9470</v>
      </c>
      <c r="FA41" s="39">
        <f t="shared" si="181"/>
        <v>9470</v>
      </c>
      <c r="FB41" s="39">
        <f t="shared" si="181"/>
        <v>9470</v>
      </c>
      <c r="FC41" s="39">
        <f t="shared" si="181"/>
        <v>9470</v>
      </c>
      <c r="FD41" s="39">
        <f t="shared" si="181"/>
        <v>9470</v>
      </c>
      <c r="FE41" s="39">
        <v>9470</v>
      </c>
      <c r="FF41" s="39">
        <v>9470</v>
      </c>
      <c r="FG41" s="39">
        <f t="shared" si="181"/>
        <v>9470</v>
      </c>
      <c r="FH41" s="39">
        <f t="shared" si="181"/>
        <v>9470</v>
      </c>
      <c r="FI41" s="39">
        <f t="shared" si="181"/>
        <v>9470</v>
      </c>
      <c r="FJ41" s="39">
        <f t="shared" si="181"/>
        <v>9470</v>
      </c>
      <c r="FK41" s="39">
        <f t="shared" si="181"/>
        <v>9470</v>
      </c>
      <c r="FL41" s="39">
        <f t="shared" si="181"/>
        <v>9470</v>
      </c>
      <c r="FM41" s="39">
        <f t="shared" si="181"/>
        <v>9470</v>
      </c>
      <c r="FN41" s="39">
        <f t="shared" ref="FN41:FY41" si="182">IF(FN34&gt;0,ROUND(+FN34*FN$65*106/10,0)*10,CHAR(32))</f>
        <v>9470</v>
      </c>
      <c r="FO41" s="39">
        <v>9470</v>
      </c>
      <c r="FP41" s="39">
        <f t="shared" si="182"/>
        <v>9470</v>
      </c>
      <c r="FQ41" s="39">
        <f t="shared" si="182"/>
        <v>9470</v>
      </c>
      <c r="FR41" s="39">
        <f t="shared" si="182"/>
        <v>9470</v>
      </c>
      <c r="FS41" s="39">
        <f t="shared" si="182"/>
        <v>9470</v>
      </c>
      <c r="FT41" s="39">
        <f t="shared" si="182"/>
        <v>9470</v>
      </c>
      <c r="FU41" s="39">
        <f t="shared" si="182"/>
        <v>9470</v>
      </c>
      <c r="FV41" s="39">
        <f t="shared" si="182"/>
        <v>9470</v>
      </c>
      <c r="FW41" s="39">
        <f t="shared" si="182"/>
        <v>9470</v>
      </c>
      <c r="FX41" s="39">
        <f t="shared" si="182"/>
        <v>9470</v>
      </c>
      <c r="FY41" s="39">
        <f t="shared" si="182"/>
        <v>9470</v>
      </c>
      <c r="FZ41" s="39">
        <f t="shared" si="109"/>
        <v>9470</v>
      </c>
      <c r="GA41" s="39">
        <f t="shared" si="109"/>
        <v>9470</v>
      </c>
      <c r="GB41" s="39">
        <f t="shared" si="109"/>
        <v>9470</v>
      </c>
      <c r="GC41" s="39">
        <f t="shared" ref="GC41:GU41" si="183">IF(GC34&gt;0,ROUND(+GC34*GC$65*106/10,0)*10,CHAR(32))</f>
        <v>9470</v>
      </c>
      <c r="GD41" s="39">
        <f t="shared" si="183"/>
        <v>9470</v>
      </c>
      <c r="GE41" s="39">
        <f t="shared" si="183"/>
        <v>9470</v>
      </c>
      <c r="GF41" s="39">
        <f t="shared" si="183"/>
        <v>9470</v>
      </c>
      <c r="GG41" s="39">
        <f t="shared" si="183"/>
        <v>9470</v>
      </c>
      <c r="GH41" s="39">
        <f t="shared" si="183"/>
        <v>9470</v>
      </c>
      <c r="GI41" s="39">
        <f t="shared" si="183"/>
        <v>9470</v>
      </c>
      <c r="GJ41" s="39">
        <f t="shared" si="183"/>
        <v>9470</v>
      </c>
      <c r="GK41" s="39">
        <f t="shared" si="183"/>
        <v>9470</v>
      </c>
      <c r="GL41" s="39">
        <f t="shared" si="183"/>
        <v>9470</v>
      </c>
      <c r="GM41" s="39">
        <f t="shared" si="183"/>
        <v>9470</v>
      </c>
      <c r="GN41" s="39">
        <f t="shared" si="183"/>
        <v>9470</v>
      </c>
      <c r="GO41" s="39">
        <f t="shared" si="183"/>
        <v>9470</v>
      </c>
      <c r="GP41" s="39">
        <f t="shared" si="183"/>
        <v>9470</v>
      </c>
      <c r="GQ41" s="39">
        <f t="shared" si="183"/>
        <v>9470</v>
      </c>
      <c r="GR41" s="39">
        <f t="shared" si="183"/>
        <v>9470</v>
      </c>
      <c r="GS41" s="39">
        <f t="shared" si="183"/>
        <v>9080</v>
      </c>
      <c r="GT41" s="39">
        <f t="shared" si="183"/>
        <v>9080</v>
      </c>
      <c r="GU41" s="39">
        <f t="shared" si="183"/>
        <v>9080</v>
      </c>
      <c r="GV41" s="39">
        <v>9080</v>
      </c>
      <c r="GW41" s="39">
        <f t="shared" ref="GW41:HG41" si="184">IF(GW34&gt;0,ROUND(+GW34*GW$65*106/10,0)*10,CHAR(32))</f>
        <v>9080</v>
      </c>
      <c r="GX41" s="39">
        <f t="shared" si="184"/>
        <v>9080</v>
      </c>
      <c r="GY41" s="39">
        <f t="shared" si="184"/>
        <v>9080</v>
      </c>
      <c r="GZ41" s="39">
        <f t="shared" si="184"/>
        <v>9080</v>
      </c>
      <c r="HA41" s="39">
        <f t="shared" si="184"/>
        <v>9080</v>
      </c>
      <c r="HB41" s="39">
        <f t="shared" si="184"/>
        <v>9080</v>
      </c>
      <c r="HC41" s="39">
        <f t="shared" si="184"/>
        <v>9080</v>
      </c>
      <c r="HD41" s="39">
        <f t="shared" si="184"/>
        <v>9080</v>
      </c>
      <c r="HE41" s="39">
        <f t="shared" si="184"/>
        <v>9080</v>
      </c>
      <c r="HF41" s="39">
        <f t="shared" si="184"/>
        <v>9080</v>
      </c>
      <c r="HG41" s="39">
        <f t="shared" si="184"/>
        <v>9080</v>
      </c>
      <c r="HH41" s="39">
        <f t="shared" ref="HH41:IT41" si="185">IF(HH34&gt;0,ROUND(+HH34*HH$65*106/10,0)*10,CHAR(32))</f>
        <v>9080</v>
      </c>
      <c r="HI41" s="39">
        <f t="shared" si="185"/>
        <v>9080</v>
      </c>
      <c r="HJ41" s="39">
        <f t="shared" si="185"/>
        <v>9080</v>
      </c>
      <c r="HK41" s="39">
        <f t="shared" si="185"/>
        <v>9080</v>
      </c>
      <c r="HL41" s="39">
        <f t="shared" si="185"/>
        <v>9080</v>
      </c>
      <c r="HM41" s="39">
        <f t="shared" si="185"/>
        <v>9080</v>
      </c>
      <c r="HN41" s="39">
        <f t="shared" si="185"/>
        <v>9080</v>
      </c>
      <c r="HO41" s="39">
        <f t="shared" si="185"/>
        <v>9080</v>
      </c>
      <c r="HP41" s="39">
        <f t="shared" si="185"/>
        <v>9080</v>
      </c>
      <c r="HQ41" s="39">
        <f t="shared" si="185"/>
        <v>9080</v>
      </c>
      <c r="HR41" s="39">
        <f t="shared" si="185"/>
        <v>9080</v>
      </c>
      <c r="HS41" s="39">
        <f t="shared" si="185"/>
        <v>9080</v>
      </c>
      <c r="HT41" s="39">
        <f t="shared" si="185"/>
        <v>9080</v>
      </c>
      <c r="HU41" s="39">
        <v>9080</v>
      </c>
      <c r="HV41" s="39">
        <f t="shared" si="185"/>
        <v>9080</v>
      </c>
      <c r="HW41" s="39">
        <f t="shared" si="185"/>
        <v>9080</v>
      </c>
      <c r="HX41" s="39">
        <f t="shared" si="185"/>
        <v>9080</v>
      </c>
      <c r="HY41" s="39">
        <f t="shared" si="185"/>
        <v>9080</v>
      </c>
      <c r="HZ41" s="39">
        <f t="shared" si="185"/>
        <v>9080</v>
      </c>
      <c r="IA41" s="39">
        <f t="shared" si="113"/>
        <v>8290</v>
      </c>
      <c r="IB41" s="39">
        <f t="shared" si="185"/>
        <v>8290</v>
      </c>
      <c r="IC41" s="39">
        <f t="shared" si="185"/>
        <v>8290</v>
      </c>
      <c r="ID41" s="39">
        <f t="shared" si="185"/>
        <v>8290</v>
      </c>
      <c r="IE41" s="39">
        <f t="shared" si="185"/>
        <v>8290</v>
      </c>
      <c r="IF41" s="39">
        <f t="shared" si="185"/>
        <v>8290</v>
      </c>
      <c r="IG41" s="39">
        <f t="shared" si="185"/>
        <v>8290</v>
      </c>
      <c r="IH41" s="39">
        <f t="shared" si="185"/>
        <v>8290</v>
      </c>
      <c r="II41" s="39">
        <f t="shared" si="185"/>
        <v>8290</v>
      </c>
      <c r="IJ41" s="39">
        <f t="shared" si="185"/>
        <v>8290</v>
      </c>
      <c r="IK41" s="39">
        <f t="shared" si="185"/>
        <v>8290</v>
      </c>
      <c r="IL41" s="39">
        <f t="shared" si="185"/>
        <v>8290</v>
      </c>
      <c r="IM41" s="39">
        <f t="shared" si="185"/>
        <v>8290</v>
      </c>
      <c r="IN41" s="39">
        <f t="shared" si="185"/>
        <v>8290</v>
      </c>
      <c r="IO41" s="39">
        <f t="shared" si="185"/>
        <v>8290</v>
      </c>
      <c r="IP41" s="39">
        <f t="shared" si="185"/>
        <v>8290</v>
      </c>
      <c r="IQ41" s="39">
        <f t="shared" si="185"/>
        <v>8290</v>
      </c>
      <c r="IR41" s="39">
        <f t="shared" si="185"/>
        <v>8290</v>
      </c>
      <c r="IS41" s="39">
        <f t="shared" si="185"/>
        <v>8290</v>
      </c>
      <c r="IT41" s="39">
        <f t="shared" si="185"/>
        <v>8680</v>
      </c>
      <c r="IU41" s="39">
        <f t="shared" ref="IU41:JK41" si="186">IF(IU34&gt;0,ROUND(+IU34*IU$65*106/10,0)*10,CHAR(32))</f>
        <v>8680</v>
      </c>
      <c r="IV41" s="39">
        <f t="shared" si="186"/>
        <v>8680</v>
      </c>
      <c r="IW41" s="39">
        <f t="shared" si="186"/>
        <v>8680</v>
      </c>
      <c r="IX41" s="39">
        <f t="shared" si="186"/>
        <v>8680</v>
      </c>
      <c r="IY41" s="39">
        <f t="shared" si="186"/>
        <v>8680</v>
      </c>
      <c r="IZ41" s="39">
        <f t="shared" si="186"/>
        <v>8680</v>
      </c>
      <c r="JA41" s="39">
        <f t="shared" si="186"/>
        <v>8680</v>
      </c>
      <c r="JB41" s="39">
        <f t="shared" si="186"/>
        <v>8680</v>
      </c>
      <c r="JC41" s="39">
        <f t="shared" si="186"/>
        <v>8680</v>
      </c>
      <c r="JD41" s="39">
        <f t="shared" si="186"/>
        <v>8680</v>
      </c>
      <c r="JE41" s="39">
        <f t="shared" si="186"/>
        <v>8680</v>
      </c>
      <c r="JF41" s="39">
        <f t="shared" si="114"/>
        <v>8680</v>
      </c>
      <c r="JG41" s="39">
        <f t="shared" si="114"/>
        <v>8680</v>
      </c>
      <c r="JH41" s="39">
        <f t="shared" si="186"/>
        <v>8680</v>
      </c>
      <c r="JI41" s="39">
        <f t="shared" si="186"/>
        <v>7890</v>
      </c>
      <c r="JJ41" s="39">
        <f t="shared" si="186"/>
        <v>7890</v>
      </c>
      <c r="JK41" s="39">
        <f t="shared" si="186"/>
        <v>7890</v>
      </c>
      <c r="JL41" s="39">
        <f t="shared" ref="JL41:KP41" si="187">IF(JL34&gt;0,ROUND(+JL34*JL$65*106/10,0)*10,CHAR(32))</f>
        <v>7890</v>
      </c>
      <c r="JM41" s="39">
        <f t="shared" ref="JM41" si="188">IF(JM34&gt;0,ROUND(+JM34*JM$65*106/10,0)*10,CHAR(32))</f>
        <v>7890</v>
      </c>
      <c r="JN41" s="39">
        <f t="shared" si="187"/>
        <v>7890</v>
      </c>
      <c r="JO41" s="39">
        <f t="shared" si="187"/>
        <v>7890</v>
      </c>
      <c r="JP41" s="39">
        <f t="shared" si="187"/>
        <v>7890</v>
      </c>
      <c r="JQ41" s="39">
        <f t="shared" si="187"/>
        <v>7890</v>
      </c>
      <c r="JR41" s="39">
        <f t="shared" si="187"/>
        <v>7890</v>
      </c>
      <c r="JS41" s="39">
        <f t="shared" si="187"/>
        <v>7890</v>
      </c>
      <c r="JT41" s="39">
        <f t="shared" ref="JT41" si="189">IF(JT34&gt;0,ROUND(+JT34*JT$65*106/10,0)*10,CHAR(32))</f>
        <v>7890</v>
      </c>
      <c r="JU41" s="39">
        <f t="shared" si="187"/>
        <v>7890</v>
      </c>
      <c r="JV41" s="39">
        <f t="shared" si="187"/>
        <v>7890</v>
      </c>
      <c r="JW41" s="39">
        <f t="shared" ref="JW41" si="190">IF(JW34&gt;0,ROUND(+JW34*JW$65*106/10,0)*10,CHAR(32))</f>
        <v>7890</v>
      </c>
      <c r="JX41" s="195">
        <f t="shared" si="187"/>
        <v>7600</v>
      </c>
      <c r="JY41" s="39">
        <f t="shared" si="187"/>
        <v>7100</v>
      </c>
      <c r="JZ41" s="39">
        <f t="shared" si="187"/>
        <v>6510</v>
      </c>
      <c r="KA41" s="39">
        <f t="shared" si="187"/>
        <v>6310</v>
      </c>
      <c r="KB41" s="39">
        <f t="shared" si="187"/>
        <v>6310</v>
      </c>
      <c r="KC41" s="39">
        <f t="shared" si="187"/>
        <v>5920</v>
      </c>
      <c r="KD41" s="39">
        <f t="shared" ref="KD41" si="191">IF(KD34&gt;0,ROUND(+KD34*KD$65*106/10,0)*10,CHAR(32))</f>
        <v>5920</v>
      </c>
      <c r="KE41" s="39" t="str">
        <f t="shared" si="187"/>
        <v xml:space="preserve"> </v>
      </c>
      <c r="KF41" s="39" t="str">
        <f t="shared" si="187"/>
        <v xml:space="preserve"> </v>
      </c>
      <c r="KG41" s="39" t="str">
        <f t="shared" si="187"/>
        <v xml:space="preserve"> </v>
      </c>
      <c r="KH41" s="39" t="str">
        <f t="shared" si="187"/>
        <v xml:space="preserve"> </v>
      </c>
      <c r="KI41" s="39" t="str">
        <f t="shared" si="187"/>
        <v xml:space="preserve"> </v>
      </c>
      <c r="KJ41" s="39" t="str">
        <f t="shared" si="187"/>
        <v xml:space="preserve"> </v>
      </c>
      <c r="KK41" s="39" t="str">
        <f t="shared" si="187"/>
        <v xml:space="preserve"> </v>
      </c>
      <c r="KL41" s="39" t="str">
        <f t="shared" si="187"/>
        <v xml:space="preserve"> </v>
      </c>
      <c r="KM41" s="39" t="str">
        <f t="shared" si="187"/>
        <v xml:space="preserve"> </v>
      </c>
      <c r="KN41" s="39" t="str">
        <f t="shared" si="187"/>
        <v xml:space="preserve"> </v>
      </c>
      <c r="KO41" s="39" t="str">
        <f t="shared" si="187"/>
        <v xml:space="preserve"> </v>
      </c>
      <c r="KP41" s="39" t="str">
        <f t="shared" si="187"/>
        <v xml:space="preserve"> </v>
      </c>
    </row>
    <row r="42" spans="1:346" s="4" customFormat="1" ht="12.75" customHeight="1" thickBot="1" x14ac:dyDescent="0.25">
      <c r="A42" s="29" t="s">
        <v>78</v>
      </c>
      <c r="B42" s="6" t="s">
        <v>2</v>
      </c>
      <c r="C42" s="115">
        <f t="shared" si="97"/>
        <v>35</v>
      </c>
      <c r="D42" s="30"/>
      <c r="E42" s="39"/>
      <c r="F42" s="39"/>
      <c r="G42" s="39"/>
      <c r="H42" s="39"/>
      <c r="I42" s="39" t="str">
        <f t="shared" ref="I42:AN42" si="192">IF(I35&gt;0,ROUND(+I35*I$65*106/10,0)*10,CHAR(32))</f>
        <v xml:space="preserve"> </v>
      </c>
      <c r="J42" s="39" t="str">
        <f t="shared" si="192"/>
        <v xml:space="preserve"> </v>
      </c>
      <c r="K42" s="39" t="str">
        <f t="shared" si="192"/>
        <v xml:space="preserve"> </v>
      </c>
      <c r="L42" s="39" t="str">
        <f t="shared" si="192"/>
        <v xml:space="preserve"> </v>
      </c>
      <c r="M42" s="39" t="str">
        <f t="shared" si="192"/>
        <v xml:space="preserve"> </v>
      </c>
      <c r="N42" s="39" t="str">
        <f t="shared" si="192"/>
        <v xml:space="preserve"> </v>
      </c>
      <c r="O42" s="39" t="str">
        <f t="shared" si="192"/>
        <v xml:space="preserve"> </v>
      </c>
      <c r="P42" s="39" t="str">
        <f t="shared" si="192"/>
        <v xml:space="preserve"> </v>
      </c>
      <c r="Q42" s="39" t="str">
        <f t="shared" si="192"/>
        <v xml:space="preserve"> </v>
      </c>
      <c r="R42" s="39" t="str">
        <f t="shared" si="192"/>
        <v xml:space="preserve"> </v>
      </c>
      <c r="S42" s="39" t="str">
        <f t="shared" si="192"/>
        <v xml:space="preserve"> </v>
      </c>
      <c r="T42" s="39" t="str">
        <f t="shared" si="192"/>
        <v xml:space="preserve"> </v>
      </c>
      <c r="U42" s="39" t="str">
        <f t="shared" si="192"/>
        <v xml:space="preserve"> </v>
      </c>
      <c r="V42" s="39" t="str">
        <f t="shared" si="192"/>
        <v xml:space="preserve"> </v>
      </c>
      <c r="W42" s="39" t="str">
        <f t="shared" si="192"/>
        <v xml:space="preserve"> </v>
      </c>
      <c r="X42" s="39" t="str">
        <f t="shared" si="192"/>
        <v xml:space="preserve"> </v>
      </c>
      <c r="Y42" s="39" t="str">
        <f t="shared" si="192"/>
        <v xml:space="preserve"> </v>
      </c>
      <c r="Z42" s="39" t="str">
        <f t="shared" si="192"/>
        <v xml:space="preserve"> </v>
      </c>
      <c r="AA42" s="39" t="str">
        <f t="shared" si="192"/>
        <v xml:space="preserve"> </v>
      </c>
      <c r="AB42" s="39" t="str">
        <f t="shared" si="192"/>
        <v xml:space="preserve"> </v>
      </c>
      <c r="AC42" s="39" t="str">
        <f t="shared" si="192"/>
        <v xml:space="preserve"> </v>
      </c>
      <c r="AD42" s="39" t="str">
        <f t="shared" si="192"/>
        <v xml:space="preserve"> </v>
      </c>
      <c r="AE42" s="39" t="str">
        <f t="shared" si="192"/>
        <v xml:space="preserve"> </v>
      </c>
      <c r="AF42" s="39" t="str">
        <f t="shared" si="192"/>
        <v xml:space="preserve"> </v>
      </c>
      <c r="AG42" s="39" t="str">
        <f t="shared" si="192"/>
        <v xml:space="preserve"> </v>
      </c>
      <c r="AH42" s="39" t="str">
        <f t="shared" si="192"/>
        <v xml:space="preserve"> </v>
      </c>
      <c r="AI42" s="39" t="str">
        <f t="shared" si="192"/>
        <v xml:space="preserve"> </v>
      </c>
      <c r="AJ42" s="39" t="str">
        <f t="shared" si="192"/>
        <v xml:space="preserve"> </v>
      </c>
      <c r="AK42" s="39" t="str">
        <f t="shared" si="192"/>
        <v xml:space="preserve"> </v>
      </c>
      <c r="AL42" s="39" t="str">
        <f t="shared" si="192"/>
        <v xml:space="preserve"> </v>
      </c>
      <c r="AM42" s="39" t="str">
        <f t="shared" si="192"/>
        <v xml:space="preserve"> </v>
      </c>
      <c r="AN42" s="39" t="str">
        <f t="shared" si="192"/>
        <v xml:space="preserve"> </v>
      </c>
      <c r="AO42" s="39" t="str">
        <f t="shared" ref="AO42:BT42" si="193">IF(AO35&gt;0,ROUND(+AO35*AO$65*106/10,0)*10,CHAR(32))</f>
        <v xml:space="preserve"> </v>
      </c>
      <c r="AP42" s="39" t="str">
        <f t="shared" si="193"/>
        <v xml:space="preserve"> </v>
      </c>
      <c r="AQ42" s="39" t="str">
        <f t="shared" si="193"/>
        <v xml:space="preserve"> </v>
      </c>
      <c r="AR42" s="39" t="str">
        <f t="shared" si="193"/>
        <v xml:space="preserve"> </v>
      </c>
      <c r="AS42" s="39" t="str">
        <f t="shared" si="193"/>
        <v xml:space="preserve"> </v>
      </c>
      <c r="AT42" s="39" t="str">
        <f t="shared" si="193"/>
        <v xml:space="preserve"> </v>
      </c>
      <c r="AU42" s="39" t="str">
        <f t="shared" si="193"/>
        <v xml:space="preserve"> </v>
      </c>
      <c r="AV42" s="39" t="str">
        <f t="shared" si="193"/>
        <v xml:space="preserve"> </v>
      </c>
      <c r="AW42" s="39" t="str">
        <f t="shared" si="193"/>
        <v xml:space="preserve"> </v>
      </c>
      <c r="AX42" s="39">
        <f t="shared" si="193"/>
        <v>1580</v>
      </c>
      <c r="AY42" s="39" t="str">
        <f t="shared" si="193"/>
        <v xml:space="preserve"> </v>
      </c>
      <c r="AZ42" s="39" t="str">
        <f t="shared" si="193"/>
        <v xml:space="preserve"> </v>
      </c>
      <c r="BA42" s="39" t="str">
        <f t="shared" si="193"/>
        <v xml:space="preserve"> </v>
      </c>
      <c r="BB42" s="39" t="str">
        <f t="shared" si="193"/>
        <v xml:space="preserve"> </v>
      </c>
      <c r="BC42" s="39" t="str">
        <f t="shared" si="193"/>
        <v xml:space="preserve"> </v>
      </c>
      <c r="BD42" s="39" t="str">
        <f t="shared" si="193"/>
        <v xml:space="preserve"> </v>
      </c>
      <c r="BE42" s="39" t="str">
        <f t="shared" si="193"/>
        <v xml:space="preserve"> </v>
      </c>
      <c r="BF42" s="39" t="str">
        <f t="shared" si="193"/>
        <v xml:space="preserve"> </v>
      </c>
      <c r="BG42" s="39" t="str">
        <f t="shared" si="193"/>
        <v xml:space="preserve"> </v>
      </c>
      <c r="BH42" s="39" t="str">
        <f t="shared" si="193"/>
        <v xml:space="preserve"> </v>
      </c>
      <c r="BI42" s="39" t="str">
        <f t="shared" si="193"/>
        <v xml:space="preserve"> </v>
      </c>
      <c r="BJ42" s="39" t="str">
        <f t="shared" si="193"/>
        <v xml:space="preserve"> </v>
      </c>
      <c r="BK42" s="39" t="str">
        <f t="shared" si="193"/>
        <v xml:space="preserve"> </v>
      </c>
      <c r="BL42" s="39" t="str">
        <f t="shared" si="193"/>
        <v xml:space="preserve"> </v>
      </c>
      <c r="BM42" s="39" t="str">
        <f t="shared" si="193"/>
        <v xml:space="preserve"> </v>
      </c>
      <c r="BN42" s="39" t="str">
        <f t="shared" si="193"/>
        <v xml:space="preserve"> </v>
      </c>
      <c r="BO42" s="39" t="str">
        <f t="shared" si="193"/>
        <v xml:space="preserve"> </v>
      </c>
      <c r="BP42" s="39" t="str">
        <f t="shared" si="193"/>
        <v xml:space="preserve"> </v>
      </c>
      <c r="BQ42" s="39" t="str">
        <f t="shared" si="193"/>
        <v xml:space="preserve"> </v>
      </c>
      <c r="BR42" s="39" t="str">
        <f t="shared" si="193"/>
        <v xml:space="preserve"> </v>
      </c>
      <c r="BS42" s="39" t="str">
        <f t="shared" si="193"/>
        <v xml:space="preserve"> </v>
      </c>
      <c r="BT42" s="39" t="str">
        <f t="shared" si="193"/>
        <v xml:space="preserve"> </v>
      </c>
      <c r="BU42" s="39" t="str">
        <f t="shared" ref="BU42:CZ42" si="194">IF(BU35&gt;0,ROUND(+BU35*BU$65*106/10,0)*10,CHAR(32))</f>
        <v xml:space="preserve"> </v>
      </c>
      <c r="BV42" s="39" t="str">
        <f t="shared" si="194"/>
        <v xml:space="preserve"> </v>
      </c>
      <c r="BW42" s="39" t="str">
        <f t="shared" si="194"/>
        <v xml:space="preserve"> </v>
      </c>
      <c r="BX42" s="39" t="str">
        <f t="shared" si="194"/>
        <v xml:space="preserve"> </v>
      </c>
      <c r="BY42" s="39" t="str">
        <f t="shared" si="194"/>
        <v xml:space="preserve"> </v>
      </c>
      <c r="BZ42" s="39" t="str">
        <f t="shared" si="194"/>
        <v xml:space="preserve"> </v>
      </c>
      <c r="CA42" s="39" t="str">
        <f t="shared" si="194"/>
        <v xml:space="preserve"> </v>
      </c>
      <c r="CB42" s="39" t="str">
        <f t="shared" si="194"/>
        <v xml:space="preserve"> </v>
      </c>
      <c r="CC42" s="39" t="str">
        <f t="shared" si="194"/>
        <v xml:space="preserve"> </v>
      </c>
      <c r="CD42" s="39" t="str">
        <f t="shared" si="194"/>
        <v xml:space="preserve"> </v>
      </c>
      <c r="CE42" s="39" t="str">
        <f t="shared" si="194"/>
        <v xml:space="preserve"> </v>
      </c>
      <c r="CF42" s="39" t="str">
        <f t="shared" si="194"/>
        <v xml:space="preserve"> </v>
      </c>
      <c r="CG42" s="39" t="str">
        <f t="shared" si="194"/>
        <v xml:space="preserve"> </v>
      </c>
      <c r="CH42" s="39" t="str">
        <f t="shared" si="194"/>
        <v xml:space="preserve"> </v>
      </c>
      <c r="CI42" s="39" t="str">
        <f t="shared" si="194"/>
        <v xml:space="preserve"> </v>
      </c>
      <c r="CJ42" s="39" t="str">
        <f t="shared" si="194"/>
        <v xml:space="preserve"> </v>
      </c>
      <c r="CK42" s="39" t="str">
        <f t="shared" si="194"/>
        <v xml:space="preserve"> </v>
      </c>
      <c r="CL42" s="39" t="str">
        <f t="shared" si="194"/>
        <v xml:space="preserve"> </v>
      </c>
      <c r="CM42" s="39" t="str">
        <f t="shared" si="194"/>
        <v xml:space="preserve"> </v>
      </c>
      <c r="CN42" s="39" t="str">
        <f t="shared" si="194"/>
        <v xml:space="preserve"> </v>
      </c>
      <c r="CO42" s="39" t="str">
        <f t="shared" si="194"/>
        <v xml:space="preserve"> </v>
      </c>
      <c r="CP42" s="39" t="str">
        <f t="shared" si="194"/>
        <v xml:space="preserve"> </v>
      </c>
      <c r="CQ42" s="39" t="str">
        <f t="shared" si="194"/>
        <v xml:space="preserve"> </v>
      </c>
      <c r="CR42" s="39" t="str">
        <f t="shared" si="194"/>
        <v xml:space="preserve"> </v>
      </c>
      <c r="CS42" s="39" t="str">
        <f t="shared" si="194"/>
        <v xml:space="preserve"> </v>
      </c>
      <c r="CT42" s="39" t="str">
        <f t="shared" si="194"/>
        <v xml:space="preserve"> </v>
      </c>
      <c r="CU42" s="39" t="str">
        <f t="shared" si="194"/>
        <v xml:space="preserve"> </v>
      </c>
      <c r="CV42" s="39" t="str">
        <f t="shared" si="194"/>
        <v xml:space="preserve"> </v>
      </c>
      <c r="CW42" s="39" t="str">
        <f t="shared" si="194"/>
        <v xml:space="preserve"> </v>
      </c>
      <c r="CX42" s="39" t="str">
        <f t="shared" si="194"/>
        <v xml:space="preserve"> </v>
      </c>
      <c r="CY42" s="39" t="str">
        <f t="shared" si="194"/>
        <v xml:space="preserve"> </v>
      </c>
      <c r="CZ42" s="39" t="str">
        <f t="shared" si="194"/>
        <v xml:space="preserve"> </v>
      </c>
      <c r="DA42" s="39" t="str">
        <f t="shared" ref="DA42:DN42" si="195">IF(DA35&gt;0,ROUND(+DA35*DA$65*106/10,0)*10,CHAR(32))</f>
        <v xml:space="preserve"> </v>
      </c>
      <c r="DB42" s="39" t="str">
        <f t="shared" si="195"/>
        <v xml:space="preserve"> </v>
      </c>
      <c r="DC42" s="39" t="str">
        <f t="shared" si="195"/>
        <v xml:space="preserve"> </v>
      </c>
      <c r="DD42" s="39" t="str">
        <f t="shared" si="195"/>
        <v xml:space="preserve"> </v>
      </c>
      <c r="DE42" s="39" t="str">
        <f t="shared" si="195"/>
        <v xml:space="preserve"> </v>
      </c>
      <c r="DF42" s="39" t="str">
        <f t="shared" si="195"/>
        <v xml:space="preserve"> </v>
      </c>
      <c r="DG42" s="39" t="str">
        <f t="shared" si="195"/>
        <v xml:space="preserve"> </v>
      </c>
      <c r="DH42" s="39" t="str">
        <f t="shared" si="195"/>
        <v xml:space="preserve"> </v>
      </c>
      <c r="DI42" s="39" t="str">
        <f t="shared" si="195"/>
        <v xml:space="preserve"> </v>
      </c>
      <c r="DJ42" s="39" t="str">
        <f t="shared" si="195"/>
        <v xml:space="preserve"> </v>
      </c>
      <c r="DK42" s="39" t="str">
        <f t="shared" si="195"/>
        <v xml:space="preserve"> </v>
      </c>
      <c r="DL42" s="39" t="str">
        <f t="shared" si="195"/>
        <v xml:space="preserve"> </v>
      </c>
      <c r="DM42" s="39" t="str">
        <f t="shared" si="195"/>
        <v xml:space="preserve"> </v>
      </c>
      <c r="DN42" s="39" t="str">
        <f t="shared" si="195"/>
        <v xml:space="preserve"> </v>
      </c>
      <c r="DO42" s="39" t="str">
        <f t="shared" si="102"/>
        <v xml:space="preserve"> </v>
      </c>
      <c r="DP42" s="39" t="str">
        <f t="shared" ref="DP42:DY42" si="196">IF(DP35&gt;0,ROUND(+DP35*DP$65*106/10,0)*10,CHAR(32))</f>
        <v xml:space="preserve"> </v>
      </c>
      <c r="DQ42" s="39" t="str">
        <f t="shared" si="196"/>
        <v xml:space="preserve"> </v>
      </c>
      <c r="DR42" s="39" t="str">
        <f t="shared" si="196"/>
        <v xml:space="preserve"> </v>
      </c>
      <c r="DS42" s="39" t="str">
        <f t="shared" si="196"/>
        <v xml:space="preserve"> </v>
      </c>
      <c r="DT42" s="39" t="str">
        <f t="shared" si="196"/>
        <v xml:space="preserve"> </v>
      </c>
      <c r="DU42" s="39" t="str">
        <f t="shared" si="196"/>
        <v xml:space="preserve"> </v>
      </c>
      <c r="DV42" s="39" t="str">
        <f t="shared" si="196"/>
        <v xml:space="preserve"> </v>
      </c>
      <c r="DW42" s="39" t="str">
        <f t="shared" si="196"/>
        <v xml:space="preserve"> </v>
      </c>
      <c r="DX42" s="39" t="str">
        <f t="shared" si="196"/>
        <v xml:space="preserve"> </v>
      </c>
      <c r="DY42" s="39" t="str">
        <f t="shared" si="196"/>
        <v xml:space="preserve"> </v>
      </c>
      <c r="DZ42" s="39" t="str">
        <f t="shared" ref="DZ42:EL42" si="197">IF(DZ35&gt;0,ROUND(+DZ35*DZ$65*106/10,0)*10,CHAR(32))</f>
        <v xml:space="preserve"> </v>
      </c>
      <c r="EA42" s="39" t="str">
        <f t="shared" si="197"/>
        <v xml:space="preserve"> </v>
      </c>
      <c r="EB42" s="39" t="str">
        <f t="shared" si="197"/>
        <v xml:space="preserve"> </v>
      </c>
      <c r="EC42" s="39" t="str">
        <f t="shared" si="197"/>
        <v xml:space="preserve"> </v>
      </c>
      <c r="ED42" s="39" t="str">
        <f t="shared" si="197"/>
        <v xml:space="preserve"> </v>
      </c>
      <c r="EE42" s="39" t="str">
        <f t="shared" si="197"/>
        <v xml:space="preserve"> </v>
      </c>
      <c r="EF42" s="39" t="str">
        <f t="shared" si="197"/>
        <v xml:space="preserve"> </v>
      </c>
      <c r="EG42" s="39" t="str">
        <f t="shared" si="197"/>
        <v xml:space="preserve"> </v>
      </c>
      <c r="EH42" s="39" t="str">
        <f t="shared" si="197"/>
        <v xml:space="preserve"> </v>
      </c>
      <c r="EI42" s="39" t="str">
        <f t="shared" si="197"/>
        <v xml:space="preserve"> </v>
      </c>
      <c r="EJ42" s="39" t="str">
        <f t="shared" si="197"/>
        <v xml:space="preserve"> </v>
      </c>
      <c r="EK42" s="39" t="str">
        <f t="shared" si="197"/>
        <v xml:space="preserve"> </v>
      </c>
      <c r="EL42" s="39" t="str">
        <f t="shared" si="197"/>
        <v xml:space="preserve"> </v>
      </c>
      <c r="EM42" s="39" t="str">
        <f t="shared" ref="EM42:EU42" si="198">IF(EM35&gt;0,ROUND(+EM35*EM$65*106/10,0)*10,CHAR(32))</f>
        <v xml:space="preserve"> </v>
      </c>
      <c r="EN42" s="39" t="str">
        <f t="shared" si="198"/>
        <v xml:space="preserve"> </v>
      </c>
      <c r="EO42" s="39" t="str">
        <f t="shared" si="198"/>
        <v xml:space="preserve"> </v>
      </c>
      <c r="EP42" s="39" t="str">
        <f t="shared" si="198"/>
        <v xml:space="preserve"> </v>
      </c>
      <c r="EQ42" s="39" t="str">
        <f t="shared" si="198"/>
        <v xml:space="preserve"> </v>
      </c>
      <c r="ER42" s="39" t="str">
        <f t="shared" si="198"/>
        <v xml:space="preserve"> </v>
      </c>
      <c r="ES42" s="39" t="str">
        <f t="shared" si="198"/>
        <v xml:space="preserve"> </v>
      </c>
      <c r="ET42" s="39" t="str">
        <f t="shared" si="198"/>
        <v xml:space="preserve"> </v>
      </c>
      <c r="EU42" s="39" t="str">
        <f t="shared" si="198"/>
        <v xml:space="preserve"> </v>
      </c>
      <c r="EV42" s="39" t="str">
        <f>IF(EV35&gt;0,ROUND(+EV35*EV$65*106/10,0)*10,CHAR(32))</f>
        <v xml:space="preserve"> </v>
      </c>
      <c r="EW42" s="39" t="str">
        <f t="shared" si="106"/>
        <v xml:space="preserve"> </v>
      </c>
      <c r="EX42" s="39" t="str">
        <f t="shared" si="106"/>
        <v xml:space="preserve"> </v>
      </c>
      <c r="EY42" s="39" t="str">
        <f t="shared" ref="EY42:FM42" si="199">IF(EY35&gt;0,ROUND(+EY35*EY$65*106/10,0)*10,CHAR(32))</f>
        <v xml:space="preserve"> </v>
      </c>
      <c r="EZ42" s="39" t="str">
        <f t="shared" si="199"/>
        <v xml:space="preserve"> </v>
      </c>
      <c r="FA42" s="39" t="str">
        <f t="shared" si="199"/>
        <v xml:space="preserve"> </v>
      </c>
      <c r="FB42" s="39" t="str">
        <f t="shared" si="199"/>
        <v xml:space="preserve"> </v>
      </c>
      <c r="FC42" s="39" t="str">
        <f t="shared" si="199"/>
        <v xml:space="preserve"> </v>
      </c>
      <c r="FD42" s="39" t="str">
        <f t="shared" si="199"/>
        <v xml:space="preserve"> </v>
      </c>
      <c r="FE42" s="39" t="s">
        <v>30</v>
      </c>
      <c r="FF42" s="39" t="s">
        <v>30</v>
      </c>
      <c r="FG42" s="39" t="str">
        <f t="shared" si="199"/>
        <v xml:space="preserve"> </v>
      </c>
      <c r="FH42" s="39" t="str">
        <f t="shared" si="199"/>
        <v xml:space="preserve"> </v>
      </c>
      <c r="FI42" s="39" t="str">
        <f t="shared" si="199"/>
        <v xml:space="preserve"> </v>
      </c>
      <c r="FJ42" s="39" t="str">
        <f t="shared" si="199"/>
        <v xml:space="preserve"> </v>
      </c>
      <c r="FK42" s="39" t="str">
        <f t="shared" si="199"/>
        <v xml:space="preserve"> </v>
      </c>
      <c r="FL42" s="39" t="str">
        <f t="shared" si="199"/>
        <v xml:space="preserve"> </v>
      </c>
      <c r="FM42" s="39" t="str">
        <f t="shared" si="199"/>
        <v xml:space="preserve"> </v>
      </c>
      <c r="FN42" s="39" t="str">
        <f t="shared" ref="FN42:FY42" si="200">IF(FN35&gt;0,ROUND(+FN35*FN$65*106/10,0)*10,CHAR(32))</f>
        <v xml:space="preserve"> </v>
      </c>
      <c r="FO42" s="39" t="s">
        <v>30</v>
      </c>
      <c r="FP42" s="39" t="str">
        <f t="shared" si="200"/>
        <v xml:space="preserve"> </v>
      </c>
      <c r="FQ42" s="39" t="str">
        <f t="shared" si="200"/>
        <v xml:space="preserve"> </v>
      </c>
      <c r="FR42" s="39" t="str">
        <f t="shared" si="200"/>
        <v xml:space="preserve"> </v>
      </c>
      <c r="FS42" s="39" t="str">
        <f t="shared" si="200"/>
        <v xml:space="preserve"> </v>
      </c>
      <c r="FT42" s="39" t="str">
        <f t="shared" si="200"/>
        <v xml:space="preserve"> </v>
      </c>
      <c r="FU42" s="39" t="str">
        <f t="shared" si="200"/>
        <v xml:space="preserve"> </v>
      </c>
      <c r="FV42" s="39" t="str">
        <f t="shared" si="200"/>
        <v xml:space="preserve"> </v>
      </c>
      <c r="FW42" s="39" t="str">
        <f t="shared" si="200"/>
        <v xml:space="preserve"> </v>
      </c>
      <c r="FX42" s="39" t="str">
        <f t="shared" si="200"/>
        <v xml:space="preserve"> </v>
      </c>
      <c r="FY42" s="39" t="str">
        <f t="shared" si="200"/>
        <v xml:space="preserve"> </v>
      </c>
      <c r="FZ42" s="39" t="str">
        <f t="shared" si="109"/>
        <v xml:space="preserve"> </v>
      </c>
      <c r="GA42" s="39" t="str">
        <f t="shared" si="109"/>
        <v xml:space="preserve"> </v>
      </c>
      <c r="GB42" s="39" t="str">
        <f t="shared" si="109"/>
        <v xml:space="preserve"> </v>
      </c>
      <c r="GC42" s="39" t="str">
        <f t="shared" ref="GC42:GU42" si="201">IF(GC35&gt;0,ROUND(+GC35*GC$65*106/10,0)*10,CHAR(32))</f>
        <v xml:space="preserve"> </v>
      </c>
      <c r="GD42" s="39" t="str">
        <f t="shared" si="201"/>
        <v xml:space="preserve"> </v>
      </c>
      <c r="GE42" s="39" t="str">
        <f t="shared" si="201"/>
        <v xml:space="preserve"> </v>
      </c>
      <c r="GF42" s="39" t="str">
        <f t="shared" si="201"/>
        <v xml:space="preserve"> </v>
      </c>
      <c r="GG42" s="39" t="str">
        <f t="shared" si="201"/>
        <v xml:space="preserve"> </v>
      </c>
      <c r="GH42" s="39" t="str">
        <f t="shared" si="201"/>
        <v xml:space="preserve"> </v>
      </c>
      <c r="GI42" s="39" t="str">
        <f t="shared" si="201"/>
        <v xml:space="preserve"> </v>
      </c>
      <c r="GJ42" s="39" t="str">
        <f t="shared" si="201"/>
        <v xml:space="preserve"> </v>
      </c>
      <c r="GK42" s="39" t="str">
        <f t="shared" si="201"/>
        <v xml:space="preserve"> </v>
      </c>
      <c r="GL42" s="39" t="str">
        <f t="shared" si="201"/>
        <v xml:space="preserve"> </v>
      </c>
      <c r="GM42" s="39" t="str">
        <f t="shared" si="201"/>
        <v xml:space="preserve"> </v>
      </c>
      <c r="GN42" s="39" t="str">
        <f t="shared" si="201"/>
        <v xml:space="preserve"> </v>
      </c>
      <c r="GO42" s="39" t="str">
        <f t="shared" si="201"/>
        <v xml:space="preserve"> </v>
      </c>
      <c r="GP42" s="39" t="str">
        <f t="shared" si="201"/>
        <v xml:space="preserve"> </v>
      </c>
      <c r="GQ42" s="39" t="str">
        <f t="shared" si="201"/>
        <v xml:space="preserve"> </v>
      </c>
      <c r="GR42" s="39" t="str">
        <f t="shared" si="201"/>
        <v xml:space="preserve"> </v>
      </c>
      <c r="GS42" s="39" t="str">
        <f t="shared" si="201"/>
        <v xml:space="preserve"> </v>
      </c>
      <c r="GT42" s="39" t="str">
        <f t="shared" si="201"/>
        <v xml:space="preserve"> </v>
      </c>
      <c r="GU42" s="39" t="str">
        <f t="shared" si="201"/>
        <v xml:space="preserve"> </v>
      </c>
      <c r="GV42" s="39" t="s">
        <v>30</v>
      </c>
      <c r="GW42" s="39" t="str">
        <f t="shared" ref="GW42:HG42" si="202">IF(GW35&gt;0,ROUND(+GW35*GW$65*106/10,0)*10,CHAR(32))</f>
        <v xml:space="preserve"> </v>
      </c>
      <c r="GX42" s="39" t="str">
        <f t="shared" si="202"/>
        <v xml:space="preserve"> </v>
      </c>
      <c r="GY42" s="39" t="str">
        <f t="shared" si="202"/>
        <v xml:space="preserve"> </v>
      </c>
      <c r="GZ42" s="39" t="str">
        <f t="shared" si="202"/>
        <v xml:space="preserve"> </v>
      </c>
      <c r="HA42" s="39" t="str">
        <f t="shared" si="202"/>
        <v xml:space="preserve"> </v>
      </c>
      <c r="HB42" s="39" t="str">
        <f t="shared" si="202"/>
        <v xml:space="preserve"> </v>
      </c>
      <c r="HC42" s="39" t="str">
        <f t="shared" si="202"/>
        <v xml:space="preserve"> </v>
      </c>
      <c r="HD42" s="39" t="str">
        <f t="shared" si="202"/>
        <v xml:space="preserve"> </v>
      </c>
      <c r="HE42" s="39" t="str">
        <f t="shared" si="202"/>
        <v xml:space="preserve"> </v>
      </c>
      <c r="HF42" s="39" t="str">
        <f t="shared" si="202"/>
        <v xml:space="preserve"> </v>
      </c>
      <c r="HG42" s="39" t="str">
        <f t="shared" si="202"/>
        <v xml:space="preserve"> </v>
      </c>
      <c r="HH42" s="39" t="str">
        <f t="shared" ref="HH42:IT42" si="203">IF(HH35&gt;0,ROUND(+HH35*HH$65*106/10,0)*10,CHAR(32))</f>
        <v xml:space="preserve"> </v>
      </c>
      <c r="HI42" s="39" t="str">
        <f t="shared" si="203"/>
        <v xml:space="preserve"> </v>
      </c>
      <c r="HJ42" s="39" t="str">
        <f t="shared" si="203"/>
        <v xml:space="preserve"> </v>
      </c>
      <c r="HK42" s="39" t="str">
        <f t="shared" si="203"/>
        <v xml:space="preserve"> </v>
      </c>
      <c r="HL42" s="39" t="str">
        <f t="shared" si="203"/>
        <v xml:space="preserve"> </v>
      </c>
      <c r="HM42" s="39" t="str">
        <f t="shared" si="203"/>
        <v xml:space="preserve"> </v>
      </c>
      <c r="HN42" s="39" t="str">
        <f t="shared" si="203"/>
        <v xml:space="preserve"> </v>
      </c>
      <c r="HO42" s="39" t="str">
        <f t="shared" si="203"/>
        <v xml:space="preserve"> </v>
      </c>
      <c r="HP42" s="39" t="str">
        <f t="shared" si="203"/>
        <v xml:space="preserve"> </v>
      </c>
      <c r="HQ42" s="39" t="str">
        <f t="shared" si="203"/>
        <v xml:space="preserve"> </v>
      </c>
      <c r="HR42" s="39" t="str">
        <f t="shared" si="203"/>
        <v xml:space="preserve"> </v>
      </c>
      <c r="HS42" s="39" t="str">
        <f t="shared" si="203"/>
        <v xml:space="preserve"> </v>
      </c>
      <c r="HT42" s="39" t="str">
        <f t="shared" si="203"/>
        <v xml:space="preserve"> </v>
      </c>
      <c r="HU42" s="39" t="s">
        <v>30</v>
      </c>
      <c r="HV42" s="39" t="str">
        <f t="shared" si="203"/>
        <v xml:space="preserve"> </v>
      </c>
      <c r="HW42" s="39" t="str">
        <f t="shared" si="203"/>
        <v xml:space="preserve"> </v>
      </c>
      <c r="HX42" s="39" t="str">
        <f t="shared" si="203"/>
        <v xml:space="preserve"> </v>
      </c>
      <c r="HY42" s="39" t="str">
        <f t="shared" si="203"/>
        <v xml:space="preserve"> </v>
      </c>
      <c r="HZ42" s="39" t="str">
        <f t="shared" si="203"/>
        <v xml:space="preserve"> </v>
      </c>
      <c r="IA42" s="39" t="str">
        <f t="shared" si="113"/>
        <v xml:space="preserve"> </v>
      </c>
      <c r="IB42" s="39" t="str">
        <f t="shared" si="203"/>
        <v xml:space="preserve"> </v>
      </c>
      <c r="IC42" s="39" t="str">
        <f t="shared" si="203"/>
        <v xml:space="preserve"> </v>
      </c>
      <c r="ID42" s="39" t="str">
        <f t="shared" si="203"/>
        <v xml:space="preserve"> </v>
      </c>
      <c r="IE42" s="39" t="str">
        <f t="shared" si="203"/>
        <v xml:space="preserve"> </v>
      </c>
      <c r="IF42" s="39" t="str">
        <f t="shared" si="203"/>
        <v xml:space="preserve"> </v>
      </c>
      <c r="IG42" s="39" t="str">
        <f t="shared" si="203"/>
        <v xml:space="preserve"> </v>
      </c>
      <c r="IH42" s="39" t="str">
        <f t="shared" si="203"/>
        <v xml:space="preserve"> </v>
      </c>
      <c r="II42" s="39" t="str">
        <f t="shared" si="203"/>
        <v xml:space="preserve"> </v>
      </c>
      <c r="IJ42" s="39" t="str">
        <f t="shared" si="203"/>
        <v xml:space="preserve"> </v>
      </c>
      <c r="IK42" s="39" t="str">
        <f t="shared" si="203"/>
        <v xml:space="preserve"> </v>
      </c>
      <c r="IL42" s="39" t="str">
        <f t="shared" si="203"/>
        <v xml:space="preserve"> </v>
      </c>
      <c r="IM42" s="39" t="str">
        <f t="shared" si="203"/>
        <v xml:space="preserve"> </v>
      </c>
      <c r="IN42" s="39" t="str">
        <f t="shared" si="203"/>
        <v xml:space="preserve"> </v>
      </c>
      <c r="IO42" s="39" t="str">
        <f t="shared" si="203"/>
        <v xml:space="preserve"> </v>
      </c>
      <c r="IP42" s="39" t="str">
        <f t="shared" si="203"/>
        <v xml:space="preserve"> </v>
      </c>
      <c r="IQ42" s="39" t="str">
        <f t="shared" si="203"/>
        <v xml:space="preserve"> </v>
      </c>
      <c r="IR42" s="39" t="str">
        <f t="shared" si="203"/>
        <v xml:space="preserve"> </v>
      </c>
      <c r="IS42" s="39" t="str">
        <f t="shared" si="203"/>
        <v xml:space="preserve"> </v>
      </c>
      <c r="IT42" s="39" t="str">
        <f t="shared" si="203"/>
        <v xml:space="preserve"> </v>
      </c>
      <c r="IU42" s="39" t="str">
        <f t="shared" ref="IU42:JK42" si="204">IF(IU35&gt;0,ROUND(+IU35*IU$65*106/10,0)*10,CHAR(32))</f>
        <v xml:space="preserve"> </v>
      </c>
      <c r="IV42" s="39" t="str">
        <f t="shared" si="204"/>
        <v xml:space="preserve"> </v>
      </c>
      <c r="IW42" s="39" t="str">
        <f t="shared" si="204"/>
        <v xml:space="preserve"> </v>
      </c>
      <c r="IX42" s="39" t="str">
        <f t="shared" si="204"/>
        <v xml:space="preserve"> </v>
      </c>
      <c r="IY42" s="39" t="str">
        <f t="shared" si="204"/>
        <v xml:space="preserve"> </v>
      </c>
      <c r="IZ42" s="39" t="str">
        <f t="shared" si="204"/>
        <v xml:space="preserve"> </v>
      </c>
      <c r="JA42" s="39" t="str">
        <f t="shared" si="204"/>
        <v xml:space="preserve"> </v>
      </c>
      <c r="JB42" s="39" t="str">
        <f t="shared" si="204"/>
        <v xml:space="preserve"> </v>
      </c>
      <c r="JC42" s="39" t="str">
        <f t="shared" si="204"/>
        <v xml:space="preserve"> </v>
      </c>
      <c r="JD42" s="39" t="str">
        <f t="shared" si="204"/>
        <v xml:space="preserve"> </v>
      </c>
      <c r="JE42" s="39" t="str">
        <f t="shared" si="204"/>
        <v xml:space="preserve"> </v>
      </c>
      <c r="JF42" s="39" t="str">
        <f t="shared" si="114"/>
        <v xml:space="preserve"> </v>
      </c>
      <c r="JG42" s="39" t="str">
        <f t="shared" si="114"/>
        <v xml:space="preserve"> </v>
      </c>
      <c r="JH42" s="39" t="str">
        <f t="shared" si="204"/>
        <v xml:space="preserve"> </v>
      </c>
      <c r="JI42" s="39" t="str">
        <f t="shared" si="204"/>
        <v xml:space="preserve"> </v>
      </c>
      <c r="JJ42" s="39" t="str">
        <f t="shared" si="204"/>
        <v xml:space="preserve"> </v>
      </c>
      <c r="JK42" s="39" t="str">
        <f t="shared" si="204"/>
        <v xml:space="preserve"> </v>
      </c>
      <c r="JL42" s="39" t="str">
        <f t="shared" ref="JL42:KP42" si="205">IF(JL35&gt;0,ROUND(+JL35*JL$65*106/10,0)*10,CHAR(32))</f>
        <v xml:space="preserve"> </v>
      </c>
      <c r="JM42" s="39" t="str">
        <f t="shared" ref="JM42" si="206">IF(JM35&gt;0,ROUND(+JM35*JM$65*106/10,0)*10,CHAR(32))</f>
        <v xml:space="preserve"> </v>
      </c>
      <c r="JN42" s="39" t="str">
        <f t="shared" si="205"/>
        <v xml:space="preserve"> </v>
      </c>
      <c r="JO42" s="39" t="str">
        <f t="shared" si="205"/>
        <v xml:space="preserve"> </v>
      </c>
      <c r="JP42" s="39" t="str">
        <f t="shared" si="205"/>
        <v xml:space="preserve"> </v>
      </c>
      <c r="JQ42" s="39" t="str">
        <f t="shared" si="205"/>
        <v xml:space="preserve"> </v>
      </c>
      <c r="JR42" s="39" t="str">
        <f t="shared" si="205"/>
        <v xml:space="preserve"> </v>
      </c>
      <c r="JS42" s="39" t="str">
        <f t="shared" si="205"/>
        <v xml:space="preserve"> </v>
      </c>
      <c r="JT42" s="39" t="str">
        <f t="shared" ref="JT42" si="207">IF(JT35&gt;0,ROUND(+JT35*JT$65*106/10,0)*10,CHAR(32))</f>
        <v xml:space="preserve"> </v>
      </c>
      <c r="JU42" s="39" t="str">
        <f t="shared" si="205"/>
        <v xml:space="preserve"> </v>
      </c>
      <c r="JV42" s="39" t="str">
        <f t="shared" si="205"/>
        <v xml:space="preserve"> </v>
      </c>
      <c r="JW42" s="39" t="str">
        <f t="shared" ref="JW42" si="208">IF(JW35&gt;0,ROUND(+JW35*JW$65*106/10,0)*10,CHAR(32))</f>
        <v xml:space="preserve"> </v>
      </c>
      <c r="JX42" s="195" t="str">
        <f t="shared" si="205"/>
        <v xml:space="preserve"> </v>
      </c>
      <c r="JY42" s="39" t="str">
        <f t="shared" si="205"/>
        <v xml:space="preserve"> </v>
      </c>
      <c r="JZ42" s="39" t="str">
        <f t="shared" si="205"/>
        <v xml:space="preserve"> </v>
      </c>
      <c r="KA42" s="39" t="str">
        <f t="shared" si="205"/>
        <v xml:space="preserve"> </v>
      </c>
      <c r="KB42" s="39" t="str">
        <f t="shared" si="205"/>
        <v xml:space="preserve"> </v>
      </c>
      <c r="KC42" s="39" t="str">
        <f t="shared" si="205"/>
        <v xml:space="preserve"> </v>
      </c>
      <c r="KD42" s="39" t="str">
        <f t="shared" ref="KD42" si="209">IF(KD35&gt;0,ROUND(+KD35*KD$65*106/10,0)*10,CHAR(32))</f>
        <v xml:space="preserve"> </v>
      </c>
      <c r="KE42" s="39" t="str">
        <f t="shared" si="205"/>
        <v xml:space="preserve"> </v>
      </c>
      <c r="KF42" s="39" t="str">
        <f t="shared" si="205"/>
        <v xml:space="preserve"> </v>
      </c>
      <c r="KG42" s="39" t="str">
        <f t="shared" si="205"/>
        <v xml:space="preserve"> </v>
      </c>
      <c r="KH42" s="39" t="str">
        <f t="shared" si="205"/>
        <v xml:space="preserve"> </v>
      </c>
      <c r="KI42" s="39" t="str">
        <f t="shared" si="205"/>
        <v xml:space="preserve"> </v>
      </c>
      <c r="KJ42" s="39" t="str">
        <f t="shared" si="205"/>
        <v xml:space="preserve"> </v>
      </c>
      <c r="KK42" s="39" t="str">
        <f t="shared" si="205"/>
        <v xml:space="preserve"> </v>
      </c>
      <c r="KL42" s="39" t="str">
        <f t="shared" si="205"/>
        <v xml:space="preserve"> </v>
      </c>
      <c r="KM42" s="39" t="str">
        <f t="shared" si="205"/>
        <v xml:space="preserve"> </v>
      </c>
      <c r="KN42" s="39" t="str">
        <f t="shared" si="205"/>
        <v xml:space="preserve"> </v>
      </c>
      <c r="KO42" s="39" t="str">
        <f t="shared" si="205"/>
        <v xml:space="preserve"> </v>
      </c>
      <c r="KP42" s="39" t="str">
        <f t="shared" si="205"/>
        <v xml:space="preserve"> </v>
      </c>
    </row>
    <row r="43" spans="1:346" s="4" customFormat="1" ht="13.5" hidden="1" thickBot="1" x14ac:dyDescent="0.25">
      <c r="A43" s="134"/>
      <c r="B43" s="135"/>
      <c r="C43" s="115">
        <f t="shared" si="97"/>
        <v>36</v>
      </c>
      <c r="D43" s="138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  <c r="IV43" s="41"/>
      <c r="IW43" s="41"/>
      <c r="IX43" s="41"/>
      <c r="IY43" s="41"/>
      <c r="IZ43" s="41"/>
      <c r="JA43" s="41"/>
      <c r="JB43" s="41"/>
      <c r="JC43" s="41"/>
      <c r="JD43" s="41"/>
      <c r="JE43" s="41"/>
      <c r="JF43" s="41"/>
      <c r="JG43" s="41"/>
      <c r="JH43" s="41"/>
      <c r="JI43" s="41"/>
      <c r="JJ43" s="41"/>
      <c r="JK43" s="41"/>
      <c r="JL43" s="41"/>
      <c r="JM43" s="41"/>
      <c r="JN43" s="41"/>
      <c r="JO43" s="41"/>
      <c r="JP43" s="41"/>
      <c r="JQ43" s="41"/>
      <c r="JR43" s="41"/>
      <c r="JS43" s="41"/>
      <c r="JT43" s="41"/>
      <c r="JU43" s="41"/>
      <c r="JV43" s="41"/>
      <c r="JW43" s="194">
        <f>MIN(JP43:JT43)</f>
        <v>0</v>
      </c>
      <c r="JX43" s="41"/>
      <c r="JY43" s="41"/>
      <c r="JZ43" s="41"/>
      <c r="KA43" s="41"/>
      <c r="KB43" s="41"/>
      <c r="KC43" s="41"/>
      <c r="KD43" s="41"/>
      <c r="KE43" s="41"/>
      <c r="KF43" s="41"/>
      <c r="KG43" s="41"/>
      <c r="KH43" s="41"/>
      <c r="KI43" s="41"/>
      <c r="KJ43" s="41"/>
      <c r="KK43" s="41"/>
      <c r="KL43" s="41"/>
      <c r="KM43" s="41"/>
      <c r="KN43" s="41"/>
      <c r="KO43" s="41"/>
      <c r="KP43" s="41"/>
    </row>
    <row r="44" spans="1:346" s="4" customFormat="1" ht="15.75" customHeight="1" thickBot="1" x14ac:dyDescent="0.25">
      <c r="A44" s="136"/>
      <c r="B44" s="137"/>
      <c r="C44" s="116">
        <f t="shared" si="97"/>
        <v>37</v>
      </c>
      <c r="D44" s="139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42"/>
      <c r="IY44" s="42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42"/>
      <c r="JO44" s="42"/>
      <c r="JP44" s="42"/>
      <c r="JQ44" s="42"/>
      <c r="JR44" s="42"/>
      <c r="JS44" s="42"/>
      <c r="JT44" s="42"/>
      <c r="JU44" s="42"/>
      <c r="JV44" s="42"/>
      <c r="JW44" s="42"/>
      <c r="JX44" s="42"/>
      <c r="JY44" s="42"/>
      <c r="JZ44" s="42"/>
      <c r="KA44" s="42"/>
      <c r="KB44" s="42"/>
      <c r="KC44" s="42"/>
      <c r="KD44" s="42"/>
      <c r="KE44" s="42"/>
      <c r="KF44" s="42"/>
      <c r="KG44" s="42"/>
      <c r="KH44" s="42"/>
      <c r="KI44" s="42"/>
      <c r="KJ44" s="42"/>
      <c r="KK44" s="42"/>
      <c r="KL44" s="42"/>
      <c r="KM44" s="42"/>
      <c r="KN44" s="42"/>
      <c r="KO44" s="42"/>
      <c r="KP44" s="42"/>
    </row>
    <row r="45" spans="1:346" s="4" customFormat="1" ht="14.25" customHeight="1" x14ac:dyDescent="0.2">
      <c r="A45" s="13" t="s">
        <v>12</v>
      </c>
      <c r="B45" s="179" t="s">
        <v>70</v>
      </c>
      <c r="C45" s="180">
        <f t="shared" si="97"/>
        <v>38</v>
      </c>
      <c r="D45" s="181"/>
      <c r="E45" s="182">
        <v>158.69999999999999</v>
      </c>
      <c r="F45" s="182">
        <v>158.85</v>
      </c>
      <c r="G45" s="182">
        <v>161.1</v>
      </c>
      <c r="H45" s="182">
        <v>159.69999999999999</v>
      </c>
      <c r="I45" s="182">
        <v>159.4</v>
      </c>
      <c r="J45" s="182">
        <v>159.82</v>
      </c>
      <c r="K45" s="182">
        <v>168</v>
      </c>
      <c r="L45" s="182">
        <v>168.6</v>
      </c>
      <c r="M45" s="182">
        <v>169.5</v>
      </c>
      <c r="N45" s="182">
        <v>168.9</v>
      </c>
      <c r="O45" s="182">
        <v>167.4</v>
      </c>
      <c r="P45" s="182">
        <v>165.6</v>
      </c>
      <c r="Q45" s="182">
        <v>167.7</v>
      </c>
      <c r="R45" s="182">
        <v>167.7</v>
      </c>
      <c r="S45" s="182">
        <v>169.7</v>
      </c>
      <c r="T45" s="182">
        <v>170.3</v>
      </c>
      <c r="U45" s="182">
        <v>158.5</v>
      </c>
      <c r="V45" s="182">
        <v>163.69999999999999</v>
      </c>
      <c r="W45" s="182">
        <v>161.6</v>
      </c>
      <c r="X45" s="182">
        <v>162.30000000000001</v>
      </c>
      <c r="Y45" s="182">
        <v>161.5</v>
      </c>
      <c r="Z45" s="182">
        <v>161.4</v>
      </c>
      <c r="AA45" s="182">
        <v>162.30000000000001</v>
      </c>
      <c r="AB45" s="182">
        <v>161.19999999999999</v>
      </c>
      <c r="AC45" s="182">
        <v>161.4</v>
      </c>
      <c r="AD45" s="182">
        <v>162</v>
      </c>
      <c r="AE45" s="182">
        <v>162.21</v>
      </c>
      <c r="AF45" s="182">
        <v>161.56</v>
      </c>
      <c r="AG45" s="182">
        <v>165.37</v>
      </c>
      <c r="AH45" s="182">
        <v>175.51</v>
      </c>
      <c r="AI45" s="182">
        <v>180.42</v>
      </c>
      <c r="AJ45" s="182">
        <v>186.97</v>
      </c>
      <c r="AK45" s="182">
        <v>190.7</v>
      </c>
      <c r="AL45" s="182">
        <v>186.8</v>
      </c>
      <c r="AM45" s="182">
        <v>183.1</v>
      </c>
      <c r="AN45" s="182">
        <v>182.8</v>
      </c>
      <c r="AO45" s="182">
        <v>184.24</v>
      </c>
      <c r="AP45" s="182">
        <v>188.2</v>
      </c>
      <c r="AQ45" s="182">
        <v>186.2</v>
      </c>
      <c r="AR45" s="182">
        <v>194.1</v>
      </c>
      <c r="AS45" s="182">
        <v>195.8</v>
      </c>
      <c r="AT45" s="182">
        <v>192.3</v>
      </c>
      <c r="AU45" s="182">
        <v>187.8</v>
      </c>
      <c r="AV45" s="182">
        <v>179.4</v>
      </c>
      <c r="AW45" s="182">
        <v>178.2</v>
      </c>
      <c r="AX45" s="182">
        <v>185</v>
      </c>
      <c r="AY45" s="182">
        <v>187.5</v>
      </c>
      <c r="AZ45" s="182">
        <v>182.2</v>
      </c>
      <c r="BA45" s="182">
        <v>196.9</v>
      </c>
      <c r="BB45" s="182">
        <v>189.9</v>
      </c>
      <c r="BC45" s="182">
        <v>192.2</v>
      </c>
      <c r="BD45" s="182">
        <v>192.9</v>
      </c>
      <c r="BE45" s="182">
        <v>193.7</v>
      </c>
      <c r="BF45" s="182">
        <v>208.6</v>
      </c>
      <c r="BG45" s="182">
        <v>214.5</v>
      </c>
      <c r="BH45" s="182">
        <v>224.6</v>
      </c>
      <c r="BI45" s="182">
        <v>218.8</v>
      </c>
      <c r="BJ45" s="182">
        <v>218</v>
      </c>
      <c r="BK45" s="182">
        <v>219.1</v>
      </c>
      <c r="BL45" s="182">
        <v>208.3</v>
      </c>
      <c r="BM45" s="182">
        <v>222.1</v>
      </c>
      <c r="BN45" s="182">
        <v>198.37926251914769</v>
      </c>
      <c r="BO45" s="182">
        <v>200.1551</v>
      </c>
      <c r="BP45" s="182">
        <v>195.5</v>
      </c>
      <c r="BQ45" s="182">
        <v>195</v>
      </c>
      <c r="BR45" s="182">
        <v>196.2191</v>
      </c>
      <c r="BS45" s="182">
        <v>194.8</v>
      </c>
      <c r="BT45" s="182">
        <v>203.9</v>
      </c>
      <c r="BU45" s="182">
        <v>207.3</v>
      </c>
      <c r="BV45" s="182">
        <v>213</v>
      </c>
      <c r="BW45" s="182">
        <v>198.2</v>
      </c>
      <c r="BX45" s="182">
        <v>196.9</v>
      </c>
      <c r="BY45" s="182">
        <v>198.5676</v>
      </c>
      <c r="BZ45" s="182">
        <v>198.5676</v>
      </c>
      <c r="CA45" s="182">
        <v>203.36840000000001</v>
      </c>
      <c r="CB45" s="182">
        <v>201.9649</v>
      </c>
      <c r="CC45" s="182">
        <v>201.21850000000001</v>
      </c>
      <c r="CD45" s="182">
        <v>199.3167</v>
      </c>
      <c r="CE45" s="182">
        <v>191.06290000000001</v>
      </c>
      <c r="CF45" s="182">
        <v>201.29</v>
      </c>
      <c r="CG45" s="182">
        <v>213.6728</v>
      </c>
      <c r="CH45" s="182">
        <v>206.62559999999999</v>
      </c>
      <c r="CI45" s="182">
        <v>204.74180000000001</v>
      </c>
      <c r="CJ45" s="182">
        <v>195.20529999999999</v>
      </c>
      <c r="CK45" s="182">
        <v>184.81460000000001</v>
      </c>
      <c r="CL45" s="182">
        <v>181.91929999999999</v>
      </c>
      <c r="CM45" s="182">
        <v>181.5959</v>
      </c>
      <c r="CN45" s="182">
        <v>197.32499999999999</v>
      </c>
      <c r="CO45" s="182">
        <v>185.14670000000001</v>
      </c>
      <c r="CP45" s="182">
        <v>185.92660000000001</v>
      </c>
      <c r="CQ45" s="182">
        <v>184.3974</v>
      </c>
      <c r="CR45" s="182">
        <v>181.59700000000001</v>
      </c>
      <c r="CS45" s="182">
        <v>179.42859999999999</v>
      </c>
      <c r="CT45" s="182">
        <v>195.04640000000001</v>
      </c>
      <c r="CU45" s="182">
        <v>178.1566</v>
      </c>
      <c r="CV45" s="182">
        <v>194.23</v>
      </c>
      <c r="CW45" s="182">
        <v>178.47020000000001</v>
      </c>
      <c r="CX45" s="182">
        <v>178.7329</v>
      </c>
      <c r="CY45" s="182">
        <v>192.26</v>
      </c>
      <c r="CZ45" s="182">
        <v>180.55699999999999</v>
      </c>
      <c r="DA45" s="182">
        <v>178.50720000000001</v>
      </c>
      <c r="DB45" s="182">
        <v>175.67240000000001</v>
      </c>
      <c r="DC45" s="183">
        <v>175.9246</v>
      </c>
      <c r="DD45" s="183">
        <v>176.8597</v>
      </c>
      <c r="DE45" s="183">
        <v>177.90440000000001</v>
      </c>
      <c r="DF45" s="183">
        <v>178.59219999999999</v>
      </c>
      <c r="DG45" s="183">
        <v>179.68870000000001</v>
      </c>
      <c r="DH45" s="183">
        <v>183.4512</v>
      </c>
      <c r="DI45" s="183">
        <v>186.6645</v>
      </c>
      <c r="DJ45" s="183">
        <v>182.97040000000001</v>
      </c>
      <c r="DK45" s="183">
        <v>192.17590000000001</v>
      </c>
      <c r="DL45" s="183">
        <v>207.81479999999999</v>
      </c>
      <c r="DM45" s="183">
        <v>196.0258</v>
      </c>
      <c r="DN45" s="183">
        <v>194.92930000000001</v>
      </c>
      <c r="DO45" s="183">
        <v>197.05779999999999</v>
      </c>
      <c r="DP45" s="183">
        <v>197.2456</v>
      </c>
      <c r="DQ45" s="183">
        <v>205.68629999999999</v>
      </c>
      <c r="DR45" s="183">
        <v>203.1763</v>
      </c>
      <c r="DS45" s="183">
        <v>206.3426</v>
      </c>
      <c r="DT45" s="183">
        <v>211.80109999999999</v>
      </c>
      <c r="DU45" s="183">
        <v>210.9564</v>
      </c>
      <c r="DV45" s="183">
        <v>211.3322</v>
      </c>
      <c r="DW45" s="183">
        <v>216.50649999999999</v>
      </c>
      <c r="DX45" s="183">
        <v>218.47319999999999</v>
      </c>
      <c r="DY45" s="183">
        <v>219.2362</v>
      </c>
      <c r="DZ45" s="183">
        <v>216.5205</v>
      </c>
      <c r="EA45" s="183">
        <v>221.80350000000001</v>
      </c>
      <c r="EB45" s="183">
        <v>221.149</v>
      </c>
      <c r="EC45" s="183">
        <v>219.0847</v>
      </c>
      <c r="ED45" s="183">
        <v>232.1927</v>
      </c>
      <c r="EE45" s="183">
        <v>233.62010000000001</v>
      </c>
      <c r="EF45" s="183">
        <v>237.11199999999999</v>
      </c>
      <c r="EG45" s="183">
        <v>233.99267987648321</v>
      </c>
      <c r="EH45" s="183">
        <v>242.51740938672131</v>
      </c>
      <c r="EI45" s="183">
        <v>250.31795358913001</v>
      </c>
      <c r="EJ45" s="183">
        <v>238.35661249090663</v>
      </c>
      <c r="EK45" s="183">
        <v>237.81651271437659</v>
      </c>
      <c r="EL45" s="183">
        <v>233.4779079781319</v>
      </c>
      <c r="EM45" s="183">
        <v>230.63038336231153</v>
      </c>
      <c r="EN45" s="183">
        <v>238.05782254822645</v>
      </c>
      <c r="EO45" s="183">
        <v>239.3911253251367</v>
      </c>
      <c r="EP45" s="183">
        <v>240.44995095498558</v>
      </c>
      <c r="EQ45" s="183">
        <v>244.6236658375492</v>
      </c>
      <c r="ER45" s="183">
        <v>241.69452660666815</v>
      </c>
      <c r="ES45" s="183">
        <v>243.54335463069401</v>
      </c>
      <c r="ET45" s="183">
        <v>236.83019291590986</v>
      </c>
      <c r="EU45" s="183">
        <v>236.4051887392805</v>
      </c>
      <c r="EV45" s="183">
        <v>236.06717859239916</v>
      </c>
      <c r="EW45" s="183">
        <v>236.09890157571766</v>
      </c>
      <c r="EX45" s="183">
        <v>236.10696831019249</v>
      </c>
      <c r="EY45" s="183">
        <v>237.87822296700392</v>
      </c>
      <c r="EZ45" s="183">
        <v>237.56699443250619</v>
      </c>
      <c r="FA45" s="183">
        <v>232.44922331437837</v>
      </c>
      <c r="FB45" s="183">
        <v>241.53398058261024</v>
      </c>
      <c r="FC45" s="183">
        <v>240.35837137714449</v>
      </c>
      <c r="FD45" s="183">
        <v>242.61973370297659</v>
      </c>
      <c r="FE45" s="183">
        <v>242.61973370297659</v>
      </c>
      <c r="FF45" s="183">
        <v>240.14782995301633</v>
      </c>
      <c r="FG45" s="183">
        <v>234.67052888049088</v>
      </c>
      <c r="FH45" s="183">
        <v>232.28361399376323</v>
      </c>
      <c r="FI45" s="183">
        <v>231.35431429414484</v>
      </c>
      <c r="FJ45" s="183">
        <v>232.35096851857446</v>
      </c>
      <c r="FK45" s="183">
        <v>229.84977883490211</v>
      </c>
      <c r="FL45" s="183">
        <v>228.65848039743082</v>
      </c>
      <c r="FM45" s="183">
        <v>227.47862760595095</v>
      </c>
      <c r="FN45" s="183">
        <v>227.7441590731103</v>
      </c>
      <c r="FO45" s="183">
        <v>227.04906769721438</v>
      </c>
      <c r="FP45" s="183">
        <v>224.55556373251318</v>
      </c>
      <c r="FQ45" s="183">
        <v>225.08800286516029</v>
      </c>
      <c r="FR45" s="183">
        <v>223.95856153572532</v>
      </c>
      <c r="FS45" s="183">
        <v>225.57779681795066</v>
      </c>
      <c r="FT45" s="183">
        <v>225.77848728967231</v>
      </c>
      <c r="FU45" s="183">
        <v>224.04706649718727</v>
      </c>
      <c r="FV45" s="183">
        <v>231.63393658684009</v>
      </c>
      <c r="FW45" s="183">
        <v>231.26995036564983</v>
      </c>
      <c r="FX45" s="183">
        <v>226.36076634847012</v>
      </c>
      <c r="FY45" s="183">
        <v>232.12364653640859</v>
      </c>
      <c r="FZ45" s="183">
        <v>223.1115243290638</v>
      </c>
      <c r="GA45" s="183">
        <v>220.84418586684595</v>
      </c>
      <c r="GB45" s="183">
        <v>218.15552255200805</v>
      </c>
      <c r="GC45" s="183">
        <v>216.6932357728308</v>
      </c>
      <c r="GD45" s="183">
        <v>214.9521230575919</v>
      </c>
      <c r="GE45" s="183">
        <v>214.00336235863648</v>
      </c>
      <c r="GF45" s="183">
        <v>198.00027788632445</v>
      </c>
      <c r="GG45" s="183"/>
      <c r="GH45" s="183"/>
      <c r="GI45" s="183"/>
      <c r="GJ45" s="183"/>
      <c r="GK45" s="183">
        <v>198.00027788632445</v>
      </c>
      <c r="GL45" s="183">
        <v>193.93685379112637</v>
      </c>
      <c r="GM45" s="183">
        <v>193.65832989118357</v>
      </c>
      <c r="GN45" s="183">
        <v>194.31976108699092</v>
      </c>
      <c r="GO45" s="183">
        <v>200.24096512913684</v>
      </c>
      <c r="GP45" s="183">
        <v>201.11157433222911</v>
      </c>
      <c r="GQ45" s="183">
        <v>199.29112143036542</v>
      </c>
      <c r="GR45" s="183">
        <v>198.0790544541218</v>
      </c>
      <c r="GS45" s="183">
        <v>196.80409642500666</v>
      </c>
      <c r="GT45" s="183">
        <v>197.83056791768396</v>
      </c>
      <c r="GU45" s="183">
        <v>198.68800310725817</v>
      </c>
      <c r="GV45" s="183">
        <v>197.97977006267621</v>
      </c>
      <c r="GW45" s="183">
        <v>196.27745588438898</v>
      </c>
      <c r="GX45" s="183">
        <v>197.94897611573924</v>
      </c>
      <c r="GY45" s="183">
        <v>192.40098611035089</v>
      </c>
      <c r="GZ45" s="183">
        <v>193.65765750688405</v>
      </c>
      <c r="HA45" s="183">
        <v>193.69797927211766</v>
      </c>
      <c r="HB45" s="183">
        <v>193.60360912774465</v>
      </c>
      <c r="HC45" s="183">
        <v>192.82950954772463</v>
      </c>
      <c r="HD45" s="183">
        <v>194.86885330879701</v>
      </c>
      <c r="HE45" s="183">
        <v>196.81798821402361</v>
      </c>
      <c r="HF45" s="183">
        <v>197.04996748484075</v>
      </c>
      <c r="HG45" s="183">
        <v>195.4392418572647</v>
      </c>
      <c r="HH45" s="183">
        <v>190.91650922671732</v>
      </c>
      <c r="HI45" s="183">
        <v>191.66868575823588</v>
      </c>
      <c r="HJ45" s="183">
        <v>192.17659281920692</v>
      </c>
      <c r="HK45" s="183">
        <v>189.99290061908189</v>
      </c>
      <c r="HL45" s="183">
        <v>188.64120482071681</v>
      </c>
      <c r="HM45" s="183">
        <v>190.49245869354237</v>
      </c>
      <c r="HN45" s="183">
        <v>193.25760083989007</v>
      </c>
      <c r="HO45" s="183">
        <v>188.75903884750704</v>
      </c>
      <c r="HP45" s="183">
        <v>195.23896544665135</v>
      </c>
      <c r="HQ45" s="183">
        <v>197.49824863612582</v>
      </c>
      <c r="HR45" s="183">
        <v>198.78417400624258</v>
      </c>
      <c r="HS45" s="183">
        <v>198.00094862328652</v>
      </c>
      <c r="HT45" s="183">
        <v>196.19192634228853</v>
      </c>
      <c r="HU45" s="183">
        <v>196.19192634228853</v>
      </c>
      <c r="HV45" s="183">
        <v>196.07751262742181</v>
      </c>
      <c r="HW45" s="183">
        <v>195.50493866152692</v>
      </c>
      <c r="HX45" s="183">
        <v>196.61563068204717</v>
      </c>
      <c r="HY45" s="183">
        <v>192.80172018604614</v>
      </c>
      <c r="HZ45" s="183">
        <v>197.42716776622424</v>
      </c>
      <c r="IA45" s="183">
        <v>194.35839070928552</v>
      </c>
      <c r="IB45" s="183">
        <v>195.42840217401508</v>
      </c>
      <c r="IC45" s="183">
        <v>193.63057883721015</v>
      </c>
      <c r="ID45" s="183">
        <v>193.30624150474884</v>
      </c>
      <c r="IE45" s="183">
        <v>191.14972010112118</v>
      </c>
      <c r="IF45" s="183">
        <v>190.77906977404356</v>
      </c>
      <c r="IG45" s="183">
        <v>192.99238554876905</v>
      </c>
      <c r="IH45" s="183">
        <v>188.49121364407924</v>
      </c>
      <c r="II45" s="183">
        <v>182.39550041390265</v>
      </c>
      <c r="IJ45" s="183">
        <v>178.85810462598155</v>
      </c>
      <c r="IK45" s="183">
        <v>182.99729736990716</v>
      </c>
      <c r="IL45" s="183">
        <v>180.3886433805676</v>
      </c>
      <c r="IM45" s="183">
        <v>177.65625242874549</v>
      </c>
      <c r="IN45" s="183">
        <v>178.56282099778301</v>
      </c>
      <c r="IO45" s="183">
        <v>177.20509341588431</v>
      </c>
      <c r="IP45" s="183">
        <v>178.44359078363084</v>
      </c>
      <c r="IQ45" s="183">
        <v>173.87034540063209</v>
      </c>
      <c r="IR45" s="183">
        <v>172.78964656599797</v>
      </c>
      <c r="IS45" s="183">
        <v>167.45563410423873</v>
      </c>
      <c r="IT45" s="183">
        <v>169.84328309868761</v>
      </c>
      <c r="IU45" s="183">
        <v>172.12230138775439</v>
      </c>
      <c r="IV45" s="183">
        <v>172.12230138775439</v>
      </c>
      <c r="IW45" s="183">
        <v>174.83041505623649</v>
      </c>
      <c r="IX45" s="183">
        <v>179.75506528870989</v>
      </c>
      <c r="IY45" s="183">
        <v>179.06459212770793</v>
      </c>
      <c r="IZ45" s="183">
        <v>180.00628013863547</v>
      </c>
      <c r="JA45" s="183">
        <v>179.52788129677182</v>
      </c>
      <c r="JB45" s="183">
        <v>181.94448181452964</v>
      </c>
      <c r="JC45" s="183">
        <v>173.70061889617895</v>
      </c>
      <c r="JD45" s="183">
        <v>183.65938514274924</v>
      </c>
      <c r="JE45" s="183">
        <v>188.46178920722031</v>
      </c>
      <c r="JF45" s="183">
        <v>188.46178920722031</v>
      </c>
      <c r="JG45" s="183">
        <v>189.76737651704289</v>
      </c>
      <c r="JH45" s="183">
        <v>186.43216599769448</v>
      </c>
      <c r="JI45" s="183">
        <v>187.66149186183867</v>
      </c>
      <c r="JJ45" s="183">
        <v>186.67578672288417</v>
      </c>
      <c r="JK45" s="183">
        <v>187.02378971569965</v>
      </c>
      <c r="JL45" s="183">
        <v>186.23263252869202</v>
      </c>
      <c r="JM45" s="183">
        <v>186.23263252869202</v>
      </c>
      <c r="JN45" s="183">
        <v>184.52894867406729</v>
      </c>
      <c r="JO45" s="183">
        <v>185.3203961158469</v>
      </c>
      <c r="JP45" s="183">
        <v>186.05500086592448</v>
      </c>
      <c r="JQ45" s="183">
        <v>192.73296439709108</v>
      </c>
      <c r="JR45" s="183">
        <v>185.8184749643664</v>
      </c>
      <c r="JS45" s="183">
        <v>192.80531372572187</v>
      </c>
      <c r="JT45" s="183">
        <v>189.23661451860676</v>
      </c>
      <c r="JU45" s="183">
        <v>188.59880936618109</v>
      </c>
      <c r="JV45" s="183">
        <v>186.82638493652567</v>
      </c>
      <c r="JW45" s="183">
        <v>181.45538686325057</v>
      </c>
      <c r="JX45" s="183">
        <v>184.35463793839162</v>
      </c>
      <c r="JY45" s="183">
        <v>183.42442741345047</v>
      </c>
      <c r="JZ45" s="183">
        <v>191.82640294322655</v>
      </c>
      <c r="KA45" s="183">
        <v>178.23841266374524</v>
      </c>
      <c r="KB45" s="183">
        <v>174.5750592904821</v>
      </c>
      <c r="KC45" s="183">
        <v>174.92191501895721</v>
      </c>
      <c r="KD45" s="183">
        <v>174.46823373669446</v>
      </c>
      <c r="KE45" s="183"/>
      <c r="KF45" s="183"/>
      <c r="KG45" s="183"/>
      <c r="KH45" s="183"/>
      <c r="KI45" s="183"/>
      <c r="KJ45" s="183"/>
      <c r="KK45" s="183"/>
      <c r="KL45" s="183"/>
      <c r="KM45" s="183"/>
      <c r="KN45" s="183"/>
      <c r="KO45" s="183"/>
      <c r="KP45" s="183"/>
    </row>
    <row r="46" spans="1:346" s="4" customFormat="1" ht="15.75" customHeight="1" x14ac:dyDescent="0.2">
      <c r="A46" s="13" t="s">
        <v>5</v>
      </c>
      <c r="B46" s="14" t="s">
        <v>6</v>
      </c>
      <c r="C46" s="117">
        <f t="shared" si="97"/>
        <v>39</v>
      </c>
      <c r="D46" s="15"/>
      <c r="E46" s="36">
        <f>IF(E45&gt;0,ROUND((+E45+5),1),CHAR(32))</f>
        <v>163.69999999999999</v>
      </c>
      <c r="F46" s="36">
        <f>IF(F45&gt;0,ROUND((+F45+5),1),CHAR(32))</f>
        <v>163.9</v>
      </c>
      <c r="G46" s="36">
        <f>IF(G45&gt;0,ROUND((+G45+5),1),CHAR(32))</f>
        <v>166.1</v>
      </c>
      <c r="H46" s="36">
        <f>IF(H45&gt;0,ROUND((+H45+5),1),CHAR(32))</f>
        <v>164.7</v>
      </c>
      <c r="I46" s="36">
        <f t="shared" ref="I46:N46" si="210">IF(I45&gt;0,ROUND((+I45+5),1),CHAR(32))</f>
        <v>164.4</v>
      </c>
      <c r="J46" s="36">
        <f t="shared" si="210"/>
        <v>164.8</v>
      </c>
      <c r="K46" s="36">
        <f t="shared" si="210"/>
        <v>173</v>
      </c>
      <c r="L46" s="36">
        <f t="shared" si="210"/>
        <v>173.6</v>
      </c>
      <c r="M46" s="36">
        <f t="shared" si="210"/>
        <v>174.5</v>
      </c>
      <c r="N46" s="36">
        <f t="shared" si="210"/>
        <v>173.9</v>
      </c>
      <c r="O46" s="36">
        <f t="shared" ref="O46:U46" si="211">IF(O45&gt;0,ROUND((+O45+5),1),CHAR(32))</f>
        <v>172.4</v>
      </c>
      <c r="P46" s="36">
        <f t="shared" si="211"/>
        <v>170.6</v>
      </c>
      <c r="Q46" s="36">
        <f t="shared" si="211"/>
        <v>172.7</v>
      </c>
      <c r="R46" s="36">
        <f t="shared" si="211"/>
        <v>172.7</v>
      </c>
      <c r="S46" s="36">
        <f t="shared" si="211"/>
        <v>174.7</v>
      </c>
      <c r="T46" s="36">
        <f t="shared" si="211"/>
        <v>175.3</v>
      </c>
      <c r="U46" s="36">
        <f t="shared" si="211"/>
        <v>163.5</v>
      </c>
      <c r="V46" s="36">
        <f t="shared" ref="V46:AA46" si="212">IF(V45&gt;0,ROUND((+V45+5),1),CHAR(32))</f>
        <v>168.7</v>
      </c>
      <c r="W46" s="36">
        <f t="shared" si="212"/>
        <v>166.6</v>
      </c>
      <c r="X46" s="36">
        <f t="shared" si="212"/>
        <v>167.3</v>
      </c>
      <c r="Y46" s="36">
        <f t="shared" si="212"/>
        <v>166.5</v>
      </c>
      <c r="Z46" s="36">
        <f t="shared" si="212"/>
        <v>166.4</v>
      </c>
      <c r="AA46" s="36">
        <f t="shared" si="212"/>
        <v>167.3</v>
      </c>
      <c r="AB46" s="36">
        <f t="shared" ref="AB46:AI46" si="213">IF(AB45&gt;0,ROUND((+AB45+5),1),CHAR(32))</f>
        <v>166.2</v>
      </c>
      <c r="AC46" s="36">
        <f t="shared" si="213"/>
        <v>166.4</v>
      </c>
      <c r="AD46" s="36">
        <f t="shared" si="213"/>
        <v>167</v>
      </c>
      <c r="AE46" s="36">
        <f t="shared" si="213"/>
        <v>167.2</v>
      </c>
      <c r="AF46" s="36">
        <f t="shared" si="213"/>
        <v>166.6</v>
      </c>
      <c r="AG46" s="36">
        <f t="shared" si="213"/>
        <v>170.4</v>
      </c>
      <c r="AH46" s="36">
        <f t="shared" si="213"/>
        <v>180.5</v>
      </c>
      <c r="AI46" s="36">
        <f t="shared" si="213"/>
        <v>185.4</v>
      </c>
      <c r="AJ46" s="36">
        <f t="shared" ref="AJ46:AO46" si="214">IF(AJ45&gt;0,ROUND((+AJ45+5),1),CHAR(32))</f>
        <v>192</v>
      </c>
      <c r="AK46" s="36">
        <f t="shared" si="214"/>
        <v>195.7</v>
      </c>
      <c r="AL46" s="36">
        <f t="shared" si="214"/>
        <v>191.8</v>
      </c>
      <c r="AM46" s="36">
        <f t="shared" si="214"/>
        <v>188.1</v>
      </c>
      <c r="AN46" s="36">
        <f t="shared" si="214"/>
        <v>187.8</v>
      </c>
      <c r="AO46" s="36">
        <f t="shared" si="214"/>
        <v>189.2</v>
      </c>
      <c r="AP46" s="36">
        <f t="shared" ref="AP46:AV46" si="215">IF(AP45&gt;0,ROUND((+AP45+5),1),CHAR(32))</f>
        <v>193.2</v>
      </c>
      <c r="AQ46" s="36">
        <f t="shared" si="215"/>
        <v>191.2</v>
      </c>
      <c r="AR46" s="36">
        <f t="shared" si="215"/>
        <v>199.1</v>
      </c>
      <c r="AS46" s="36">
        <f t="shared" si="215"/>
        <v>200.8</v>
      </c>
      <c r="AT46" s="36">
        <f t="shared" si="215"/>
        <v>197.3</v>
      </c>
      <c r="AU46" s="36">
        <f t="shared" si="215"/>
        <v>192.8</v>
      </c>
      <c r="AV46" s="36">
        <f t="shared" si="215"/>
        <v>184.4</v>
      </c>
      <c r="AW46" s="36">
        <f t="shared" ref="AW46:BB46" si="216">IF(AW45&gt;0,ROUND((+AW45+5),1),CHAR(32))</f>
        <v>183.2</v>
      </c>
      <c r="AX46" s="36">
        <f t="shared" si="216"/>
        <v>190</v>
      </c>
      <c r="AY46" s="36">
        <f t="shared" si="216"/>
        <v>192.5</v>
      </c>
      <c r="AZ46" s="36">
        <f t="shared" si="216"/>
        <v>187.2</v>
      </c>
      <c r="BA46" s="36">
        <f t="shared" si="216"/>
        <v>201.9</v>
      </c>
      <c r="BB46" s="36">
        <f t="shared" si="216"/>
        <v>194.9</v>
      </c>
      <c r="BC46" s="36">
        <f t="shared" ref="BC46:BH46" si="217">IF(BC45&gt;0,ROUND((+BC45+5),1),CHAR(32))</f>
        <v>197.2</v>
      </c>
      <c r="BD46" s="36">
        <f t="shared" si="217"/>
        <v>197.9</v>
      </c>
      <c r="BE46" s="36">
        <f t="shared" si="217"/>
        <v>198.7</v>
      </c>
      <c r="BF46" s="36">
        <f t="shared" si="217"/>
        <v>213.6</v>
      </c>
      <c r="BG46" s="36">
        <f t="shared" si="217"/>
        <v>219.5</v>
      </c>
      <c r="BH46" s="36">
        <f t="shared" si="217"/>
        <v>229.6</v>
      </c>
      <c r="BI46" s="36">
        <f t="shared" ref="BI46:BO46" si="218">IF(BI45&gt;0,ROUND((+BI45+5),1),CHAR(32))</f>
        <v>223.8</v>
      </c>
      <c r="BJ46" s="36">
        <f t="shared" si="218"/>
        <v>223</v>
      </c>
      <c r="BK46" s="36">
        <f t="shared" si="218"/>
        <v>224.1</v>
      </c>
      <c r="BL46" s="36">
        <f t="shared" si="218"/>
        <v>213.3</v>
      </c>
      <c r="BM46" s="36">
        <f t="shared" si="218"/>
        <v>227.1</v>
      </c>
      <c r="BN46" s="36">
        <f t="shared" si="218"/>
        <v>203.4</v>
      </c>
      <c r="BO46" s="36">
        <f t="shared" si="218"/>
        <v>205.2</v>
      </c>
      <c r="BP46" s="36">
        <f t="shared" ref="BP46:BU46" si="219">IF(BP45&gt;0,ROUND((+BP45+5),1),CHAR(32))</f>
        <v>200.5</v>
      </c>
      <c r="BQ46" s="36">
        <f t="shared" si="219"/>
        <v>200</v>
      </c>
      <c r="BR46" s="36">
        <f t="shared" si="219"/>
        <v>201.2</v>
      </c>
      <c r="BS46" s="36">
        <f t="shared" si="219"/>
        <v>199.8</v>
      </c>
      <c r="BT46" s="36">
        <f t="shared" si="219"/>
        <v>208.9</v>
      </c>
      <c r="BU46" s="36">
        <f t="shared" si="219"/>
        <v>212.3</v>
      </c>
      <c r="BV46" s="36">
        <f t="shared" ref="BV46:CA46" si="220">IF(BV45&gt;0,ROUND((+BV45+5),1),CHAR(32))</f>
        <v>218</v>
      </c>
      <c r="BW46" s="36">
        <f t="shared" si="220"/>
        <v>203.2</v>
      </c>
      <c r="BX46" s="36">
        <f t="shared" si="220"/>
        <v>201.9</v>
      </c>
      <c r="BY46" s="36">
        <f t="shared" si="220"/>
        <v>203.6</v>
      </c>
      <c r="BZ46" s="36">
        <f t="shared" si="220"/>
        <v>203.6</v>
      </c>
      <c r="CA46" s="36">
        <f t="shared" si="220"/>
        <v>208.4</v>
      </c>
      <c r="CB46" s="36">
        <f t="shared" ref="CB46:CG46" si="221">IF(CB45&gt;0,ROUND((+CB45+5),1),CHAR(32))</f>
        <v>207</v>
      </c>
      <c r="CC46" s="36">
        <f t="shared" si="221"/>
        <v>206.2</v>
      </c>
      <c r="CD46" s="36">
        <f t="shared" si="221"/>
        <v>204.3</v>
      </c>
      <c r="CE46" s="36">
        <f t="shared" si="221"/>
        <v>196.1</v>
      </c>
      <c r="CF46" s="36">
        <f t="shared" si="221"/>
        <v>206.3</v>
      </c>
      <c r="CG46" s="36">
        <f t="shared" si="221"/>
        <v>218.7</v>
      </c>
      <c r="CH46" s="36">
        <f t="shared" ref="CH46:CM46" si="222">IF(CH45&gt;0,ROUND((+CH45+5),1),CHAR(32))</f>
        <v>211.6</v>
      </c>
      <c r="CI46" s="36">
        <f t="shared" si="222"/>
        <v>209.7</v>
      </c>
      <c r="CJ46" s="36">
        <f t="shared" si="222"/>
        <v>200.2</v>
      </c>
      <c r="CK46" s="36">
        <f t="shared" si="222"/>
        <v>189.8</v>
      </c>
      <c r="CL46" s="36">
        <f t="shared" si="222"/>
        <v>186.9</v>
      </c>
      <c r="CM46" s="36">
        <f t="shared" si="222"/>
        <v>186.6</v>
      </c>
      <c r="CN46" s="36">
        <f t="shared" ref="CN46:CT46" si="223">IF(CN45&gt;0,ROUND((+CN45+5),1),CHAR(32))</f>
        <v>202.3</v>
      </c>
      <c r="CO46" s="36">
        <f t="shared" si="223"/>
        <v>190.1</v>
      </c>
      <c r="CP46" s="36">
        <f t="shared" si="223"/>
        <v>190.9</v>
      </c>
      <c r="CQ46" s="36">
        <f t="shared" si="223"/>
        <v>189.4</v>
      </c>
      <c r="CR46" s="36">
        <f t="shared" si="223"/>
        <v>186.6</v>
      </c>
      <c r="CS46" s="36">
        <f t="shared" si="223"/>
        <v>184.4</v>
      </c>
      <c r="CT46" s="36">
        <f t="shared" si="223"/>
        <v>200</v>
      </c>
      <c r="CU46" s="36">
        <f t="shared" ref="CU46:DC46" si="224">IF(CU45&gt;0,ROUND((+CU45+5),1),CHAR(32))</f>
        <v>183.2</v>
      </c>
      <c r="CV46" s="36">
        <f t="shared" si="224"/>
        <v>199.2</v>
      </c>
      <c r="CW46" s="36">
        <f t="shared" si="224"/>
        <v>183.5</v>
      </c>
      <c r="CX46" s="36">
        <f t="shared" si="224"/>
        <v>183.7</v>
      </c>
      <c r="CY46" s="36">
        <f t="shared" si="224"/>
        <v>197.3</v>
      </c>
      <c r="CZ46" s="36">
        <f t="shared" si="224"/>
        <v>185.6</v>
      </c>
      <c r="DA46" s="36">
        <f t="shared" si="224"/>
        <v>183.5</v>
      </c>
      <c r="DB46" s="36">
        <f t="shared" si="224"/>
        <v>180.7</v>
      </c>
      <c r="DC46" s="141">
        <f t="shared" si="224"/>
        <v>180.9</v>
      </c>
      <c r="DD46" s="141">
        <f t="shared" ref="DD46:DM46" si="225">IF(DD45&gt;0,ROUND((+DD45+5),1),CHAR(32))</f>
        <v>181.9</v>
      </c>
      <c r="DE46" s="141">
        <f t="shared" si="225"/>
        <v>182.9</v>
      </c>
      <c r="DF46" s="141">
        <f t="shared" si="225"/>
        <v>183.6</v>
      </c>
      <c r="DG46" s="141">
        <f t="shared" si="225"/>
        <v>184.7</v>
      </c>
      <c r="DH46" s="141">
        <f t="shared" si="225"/>
        <v>188.5</v>
      </c>
      <c r="DI46" s="141">
        <f t="shared" si="225"/>
        <v>191.7</v>
      </c>
      <c r="DJ46" s="141">
        <f t="shared" si="225"/>
        <v>188</v>
      </c>
      <c r="DK46" s="141">
        <f t="shared" si="225"/>
        <v>197.2</v>
      </c>
      <c r="DL46" s="141">
        <f t="shared" si="225"/>
        <v>212.8</v>
      </c>
      <c r="DM46" s="141">
        <f t="shared" si="225"/>
        <v>201</v>
      </c>
      <c r="DN46" s="141">
        <f t="shared" ref="DN46:DY46" si="226">IF(DN45&gt;0,ROUND((+DN45+DN64),1),CHAR(32))</f>
        <v>199.9</v>
      </c>
      <c r="DO46" s="141">
        <f t="shared" si="226"/>
        <v>205.1</v>
      </c>
      <c r="DP46" s="141">
        <f t="shared" si="226"/>
        <v>205.2</v>
      </c>
      <c r="DQ46" s="141">
        <f t="shared" si="226"/>
        <v>213.7</v>
      </c>
      <c r="DR46" s="141">
        <f t="shared" si="226"/>
        <v>211.2</v>
      </c>
      <c r="DS46" s="141">
        <f t="shared" si="226"/>
        <v>214.3</v>
      </c>
      <c r="DT46" s="141">
        <f t="shared" si="226"/>
        <v>219.8</v>
      </c>
      <c r="DU46" s="141">
        <f t="shared" si="226"/>
        <v>219</v>
      </c>
      <c r="DV46" s="141">
        <f t="shared" si="226"/>
        <v>219.3</v>
      </c>
      <c r="DW46" s="141">
        <f t="shared" si="226"/>
        <v>224.5</v>
      </c>
      <c r="DX46" s="141">
        <f t="shared" si="226"/>
        <v>226.5</v>
      </c>
      <c r="DY46" s="141">
        <f t="shared" si="226"/>
        <v>227.2</v>
      </c>
      <c r="DZ46" s="141">
        <f t="shared" ref="DZ46:EL46" si="227">IF(DZ45&gt;0,ROUND((+DZ45+DZ64),1),CHAR(32))</f>
        <v>224.5</v>
      </c>
      <c r="EA46" s="141">
        <f t="shared" si="227"/>
        <v>229.8</v>
      </c>
      <c r="EB46" s="141">
        <f t="shared" si="227"/>
        <v>229.1</v>
      </c>
      <c r="EC46" s="141">
        <f t="shared" si="227"/>
        <v>227.1</v>
      </c>
      <c r="ED46" s="141">
        <f t="shared" si="227"/>
        <v>240.2</v>
      </c>
      <c r="EE46" s="141">
        <f t="shared" si="227"/>
        <v>241.6</v>
      </c>
      <c r="EF46" s="141">
        <f t="shared" si="227"/>
        <v>245.1</v>
      </c>
      <c r="EG46" s="141">
        <f t="shared" si="227"/>
        <v>242</v>
      </c>
      <c r="EH46" s="141">
        <f t="shared" si="227"/>
        <v>250.5</v>
      </c>
      <c r="EI46" s="141">
        <f t="shared" si="227"/>
        <v>258.3</v>
      </c>
      <c r="EJ46" s="141">
        <f t="shared" si="227"/>
        <v>246.4</v>
      </c>
      <c r="EK46" s="141">
        <f t="shared" si="227"/>
        <v>245.8</v>
      </c>
      <c r="EL46" s="141">
        <f t="shared" si="227"/>
        <v>241.5</v>
      </c>
      <c r="EM46" s="141">
        <f t="shared" ref="EM46:EX46" si="228">IF(EM45&gt;0,ROUND((+EM45+EM64),1),CHAR(32))</f>
        <v>238.6</v>
      </c>
      <c r="EN46" s="141">
        <f t="shared" si="228"/>
        <v>246.1</v>
      </c>
      <c r="EO46" s="141">
        <f t="shared" si="228"/>
        <v>247.4</v>
      </c>
      <c r="EP46" s="141">
        <f t="shared" si="228"/>
        <v>248.4</v>
      </c>
      <c r="EQ46" s="141">
        <f t="shared" si="228"/>
        <v>252.6</v>
      </c>
      <c r="ER46" s="141">
        <f t="shared" si="228"/>
        <v>249.7</v>
      </c>
      <c r="ES46" s="141">
        <f t="shared" si="228"/>
        <v>251.5</v>
      </c>
      <c r="ET46" s="141">
        <f t="shared" si="228"/>
        <v>244.8</v>
      </c>
      <c r="EU46" s="141">
        <f t="shared" si="228"/>
        <v>244.4</v>
      </c>
      <c r="EV46" s="141">
        <f t="shared" si="228"/>
        <v>244.1</v>
      </c>
      <c r="EW46" s="141">
        <f t="shared" si="228"/>
        <v>244.1</v>
      </c>
      <c r="EX46" s="141">
        <f t="shared" si="228"/>
        <v>244.1</v>
      </c>
      <c r="EY46" s="141">
        <f t="shared" ref="EY46:FM46" si="229">IF(EY45&gt;0,ROUND((+EY45+EY64),1),CHAR(32))</f>
        <v>245.9</v>
      </c>
      <c r="EZ46" s="141">
        <f t="shared" si="229"/>
        <v>245.6</v>
      </c>
      <c r="FA46" s="141">
        <f t="shared" si="229"/>
        <v>240.4</v>
      </c>
      <c r="FB46" s="141">
        <f t="shared" si="229"/>
        <v>249.5</v>
      </c>
      <c r="FC46" s="141">
        <f t="shared" si="229"/>
        <v>248.4</v>
      </c>
      <c r="FD46" s="141">
        <f t="shared" si="229"/>
        <v>250.6</v>
      </c>
      <c r="FE46" s="141">
        <f t="shared" si="229"/>
        <v>250.6</v>
      </c>
      <c r="FF46" s="141">
        <f t="shared" si="229"/>
        <v>248.1</v>
      </c>
      <c r="FG46" s="141">
        <f t="shared" si="229"/>
        <v>242.7</v>
      </c>
      <c r="FH46" s="141">
        <f t="shared" si="229"/>
        <v>240.3</v>
      </c>
      <c r="FI46" s="141">
        <f t="shared" si="229"/>
        <v>239.4</v>
      </c>
      <c r="FJ46" s="141">
        <f t="shared" si="229"/>
        <v>240.4</v>
      </c>
      <c r="FK46" s="141">
        <f t="shared" si="229"/>
        <v>237.8</v>
      </c>
      <c r="FL46" s="141">
        <f t="shared" si="229"/>
        <v>236.7</v>
      </c>
      <c r="FM46" s="141">
        <f t="shared" si="229"/>
        <v>235.5</v>
      </c>
      <c r="FN46" s="141">
        <f t="shared" ref="FN46:FY46" si="230">IF(FN45&gt;0,ROUND((+FN45+FN64),1),CHAR(32))</f>
        <v>235.7</v>
      </c>
      <c r="FO46" s="141">
        <v>235</v>
      </c>
      <c r="FP46" s="141">
        <f t="shared" si="230"/>
        <v>232.6</v>
      </c>
      <c r="FQ46" s="141">
        <f t="shared" si="230"/>
        <v>233.1</v>
      </c>
      <c r="FR46" s="141">
        <f t="shared" si="230"/>
        <v>232</v>
      </c>
      <c r="FS46" s="141">
        <f t="shared" si="230"/>
        <v>233.6</v>
      </c>
      <c r="FT46" s="141">
        <f t="shared" si="230"/>
        <v>233.8</v>
      </c>
      <c r="FU46" s="141">
        <f t="shared" si="230"/>
        <v>232</v>
      </c>
      <c r="FV46" s="141">
        <f t="shared" si="230"/>
        <v>239.6</v>
      </c>
      <c r="FW46" s="141">
        <f t="shared" si="230"/>
        <v>239.3</v>
      </c>
      <c r="FX46" s="141">
        <f t="shared" si="230"/>
        <v>234.4</v>
      </c>
      <c r="FY46" s="141">
        <f t="shared" si="230"/>
        <v>240.1</v>
      </c>
      <c r="FZ46" s="141">
        <f t="shared" ref="FZ46:HG46" si="231">IF(FZ45&gt;0,ROUND((+FZ45+FZ64),1),CHAR(32))</f>
        <v>231.1</v>
      </c>
      <c r="GA46" s="141">
        <f t="shared" si="231"/>
        <v>228.8</v>
      </c>
      <c r="GB46" s="141">
        <f t="shared" si="231"/>
        <v>226.2</v>
      </c>
      <c r="GC46" s="141">
        <f t="shared" si="231"/>
        <v>224.7</v>
      </c>
      <c r="GD46" s="141">
        <f t="shared" si="231"/>
        <v>223</v>
      </c>
      <c r="GE46" s="141">
        <f t="shared" si="231"/>
        <v>222</v>
      </c>
      <c r="GF46" s="141">
        <f t="shared" si="231"/>
        <v>206</v>
      </c>
      <c r="GG46" s="141" t="str">
        <f t="shared" si="231"/>
        <v xml:space="preserve"> </v>
      </c>
      <c r="GH46" s="141" t="str">
        <f t="shared" si="231"/>
        <v xml:space="preserve"> </v>
      </c>
      <c r="GI46" s="141" t="str">
        <f t="shared" si="231"/>
        <v xml:space="preserve"> </v>
      </c>
      <c r="GJ46" s="141" t="str">
        <f t="shared" si="231"/>
        <v xml:space="preserve"> </v>
      </c>
      <c r="GK46" s="141">
        <f t="shared" si="231"/>
        <v>206</v>
      </c>
      <c r="GL46" s="141">
        <f t="shared" si="231"/>
        <v>201.9</v>
      </c>
      <c r="GM46" s="141">
        <f t="shared" si="231"/>
        <v>201.7</v>
      </c>
      <c r="GN46" s="141">
        <f t="shared" si="231"/>
        <v>202.3</v>
      </c>
      <c r="GO46" s="141">
        <f t="shared" si="231"/>
        <v>208.2</v>
      </c>
      <c r="GP46" s="141">
        <f t="shared" si="231"/>
        <v>209.1</v>
      </c>
      <c r="GQ46" s="141">
        <f t="shared" si="231"/>
        <v>207.3</v>
      </c>
      <c r="GR46" s="141">
        <f t="shared" si="231"/>
        <v>206.1</v>
      </c>
      <c r="GS46" s="141">
        <f t="shared" si="231"/>
        <v>204.8</v>
      </c>
      <c r="GT46" s="141">
        <f t="shared" si="231"/>
        <v>205.8</v>
      </c>
      <c r="GU46" s="141">
        <f t="shared" si="231"/>
        <v>206.7</v>
      </c>
      <c r="GV46" s="141">
        <f t="shared" si="231"/>
        <v>206</v>
      </c>
      <c r="GW46" s="141">
        <f t="shared" si="231"/>
        <v>204.3</v>
      </c>
      <c r="GX46" s="141">
        <f t="shared" si="231"/>
        <v>205.9</v>
      </c>
      <c r="GY46" s="141">
        <f t="shared" si="231"/>
        <v>200.4</v>
      </c>
      <c r="GZ46" s="141">
        <f t="shared" si="231"/>
        <v>201.7</v>
      </c>
      <c r="HA46" s="141">
        <f t="shared" si="231"/>
        <v>201.7</v>
      </c>
      <c r="HB46" s="141">
        <f t="shared" si="231"/>
        <v>201.6</v>
      </c>
      <c r="HC46" s="141">
        <f t="shared" si="231"/>
        <v>200.8</v>
      </c>
      <c r="HD46" s="141">
        <f t="shared" si="231"/>
        <v>202.9</v>
      </c>
      <c r="HE46" s="141">
        <f t="shared" si="231"/>
        <v>204.8</v>
      </c>
      <c r="HF46" s="141">
        <f t="shared" si="231"/>
        <v>205</v>
      </c>
      <c r="HG46" s="141">
        <f t="shared" si="231"/>
        <v>203.4</v>
      </c>
      <c r="HH46" s="141">
        <f t="shared" ref="HH46:IT46" si="232">IF(HH45&gt;0,ROUND((+HH45+HH64),1),CHAR(32))</f>
        <v>198.9</v>
      </c>
      <c r="HI46" s="141">
        <f t="shared" si="232"/>
        <v>199.7</v>
      </c>
      <c r="HJ46" s="141">
        <f t="shared" si="232"/>
        <v>200.2</v>
      </c>
      <c r="HK46" s="141">
        <f t="shared" si="232"/>
        <v>198</v>
      </c>
      <c r="HL46" s="141">
        <f t="shared" si="232"/>
        <v>196.6</v>
      </c>
      <c r="HM46" s="141">
        <f t="shared" si="232"/>
        <v>198.5</v>
      </c>
      <c r="HN46" s="141">
        <f t="shared" si="232"/>
        <v>201.3</v>
      </c>
      <c r="HO46" s="141">
        <f t="shared" si="232"/>
        <v>196.8</v>
      </c>
      <c r="HP46" s="141">
        <f t="shared" si="232"/>
        <v>203.2</v>
      </c>
      <c r="HQ46" s="141">
        <f t="shared" si="232"/>
        <v>205.5</v>
      </c>
      <c r="HR46" s="141">
        <f t="shared" si="232"/>
        <v>206.8</v>
      </c>
      <c r="HS46" s="141">
        <f t="shared" si="232"/>
        <v>206</v>
      </c>
      <c r="HT46" s="141">
        <f t="shared" si="232"/>
        <v>204.2</v>
      </c>
      <c r="HU46" s="141">
        <v>204.2</v>
      </c>
      <c r="HV46" s="141">
        <f t="shared" si="232"/>
        <v>204.1</v>
      </c>
      <c r="HW46" s="141">
        <f t="shared" si="232"/>
        <v>203.5</v>
      </c>
      <c r="HX46" s="141">
        <f t="shared" si="232"/>
        <v>204.6</v>
      </c>
      <c r="HY46" s="141">
        <f t="shared" si="232"/>
        <v>200.8</v>
      </c>
      <c r="HZ46" s="141">
        <f t="shared" si="232"/>
        <v>205.4</v>
      </c>
      <c r="IA46" s="141">
        <f t="shared" si="232"/>
        <v>202.4</v>
      </c>
      <c r="IB46" s="141">
        <f t="shared" si="232"/>
        <v>203.4</v>
      </c>
      <c r="IC46" s="141">
        <f t="shared" si="232"/>
        <v>201.6</v>
      </c>
      <c r="ID46" s="141">
        <f t="shared" si="232"/>
        <v>201.3</v>
      </c>
      <c r="IE46" s="141">
        <f t="shared" si="232"/>
        <v>199.1</v>
      </c>
      <c r="IF46" s="141">
        <f t="shared" si="232"/>
        <v>198.8</v>
      </c>
      <c r="IG46" s="141">
        <f t="shared" si="232"/>
        <v>201</v>
      </c>
      <c r="IH46" s="141">
        <f t="shared" si="232"/>
        <v>196.5</v>
      </c>
      <c r="II46" s="141">
        <f t="shared" si="232"/>
        <v>190.4</v>
      </c>
      <c r="IJ46" s="141">
        <f t="shared" si="232"/>
        <v>186.9</v>
      </c>
      <c r="IK46" s="141">
        <f t="shared" si="232"/>
        <v>191</v>
      </c>
      <c r="IL46" s="141">
        <f t="shared" si="232"/>
        <v>188.4</v>
      </c>
      <c r="IM46" s="141">
        <f t="shared" si="232"/>
        <v>185.7</v>
      </c>
      <c r="IN46" s="141">
        <f t="shared" si="232"/>
        <v>186.6</v>
      </c>
      <c r="IO46" s="141">
        <f t="shared" si="232"/>
        <v>185.2</v>
      </c>
      <c r="IP46" s="141">
        <f t="shared" si="232"/>
        <v>186.4</v>
      </c>
      <c r="IQ46" s="141">
        <f t="shared" si="232"/>
        <v>181.9</v>
      </c>
      <c r="IR46" s="141">
        <f t="shared" si="232"/>
        <v>180.8</v>
      </c>
      <c r="IS46" s="141">
        <f t="shared" si="232"/>
        <v>175.5</v>
      </c>
      <c r="IT46" s="141">
        <f t="shared" si="232"/>
        <v>177.8</v>
      </c>
      <c r="IU46" s="141">
        <f t="shared" ref="IU46:JK46" si="233">IF(IU45&gt;0,ROUND((+IU45+IU64),1),CHAR(32))</f>
        <v>180.1</v>
      </c>
      <c r="IV46" s="141">
        <f t="shared" si="233"/>
        <v>180.1</v>
      </c>
      <c r="IW46" s="141">
        <f t="shared" si="233"/>
        <v>182.8</v>
      </c>
      <c r="IX46" s="141">
        <f t="shared" si="233"/>
        <v>187.8</v>
      </c>
      <c r="IY46" s="141">
        <f t="shared" si="233"/>
        <v>187.1</v>
      </c>
      <c r="IZ46" s="141">
        <f t="shared" si="233"/>
        <v>188</v>
      </c>
      <c r="JA46" s="141">
        <f t="shared" si="233"/>
        <v>187.5</v>
      </c>
      <c r="JB46" s="141">
        <f t="shared" si="233"/>
        <v>189.9</v>
      </c>
      <c r="JC46" s="141">
        <f t="shared" si="233"/>
        <v>181.7</v>
      </c>
      <c r="JD46" s="141">
        <f t="shared" si="233"/>
        <v>191.7</v>
      </c>
      <c r="JE46" s="141">
        <f t="shared" si="233"/>
        <v>196.5</v>
      </c>
      <c r="JF46" s="141">
        <f t="shared" si="233"/>
        <v>196.5</v>
      </c>
      <c r="JG46" s="141">
        <f t="shared" si="233"/>
        <v>197.8</v>
      </c>
      <c r="JH46" s="141">
        <f t="shared" si="233"/>
        <v>194.4</v>
      </c>
      <c r="JI46" s="141">
        <f t="shared" si="233"/>
        <v>195.7</v>
      </c>
      <c r="JJ46" s="141">
        <f t="shared" si="233"/>
        <v>194.7</v>
      </c>
      <c r="JK46" s="141">
        <f t="shared" si="233"/>
        <v>195</v>
      </c>
      <c r="JL46" s="141">
        <f t="shared" ref="JL46:KP46" si="234">IF(JL45&gt;0,ROUND((+JL45+JL64),1),CHAR(32))</f>
        <v>194.2</v>
      </c>
      <c r="JM46" s="141">
        <f t="shared" ref="JM46" si="235">IF(JM45&gt;0,ROUND((+JM45+JM64),1),CHAR(32))</f>
        <v>194.2</v>
      </c>
      <c r="JN46" s="141">
        <f t="shared" si="234"/>
        <v>192.5</v>
      </c>
      <c r="JO46" s="141">
        <f t="shared" si="234"/>
        <v>193.3</v>
      </c>
      <c r="JP46" s="141">
        <f t="shared" si="234"/>
        <v>194.1</v>
      </c>
      <c r="JQ46" s="141">
        <f t="shared" si="234"/>
        <v>200.7</v>
      </c>
      <c r="JR46" s="141">
        <f t="shared" si="234"/>
        <v>193.8</v>
      </c>
      <c r="JS46" s="141">
        <f t="shared" si="234"/>
        <v>200.8</v>
      </c>
      <c r="JT46" s="141">
        <f t="shared" ref="JT46" si="236">IF(JT45&gt;0,ROUND((+JT45+JT64),1),CHAR(32))</f>
        <v>197.2</v>
      </c>
      <c r="JU46" s="141">
        <f t="shared" si="234"/>
        <v>196.6</v>
      </c>
      <c r="JV46" s="141">
        <f t="shared" si="234"/>
        <v>194.8</v>
      </c>
      <c r="JW46" s="141">
        <f t="shared" si="234"/>
        <v>189.5</v>
      </c>
      <c r="JX46" s="141">
        <f t="shared" si="234"/>
        <v>192.4</v>
      </c>
      <c r="JY46" s="141">
        <f t="shared" si="234"/>
        <v>191.4</v>
      </c>
      <c r="JZ46" s="141">
        <f t="shared" si="234"/>
        <v>199.8</v>
      </c>
      <c r="KA46" s="141">
        <f t="shared" si="234"/>
        <v>186.2</v>
      </c>
      <c r="KB46" s="141">
        <f t="shared" si="234"/>
        <v>182.6</v>
      </c>
      <c r="KC46" s="141">
        <f t="shared" si="234"/>
        <v>182.9</v>
      </c>
      <c r="KD46" s="141">
        <f t="shared" ref="KD46" si="237">IF(KD45&gt;0,ROUND((+KD45+KD64),1),CHAR(32))</f>
        <v>182.5</v>
      </c>
      <c r="KE46" s="141" t="str">
        <f t="shared" si="234"/>
        <v xml:space="preserve"> </v>
      </c>
      <c r="KF46" s="141" t="str">
        <f t="shared" si="234"/>
        <v xml:space="preserve"> </v>
      </c>
      <c r="KG46" s="141" t="str">
        <f t="shared" si="234"/>
        <v xml:space="preserve"> </v>
      </c>
      <c r="KH46" s="141" t="str">
        <f t="shared" si="234"/>
        <v xml:space="preserve"> </v>
      </c>
      <c r="KI46" s="141" t="str">
        <f t="shared" si="234"/>
        <v xml:space="preserve"> </v>
      </c>
      <c r="KJ46" s="141" t="str">
        <f t="shared" si="234"/>
        <v xml:space="preserve"> </v>
      </c>
      <c r="KK46" s="141" t="str">
        <f t="shared" si="234"/>
        <v xml:space="preserve"> </v>
      </c>
      <c r="KL46" s="141" t="str">
        <f t="shared" si="234"/>
        <v xml:space="preserve"> </v>
      </c>
      <c r="KM46" s="141" t="str">
        <f t="shared" si="234"/>
        <v xml:space="preserve"> </v>
      </c>
      <c r="KN46" s="141" t="str">
        <f t="shared" si="234"/>
        <v xml:space="preserve"> </v>
      </c>
      <c r="KO46" s="141" t="str">
        <f t="shared" si="234"/>
        <v xml:space="preserve"> </v>
      </c>
      <c r="KP46" s="141" t="str">
        <f t="shared" si="234"/>
        <v xml:space="preserve"> </v>
      </c>
    </row>
    <row r="47" spans="1:346" s="4" customFormat="1" ht="18.75" customHeight="1" thickBot="1" x14ac:dyDescent="0.25">
      <c r="A47" s="8" t="s">
        <v>29</v>
      </c>
      <c r="B47" s="6" t="s">
        <v>6</v>
      </c>
      <c r="C47" s="117">
        <f t="shared" si="97"/>
        <v>40</v>
      </c>
      <c r="D47" s="7"/>
      <c r="E47" s="35">
        <v>170.2</v>
      </c>
      <c r="F47" s="35">
        <v>168.6</v>
      </c>
      <c r="G47" s="35">
        <v>171.5</v>
      </c>
      <c r="H47" s="35">
        <v>170.1</v>
      </c>
      <c r="I47" s="35">
        <v>169.6</v>
      </c>
      <c r="J47" s="35">
        <v>170.6</v>
      </c>
      <c r="K47" s="35">
        <v>171.5</v>
      </c>
      <c r="L47" s="35">
        <v>171.9</v>
      </c>
      <c r="M47" s="35">
        <v>172.6</v>
      </c>
      <c r="N47" s="35">
        <v>172.4</v>
      </c>
      <c r="O47" s="35">
        <v>172.1</v>
      </c>
      <c r="P47" s="35">
        <v>171.2</v>
      </c>
      <c r="Q47" s="35">
        <v>173.3</v>
      </c>
      <c r="R47" s="35">
        <v>173.3</v>
      </c>
      <c r="S47" s="35">
        <v>177.7</v>
      </c>
      <c r="T47" s="35">
        <v>176.5</v>
      </c>
      <c r="U47" s="35">
        <v>162.6</v>
      </c>
      <c r="V47" s="35">
        <v>169.2</v>
      </c>
      <c r="W47" s="35">
        <v>179.4</v>
      </c>
      <c r="X47" s="35">
        <v>181.7</v>
      </c>
      <c r="Y47" s="35">
        <v>169.3</v>
      </c>
      <c r="Z47" s="35">
        <v>169.3</v>
      </c>
      <c r="AA47" s="35">
        <v>169.5</v>
      </c>
      <c r="AB47" s="35">
        <v>168.6</v>
      </c>
      <c r="AC47" s="35">
        <v>168.8</v>
      </c>
      <c r="AD47" s="35">
        <v>168.2</v>
      </c>
      <c r="AE47" s="35">
        <v>168.4</v>
      </c>
      <c r="AF47" s="35">
        <v>167.7</v>
      </c>
      <c r="AG47" s="35">
        <v>141.9</v>
      </c>
      <c r="AH47" s="35">
        <v>182.3</v>
      </c>
      <c r="AI47" s="35">
        <v>187.5</v>
      </c>
      <c r="AJ47" s="35">
        <v>194.8</v>
      </c>
      <c r="AK47" s="35">
        <v>198.4</v>
      </c>
      <c r="AL47" s="35">
        <v>196</v>
      </c>
      <c r="AM47" s="35">
        <v>192</v>
      </c>
      <c r="AN47" s="35">
        <v>191.1</v>
      </c>
      <c r="AO47" s="35">
        <v>191.8</v>
      </c>
      <c r="AP47" s="35">
        <v>196.8</v>
      </c>
      <c r="AQ47" s="35">
        <v>192.8</v>
      </c>
      <c r="AR47" s="35">
        <v>202.8</v>
      </c>
      <c r="AS47" s="35">
        <v>197.2</v>
      </c>
      <c r="AT47" s="35">
        <v>194.5</v>
      </c>
      <c r="AU47" s="35">
        <v>191.8</v>
      </c>
      <c r="AV47" s="35">
        <v>188.1</v>
      </c>
      <c r="AW47" s="35">
        <v>187.7</v>
      </c>
      <c r="AX47" s="35">
        <v>195.6</v>
      </c>
      <c r="AY47" s="35">
        <v>198.3</v>
      </c>
      <c r="AZ47" s="35">
        <v>185.4</v>
      </c>
      <c r="BA47" s="35">
        <v>195.1</v>
      </c>
      <c r="BB47" s="35">
        <v>192.4</v>
      </c>
      <c r="BC47" s="35">
        <v>194.9</v>
      </c>
      <c r="BD47" s="35">
        <v>195.8</v>
      </c>
      <c r="BE47" s="35">
        <v>196.3</v>
      </c>
      <c r="BF47" s="35">
        <v>209.4</v>
      </c>
      <c r="BG47" s="35">
        <v>212.4</v>
      </c>
      <c r="BH47" s="35">
        <v>223.2</v>
      </c>
      <c r="BI47" s="35">
        <v>215.7</v>
      </c>
      <c r="BJ47" s="35">
        <v>215.2</v>
      </c>
      <c r="BK47" s="35">
        <v>218.4</v>
      </c>
      <c r="BL47" s="35">
        <v>220.6</v>
      </c>
      <c r="BM47" s="35">
        <v>222.7</v>
      </c>
      <c r="BN47" s="35">
        <v>188.70547748217228</v>
      </c>
      <c r="BO47" s="35">
        <v>206.2627</v>
      </c>
      <c r="BP47" s="35">
        <v>199.1</v>
      </c>
      <c r="BQ47" s="35">
        <v>199</v>
      </c>
      <c r="BR47" s="35">
        <v>197.1849</v>
      </c>
      <c r="BS47" s="35">
        <v>196.4</v>
      </c>
      <c r="BT47" s="35">
        <v>208.1</v>
      </c>
      <c r="BU47" s="35">
        <v>210.3</v>
      </c>
      <c r="BV47" s="35">
        <v>217</v>
      </c>
      <c r="BW47" s="35">
        <v>201.9</v>
      </c>
      <c r="BX47" s="35">
        <v>199.5</v>
      </c>
      <c r="BY47" s="35">
        <v>200.45679999999999</v>
      </c>
      <c r="BZ47" s="35">
        <v>200.45679999999999</v>
      </c>
      <c r="CA47" s="35">
        <v>205.96440000000001</v>
      </c>
      <c r="CB47" s="35">
        <v>204.54599999999999</v>
      </c>
      <c r="CC47" s="35">
        <v>203.75299999999999</v>
      </c>
      <c r="CD47" s="35">
        <v>202.20169999999999</v>
      </c>
      <c r="CE47" s="35">
        <v>193.7722</v>
      </c>
      <c r="CF47" s="35">
        <v>189.74</v>
      </c>
      <c r="CG47" s="35">
        <v>211.62950000000001</v>
      </c>
      <c r="CH47" s="35">
        <v>207.50049999999999</v>
      </c>
      <c r="CI47" s="35">
        <v>203.8673</v>
      </c>
      <c r="CJ47" s="35">
        <v>198.30770000000001</v>
      </c>
      <c r="CK47" s="35">
        <v>186.15289999999999</v>
      </c>
      <c r="CL47" s="35">
        <v>183.39490000000001</v>
      </c>
      <c r="CM47" s="35">
        <v>183.79069999999999</v>
      </c>
      <c r="CN47" s="35">
        <v>195.98140000000001</v>
      </c>
      <c r="CO47" s="35">
        <v>187.21600000000001</v>
      </c>
      <c r="CP47" s="35">
        <v>188.27250000000001</v>
      </c>
      <c r="CQ47" s="35">
        <v>185.92850000000001</v>
      </c>
      <c r="CR47" s="35">
        <v>183.1944</v>
      </c>
      <c r="CS47" s="35">
        <v>180.8186</v>
      </c>
      <c r="CT47" s="35">
        <v>191.11320000000001</v>
      </c>
      <c r="CU47" s="35">
        <v>179.5351</v>
      </c>
      <c r="CV47" s="35">
        <v>191.7</v>
      </c>
      <c r="CW47" s="35">
        <v>179.40649999999999</v>
      </c>
      <c r="CX47" s="35">
        <v>180.15219999999999</v>
      </c>
      <c r="CY47" s="35">
        <v>189.7</v>
      </c>
      <c r="CZ47" s="35">
        <v>179.69759999999999</v>
      </c>
      <c r="DA47" s="35">
        <v>178.7199</v>
      </c>
      <c r="DB47" s="35">
        <v>175.52</v>
      </c>
      <c r="DC47" s="142">
        <v>176.1217</v>
      </c>
      <c r="DD47" s="142">
        <v>176.58529999999999</v>
      </c>
      <c r="DE47" s="142">
        <v>177.571</v>
      </c>
      <c r="DF47" s="142">
        <v>179.17160000000001</v>
      </c>
      <c r="DG47" s="142">
        <v>180.22499999999999</v>
      </c>
      <c r="DH47" s="142">
        <v>184.63140000000001</v>
      </c>
      <c r="DI47" s="142">
        <v>187.3279</v>
      </c>
      <c r="DJ47" s="142">
        <v>182.79470000000001</v>
      </c>
      <c r="DK47" s="142">
        <v>192.4631</v>
      </c>
      <c r="DL47" s="142">
        <v>190.89529999999999</v>
      </c>
      <c r="DM47" s="142">
        <v>185.73179999999999</v>
      </c>
      <c r="DN47" s="142">
        <v>184.62559999999999</v>
      </c>
      <c r="DO47" s="142">
        <v>186.7413</v>
      </c>
      <c r="DP47" s="142">
        <v>187.36689999999999</v>
      </c>
      <c r="DQ47" s="142">
        <v>192.72890000000001</v>
      </c>
      <c r="DR47" s="142">
        <v>189.88839999999999</v>
      </c>
      <c r="DS47" s="142">
        <v>190.1885</v>
      </c>
      <c r="DT47" s="142">
        <v>200.41919999999999</v>
      </c>
      <c r="DU47" s="142">
        <v>200.41919999999999</v>
      </c>
      <c r="DV47" s="142">
        <v>201.56659999999999</v>
      </c>
      <c r="DW47" s="142">
        <v>205.30770000000001</v>
      </c>
      <c r="DX47" s="142">
        <v>207.47880000000001</v>
      </c>
      <c r="DY47" s="142">
        <v>207.9247</v>
      </c>
      <c r="DZ47" s="142">
        <v>207.21109999999999</v>
      </c>
      <c r="EA47" s="142">
        <v>208.9665</v>
      </c>
      <c r="EB47" s="142">
        <v>210.0068</v>
      </c>
      <c r="EC47" s="142">
        <v>208.62629999999999</v>
      </c>
      <c r="ED47" s="142">
        <v>222.5736</v>
      </c>
      <c r="EE47" s="142">
        <v>224.4649</v>
      </c>
      <c r="EF47" s="142">
        <v>228.03890000000001</v>
      </c>
      <c r="EG47" s="142">
        <v>237.90518878223824</v>
      </c>
      <c r="EH47" s="142">
        <v>249.32019570260118</v>
      </c>
      <c r="EI47" s="142">
        <v>260.5163234878878</v>
      </c>
      <c r="EJ47" s="142">
        <v>256.83986275418903</v>
      </c>
      <c r="EK47" s="142">
        <v>256.17791389011586</v>
      </c>
      <c r="EL47" s="142">
        <v>236.74893138506147</v>
      </c>
      <c r="EM47" s="142">
        <v>235.92447647412405</v>
      </c>
      <c r="EN47" s="142">
        <v>241.13310847809916</v>
      </c>
      <c r="EO47" s="142">
        <v>243.33542660396378</v>
      </c>
      <c r="EP47" s="142">
        <v>244.71031825581773</v>
      </c>
      <c r="EQ47" s="142">
        <v>244.71256351255397</v>
      </c>
      <c r="ER47" s="142">
        <v>241.78614371337693</v>
      </c>
      <c r="ES47" s="142">
        <v>243.638580343082</v>
      </c>
      <c r="ET47" s="142">
        <v>236.73678233788993</v>
      </c>
      <c r="EU47" s="142">
        <v>236.42908084794448</v>
      </c>
      <c r="EV47" s="142">
        <v>236.229080847944</v>
      </c>
      <c r="EW47" s="142">
        <v>236.99811458256448</v>
      </c>
      <c r="EX47" s="142">
        <v>236.93474092222743</v>
      </c>
      <c r="EY47" s="142">
        <v>238.76910346498818</v>
      </c>
      <c r="EZ47" s="142">
        <v>237.97111662141128</v>
      </c>
      <c r="FA47" s="142">
        <v>243.10587182556927</v>
      </c>
      <c r="FB47" s="142">
        <v>243.65193246547466</v>
      </c>
      <c r="FC47" s="142">
        <v>242.84742084188088</v>
      </c>
      <c r="FD47" s="142">
        <v>244.32321963272159</v>
      </c>
      <c r="FE47" s="142">
        <v>244.32321963272159</v>
      </c>
      <c r="FF47" s="142">
        <v>241.56981421438837</v>
      </c>
      <c r="FG47" s="142">
        <v>238.13117123001908</v>
      </c>
      <c r="FH47" s="142">
        <v>236.28335821387461</v>
      </c>
      <c r="FI47" s="142">
        <v>233.5702474315996</v>
      </c>
      <c r="FJ47" s="142">
        <v>233.61638843157243</v>
      </c>
      <c r="FK47" s="142">
        <v>231.97163717011904</v>
      </c>
      <c r="FL47" s="142">
        <v>230.24167260433941</v>
      </c>
      <c r="FM47" s="142">
        <v>228.76813621344348</v>
      </c>
      <c r="FN47" s="142">
        <v>229.49467302012124</v>
      </c>
      <c r="FO47" s="142">
        <v>226.86246129906499</v>
      </c>
      <c r="FP47" s="142">
        <v>227.19729840826358</v>
      </c>
      <c r="FQ47" s="142">
        <v>225.81874763820076</v>
      </c>
      <c r="FR47" s="142">
        <v>224.32289861396225</v>
      </c>
      <c r="FS47" s="142">
        <v>226.64163155517278</v>
      </c>
      <c r="FT47" s="142">
        <v>227.11058241363369</v>
      </c>
      <c r="FU47" s="142">
        <v>225.86056469756718</v>
      </c>
      <c r="FV47" s="142">
        <v>232.18475707492999</v>
      </c>
      <c r="FW47" s="142">
        <v>231.95137335917073</v>
      </c>
      <c r="FX47" s="142">
        <v>231.68351543773221</v>
      </c>
      <c r="FY47" s="142">
        <v>232.0960934686114</v>
      </c>
      <c r="FZ47" s="142">
        <v>229.33182695604188</v>
      </c>
      <c r="GA47" s="142">
        <v>226.2986227023427</v>
      </c>
      <c r="GB47" s="142">
        <v>223.94063026306725</v>
      </c>
      <c r="GC47" s="142">
        <v>222.27394682291225</v>
      </c>
      <c r="GD47" s="142">
        <v>216.93611634879312</v>
      </c>
      <c r="GE47" s="142">
        <v>215.05433369988026</v>
      </c>
      <c r="GF47" s="142">
        <v>197.57878902568399</v>
      </c>
      <c r="GG47" s="142"/>
      <c r="GH47" s="142"/>
      <c r="GI47" s="142"/>
      <c r="GJ47" s="142"/>
      <c r="GK47" s="142">
        <v>197.57878902568399</v>
      </c>
      <c r="GL47" s="142">
        <v>193.57477871260684</v>
      </c>
      <c r="GM47" s="142">
        <v>193.73412722577325</v>
      </c>
      <c r="GN47" s="142">
        <v>194.47731057912884</v>
      </c>
      <c r="GO47" s="142">
        <v>200.60822541567845</v>
      </c>
      <c r="GP47" s="142">
        <v>201.28155286585601</v>
      </c>
      <c r="GQ47" s="142">
        <v>198.63974196744505</v>
      </c>
      <c r="GR47" s="142">
        <v>197.28017125013636</v>
      </c>
      <c r="GS47" s="142">
        <v>196.52379632686089</v>
      </c>
      <c r="GT47" s="142">
        <v>197.42656243238054</v>
      </c>
      <c r="GU47" s="142">
        <v>199.02773392494035</v>
      </c>
      <c r="GV47" s="142">
        <v>198.46647332651281</v>
      </c>
      <c r="GW47" s="142">
        <v>197.79481833539151</v>
      </c>
      <c r="GX47" s="142">
        <v>200.05985741694536</v>
      </c>
      <c r="GY47" s="142">
        <v>198.64895048666591</v>
      </c>
      <c r="GZ47" s="142">
        <v>198.43864450868497</v>
      </c>
      <c r="HA47" s="142">
        <v>198.24163211666641</v>
      </c>
      <c r="HB47" s="142">
        <v>197.43556478733197</v>
      </c>
      <c r="HC47" s="142">
        <v>198.17788605970733</v>
      </c>
      <c r="HD47" s="142">
        <v>197.97719694603671</v>
      </c>
      <c r="HE47" s="142">
        <v>198.56283806961608</v>
      </c>
      <c r="HF47" s="142">
        <v>198.74060238828275</v>
      </c>
      <c r="HG47" s="142">
        <v>196.34546577748719</v>
      </c>
      <c r="HH47" s="142">
        <v>196.05082291341586</v>
      </c>
      <c r="HI47" s="142">
        <v>198.04476706877702</v>
      </c>
      <c r="HJ47" s="142">
        <v>195.96480290238463</v>
      </c>
      <c r="HK47" s="142">
        <v>193.36047825673404</v>
      </c>
      <c r="HL47" s="142">
        <v>192.08858425878464</v>
      </c>
      <c r="HM47" s="142">
        <v>196.92308257024499</v>
      </c>
      <c r="HN47" s="142">
        <v>194.626433588206</v>
      </c>
      <c r="HO47" s="142">
        <v>189.94181051787953</v>
      </c>
      <c r="HP47" s="142">
        <v>199.46115734032855</v>
      </c>
      <c r="HQ47" s="142">
        <v>201.43876731430066</v>
      </c>
      <c r="HR47" s="142">
        <v>204.39137130334859</v>
      </c>
      <c r="HS47" s="142">
        <v>205.91812166654628</v>
      </c>
      <c r="HT47" s="142">
        <v>202.79265096240422</v>
      </c>
      <c r="HU47" s="142">
        <v>202.79265096240422</v>
      </c>
      <c r="HV47" s="142">
        <v>201.48291124737676</v>
      </c>
      <c r="HW47" s="142">
        <v>201.48291124737676</v>
      </c>
      <c r="HX47" s="142">
        <v>202.1307541032744</v>
      </c>
      <c r="HY47" s="142">
        <v>196.08457037655569</v>
      </c>
      <c r="HZ47" s="142">
        <v>201.68707573510551</v>
      </c>
      <c r="IA47" s="142">
        <v>199.30108334653232</v>
      </c>
      <c r="IB47" s="142">
        <v>198.19417689541086</v>
      </c>
      <c r="IC47" s="142">
        <v>195.69227896027249</v>
      </c>
      <c r="ID47" s="142">
        <v>195.74212662878998</v>
      </c>
      <c r="IE47" s="142">
        <v>193.26423898198934</v>
      </c>
      <c r="IF47" s="142">
        <v>193.11597945121807</v>
      </c>
      <c r="IG47" s="142">
        <v>194.96305863438423</v>
      </c>
      <c r="IH47" s="142">
        <v>189.57498545650037</v>
      </c>
      <c r="II47" s="142">
        <v>182.58339144716501</v>
      </c>
      <c r="IJ47" s="142">
        <v>179.90397073994575</v>
      </c>
      <c r="IK47" s="142">
        <v>182.17808043620505</v>
      </c>
      <c r="IL47" s="142">
        <v>180.9541260791145</v>
      </c>
      <c r="IM47" s="142">
        <v>176.29944919874694</v>
      </c>
      <c r="IN47" s="142">
        <v>176.72436197535043</v>
      </c>
      <c r="IO47" s="142">
        <v>176.03532109438734</v>
      </c>
      <c r="IP47" s="142">
        <v>177.23602065608304</v>
      </c>
      <c r="IQ47" s="142">
        <v>173.10398261418069</v>
      </c>
      <c r="IR47" s="142">
        <v>172.61812105833943</v>
      </c>
      <c r="IS47" s="142">
        <v>166.76345800244422</v>
      </c>
      <c r="IT47" s="142">
        <v>167.2865751579794</v>
      </c>
      <c r="IU47" s="142">
        <v>168.73072326626078</v>
      </c>
      <c r="IV47" s="142">
        <v>168.73072326626078</v>
      </c>
      <c r="IW47" s="142">
        <v>172.16637078215822</v>
      </c>
      <c r="IX47" s="142">
        <v>176.99134234394634</v>
      </c>
      <c r="IY47" s="142">
        <v>177.17130739578906</v>
      </c>
      <c r="IZ47" s="142">
        <v>177.83856068501288</v>
      </c>
      <c r="JA47" s="142">
        <v>177.45166770902679</v>
      </c>
      <c r="JB47" s="142">
        <v>179.98110193451828</v>
      </c>
      <c r="JC47" s="142">
        <v>181.41076672534996</v>
      </c>
      <c r="JD47" s="142">
        <v>183.21302355002643</v>
      </c>
      <c r="JE47" s="142">
        <v>187.27122988618194</v>
      </c>
      <c r="JF47" s="142">
        <v>187.23773521170662</v>
      </c>
      <c r="JG47" s="142">
        <v>188.42241655501672</v>
      </c>
      <c r="JH47" s="142">
        <v>185.01457946371715</v>
      </c>
      <c r="JI47" s="142">
        <v>185.78588015830582</v>
      </c>
      <c r="JJ47" s="142">
        <v>184.73614518535518</v>
      </c>
      <c r="JK47" s="142">
        <v>185.99406524158104</v>
      </c>
      <c r="JL47" s="142">
        <v>185.19992829957602</v>
      </c>
      <c r="JM47" s="142">
        <v>185.19992829957602</v>
      </c>
      <c r="JN47" s="142">
        <v>183.41663880992053</v>
      </c>
      <c r="JO47" s="142">
        <v>184.75947909969688</v>
      </c>
      <c r="JP47" s="142">
        <v>184.18825899380971</v>
      </c>
      <c r="JQ47" s="142">
        <v>192.45389076043702</v>
      </c>
      <c r="JR47" s="142">
        <v>184.10989364740976</v>
      </c>
      <c r="JS47" s="142">
        <v>192.47784577632942</v>
      </c>
      <c r="JT47" s="142">
        <v>188.6043316802114</v>
      </c>
      <c r="JU47" s="142">
        <v>188.60433441752062</v>
      </c>
      <c r="JV47" s="142">
        <v>186.28218840708658</v>
      </c>
      <c r="JW47" s="142">
        <v>147.36871709752907</v>
      </c>
      <c r="JX47" s="142">
        <v>185.78355643294992</v>
      </c>
      <c r="JY47" s="142">
        <v>185.69091701260595</v>
      </c>
      <c r="JZ47" s="142">
        <v>193.55899252562807</v>
      </c>
      <c r="KA47" s="142">
        <v>180.25550382992614</v>
      </c>
      <c r="KB47" s="142">
        <v>177.6052291574396</v>
      </c>
      <c r="KC47" s="142">
        <v>176.68800367338051</v>
      </c>
      <c r="KD47" s="142">
        <v>176.40212125184507</v>
      </c>
      <c r="KE47" s="142"/>
      <c r="KF47" s="142"/>
      <c r="KG47" s="142"/>
      <c r="KH47" s="142"/>
      <c r="KI47" s="142"/>
      <c r="KJ47" s="142"/>
      <c r="KK47" s="142"/>
      <c r="KL47" s="142"/>
      <c r="KM47" s="142"/>
      <c r="KN47" s="142"/>
      <c r="KO47" s="142"/>
      <c r="KP47" s="142"/>
    </row>
    <row r="48" spans="1:346" s="4" customFormat="1" ht="21.75" customHeight="1" x14ac:dyDescent="0.2">
      <c r="A48" s="13" t="s">
        <v>11</v>
      </c>
      <c r="B48" s="179" t="s">
        <v>70</v>
      </c>
      <c r="C48" s="180">
        <f t="shared" si="97"/>
        <v>41</v>
      </c>
      <c r="D48" s="181"/>
      <c r="E48" s="182">
        <v>119.4</v>
      </c>
      <c r="F48" s="182">
        <v>119.5</v>
      </c>
      <c r="G48" s="182">
        <v>122.4</v>
      </c>
      <c r="H48" s="182">
        <v>121.5</v>
      </c>
      <c r="I48" s="182">
        <v>120.9</v>
      </c>
      <c r="J48" s="182">
        <v>120.7</v>
      </c>
      <c r="K48" s="182">
        <v>121.3</v>
      </c>
      <c r="L48" s="182">
        <v>121.6</v>
      </c>
      <c r="M48" s="182">
        <v>122.2</v>
      </c>
      <c r="N48" s="182">
        <v>121.7</v>
      </c>
      <c r="O48" s="182">
        <v>119.9</v>
      </c>
      <c r="P48" s="182">
        <v>118</v>
      </c>
      <c r="Q48" s="182">
        <v>120.3</v>
      </c>
      <c r="R48" s="182">
        <v>120.3</v>
      </c>
      <c r="S48" s="182">
        <v>122.3</v>
      </c>
      <c r="T48" s="182">
        <v>122.9</v>
      </c>
      <c r="U48" s="182">
        <v>123.1</v>
      </c>
      <c r="V48" s="182">
        <v>128.30000000000001</v>
      </c>
      <c r="W48" s="182">
        <v>127</v>
      </c>
      <c r="X48" s="182">
        <v>127.9</v>
      </c>
      <c r="Y48" s="182">
        <v>128.19999999999999</v>
      </c>
      <c r="Z48" s="182">
        <v>127.3</v>
      </c>
      <c r="AA48" s="182">
        <v>127.8</v>
      </c>
      <c r="AB48" s="182">
        <v>126.9</v>
      </c>
      <c r="AC48" s="182">
        <v>127.1</v>
      </c>
      <c r="AD48" s="182">
        <v>126.6</v>
      </c>
      <c r="AE48" s="182">
        <v>126.82</v>
      </c>
      <c r="AF48" s="182">
        <v>126.1</v>
      </c>
      <c r="AG48" s="182">
        <v>131.34</v>
      </c>
      <c r="AH48" s="182">
        <v>143.37</v>
      </c>
      <c r="AI48" s="182">
        <v>149.41999999999999</v>
      </c>
      <c r="AJ48" s="182">
        <v>157.75</v>
      </c>
      <c r="AK48" s="182">
        <v>161.6</v>
      </c>
      <c r="AL48" s="182">
        <v>158.1</v>
      </c>
      <c r="AM48" s="182">
        <v>154.19999999999999</v>
      </c>
      <c r="AN48" s="182">
        <v>153.4</v>
      </c>
      <c r="AO48" s="182">
        <v>154.82</v>
      </c>
      <c r="AP48" s="182">
        <v>159.1</v>
      </c>
      <c r="AQ48" s="182">
        <v>157.9</v>
      </c>
      <c r="AR48" s="182">
        <v>165.5</v>
      </c>
      <c r="AS48" s="182">
        <v>159.30000000000001</v>
      </c>
      <c r="AT48" s="182">
        <v>154.9</v>
      </c>
      <c r="AU48" s="182">
        <v>157.19999999999999</v>
      </c>
      <c r="AV48" s="182">
        <v>156.19999999999999</v>
      </c>
      <c r="AW48" s="182">
        <v>154.80000000000001</v>
      </c>
      <c r="AX48" s="182">
        <v>161.69999999999999</v>
      </c>
      <c r="AY48" s="182">
        <v>164.1</v>
      </c>
      <c r="AZ48" s="182">
        <v>156.1</v>
      </c>
      <c r="BA48" s="182">
        <v>159</v>
      </c>
      <c r="BB48" s="182">
        <v>167.4</v>
      </c>
      <c r="BC48" s="182">
        <v>170.2</v>
      </c>
      <c r="BD48" s="182">
        <v>171.5</v>
      </c>
      <c r="BE48" s="182">
        <v>172.1</v>
      </c>
      <c r="BF48" s="182">
        <v>181.4</v>
      </c>
      <c r="BG48" s="182">
        <v>178.8</v>
      </c>
      <c r="BH48" s="182">
        <v>187.4</v>
      </c>
      <c r="BI48" s="182">
        <v>184.6</v>
      </c>
      <c r="BJ48" s="182">
        <v>182.8</v>
      </c>
      <c r="BK48" s="182">
        <v>183.6</v>
      </c>
      <c r="BL48" s="182">
        <v>184.1</v>
      </c>
      <c r="BM48" s="182">
        <v>185.8</v>
      </c>
      <c r="BN48" s="182">
        <v>176.83905073045568</v>
      </c>
      <c r="BO48" s="182">
        <v>178.45169999999999</v>
      </c>
      <c r="BP48" s="182">
        <v>171.9</v>
      </c>
      <c r="BQ48" s="182">
        <v>171.7</v>
      </c>
      <c r="BR48" s="182">
        <v>173.42420000000001</v>
      </c>
      <c r="BS48" s="182">
        <v>173.5</v>
      </c>
      <c r="BT48" s="182">
        <v>169.6</v>
      </c>
      <c r="BU48" s="182">
        <v>173.8</v>
      </c>
      <c r="BV48" s="182">
        <v>177.6</v>
      </c>
      <c r="BW48" s="182">
        <v>176.9</v>
      </c>
      <c r="BX48" s="182">
        <v>175.29400000000001</v>
      </c>
      <c r="BY48" s="182">
        <v>178.0778</v>
      </c>
      <c r="BZ48" s="182">
        <v>178.0778</v>
      </c>
      <c r="CA48" s="182">
        <v>183.03829999999999</v>
      </c>
      <c r="CB48" s="182">
        <v>181.56880000000001</v>
      </c>
      <c r="CC48" s="182">
        <v>181.4357</v>
      </c>
      <c r="CD48" s="182">
        <v>180.70419999999999</v>
      </c>
      <c r="CE48" s="182">
        <v>172.85</v>
      </c>
      <c r="CF48" s="182">
        <v>170.66</v>
      </c>
      <c r="CG48" s="182">
        <v>181.78270000000001</v>
      </c>
      <c r="CH48" s="182">
        <v>178.55690000000001</v>
      </c>
      <c r="CI48" s="182">
        <v>175.0308</v>
      </c>
      <c r="CJ48" s="182">
        <v>173</v>
      </c>
      <c r="CK48" s="182">
        <v>161.67230000000001</v>
      </c>
      <c r="CL48" s="182">
        <v>159.58680000000001</v>
      </c>
      <c r="CM48" s="182">
        <v>159.16220000000001</v>
      </c>
      <c r="CN48" s="182">
        <v>164.43350000000001</v>
      </c>
      <c r="CO48" s="182">
        <v>163.15360000000001</v>
      </c>
      <c r="CP48" s="182">
        <v>164.05719999999999</v>
      </c>
      <c r="CQ48" s="182">
        <v>162.68389999999999</v>
      </c>
      <c r="CR48" s="182">
        <v>160.08340000000001</v>
      </c>
      <c r="CS48" s="182">
        <v>157.9367</v>
      </c>
      <c r="CT48" s="182">
        <v>158.29910000000001</v>
      </c>
      <c r="CU48" s="182">
        <v>157.35290000000001</v>
      </c>
      <c r="CV48" s="182">
        <v>159.1</v>
      </c>
      <c r="CW48" s="182">
        <v>156.98679999999999</v>
      </c>
      <c r="CX48" s="182">
        <v>157.334</v>
      </c>
      <c r="CY48" s="182">
        <v>158.15</v>
      </c>
      <c r="CZ48" s="182">
        <v>158.33359999999999</v>
      </c>
      <c r="DA48" s="182">
        <v>157.01830000000001</v>
      </c>
      <c r="DB48" s="182">
        <v>153.56</v>
      </c>
      <c r="DC48" s="183">
        <v>154.02000000000001</v>
      </c>
      <c r="DD48" s="183">
        <v>154.67500000000001</v>
      </c>
      <c r="DE48" s="183">
        <v>156.04470000000001</v>
      </c>
      <c r="DF48" s="183">
        <v>157.65100000000001</v>
      </c>
      <c r="DG48" s="183">
        <v>158.44649999999999</v>
      </c>
      <c r="DH48" s="183">
        <v>162.8724</v>
      </c>
      <c r="DI48" s="183">
        <v>166.6344</v>
      </c>
      <c r="DJ48" s="183">
        <v>161.99690000000001</v>
      </c>
      <c r="DK48" s="183">
        <v>172.97790000000001</v>
      </c>
      <c r="DL48" s="183">
        <v>174.5633</v>
      </c>
      <c r="DM48" s="183">
        <v>173.37110000000001</v>
      </c>
      <c r="DN48" s="183">
        <v>172.3665</v>
      </c>
      <c r="DO48" s="183">
        <v>173.62780000000001</v>
      </c>
      <c r="DP48" s="183">
        <v>173.93020000000001</v>
      </c>
      <c r="DQ48" s="183">
        <v>181.5361</v>
      </c>
      <c r="DR48" s="183">
        <v>180.1653</v>
      </c>
      <c r="DS48" s="183">
        <v>183.13679999999999</v>
      </c>
      <c r="DT48" s="183">
        <v>188.23070000000001</v>
      </c>
      <c r="DU48" s="183">
        <v>188.23070000000001</v>
      </c>
      <c r="DV48" s="183">
        <v>189.10210000000001</v>
      </c>
      <c r="DW48" s="183">
        <v>193.42150000000001</v>
      </c>
      <c r="DX48" s="183">
        <v>195.19540000000001</v>
      </c>
      <c r="DY48" s="183">
        <v>194.78030000000001</v>
      </c>
      <c r="DZ48" s="183">
        <v>193.71459999999999</v>
      </c>
      <c r="EA48" s="183">
        <v>195.75880000000001</v>
      </c>
      <c r="EB48" s="183">
        <v>196.6498</v>
      </c>
      <c r="EC48" s="183">
        <v>195.85499999999999</v>
      </c>
      <c r="ED48" s="183">
        <v>198.59020000000001</v>
      </c>
      <c r="EE48" s="183">
        <v>200.02520000000001</v>
      </c>
      <c r="EF48" s="183">
        <v>203.24860000000001</v>
      </c>
      <c r="EG48" s="183">
        <v>209.0925365140703</v>
      </c>
      <c r="EH48" s="183">
        <v>218.44348119023081</v>
      </c>
      <c r="EI48" s="183">
        <v>226.34051641108519</v>
      </c>
      <c r="EJ48" s="183">
        <v>213.92929336875926</v>
      </c>
      <c r="EK48" s="183">
        <v>213.76676700249618</v>
      </c>
      <c r="EL48" s="183">
        <v>206.75014922129444</v>
      </c>
      <c r="EM48" s="183">
        <v>204.72643138104965</v>
      </c>
      <c r="EN48" s="183">
        <v>211.46891631564344</v>
      </c>
      <c r="EO48" s="183">
        <v>214.16033551499859</v>
      </c>
      <c r="EP48" s="183">
        <v>215.10372614065696</v>
      </c>
      <c r="EQ48" s="183">
        <v>213.20737690387764</v>
      </c>
      <c r="ER48" s="183">
        <v>211.44900901540285</v>
      </c>
      <c r="ES48" s="183">
        <v>213.76081984831362</v>
      </c>
      <c r="ET48" s="183">
        <v>207.98510343974192</v>
      </c>
      <c r="EU48" s="183">
        <v>207.78325917633495</v>
      </c>
      <c r="EV48" s="183">
        <v>207.28325917633501</v>
      </c>
      <c r="EW48" s="183">
        <v>208.17870670544033</v>
      </c>
      <c r="EX48" s="183">
        <v>208.27426869253819</v>
      </c>
      <c r="EY48" s="183">
        <v>212.05688975272378</v>
      </c>
      <c r="EZ48" s="183">
        <v>211.09828757141833</v>
      </c>
      <c r="FA48" s="183">
        <v>211.99370679469735</v>
      </c>
      <c r="FB48" s="183">
        <v>212.22136048850939</v>
      </c>
      <c r="FC48" s="183">
        <v>212.0055138692432</v>
      </c>
      <c r="FD48" s="183">
        <v>215.05403950514835</v>
      </c>
      <c r="FE48" s="183">
        <v>215.05403950514835</v>
      </c>
      <c r="FF48" s="183">
        <v>213.25875297948735</v>
      </c>
      <c r="FG48" s="183">
        <v>208.98093763205253</v>
      </c>
      <c r="FH48" s="183">
        <v>206.33554667268103</v>
      </c>
      <c r="FI48" s="183">
        <v>205.65344595814565</v>
      </c>
      <c r="FJ48" s="183">
        <v>206.09608321539358</v>
      </c>
      <c r="FK48" s="183">
        <v>203.73868863802764</v>
      </c>
      <c r="FL48" s="183">
        <v>202.83907788837274</v>
      </c>
      <c r="FM48" s="183">
        <v>203.18026415355919</v>
      </c>
      <c r="FN48" s="183">
        <v>199.55124548796081</v>
      </c>
      <c r="FO48" s="183">
        <v>199.75554143512201</v>
      </c>
      <c r="FP48" s="183">
        <v>199.02048024915155</v>
      </c>
      <c r="FQ48" s="183">
        <v>199.83001765539962</v>
      </c>
      <c r="FR48" s="183">
        <v>198.21285003836687</v>
      </c>
      <c r="FS48" s="183">
        <v>201.51131848719362</v>
      </c>
      <c r="FT48" s="183">
        <v>199.62692608809178</v>
      </c>
      <c r="FU48" s="183">
        <v>198.82394915039416</v>
      </c>
      <c r="FV48" s="183">
        <v>202.64585702279578</v>
      </c>
      <c r="FW48" s="183">
        <v>202.0665010351033</v>
      </c>
      <c r="FX48" s="183">
        <v>202.01096491370544</v>
      </c>
      <c r="FY48" s="183">
        <v>204.47380039265511</v>
      </c>
      <c r="FZ48" s="183">
        <v>196.69256548354002</v>
      </c>
      <c r="GA48" s="183">
        <v>195.5299739251017</v>
      </c>
      <c r="GB48" s="183">
        <v>192.58237843534431</v>
      </c>
      <c r="GC48" s="183">
        <v>191.10554523891571</v>
      </c>
      <c r="GD48" s="183">
        <v>187.88147671276309</v>
      </c>
      <c r="GE48" s="183">
        <v>185.87073212627203</v>
      </c>
      <c r="GF48" s="183">
        <v>174.47769469267456</v>
      </c>
      <c r="GG48" s="183"/>
      <c r="GH48" s="183"/>
      <c r="GI48" s="183"/>
      <c r="GJ48" s="183"/>
      <c r="GK48" s="183">
        <v>174.47769469267456</v>
      </c>
      <c r="GL48" s="183">
        <v>166.74644739974661</v>
      </c>
      <c r="GM48" s="183">
        <v>166.15638282417555</v>
      </c>
      <c r="GN48" s="183">
        <v>165.82539197531261</v>
      </c>
      <c r="GO48" s="183">
        <v>170.02266215274966</v>
      </c>
      <c r="GP48" s="183">
        <v>170.64246263122484</v>
      </c>
      <c r="GQ48" s="183">
        <v>169.69260140807401</v>
      </c>
      <c r="GR48" s="183">
        <v>169.53036703633816</v>
      </c>
      <c r="GS48" s="183">
        <v>168.52939171832787</v>
      </c>
      <c r="GT48" s="183">
        <v>169.04997413594489</v>
      </c>
      <c r="GU48" s="183">
        <v>170.36873928653759</v>
      </c>
      <c r="GV48" s="183">
        <v>170.04748190116493</v>
      </c>
      <c r="GW48" s="183">
        <v>169.29296351800147</v>
      </c>
      <c r="GX48" s="183">
        <v>170.41786059065527</v>
      </c>
      <c r="GY48" s="183">
        <v>167.60261766442306</v>
      </c>
      <c r="GZ48" s="183">
        <v>168.26627223608079</v>
      </c>
      <c r="HA48" s="183">
        <v>168.59575323979462</v>
      </c>
      <c r="HB48" s="183">
        <v>168.46568407531586</v>
      </c>
      <c r="HC48" s="183">
        <v>167.89726759465114</v>
      </c>
      <c r="HD48" s="183">
        <v>167.9892440190913</v>
      </c>
      <c r="HE48" s="183">
        <v>168.82375074842022</v>
      </c>
      <c r="HF48" s="183">
        <v>168.88274867038851</v>
      </c>
      <c r="HG48" s="183">
        <v>168.6304448811803</v>
      </c>
      <c r="HH48" s="183">
        <v>166.51588773631659</v>
      </c>
      <c r="HI48" s="183">
        <v>166.94723440353221</v>
      </c>
      <c r="HJ48" s="183">
        <v>166.60391576037588</v>
      </c>
      <c r="HK48" s="183">
        <v>163.50678315253359</v>
      </c>
      <c r="HL48" s="183">
        <v>162.92709912631179</v>
      </c>
      <c r="HM48" s="183">
        <v>166.71713816296639</v>
      </c>
      <c r="HN48" s="183">
        <v>165.17282330241932</v>
      </c>
      <c r="HO48" s="183">
        <v>162.48170347464182</v>
      </c>
      <c r="HP48" s="183">
        <v>166.2920144410638</v>
      </c>
      <c r="HQ48" s="183">
        <v>169.14656878537721</v>
      </c>
      <c r="HR48" s="183">
        <v>170.48291541479662</v>
      </c>
      <c r="HS48" s="183">
        <v>169.49569029374172</v>
      </c>
      <c r="HT48" s="183">
        <v>169.01090343927834</v>
      </c>
      <c r="HU48" s="183">
        <v>169.01090343927834</v>
      </c>
      <c r="HV48" s="183">
        <v>168.49330537682101</v>
      </c>
      <c r="HW48" s="183">
        <v>168.49330537682101</v>
      </c>
      <c r="HX48" s="183">
        <v>170.26356566035142</v>
      </c>
      <c r="HY48" s="183">
        <v>168.98204079224882</v>
      </c>
      <c r="HZ48" s="183">
        <v>169.32786505694855</v>
      </c>
      <c r="IA48" s="183">
        <v>167.00243325281514</v>
      </c>
      <c r="IB48" s="183">
        <v>166.30343158461253</v>
      </c>
      <c r="IC48" s="183">
        <v>165.68532939361035</v>
      </c>
      <c r="ID48" s="183">
        <v>164.10599660514748</v>
      </c>
      <c r="IE48" s="183">
        <v>162.56151238596189</v>
      </c>
      <c r="IF48" s="183">
        <v>161.21260413067947</v>
      </c>
      <c r="IG48" s="183">
        <v>164.07667179645765</v>
      </c>
      <c r="IH48" s="183">
        <v>160.03753809247678</v>
      </c>
      <c r="II48" s="183">
        <v>153.519809070169</v>
      </c>
      <c r="IJ48" s="183">
        <v>150.88428252520586</v>
      </c>
      <c r="IK48" s="183">
        <v>153.64091116006222</v>
      </c>
      <c r="IL48" s="183">
        <v>151.83335251262605</v>
      </c>
      <c r="IM48" s="183">
        <v>150.99990639483497</v>
      </c>
      <c r="IN48" s="183">
        <v>151.31291972105842</v>
      </c>
      <c r="IO48" s="183">
        <v>150.5577624994377</v>
      </c>
      <c r="IP48" s="183">
        <v>153.29669567578745</v>
      </c>
      <c r="IQ48" s="183">
        <v>146.3584477289107</v>
      </c>
      <c r="IR48" s="183">
        <v>144.43012287194222</v>
      </c>
      <c r="IS48" s="183">
        <v>137.81291963415578</v>
      </c>
      <c r="IT48" s="183">
        <v>141.68778536329248</v>
      </c>
      <c r="IU48" s="183">
        <v>143.55862972318926</v>
      </c>
      <c r="IV48" s="183">
        <v>143.55862972318926</v>
      </c>
      <c r="IW48" s="183">
        <v>147.30571853885161</v>
      </c>
      <c r="IX48" s="183">
        <v>150.2403348370369</v>
      </c>
      <c r="IY48" s="183">
        <v>152.11557724555115</v>
      </c>
      <c r="IZ48" s="183">
        <v>152.83201565513173</v>
      </c>
      <c r="JA48" s="183">
        <v>152.84503272931093</v>
      </c>
      <c r="JB48" s="183">
        <v>155.96933083856356</v>
      </c>
      <c r="JC48" s="183">
        <v>147.87320038701944</v>
      </c>
      <c r="JD48" s="183">
        <v>155.39914696448795</v>
      </c>
      <c r="JE48" s="183">
        <v>160.50998123837516</v>
      </c>
      <c r="JF48" s="183">
        <v>160.50998123837516</v>
      </c>
      <c r="JG48" s="183">
        <v>161.4197577185262</v>
      </c>
      <c r="JH48" s="183">
        <v>159.07274924363156</v>
      </c>
      <c r="JI48" s="183">
        <v>160.95777893135073</v>
      </c>
      <c r="JJ48" s="183">
        <v>158.86618245945505</v>
      </c>
      <c r="JK48" s="183">
        <v>158.2571140179011</v>
      </c>
      <c r="JL48" s="183">
        <v>157.52872369676899</v>
      </c>
      <c r="JM48" s="183">
        <v>157.52872369676899</v>
      </c>
      <c r="JN48" s="183">
        <v>157.88568036818884</v>
      </c>
      <c r="JO48" s="183">
        <v>156.06932628271628</v>
      </c>
      <c r="JP48" s="183">
        <v>156.4493620379576</v>
      </c>
      <c r="JQ48" s="183">
        <v>161.44305030574392</v>
      </c>
      <c r="JR48" s="183">
        <v>158.69168706302378</v>
      </c>
      <c r="JS48" s="183">
        <v>161.85622391083393</v>
      </c>
      <c r="JT48" s="183">
        <v>159.05801089246197</v>
      </c>
      <c r="JU48" s="183">
        <v>158.83602275002696</v>
      </c>
      <c r="JV48" s="183">
        <v>158.63439876811037</v>
      </c>
      <c r="JW48" s="183">
        <v>154.42391941673264</v>
      </c>
      <c r="JX48" s="183">
        <v>155.81544632636468</v>
      </c>
      <c r="JY48" s="183">
        <v>155.89856388547301</v>
      </c>
      <c r="JZ48" s="183">
        <v>163.95597923546961</v>
      </c>
      <c r="KA48" s="183">
        <v>151.4893519498448</v>
      </c>
      <c r="KB48" s="183">
        <v>148.70986709286348</v>
      </c>
      <c r="KC48" s="183">
        <v>149.57426635903764</v>
      </c>
      <c r="KD48" s="183">
        <v>149.85327512242847</v>
      </c>
      <c r="KE48" s="183"/>
      <c r="KF48" s="183"/>
      <c r="KG48" s="183"/>
      <c r="KH48" s="183"/>
      <c r="KI48" s="183"/>
      <c r="KJ48" s="183"/>
      <c r="KK48" s="183"/>
      <c r="KL48" s="183"/>
      <c r="KM48" s="183"/>
      <c r="KN48" s="183"/>
      <c r="KO48" s="183"/>
      <c r="KP48" s="183"/>
    </row>
    <row r="49" spans="1:314" s="4" customFormat="1" x14ac:dyDescent="0.2">
      <c r="A49" s="13" t="s">
        <v>5</v>
      </c>
      <c r="B49" s="14" t="s">
        <v>6</v>
      </c>
      <c r="C49" s="117">
        <f t="shared" si="97"/>
        <v>42</v>
      </c>
      <c r="D49" s="15"/>
      <c r="E49" s="36">
        <f>IF(E48&gt;0,ROUND((+E48+5),1),CHAR(32))</f>
        <v>124.4</v>
      </c>
      <c r="F49" s="36">
        <f>IF(F48&gt;0,ROUND((+F48+5),1),CHAR(32))</f>
        <v>124.5</v>
      </c>
      <c r="G49" s="36">
        <f>IF(G48&gt;0,ROUND((+G48+5),1),CHAR(32))</f>
        <v>127.4</v>
      </c>
      <c r="H49" s="36">
        <f>IF(H48&gt;0,ROUND((+H48+5),1),CHAR(32))</f>
        <v>126.5</v>
      </c>
      <c r="I49" s="36">
        <f t="shared" ref="I49:N49" si="238">IF(I48&gt;0,ROUND((+I48+5),1),CHAR(32))</f>
        <v>125.9</v>
      </c>
      <c r="J49" s="36">
        <f t="shared" si="238"/>
        <v>125.7</v>
      </c>
      <c r="K49" s="36">
        <f t="shared" si="238"/>
        <v>126.3</v>
      </c>
      <c r="L49" s="36">
        <f t="shared" si="238"/>
        <v>126.6</v>
      </c>
      <c r="M49" s="36">
        <f t="shared" si="238"/>
        <v>127.2</v>
      </c>
      <c r="N49" s="36">
        <f t="shared" si="238"/>
        <v>126.7</v>
      </c>
      <c r="O49" s="36">
        <f t="shared" ref="O49:U49" si="239">IF(O48&gt;0,ROUND((+O48+5),1),CHAR(32))</f>
        <v>124.9</v>
      </c>
      <c r="P49" s="36">
        <f t="shared" si="239"/>
        <v>123</v>
      </c>
      <c r="Q49" s="36">
        <f t="shared" si="239"/>
        <v>125.3</v>
      </c>
      <c r="R49" s="36">
        <f t="shared" si="239"/>
        <v>125.3</v>
      </c>
      <c r="S49" s="36">
        <f t="shared" si="239"/>
        <v>127.3</v>
      </c>
      <c r="T49" s="36">
        <f t="shared" si="239"/>
        <v>127.9</v>
      </c>
      <c r="U49" s="36">
        <f t="shared" si="239"/>
        <v>128.1</v>
      </c>
      <c r="V49" s="36">
        <f t="shared" ref="V49:AA49" si="240">IF(V48&gt;0,ROUND((+V48+5),1),CHAR(32))</f>
        <v>133.30000000000001</v>
      </c>
      <c r="W49" s="36">
        <f t="shared" si="240"/>
        <v>132</v>
      </c>
      <c r="X49" s="36">
        <f t="shared" si="240"/>
        <v>132.9</v>
      </c>
      <c r="Y49" s="36">
        <f t="shared" si="240"/>
        <v>133.19999999999999</v>
      </c>
      <c r="Z49" s="36">
        <f t="shared" si="240"/>
        <v>132.30000000000001</v>
      </c>
      <c r="AA49" s="36">
        <f t="shared" si="240"/>
        <v>132.80000000000001</v>
      </c>
      <c r="AB49" s="36">
        <f t="shared" ref="AB49:AI49" si="241">IF(AB48&gt;0,ROUND((+AB48+5),1),CHAR(32))</f>
        <v>131.9</v>
      </c>
      <c r="AC49" s="36">
        <f t="shared" si="241"/>
        <v>132.1</v>
      </c>
      <c r="AD49" s="36">
        <f t="shared" si="241"/>
        <v>131.6</v>
      </c>
      <c r="AE49" s="36">
        <f t="shared" si="241"/>
        <v>131.80000000000001</v>
      </c>
      <c r="AF49" s="36">
        <f t="shared" si="241"/>
        <v>131.1</v>
      </c>
      <c r="AG49" s="36">
        <f t="shared" si="241"/>
        <v>136.30000000000001</v>
      </c>
      <c r="AH49" s="36">
        <f t="shared" si="241"/>
        <v>148.4</v>
      </c>
      <c r="AI49" s="36">
        <f t="shared" si="241"/>
        <v>154.4</v>
      </c>
      <c r="AJ49" s="36">
        <f t="shared" ref="AJ49:AO49" si="242">IF(AJ48&gt;0,ROUND((+AJ48+5),1),CHAR(32))</f>
        <v>162.80000000000001</v>
      </c>
      <c r="AK49" s="36">
        <f t="shared" si="242"/>
        <v>166.6</v>
      </c>
      <c r="AL49" s="36">
        <f t="shared" si="242"/>
        <v>163.1</v>
      </c>
      <c r="AM49" s="36">
        <f t="shared" si="242"/>
        <v>159.19999999999999</v>
      </c>
      <c r="AN49" s="36">
        <f t="shared" si="242"/>
        <v>158.4</v>
      </c>
      <c r="AO49" s="36">
        <f t="shared" si="242"/>
        <v>159.80000000000001</v>
      </c>
      <c r="AP49" s="36">
        <f t="shared" ref="AP49:AV49" si="243">IF(AP48&gt;0,ROUND((+AP48+5),1),CHAR(32))</f>
        <v>164.1</v>
      </c>
      <c r="AQ49" s="36">
        <f t="shared" si="243"/>
        <v>162.9</v>
      </c>
      <c r="AR49" s="36">
        <f t="shared" si="243"/>
        <v>170.5</v>
      </c>
      <c r="AS49" s="36">
        <f t="shared" si="243"/>
        <v>164.3</v>
      </c>
      <c r="AT49" s="36">
        <f t="shared" si="243"/>
        <v>159.9</v>
      </c>
      <c r="AU49" s="36">
        <f t="shared" si="243"/>
        <v>162.19999999999999</v>
      </c>
      <c r="AV49" s="36">
        <f t="shared" si="243"/>
        <v>161.19999999999999</v>
      </c>
      <c r="AW49" s="36">
        <f t="shared" ref="AW49:BB49" si="244">IF(AW48&gt;0,ROUND((+AW48+5),1),CHAR(32))</f>
        <v>159.80000000000001</v>
      </c>
      <c r="AX49" s="36">
        <f t="shared" si="244"/>
        <v>166.7</v>
      </c>
      <c r="AY49" s="36">
        <f t="shared" si="244"/>
        <v>169.1</v>
      </c>
      <c r="AZ49" s="36">
        <f t="shared" si="244"/>
        <v>161.1</v>
      </c>
      <c r="BA49" s="36">
        <f t="shared" si="244"/>
        <v>164</v>
      </c>
      <c r="BB49" s="36">
        <f t="shared" si="244"/>
        <v>172.4</v>
      </c>
      <c r="BC49" s="36">
        <f t="shared" ref="BC49:BH49" si="245">IF(BC48&gt;0,ROUND((+BC48+5),1),CHAR(32))</f>
        <v>175.2</v>
      </c>
      <c r="BD49" s="36">
        <f t="shared" si="245"/>
        <v>176.5</v>
      </c>
      <c r="BE49" s="36">
        <f t="shared" si="245"/>
        <v>177.1</v>
      </c>
      <c r="BF49" s="36">
        <f t="shared" si="245"/>
        <v>186.4</v>
      </c>
      <c r="BG49" s="36">
        <f t="shared" si="245"/>
        <v>183.8</v>
      </c>
      <c r="BH49" s="36">
        <f t="shared" si="245"/>
        <v>192.4</v>
      </c>
      <c r="BI49" s="36">
        <f t="shared" ref="BI49:BS49" si="246">IF(BI48&gt;0,ROUND((+BI48+5),1),CHAR(32))</f>
        <v>189.6</v>
      </c>
      <c r="BJ49" s="36">
        <f t="shared" si="246"/>
        <v>187.8</v>
      </c>
      <c r="BK49" s="36">
        <f t="shared" si="246"/>
        <v>188.6</v>
      </c>
      <c r="BL49" s="36">
        <f t="shared" si="246"/>
        <v>189.1</v>
      </c>
      <c r="BM49" s="36">
        <f t="shared" si="246"/>
        <v>190.8</v>
      </c>
      <c r="BN49" s="36">
        <f t="shared" si="246"/>
        <v>181.8</v>
      </c>
      <c r="BO49" s="36">
        <f t="shared" si="246"/>
        <v>183.5</v>
      </c>
      <c r="BP49" s="36">
        <f t="shared" si="246"/>
        <v>176.9</v>
      </c>
      <c r="BQ49" s="36">
        <f t="shared" si="246"/>
        <v>176.7</v>
      </c>
      <c r="BR49" s="36">
        <f t="shared" si="246"/>
        <v>178.4</v>
      </c>
      <c r="BS49" s="36">
        <f t="shared" si="246"/>
        <v>178.5</v>
      </c>
      <c r="BT49" s="36">
        <f t="shared" ref="BT49:BZ49" si="247">IF(BT48&gt;0,ROUND((+BT48+5),1),CHAR(32))</f>
        <v>174.6</v>
      </c>
      <c r="BU49" s="36">
        <f t="shared" si="247"/>
        <v>178.8</v>
      </c>
      <c r="BV49" s="36">
        <f t="shared" si="247"/>
        <v>182.6</v>
      </c>
      <c r="BW49" s="36">
        <f t="shared" si="247"/>
        <v>181.9</v>
      </c>
      <c r="BX49" s="36">
        <f t="shared" si="247"/>
        <v>180.3</v>
      </c>
      <c r="BY49" s="36">
        <f t="shared" si="247"/>
        <v>183.1</v>
      </c>
      <c r="BZ49" s="36">
        <f t="shared" si="247"/>
        <v>183.1</v>
      </c>
      <c r="CA49" s="36">
        <f t="shared" ref="CA49:CG49" si="248">IF(CA48&gt;0,ROUND((+CA48+5),1),CHAR(32))</f>
        <v>188</v>
      </c>
      <c r="CB49" s="36">
        <f t="shared" si="248"/>
        <v>186.6</v>
      </c>
      <c r="CC49" s="36">
        <f t="shared" si="248"/>
        <v>186.4</v>
      </c>
      <c r="CD49" s="36">
        <f t="shared" si="248"/>
        <v>185.7</v>
      </c>
      <c r="CE49" s="36">
        <f t="shared" si="248"/>
        <v>177.9</v>
      </c>
      <c r="CF49" s="36">
        <f t="shared" si="248"/>
        <v>175.7</v>
      </c>
      <c r="CG49" s="36">
        <f t="shared" si="248"/>
        <v>186.8</v>
      </c>
      <c r="CH49" s="36">
        <f t="shared" ref="CH49:CM49" si="249">IF(CH48&gt;0,ROUND((+CH48+5),1),CHAR(32))</f>
        <v>183.6</v>
      </c>
      <c r="CI49" s="36">
        <f t="shared" si="249"/>
        <v>180</v>
      </c>
      <c r="CJ49" s="36">
        <f t="shared" si="249"/>
        <v>178</v>
      </c>
      <c r="CK49" s="36">
        <f t="shared" si="249"/>
        <v>166.7</v>
      </c>
      <c r="CL49" s="36">
        <f t="shared" si="249"/>
        <v>164.6</v>
      </c>
      <c r="CM49" s="36">
        <f t="shared" si="249"/>
        <v>164.2</v>
      </c>
      <c r="CN49" s="36">
        <f t="shared" ref="CN49:CT49" si="250">IF(CN48&gt;0,ROUND((+CN48+5),1),CHAR(32))</f>
        <v>169.4</v>
      </c>
      <c r="CO49" s="36">
        <f t="shared" si="250"/>
        <v>168.2</v>
      </c>
      <c r="CP49" s="36">
        <f t="shared" si="250"/>
        <v>169.1</v>
      </c>
      <c r="CQ49" s="36">
        <f t="shared" si="250"/>
        <v>167.7</v>
      </c>
      <c r="CR49" s="36">
        <f t="shared" si="250"/>
        <v>165.1</v>
      </c>
      <c r="CS49" s="36">
        <f t="shared" si="250"/>
        <v>162.9</v>
      </c>
      <c r="CT49" s="36">
        <f t="shared" si="250"/>
        <v>163.30000000000001</v>
      </c>
      <c r="CU49" s="36">
        <f t="shared" ref="CU49:DC49" si="251">IF(CU48&gt;0,ROUND((+CU48+5),1),CHAR(32))</f>
        <v>162.4</v>
      </c>
      <c r="CV49" s="36">
        <f t="shared" si="251"/>
        <v>164.1</v>
      </c>
      <c r="CW49" s="36">
        <f t="shared" si="251"/>
        <v>162</v>
      </c>
      <c r="CX49" s="36">
        <f t="shared" si="251"/>
        <v>162.30000000000001</v>
      </c>
      <c r="CY49" s="36">
        <f t="shared" si="251"/>
        <v>163.19999999999999</v>
      </c>
      <c r="CZ49" s="36">
        <f t="shared" si="251"/>
        <v>163.30000000000001</v>
      </c>
      <c r="DA49" s="36">
        <f t="shared" si="251"/>
        <v>162</v>
      </c>
      <c r="DB49" s="36">
        <f t="shared" si="251"/>
        <v>158.6</v>
      </c>
      <c r="DC49" s="141">
        <f t="shared" si="251"/>
        <v>159</v>
      </c>
      <c r="DD49" s="141">
        <f t="shared" ref="DD49:DM49" si="252">IF(DD48&gt;0,ROUND((+DD48+5),1),CHAR(32))</f>
        <v>159.69999999999999</v>
      </c>
      <c r="DE49" s="141">
        <f t="shared" si="252"/>
        <v>161</v>
      </c>
      <c r="DF49" s="141">
        <f t="shared" si="252"/>
        <v>162.69999999999999</v>
      </c>
      <c r="DG49" s="141">
        <f t="shared" si="252"/>
        <v>163.4</v>
      </c>
      <c r="DH49" s="141">
        <f t="shared" si="252"/>
        <v>167.9</v>
      </c>
      <c r="DI49" s="141">
        <f t="shared" si="252"/>
        <v>171.6</v>
      </c>
      <c r="DJ49" s="141">
        <f t="shared" si="252"/>
        <v>167</v>
      </c>
      <c r="DK49" s="141">
        <f t="shared" si="252"/>
        <v>178</v>
      </c>
      <c r="DL49" s="141">
        <f t="shared" si="252"/>
        <v>179.6</v>
      </c>
      <c r="DM49" s="141">
        <f t="shared" si="252"/>
        <v>178.4</v>
      </c>
      <c r="DN49" s="141">
        <f t="shared" ref="DN49:DY49" si="253">IF(DN48&gt;0,ROUND((+DN48+DN64),1),CHAR(32))</f>
        <v>177.4</v>
      </c>
      <c r="DO49" s="141">
        <f t="shared" si="253"/>
        <v>181.6</v>
      </c>
      <c r="DP49" s="141">
        <f t="shared" si="253"/>
        <v>181.9</v>
      </c>
      <c r="DQ49" s="141">
        <f t="shared" si="253"/>
        <v>189.5</v>
      </c>
      <c r="DR49" s="141">
        <f t="shared" si="253"/>
        <v>188.2</v>
      </c>
      <c r="DS49" s="141">
        <f t="shared" si="253"/>
        <v>191.1</v>
      </c>
      <c r="DT49" s="141">
        <f t="shared" si="253"/>
        <v>196.2</v>
      </c>
      <c r="DU49" s="141">
        <f t="shared" si="253"/>
        <v>196.2</v>
      </c>
      <c r="DV49" s="141">
        <f t="shared" si="253"/>
        <v>197.1</v>
      </c>
      <c r="DW49" s="141">
        <f t="shared" si="253"/>
        <v>201.4</v>
      </c>
      <c r="DX49" s="141">
        <f t="shared" si="253"/>
        <v>203.2</v>
      </c>
      <c r="DY49" s="141">
        <f t="shared" si="253"/>
        <v>202.8</v>
      </c>
      <c r="DZ49" s="141">
        <f t="shared" ref="DZ49:EL49" si="254">IF(DZ48&gt;0,ROUND((+DZ48+DZ64),1),CHAR(32))</f>
        <v>201.7</v>
      </c>
      <c r="EA49" s="141">
        <f t="shared" si="254"/>
        <v>203.8</v>
      </c>
      <c r="EB49" s="141">
        <f t="shared" si="254"/>
        <v>204.6</v>
      </c>
      <c r="EC49" s="141">
        <f t="shared" si="254"/>
        <v>203.9</v>
      </c>
      <c r="ED49" s="141">
        <f t="shared" si="254"/>
        <v>206.6</v>
      </c>
      <c r="EE49" s="141">
        <f t="shared" si="254"/>
        <v>208</v>
      </c>
      <c r="EF49" s="141">
        <f t="shared" si="254"/>
        <v>211.2</v>
      </c>
      <c r="EG49" s="141">
        <f t="shared" si="254"/>
        <v>217.1</v>
      </c>
      <c r="EH49" s="141">
        <f t="shared" si="254"/>
        <v>226.4</v>
      </c>
      <c r="EI49" s="141">
        <f t="shared" si="254"/>
        <v>234.3</v>
      </c>
      <c r="EJ49" s="141">
        <f t="shared" si="254"/>
        <v>221.9</v>
      </c>
      <c r="EK49" s="141">
        <f t="shared" si="254"/>
        <v>221.8</v>
      </c>
      <c r="EL49" s="141">
        <f t="shared" si="254"/>
        <v>214.8</v>
      </c>
      <c r="EM49" s="141">
        <f t="shared" ref="EM49:EX49" si="255">IF(EM48&gt;0,ROUND((+EM48+EM64),1),CHAR(32))</f>
        <v>212.7</v>
      </c>
      <c r="EN49" s="141">
        <f t="shared" si="255"/>
        <v>219.5</v>
      </c>
      <c r="EO49" s="141">
        <f t="shared" si="255"/>
        <v>222.2</v>
      </c>
      <c r="EP49" s="141">
        <f t="shared" si="255"/>
        <v>223.1</v>
      </c>
      <c r="EQ49" s="141">
        <f t="shared" si="255"/>
        <v>221.2</v>
      </c>
      <c r="ER49" s="141">
        <f t="shared" si="255"/>
        <v>219.4</v>
      </c>
      <c r="ES49" s="141">
        <f t="shared" si="255"/>
        <v>221.8</v>
      </c>
      <c r="ET49" s="141">
        <f t="shared" si="255"/>
        <v>216</v>
      </c>
      <c r="EU49" s="141">
        <f t="shared" si="255"/>
        <v>215.8</v>
      </c>
      <c r="EV49" s="141">
        <f t="shared" si="255"/>
        <v>215.3</v>
      </c>
      <c r="EW49" s="141">
        <f t="shared" si="255"/>
        <v>216.2</v>
      </c>
      <c r="EX49" s="141">
        <f t="shared" si="255"/>
        <v>216.3</v>
      </c>
      <c r="EY49" s="141">
        <f t="shared" ref="EY49:FM49" si="256">IF(EY48&gt;0,ROUND((+EY48+EY64),1),CHAR(32))</f>
        <v>220.1</v>
      </c>
      <c r="EZ49" s="141">
        <f t="shared" si="256"/>
        <v>219.1</v>
      </c>
      <c r="FA49" s="141">
        <f t="shared" si="256"/>
        <v>220</v>
      </c>
      <c r="FB49" s="141">
        <f t="shared" si="256"/>
        <v>220.2</v>
      </c>
      <c r="FC49" s="141">
        <f t="shared" si="256"/>
        <v>220</v>
      </c>
      <c r="FD49" s="141">
        <f t="shared" si="256"/>
        <v>223.1</v>
      </c>
      <c r="FE49" s="141">
        <f t="shared" si="256"/>
        <v>223.1</v>
      </c>
      <c r="FF49" s="141">
        <f t="shared" si="256"/>
        <v>221.3</v>
      </c>
      <c r="FG49" s="141">
        <f t="shared" si="256"/>
        <v>217</v>
      </c>
      <c r="FH49" s="141">
        <f t="shared" si="256"/>
        <v>214.3</v>
      </c>
      <c r="FI49" s="141">
        <f t="shared" si="256"/>
        <v>213.7</v>
      </c>
      <c r="FJ49" s="141">
        <f t="shared" si="256"/>
        <v>214.1</v>
      </c>
      <c r="FK49" s="141">
        <f t="shared" si="256"/>
        <v>211.7</v>
      </c>
      <c r="FL49" s="141">
        <f t="shared" si="256"/>
        <v>210.8</v>
      </c>
      <c r="FM49" s="141">
        <f t="shared" si="256"/>
        <v>211.2</v>
      </c>
      <c r="FN49" s="141">
        <f t="shared" ref="FN49:FY49" si="257">IF(FN48&gt;0,ROUND((+FN48+FN64),1),CHAR(32))</f>
        <v>207.6</v>
      </c>
      <c r="FO49" s="141">
        <v>207.8</v>
      </c>
      <c r="FP49" s="141">
        <f t="shared" si="257"/>
        <v>207</v>
      </c>
      <c r="FQ49" s="141">
        <f t="shared" si="257"/>
        <v>207.8</v>
      </c>
      <c r="FR49" s="141">
        <f t="shared" si="257"/>
        <v>206.2</v>
      </c>
      <c r="FS49" s="141">
        <f t="shared" si="257"/>
        <v>209.5</v>
      </c>
      <c r="FT49" s="141">
        <f t="shared" si="257"/>
        <v>207.6</v>
      </c>
      <c r="FU49" s="141">
        <f t="shared" si="257"/>
        <v>206.8</v>
      </c>
      <c r="FV49" s="141">
        <f t="shared" si="257"/>
        <v>210.6</v>
      </c>
      <c r="FW49" s="141">
        <f t="shared" si="257"/>
        <v>210.1</v>
      </c>
      <c r="FX49" s="141">
        <f t="shared" si="257"/>
        <v>210</v>
      </c>
      <c r="FY49" s="141">
        <f t="shared" si="257"/>
        <v>212.5</v>
      </c>
      <c r="FZ49" s="141">
        <f t="shared" ref="FZ49:HG49" si="258">IF(FZ48&gt;0,ROUND((+FZ48+FZ64),1),CHAR(32))</f>
        <v>204.7</v>
      </c>
      <c r="GA49" s="141">
        <f t="shared" si="258"/>
        <v>203.5</v>
      </c>
      <c r="GB49" s="141">
        <f t="shared" si="258"/>
        <v>200.6</v>
      </c>
      <c r="GC49" s="141">
        <f t="shared" si="258"/>
        <v>199.1</v>
      </c>
      <c r="GD49" s="141">
        <f t="shared" si="258"/>
        <v>195.9</v>
      </c>
      <c r="GE49" s="141">
        <f t="shared" si="258"/>
        <v>193.9</v>
      </c>
      <c r="GF49" s="141">
        <f t="shared" si="258"/>
        <v>182.5</v>
      </c>
      <c r="GG49" s="141" t="str">
        <f t="shared" si="258"/>
        <v xml:space="preserve"> </v>
      </c>
      <c r="GH49" s="141" t="str">
        <f t="shared" si="258"/>
        <v xml:space="preserve"> </v>
      </c>
      <c r="GI49" s="141" t="str">
        <f t="shared" si="258"/>
        <v xml:space="preserve"> </v>
      </c>
      <c r="GJ49" s="141" t="str">
        <f t="shared" si="258"/>
        <v xml:space="preserve"> </v>
      </c>
      <c r="GK49" s="141">
        <f t="shared" si="258"/>
        <v>182.5</v>
      </c>
      <c r="GL49" s="141">
        <f t="shared" si="258"/>
        <v>174.7</v>
      </c>
      <c r="GM49" s="141">
        <f t="shared" si="258"/>
        <v>174.2</v>
      </c>
      <c r="GN49" s="141">
        <f t="shared" si="258"/>
        <v>173.8</v>
      </c>
      <c r="GO49" s="141">
        <f t="shared" si="258"/>
        <v>178</v>
      </c>
      <c r="GP49" s="141">
        <f t="shared" si="258"/>
        <v>178.6</v>
      </c>
      <c r="GQ49" s="141">
        <f t="shared" si="258"/>
        <v>177.7</v>
      </c>
      <c r="GR49" s="141">
        <f t="shared" si="258"/>
        <v>177.5</v>
      </c>
      <c r="GS49" s="141">
        <f t="shared" si="258"/>
        <v>176.5</v>
      </c>
      <c r="GT49" s="141">
        <f t="shared" si="258"/>
        <v>177</v>
      </c>
      <c r="GU49" s="141">
        <f t="shared" si="258"/>
        <v>178.4</v>
      </c>
      <c r="GV49" s="141">
        <f t="shared" si="258"/>
        <v>178</v>
      </c>
      <c r="GW49" s="141">
        <f t="shared" si="258"/>
        <v>177.3</v>
      </c>
      <c r="GX49" s="141">
        <f t="shared" si="258"/>
        <v>178.4</v>
      </c>
      <c r="GY49" s="141">
        <f t="shared" si="258"/>
        <v>175.6</v>
      </c>
      <c r="GZ49" s="141">
        <f t="shared" si="258"/>
        <v>176.3</v>
      </c>
      <c r="HA49" s="141">
        <f t="shared" si="258"/>
        <v>176.6</v>
      </c>
      <c r="HB49" s="141">
        <f t="shared" si="258"/>
        <v>176.5</v>
      </c>
      <c r="HC49" s="141">
        <f t="shared" si="258"/>
        <v>175.9</v>
      </c>
      <c r="HD49" s="141">
        <f t="shared" si="258"/>
        <v>176</v>
      </c>
      <c r="HE49" s="141">
        <f t="shared" si="258"/>
        <v>176.8</v>
      </c>
      <c r="HF49" s="141">
        <f t="shared" si="258"/>
        <v>176.9</v>
      </c>
      <c r="HG49" s="141">
        <f t="shared" si="258"/>
        <v>176.6</v>
      </c>
      <c r="HH49" s="141">
        <f t="shared" ref="HH49:IT49" si="259">IF(HH48&gt;0,ROUND((+HH48+HH64),1),CHAR(32))</f>
        <v>174.5</v>
      </c>
      <c r="HI49" s="141">
        <f t="shared" si="259"/>
        <v>174.9</v>
      </c>
      <c r="HJ49" s="141">
        <f t="shared" si="259"/>
        <v>174.6</v>
      </c>
      <c r="HK49" s="141">
        <f t="shared" si="259"/>
        <v>171.5</v>
      </c>
      <c r="HL49" s="141">
        <f t="shared" si="259"/>
        <v>170.9</v>
      </c>
      <c r="HM49" s="141">
        <f t="shared" si="259"/>
        <v>174.7</v>
      </c>
      <c r="HN49" s="141">
        <f t="shared" si="259"/>
        <v>173.2</v>
      </c>
      <c r="HO49" s="141">
        <f t="shared" si="259"/>
        <v>170.5</v>
      </c>
      <c r="HP49" s="141">
        <f t="shared" si="259"/>
        <v>174.3</v>
      </c>
      <c r="HQ49" s="141">
        <f t="shared" si="259"/>
        <v>177.1</v>
      </c>
      <c r="HR49" s="141">
        <f t="shared" si="259"/>
        <v>178.5</v>
      </c>
      <c r="HS49" s="141">
        <f t="shared" si="259"/>
        <v>177.5</v>
      </c>
      <c r="HT49" s="141">
        <f t="shared" si="259"/>
        <v>177</v>
      </c>
      <c r="HU49" s="141">
        <v>177</v>
      </c>
      <c r="HV49" s="141">
        <f t="shared" si="259"/>
        <v>176.5</v>
      </c>
      <c r="HW49" s="141">
        <f t="shared" si="259"/>
        <v>176.5</v>
      </c>
      <c r="HX49" s="141">
        <f t="shared" si="259"/>
        <v>178.3</v>
      </c>
      <c r="HY49" s="141">
        <f t="shared" si="259"/>
        <v>177</v>
      </c>
      <c r="HZ49" s="141">
        <f t="shared" si="259"/>
        <v>177.3</v>
      </c>
      <c r="IA49" s="141">
        <f t="shared" si="259"/>
        <v>175</v>
      </c>
      <c r="IB49" s="141">
        <f t="shared" si="259"/>
        <v>174.3</v>
      </c>
      <c r="IC49" s="141">
        <f t="shared" si="259"/>
        <v>173.7</v>
      </c>
      <c r="ID49" s="141">
        <f t="shared" si="259"/>
        <v>172.1</v>
      </c>
      <c r="IE49" s="141">
        <f t="shared" si="259"/>
        <v>170.6</v>
      </c>
      <c r="IF49" s="141">
        <f t="shared" si="259"/>
        <v>169.2</v>
      </c>
      <c r="IG49" s="141">
        <f t="shared" si="259"/>
        <v>172.1</v>
      </c>
      <c r="IH49" s="141">
        <f t="shared" si="259"/>
        <v>168</v>
      </c>
      <c r="II49" s="141">
        <f t="shared" si="259"/>
        <v>161.5</v>
      </c>
      <c r="IJ49" s="141">
        <f t="shared" si="259"/>
        <v>158.9</v>
      </c>
      <c r="IK49" s="141">
        <f t="shared" si="259"/>
        <v>161.6</v>
      </c>
      <c r="IL49" s="141">
        <f t="shared" si="259"/>
        <v>159.80000000000001</v>
      </c>
      <c r="IM49" s="141">
        <f t="shared" si="259"/>
        <v>159</v>
      </c>
      <c r="IN49" s="141">
        <f t="shared" si="259"/>
        <v>159.30000000000001</v>
      </c>
      <c r="IO49" s="141">
        <f t="shared" si="259"/>
        <v>158.6</v>
      </c>
      <c r="IP49" s="141">
        <f t="shared" si="259"/>
        <v>161.30000000000001</v>
      </c>
      <c r="IQ49" s="141">
        <f t="shared" si="259"/>
        <v>154.4</v>
      </c>
      <c r="IR49" s="141">
        <f t="shared" si="259"/>
        <v>152.4</v>
      </c>
      <c r="IS49" s="141">
        <f t="shared" si="259"/>
        <v>145.80000000000001</v>
      </c>
      <c r="IT49" s="141">
        <f t="shared" si="259"/>
        <v>149.69999999999999</v>
      </c>
      <c r="IU49" s="141">
        <f t="shared" ref="IU49:JK49" si="260">IF(IU48&gt;0,ROUND((+IU48+IU64),1),CHAR(32))</f>
        <v>151.6</v>
      </c>
      <c r="IV49" s="141">
        <f t="shared" si="260"/>
        <v>151.6</v>
      </c>
      <c r="IW49" s="141">
        <f t="shared" si="260"/>
        <v>155.30000000000001</v>
      </c>
      <c r="IX49" s="141">
        <f t="shared" si="260"/>
        <v>158.19999999999999</v>
      </c>
      <c r="IY49" s="141">
        <f t="shared" si="260"/>
        <v>160.1</v>
      </c>
      <c r="IZ49" s="141">
        <f t="shared" si="260"/>
        <v>160.80000000000001</v>
      </c>
      <c r="JA49" s="141">
        <f t="shared" si="260"/>
        <v>160.80000000000001</v>
      </c>
      <c r="JB49" s="141">
        <f t="shared" si="260"/>
        <v>164</v>
      </c>
      <c r="JC49" s="141">
        <f t="shared" si="260"/>
        <v>155.9</v>
      </c>
      <c r="JD49" s="141">
        <f t="shared" si="260"/>
        <v>163.4</v>
      </c>
      <c r="JE49" s="141">
        <f t="shared" si="260"/>
        <v>168.5</v>
      </c>
      <c r="JF49" s="141">
        <f t="shared" si="260"/>
        <v>168.5</v>
      </c>
      <c r="JG49" s="141">
        <f t="shared" si="260"/>
        <v>169.4</v>
      </c>
      <c r="JH49" s="141">
        <f t="shared" si="260"/>
        <v>167.1</v>
      </c>
      <c r="JI49" s="141">
        <f t="shared" si="260"/>
        <v>169</v>
      </c>
      <c r="JJ49" s="141">
        <f t="shared" si="260"/>
        <v>166.9</v>
      </c>
      <c r="JK49" s="141">
        <f t="shared" si="260"/>
        <v>166.3</v>
      </c>
      <c r="JL49" s="141">
        <f t="shared" ref="JL49:KP49" si="261">IF(JL48&gt;0,ROUND((+JL48+JL64),1),CHAR(32))</f>
        <v>165.5</v>
      </c>
      <c r="JM49" s="141">
        <f t="shared" ref="JM49" si="262">IF(JM48&gt;0,ROUND((+JM48+JM64),1),CHAR(32))</f>
        <v>165.5</v>
      </c>
      <c r="JN49" s="141">
        <f t="shared" si="261"/>
        <v>165.9</v>
      </c>
      <c r="JO49" s="141">
        <f t="shared" si="261"/>
        <v>164.1</v>
      </c>
      <c r="JP49" s="141">
        <f t="shared" si="261"/>
        <v>164.4</v>
      </c>
      <c r="JQ49" s="141">
        <f t="shared" si="261"/>
        <v>169.4</v>
      </c>
      <c r="JR49" s="141">
        <f t="shared" si="261"/>
        <v>166.7</v>
      </c>
      <c r="JS49" s="141">
        <f t="shared" si="261"/>
        <v>169.9</v>
      </c>
      <c r="JT49" s="141">
        <f t="shared" ref="JT49" si="263">IF(JT48&gt;0,ROUND((+JT48+JT64),1),CHAR(32))</f>
        <v>167.1</v>
      </c>
      <c r="JU49" s="141">
        <f t="shared" si="261"/>
        <v>166.8</v>
      </c>
      <c r="JV49" s="141">
        <f t="shared" si="261"/>
        <v>166.6</v>
      </c>
      <c r="JW49" s="141">
        <f t="shared" si="261"/>
        <v>162.4</v>
      </c>
      <c r="JX49" s="141">
        <f t="shared" si="261"/>
        <v>163.80000000000001</v>
      </c>
      <c r="JY49" s="141">
        <f t="shared" si="261"/>
        <v>163.9</v>
      </c>
      <c r="JZ49" s="141">
        <f t="shared" si="261"/>
        <v>172</v>
      </c>
      <c r="KA49" s="141">
        <f t="shared" si="261"/>
        <v>159.5</v>
      </c>
      <c r="KB49" s="141">
        <f t="shared" si="261"/>
        <v>156.69999999999999</v>
      </c>
      <c r="KC49" s="141">
        <f t="shared" si="261"/>
        <v>157.6</v>
      </c>
      <c r="KD49" s="141">
        <f t="shared" ref="KD49" si="264">IF(KD48&gt;0,ROUND((+KD48+KD64),1),CHAR(32))</f>
        <v>157.9</v>
      </c>
      <c r="KE49" s="141" t="str">
        <f t="shared" si="261"/>
        <v xml:space="preserve"> </v>
      </c>
      <c r="KF49" s="141" t="str">
        <f t="shared" si="261"/>
        <v xml:space="preserve"> </v>
      </c>
      <c r="KG49" s="141" t="str">
        <f t="shared" si="261"/>
        <v xml:space="preserve"> </v>
      </c>
      <c r="KH49" s="141" t="str">
        <f t="shared" si="261"/>
        <v xml:space="preserve"> </v>
      </c>
      <c r="KI49" s="141" t="str">
        <f t="shared" si="261"/>
        <v xml:space="preserve"> </v>
      </c>
      <c r="KJ49" s="141" t="str">
        <f t="shared" si="261"/>
        <v xml:space="preserve"> </v>
      </c>
      <c r="KK49" s="141" t="str">
        <f t="shared" si="261"/>
        <v xml:space="preserve"> </v>
      </c>
      <c r="KL49" s="141" t="str">
        <f t="shared" si="261"/>
        <v xml:space="preserve"> </v>
      </c>
      <c r="KM49" s="141" t="str">
        <f t="shared" si="261"/>
        <v xml:space="preserve"> </v>
      </c>
      <c r="KN49" s="141" t="str">
        <f t="shared" si="261"/>
        <v xml:space="preserve"> </v>
      </c>
      <c r="KO49" s="141" t="str">
        <f t="shared" si="261"/>
        <v xml:space="preserve"> </v>
      </c>
      <c r="KP49" s="141" t="str">
        <f t="shared" si="261"/>
        <v xml:space="preserve"> </v>
      </c>
    </row>
    <row r="50" spans="1:314" s="4" customFormat="1" ht="13.5" thickBot="1" x14ac:dyDescent="0.25">
      <c r="A50" s="8" t="s">
        <v>29</v>
      </c>
      <c r="B50" s="6" t="s">
        <v>6</v>
      </c>
      <c r="C50" s="117">
        <f t="shared" si="97"/>
        <v>43</v>
      </c>
      <c r="D50" s="7"/>
      <c r="E50" s="35">
        <v>112.8</v>
      </c>
      <c r="F50" s="35">
        <v>111.5</v>
      </c>
      <c r="G50" s="35">
        <v>112.6</v>
      </c>
      <c r="H50" s="35">
        <v>111.3</v>
      </c>
      <c r="I50" s="35">
        <v>110.6</v>
      </c>
      <c r="J50" s="35">
        <v>109.6</v>
      </c>
      <c r="K50" s="35">
        <v>109.9</v>
      </c>
      <c r="L50" s="35">
        <v>110.2</v>
      </c>
      <c r="M50" s="35">
        <v>110.8</v>
      </c>
      <c r="N50" s="35">
        <v>110.2</v>
      </c>
      <c r="O50" s="35">
        <v>108.5</v>
      </c>
      <c r="P50" s="35">
        <v>106.6</v>
      </c>
      <c r="Q50" s="35">
        <v>108.9</v>
      </c>
      <c r="R50" s="35">
        <v>108.9</v>
      </c>
      <c r="S50" s="35">
        <v>112.6</v>
      </c>
      <c r="T50" s="35">
        <v>112.6</v>
      </c>
      <c r="U50" s="35">
        <v>111</v>
      </c>
      <c r="V50" s="35">
        <v>118.5</v>
      </c>
      <c r="W50" s="35">
        <v>115.7</v>
      </c>
      <c r="X50" s="35">
        <v>116.7</v>
      </c>
      <c r="Y50" s="35">
        <v>117.3</v>
      </c>
      <c r="Z50" s="35">
        <v>117.7</v>
      </c>
      <c r="AA50" s="35">
        <v>116.7</v>
      </c>
      <c r="AB50" s="35">
        <v>115.8</v>
      </c>
      <c r="AC50" s="35">
        <v>116</v>
      </c>
      <c r="AD50" s="35">
        <v>114.7</v>
      </c>
      <c r="AE50" s="35">
        <v>114.9</v>
      </c>
      <c r="AF50" s="35">
        <v>114.1</v>
      </c>
      <c r="AG50" s="35">
        <v>119.64</v>
      </c>
      <c r="AH50" s="35">
        <v>131.91999999999999</v>
      </c>
      <c r="AI50" s="35">
        <v>138.19999999999999</v>
      </c>
      <c r="AJ50" s="35">
        <v>147.6</v>
      </c>
      <c r="AK50" s="35">
        <v>151.30000000000001</v>
      </c>
      <c r="AL50" s="35">
        <v>151</v>
      </c>
      <c r="AM50" s="35">
        <v>145</v>
      </c>
      <c r="AN50" s="35">
        <v>143.30000000000001</v>
      </c>
      <c r="AO50" s="35">
        <v>144.19999999999999</v>
      </c>
      <c r="AP50" s="35">
        <v>149.5</v>
      </c>
      <c r="AQ50" s="35">
        <v>148.4</v>
      </c>
      <c r="AR50" s="35">
        <v>155.4</v>
      </c>
      <c r="AS50" s="35">
        <v>149.69999999999999</v>
      </c>
      <c r="AT50" s="35">
        <v>145.19999999999999</v>
      </c>
      <c r="AU50" s="35">
        <v>147.69999999999999</v>
      </c>
      <c r="AV50" s="35">
        <v>145.1</v>
      </c>
      <c r="AW50" s="35">
        <v>143.5</v>
      </c>
      <c r="AX50" s="35">
        <v>150.80000000000001</v>
      </c>
      <c r="AY50" s="35">
        <v>153.6</v>
      </c>
      <c r="AZ50" s="35">
        <v>144.5</v>
      </c>
      <c r="BA50" s="35">
        <v>147.4</v>
      </c>
      <c r="BB50" s="35">
        <v>157.4</v>
      </c>
      <c r="BC50" s="35">
        <v>169.7</v>
      </c>
      <c r="BD50" s="35">
        <v>161.5</v>
      </c>
      <c r="BE50" s="35">
        <v>162.1</v>
      </c>
      <c r="BF50" s="35">
        <v>171.3</v>
      </c>
      <c r="BG50" s="35">
        <v>169</v>
      </c>
      <c r="BH50" s="35">
        <v>177.9</v>
      </c>
      <c r="BI50" s="35">
        <v>175.6</v>
      </c>
      <c r="BJ50" s="35">
        <v>173.5</v>
      </c>
      <c r="BK50" s="35">
        <v>174.3</v>
      </c>
      <c r="BL50" s="35">
        <v>178.2</v>
      </c>
      <c r="BM50" s="35">
        <v>178</v>
      </c>
      <c r="BN50" s="35">
        <v>166.9</v>
      </c>
      <c r="BO50" s="35">
        <v>167.7</v>
      </c>
      <c r="BP50" s="35">
        <v>164</v>
      </c>
      <c r="BQ50" s="35">
        <v>164.4</v>
      </c>
      <c r="BR50" s="35">
        <v>165.6952</v>
      </c>
      <c r="BS50" s="35">
        <v>166</v>
      </c>
      <c r="BT50" s="35">
        <v>161.80000000000001</v>
      </c>
      <c r="BU50" s="35">
        <v>167.6</v>
      </c>
      <c r="BV50" s="35">
        <v>171.7</v>
      </c>
      <c r="BW50" s="35">
        <v>171.1</v>
      </c>
      <c r="BX50" s="35">
        <v>168.4</v>
      </c>
      <c r="BY50" s="35">
        <v>169.3929</v>
      </c>
      <c r="BZ50" s="35">
        <v>169.3929</v>
      </c>
      <c r="CA50" s="35">
        <v>174.3912</v>
      </c>
      <c r="CB50" s="35">
        <v>172.83840000000001</v>
      </c>
      <c r="CC50" s="35">
        <v>172.87350000000001</v>
      </c>
      <c r="CD50" s="35">
        <v>172.3254</v>
      </c>
      <c r="CE50" s="35">
        <v>162.4659</v>
      </c>
      <c r="CF50" s="35">
        <v>163.15</v>
      </c>
      <c r="CG50" s="35">
        <v>172.66470000000001</v>
      </c>
      <c r="CH50" s="35">
        <v>169.96520000000001</v>
      </c>
      <c r="CI50" s="35">
        <v>166.14840000000001</v>
      </c>
      <c r="CJ50" s="35">
        <v>163.6491</v>
      </c>
      <c r="CK50" s="35">
        <v>153.19829999999999</v>
      </c>
      <c r="CL50" s="35">
        <v>151.11879999999999</v>
      </c>
      <c r="CM50" s="35">
        <v>151.08269999999999</v>
      </c>
      <c r="CN50" s="35">
        <v>155.23750000000001</v>
      </c>
      <c r="CO50" s="35">
        <v>155.18799999999999</v>
      </c>
      <c r="CP50" s="35">
        <v>156.13380000000001</v>
      </c>
      <c r="CQ50" s="35">
        <v>154.4751</v>
      </c>
      <c r="CR50" s="35">
        <v>151.4769</v>
      </c>
      <c r="CS50" s="35">
        <v>148.83510000000001</v>
      </c>
      <c r="CT50" s="35">
        <v>133.4487</v>
      </c>
      <c r="CU50" s="35">
        <v>147.50020000000001</v>
      </c>
      <c r="CV50" s="35">
        <v>150</v>
      </c>
      <c r="CW50" s="35">
        <v>147.51230000000001</v>
      </c>
      <c r="CX50" s="35">
        <v>148.2295</v>
      </c>
      <c r="CY50" s="35">
        <v>149.1</v>
      </c>
      <c r="CZ50" s="35">
        <v>149.5513</v>
      </c>
      <c r="DA50" s="35">
        <v>148.62889999999999</v>
      </c>
      <c r="DB50" s="35">
        <v>144.77549999999999</v>
      </c>
      <c r="DC50" s="142">
        <v>145.14439999999999</v>
      </c>
      <c r="DD50" s="142">
        <v>145.67580000000001</v>
      </c>
      <c r="DE50" s="142">
        <v>147.1463</v>
      </c>
      <c r="DF50" s="142">
        <v>148.97069999999999</v>
      </c>
      <c r="DG50" s="142">
        <v>149.79759999999999</v>
      </c>
      <c r="DH50" s="142">
        <v>154.64590000000001</v>
      </c>
      <c r="DI50" s="142">
        <v>158.1653</v>
      </c>
      <c r="DJ50" s="142">
        <v>153.24029999999999</v>
      </c>
      <c r="DK50" s="142">
        <v>164.3484</v>
      </c>
      <c r="DL50" s="142">
        <v>151.24619999999999</v>
      </c>
      <c r="DM50" s="142">
        <v>151.96080000000001</v>
      </c>
      <c r="DN50" s="142">
        <v>150.8442</v>
      </c>
      <c r="DO50" s="142">
        <v>152.49680000000001</v>
      </c>
      <c r="DP50" s="142">
        <v>153.0591</v>
      </c>
      <c r="DQ50" s="142">
        <v>157.97219999999999</v>
      </c>
      <c r="DR50" s="142">
        <v>155.4263</v>
      </c>
      <c r="DS50" s="142">
        <v>155.65880000000001</v>
      </c>
      <c r="DT50" s="142">
        <v>178.96789999999999</v>
      </c>
      <c r="DU50" s="142">
        <v>178.96789999999999</v>
      </c>
      <c r="DV50" s="142">
        <v>180.14789999999999</v>
      </c>
      <c r="DW50" s="142">
        <v>184.17660000000001</v>
      </c>
      <c r="DX50" s="142">
        <v>186.5438</v>
      </c>
      <c r="DY50" s="142">
        <v>185.9315</v>
      </c>
      <c r="DZ50" s="142">
        <v>184.65090000000001</v>
      </c>
      <c r="EA50" s="142">
        <v>187.6343</v>
      </c>
      <c r="EB50" s="142">
        <v>188.52760000000001</v>
      </c>
      <c r="EC50" s="142">
        <v>187.47640000000001</v>
      </c>
      <c r="ED50" s="142">
        <v>190.9983</v>
      </c>
      <c r="EE50" s="142">
        <v>193.7252</v>
      </c>
      <c r="EF50" s="142">
        <v>197.12989999999999</v>
      </c>
      <c r="EG50" s="142">
        <v>205.12126358397924</v>
      </c>
      <c r="EH50" s="142">
        <v>216.99973478753276</v>
      </c>
      <c r="EI50" s="142">
        <v>233.52957041713864</v>
      </c>
      <c r="EJ50" s="142">
        <v>221.86612783481502</v>
      </c>
      <c r="EK50" s="142">
        <v>221.20848480498293</v>
      </c>
      <c r="EL50" s="142">
        <v>206.92893862765959</v>
      </c>
      <c r="EM50" s="142">
        <v>205.70458019544594</v>
      </c>
      <c r="EN50" s="142">
        <v>211.79929232627228</v>
      </c>
      <c r="EO50" s="142">
        <v>213.67853734108004</v>
      </c>
      <c r="EP50" s="142">
        <v>215.19695798714486</v>
      </c>
      <c r="EQ50" s="142">
        <v>213.62470787938238</v>
      </c>
      <c r="ER50" s="142">
        <v>210.26450522152675</v>
      </c>
      <c r="ES50" s="142">
        <v>214.34684759952506</v>
      </c>
      <c r="ET50" s="142">
        <v>206.31958482621948</v>
      </c>
      <c r="EU50" s="142">
        <v>206.36215328230784</v>
      </c>
      <c r="EV50" s="142">
        <v>206.062153282308</v>
      </c>
      <c r="EW50" s="142">
        <v>206.58732219954115</v>
      </c>
      <c r="EX50" s="142">
        <v>206.59842643380773</v>
      </c>
      <c r="EY50" s="142">
        <v>210.47054866051414</v>
      </c>
      <c r="EZ50" s="142">
        <v>208.5173314261437</v>
      </c>
      <c r="FA50" s="142">
        <v>213.61298136974099</v>
      </c>
      <c r="FB50" s="142">
        <v>213.58634031789632</v>
      </c>
      <c r="FC50" s="142">
        <v>213.61923248861305</v>
      </c>
      <c r="FD50" s="142">
        <v>215.68448533381087</v>
      </c>
      <c r="FE50" s="142">
        <v>215.68448533381087</v>
      </c>
      <c r="FF50" s="142">
        <v>213.00421928546484</v>
      </c>
      <c r="FG50" s="142">
        <v>210.69919197763693</v>
      </c>
      <c r="FH50" s="142">
        <v>209.09422628503944</v>
      </c>
      <c r="FI50" s="142">
        <v>206.2819765002061</v>
      </c>
      <c r="FJ50" s="142">
        <v>205.0055255542573</v>
      </c>
      <c r="FK50" s="142">
        <v>203.48751972569193</v>
      </c>
      <c r="FL50" s="142">
        <v>200.22103464235821</v>
      </c>
      <c r="FM50" s="142">
        <v>198.72424395833119</v>
      </c>
      <c r="FN50" s="142">
        <v>200.26417754771509</v>
      </c>
      <c r="FO50" s="142">
        <v>198.55660600576556</v>
      </c>
      <c r="FP50" s="142">
        <v>198.68305476825475</v>
      </c>
      <c r="FQ50" s="142">
        <v>197.26023225025031</v>
      </c>
      <c r="FR50" s="142">
        <v>195.55804337529938</v>
      </c>
      <c r="FS50" s="142">
        <v>198.00000504755198</v>
      </c>
      <c r="FT50" s="142">
        <v>198.4989048197917</v>
      </c>
      <c r="FU50" s="142">
        <v>197.44694581991391</v>
      </c>
      <c r="FV50" s="142">
        <v>204.84811388641012</v>
      </c>
      <c r="FW50" s="142">
        <v>204.66938702385099</v>
      </c>
      <c r="FX50" s="142">
        <v>198.76288408824485</v>
      </c>
      <c r="FY50" s="142">
        <v>198.99806229773722</v>
      </c>
      <c r="FZ50" s="142">
        <v>195.50782002227621</v>
      </c>
      <c r="GA50" s="142">
        <v>192.50363784578207</v>
      </c>
      <c r="GB50" s="142">
        <v>189.63071110961101</v>
      </c>
      <c r="GC50" s="142">
        <v>187.3421653463713</v>
      </c>
      <c r="GD50" s="142">
        <v>181.845412979782</v>
      </c>
      <c r="GE50" s="142">
        <v>179.54382363317066</v>
      </c>
      <c r="GF50" s="142">
        <v>169.57024871361395</v>
      </c>
      <c r="GG50" s="142"/>
      <c r="GH50" s="142"/>
      <c r="GI50" s="142"/>
      <c r="GJ50" s="142"/>
      <c r="GK50" s="142">
        <v>169.57024871361395</v>
      </c>
      <c r="GL50" s="142">
        <v>157.54728533585512</v>
      </c>
      <c r="GM50" s="142">
        <v>158.01898300005055</v>
      </c>
      <c r="GN50" s="142">
        <v>156.87675464898453</v>
      </c>
      <c r="GO50" s="142">
        <v>162.17895900379088</v>
      </c>
      <c r="GP50" s="142">
        <v>162.73016395125043</v>
      </c>
      <c r="GQ50" s="142">
        <v>161.2517245490088</v>
      </c>
      <c r="GR50" s="142">
        <v>160.79923148341638</v>
      </c>
      <c r="GS50" s="142">
        <v>159.96921768193425</v>
      </c>
      <c r="GT50" s="142">
        <v>160.7452554763932</v>
      </c>
      <c r="GU50" s="142">
        <v>162.62355524270413</v>
      </c>
      <c r="GV50" s="142">
        <v>161.85037385739108</v>
      </c>
      <c r="GW50" s="142">
        <v>160.96429392570224</v>
      </c>
      <c r="GX50" s="142">
        <v>161.11719437249343</v>
      </c>
      <c r="GY50" s="142">
        <v>160.48286733724618</v>
      </c>
      <c r="GZ50" s="142">
        <v>160.4536676872462</v>
      </c>
      <c r="HA50" s="142">
        <v>160.35843003386412</v>
      </c>
      <c r="HB50" s="142">
        <v>159.7591608950838</v>
      </c>
      <c r="HC50" s="142">
        <v>160.0448749721993</v>
      </c>
      <c r="HD50" s="142">
        <v>159.71154198592311</v>
      </c>
      <c r="HE50" s="142">
        <v>160.67679824837745</v>
      </c>
      <c r="HF50" s="142">
        <v>160.67679850891483</v>
      </c>
      <c r="HG50" s="142">
        <v>160.70599810169369</v>
      </c>
      <c r="HH50" s="142">
        <v>160.42028391013065</v>
      </c>
      <c r="HI50" s="142">
        <v>160.8012366361356</v>
      </c>
      <c r="HJ50" s="142">
        <v>158.65795828733744</v>
      </c>
      <c r="HK50" s="142">
        <v>156.98435603546142</v>
      </c>
      <c r="HL50" s="142">
        <v>156.50960184860028</v>
      </c>
      <c r="HM50" s="142">
        <v>161.88747999805733</v>
      </c>
      <c r="HN50" s="142">
        <v>157.19256605873483</v>
      </c>
      <c r="HO50" s="142">
        <v>158.80625063804334</v>
      </c>
      <c r="HP50" s="142">
        <v>159.49048504619611</v>
      </c>
      <c r="HQ50" s="142">
        <v>161.74898288120113</v>
      </c>
      <c r="HR50" s="142">
        <v>162.79277275114868</v>
      </c>
      <c r="HS50" s="142">
        <v>163.76696545269772</v>
      </c>
      <c r="HT50" s="142">
        <v>162.03993332052403</v>
      </c>
      <c r="HU50" s="142">
        <v>162.03993332052403</v>
      </c>
      <c r="HV50" s="142">
        <v>161.0117328547401</v>
      </c>
      <c r="HW50" s="142">
        <v>161.0117328547401</v>
      </c>
      <c r="HX50" s="142">
        <v>161.87908076176484</v>
      </c>
      <c r="HY50" s="142">
        <v>159.1387499894561</v>
      </c>
      <c r="HZ50" s="142">
        <v>160.54743356237233</v>
      </c>
      <c r="IA50" s="142">
        <v>158.73069832233617</v>
      </c>
      <c r="IB50" s="142">
        <v>157.26414840813482</v>
      </c>
      <c r="IC50" s="142">
        <v>154.20034936336208</v>
      </c>
      <c r="ID50" s="142">
        <v>154.20800074682253</v>
      </c>
      <c r="IE50" s="142">
        <v>152.14256092887393</v>
      </c>
      <c r="IF50" s="142">
        <v>151.15121256087716</v>
      </c>
      <c r="IG50" s="142">
        <v>152.88953445046894</v>
      </c>
      <c r="IH50" s="142">
        <v>147.72405156022319</v>
      </c>
      <c r="II50" s="142">
        <v>141.33500874694846</v>
      </c>
      <c r="IJ50" s="142">
        <v>138.98998756584987</v>
      </c>
      <c r="IK50" s="142">
        <v>142.05211146635196</v>
      </c>
      <c r="IL50" s="142">
        <v>139.58413061018925</v>
      </c>
      <c r="IM50" s="142">
        <v>138.13183811584565</v>
      </c>
      <c r="IN50" s="142">
        <v>139.59973721983366</v>
      </c>
      <c r="IO50" s="142">
        <v>138.77214593973446</v>
      </c>
      <c r="IP50" s="142">
        <v>140.10466443005618</v>
      </c>
      <c r="IQ50" s="142">
        <v>134.47417709814201</v>
      </c>
      <c r="IR50" s="142">
        <v>132.62542106646285</v>
      </c>
      <c r="IS50" s="142">
        <v>126.35485605677749</v>
      </c>
      <c r="IT50" s="142">
        <v>126.3871825707359</v>
      </c>
      <c r="IU50" s="142">
        <v>128.19954799969165</v>
      </c>
      <c r="IV50" s="142">
        <v>128.19954799969165</v>
      </c>
      <c r="IW50" s="142">
        <v>132.75194495710687</v>
      </c>
      <c r="IX50" s="142">
        <v>138.63974582127295</v>
      </c>
      <c r="IY50" s="142">
        <v>138.4036850431433</v>
      </c>
      <c r="IZ50" s="142">
        <v>139.25904103207063</v>
      </c>
      <c r="JA50" s="142">
        <v>138.84936670577449</v>
      </c>
      <c r="JB50" s="142">
        <v>142.95955439060066</v>
      </c>
      <c r="JC50" s="142">
        <v>143.52435951926878</v>
      </c>
      <c r="JD50" s="142">
        <v>146.27713008556415</v>
      </c>
      <c r="JE50" s="142">
        <v>149.72184075808167</v>
      </c>
      <c r="JF50" s="142">
        <v>149.69313250205548</v>
      </c>
      <c r="JG50" s="142">
        <v>151.12165698609871</v>
      </c>
      <c r="JH50" s="142">
        <v>148.13862646364024</v>
      </c>
      <c r="JI50" s="142">
        <v>147.70511324831014</v>
      </c>
      <c r="JJ50" s="142">
        <v>148.26231762697168</v>
      </c>
      <c r="JK50" s="142">
        <v>148.33776183562171</v>
      </c>
      <c r="JL50" s="142">
        <v>147.32570334177746</v>
      </c>
      <c r="JM50" s="142">
        <v>147.32570334177746</v>
      </c>
      <c r="JN50" s="142">
        <v>144.56049713756559</v>
      </c>
      <c r="JO50" s="142">
        <v>145.29784502042884</v>
      </c>
      <c r="JP50" s="142">
        <v>145.40629132882418</v>
      </c>
      <c r="JQ50" s="142">
        <v>150.69878500381995</v>
      </c>
      <c r="JR50" s="142">
        <v>144.1525817208898</v>
      </c>
      <c r="JS50" s="142">
        <v>151.26418009733518</v>
      </c>
      <c r="JT50" s="142">
        <v>148.16009212321245</v>
      </c>
      <c r="JU50" s="142">
        <v>148.16009208912737</v>
      </c>
      <c r="JV50" s="142">
        <v>145.08551998619456</v>
      </c>
      <c r="JW50" s="142">
        <v>144</v>
      </c>
      <c r="JX50" s="142">
        <v>146</v>
      </c>
      <c r="JY50" s="142">
        <v>146.10079545914448</v>
      </c>
      <c r="JZ50" s="142">
        <v>154.36658018188018</v>
      </c>
      <c r="KA50" s="142">
        <v>141.82735040970209</v>
      </c>
      <c r="KB50" s="142">
        <v>139.38657131177848</v>
      </c>
      <c r="KC50" s="142">
        <v>122.85851920723371</v>
      </c>
      <c r="KD50" s="142">
        <v>139.61172307111264</v>
      </c>
      <c r="KE50" s="142"/>
      <c r="KF50" s="142"/>
      <c r="KG50" s="142"/>
      <c r="KH50" s="142"/>
      <c r="KI50" s="142"/>
      <c r="KJ50" s="142"/>
      <c r="KK50" s="142"/>
      <c r="KL50" s="142"/>
      <c r="KM50" s="142"/>
      <c r="KN50" s="142"/>
      <c r="KO50" s="142"/>
      <c r="KP50" s="142"/>
    </row>
    <row r="51" spans="1:314" s="4" customFormat="1" x14ac:dyDescent="0.2">
      <c r="A51" s="13" t="s">
        <v>62</v>
      </c>
      <c r="B51" s="179" t="s">
        <v>70</v>
      </c>
      <c r="C51" s="180">
        <f t="shared" si="97"/>
        <v>44</v>
      </c>
      <c r="D51" s="181"/>
      <c r="E51" s="182">
        <v>90.9</v>
      </c>
      <c r="F51" s="182">
        <v>90.9</v>
      </c>
      <c r="G51" s="182">
        <v>93.9</v>
      </c>
      <c r="H51" s="182">
        <v>93.9</v>
      </c>
      <c r="I51" s="182">
        <v>93.5</v>
      </c>
      <c r="J51" s="182">
        <v>93.2</v>
      </c>
      <c r="K51" s="182">
        <v>94.4</v>
      </c>
      <c r="L51" s="182">
        <v>94</v>
      </c>
      <c r="M51" s="182">
        <v>94</v>
      </c>
      <c r="N51" s="182">
        <v>92.5</v>
      </c>
      <c r="O51" s="182">
        <v>92.3</v>
      </c>
      <c r="P51" s="182">
        <v>92.7</v>
      </c>
      <c r="Q51" s="182">
        <v>92.7</v>
      </c>
      <c r="R51" s="182">
        <v>92.7</v>
      </c>
      <c r="S51" s="182">
        <v>92.1</v>
      </c>
      <c r="T51" s="182">
        <v>92.3</v>
      </c>
      <c r="U51" s="182">
        <v>92.5</v>
      </c>
      <c r="V51" s="182">
        <v>97.5</v>
      </c>
      <c r="W51" s="182">
        <v>97.4</v>
      </c>
      <c r="X51" s="182">
        <v>99.6</v>
      </c>
      <c r="Y51" s="182">
        <v>100.5</v>
      </c>
      <c r="Z51" s="182">
        <v>102.1</v>
      </c>
      <c r="AA51" s="182">
        <v>102.1</v>
      </c>
      <c r="AB51" s="182">
        <v>101.6</v>
      </c>
      <c r="AC51" s="182">
        <v>101.6</v>
      </c>
      <c r="AD51" s="182">
        <v>101.6</v>
      </c>
      <c r="AE51" s="182">
        <v>101.56</v>
      </c>
      <c r="AF51" s="182">
        <v>101.56</v>
      </c>
      <c r="AG51" s="182">
        <v>106.74</v>
      </c>
      <c r="AH51" s="182">
        <v>117.13</v>
      </c>
      <c r="AI51" s="182">
        <v>127.75</v>
      </c>
      <c r="AJ51" s="182">
        <v>136.1</v>
      </c>
      <c r="AK51" s="182">
        <v>142.30000000000001</v>
      </c>
      <c r="AL51" s="182">
        <v>139.30000000000001</v>
      </c>
      <c r="AM51" s="182">
        <v>134.4</v>
      </c>
      <c r="AN51" s="182">
        <v>132.4</v>
      </c>
      <c r="AO51" s="182">
        <v>134.61000000000001</v>
      </c>
      <c r="AP51" s="182">
        <v>136.69999999999999</v>
      </c>
      <c r="AQ51" s="182">
        <v>135.9</v>
      </c>
      <c r="AR51" s="182">
        <v>145.80000000000001</v>
      </c>
      <c r="AS51" s="182">
        <v>141.1</v>
      </c>
      <c r="AT51" s="182">
        <v>135.30000000000001</v>
      </c>
      <c r="AU51" s="182">
        <v>135.6</v>
      </c>
      <c r="AV51" s="182">
        <v>135.1</v>
      </c>
      <c r="AW51" s="182">
        <v>133.5</v>
      </c>
      <c r="AX51" s="182">
        <v>140.9</v>
      </c>
      <c r="AY51" s="182">
        <v>142.5</v>
      </c>
      <c r="AZ51" s="182">
        <v>134.80000000000001</v>
      </c>
      <c r="BA51" s="182">
        <v>134.4</v>
      </c>
      <c r="BB51" s="182">
        <v>144.4</v>
      </c>
      <c r="BC51" s="182">
        <v>147.6</v>
      </c>
      <c r="BD51" s="182">
        <v>148.5</v>
      </c>
      <c r="BE51" s="182">
        <v>148.5</v>
      </c>
      <c r="BF51" s="182">
        <v>158</v>
      </c>
      <c r="BG51" s="182">
        <v>154.4</v>
      </c>
      <c r="BH51" s="182">
        <v>161.9</v>
      </c>
      <c r="BI51" s="182">
        <v>161.80000000000001</v>
      </c>
      <c r="BJ51" s="182">
        <v>159.5</v>
      </c>
      <c r="BK51" s="182">
        <v>159.5</v>
      </c>
      <c r="BL51" s="182">
        <v>158.80000000000001</v>
      </c>
      <c r="BM51" s="182">
        <v>161.9</v>
      </c>
      <c r="BN51" s="182">
        <v>153.03889019199238</v>
      </c>
      <c r="BO51" s="182">
        <v>158.47579999999999</v>
      </c>
      <c r="BP51" s="182">
        <v>148.6</v>
      </c>
      <c r="BQ51" s="182">
        <v>150.11000000000001</v>
      </c>
      <c r="BR51" s="182">
        <v>151.22450000000001</v>
      </c>
      <c r="BS51" s="182">
        <v>152.80000000000001</v>
      </c>
      <c r="BT51" s="182">
        <v>150.1</v>
      </c>
      <c r="BU51" s="182">
        <v>155.6</v>
      </c>
      <c r="BV51" s="182">
        <v>155.19999999999999</v>
      </c>
      <c r="BW51" s="182">
        <v>156.30000000000001</v>
      </c>
      <c r="BX51" s="182">
        <v>154.9</v>
      </c>
      <c r="BY51" s="182">
        <v>159.20359999999999</v>
      </c>
      <c r="BZ51" s="182">
        <v>159.20359999999999</v>
      </c>
      <c r="CA51" s="182">
        <v>162.21119999999999</v>
      </c>
      <c r="CB51" s="182">
        <v>162.18629999999999</v>
      </c>
      <c r="CC51" s="182">
        <v>160.7218</v>
      </c>
      <c r="CD51" s="182">
        <v>165.43690000000001</v>
      </c>
      <c r="CE51" s="182">
        <v>155.2647</v>
      </c>
      <c r="CF51" s="182">
        <v>152.66</v>
      </c>
      <c r="CG51" s="182">
        <v>161.7722</v>
      </c>
      <c r="CH51" s="182">
        <v>159.89429999999999</v>
      </c>
      <c r="CI51" s="182">
        <v>158.06309999999999</v>
      </c>
      <c r="CJ51" s="182">
        <v>151.83510000000001</v>
      </c>
      <c r="CK51" s="182">
        <v>144.0737</v>
      </c>
      <c r="CL51" s="182">
        <v>142.72710000000001</v>
      </c>
      <c r="CM51" s="182">
        <v>141.54179999999999</v>
      </c>
      <c r="CN51" s="182">
        <v>145.6986</v>
      </c>
      <c r="CO51" s="182">
        <v>145.13040000000001</v>
      </c>
      <c r="CP51" s="182">
        <v>145.92449999999999</v>
      </c>
      <c r="CQ51" s="182">
        <v>145.69370000000001</v>
      </c>
      <c r="CR51" s="182">
        <v>143.15610000000001</v>
      </c>
      <c r="CS51" s="182">
        <v>140.68799999999999</v>
      </c>
      <c r="CT51" s="182">
        <v>142.10300000000001</v>
      </c>
      <c r="CU51" s="182">
        <v>140.4547</v>
      </c>
      <c r="CV51" s="182">
        <v>140.6</v>
      </c>
      <c r="CW51" s="182">
        <v>141.4461</v>
      </c>
      <c r="CX51" s="182">
        <v>141.41309999999999</v>
      </c>
      <c r="CY51" s="182">
        <v>141</v>
      </c>
      <c r="CZ51" s="182">
        <v>142.553</v>
      </c>
      <c r="DA51" s="182">
        <v>140.57740000000001</v>
      </c>
      <c r="DB51" s="182">
        <v>137.93209999999999</v>
      </c>
      <c r="DC51" s="183">
        <v>138.36969999999999</v>
      </c>
      <c r="DD51" s="183">
        <v>138.5805</v>
      </c>
      <c r="DE51" s="183">
        <v>140.71279999999999</v>
      </c>
      <c r="DF51" s="183">
        <v>140.30539999999999</v>
      </c>
      <c r="DG51" s="183">
        <v>140.55950000000001</v>
      </c>
      <c r="DH51" s="183">
        <v>144.86259999999999</v>
      </c>
      <c r="DI51" s="183">
        <v>148.76169999999999</v>
      </c>
      <c r="DJ51" s="183">
        <v>145.17509999999999</v>
      </c>
      <c r="DK51" s="183">
        <v>155.8449</v>
      </c>
      <c r="DL51" s="183">
        <v>157.5746</v>
      </c>
      <c r="DM51" s="183">
        <v>155.72929999999999</v>
      </c>
      <c r="DN51" s="183">
        <v>155.84649999999999</v>
      </c>
      <c r="DO51" s="183">
        <v>156.15969999999999</v>
      </c>
      <c r="DP51" s="183">
        <v>155.52549999999999</v>
      </c>
      <c r="DQ51" s="183">
        <v>159.21879999999999</v>
      </c>
      <c r="DR51" s="183">
        <v>160.3151</v>
      </c>
      <c r="DS51" s="183">
        <v>164.31819999999999</v>
      </c>
      <c r="DT51" s="183">
        <v>166.6052</v>
      </c>
      <c r="DU51" s="183">
        <v>166.6052</v>
      </c>
      <c r="DV51" s="183">
        <v>166.92089999999999</v>
      </c>
      <c r="DW51" s="183">
        <v>169.1232</v>
      </c>
      <c r="DX51" s="183">
        <v>169.1283</v>
      </c>
      <c r="DY51" s="183">
        <v>167.70679999999999</v>
      </c>
      <c r="DZ51" s="183">
        <v>166.93610000000001</v>
      </c>
      <c r="EA51" s="183">
        <v>169.55260000000001</v>
      </c>
      <c r="EB51" s="183">
        <v>169.55330000000001</v>
      </c>
      <c r="EC51" s="183">
        <v>169.86779999999999</v>
      </c>
      <c r="ED51" s="183">
        <v>170.7578</v>
      </c>
      <c r="EE51" s="183">
        <v>170.4623</v>
      </c>
      <c r="EF51" s="183">
        <v>173.25890000000001</v>
      </c>
      <c r="EG51" s="183">
        <v>176.85010323526234</v>
      </c>
      <c r="EH51" s="183">
        <v>180.9478723282337</v>
      </c>
      <c r="EI51" s="183">
        <v>194.66815714153546</v>
      </c>
      <c r="EJ51" s="183">
        <v>186.81401246703098</v>
      </c>
      <c r="EK51" s="183">
        <v>180.26270805551772</v>
      </c>
      <c r="EL51" s="183">
        <v>175.30753122216279</v>
      </c>
      <c r="EM51" s="183">
        <v>168.96038662589262</v>
      </c>
      <c r="EN51" s="183">
        <v>177.87970115494679</v>
      </c>
      <c r="EO51" s="183">
        <v>179.51700107763091</v>
      </c>
      <c r="EP51" s="183">
        <v>180.94256038465716</v>
      </c>
      <c r="EQ51" s="183">
        <v>181.7966165732461</v>
      </c>
      <c r="ER51" s="183">
        <v>180.27379238919636</v>
      </c>
      <c r="ES51" s="183">
        <v>185.27288787249861</v>
      </c>
      <c r="ET51" s="183">
        <v>179.71898388476134</v>
      </c>
      <c r="EU51" s="183">
        <v>178.33997540732469</v>
      </c>
      <c r="EV51" s="183">
        <v>178.03997540732499</v>
      </c>
      <c r="EW51" s="183">
        <v>179.68616894877869</v>
      </c>
      <c r="EX51" s="183">
        <v>179.64177372048698</v>
      </c>
      <c r="EY51" s="183">
        <v>182.68841897584255</v>
      </c>
      <c r="EZ51" s="183">
        <v>186.48102767440838</v>
      </c>
      <c r="FA51" s="183">
        <v>185.67881770029453</v>
      </c>
      <c r="FB51" s="183">
        <v>186.03877465661154</v>
      </c>
      <c r="FC51" s="183">
        <v>186.43123361071713</v>
      </c>
      <c r="FD51" s="183">
        <v>190.84261508545566</v>
      </c>
      <c r="FE51" s="183">
        <v>190.84261508545566</v>
      </c>
      <c r="FF51" s="183">
        <v>189.53578022277352</v>
      </c>
      <c r="FG51" s="183">
        <v>187.1243714528681</v>
      </c>
      <c r="FH51" s="183">
        <v>185.67497390489291</v>
      </c>
      <c r="FI51" s="183">
        <v>184.4076726713746</v>
      </c>
      <c r="FJ51" s="183">
        <v>184.26707346313586</v>
      </c>
      <c r="FK51" s="183">
        <v>183.00710919688001</v>
      </c>
      <c r="FL51" s="183">
        <v>180.96096246618487</v>
      </c>
      <c r="FM51" s="183">
        <v>180.79013772131262</v>
      </c>
      <c r="FN51" s="183">
        <v>179.52781502464887</v>
      </c>
      <c r="FO51" s="183">
        <v>177.39329834243506</v>
      </c>
      <c r="FP51" s="183">
        <v>176.85683998394586</v>
      </c>
      <c r="FQ51" s="183">
        <v>177.18487361650097</v>
      </c>
      <c r="FR51" s="183">
        <v>176.01689200239724</v>
      </c>
      <c r="FS51" s="183">
        <v>177.81307554235732</v>
      </c>
      <c r="FT51" s="183">
        <v>177.52753458714744</v>
      </c>
      <c r="FU51" s="183">
        <v>177.37264427304203</v>
      </c>
      <c r="FV51" s="183">
        <v>178.91483501573089</v>
      </c>
      <c r="FW51" s="183">
        <v>178.51601174458145</v>
      </c>
      <c r="FX51" s="183">
        <v>178.74057645906947</v>
      </c>
      <c r="FY51" s="183">
        <v>178.08236669532002</v>
      </c>
      <c r="FZ51" s="183">
        <v>170.58637573929204</v>
      </c>
      <c r="GA51" s="183">
        <v>170.56115594666781</v>
      </c>
      <c r="GB51" s="183">
        <v>166.93225061284096</v>
      </c>
      <c r="GC51" s="183">
        <v>166.63453871404448</v>
      </c>
      <c r="GD51" s="183">
        <v>163.33122922650003</v>
      </c>
      <c r="GE51" s="183">
        <v>161.38021644206202</v>
      </c>
      <c r="GF51" s="183">
        <v>140.45195004076467</v>
      </c>
      <c r="GG51" s="183"/>
      <c r="GH51" s="183"/>
      <c r="GI51" s="183"/>
      <c r="GJ51" s="183"/>
      <c r="GK51" s="183">
        <v>140.45195004076467</v>
      </c>
      <c r="GL51" s="183">
        <v>137.46309963365303</v>
      </c>
      <c r="GM51" s="183">
        <v>137.52003670905017</v>
      </c>
      <c r="GN51" s="183">
        <v>136.83065587415203</v>
      </c>
      <c r="GO51" s="183">
        <v>139.3068528799339</v>
      </c>
      <c r="GP51" s="183">
        <v>139.91502777508813</v>
      </c>
      <c r="GQ51" s="183">
        <v>140.96806893957057</v>
      </c>
      <c r="GR51" s="183">
        <v>141.19964967143648</v>
      </c>
      <c r="GS51" s="183">
        <v>141.01241436799984</v>
      </c>
      <c r="GT51" s="183">
        <v>141.46960433721588</v>
      </c>
      <c r="GU51" s="183">
        <v>142.0493791158427</v>
      </c>
      <c r="GV51" s="183">
        <v>141.73639651638695</v>
      </c>
      <c r="GW51" s="183">
        <v>141.94310995360979</v>
      </c>
      <c r="GX51" s="183">
        <v>142.39430241677704</v>
      </c>
      <c r="GY51" s="183">
        <v>142.15087148622592</v>
      </c>
      <c r="GZ51" s="183">
        <v>142.21380524633477</v>
      </c>
      <c r="HA51" s="183">
        <v>142.14961419605888</v>
      </c>
      <c r="HB51" s="183">
        <v>141.93155549111577</v>
      </c>
      <c r="HC51" s="183">
        <v>142.199336168846</v>
      </c>
      <c r="HD51" s="183">
        <v>141.0923709840589</v>
      </c>
      <c r="HE51" s="183">
        <v>142.30889713648889</v>
      </c>
      <c r="HF51" s="183">
        <v>142.3088964039782</v>
      </c>
      <c r="HG51" s="183">
        <v>142.22042196469991</v>
      </c>
      <c r="HH51" s="183">
        <v>141.89095134788863</v>
      </c>
      <c r="HI51" s="183">
        <v>142.39302537237435</v>
      </c>
      <c r="HJ51" s="183">
        <v>141.52588224386292</v>
      </c>
      <c r="HK51" s="183">
        <v>139.41790510530566</v>
      </c>
      <c r="HL51" s="183">
        <v>139.10022026816205</v>
      </c>
      <c r="HM51" s="183">
        <v>141.72707951564658</v>
      </c>
      <c r="HN51" s="183">
        <v>138.08540975282742</v>
      </c>
      <c r="HO51" s="183">
        <v>140.19626975865825</v>
      </c>
      <c r="HP51" s="183">
        <v>139.57394286013508</v>
      </c>
      <c r="HQ51" s="183">
        <v>143.27997567135148</v>
      </c>
      <c r="HR51" s="183">
        <v>144.39118532315049</v>
      </c>
      <c r="HS51" s="183">
        <v>143.68096194926494</v>
      </c>
      <c r="HT51" s="183">
        <v>143.18137258556541</v>
      </c>
      <c r="HU51" s="183">
        <v>143.18137258556541</v>
      </c>
      <c r="HV51" s="183">
        <v>143.82913545973943</v>
      </c>
      <c r="HW51" s="183">
        <v>143.82913545973943</v>
      </c>
      <c r="HX51" s="183">
        <v>144.13588589950126</v>
      </c>
      <c r="HY51" s="183">
        <v>144.37142747076942</v>
      </c>
      <c r="HZ51" s="183">
        <v>143.45178456506753</v>
      </c>
      <c r="IA51" s="183">
        <v>141.83353421889979</v>
      </c>
      <c r="IB51" s="183">
        <v>138.68498489502761</v>
      </c>
      <c r="IC51" s="183">
        <v>137.24613569940411</v>
      </c>
      <c r="ID51" s="183">
        <v>138.01659996847158</v>
      </c>
      <c r="IE51" s="183">
        <v>136.84137584241228</v>
      </c>
      <c r="IF51" s="183">
        <v>134.54132903712619</v>
      </c>
      <c r="IG51" s="183">
        <v>137.42924833891448</v>
      </c>
      <c r="IH51" s="183">
        <v>134.5614184056931</v>
      </c>
      <c r="II51" s="183">
        <v>129.92588152094996</v>
      </c>
      <c r="IJ51" s="183">
        <v>128.78121296094713</v>
      </c>
      <c r="IK51" s="183">
        <v>130.24953861518273</v>
      </c>
      <c r="IL51" s="183">
        <v>129.15626072148638</v>
      </c>
      <c r="IM51" s="183">
        <v>125.12605365496086</v>
      </c>
      <c r="IN51" s="183">
        <v>124.97980848363397</v>
      </c>
      <c r="IO51" s="183">
        <v>124.68731813906538</v>
      </c>
      <c r="IP51" s="183">
        <v>124.68731813903595</v>
      </c>
      <c r="IQ51" s="183">
        <v>120.49450982633249</v>
      </c>
      <c r="IR51" s="183">
        <v>118.28536631384505</v>
      </c>
      <c r="IS51" s="183">
        <v>112.20681566471272</v>
      </c>
      <c r="IT51" s="183">
        <v>113.26157721900753</v>
      </c>
      <c r="IU51" s="183">
        <v>115.03540124628562</v>
      </c>
      <c r="IV51" s="183">
        <v>115.03540124628562</v>
      </c>
      <c r="IW51" s="183">
        <v>118.34718566396644</v>
      </c>
      <c r="IX51" s="183">
        <v>120.42779661678794</v>
      </c>
      <c r="IY51" s="183">
        <v>122.68236656043361</v>
      </c>
      <c r="IZ51" s="183">
        <v>122.71189138570185</v>
      </c>
      <c r="JA51" s="183">
        <v>124.04134403999547</v>
      </c>
      <c r="JB51" s="183">
        <v>126.97598160829411</v>
      </c>
      <c r="JC51" s="183">
        <v>122.72385144402985</v>
      </c>
      <c r="JD51" s="183">
        <v>127.72813159442534</v>
      </c>
      <c r="JE51" s="183">
        <v>134.90386194737289</v>
      </c>
      <c r="JF51" s="183">
        <v>134.90386194737289</v>
      </c>
      <c r="JG51" s="183">
        <v>134.97824410729712</v>
      </c>
      <c r="JH51" s="183">
        <v>133.91972101489046</v>
      </c>
      <c r="JI51" s="183">
        <v>135.16907282263705</v>
      </c>
      <c r="JJ51" s="183">
        <v>134.42916053485547</v>
      </c>
      <c r="JK51" s="183">
        <v>133.55047675110569</v>
      </c>
      <c r="JL51" s="183">
        <v>132.66960653070225</v>
      </c>
      <c r="JM51" s="183">
        <v>132.66960653070225</v>
      </c>
      <c r="JN51" s="183">
        <v>132.74097536922426</v>
      </c>
      <c r="JO51" s="183">
        <v>132.92872300723712</v>
      </c>
      <c r="JP51" s="183">
        <v>132.88845994735308</v>
      </c>
      <c r="JQ51" s="183">
        <v>133.50067333088364</v>
      </c>
      <c r="JR51" s="183">
        <v>133.68253849752367</v>
      </c>
      <c r="JS51" s="183">
        <v>133.94835966748488</v>
      </c>
      <c r="JT51" s="183">
        <v>133.25370465618246</v>
      </c>
      <c r="JU51" s="183">
        <v>133.24821737635793</v>
      </c>
      <c r="JV51" s="183">
        <v>131.55555049291908</v>
      </c>
      <c r="JW51" s="183">
        <v>130.28261751131046</v>
      </c>
      <c r="JX51" s="183">
        <v>131.5776126099064</v>
      </c>
      <c r="JY51" s="183">
        <v>132.20268349881911</v>
      </c>
      <c r="JZ51" s="183">
        <v>140.20281074504817</v>
      </c>
      <c r="KA51" s="183">
        <v>130.41115519542166</v>
      </c>
      <c r="KB51" s="183">
        <v>128.00589709603364</v>
      </c>
      <c r="KC51" s="183">
        <v>128.89979755618023</v>
      </c>
      <c r="KD51" s="183">
        <v>129.58414959629749</v>
      </c>
      <c r="KE51" s="183"/>
      <c r="KF51" s="183"/>
      <c r="KG51" s="183"/>
      <c r="KH51" s="183"/>
      <c r="KI51" s="183"/>
      <c r="KJ51" s="183"/>
      <c r="KK51" s="183"/>
      <c r="KL51" s="183"/>
      <c r="KM51" s="183"/>
      <c r="KN51" s="183"/>
      <c r="KO51" s="183"/>
      <c r="KP51" s="183"/>
    </row>
    <row r="52" spans="1:314" s="4" customFormat="1" x14ac:dyDescent="0.2">
      <c r="A52" s="13" t="s">
        <v>5</v>
      </c>
      <c r="B52" s="14" t="s">
        <v>64</v>
      </c>
      <c r="C52" s="117">
        <f t="shared" si="97"/>
        <v>45</v>
      </c>
      <c r="D52" s="49"/>
      <c r="E52" s="36">
        <f>IF(E51&gt;0,ROUND((+E51+5),1),CHAR(32))</f>
        <v>95.9</v>
      </c>
      <c r="F52" s="36">
        <f>IF(F51&gt;0,ROUND((+F51+5),1),CHAR(32))</f>
        <v>95.9</v>
      </c>
      <c r="G52" s="36">
        <f>IF(G51&gt;0,ROUND((+G51+5),1),CHAR(32))</f>
        <v>98.9</v>
      </c>
      <c r="H52" s="36">
        <f>IF(H51&gt;0,ROUND((+H51+5),1),CHAR(32))</f>
        <v>98.9</v>
      </c>
      <c r="I52" s="36">
        <f t="shared" ref="I52:N52" si="265">IF(I51&gt;0,ROUND((+I51+5),1),CHAR(32))</f>
        <v>98.5</v>
      </c>
      <c r="J52" s="36">
        <f t="shared" si="265"/>
        <v>98.2</v>
      </c>
      <c r="K52" s="36">
        <f t="shared" si="265"/>
        <v>99.4</v>
      </c>
      <c r="L52" s="36">
        <f t="shared" si="265"/>
        <v>99</v>
      </c>
      <c r="M52" s="36">
        <f t="shared" si="265"/>
        <v>99</v>
      </c>
      <c r="N52" s="36">
        <f t="shared" si="265"/>
        <v>97.5</v>
      </c>
      <c r="O52" s="36">
        <f t="shared" ref="O52:U52" si="266">IF(O51&gt;0,ROUND((+O51+5),1),CHAR(32))</f>
        <v>97.3</v>
      </c>
      <c r="P52" s="36">
        <f t="shared" si="266"/>
        <v>97.7</v>
      </c>
      <c r="Q52" s="36">
        <f t="shared" si="266"/>
        <v>97.7</v>
      </c>
      <c r="R52" s="36">
        <f t="shared" si="266"/>
        <v>97.7</v>
      </c>
      <c r="S52" s="36">
        <f t="shared" si="266"/>
        <v>97.1</v>
      </c>
      <c r="T52" s="36">
        <f t="shared" si="266"/>
        <v>97.3</v>
      </c>
      <c r="U52" s="36">
        <f t="shared" si="266"/>
        <v>97.5</v>
      </c>
      <c r="V52" s="36">
        <f t="shared" ref="V52:AA52" si="267">IF(V51&gt;0,ROUND((+V51+5),1),CHAR(32))</f>
        <v>102.5</v>
      </c>
      <c r="W52" s="36">
        <f t="shared" si="267"/>
        <v>102.4</v>
      </c>
      <c r="X52" s="36">
        <f t="shared" si="267"/>
        <v>104.6</v>
      </c>
      <c r="Y52" s="36">
        <f t="shared" si="267"/>
        <v>105.5</v>
      </c>
      <c r="Z52" s="36">
        <f t="shared" si="267"/>
        <v>107.1</v>
      </c>
      <c r="AA52" s="36">
        <f t="shared" si="267"/>
        <v>107.1</v>
      </c>
      <c r="AB52" s="36">
        <f t="shared" ref="AB52:AI52" si="268">IF(AB51&gt;0,ROUND((+AB51+5),1),CHAR(32))</f>
        <v>106.6</v>
      </c>
      <c r="AC52" s="36">
        <f t="shared" si="268"/>
        <v>106.6</v>
      </c>
      <c r="AD52" s="36">
        <f t="shared" si="268"/>
        <v>106.6</v>
      </c>
      <c r="AE52" s="36">
        <f t="shared" si="268"/>
        <v>106.6</v>
      </c>
      <c r="AF52" s="36">
        <f t="shared" si="268"/>
        <v>106.6</v>
      </c>
      <c r="AG52" s="36">
        <f t="shared" si="268"/>
        <v>111.7</v>
      </c>
      <c r="AH52" s="36">
        <f t="shared" si="268"/>
        <v>122.1</v>
      </c>
      <c r="AI52" s="36">
        <f t="shared" si="268"/>
        <v>132.80000000000001</v>
      </c>
      <c r="AJ52" s="36">
        <f t="shared" ref="AJ52:AO52" si="269">IF(AJ51&gt;0,ROUND((+AJ51+5),1),CHAR(32))</f>
        <v>141.1</v>
      </c>
      <c r="AK52" s="36">
        <f t="shared" si="269"/>
        <v>147.30000000000001</v>
      </c>
      <c r="AL52" s="36">
        <f t="shared" si="269"/>
        <v>144.30000000000001</v>
      </c>
      <c r="AM52" s="36">
        <f t="shared" si="269"/>
        <v>139.4</v>
      </c>
      <c r="AN52" s="36">
        <f t="shared" si="269"/>
        <v>137.4</v>
      </c>
      <c r="AO52" s="36">
        <f t="shared" si="269"/>
        <v>139.6</v>
      </c>
      <c r="AP52" s="36">
        <f t="shared" ref="AP52:AV52" si="270">IF(AP51&gt;0,ROUND((+AP51+5),1),CHAR(32))</f>
        <v>141.69999999999999</v>
      </c>
      <c r="AQ52" s="36">
        <f t="shared" si="270"/>
        <v>140.9</v>
      </c>
      <c r="AR52" s="36">
        <f t="shared" si="270"/>
        <v>150.80000000000001</v>
      </c>
      <c r="AS52" s="36">
        <f t="shared" si="270"/>
        <v>146.1</v>
      </c>
      <c r="AT52" s="36">
        <f t="shared" si="270"/>
        <v>140.30000000000001</v>
      </c>
      <c r="AU52" s="36">
        <f t="shared" si="270"/>
        <v>140.6</v>
      </c>
      <c r="AV52" s="36">
        <f t="shared" si="270"/>
        <v>140.1</v>
      </c>
      <c r="AW52" s="36">
        <f t="shared" ref="AW52:BB52" si="271">IF(AW51&gt;0,ROUND((+AW51+5),1),CHAR(32))</f>
        <v>138.5</v>
      </c>
      <c r="AX52" s="36">
        <f t="shared" si="271"/>
        <v>145.9</v>
      </c>
      <c r="AY52" s="36">
        <f t="shared" si="271"/>
        <v>147.5</v>
      </c>
      <c r="AZ52" s="36">
        <f t="shared" si="271"/>
        <v>139.80000000000001</v>
      </c>
      <c r="BA52" s="36">
        <f t="shared" si="271"/>
        <v>139.4</v>
      </c>
      <c r="BB52" s="36">
        <f t="shared" si="271"/>
        <v>149.4</v>
      </c>
      <c r="BC52" s="36">
        <f t="shared" ref="BC52:BH52" si="272">IF(BC51&gt;0,ROUND((+BC51+5),1),CHAR(32))</f>
        <v>152.6</v>
      </c>
      <c r="BD52" s="36">
        <f t="shared" si="272"/>
        <v>153.5</v>
      </c>
      <c r="BE52" s="36">
        <f t="shared" si="272"/>
        <v>153.5</v>
      </c>
      <c r="BF52" s="36">
        <f t="shared" si="272"/>
        <v>163</v>
      </c>
      <c r="BG52" s="36">
        <f t="shared" si="272"/>
        <v>159.4</v>
      </c>
      <c r="BH52" s="36">
        <f t="shared" si="272"/>
        <v>166.9</v>
      </c>
      <c r="BI52" s="36">
        <f t="shared" ref="BI52:BO52" si="273">IF(BI51&gt;0,ROUND((+BI51+5),1),CHAR(32))</f>
        <v>166.8</v>
      </c>
      <c r="BJ52" s="36">
        <f t="shared" si="273"/>
        <v>164.5</v>
      </c>
      <c r="BK52" s="36">
        <f t="shared" si="273"/>
        <v>164.5</v>
      </c>
      <c r="BL52" s="36">
        <f t="shared" si="273"/>
        <v>163.80000000000001</v>
      </c>
      <c r="BM52" s="36">
        <f t="shared" si="273"/>
        <v>166.9</v>
      </c>
      <c r="BN52" s="36">
        <f t="shared" si="273"/>
        <v>158</v>
      </c>
      <c r="BO52" s="36">
        <f t="shared" si="273"/>
        <v>163.5</v>
      </c>
      <c r="BP52" s="36">
        <f t="shared" ref="BP52:BU52" si="274">IF(BP51&gt;0,ROUND((+BP51+5),1),CHAR(32))</f>
        <v>153.6</v>
      </c>
      <c r="BQ52" s="36">
        <f t="shared" si="274"/>
        <v>155.1</v>
      </c>
      <c r="BR52" s="36">
        <f t="shared" si="274"/>
        <v>156.19999999999999</v>
      </c>
      <c r="BS52" s="36">
        <f t="shared" si="274"/>
        <v>157.80000000000001</v>
      </c>
      <c r="BT52" s="36">
        <f t="shared" si="274"/>
        <v>155.1</v>
      </c>
      <c r="BU52" s="36">
        <f t="shared" si="274"/>
        <v>160.6</v>
      </c>
      <c r="BV52" s="36">
        <f t="shared" ref="BV52:CA52" si="275">IF(BV51&gt;0,ROUND((+BV51+5),1),CHAR(32))</f>
        <v>160.19999999999999</v>
      </c>
      <c r="BW52" s="36">
        <f t="shared" si="275"/>
        <v>161.30000000000001</v>
      </c>
      <c r="BX52" s="36">
        <f t="shared" si="275"/>
        <v>159.9</v>
      </c>
      <c r="BY52" s="36">
        <f t="shared" si="275"/>
        <v>164.2</v>
      </c>
      <c r="BZ52" s="36">
        <f t="shared" si="275"/>
        <v>164.2</v>
      </c>
      <c r="CA52" s="36">
        <f t="shared" si="275"/>
        <v>167.2</v>
      </c>
      <c r="CB52" s="36">
        <f t="shared" ref="CB52:CG52" si="276">IF(CB51&gt;0,ROUND((+CB51+5),1),CHAR(32))</f>
        <v>167.2</v>
      </c>
      <c r="CC52" s="36">
        <f t="shared" si="276"/>
        <v>165.7</v>
      </c>
      <c r="CD52" s="36">
        <f t="shared" si="276"/>
        <v>170.4</v>
      </c>
      <c r="CE52" s="36">
        <f t="shared" si="276"/>
        <v>160.30000000000001</v>
      </c>
      <c r="CF52" s="36">
        <f t="shared" si="276"/>
        <v>157.69999999999999</v>
      </c>
      <c r="CG52" s="36">
        <f t="shared" si="276"/>
        <v>166.8</v>
      </c>
      <c r="CH52" s="36">
        <f t="shared" ref="CH52:CM52" si="277">IF(CH51&gt;0,ROUND((+CH51+5),1),CHAR(32))</f>
        <v>164.9</v>
      </c>
      <c r="CI52" s="36">
        <f t="shared" si="277"/>
        <v>163.1</v>
      </c>
      <c r="CJ52" s="36">
        <f t="shared" si="277"/>
        <v>156.80000000000001</v>
      </c>
      <c r="CK52" s="36">
        <f t="shared" si="277"/>
        <v>149.1</v>
      </c>
      <c r="CL52" s="36">
        <f t="shared" si="277"/>
        <v>147.69999999999999</v>
      </c>
      <c r="CM52" s="36">
        <f t="shared" si="277"/>
        <v>146.5</v>
      </c>
      <c r="CN52" s="36">
        <f t="shared" ref="CN52:CT52" si="278">IF(CN51&gt;0,ROUND((+CN51+5),1),CHAR(32))</f>
        <v>150.69999999999999</v>
      </c>
      <c r="CO52" s="36">
        <f t="shared" si="278"/>
        <v>150.1</v>
      </c>
      <c r="CP52" s="36">
        <f t="shared" si="278"/>
        <v>150.9</v>
      </c>
      <c r="CQ52" s="36">
        <f t="shared" si="278"/>
        <v>150.69999999999999</v>
      </c>
      <c r="CR52" s="36">
        <f t="shared" si="278"/>
        <v>148.19999999999999</v>
      </c>
      <c r="CS52" s="36">
        <f t="shared" si="278"/>
        <v>145.69999999999999</v>
      </c>
      <c r="CT52" s="36">
        <f t="shared" si="278"/>
        <v>147.1</v>
      </c>
      <c r="CU52" s="36">
        <f t="shared" ref="CU52:DC52" si="279">IF(CU51&gt;0,ROUND((+CU51+5),1),CHAR(32))</f>
        <v>145.5</v>
      </c>
      <c r="CV52" s="36">
        <f t="shared" si="279"/>
        <v>145.6</v>
      </c>
      <c r="CW52" s="36">
        <f t="shared" si="279"/>
        <v>146.4</v>
      </c>
      <c r="CX52" s="36">
        <f t="shared" si="279"/>
        <v>146.4</v>
      </c>
      <c r="CY52" s="36">
        <f t="shared" si="279"/>
        <v>146</v>
      </c>
      <c r="CZ52" s="36">
        <f t="shared" si="279"/>
        <v>147.6</v>
      </c>
      <c r="DA52" s="36">
        <f t="shared" si="279"/>
        <v>145.6</v>
      </c>
      <c r="DB52" s="36">
        <f t="shared" si="279"/>
        <v>142.9</v>
      </c>
      <c r="DC52" s="141">
        <f t="shared" si="279"/>
        <v>143.4</v>
      </c>
      <c r="DD52" s="141">
        <f t="shared" ref="DD52:DM52" si="280">IF(DD51&gt;0,ROUND((+DD51+5),1),CHAR(32))</f>
        <v>143.6</v>
      </c>
      <c r="DE52" s="141">
        <f t="shared" si="280"/>
        <v>145.69999999999999</v>
      </c>
      <c r="DF52" s="141">
        <f t="shared" si="280"/>
        <v>145.30000000000001</v>
      </c>
      <c r="DG52" s="141">
        <f t="shared" si="280"/>
        <v>145.6</v>
      </c>
      <c r="DH52" s="141">
        <f t="shared" si="280"/>
        <v>149.9</v>
      </c>
      <c r="DI52" s="141">
        <f t="shared" si="280"/>
        <v>153.80000000000001</v>
      </c>
      <c r="DJ52" s="141">
        <f t="shared" si="280"/>
        <v>150.19999999999999</v>
      </c>
      <c r="DK52" s="141">
        <f t="shared" si="280"/>
        <v>160.80000000000001</v>
      </c>
      <c r="DL52" s="141">
        <f t="shared" si="280"/>
        <v>162.6</v>
      </c>
      <c r="DM52" s="141">
        <f t="shared" si="280"/>
        <v>160.69999999999999</v>
      </c>
      <c r="DN52" s="141">
        <f t="shared" ref="DN52:DY52" si="281">IF(DN51&gt;0,ROUND((+DN51+DN64),1),CHAR(32))</f>
        <v>160.80000000000001</v>
      </c>
      <c r="DO52" s="141">
        <f t="shared" si="281"/>
        <v>164.2</v>
      </c>
      <c r="DP52" s="141">
        <f t="shared" si="281"/>
        <v>163.5</v>
      </c>
      <c r="DQ52" s="141">
        <f t="shared" si="281"/>
        <v>167.2</v>
      </c>
      <c r="DR52" s="141">
        <f t="shared" si="281"/>
        <v>168.3</v>
      </c>
      <c r="DS52" s="141">
        <f t="shared" si="281"/>
        <v>172.3</v>
      </c>
      <c r="DT52" s="141">
        <f t="shared" si="281"/>
        <v>174.6</v>
      </c>
      <c r="DU52" s="141">
        <f t="shared" si="281"/>
        <v>174.6</v>
      </c>
      <c r="DV52" s="141">
        <f t="shared" si="281"/>
        <v>174.9</v>
      </c>
      <c r="DW52" s="141">
        <f t="shared" si="281"/>
        <v>177.1</v>
      </c>
      <c r="DX52" s="141">
        <f t="shared" si="281"/>
        <v>177.1</v>
      </c>
      <c r="DY52" s="141">
        <f t="shared" si="281"/>
        <v>175.7</v>
      </c>
      <c r="DZ52" s="141">
        <f t="shared" ref="DZ52:EL52" si="282">IF(DZ51&gt;0,ROUND((+DZ51+DZ64),1),CHAR(32))</f>
        <v>174.9</v>
      </c>
      <c r="EA52" s="141">
        <f t="shared" si="282"/>
        <v>177.6</v>
      </c>
      <c r="EB52" s="141">
        <f t="shared" si="282"/>
        <v>177.6</v>
      </c>
      <c r="EC52" s="141">
        <f t="shared" si="282"/>
        <v>177.9</v>
      </c>
      <c r="ED52" s="141">
        <f t="shared" si="282"/>
        <v>178.8</v>
      </c>
      <c r="EE52" s="141">
        <f t="shared" si="282"/>
        <v>178.5</v>
      </c>
      <c r="EF52" s="141">
        <f t="shared" si="282"/>
        <v>181.3</v>
      </c>
      <c r="EG52" s="141">
        <f t="shared" si="282"/>
        <v>184.9</v>
      </c>
      <c r="EH52" s="141">
        <f t="shared" si="282"/>
        <v>188.9</v>
      </c>
      <c r="EI52" s="141">
        <f t="shared" si="282"/>
        <v>202.7</v>
      </c>
      <c r="EJ52" s="141">
        <f t="shared" si="282"/>
        <v>194.8</v>
      </c>
      <c r="EK52" s="141">
        <f t="shared" si="282"/>
        <v>188.3</v>
      </c>
      <c r="EL52" s="141">
        <f t="shared" si="282"/>
        <v>183.3</v>
      </c>
      <c r="EM52" s="141">
        <f t="shared" ref="EM52:EX52" si="283">IF(EM51&gt;0,ROUND((+EM51+EM64),1),CHAR(32))</f>
        <v>177</v>
      </c>
      <c r="EN52" s="141">
        <f t="shared" si="283"/>
        <v>185.9</v>
      </c>
      <c r="EO52" s="141">
        <f t="shared" si="283"/>
        <v>187.5</v>
      </c>
      <c r="EP52" s="141">
        <f t="shared" si="283"/>
        <v>188.9</v>
      </c>
      <c r="EQ52" s="141">
        <f t="shared" si="283"/>
        <v>189.8</v>
      </c>
      <c r="ER52" s="141">
        <f t="shared" si="283"/>
        <v>188.3</v>
      </c>
      <c r="ES52" s="141">
        <f t="shared" si="283"/>
        <v>193.3</v>
      </c>
      <c r="ET52" s="141">
        <f t="shared" si="283"/>
        <v>187.7</v>
      </c>
      <c r="EU52" s="141">
        <f t="shared" si="283"/>
        <v>186.3</v>
      </c>
      <c r="EV52" s="141">
        <f t="shared" si="283"/>
        <v>186</v>
      </c>
      <c r="EW52" s="141">
        <f t="shared" si="283"/>
        <v>187.7</v>
      </c>
      <c r="EX52" s="141">
        <f t="shared" si="283"/>
        <v>187.6</v>
      </c>
      <c r="EY52" s="141">
        <f t="shared" ref="EY52:FM52" si="284">IF(EY51&gt;0,ROUND((+EY51+EY64),1),CHAR(32))</f>
        <v>190.7</v>
      </c>
      <c r="EZ52" s="141">
        <f t="shared" si="284"/>
        <v>194.5</v>
      </c>
      <c r="FA52" s="141">
        <f t="shared" si="284"/>
        <v>193.7</v>
      </c>
      <c r="FB52" s="141">
        <f t="shared" si="284"/>
        <v>194</v>
      </c>
      <c r="FC52" s="141">
        <f t="shared" si="284"/>
        <v>194.4</v>
      </c>
      <c r="FD52" s="141">
        <f t="shared" si="284"/>
        <v>198.8</v>
      </c>
      <c r="FE52" s="141">
        <f t="shared" si="284"/>
        <v>198.8</v>
      </c>
      <c r="FF52" s="141">
        <f t="shared" si="284"/>
        <v>197.5</v>
      </c>
      <c r="FG52" s="141">
        <f t="shared" si="284"/>
        <v>195.1</v>
      </c>
      <c r="FH52" s="141">
        <f t="shared" si="284"/>
        <v>193.7</v>
      </c>
      <c r="FI52" s="141">
        <f t="shared" si="284"/>
        <v>192.4</v>
      </c>
      <c r="FJ52" s="141">
        <f t="shared" si="284"/>
        <v>192.3</v>
      </c>
      <c r="FK52" s="141">
        <f t="shared" si="284"/>
        <v>191</v>
      </c>
      <c r="FL52" s="141">
        <f t="shared" si="284"/>
        <v>189</v>
      </c>
      <c r="FM52" s="141">
        <f t="shared" si="284"/>
        <v>188.8</v>
      </c>
      <c r="FN52" s="141">
        <f t="shared" ref="FN52:FY52" si="285">IF(FN51&gt;0,ROUND((+FN51+FN64),1),CHAR(32))</f>
        <v>187.5</v>
      </c>
      <c r="FO52" s="141">
        <v>185.4</v>
      </c>
      <c r="FP52" s="141">
        <f t="shared" si="285"/>
        <v>184.9</v>
      </c>
      <c r="FQ52" s="141">
        <f t="shared" si="285"/>
        <v>185.2</v>
      </c>
      <c r="FR52" s="141">
        <f t="shared" si="285"/>
        <v>184</v>
      </c>
      <c r="FS52" s="141">
        <f t="shared" si="285"/>
        <v>185.8</v>
      </c>
      <c r="FT52" s="141">
        <f t="shared" si="285"/>
        <v>185.5</v>
      </c>
      <c r="FU52" s="141">
        <f t="shared" si="285"/>
        <v>185.4</v>
      </c>
      <c r="FV52" s="141">
        <f t="shared" si="285"/>
        <v>186.9</v>
      </c>
      <c r="FW52" s="141">
        <f t="shared" si="285"/>
        <v>186.5</v>
      </c>
      <c r="FX52" s="141">
        <f t="shared" si="285"/>
        <v>186.7</v>
      </c>
      <c r="FY52" s="141">
        <f t="shared" si="285"/>
        <v>186.1</v>
      </c>
      <c r="FZ52" s="141">
        <f t="shared" ref="FZ52:HG52" si="286">IF(FZ51&gt;0,ROUND((+FZ51+FZ64),1),CHAR(32))</f>
        <v>178.6</v>
      </c>
      <c r="GA52" s="141">
        <f t="shared" si="286"/>
        <v>178.6</v>
      </c>
      <c r="GB52" s="141">
        <f t="shared" si="286"/>
        <v>174.9</v>
      </c>
      <c r="GC52" s="141">
        <f t="shared" si="286"/>
        <v>174.6</v>
      </c>
      <c r="GD52" s="141">
        <f t="shared" si="286"/>
        <v>171.3</v>
      </c>
      <c r="GE52" s="141">
        <f t="shared" si="286"/>
        <v>169.4</v>
      </c>
      <c r="GF52" s="141">
        <f t="shared" si="286"/>
        <v>148.5</v>
      </c>
      <c r="GG52" s="141" t="str">
        <f t="shared" si="286"/>
        <v xml:space="preserve"> </v>
      </c>
      <c r="GH52" s="141" t="str">
        <f t="shared" si="286"/>
        <v xml:space="preserve"> </v>
      </c>
      <c r="GI52" s="141" t="str">
        <f t="shared" si="286"/>
        <v xml:space="preserve"> </v>
      </c>
      <c r="GJ52" s="141" t="str">
        <f t="shared" si="286"/>
        <v xml:space="preserve"> </v>
      </c>
      <c r="GK52" s="141">
        <f t="shared" si="286"/>
        <v>148.5</v>
      </c>
      <c r="GL52" s="141">
        <f t="shared" si="286"/>
        <v>145.5</v>
      </c>
      <c r="GM52" s="141">
        <f t="shared" si="286"/>
        <v>145.5</v>
      </c>
      <c r="GN52" s="141">
        <f t="shared" si="286"/>
        <v>144.80000000000001</v>
      </c>
      <c r="GO52" s="141">
        <f t="shared" si="286"/>
        <v>147.30000000000001</v>
      </c>
      <c r="GP52" s="141">
        <f t="shared" si="286"/>
        <v>147.9</v>
      </c>
      <c r="GQ52" s="141">
        <f t="shared" si="286"/>
        <v>149</v>
      </c>
      <c r="GR52" s="141">
        <f t="shared" si="286"/>
        <v>149.19999999999999</v>
      </c>
      <c r="GS52" s="141">
        <f t="shared" si="286"/>
        <v>149</v>
      </c>
      <c r="GT52" s="141">
        <f t="shared" si="286"/>
        <v>149.5</v>
      </c>
      <c r="GU52" s="141">
        <f t="shared" si="286"/>
        <v>150</v>
      </c>
      <c r="GV52" s="141">
        <f t="shared" si="286"/>
        <v>149.69999999999999</v>
      </c>
      <c r="GW52" s="141">
        <f t="shared" si="286"/>
        <v>149.9</v>
      </c>
      <c r="GX52" s="141">
        <f t="shared" si="286"/>
        <v>150.4</v>
      </c>
      <c r="GY52" s="141">
        <f t="shared" si="286"/>
        <v>150.19999999999999</v>
      </c>
      <c r="GZ52" s="141">
        <f t="shared" si="286"/>
        <v>150.19999999999999</v>
      </c>
      <c r="HA52" s="141">
        <f t="shared" si="286"/>
        <v>150.1</v>
      </c>
      <c r="HB52" s="141">
        <f t="shared" si="286"/>
        <v>149.9</v>
      </c>
      <c r="HC52" s="141">
        <f t="shared" si="286"/>
        <v>150.19999999999999</v>
      </c>
      <c r="HD52" s="141">
        <f t="shared" si="286"/>
        <v>149.1</v>
      </c>
      <c r="HE52" s="141">
        <f t="shared" si="286"/>
        <v>150.30000000000001</v>
      </c>
      <c r="HF52" s="141">
        <f t="shared" si="286"/>
        <v>150.30000000000001</v>
      </c>
      <c r="HG52" s="141">
        <f t="shared" si="286"/>
        <v>150.19999999999999</v>
      </c>
      <c r="HH52" s="141">
        <f t="shared" ref="HH52:IT52" si="287">IF(HH51&gt;0,ROUND((+HH51+HH64),1),CHAR(32))</f>
        <v>149.9</v>
      </c>
      <c r="HI52" s="141">
        <f t="shared" si="287"/>
        <v>150.4</v>
      </c>
      <c r="HJ52" s="141">
        <f t="shared" si="287"/>
        <v>149.5</v>
      </c>
      <c r="HK52" s="141">
        <f t="shared" si="287"/>
        <v>147.4</v>
      </c>
      <c r="HL52" s="141">
        <f t="shared" si="287"/>
        <v>147.1</v>
      </c>
      <c r="HM52" s="141">
        <f t="shared" si="287"/>
        <v>149.69999999999999</v>
      </c>
      <c r="HN52" s="141">
        <f t="shared" si="287"/>
        <v>146.1</v>
      </c>
      <c r="HO52" s="141">
        <f t="shared" si="287"/>
        <v>148.19999999999999</v>
      </c>
      <c r="HP52" s="141">
        <f t="shared" si="287"/>
        <v>147.6</v>
      </c>
      <c r="HQ52" s="141">
        <f t="shared" si="287"/>
        <v>151.30000000000001</v>
      </c>
      <c r="HR52" s="141">
        <f t="shared" si="287"/>
        <v>152.4</v>
      </c>
      <c r="HS52" s="141">
        <f t="shared" si="287"/>
        <v>151.69999999999999</v>
      </c>
      <c r="HT52" s="141">
        <f t="shared" si="287"/>
        <v>151.19999999999999</v>
      </c>
      <c r="HU52" s="141">
        <v>151.19999999999999</v>
      </c>
      <c r="HV52" s="141">
        <f t="shared" si="287"/>
        <v>151.80000000000001</v>
      </c>
      <c r="HW52" s="141">
        <f t="shared" si="287"/>
        <v>151.80000000000001</v>
      </c>
      <c r="HX52" s="141">
        <f t="shared" si="287"/>
        <v>152.1</v>
      </c>
      <c r="HY52" s="141">
        <f t="shared" si="287"/>
        <v>152.4</v>
      </c>
      <c r="HZ52" s="141">
        <f t="shared" si="287"/>
        <v>151.5</v>
      </c>
      <c r="IA52" s="141">
        <f t="shared" si="287"/>
        <v>149.80000000000001</v>
      </c>
      <c r="IB52" s="141">
        <f t="shared" si="287"/>
        <v>146.69999999999999</v>
      </c>
      <c r="IC52" s="141">
        <f t="shared" si="287"/>
        <v>145.19999999999999</v>
      </c>
      <c r="ID52" s="141">
        <f t="shared" si="287"/>
        <v>146</v>
      </c>
      <c r="IE52" s="141">
        <f t="shared" si="287"/>
        <v>144.80000000000001</v>
      </c>
      <c r="IF52" s="141">
        <f t="shared" si="287"/>
        <v>142.5</v>
      </c>
      <c r="IG52" s="141">
        <f t="shared" si="287"/>
        <v>145.4</v>
      </c>
      <c r="IH52" s="141">
        <f t="shared" si="287"/>
        <v>142.6</v>
      </c>
      <c r="II52" s="141">
        <f t="shared" si="287"/>
        <v>137.9</v>
      </c>
      <c r="IJ52" s="141">
        <f t="shared" si="287"/>
        <v>136.80000000000001</v>
      </c>
      <c r="IK52" s="141">
        <f t="shared" si="287"/>
        <v>138.19999999999999</v>
      </c>
      <c r="IL52" s="141">
        <f t="shared" si="287"/>
        <v>137.19999999999999</v>
      </c>
      <c r="IM52" s="141">
        <f t="shared" si="287"/>
        <v>133.1</v>
      </c>
      <c r="IN52" s="141">
        <f t="shared" si="287"/>
        <v>133</v>
      </c>
      <c r="IO52" s="141">
        <f t="shared" si="287"/>
        <v>132.69999999999999</v>
      </c>
      <c r="IP52" s="141">
        <f t="shared" si="287"/>
        <v>132.69999999999999</v>
      </c>
      <c r="IQ52" s="141">
        <f t="shared" si="287"/>
        <v>128.5</v>
      </c>
      <c r="IR52" s="141">
        <f t="shared" si="287"/>
        <v>126.3</v>
      </c>
      <c r="IS52" s="141">
        <f t="shared" si="287"/>
        <v>120.2</v>
      </c>
      <c r="IT52" s="141">
        <f t="shared" si="287"/>
        <v>121.3</v>
      </c>
      <c r="IU52" s="141">
        <f t="shared" ref="IU52:JK52" si="288">IF(IU51&gt;0,ROUND((+IU51+IU64),1),CHAR(32))</f>
        <v>123</v>
      </c>
      <c r="IV52" s="141">
        <f t="shared" si="288"/>
        <v>123</v>
      </c>
      <c r="IW52" s="141">
        <f t="shared" si="288"/>
        <v>126.3</v>
      </c>
      <c r="IX52" s="141">
        <f t="shared" si="288"/>
        <v>128.4</v>
      </c>
      <c r="IY52" s="141">
        <f t="shared" si="288"/>
        <v>130.69999999999999</v>
      </c>
      <c r="IZ52" s="141">
        <f t="shared" si="288"/>
        <v>130.69999999999999</v>
      </c>
      <c r="JA52" s="141">
        <f t="shared" si="288"/>
        <v>132</v>
      </c>
      <c r="JB52" s="141">
        <f t="shared" si="288"/>
        <v>135</v>
      </c>
      <c r="JC52" s="141">
        <f t="shared" si="288"/>
        <v>130.69999999999999</v>
      </c>
      <c r="JD52" s="141">
        <f t="shared" si="288"/>
        <v>135.69999999999999</v>
      </c>
      <c r="JE52" s="141">
        <f t="shared" si="288"/>
        <v>142.9</v>
      </c>
      <c r="JF52" s="141">
        <f t="shared" si="288"/>
        <v>142.9</v>
      </c>
      <c r="JG52" s="141">
        <f t="shared" si="288"/>
        <v>143</v>
      </c>
      <c r="JH52" s="141">
        <f t="shared" si="288"/>
        <v>141.9</v>
      </c>
      <c r="JI52" s="141">
        <f t="shared" si="288"/>
        <v>143.19999999999999</v>
      </c>
      <c r="JJ52" s="141">
        <f t="shared" si="288"/>
        <v>142.4</v>
      </c>
      <c r="JK52" s="141">
        <f t="shared" si="288"/>
        <v>141.6</v>
      </c>
      <c r="JL52" s="141">
        <f t="shared" ref="JL52:KP52" si="289">IF(JL51&gt;0,ROUND((+JL51+JL64),1),CHAR(32))</f>
        <v>140.69999999999999</v>
      </c>
      <c r="JM52" s="141">
        <f t="shared" ref="JM52" si="290">IF(JM51&gt;0,ROUND((+JM51+JM64),1),CHAR(32))</f>
        <v>140.69999999999999</v>
      </c>
      <c r="JN52" s="141">
        <f t="shared" si="289"/>
        <v>140.69999999999999</v>
      </c>
      <c r="JO52" s="141">
        <f t="shared" si="289"/>
        <v>140.9</v>
      </c>
      <c r="JP52" s="141">
        <f t="shared" si="289"/>
        <v>140.9</v>
      </c>
      <c r="JQ52" s="141">
        <f t="shared" si="289"/>
        <v>141.5</v>
      </c>
      <c r="JR52" s="141">
        <f t="shared" si="289"/>
        <v>141.69999999999999</v>
      </c>
      <c r="JS52" s="141">
        <f t="shared" si="289"/>
        <v>141.9</v>
      </c>
      <c r="JT52" s="141">
        <f t="shared" ref="JT52" si="291">IF(JT51&gt;0,ROUND((+JT51+JT64),1),CHAR(32))</f>
        <v>141.30000000000001</v>
      </c>
      <c r="JU52" s="141">
        <f t="shared" si="289"/>
        <v>141.19999999999999</v>
      </c>
      <c r="JV52" s="141">
        <f t="shared" si="289"/>
        <v>139.6</v>
      </c>
      <c r="JW52" s="141">
        <f t="shared" si="289"/>
        <v>138.30000000000001</v>
      </c>
      <c r="JX52" s="141">
        <f t="shared" si="289"/>
        <v>139.6</v>
      </c>
      <c r="JY52" s="141">
        <f t="shared" si="289"/>
        <v>140.19999999999999</v>
      </c>
      <c r="JZ52" s="141">
        <f t="shared" si="289"/>
        <v>148.19999999999999</v>
      </c>
      <c r="KA52" s="141">
        <f t="shared" si="289"/>
        <v>138.4</v>
      </c>
      <c r="KB52" s="141">
        <f t="shared" si="289"/>
        <v>136</v>
      </c>
      <c r="KC52" s="141">
        <f t="shared" si="289"/>
        <v>136.9</v>
      </c>
      <c r="KD52" s="141">
        <f t="shared" ref="KD52" si="292">IF(KD51&gt;0,ROUND((+KD51+KD64),1),CHAR(32))</f>
        <v>137.6</v>
      </c>
      <c r="KE52" s="141" t="str">
        <f t="shared" si="289"/>
        <v xml:space="preserve"> </v>
      </c>
      <c r="KF52" s="141" t="str">
        <f t="shared" si="289"/>
        <v xml:space="preserve"> </v>
      </c>
      <c r="KG52" s="141" t="str">
        <f t="shared" si="289"/>
        <v xml:space="preserve"> </v>
      </c>
      <c r="KH52" s="141" t="str">
        <f t="shared" si="289"/>
        <v xml:space="preserve"> </v>
      </c>
      <c r="KI52" s="141" t="str">
        <f t="shared" si="289"/>
        <v xml:space="preserve"> </v>
      </c>
      <c r="KJ52" s="141" t="str">
        <f t="shared" si="289"/>
        <v xml:space="preserve"> </v>
      </c>
      <c r="KK52" s="141" t="str">
        <f t="shared" si="289"/>
        <v xml:space="preserve"> </v>
      </c>
      <c r="KL52" s="141" t="str">
        <f t="shared" si="289"/>
        <v xml:space="preserve"> </v>
      </c>
      <c r="KM52" s="141" t="str">
        <f t="shared" si="289"/>
        <v xml:space="preserve"> </v>
      </c>
      <c r="KN52" s="141" t="str">
        <f t="shared" si="289"/>
        <v xml:space="preserve"> </v>
      </c>
      <c r="KO52" s="141" t="str">
        <f t="shared" si="289"/>
        <v xml:space="preserve"> </v>
      </c>
      <c r="KP52" s="141" t="str">
        <f t="shared" si="289"/>
        <v xml:space="preserve"> </v>
      </c>
    </row>
    <row r="53" spans="1:314" s="4" customFormat="1" ht="13.5" thickBot="1" x14ac:dyDescent="0.25">
      <c r="A53" s="8"/>
      <c r="B53" s="6"/>
      <c r="C53" s="117">
        <f t="shared" si="97"/>
        <v>46</v>
      </c>
      <c r="D53" s="49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</row>
    <row r="54" spans="1:314" s="4" customFormat="1" ht="22.5" x14ac:dyDescent="0.2">
      <c r="A54" s="63" t="s">
        <v>63</v>
      </c>
      <c r="B54" s="179" t="s">
        <v>70</v>
      </c>
      <c r="C54" s="180">
        <f t="shared" si="97"/>
        <v>47</v>
      </c>
      <c r="D54" s="181"/>
      <c r="E54" s="182">
        <v>112.7</v>
      </c>
      <c r="F54" s="182">
        <v>112.8</v>
      </c>
      <c r="G54" s="182">
        <v>114.5</v>
      </c>
      <c r="H54" s="182">
        <v>113.5</v>
      </c>
      <c r="I54" s="182">
        <v>113.1</v>
      </c>
      <c r="J54" s="182">
        <v>112.6</v>
      </c>
      <c r="K54" s="182">
        <v>112.8</v>
      </c>
      <c r="L54" s="182">
        <v>113.1</v>
      </c>
      <c r="M54" s="182">
        <v>113.6</v>
      </c>
      <c r="N54" s="182">
        <v>112.5</v>
      </c>
      <c r="O54" s="182">
        <v>111.2</v>
      </c>
      <c r="P54" s="182">
        <v>110.1</v>
      </c>
      <c r="Q54" s="182">
        <v>111.8</v>
      </c>
      <c r="R54" s="182">
        <v>111.8</v>
      </c>
      <c r="S54" s="182">
        <v>113.7</v>
      </c>
      <c r="T54" s="182">
        <v>113.9</v>
      </c>
      <c r="U54" s="182">
        <v>113.7</v>
      </c>
      <c r="V54" s="182">
        <v>119.6</v>
      </c>
      <c r="W54" s="182">
        <v>117.9</v>
      </c>
      <c r="X54" s="182">
        <v>118.9</v>
      </c>
      <c r="Y54" s="182">
        <v>119.4</v>
      </c>
      <c r="Z54" s="182">
        <v>119</v>
      </c>
      <c r="AA54" s="182">
        <v>119.6</v>
      </c>
      <c r="AB54" s="182">
        <v>118.7</v>
      </c>
      <c r="AC54" s="182">
        <v>118.9</v>
      </c>
      <c r="AD54" s="182">
        <v>118.8</v>
      </c>
      <c r="AE54" s="182">
        <v>118.9</v>
      </c>
      <c r="AF54" s="182">
        <v>118.56</v>
      </c>
      <c r="AG54" s="182">
        <v>123.41</v>
      </c>
      <c r="AH54" s="182">
        <v>134.66999999999999</v>
      </c>
      <c r="AI54" s="182">
        <v>141.9</v>
      </c>
      <c r="AJ54" s="182">
        <v>152.02000000000001</v>
      </c>
      <c r="AK54" s="182">
        <v>157.6</v>
      </c>
      <c r="AL54" s="182">
        <v>154.80000000000001</v>
      </c>
      <c r="AM54" s="182">
        <v>149.9</v>
      </c>
      <c r="AN54" s="182">
        <v>148.4</v>
      </c>
      <c r="AO54" s="182">
        <v>149.5</v>
      </c>
      <c r="AP54" s="182">
        <v>152.9</v>
      </c>
      <c r="AQ54" s="182">
        <v>151.9</v>
      </c>
      <c r="AR54" s="182">
        <v>160.6</v>
      </c>
      <c r="AS54" s="182">
        <v>155.4</v>
      </c>
      <c r="AT54" s="182">
        <v>149</v>
      </c>
      <c r="AU54" s="182">
        <v>150.30000000000001</v>
      </c>
      <c r="AV54" s="182">
        <v>150</v>
      </c>
      <c r="AW54" s="182">
        <v>148.6</v>
      </c>
      <c r="AX54" s="182">
        <v>155.4</v>
      </c>
      <c r="AY54" s="182">
        <v>157.69999999999999</v>
      </c>
      <c r="AZ54" s="182">
        <v>149.9</v>
      </c>
      <c r="BA54" s="182">
        <v>151.6</v>
      </c>
      <c r="BB54" s="182">
        <v>160.6</v>
      </c>
      <c r="BC54" s="182">
        <v>163.4</v>
      </c>
      <c r="BD54" s="182">
        <v>164.3</v>
      </c>
      <c r="BE54" s="182">
        <v>164.6</v>
      </c>
      <c r="BF54" s="182">
        <v>177.7</v>
      </c>
      <c r="BG54" s="182">
        <v>172.3</v>
      </c>
      <c r="BH54" s="182">
        <v>180.3</v>
      </c>
      <c r="BI54" s="182">
        <v>173.6</v>
      </c>
      <c r="BJ54" s="182">
        <v>176.5</v>
      </c>
      <c r="BK54" s="182">
        <v>177.5</v>
      </c>
      <c r="BL54" s="182">
        <v>178.9</v>
      </c>
      <c r="BM54" s="182">
        <v>179</v>
      </c>
      <c r="BN54" s="182">
        <v>170.56144939209452</v>
      </c>
      <c r="BO54" s="182">
        <v>174.60130000000001</v>
      </c>
      <c r="BP54" s="182">
        <v>166.6</v>
      </c>
      <c r="BQ54" s="182">
        <v>167.6</v>
      </c>
      <c r="BR54" s="182">
        <v>168.44630000000001</v>
      </c>
      <c r="BS54" s="182">
        <v>168.5</v>
      </c>
      <c r="BT54" s="182">
        <v>165.9</v>
      </c>
      <c r="BU54" s="182">
        <v>168</v>
      </c>
      <c r="BV54" s="182">
        <v>171.5</v>
      </c>
      <c r="BW54" s="182">
        <v>171.3</v>
      </c>
      <c r="BX54" s="182">
        <v>170.1</v>
      </c>
      <c r="BY54" s="182">
        <v>174.44200000000001</v>
      </c>
      <c r="BZ54" s="182">
        <v>174.44200000000001</v>
      </c>
      <c r="CA54" s="182">
        <v>180.0095</v>
      </c>
      <c r="CB54" s="182">
        <v>176.79730000000001</v>
      </c>
      <c r="CC54" s="182">
        <v>177.69739999999999</v>
      </c>
      <c r="CD54" s="182">
        <v>176.2936</v>
      </c>
      <c r="CE54" s="182">
        <v>166.7243</v>
      </c>
      <c r="CF54" s="182">
        <v>165.74</v>
      </c>
      <c r="CG54" s="182">
        <v>175.2636</v>
      </c>
      <c r="CH54" s="182">
        <v>172.95400000000001</v>
      </c>
      <c r="CI54" s="182">
        <v>168.82220000000001</v>
      </c>
      <c r="CJ54" s="182">
        <v>169.47020000000001</v>
      </c>
      <c r="CK54" s="182">
        <v>159.02500000000001</v>
      </c>
      <c r="CL54" s="182">
        <v>157.10849999999999</v>
      </c>
      <c r="CM54" s="182">
        <v>156.1026</v>
      </c>
      <c r="CN54" s="182">
        <v>159.4666</v>
      </c>
      <c r="CO54" s="182">
        <v>159.428</v>
      </c>
      <c r="CP54" s="182">
        <v>160.15960000000001</v>
      </c>
      <c r="CQ54" s="182">
        <v>160.01419999999999</v>
      </c>
      <c r="CR54" s="182">
        <v>157.01840000000001</v>
      </c>
      <c r="CS54" s="182">
        <v>154.46960000000001</v>
      </c>
      <c r="CT54" s="182">
        <v>155.9237</v>
      </c>
      <c r="CU54" s="182">
        <v>153.72460000000001</v>
      </c>
      <c r="CV54" s="182">
        <v>155.80000000000001</v>
      </c>
      <c r="CW54" s="182">
        <v>154.16139999999999</v>
      </c>
      <c r="CX54" s="182">
        <v>154.58410000000001</v>
      </c>
      <c r="CY54" s="182">
        <v>155.4</v>
      </c>
      <c r="CZ54" s="182">
        <v>155.9967</v>
      </c>
      <c r="DA54" s="182">
        <v>154.4478</v>
      </c>
      <c r="DB54" s="182">
        <v>151.6961</v>
      </c>
      <c r="DC54" s="183">
        <v>151.66659999999999</v>
      </c>
      <c r="DD54" s="183">
        <v>151.9194</v>
      </c>
      <c r="DE54" s="183">
        <v>153.55850000000001</v>
      </c>
      <c r="DF54" s="183">
        <v>153.9615</v>
      </c>
      <c r="DG54" s="183">
        <v>154.74270000000001</v>
      </c>
      <c r="DH54" s="183">
        <v>159.03569999999999</v>
      </c>
      <c r="DI54" s="183">
        <v>162.744</v>
      </c>
      <c r="DJ54" s="183">
        <v>159.0018</v>
      </c>
      <c r="DK54" s="183">
        <v>169.26939999999999</v>
      </c>
      <c r="DL54" s="183">
        <v>171.60810000000001</v>
      </c>
      <c r="DM54" s="183">
        <v>170.339</v>
      </c>
      <c r="DN54" s="183">
        <v>169.6568</v>
      </c>
      <c r="DO54" s="183">
        <v>170.7996</v>
      </c>
      <c r="DP54" s="183">
        <v>170.52080000000001</v>
      </c>
      <c r="DQ54" s="183">
        <v>176.20320000000001</v>
      </c>
      <c r="DR54" s="183">
        <v>175.67869999999999</v>
      </c>
      <c r="DS54" s="183">
        <v>178.93819999999999</v>
      </c>
      <c r="DT54" s="183">
        <v>182.92789999999999</v>
      </c>
      <c r="DU54" s="183">
        <v>182.92789999999999</v>
      </c>
      <c r="DV54" s="183">
        <v>183.30840000000001</v>
      </c>
      <c r="DW54" s="183">
        <v>186.47579999999999</v>
      </c>
      <c r="DX54" s="183">
        <v>186.80889999999999</v>
      </c>
      <c r="DY54" s="183">
        <v>185.33670000000001</v>
      </c>
      <c r="DZ54" s="183">
        <v>184.95349999999999</v>
      </c>
      <c r="EA54" s="183">
        <v>185.83449999999999</v>
      </c>
      <c r="EB54" s="183">
        <v>185.83590000000001</v>
      </c>
      <c r="EC54" s="183">
        <v>185.58009999999999</v>
      </c>
      <c r="ED54" s="183">
        <v>187.1148</v>
      </c>
      <c r="EE54" s="183">
        <v>185.86930000000001</v>
      </c>
      <c r="EF54" s="183">
        <v>192.3518</v>
      </c>
      <c r="EG54" s="183">
        <v>198.41945108487255</v>
      </c>
      <c r="EH54" s="183">
        <v>205.00639858884983</v>
      </c>
      <c r="EI54" s="183">
        <v>212.88157673449064</v>
      </c>
      <c r="EJ54" s="183">
        <v>200.85341727292132</v>
      </c>
      <c r="EK54" s="183">
        <v>200.51940730041616</v>
      </c>
      <c r="EL54" s="183">
        <v>195.16013472744137</v>
      </c>
      <c r="EM54" s="183">
        <v>192.05858490784178</v>
      </c>
      <c r="EN54" s="183">
        <v>199.64678392261916</v>
      </c>
      <c r="EO54" s="183">
        <v>201.58615041598429</v>
      </c>
      <c r="EP54" s="183">
        <v>202.79087501216853</v>
      </c>
      <c r="EQ54" s="183">
        <v>201.67075833108669</v>
      </c>
      <c r="ER54" s="183">
        <v>200.10817901147769</v>
      </c>
      <c r="ES54" s="183">
        <v>202.47176617365693</v>
      </c>
      <c r="ET54" s="183">
        <v>197.33227573269951</v>
      </c>
      <c r="EU54" s="183">
        <v>196.77648689565027</v>
      </c>
      <c r="EV54" s="183">
        <v>196.47648689565</v>
      </c>
      <c r="EW54" s="183">
        <v>196.90328812145077</v>
      </c>
      <c r="EX54" s="183">
        <v>196.90751210357462</v>
      </c>
      <c r="EY54" s="183">
        <v>200.0933738376811</v>
      </c>
      <c r="EZ54" s="183">
        <v>201.05813507425532</v>
      </c>
      <c r="FA54" s="183">
        <v>202.81217225045796</v>
      </c>
      <c r="FB54" s="183">
        <v>203.45561373660303</v>
      </c>
      <c r="FC54" s="183">
        <v>203.54564720309818</v>
      </c>
      <c r="FD54" s="183">
        <v>205.63076754006337</v>
      </c>
      <c r="FE54" s="183">
        <v>205.63076754006337</v>
      </c>
      <c r="FF54" s="183">
        <v>203.94173426066885</v>
      </c>
      <c r="FG54" s="183">
        <v>199.73108158866592</v>
      </c>
      <c r="FH54" s="183">
        <v>198.49335796944632</v>
      </c>
      <c r="FI54" s="183">
        <v>197.44605665169911</v>
      </c>
      <c r="FJ54" s="183">
        <v>197.59825684421457</v>
      </c>
      <c r="FK54" s="183">
        <v>194.80141043360587</v>
      </c>
      <c r="FL54" s="183">
        <v>194.64294369244263</v>
      </c>
      <c r="FM54" s="183">
        <v>194.62340476417694</v>
      </c>
      <c r="FN54" s="183">
        <v>189.57661439983329</v>
      </c>
      <c r="FO54" s="183">
        <v>190.02542814296262</v>
      </c>
      <c r="FP54" s="183">
        <v>189.23800701632894</v>
      </c>
      <c r="FQ54" s="183">
        <v>190.32361814837577</v>
      </c>
      <c r="FR54" s="183">
        <v>189.03938509254181</v>
      </c>
      <c r="FS54" s="183">
        <v>191.95182095645072</v>
      </c>
      <c r="FT54" s="183">
        <v>190.53394455915472</v>
      </c>
      <c r="FU54" s="183">
        <v>189.94381933669371</v>
      </c>
      <c r="FV54" s="183">
        <v>192.0430468892674</v>
      </c>
      <c r="FW54" s="183">
        <v>191.20318078690087</v>
      </c>
      <c r="FX54" s="183">
        <v>194.29832469068958</v>
      </c>
      <c r="FY54" s="183">
        <v>196.28176365773174</v>
      </c>
      <c r="FZ54" s="183">
        <v>188.29125407018552</v>
      </c>
      <c r="GA54" s="183">
        <v>187.85192142136961</v>
      </c>
      <c r="GB54" s="183">
        <v>185.04015925507593</v>
      </c>
      <c r="GC54" s="183">
        <v>184.03641674949446</v>
      </c>
      <c r="GD54" s="183">
        <v>181.61927691112717</v>
      </c>
      <c r="GE54" s="183">
        <v>179.56204981191891</v>
      </c>
      <c r="GF54" s="183">
        <v>163.6142794278658</v>
      </c>
      <c r="GG54" s="183"/>
      <c r="GH54" s="183"/>
      <c r="GI54" s="183"/>
      <c r="GJ54" s="183"/>
      <c r="GK54" s="183">
        <v>163.6142794278658</v>
      </c>
      <c r="GL54" s="183">
        <v>162.96675129074339</v>
      </c>
      <c r="GM54" s="183">
        <v>162.35892396082744</v>
      </c>
      <c r="GN54" s="183">
        <v>162.04882245366053</v>
      </c>
      <c r="GO54" s="183">
        <v>165.80673668726172</v>
      </c>
      <c r="GP54" s="183">
        <v>166.56045047391063</v>
      </c>
      <c r="GQ54" s="183">
        <v>165.79507414546367</v>
      </c>
      <c r="GR54" s="183">
        <v>165.42129342840161</v>
      </c>
      <c r="GS54" s="183">
        <v>164.67545789005277</v>
      </c>
      <c r="GT54" s="183">
        <v>165.057124959503</v>
      </c>
      <c r="GU54" s="183">
        <v>166.15381920040605</v>
      </c>
      <c r="GV54" s="183">
        <v>165.30167195732693</v>
      </c>
      <c r="GW54" s="183">
        <v>164.29771468409081</v>
      </c>
      <c r="GX54" s="183">
        <v>165.00567780279266</v>
      </c>
      <c r="GY54" s="183">
        <v>161.24353080339506</v>
      </c>
      <c r="GZ54" s="183">
        <v>161.82317363688114</v>
      </c>
      <c r="HA54" s="183">
        <v>162.08228394041618</v>
      </c>
      <c r="HB54" s="183">
        <v>161.89669248748291</v>
      </c>
      <c r="HC54" s="183">
        <v>161.67062755813785</v>
      </c>
      <c r="HD54" s="183">
        <v>163.55980182617782</v>
      </c>
      <c r="HE54" s="183">
        <v>164.10446659015645</v>
      </c>
      <c r="HF54" s="183">
        <v>164.21153781917653</v>
      </c>
      <c r="HG54" s="183">
        <v>163.93655038804403</v>
      </c>
      <c r="HH54" s="183">
        <v>160.62043823123389</v>
      </c>
      <c r="HI54" s="183">
        <v>161.17708228033686</v>
      </c>
      <c r="HJ54" s="183">
        <v>160.33562391467865</v>
      </c>
      <c r="HK54" s="183">
        <v>157.05617070685901</v>
      </c>
      <c r="HL54" s="183">
        <v>156.49648655992539</v>
      </c>
      <c r="HM54" s="183">
        <v>160.59880308113094</v>
      </c>
      <c r="HN54" s="183">
        <v>158.15560020084175</v>
      </c>
      <c r="HO54" s="183">
        <v>155.91976870432563</v>
      </c>
      <c r="HP54" s="183">
        <v>160.60874461397304</v>
      </c>
      <c r="HQ54" s="183">
        <v>163.53350379235795</v>
      </c>
      <c r="HR54" s="183">
        <v>165.43975954826786</v>
      </c>
      <c r="HS54" s="183">
        <v>165.6566723268476</v>
      </c>
      <c r="HT54" s="183">
        <v>163.59014113224663</v>
      </c>
      <c r="HU54" s="183">
        <v>163.59014113224663</v>
      </c>
      <c r="HV54" s="183">
        <v>163.4012328511092</v>
      </c>
      <c r="HW54" s="183">
        <v>163.4012328511092</v>
      </c>
      <c r="HX54" s="183">
        <v>164.7240133517011</v>
      </c>
      <c r="HY54" s="183">
        <v>162.72033276722453</v>
      </c>
      <c r="HZ54" s="183">
        <v>163.82016332119682</v>
      </c>
      <c r="IA54" s="183">
        <v>161.2643234603095</v>
      </c>
      <c r="IB54" s="183">
        <v>159.95524886390388</v>
      </c>
      <c r="IC54" s="183">
        <v>157.86499686511542</v>
      </c>
      <c r="ID54" s="183">
        <v>158.02247874029402</v>
      </c>
      <c r="IE54" s="183">
        <v>158.38343669794185</v>
      </c>
      <c r="IF54" s="183">
        <v>156.95947050026248</v>
      </c>
      <c r="IG54" s="183">
        <v>159.39982169841329</v>
      </c>
      <c r="IH54" s="183">
        <v>155.70264093495283</v>
      </c>
      <c r="II54" s="183">
        <v>150.65042110370729</v>
      </c>
      <c r="IJ54" s="183">
        <v>147.64758960305429</v>
      </c>
      <c r="IK54" s="183">
        <v>150.38233739418968</v>
      </c>
      <c r="IL54" s="183">
        <v>148.29467186253717</v>
      </c>
      <c r="IM54" s="183">
        <v>146.69904272477717</v>
      </c>
      <c r="IN54" s="183">
        <v>147.42846438470565</v>
      </c>
      <c r="IO54" s="183">
        <v>146.7681829606255</v>
      </c>
      <c r="IP54" s="183">
        <v>147.40190830191858</v>
      </c>
      <c r="IQ54" s="183">
        <v>142.529732847747</v>
      </c>
      <c r="IR54" s="183">
        <v>140.87861388305637</v>
      </c>
      <c r="IS54" s="183">
        <v>134.67534780904958</v>
      </c>
      <c r="IT54" s="183">
        <v>135.86387684903355</v>
      </c>
      <c r="IU54" s="183">
        <v>137.50662561766225</v>
      </c>
      <c r="IV54" s="183">
        <v>137.50662561766225</v>
      </c>
      <c r="IW54" s="183">
        <v>140.66250874676726</v>
      </c>
      <c r="IX54" s="183">
        <v>144.62861984041518</v>
      </c>
      <c r="IY54" s="183">
        <v>145.74550208631294</v>
      </c>
      <c r="IZ54" s="183">
        <v>146.20304935410218</v>
      </c>
      <c r="JA54" s="183">
        <v>146.43553676594547</v>
      </c>
      <c r="JB54" s="183">
        <v>149.26109236685713</v>
      </c>
      <c r="JC54" s="183">
        <v>139.52691618488817</v>
      </c>
      <c r="JD54" s="183">
        <v>150.60821116623447</v>
      </c>
      <c r="JE54" s="183">
        <v>155.54292687654129</v>
      </c>
      <c r="JF54" s="183">
        <v>155.54292687654129</v>
      </c>
      <c r="JG54" s="183">
        <v>156.19296522984058</v>
      </c>
      <c r="JH54" s="183">
        <v>154.25691411352022</v>
      </c>
      <c r="JI54" s="183">
        <v>154.24566627678243</v>
      </c>
      <c r="JJ54" s="183">
        <v>153.16602337731345</v>
      </c>
      <c r="JK54" s="183">
        <v>152.80482191128218</v>
      </c>
      <c r="JL54" s="183">
        <v>152.42784936005523</v>
      </c>
      <c r="JM54" s="183">
        <v>152.42784936005523</v>
      </c>
      <c r="JN54" s="183">
        <v>150.98516143007674</v>
      </c>
      <c r="JO54" s="183">
        <v>152.9658955348014</v>
      </c>
      <c r="JP54" s="183">
        <v>152.51715082561034</v>
      </c>
      <c r="JQ54" s="183">
        <v>156.05027719601367</v>
      </c>
      <c r="JR54" s="183">
        <v>152.40652166315482</v>
      </c>
      <c r="JS54" s="183">
        <v>156.03992116639745</v>
      </c>
      <c r="JT54" s="183">
        <v>154.98930088433494</v>
      </c>
      <c r="JU54" s="183">
        <v>153.95460094974251</v>
      </c>
      <c r="JV54" s="183">
        <v>152.84417730192573</v>
      </c>
      <c r="JW54" s="183">
        <v>150.04689065569337</v>
      </c>
      <c r="JX54" s="183">
        <v>153.07312866998453</v>
      </c>
      <c r="JY54" s="183">
        <v>153.41247740664045</v>
      </c>
      <c r="JZ54" s="183">
        <v>162.00395403227756</v>
      </c>
      <c r="KA54" s="183">
        <v>149.32793814868324</v>
      </c>
      <c r="KB54" s="183">
        <v>146.32323531674166</v>
      </c>
      <c r="KC54" s="183">
        <v>146.52379883321473</v>
      </c>
      <c r="KD54" s="183">
        <v>147.02060362454719</v>
      </c>
      <c r="KE54" s="183"/>
      <c r="KF54" s="183"/>
      <c r="KG54" s="183"/>
      <c r="KH54" s="183"/>
      <c r="KI54" s="183"/>
      <c r="KJ54" s="183"/>
      <c r="KK54" s="183"/>
      <c r="KL54" s="183"/>
      <c r="KM54" s="183"/>
      <c r="KN54" s="183"/>
      <c r="KO54" s="183"/>
      <c r="KP54" s="183"/>
    </row>
    <row r="55" spans="1:314" s="4" customFormat="1" x14ac:dyDescent="0.2">
      <c r="A55" s="13" t="s">
        <v>5</v>
      </c>
      <c r="B55" s="14" t="s">
        <v>64</v>
      </c>
      <c r="C55" s="117">
        <f t="shared" si="97"/>
        <v>48</v>
      </c>
      <c r="D55" s="49"/>
      <c r="E55" s="36">
        <f>IF(E54&gt;0,ROUND((+E54+5),1),CHAR(32))</f>
        <v>117.7</v>
      </c>
      <c r="F55" s="36">
        <f>IF(F54&gt;0,ROUND((+F54+5),1),CHAR(32))</f>
        <v>117.8</v>
      </c>
      <c r="G55" s="36">
        <f>IF(G54&gt;0,ROUND((+G54+5),1),CHAR(32))</f>
        <v>119.5</v>
      </c>
      <c r="H55" s="36">
        <f>IF(H54&gt;0,ROUND((+H54+5),1),CHAR(32))</f>
        <v>118.5</v>
      </c>
      <c r="I55" s="36">
        <f t="shared" ref="I55:N55" si="293">IF(I54&gt;0,ROUND((+I54+5),1),CHAR(32))</f>
        <v>118.1</v>
      </c>
      <c r="J55" s="36">
        <f t="shared" si="293"/>
        <v>117.6</v>
      </c>
      <c r="K55" s="36">
        <f t="shared" si="293"/>
        <v>117.8</v>
      </c>
      <c r="L55" s="36">
        <f t="shared" si="293"/>
        <v>118.1</v>
      </c>
      <c r="M55" s="36">
        <f t="shared" si="293"/>
        <v>118.6</v>
      </c>
      <c r="N55" s="36">
        <f t="shared" si="293"/>
        <v>117.5</v>
      </c>
      <c r="O55" s="36">
        <f t="shared" ref="O55:U55" si="294">IF(O54&gt;0,ROUND((+O54+5),1),CHAR(32))</f>
        <v>116.2</v>
      </c>
      <c r="P55" s="36">
        <f t="shared" si="294"/>
        <v>115.1</v>
      </c>
      <c r="Q55" s="36">
        <f t="shared" si="294"/>
        <v>116.8</v>
      </c>
      <c r="R55" s="36">
        <f t="shared" si="294"/>
        <v>116.8</v>
      </c>
      <c r="S55" s="36">
        <f t="shared" si="294"/>
        <v>118.7</v>
      </c>
      <c r="T55" s="36">
        <f t="shared" si="294"/>
        <v>118.9</v>
      </c>
      <c r="U55" s="36">
        <f t="shared" si="294"/>
        <v>118.7</v>
      </c>
      <c r="V55" s="36">
        <f t="shared" ref="V55:AA55" si="295">IF(V54&gt;0,ROUND((+V54+5),1),CHAR(32))</f>
        <v>124.6</v>
      </c>
      <c r="W55" s="36">
        <f t="shared" si="295"/>
        <v>122.9</v>
      </c>
      <c r="X55" s="36">
        <f t="shared" si="295"/>
        <v>123.9</v>
      </c>
      <c r="Y55" s="36">
        <f t="shared" si="295"/>
        <v>124.4</v>
      </c>
      <c r="Z55" s="36">
        <f t="shared" si="295"/>
        <v>124</v>
      </c>
      <c r="AA55" s="36">
        <f t="shared" si="295"/>
        <v>124.6</v>
      </c>
      <c r="AB55" s="36">
        <f t="shared" ref="AB55:AI55" si="296">IF(AB54&gt;0,ROUND((+AB54+5),1),CHAR(32))</f>
        <v>123.7</v>
      </c>
      <c r="AC55" s="36">
        <f t="shared" si="296"/>
        <v>123.9</v>
      </c>
      <c r="AD55" s="36">
        <f t="shared" si="296"/>
        <v>123.8</v>
      </c>
      <c r="AE55" s="36">
        <f t="shared" si="296"/>
        <v>123.9</v>
      </c>
      <c r="AF55" s="36">
        <f t="shared" si="296"/>
        <v>123.6</v>
      </c>
      <c r="AG55" s="36">
        <f t="shared" si="296"/>
        <v>128.4</v>
      </c>
      <c r="AH55" s="36">
        <f t="shared" si="296"/>
        <v>139.69999999999999</v>
      </c>
      <c r="AI55" s="36">
        <f t="shared" si="296"/>
        <v>146.9</v>
      </c>
      <c r="AJ55" s="36">
        <f t="shared" ref="AJ55:AO55" si="297">IF(AJ54&gt;0,ROUND((+AJ54+5),1),CHAR(32))</f>
        <v>157</v>
      </c>
      <c r="AK55" s="36">
        <f t="shared" si="297"/>
        <v>162.6</v>
      </c>
      <c r="AL55" s="36">
        <f t="shared" si="297"/>
        <v>159.80000000000001</v>
      </c>
      <c r="AM55" s="36">
        <f t="shared" si="297"/>
        <v>154.9</v>
      </c>
      <c r="AN55" s="36">
        <f t="shared" si="297"/>
        <v>153.4</v>
      </c>
      <c r="AO55" s="36">
        <f t="shared" si="297"/>
        <v>154.5</v>
      </c>
      <c r="AP55" s="36">
        <f t="shared" ref="AP55:AV55" si="298">IF(AP54&gt;0,ROUND((+AP54+5),1),CHAR(32))</f>
        <v>157.9</v>
      </c>
      <c r="AQ55" s="36">
        <f t="shared" si="298"/>
        <v>156.9</v>
      </c>
      <c r="AR55" s="36">
        <f t="shared" si="298"/>
        <v>165.6</v>
      </c>
      <c r="AS55" s="36">
        <f t="shared" si="298"/>
        <v>160.4</v>
      </c>
      <c r="AT55" s="36">
        <f t="shared" si="298"/>
        <v>154</v>
      </c>
      <c r="AU55" s="36">
        <f t="shared" si="298"/>
        <v>155.30000000000001</v>
      </c>
      <c r="AV55" s="36">
        <f t="shared" si="298"/>
        <v>155</v>
      </c>
      <c r="AW55" s="36">
        <f t="shared" ref="AW55:BB55" si="299">IF(AW54&gt;0,ROUND((+AW54+5),1),CHAR(32))</f>
        <v>153.6</v>
      </c>
      <c r="AX55" s="36">
        <f t="shared" si="299"/>
        <v>160.4</v>
      </c>
      <c r="AY55" s="36">
        <f t="shared" si="299"/>
        <v>162.69999999999999</v>
      </c>
      <c r="AZ55" s="36">
        <f t="shared" si="299"/>
        <v>154.9</v>
      </c>
      <c r="BA55" s="36">
        <f t="shared" si="299"/>
        <v>156.6</v>
      </c>
      <c r="BB55" s="36">
        <f t="shared" si="299"/>
        <v>165.6</v>
      </c>
      <c r="BC55" s="36">
        <f t="shared" ref="BC55:BH55" si="300">IF(BC54&gt;0,ROUND((+BC54+5),1),CHAR(32))</f>
        <v>168.4</v>
      </c>
      <c r="BD55" s="36">
        <f t="shared" si="300"/>
        <v>169.3</v>
      </c>
      <c r="BE55" s="36">
        <f t="shared" si="300"/>
        <v>169.6</v>
      </c>
      <c r="BF55" s="36">
        <f t="shared" si="300"/>
        <v>182.7</v>
      </c>
      <c r="BG55" s="36">
        <f t="shared" si="300"/>
        <v>177.3</v>
      </c>
      <c r="BH55" s="36">
        <f t="shared" si="300"/>
        <v>185.3</v>
      </c>
      <c r="BI55" s="36">
        <f t="shared" ref="BI55:BO55" si="301">IF(BI54&gt;0,ROUND((+BI54+5),1),CHAR(32))</f>
        <v>178.6</v>
      </c>
      <c r="BJ55" s="36">
        <f t="shared" si="301"/>
        <v>181.5</v>
      </c>
      <c r="BK55" s="36">
        <f t="shared" si="301"/>
        <v>182.5</v>
      </c>
      <c r="BL55" s="36">
        <f t="shared" si="301"/>
        <v>183.9</v>
      </c>
      <c r="BM55" s="36">
        <f t="shared" si="301"/>
        <v>184</v>
      </c>
      <c r="BN55" s="36">
        <f t="shared" si="301"/>
        <v>175.6</v>
      </c>
      <c r="BO55" s="36">
        <f t="shared" si="301"/>
        <v>179.6</v>
      </c>
      <c r="BP55" s="36">
        <f t="shared" ref="BP55:BU55" si="302">IF(BP54&gt;0,ROUND((+BP54+5),1),CHAR(32))</f>
        <v>171.6</v>
      </c>
      <c r="BQ55" s="36">
        <f t="shared" si="302"/>
        <v>172.6</v>
      </c>
      <c r="BR55" s="36">
        <f>IF(BR54&gt;0,ROUND((+BR54+5),1),CHAR(32))</f>
        <v>173.4</v>
      </c>
      <c r="BS55" s="36">
        <f t="shared" si="302"/>
        <v>173.5</v>
      </c>
      <c r="BT55" s="36">
        <f t="shared" si="302"/>
        <v>170.9</v>
      </c>
      <c r="BU55" s="36">
        <f t="shared" si="302"/>
        <v>173</v>
      </c>
      <c r="BV55" s="36">
        <f t="shared" ref="BV55:CA55" si="303">IF(BV54&gt;0,ROUND((+BV54+5),1),CHAR(32))</f>
        <v>176.5</v>
      </c>
      <c r="BW55" s="36">
        <f t="shared" si="303"/>
        <v>176.3</v>
      </c>
      <c r="BX55" s="36">
        <f t="shared" si="303"/>
        <v>175.1</v>
      </c>
      <c r="BY55" s="36">
        <f t="shared" si="303"/>
        <v>179.4</v>
      </c>
      <c r="BZ55" s="36">
        <f t="shared" si="303"/>
        <v>179.4</v>
      </c>
      <c r="CA55" s="36">
        <f t="shared" si="303"/>
        <v>185</v>
      </c>
      <c r="CB55" s="36">
        <f t="shared" ref="CB55:CG55" si="304">IF(CB54&gt;0,ROUND((+CB54+5),1),CHAR(32))</f>
        <v>181.8</v>
      </c>
      <c r="CC55" s="36">
        <f t="shared" si="304"/>
        <v>182.7</v>
      </c>
      <c r="CD55" s="36">
        <f t="shared" si="304"/>
        <v>181.3</v>
      </c>
      <c r="CE55" s="36">
        <f t="shared" si="304"/>
        <v>171.7</v>
      </c>
      <c r="CF55" s="36">
        <f t="shared" si="304"/>
        <v>170.7</v>
      </c>
      <c r="CG55" s="36">
        <f t="shared" si="304"/>
        <v>180.3</v>
      </c>
      <c r="CH55" s="36">
        <f t="shared" ref="CH55:CM55" si="305">IF(CH54&gt;0,ROUND((+CH54+5),1),CHAR(32))</f>
        <v>178</v>
      </c>
      <c r="CI55" s="36">
        <f t="shared" si="305"/>
        <v>173.8</v>
      </c>
      <c r="CJ55" s="36">
        <f t="shared" si="305"/>
        <v>174.5</v>
      </c>
      <c r="CK55" s="36">
        <f t="shared" si="305"/>
        <v>164</v>
      </c>
      <c r="CL55" s="36">
        <f t="shared" si="305"/>
        <v>162.1</v>
      </c>
      <c r="CM55" s="36">
        <f t="shared" si="305"/>
        <v>161.1</v>
      </c>
      <c r="CN55" s="36">
        <f t="shared" ref="CN55:CT55" si="306">IF(CN54&gt;0,ROUND((+CN54+5),1),CHAR(32))</f>
        <v>164.5</v>
      </c>
      <c r="CO55" s="36">
        <f t="shared" si="306"/>
        <v>164.4</v>
      </c>
      <c r="CP55" s="36">
        <f t="shared" si="306"/>
        <v>165.2</v>
      </c>
      <c r="CQ55" s="36">
        <f t="shared" si="306"/>
        <v>165</v>
      </c>
      <c r="CR55" s="36">
        <f t="shared" si="306"/>
        <v>162</v>
      </c>
      <c r="CS55" s="36">
        <f t="shared" si="306"/>
        <v>159.5</v>
      </c>
      <c r="CT55" s="36">
        <f t="shared" si="306"/>
        <v>160.9</v>
      </c>
      <c r="CU55" s="36">
        <f t="shared" ref="CU55:DC55" si="307">IF(CU54&gt;0,ROUND((+CU54+5),1),CHAR(32))</f>
        <v>158.69999999999999</v>
      </c>
      <c r="CV55" s="36">
        <f t="shared" si="307"/>
        <v>160.80000000000001</v>
      </c>
      <c r="CW55" s="36">
        <f t="shared" si="307"/>
        <v>159.19999999999999</v>
      </c>
      <c r="CX55" s="36">
        <f t="shared" si="307"/>
        <v>159.6</v>
      </c>
      <c r="CY55" s="36">
        <f t="shared" si="307"/>
        <v>160.4</v>
      </c>
      <c r="CZ55" s="36">
        <f t="shared" si="307"/>
        <v>161</v>
      </c>
      <c r="DA55" s="36">
        <f t="shared" si="307"/>
        <v>159.4</v>
      </c>
      <c r="DB55" s="36">
        <f t="shared" si="307"/>
        <v>156.69999999999999</v>
      </c>
      <c r="DC55" s="141">
        <f t="shared" si="307"/>
        <v>156.69999999999999</v>
      </c>
      <c r="DD55" s="141">
        <f t="shared" ref="DD55:DM55" si="308">IF(DD54&gt;0,ROUND((+DD54+5),1),CHAR(32))</f>
        <v>156.9</v>
      </c>
      <c r="DE55" s="141">
        <f t="shared" si="308"/>
        <v>158.6</v>
      </c>
      <c r="DF55" s="141">
        <f t="shared" si="308"/>
        <v>159</v>
      </c>
      <c r="DG55" s="141">
        <f t="shared" si="308"/>
        <v>159.69999999999999</v>
      </c>
      <c r="DH55" s="141">
        <f t="shared" si="308"/>
        <v>164</v>
      </c>
      <c r="DI55" s="141">
        <f t="shared" si="308"/>
        <v>167.7</v>
      </c>
      <c r="DJ55" s="141">
        <f t="shared" si="308"/>
        <v>164</v>
      </c>
      <c r="DK55" s="141">
        <f t="shared" si="308"/>
        <v>174.3</v>
      </c>
      <c r="DL55" s="141">
        <f t="shared" si="308"/>
        <v>176.6</v>
      </c>
      <c r="DM55" s="141">
        <f t="shared" si="308"/>
        <v>175.3</v>
      </c>
      <c r="DN55" s="141">
        <f t="shared" ref="DN55:DY55" si="309">IF(DN54&gt;0,ROUND((+DN54+DN64),1),CHAR(32))</f>
        <v>174.7</v>
      </c>
      <c r="DO55" s="141">
        <f t="shared" si="309"/>
        <v>178.8</v>
      </c>
      <c r="DP55" s="141">
        <f t="shared" si="309"/>
        <v>178.5</v>
      </c>
      <c r="DQ55" s="141">
        <f t="shared" si="309"/>
        <v>184.2</v>
      </c>
      <c r="DR55" s="141">
        <f t="shared" si="309"/>
        <v>183.7</v>
      </c>
      <c r="DS55" s="141">
        <f t="shared" si="309"/>
        <v>186.9</v>
      </c>
      <c r="DT55" s="141">
        <f t="shared" si="309"/>
        <v>190.9</v>
      </c>
      <c r="DU55" s="141">
        <f t="shared" si="309"/>
        <v>190.9</v>
      </c>
      <c r="DV55" s="141">
        <f t="shared" si="309"/>
        <v>191.3</v>
      </c>
      <c r="DW55" s="141">
        <f t="shared" si="309"/>
        <v>194.5</v>
      </c>
      <c r="DX55" s="141">
        <f t="shared" si="309"/>
        <v>194.8</v>
      </c>
      <c r="DY55" s="141">
        <f t="shared" si="309"/>
        <v>193.3</v>
      </c>
      <c r="DZ55" s="141">
        <f t="shared" ref="DZ55:EL55" si="310">IF(DZ54&gt;0,ROUND((+DZ54+DZ64),1),CHAR(32))</f>
        <v>193</v>
      </c>
      <c r="EA55" s="141">
        <f t="shared" si="310"/>
        <v>193.8</v>
      </c>
      <c r="EB55" s="141">
        <f t="shared" si="310"/>
        <v>193.8</v>
      </c>
      <c r="EC55" s="141">
        <f t="shared" si="310"/>
        <v>193.6</v>
      </c>
      <c r="ED55" s="141">
        <f t="shared" si="310"/>
        <v>195.1</v>
      </c>
      <c r="EE55" s="141">
        <f t="shared" si="310"/>
        <v>193.9</v>
      </c>
      <c r="EF55" s="141">
        <f t="shared" si="310"/>
        <v>200.4</v>
      </c>
      <c r="EG55" s="141">
        <f t="shared" si="310"/>
        <v>206.4</v>
      </c>
      <c r="EH55" s="141">
        <f t="shared" si="310"/>
        <v>213</v>
      </c>
      <c r="EI55" s="141">
        <f t="shared" si="310"/>
        <v>220.9</v>
      </c>
      <c r="EJ55" s="141">
        <f t="shared" si="310"/>
        <v>208.9</v>
      </c>
      <c r="EK55" s="141">
        <f t="shared" si="310"/>
        <v>208.5</v>
      </c>
      <c r="EL55" s="141">
        <f t="shared" si="310"/>
        <v>203.2</v>
      </c>
      <c r="EM55" s="141">
        <f t="shared" ref="EM55:EX55" si="311">IF(EM54&gt;0,ROUND((+EM54+EM64),1),CHAR(32))</f>
        <v>200.1</v>
      </c>
      <c r="EN55" s="141">
        <f t="shared" si="311"/>
        <v>207.6</v>
      </c>
      <c r="EO55" s="141">
        <f t="shared" si="311"/>
        <v>209.6</v>
      </c>
      <c r="EP55" s="141">
        <f t="shared" si="311"/>
        <v>210.8</v>
      </c>
      <c r="EQ55" s="141">
        <f t="shared" si="311"/>
        <v>209.7</v>
      </c>
      <c r="ER55" s="141">
        <f t="shared" si="311"/>
        <v>208.1</v>
      </c>
      <c r="ES55" s="141">
        <f t="shared" si="311"/>
        <v>210.5</v>
      </c>
      <c r="ET55" s="141">
        <f t="shared" si="311"/>
        <v>205.3</v>
      </c>
      <c r="EU55" s="141">
        <f t="shared" si="311"/>
        <v>204.8</v>
      </c>
      <c r="EV55" s="141">
        <f t="shared" si="311"/>
        <v>204.5</v>
      </c>
      <c r="EW55" s="141">
        <f t="shared" si="311"/>
        <v>204.9</v>
      </c>
      <c r="EX55" s="141">
        <f t="shared" si="311"/>
        <v>204.9</v>
      </c>
      <c r="EY55" s="141">
        <f t="shared" ref="EY55:FM55" si="312">IF(EY54&gt;0,ROUND((+EY54+EY64),1),CHAR(32))</f>
        <v>208.1</v>
      </c>
      <c r="EZ55" s="141">
        <f t="shared" si="312"/>
        <v>209.1</v>
      </c>
      <c r="FA55" s="141">
        <f t="shared" si="312"/>
        <v>210.8</v>
      </c>
      <c r="FB55" s="141">
        <f t="shared" si="312"/>
        <v>211.5</v>
      </c>
      <c r="FC55" s="141">
        <f t="shared" si="312"/>
        <v>211.5</v>
      </c>
      <c r="FD55" s="141">
        <f t="shared" si="312"/>
        <v>213.6</v>
      </c>
      <c r="FE55" s="141">
        <f t="shared" si="312"/>
        <v>213.6</v>
      </c>
      <c r="FF55" s="141">
        <f t="shared" si="312"/>
        <v>211.9</v>
      </c>
      <c r="FG55" s="141">
        <f t="shared" si="312"/>
        <v>207.7</v>
      </c>
      <c r="FH55" s="141">
        <f t="shared" si="312"/>
        <v>206.5</v>
      </c>
      <c r="FI55" s="141">
        <f t="shared" si="312"/>
        <v>205.4</v>
      </c>
      <c r="FJ55" s="141">
        <f t="shared" si="312"/>
        <v>205.6</v>
      </c>
      <c r="FK55" s="141">
        <f t="shared" si="312"/>
        <v>202.8</v>
      </c>
      <c r="FL55" s="141">
        <f t="shared" si="312"/>
        <v>202.6</v>
      </c>
      <c r="FM55" s="141">
        <f t="shared" si="312"/>
        <v>202.6</v>
      </c>
      <c r="FN55" s="141">
        <f t="shared" ref="FN55:FY55" si="313">IF(FN54&gt;0,ROUND((+FN54+FN64),1),CHAR(32))</f>
        <v>197.6</v>
      </c>
      <c r="FO55" s="141">
        <v>198</v>
      </c>
      <c r="FP55" s="141">
        <f t="shared" si="313"/>
        <v>197.2</v>
      </c>
      <c r="FQ55" s="141">
        <f t="shared" si="313"/>
        <v>198.3</v>
      </c>
      <c r="FR55" s="141">
        <f t="shared" si="313"/>
        <v>197</v>
      </c>
      <c r="FS55" s="141">
        <f t="shared" si="313"/>
        <v>200</v>
      </c>
      <c r="FT55" s="141">
        <f t="shared" si="313"/>
        <v>198.5</v>
      </c>
      <c r="FU55" s="141">
        <f t="shared" si="313"/>
        <v>197.9</v>
      </c>
      <c r="FV55" s="141">
        <f t="shared" si="313"/>
        <v>200</v>
      </c>
      <c r="FW55" s="141">
        <f t="shared" si="313"/>
        <v>199.2</v>
      </c>
      <c r="FX55" s="141">
        <f t="shared" si="313"/>
        <v>202.3</v>
      </c>
      <c r="FY55" s="141">
        <f t="shared" si="313"/>
        <v>204.3</v>
      </c>
      <c r="FZ55" s="141">
        <f t="shared" ref="FZ55:HG55" si="314">IF(FZ54&gt;0,ROUND((+FZ54+FZ64),1),CHAR(32))</f>
        <v>196.3</v>
      </c>
      <c r="GA55" s="141">
        <f t="shared" si="314"/>
        <v>195.9</v>
      </c>
      <c r="GB55" s="141">
        <f t="shared" si="314"/>
        <v>193</v>
      </c>
      <c r="GC55" s="141">
        <f t="shared" si="314"/>
        <v>192</v>
      </c>
      <c r="GD55" s="141">
        <f t="shared" si="314"/>
        <v>189.6</v>
      </c>
      <c r="GE55" s="141">
        <f t="shared" si="314"/>
        <v>187.6</v>
      </c>
      <c r="GF55" s="141">
        <f t="shared" si="314"/>
        <v>171.6</v>
      </c>
      <c r="GG55" s="141" t="str">
        <f t="shared" si="314"/>
        <v xml:space="preserve"> </v>
      </c>
      <c r="GH55" s="141" t="str">
        <f t="shared" si="314"/>
        <v xml:space="preserve"> </v>
      </c>
      <c r="GI55" s="141" t="str">
        <f t="shared" si="314"/>
        <v xml:space="preserve"> </v>
      </c>
      <c r="GJ55" s="141" t="str">
        <f t="shared" si="314"/>
        <v xml:space="preserve"> </v>
      </c>
      <c r="GK55" s="141">
        <f t="shared" si="314"/>
        <v>171.6</v>
      </c>
      <c r="GL55" s="141">
        <f t="shared" si="314"/>
        <v>171</v>
      </c>
      <c r="GM55" s="141">
        <f t="shared" si="314"/>
        <v>170.4</v>
      </c>
      <c r="GN55" s="141">
        <f t="shared" si="314"/>
        <v>170</v>
      </c>
      <c r="GO55" s="141">
        <f t="shared" si="314"/>
        <v>173.8</v>
      </c>
      <c r="GP55" s="141">
        <f t="shared" si="314"/>
        <v>174.6</v>
      </c>
      <c r="GQ55" s="141">
        <f t="shared" si="314"/>
        <v>173.8</v>
      </c>
      <c r="GR55" s="141">
        <f t="shared" si="314"/>
        <v>173.4</v>
      </c>
      <c r="GS55" s="141">
        <f t="shared" si="314"/>
        <v>172.7</v>
      </c>
      <c r="GT55" s="141">
        <f t="shared" si="314"/>
        <v>173.1</v>
      </c>
      <c r="GU55" s="141">
        <f t="shared" si="314"/>
        <v>174.2</v>
      </c>
      <c r="GV55" s="141">
        <f t="shared" si="314"/>
        <v>173.3</v>
      </c>
      <c r="GW55" s="141">
        <f t="shared" si="314"/>
        <v>172.3</v>
      </c>
      <c r="GX55" s="141">
        <f t="shared" si="314"/>
        <v>173</v>
      </c>
      <c r="GY55" s="141">
        <f t="shared" si="314"/>
        <v>169.2</v>
      </c>
      <c r="GZ55" s="141">
        <f t="shared" si="314"/>
        <v>169.8</v>
      </c>
      <c r="HA55" s="141">
        <f t="shared" si="314"/>
        <v>170.1</v>
      </c>
      <c r="HB55" s="141">
        <f t="shared" si="314"/>
        <v>169.9</v>
      </c>
      <c r="HC55" s="141">
        <f t="shared" si="314"/>
        <v>169.7</v>
      </c>
      <c r="HD55" s="141">
        <f t="shared" si="314"/>
        <v>171.6</v>
      </c>
      <c r="HE55" s="141">
        <f t="shared" si="314"/>
        <v>172.1</v>
      </c>
      <c r="HF55" s="141">
        <f t="shared" si="314"/>
        <v>172.2</v>
      </c>
      <c r="HG55" s="141">
        <f t="shared" si="314"/>
        <v>171.9</v>
      </c>
      <c r="HH55" s="141">
        <f t="shared" ref="HH55:IT55" si="315">IF(HH54&gt;0,ROUND((+HH54+HH64),1),CHAR(32))</f>
        <v>168.6</v>
      </c>
      <c r="HI55" s="141">
        <f t="shared" si="315"/>
        <v>169.2</v>
      </c>
      <c r="HJ55" s="141">
        <f t="shared" si="315"/>
        <v>168.3</v>
      </c>
      <c r="HK55" s="141">
        <f t="shared" si="315"/>
        <v>165.1</v>
      </c>
      <c r="HL55" s="141">
        <f t="shared" si="315"/>
        <v>164.5</v>
      </c>
      <c r="HM55" s="141">
        <f t="shared" si="315"/>
        <v>168.6</v>
      </c>
      <c r="HN55" s="141">
        <f t="shared" si="315"/>
        <v>166.2</v>
      </c>
      <c r="HO55" s="141">
        <f t="shared" si="315"/>
        <v>163.9</v>
      </c>
      <c r="HP55" s="141">
        <f t="shared" si="315"/>
        <v>168.6</v>
      </c>
      <c r="HQ55" s="141">
        <f t="shared" si="315"/>
        <v>171.5</v>
      </c>
      <c r="HR55" s="141">
        <f t="shared" si="315"/>
        <v>173.4</v>
      </c>
      <c r="HS55" s="141">
        <f t="shared" si="315"/>
        <v>173.7</v>
      </c>
      <c r="HT55" s="141">
        <f t="shared" si="315"/>
        <v>171.6</v>
      </c>
      <c r="HU55" s="141">
        <v>171.6</v>
      </c>
      <c r="HV55" s="141">
        <f t="shared" si="315"/>
        <v>171.4</v>
      </c>
      <c r="HW55" s="141">
        <f t="shared" si="315"/>
        <v>171.4</v>
      </c>
      <c r="HX55" s="141">
        <f t="shared" si="315"/>
        <v>172.7</v>
      </c>
      <c r="HY55" s="141">
        <f t="shared" si="315"/>
        <v>170.7</v>
      </c>
      <c r="HZ55" s="141">
        <f t="shared" si="315"/>
        <v>171.8</v>
      </c>
      <c r="IA55" s="141">
        <f t="shared" si="315"/>
        <v>169.3</v>
      </c>
      <c r="IB55" s="141">
        <f t="shared" si="315"/>
        <v>168</v>
      </c>
      <c r="IC55" s="141">
        <f t="shared" si="315"/>
        <v>165.9</v>
      </c>
      <c r="ID55" s="141">
        <f t="shared" si="315"/>
        <v>166</v>
      </c>
      <c r="IE55" s="141">
        <f t="shared" si="315"/>
        <v>166.4</v>
      </c>
      <c r="IF55" s="141">
        <f t="shared" si="315"/>
        <v>165</v>
      </c>
      <c r="IG55" s="141">
        <f t="shared" si="315"/>
        <v>167.4</v>
      </c>
      <c r="IH55" s="141">
        <f t="shared" si="315"/>
        <v>163.69999999999999</v>
      </c>
      <c r="II55" s="141">
        <f t="shared" si="315"/>
        <v>158.69999999999999</v>
      </c>
      <c r="IJ55" s="141">
        <f t="shared" si="315"/>
        <v>155.6</v>
      </c>
      <c r="IK55" s="141">
        <f t="shared" si="315"/>
        <v>158.4</v>
      </c>
      <c r="IL55" s="141">
        <f t="shared" si="315"/>
        <v>156.30000000000001</v>
      </c>
      <c r="IM55" s="141">
        <f t="shared" si="315"/>
        <v>154.69999999999999</v>
      </c>
      <c r="IN55" s="141">
        <f t="shared" si="315"/>
        <v>155.4</v>
      </c>
      <c r="IO55" s="141">
        <f t="shared" si="315"/>
        <v>154.80000000000001</v>
      </c>
      <c r="IP55" s="141">
        <f t="shared" si="315"/>
        <v>155.4</v>
      </c>
      <c r="IQ55" s="141">
        <f t="shared" si="315"/>
        <v>150.5</v>
      </c>
      <c r="IR55" s="141">
        <f t="shared" si="315"/>
        <v>148.9</v>
      </c>
      <c r="IS55" s="141">
        <f t="shared" si="315"/>
        <v>142.69999999999999</v>
      </c>
      <c r="IT55" s="141">
        <f t="shared" si="315"/>
        <v>143.9</v>
      </c>
      <c r="IU55" s="141">
        <f t="shared" ref="IU55:JK55" si="316">IF(IU54&gt;0,ROUND((+IU54+IU64),1),CHAR(32))</f>
        <v>145.5</v>
      </c>
      <c r="IV55" s="141">
        <f t="shared" si="316"/>
        <v>145.5</v>
      </c>
      <c r="IW55" s="141">
        <f t="shared" si="316"/>
        <v>148.69999999999999</v>
      </c>
      <c r="IX55" s="141">
        <f t="shared" si="316"/>
        <v>152.6</v>
      </c>
      <c r="IY55" s="141">
        <f t="shared" si="316"/>
        <v>153.69999999999999</v>
      </c>
      <c r="IZ55" s="141">
        <f t="shared" si="316"/>
        <v>154.19999999999999</v>
      </c>
      <c r="JA55" s="141">
        <f t="shared" si="316"/>
        <v>154.4</v>
      </c>
      <c r="JB55" s="141">
        <f t="shared" si="316"/>
        <v>157.30000000000001</v>
      </c>
      <c r="JC55" s="141">
        <f t="shared" si="316"/>
        <v>147.5</v>
      </c>
      <c r="JD55" s="141">
        <f t="shared" si="316"/>
        <v>158.6</v>
      </c>
      <c r="JE55" s="141">
        <f t="shared" si="316"/>
        <v>163.5</v>
      </c>
      <c r="JF55" s="141">
        <f t="shared" si="316"/>
        <v>163.5</v>
      </c>
      <c r="JG55" s="141">
        <f t="shared" si="316"/>
        <v>164.2</v>
      </c>
      <c r="JH55" s="141">
        <f t="shared" si="316"/>
        <v>162.30000000000001</v>
      </c>
      <c r="JI55" s="141">
        <f t="shared" si="316"/>
        <v>162.19999999999999</v>
      </c>
      <c r="JJ55" s="141">
        <f t="shared" si="316"/>
        <v>161.19999999999999</v>
      </c>
      <c r="JK55" s="141">
        <f t="shared" si="316"/>
        <v>160.80000000000001</v>
      </c>
      <c r="JL55" s="141">
        <f t="shared" ref="JL55:KP55" si="317">IF(JL54&gt;0,ROUND((+JL54+JL64),1),CHAR(32))</f>
        <v>160.4</v>
      </c>
      <c r="JM55" s="141">
        <f t="shared" ref="JM55" si="318">IF(JM54&gt;0,ROUND((+JM54+JM64),1),CHAR(32))</f>
        <v>160.4</v>
      </c>
      <c r="JN55" s="141">
        <f t="shared" si="317"/>
        <v>159</v>
      </c>
      <c r="JO55" s="141">
        <f t="shared" si="317"/>
        <v>161</v>
      </c>
      <c r="JP55" s="141">
        <f t="shared" si="317"/>
        <v>160.5</v>
      </c>
      <c r="JQ55" s="141">
        <f t="shared" si="317"/>
        <v>164.1</v>
      </c>
      <c r="JR55" s="141">
        <f t="shared" si="317"/>
        <v>160.4</v>
      </c>
      <c r="JS55" s="141">
        <f t="shared" si="317"/>
        <v>164</v>
      </c>
      <c r="JT55" s="141">
        <f t="shared" ref="JT55" si="319">IF(JT54&gt;0,ROUND((+JT54+JT64),1),CHAR(32))</f>
        <v>163</v>
      </c>
      <c r="JU55" s="141">
        <f t="shared" si="317"/>
        <v>162</v>
      </c>
      <c r="JV55" s="141">
        <f t="shared" si="317"/>
        <v>160.80000000000001</v>
      </c>
      <c r="JW55" s="141">
        <f t="shared" si="317"/>
        <v>158</v>
      </c>
      <c r="JX55" s="141">
        <f t="shared" si="317"/>
        <v>161.1</v>
      </c>
      <c r="JY55" s="141">
        <f t="shared" si="317"/>
        <v>161.4</v>
      </c>
      <c r="JZ55" s="141">
        <f t="shared" si="317"/>
        <v>170</v>
      </c>
      <c r="KA55" s="141">
        <f t="shared" si="317"/>
        <v>157.30000000000001</v>
      </c>
      <c r="KB55" s="141">
        <f t="shared" si="317"/>
        <v>154.30000000000001</v>
      </c>
      <c r="KC55" s="141">
        <f t="shared" si="317"/>
        <v>154.5</v>
      </c>
      <c r="KD55" s="141">
        <f t="shared" ref="KD55" si="320">IF(KD54&gt;0,ROUND((+KD54+KD64),1),CHAR(32))</f>
        <v>155</v>
      </c>
      <c r="KE55" s="141" t="str">
        <f t="shared" si="317"/>
        <v xml:space="preserve"> </v>
      </c>
      <c r="KF55" s="141" t="str">
        <f t="shared" si="317"/>
        <v xml:space="preserve"> </v>
      </c>
      <c r="KG55" s="141" t="str">
        <f t="shared" si="317"/>
        <v xml:space="preserve"> </v>
      </c>
      <c r="KH55" s="141" t="str">
        <f t="shared" si="317"/>
        <v xml:space="preserve"> </v>
      </c>
      <c r="KI55" s="141" t="str">
        <f t="shared" si="317"/>
        <v xml:space="preserve"> </v>
      </c>
      <c r="KJ55" s="141" t="str">
        <f t="shared" si="317"/>
        <v xml:space="preserve"> </v>
      </c>
      <c r="KK55" s="141" t="str">
        <f t="shared" si="317"/>
        <v xml:space="preserve"> </v>
      </c>
      <c r="KL55" s="141" t="str">
        <f t="shared" si="317"/>
        <v xml:space="preserve"> </v>
      </c>
      <c r="KM55" s="141" t="str">
        <f t="shared" si="317"/>
        <v xml:space="preserve"> </v>
      </c>
      <c r="KN55" s="141" t="str">
        <f t="shared" si="317"/>
        <v xml:space="preserve"> </v>
      </c>
      <c r="KO55" s="141" t="str">
        <f t="shared" si="317"/>
        <v xml:space="preserve"> </v>
      </c>
      <c r="KP55" s="141" t="str">
        <f t="shared" si="317"/>
        <v xml:space="preserve"> </v>
      </c>
    </row>
    <row r="56" spans="1:314" s="4" customFormat="1" ht="16.5" customHeight="1" thickBot="1" x14ac:dyDescent="0.25">
      <c r="A56" s="8"/>
      <c r="B56" s="6"/>
      <c r="C56" s="117">
        <f t="shared" si="97"/>
        <v>49</v>
      </c>
      <c r="D56" s="49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</row>
    <row r="57" spans="1:314" ht="77.25" hidden="1" customHeight="1" thickBot="1" x14ac:dyDescent="0.25">
      <c r="A57" s="49"/>
      <c r="B57" s="49"/>
      <c r="C57" s="117">
        <f t="shared" si="97"/>
        <v>50</v>
      </c>
      <c r="D57" s="49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</row>
    <row r="58" spans="1:314" ht="12.75" hidden="1" customHeight="1" thickBot="1" x14ac:dyDescent="0.25">
      <c r="C58" s="117">
        <f t="shared" si="97"/>
        <v>51</v>
      </c>
    </row>
    <row r="59" spans="1:314" ht="18" hidden="1" customHeight="1" thickBot="1" x14ac:dyDescent="0.25">
      <c r="A59" t="s">
        <v>33</v>
      </c>
      <c r="C59" s="117">
        <f t="shared" si="97"/>
        <v>52</v>
      </c>
    </row>
    <row r="60" spans="1:314" ht="17.25" hidden="1" customHeight="1" thickBot="1" x14ac:dyDescent="0.25">
      <c r="C60" s="117">
        <f t="shared" si="97"/>
        <v>53</v>
      </c>
    </row>
    <row r="61" spans="1:314" ht="12.75" hidden="1" customHeight="1" thickBot="1" x14ac:dyDescent="0.25">
      <c r="A61" s="3"/>
      <c r="C61" s="117">
        <f t="shared" si="97"/>
        <v>54</v>
      </c>
    </row>
    <row r="62" spans="1:314" x14ac:dyDescent="0.2">
      <c r="A62" s="17" t="s">
        <v>10</v>
      </c>
      <c r="C62" s="117">
        <f t="shared" si="97"/>
        <v>55</v>
      </c>
      <c r="DO62" s="144" t="s">
        <v>793</v>
      </c>
      <c r="DP62" s="145"/>
      <c r="DQ62" s="145"/>
    </row>
    <row r="63" spans="1:314" ht="22.5" customHeight="1" x14ac:dyDescent="0.2">
      <c r="A63" s="3" t="s">
        <v>65</v>
      </c>
      <c r="C63" s="117">
        <f t="shared" si="97"/>
        <v>56</v>
      </c>
      <c r="E63" s="61">
        <f>IF(E54&gt;0,+E52*0.6+E55*0.4,CHAR(32))</f>
        <v>104.62</v>
      </c>
      <c r="F63" s="61">
        <f>IF(F54&gt;0,+F52*0.6+F55*0.4,CHAR(32))</f>
        <v>104.66</v>
      </c>
      <c r="G63" s="61">
        <f>IF(G54&gt;0,+G52*0.6+G55*0.4,CHAR(32))</f>
        <v>107.14000000000001</v>
      </c>
      <c r="H63" s="61">
        <f>IF(H54&gt;0,+H52*0.6+H55*0.4,CHAR(32))</f>
        <v>106.74000000000001</v>
      </c>
      <c r="I63" s="61">
        <f t="shared" ref="I63:N63" si="321">IF(I54&gt;0,+I52*0.6+I55*0.4,CHAR(32))</f>
        <v>106.34</v>
      </c>
      <c r="J63" s="61">
        <f t="shared" si="321"/>
        <v>105.96000000000001</v>
      </c>
      <c r="K63" s="61">
        <f t="shared" si="321"/>
        <v>106.76</v>
      </c>
      <c r="L63" s="61">
        <f t="shared" si="321"/>
        <v>106.64</v>
      </c>
      <c r="M63" s="61">
        <f t="shared" si="321"/>
        <v>106.84</v>
      </c>
      <c r="N63" s="61">
        <f t="shared" si="321"/>
        <v>105.5</v>
      </c>
      <c r="O63" s="61">
        <f t="shared" ref="O63:U63" si="322">IF(O54&gt;0,+O52*0.6+O55*0.4,CHAR(32))</f>
        <v>104.86</v>
      </c>
      <c r="P63" s="61">
        <f t="shared" si="322"/>
        <v>104.66</v>
      </c>
      <c r="Q63" s="61">
        <f t="shared" si="322"/>
        <v>105.34</v>
      </c>
      <c r="R63" s="61">
        <f t="shared" si="322"/>
        <v>105.34</v>
      </c>
      <c r="S63" s="61">
        <f t="shared" si="322"/>
        <v>105.74</v>
      </c>
      <c r="T63" s="61">
        <f t="shared" si="322"/>
        <v>105.94</v>
      </c>
      <c r="U63" s="61">
        <f t="shared" si="322"/>
        <v>105.98</v>
      </c>
      <c r="V63" s="61">
        <f t="shared" ref="V63:AA63" si="323">IF(V54&gt;0,+V52*0.6+V55*0.4,CHAR(32))</f>
        <v>111.34</v>
      </c>
      <c r="W63" s="61">
        <f t="shared" si="323"/>
        <v>110.6</v>
      </c>
      <c r="X63" s="61">
        <f t="shared" si="323"/>
        <v>112.32</v>
      </c>
      <c r="Y63" s="61">
        <f t="shared" si="323"/>
        <v>113.06</v>
      </c>
      <c r="Z63" s="61">
        <f t="shared" si="323"/>
        <v>113.85999999999999</v>
      </c>
      <c r="AA63" s="61">
        <f t="shared" si="323"/>
        <v>114.1</v>
      </c>
      <c r="AB63" s="61">
        <f t="shared" ref="AB63:AG63" si="324">IF(AB54&gt;0,+AB52*0.6+AB55*0.4,CHAR(32))</f>
        <v>113.44</v>
      </c>
      <c r="AC63" s="61">
        <f t="shared" si="324"/>
        <v>113.52</v>
      </c>
      <c r="AD63" s="61">
        <f t="shared" si="324"/>
        <v>113.47999999999999</v>
      </c>
      <c r="AE63" s="61">
        <f t="shared" si="324"/>
        <v>113.52</v>
      </c>
      <c r="AF63" s="61">
        <f t="shared" si="324"/>
        <v>113.39999999999999</v>
      </c>
      <c r="AG63" s="61">
        <f t="shared" si="324"/>
        <v>118.38</v>
      </c>
      <c r="AH63" s="61">
        <f t="shared" ref="AH63:AN63" si="325">IF(AH54&gt;0,+AH52*0.6+AH55*0.4,CHAR(32))</f>
        <v>129.13999999999999</v>
      </c>
      <c r="AI63" s="61">
        <f t="shared" si="325"/>
        <v>138.44</v>
      </c>
      <c r="AJ63" s="61">
        <f t="shared" si="325"/>
        <v>147.46</v>
      </c>
      <c r="AK63" s="61">
        <f t="shared" si="325"/>
        <v>153.42000000000002</v>
      </c>
      <c r="AL63" s="61">
        <f t="shared" si="325"/>
        <v>150.5</v>
      </c>
      <c r="AM63" s="61">
        <f t="shared" si="325"/>
        <v>145.60000000000002</v>
      </c>
      <c r="AN63" s="61">
        <f t="shared" si="325"/>
        <v>143.80000000000001</v>
      </c>
      <c r="AO63" s="61">
        <f t="shared" ref="AO63:AT63" si="326">IF(AO54&gt;0,+AO52*0.6+AO55*0.4,CHAR(32))</f>
        <v>145.56</v>
      </c>
      <c r="AP63" s="61">
        <f t="shared" si="326"/>
        <v>148.18</v>
      </c>
      <c r="AQ63" s="61">
        <f t="shared" si="326"/>
        <v>147.30000000000001</v>
      </c>
      <c r="AR63" s="61">
        <f t="shared" si="326"/>
        <v>156.72</v>
      </c>
      <c r="AS63" s="61">
        <f t="shared" si="326"/>
        <v>151.82</v>
      </c>
      <c r="AT63" s="61">
        <f t="shared" si="326"/>
        <v>145.78</v>
      </c>
      <c r="AU63" s="61">
        <f t="shared" ref="AU63:AZ63" si="327">IF(AU54&gt;0,+AU52*0.6+AU55*0.4,CHAR(32))</f>
        <v>146.48000000000002</v>
      </c>
      <c r="AV63" s="61">
        <f t="shared" si="327"/>
        <v>146.06</v>
      </c>
      <c r="AW63" s="61">
        <f t="shared" si="327"/>
        <v>144.54</v>
      </c>
      <c r="AX63" s="61">
        <f t="shared" si="327"/>
        <v>151.70000000000002</v>
      </c>
      <c r="AY63" s="61">
        <f t="shared" si="327"/>
        <v>153.57999999999998</v>
      </c>
      <c r="AZ63" s="61">
        <f t="shared" si="327"/>
        <v>145.84000000000003</v>
      </c>
      <c r="BA63" s="61">
        <f t="shared" ref="BA63:BG63" si="328">IF(BA54&gt;0,+BA52*0.6+BA55*0.4,CHAR(32))</f>
        <v>146.28</v>
      </c>
      <c r="BB63" s="61">
        <f t="shared" si="328"/>
        <v>155.88</v>
      </c>
      <c r="BC63" s="61">
        <f t="shared" si="328"/>
        <v>158.91999999999999</v>
      </c>
      <c r="BD63" s="61">
        <f t="shared" si="328"/>
        <v>159.82</v>
      </c>
      <c r="BE63" s="61">
        <f t="shared" si="328"/>
        <v>159.94</v>
      </c>
      <c r="BF63" s="61">
        <f t="shared" si="328"/>
        <v>170.88</v>
      </c>
      <c r="BG63" s="61">
        <f t="shared" si="328"/>
        <v>166.56</v>
      </c>
      <c r="BH63" s="61">
        <f t="shared" ref="BH63:BM63" si="329">IF(BH54&gt;0,+BH52*0.6+BH55*0.4,CHAR(32))</f>
        <v>174.26</v>
      </c>
      <c r="BI63" s="61">
        <f t="shared" si="329"/>
        <v>171.51999999999998</v>
      </c>
      <c r="BJ63" s="61">
        <f t="shared" si="329"/>
        <v>171.3</v>
      </c>
      <c r="BK63" s="61">
        <f t="shared" si="329"/>
        <v>171.7</v>
      </c>
      <c r="BL63" s="61">
        <f t="shared" si="329"/>
        <v>171.84</v>
      </c>
      <c r="BM63" s="61">
        <f t="shared" si="329"/>
        <v>173.74</v>
      </c>
      <c r="BN63" s="61">
        <f t="shared" ref="BN63:BS63" si="330">IF(BN54&gt;0,+BN52*0.6+BN55*0.4,CHAR(32))</f>
        <v>165.04</v>
      </c>
      <c r="BO63" s="61">
        <f t="shared" si="330"/>
        <v>169.94</v>
      </c>
      <c r="BP63" s="61">
        <f t="shared" si="330"/>
        <v>160.80000000000001</v>
      </c>
      <c r="BQ63" s="61">
        <f t="shared" si="330"/>
        <v>162.1</v>
      </c>
      <c r="BR63" s="61">
        <f t="shared" si="330"/>
        <v>163.07999999999998</v>
      </c>
      <c r="BS63" s="61">
        <f t="shared" si="330"/>
        <v>164.08</v>
      </c>
      <c r="BT63" s="61">
        <f t="shared" ref="BT63:BZ63" si="331">IF(BT54&gt;0,+BT52*0.6+BT55*0.4,CHAR(32))</f>
        <v>161.41999999999999</v>
      </c>
      <c r="BU63" s="61">
        <f t="shared" si="331"/>
        <v>165.56</v>
      </c>
      <c r="BV63" s="61">
        <f t="shared" si="331"/>
        <v>166.72</v>
      </c>
      <c r="BW63" s="61">
        <f t="shared" si="331"/>
        <v>167.3</v>
      </c>
      <c r="BX63" s="61">
        <f t="shared" si="331"/>
        <v>165.98000000000002</v>
      </c>
      <c r="BY63" s="61">
        <f t="shared" si="331"/>
        <v>170.28</v>
      </c>
      <c r="BZ63" s="61">
        <f t="shared" si="331"/>
        <v>170.28</v>
      </c>
      <c r="CA63" s="61">
        <f t="shared" ref="CA63:CG63" si="332">IF(CA54&gt;0,+CA52*0.6+CA55*0.4,CHAR(32))</f>
        <v>174.32</v>
      </c>
      <c r="CB63" s="61">
        <f t="shared" si="332"/>
        <v>173.04000000000002</v>
      </c>
      <c r="CC63" s="61">
        <f t="shared" si="332"/>
        <v>172.5</v>
      </c>
      <c r="CD63" s="61">
        <f t="shared" si="332"/>
        <v>174.76</v>
      </c>
      <c r="CE63" s="61">
        <f t="shared" si="332"/>
        <v>164.86</v>
      </c>
      <c r="CF63" s="61">
        <f t="shared" si="332"/>
        <v>162.89999999999998</v>
      </c>
      <c r="CG63" s="61">
        <f t="shared" si="332"/>
        <v>172.2</v>
      </c>
      <c r="CH63" s="61">
        <f t="shared" ref="CH63:CM63" si="333">IF(CH54&gt;0,+CH52*0.6+CH55*0.4,CHAR(32))</f>
        <v>170.14</v>
      </c>
      <c r="CI63" s="61">
        <f t="shared" si="333"/>
        <v>167.38</v>
      </c>
      <c r="CJ63" s="61">
        <f t="shared" si="333"/>
        <v>163.88</v>
      </c>
      <c r="CK63" s="61">
        <f t="shared" si="333"/>
        <v>155.06</v>
      </c>
      <c r="CL63" s="61">
        <f t="shared" si="333"/>
        <v>153.45999999999998</v>
      </c>
      <c r="CM63" s="61">
        <f t="shared" si="333"/>
        <v>152.33999999999997</v>
      </c>
      <c r="CN63" s="61">
        <f t="shared" ref="CN63:CT63" si="334">IF(CN54&gt;0,+CN52*0.6+CN55*0.4,CHAR(32))</f>
        <v>156.21999999999997</v>
      </c>
      <c r="CO63" s="61">
        <f t="shared" si="334"/>
        <v>155.82</v>
      </c>
      <c r="CP63" s="61">
        <f t="shared" si="334"/>
        <v>156.62</v>
      </c>
      <c r="CQ63" s="61">
        <f t="shared" si="334"/>
        <v>156.41999999999999</v>
      </c>
      <c r="CR63" s="61">
        <f t="shared" si="334"/>
        <v>153.71999999999997</v>
      </c>
      <c r="CS63" s="61">
        <f t="shared" si="334"/>
        <v>151.22</v>
      </c>
      <c r="CT63" s="61">
        <f t="shared" si="334"/>
        <v>152.62</v>
      </c>
      <c r="CU63" s="61">
        <f t="shared" ref="CU63:DC63" si="335">IF(CU54&gt;0,+CU52*0.6+CU55*0.4,CHAR(32))</f>
        <v>150.78</v>
      </c>
      <c r="CV63" s="61">
        <f t="shared" si="335"/>
        <v>151.68</v>
      </c>
      <c r="CW63" s="61">
        <f t="shared" si="335"/>
        <v>151.52000000000001</v>
      </c>
      <c r="CX63" s="61">
        <f t="shared" si="335"/>
        <v>151.68</v>
      </c>
      <c r="CY63" s="61">
        <f t="shared" si="335"/>
        <v>151.76</v>
      </c>
      <c r="CZ63" s="61">
        <f t="shared" si="335"/>
        <v>152.95999999999998</v>
      </c>
      <c r="DA63" s="61">
        <f t="shared" si="335"/>
        <v>151.12</v>
      </c>
      <c r="DB63" s="61">
        <f t="shared" si="335"/>
        <v>148.41999999999999</v>
      </c>
      <c r="DC63" s="143">
        <f t="shared" si="335"/>
        <v>148.72</v>
      </c>
      <c r="DD63" s="143">
        <f t="shared" ref="DD63:DN63" si="336">IF(DD54&gt;0,+DD52*0.6+DD55*0.4,CHAR(32))</f>
        <v>148.92000000000002</v>
      </c>
      <c r="DE63" s="143">
        <f t="shared" si="336"/>
        <v>150.85999999999999</v>
      </c>
      <c r="DF63" s="143">
        <f t="shared" si="336"/>
        <v>150.78</v>
      </c>
      <c r="DG63" s="143">
        <f t="shared" si="336"/>
        <v>151.24</v>
      </c>
      <c r="DH63" s="143">
        <f t="shared" si="336"/>
        <v>155.54000000000002</v>
      </c>
      <c r="DI63" s="143">
        <f t="shared" si="336"/>
        <v>159.36000000000001</v>
      </c>
      <c r="DJ63" s="143">
        <f t="shared" si="336"/>
        <v>155.72</v>
      </c>
      <c r="DK63" s="143">
        <f t="shared" si="336"/>
        <v>166.20000000000002</v>
      </c>
      <c r="DL63" s="143">
        <f t="shared" si="336"/>
        <v>168.2</v>
      </c>
      <c r="DM63" s="143">
        <f t="shared" si="336"/>
        <v>166.54</v>
      </c>
      <c r="DN63" s="143">
        <f t="shared" si="336"/>
        <v>166.36</v>
      </c>
      <c r="DO63" s="143">
        <f t="shared" ref="DO63:DY63" si="337">IF(DO54&gt;0,+DO52*0.6+DO55*0.4,CHAR(32))</f>
        <v>170.04000000000002</v>
      </c>
      <c r="DP63" s="143">
        <f t="shared" si="337"/>
        <v>169.5</v>
      </c>
      <c r="DQ63" s="143">
        <f t="shared" si="337"/>
        <v>174</v>
      </c>
      <c r="DR63" s="143">
        <f t="shared" si="337"/>
        <v>174.46</v>
      </c>
      <c r="DS63" s="143">
        <f t="shared" si="337"/>
        <v>178.14000000000001</v>
      </c>
      <c r="DT63" s="143">
        <f t="shared" si="337"/>
        <v>181.12</v>
      </c>
      <c r="DU63" s="143">
        <f t="shared" si="337"/>
        <v>181.12</v>
      </c>
      <c r="DV63" s="143">
        <f t="shared" si="337"/>
        <v>181.46</v>
      </c>
      <c r="DW63" s="143">
        <f t="shared" si="337"/>
        <v>184.06</v>
      </c>
      <c r="DX63" s="143">
        <f t="shared" si="337"/>
        <v>184.18</v>
      </c>
      <c r="DY63" s="143">
        <f t="shared" si="337"/>
        <v>182.74</v>
      </c>
      <c r="DZ63" s="143">
        <f t="shared" ref="DZ63:EL63" si="338">IF(DZ54&gt;0,+DZ52*0.6+DZ55*0.4,CHAR(32))</f>
        <v>182.14</v>
      </c>
      <c r="EA63" s="143">
        <f t="shared" si="338"/>
        <v>184.07999999999998</v>
      </c>
      <c r="EB63" s="143">
        <f t="shared" si="338"/>
        <v>184.07999999999998</v>
      </c>
      <c r="EC63" s="143">
        <f t="shared" si="338"/>
        <v>184.18</v>
      </c>
      <c r="ED63" s="143">
        <f t="shared" si="338"/>
        <v>185.32</v>
      </c>
      <c r="EE63" s="143">
        <f t="shared" si="338"/>
        <v>184.66</v>
      </c>
      <c r="EF63" s="143">
        <f t="shared" si="338"/>
        <v>188.94</v>
      </c>
      <c r="EG63" s="143">
        <f t="shared" si="338"/>
        <v>193.5</v>
      </c>
      <c r="EH63" s="143">
        <f t="shared" si="338"/>
        <v>198.54000000000002</v>
      </c>
      <c r="EI63" s="143">
        <f t="shared" si="338"/>
        <v>209.98000000000002</v>
      </c>
      <c r="EJ63" s="143">
        <f t="shared" si="338"/>
        <v>200.44</v>
      </c>
      <c r="EK63" s="143">
        <f t="shared" si="338"/>
        <v>196.38</v>
      </c>
      <c r="EL63" s="143">
        <f t="shared" si="338"/>
        <v>191.26</v>
      </c>
      <c r="EM63" s="143">
        <f t="shared" ref="EM63:EX63" si="339">IF(EM54&gt;0,+EM52*0.6+EM55*0.4,CHAR(32))</f>
        <v>186.24</v>
      </c>
      <c r="EN63" s="143">
        <f t="shared" si="339"/>
        <v>194.58</v>
      </c>
      <c r="EO63" s="143">
        <f t="shared" si="339"/>
        <v>196.34</v>
      </c>
      <c r="EP63" s="143">
        <f t="shared" si="339"/>
        <v>197.66000000000003</v>
      </c>
      <c r="EQ63" s="143">
        <f t="shared" si="339"/>
        <v>197.76</v>
      </c>
      <c r="ER63" s="143">
        <f t="shared" si="339"/>
        <v>196.22000000000003</v>
      </c>
      <c r="ES63" s="143">
        <f t="shared" si="339"/>
        <v>200.18</v>
      </c>
      <c r="ET63" s="143">
        <f t="shared" si="339"/>
        <v>194.74</v>
      </c>
      <c r="EU63" s="143">
        <f t="shared" si="339"/>
        <v>193.70000000000002</v>
      </c>
      <c r="EV63" s="143">
        <f t="shared" si="339"/>
        <v>193.4</v>
      </c>
      <c r="EW63" s="143">
        <f t="shared" si="339"/>
        <v>194.57999999999998</v>
      </c>
      <c r="EX63" s="143">
        <f t="shared" si="339"/>
        <v>194.51999999999998</v>
      </c>
      <c r="EY63" s="143">
        <f t="shared" ref="EY63:FM63" si="340">IF(EY54&gt;0,+EY52*0.6+EY55*0.4,CHAR(32))</f>
        <v>197.66</v>
      </c>
      <c r="EZ63" s="143">
        <f t="shared" si="340"/>
        <v>200.33999999999997</v>
      </c>
      <c r="FA63" s="143">
        <f t="shared" si="340"/>
        <v>200.54</v>
      </c>
      <c r="FB63" s="143">
        <f t="shared" si="340"/>
        <v>201</v>
      </c>
      <c r="FC63" s="143">
        <f t="shared" si="340"/>
        <v>201.24</v>
      </c>
      <c r="FD63" s="143">
        <f t="shared" si="340"/>
        <v>204.72</v>
      </c>
      <c r="FE63" s="143">
        <f t="shared" si="340"/>
        <v>204.72</v>
      </c>
      <c r="FF63" s="143">
        <f t="shared" si="340"/>
        <v>203.26</v>
      </c>
      <c r="FG63" s="143">
        <f t="shared" si="340"/>
        <v>200.14</v>
      </c>
      <c r="FH63" s="143">
        <f t="shared" si="340"/>
        <v>198.82</v>
      </c>
      <c r="FI63" s="143">
        <f t="shared" si="340"/>
        <v>197.60000000000002</v>
      </c>
      <c r="FJ63" s="143">
        <f t="shared" si="340"/>
        <v>197.62</v>
      </c>
      <c r="FK63" s="143">
        <f t="shared" si="340"/>
        <v>195.72</v>
      </c>
      <c r="FL63" s="143">
        <f t="shared" si="340"/>
        <v>194.44</v>
      </c>
      <c r="FM63" s="143">
        <f t="shared" si="340"/>
        <v>194.32</v>
      </c>
      <c r="FN63" s="143">
        <f t="shared" ref="FN63:FY63" si="341">IF(FN54&gt;0,+FN52*0.6+FN55*0.4,CHAR(32))</f>
        <v>191.54000000000002</v>
      </c>
      <c r="FO63" s="143">
        <f t="shared" si="341"/>
        <v>190.44</v>
      </c>
      <c r="FP63" s="143">
        <f t="shared" si="341"/>
        <v>189.82</v>
      </c>
      <c r="FQ63" s="143">
        <f t="shared" si="341"/>
        <v>190.44</v>
      </c>
      <c r="FR63" s="143">
        <f t="shared" si="341"/>
        <v>189.2</v>
      </c>
      <c r="FS63" s="143">
        <f t="shared" si="341"/>
        <v>191.48000000000002</v>
      </c>
      <c r="FT63" s="143">
        <f t="shared" si="341"/>
        <v>190.7</v>
      </c>
      <c r="FU63" s="143">
        <f t="shared" si="341"/>
        <v>190.4</v>
      </c>
      <c r="FV63" s="143">
        <f t="shared" si="341"/>
        <v>192.14</v>
      </c>
      <c r="FW63" s="143">
        <f t="shared" si="341"/>
        <v>191.57999999999998</v>
      </c>
      <c r="FX63" s="143">
        <f t="shared" si="341"/>
        <v>192.94</v>
      </c>
      <c r="FY63" s="143">
        <f t="shared" si="341"/>
        <v>193.38</v>
      </c>
      <c r="FZ63" s="143">
        <f t="shared" ref="FZ63:HG63" si="342">IF(FZ54&gt;0,+FZ52*0.6+FZ55*0.4,CHAR(32))</f>
        <v>185.68</v>
      </c>
      <c r="GA63" s="143">
        <f t="shared" si="342"/>
        <v>185.52</v>
      </c>
      <c r="GB63" s="143">
        <f t="shared" si="342"/>
        <v>182.14</v>
      </c>
      <c r="GC63" s="143">
        <f t="shared" si="342"/>
        <v>181.56</v>
      </c>
      <c r="GD63" s="143">
        <f t="shared" si="342"/>
        <v>178.62</v>
      </c>
      <c r="GE63" s="143">
        <f t="shared" si="342"/>
        <v>176.68</v>
      </c>
      <c r="GF63" s="143">
        <f t="shared" si="342"/>
        <v>157.74</v>
      </c>
      <c r="GG63" s="143" t="str">
        <f t="shared" si="342"/>
        <v xml:space="preserve"> </v>
      </c>
      <c r="GH63" s="143" t="str">
        <f t="shared" si="342"/>
        <v xml:space="preserve"> </v>
      </c>
      <c r="GI63" s="143" t="str">
        <f t="shared" si="342"/>
        <v xml:space="preserve"> </v>
      </c>
      <c r="GJ63" s="143" t="str">
        <f t="shared" si="342"/>
        <v xml:space="preserve"> </v>
      </c>
      <c r="GK63" s="143">
        <f t="shared" si="342"/>
        <v>157.74</v>
      </c>
      <c r="GL63" s="143">
        <f t="shared" si="342"/>
        <v>155.69999999999999</v>
      </c>
      <c r="GM63" s="143">
        <f t="shared" si="342"/>
        <v>155.46</v>
      </c>
      <c r="GN63" s="143">
        <f t="shared" si="342"/>
        <v>154.88</v>
      </c>
      <c r="GO63" s="143">
        <f t="shared" si="342"/>
        <v>157.90000000000003</v>
      </c>
      <c r="GP63" s="143">
        <f t="shared" si="342"/>
        <v>158.57999999999998</v>
      </c>
      <c r="GQ63" s="143">
        <f t="shared" si="342"/>
        <v>158.92000000000002</v>
      </c>
      <c r="GR63" s="143">
        <f t="shared" si="342"/>
        <v>158.88</v>
      </c>
      <c r="GS63" s="143">
        <f t="shared" si="342"/>
        <v>158.47999999999999</v>
      </c>
      <c r="GT63" s="143">
        <f t="shared" si="342"/>
        <v>158.94</v>
      </c>
      <c r="GU63" s="143">
        <f t="shared" si="342"/>
        <v>159.68</v>
      </c>
      <c r="GV63" s="143">
        <f t="shared" si="342"/>
        <v>159.13999999999999</v>
      </c>
      <c r="GW63" s="143">
        <f t="shared" si="342"/>
        <v>158.86000000000001</v>
      </c>
      <c r="GX63" s="143">
        <f t="shared" si="342"/>
        <v>159.44</v>
      </c>
      <c r="GY63" s="143">
        <f t="shared" si="342"/>
        <v>157.79999999999998</v>
      </c>
      <c r="GZ63" s="143">
        <f t="shared" si="342"/>
        <v>158.04</v>
      </c>
      <c r="HA63" s="143">
        <f t="shared" si="342"/>
        <v>158.1</v>
      </c>
      <c r="HB63" s="143">
        <f t="shared" si="342"/>
        <v>157.9</v>
      </c>
      <c r="HC63" s="143">
        <f t="shared" si="342"/>
        <v>158</v>
      </c>
      <c r="HD63" s="143">
        <f t="shared" si="342"/>
        <v>158.1</v>
      </c>
      <c r="HE63" s="143">
        <f t="shared" si="342"/>
        <v>159.02000000000001</v>
      </c>
      <c r="HF63" s="143">
        <f t="shared" si="342"/>
        <v>159.06</v>
      </c>
      <c r="HG63" s="143">
        <f t="shared" si="342"/>
        <v>158.88</v>
      </c>
      <c r="HH63" s="143">
        <f t="shared" ref="HH63:IT63" si="343">IF(HH54&gt;0,+HH52*0.6+HH55*0.4,CHAR(32))</f>
        <v>157.38</v>
      </c>
      <c r="HI63" s="143">
        <f t="shared" si="343"/>
        <v>157.91999999999999</v>
      </c>
      <c r="HJ63" s="143">
        <f t="shared" si="343"/>
        <v>157.02000000000001</v>
      </c>
      <c r="HK63" s="143">
        <f t="shared" si="343"/>
        <v>154.48000000000002</v>
      </c>
      <c r="HL63" s="143">
        <f t="shared" si="343"/>
        <v>154.06</v>
      </c>
      <c r="HM63" s="143">
        <f t="shared" si="343"/>
        <v>157.26</v>
      </c>
      <c r="HN63" s="143">
        <f t="shared" si="343"/>
        <v>154.13999999999999</v>
      </c>
      <c r="HO63" s="143">
        <f t="shared" si="343"/>
        <v>154.47999999999999</v>
      </c>
      <c r="HP63" s="143">
        <f t="shared" si="343"/>
        <v>156</v>
      </c>
      <c r="HQ63" s="143">
        <f t="shared" si="343"/>
        <v>159.38</v>
      </c>
      <c r="HR63" s="143">
        <f t="shared" si="343"/>
        <v>160.80000000000001</v>
      </c>
      <c r="HS63" s="143">
        <f t="shared" si="343"/>
        <v>160.5</v>
      </c>
      <c r="HT63" s="143">
        <f t="shared" si="343"/>
        <v>159.35999999999999</v>
      </c>
      <c r="HU63" s="143">
        <f t="shared" si="343"/>
        <v>159.35999999999999</v>
      </c>
      <c r="HV63" s="143">
        <f t="shared" si="343"/>
        <v>159.63999999999999</v>
      </c>
      <c r="HW63" s="143">
        <f t="shared" si="343"/>
        <v>159.63999999999999</v>
      </c>
      <c r="HX63" s="143">
        <f t="shared" si="343"/>
        <v>160.33999999999997</v>
      </c>
      <c r="HY63" s="143">
        <f t="shared" si="343"/>
        <v>159.72</v>
      </c>
      <c r="HZ63" s="143">
        <f t="shared" si="343"/>
        <v>159.62</v>
      </c>
      <c r="IA63" s="143">
        <f t="shared" si="343"/>
        <v>157.60000000000002</v>
      </c>
      <c r="IB63" s="143">
        <f t="shared" si="343"/>
        <v>155.22</v>
      </c>
      <c r="IC63" s="143">
        <f t="shared" si="343"/>
        <v>153.47999999999999</v>
      </c>
      <c r="ID63" s="143">
        <f t="shared" si="343"/>
        <v>154</v>
      </c>
      <c r="IE63" s="143">
        <f t="shared" si="343"/>
        <v>153.44</v>
      </c>
      <c r="IF63" s="143">
        <f t="shared" si="343"/>
        <v>151.5</v>
      </c>
      <c r="IG63" s="143">
        <f t="shared" si="343"/>
        <v>154.19999999999999</v>
      </c>
      <c r="IH63" s="143">
        <f t="shared" si="343"/>
        <v>151.04</v>
      </c>
      <c r="II63" s="143">
        <f t="shared" si="343"/>
        <v>146.22</v>
      </c>
      <c r="IJ63" s="143">
        <f t="shared" si="343"/>
        <v>144.32</v>
      </c>
      <c r="IK63" s="143">
        <f t="shared" si="343"/>
        <v>146.28</v>
      </c>
      <c r="IL63" s="143">
        <f t="shared" si="343"/>
        <v>144.84</v>
      </c>
      <c r="IM63" s="143">
        <f t="shared" si="343"/>
        <v>141.74</v>
      </c>
      <c r="IN63" s="143">
        <f t="shared" si="343"/>
        <v>141.96</v>
      </c>
      <c r="IO63" s="192">
        <f t="shared" si="343"/>
        <v>141.54</v>
      </c>
      <c r="IP63" s="192">
        <f t="shared" si="343"/>
        <v>141.78</v>
      </c>
      <c r="IQ63" s="192">
        <f t="shared" si="343"/>
        <v>137.30000000000001</v>
      </c>
      <c r="IR63" s="192">
        <f t="shared" si="343"/>
        <v>135.34</v>
      </c>
      <c r="IS63" s="192">
        <f t="shared" si="343"/>
        <v>129.19999999999999</v>
      </c>
      <c r="IT63" s="192">
        <f t="shared" si="343"/>
        <v>130.34</v>
      </c>
      <c r="IU63" s="192">
        <f t="shared" ref="IU63:JK63" si="344">IF(IU54&gt;0,+IU52*0.6+IU55*0.4,CHAR(32))</f>
        <v>132</v>
      </c>
      <c r="IV63" s="192">
        <f t="shared" si="344"/>
        <v>132</v>
      </c>
      <c r="IW63" s="192">
        <f t="shared" si="344"/>
        <v>135.26</v>
      </c>
      <c r="IX63" s="192">
        <f t="shared" si="344"/>
        <v>138.08000000000001</v>
      </c>
      <c r="IY63" s="192">
        <f t="shared" si="344"/>
        <v>139.89999999999998</v>
      </c>
      <c r="IZ63" s="192">
        <f t="shared" si="344"/>
        <v>140.1</v>
      </c>
      <c r="JA63" s="192">
        <f t="shared" si="344"/>
        <v>140.96</v>
      </c>
      <c r="JB63" s="192">
        <f t="shared" si="344"/>
        <v>143.92000000000002</v>
      </c>
      <c r="JC63" s="192">
        <f t="shared" si="344"/>
        <v>137.41999999999999</v>
      </c>
      <c r="JD63" s="192">
        <f t="shared" si="344"/>
        <v>144.85999999999999</v>
      </c>
      <c r="JE63" s="192">
        <f t="shared" si="344"/>
        <v>151.13999999999999</v>
      </c>
      <c r="JF63" s="192">
        <f t="shared" si="344"/>
        <v>151.13999999999999</v>
      </c>
      <c r="JG63" s="192">
        <f t="shared" si="344"/>
        <v>151.47999999999999</v>
      </c>
      <c r="JH63" s="192">
        <f t="shared" si="344"/>
        <v>150.06</v>
      </c>
      <c r="JI63" s="192">
        <f t="shared" si="344"/>
        <v>150.79999999999998</v>
      </c>
      <c r="JJ63" s="192">
        <f t="shared" si="344"/>
        <v>149.92000000000002</v>
      </c>
      <c r="JK63" s="192">
        <f t="shared" si="344"/>
        <v>149.28</v>
      </c>
      <c r="JL63" s="192">
        <f t="shared" ref="JL63:KP63" si="345">IF(JL54&gt;0,+JL52*0.6+JL55*0.4,CHAR(32))</f>
        <v>148.57999999999998</v>
      </c>
      <c r="JM63" s="192">
        <f t="shared" ref="JM63" si="346">IF(JM54&gt;0,+JM52*0.6+JM55*0.4,CHAR(32))</f>
        <v>148.57999999999998</v>
      </c>
      <c r="JN63" s="192">
        <f t="shared" si="345"/>
        <v>148.01999999999998</v>
      </c>
      <c r="JO63" s="192">
        <f t="shared" si="345"/>
        <v>148.94</v>
      </c>
      <c r="JP63" s="192">
        <f t="shared" si="345"/>
        <v>148.74</v>
      </c>
      <c r="JQ63" s="192">
        <f t="shared" si="345"/>
        <v>150.54</v>
      </c>
      <c r="JR63" s="192">
        <f t="shared" si="345"/>
        <v>149.18</v>
      </c>
      <c r="JS63" s="192">
        <f t="shared" si="345"/>
        <v>150.74</v>
      </c>
      <c r="JT63" s="192">
        <f t="shared" ref="JT63" si="347">IF(JT54&gt;0,+JT52*0.6+JT55*0.4,CHAR(32))</f>
        <v>149.98000000000002</v>
      </c>
      <c r="JU63" s="192">
        <f t="shared" si="345"/>
        <v>149.51999999999998</v>
      </c>
      <c r="JV63" s="192">
        <f t="shared" si="345"/>
        <v>148.07999999999998</v>
      </c>
      <c r="JW63" s="192">
        <f t="shared" si="345"/>
        <v>146.18</v>
      </c>
      <c r="JX63" s="192">
        <f t="shared" si="345"/>
        <v>148.19999999999999</v>
      </c>
      <c r="JY63" s="192">
        <f t="shared" si="345"/>
        <v>148.68</v>
      </c>
      <c r="JZ63" s="192">
        <f t="shared" si="345"/>
        <v>156.91999999999999</v>
      </c>
      <c r="KA63" s="192">
        <f t="shared" si="345"/>
        <v>145.96</v>
      </c>
      <c r="KB63" s="192">
        <f t="shared" si="345"/>
        <v>143.32</v>
      </c>
      <c r="KC63" s="192">
        <f t="shared" si="345"/>
        <v>143.94</v>
      </c>
      <c r="KD63" s="192">
        <f t="shared" ref="KD63" si="348">IF(KD54&gt;0,+KD52*0.6+KD55*0.4,CHAR(32))</f>
        <v>144.56</v>
      </c>
      <c r="KE63" s="192" t="str">
        <f t="shared" si="345"/>
        <v xml:space="preserve"> </v>
      </c>
      <c r="KF63" s="192" t="str">
        <f t="shared" si="345"/>
        <v xml:space="preserve"> </v>
      </c>
      <c r="KG63" s="192" t="str">
        <f t="shared" si="345"/>
        <v xml:space="preserve"> </v>
      </c>
      <c r="KH63" s="192" t="str">
        <f t="shared" si="345"/>
        <v xml:space="preserve"> </v>
      </c>
      <c r="KI63" s="192" t="str">
        <f t="shared" si="345"/>
        <v xml:space="preserve"> </v>
      </c>
      <c r="KJ63" s="192" t="str">
        <f t="shared" si="345"/>
        <v xml:space="preserve"> </v>
      </c>
      <c r="KK63" s="192" t="str">
        <f t="shared" si="345"/>
        <v xml:space="preserve"> </v>
      </c>
      <c r="KL63" s="192" t="str">
        <f t="shared" si="345"/>
        <v xml:space="preserve"> </v>
      </c>
      <c r="KM63" s="192" t="str">
        <f t="shared" si="345"/>
        <v xml:space="preserve"> </v>
      </c>
      <c r="KN63" s="192" t="str">
        <f t="shared" si="345"/>
        <v xml:space="preserve"> </v>
      </c>
      <c r="KO63" s="192" t="str">
        <f t="shared" si="345"/>
        <v xml:space="preserve"> </v>
      </c>
      <c r="KP63" s="192" t="str">
        <f t="shared" si="345"/>
        <v xml:space="preserve"> </v>
      </c>
      <c r="KQ63" s="192"/>
      <c r="KR63" s="192"/>
      <c r="KS63" s="192"/>
      <c r="KT63" s="192"/>
      <c r="KU63" s="192"/>
      <c r="KV63" s="192"/>
      <c r="KW63" s="192"/>
      <c r="KX63" s="192"/>
      <c r="KY63" s="192"/>
      <c r="KZ63" s="192"/>
      <c r="LA63" s="192"/>
      <c r="LB63" s="192"/>
    </row>
    <row r="64" spans="1:314" ht="45" customHeight="1" x14ac:dyDescent="0.2">
      <c r="A64" s="202" t="s">
        <v>792</v>
      </c>
      <c r="B64" s="202"/>
      <c r="U64" s="133" t="s">
        <v>105</v>
      </c>
      <c r="V64" s="64"/>
      <c r="AM64" s="102" t="s">
        <v>108</v>
      </c>
      <c r="DC64">
        <v>5</v>
      </c>
      <c r="DD64">
        <v>5</v>
      </c>
      <c r="DE64">
        <v>5</v>
      </c>
      <c r="DF64">
        <v>5</v>
      </c>
      <c r="DG64">
        <v>5</v>
      </c>
      <c r="DH64">
        <v>5</v>
      </c>
      <c r="DI64">
        <v>5</v>
      </c>
      <c r="DJ64">
        <v>5</v>
      </c>
      <c r="DK64">
        <v>5</v>
      </c>
      <c r="DL64">
        <v>5</v>
      </c>
      <c r="DM64">
        <v>5</v>
      </c>
      <c r="DN64">
        <v>5</v>
      </c>
      <c r="DO64" s="145">
        <v>8</v>
      </c>
      <c r="DP64">
        <v>8</v>
      </c>
      <c r="DQ64">
        <v>8</v>
      </c>
      <c r="DR64">
        <v>8</v>
      </c>
      <c r="DS64">
        <v>8</v>
      </c>
      <c r="DT64">
        <v>8</v>
      </c>
      <c r="DU64">
        <v>8</v>
      </c>
      <c r="DV64">
        <v>8</v>
      </c>
      <c r="DW64">
        <v>8</v>
      </c>
      <c r="DX64">
        <v>8</v>
      </c>
      <c r="DY64">
        <v>8</v>
      </c>
      <c r="DZ64">
        <v>8</v>
      </c>
      <c r="EA64">
        <v>8</v>
      </c>
      <c r="EB64">
        <v>8</v>
      </c>
      <c r="EC64">
        <v>8</v>
      </c>
      <c r="ED64">
        <v>8</v>
      </c>
      <c r="EE64">
        <v>8</v>
      </c>
      <c r="EF64">
        <v>8</v>
      </c>
      <c r="EG64">
        <v>8</v>
      </c>
      <c r="EH64">
        <v>8</v>
      </c>
      <c r="EI64">
        <v>8</v>
      </c>
      <c r="EJ64">
        <v>8</v>
      </c>
      <c r="EK64">
        <v>8</v>
      </c>
      <c r="EL64">
        <v>8</v>
      </c>
      <c r="EM64">
        <v>8</v>
      </c>
      <c r="EN64">
        <v>8</v>
      </c>
      <c r="EO64">
        <v>8</v>
      </c>
      <c r="EP64">
        <v>8</v>
      </c>
      <c r="EQ64">
        <v>8</v>
      </c>
      <c r="ER64">
        <v>8</v>
      </c>
      <c r="ES64">
        <v>8</v>
      </c>
      <c r="ET64">
        <v>8</v>
      </c>
      <c r="EU64">
        <v>8</v>
      </c>
      <c r="EV64">
        <v>8</v>
      </c>
      <c r="EW64">
        <v>8</v>
      </c>
      <c r="EX64">
        <v>8</v>
      </c>
      <c r="EY64">
        <v>8</v>
      </c>
      <c r="EZ64">
        <v>8</v>
      </c>
      <c r="FA64">
        <v>8</v>
      </c>
      <c r="FB64">
        <v>8</v>
      </c>
      <c r="FC64">
        <v>8</v>
      </c>
      <c r="FD64">
        <v>8</v>
      </c>
      <c r="FE64">
        <v>8</v>
      </c>
      <c r="FF64">
        <v>8</v>
      </c>
      <c r="FG64">
        <v>8</v>
      </c>
      <c r="FH64">
        <v>8</v>
      </c>
      <c r="FI64">
        <v>8</v>
      </c>
      <c r="FJ64">
        <v>8</v>
      </c>
      <c r="FK64">
        <v>8</v>
      </c>
      <c r="FL64">
        <v>8</v>
      </c>
      <c r="FM64">
        <v>8</v>
      </c>
      <c r="FN64">
        <v>8</v>
      </c>
      <c r="FO64">
        <v>8</v>
      </c>
      <c r="FP64">
        <v>8</v>
      </c>
      <c r="FQ64">
        <v>8</v>
      </c>
      <c r="FR64">
        <v>8</v>
      </c>
      <c r="FS64">
        <v>8</v>
      </c>
      <c r="FT64">
        <v>8</v>
      </c>
      <c r="FU64">
        <v>8</v>
      </c>
      <c r="FV64">
        <v>8</v>
      </c>
      <c r="FW64">
        <v>8</v>
      </c>
      <c r="FX64">
        <v>8</v>
      </c>
      <c r="FY64">
        <v>8</v>
      </c>
      <c r="FZ64">
        <v>8</v>
      </c>
      <c r="GA64">
        <v>8</v>
      </c>
      <c r="GB64">
        <v>8</v>
      </c>
      <c r="GC64">
        <v>8</v>
      </c>
      <c r="GD64">
        <v>8</v>
      </c>
      <c r="GE64">
        <v>8</v>
      </c>
      <c r="GF64">
        <v>8</v>
      </c>
      <c r="GG64">
        <v>8</v>
      </c>
      <c r="GH64">
        <v>8</v>
      </c>
      <c r="GI64">
        <v>8</v>
      </c>
      <c r="GJ64">
        <v>8</v>
      </c>
      <c r="GK64">
        <v>8</v>
      </c>
      <c r="GL64">
        <v>8</v>
      </c>
      <c r="GM64">
        <v>8</v>
      </c>
      <c r="GN64">
        <v>8</v>
      </c>
      <c r="GO64">
        <v>8</v>
      </c>
      <c r="GP64">
        <v>8</v>
      </c>
      <c r="GQ64">
        <v>8</v>
      </c>
      <c r="GR64">
        <v>8</v>
      </c>
      <c r="GS64">
        <v>8</v>
      </c>
      <c r="GT64">
        <v>8</v>
      </c>
      <c r="GU64">
        <v>8</v>
      </c>
      <c r="GV64">
        <v>8</v>
      </c>
      <c r="GW64">
        <v>8</v>
      </c>
      <c r="GX64">
        <v>8</v>
      </c>
      <c r="GY64">
        <v>8</v>
      </c>
      <c r="GZ64">
        <v>8</v>
      </c>
      <c r="HA64">
        <v>8</v>
      </c>
      <c r="HB64">
        <v>8</v>
      </c>
      <c r="HC64">
        <v>8</v>
      </c>
      <c r="HD64">
        <v>8</v>
      </c>
      <c r="HE64">
        <v>8</v>
      </c>
      <c r="HF64">
        <v>8</v>
      </c>
      <c r="HG64">
        <v>8</v>
      </c>
      <c r="HH64">
        <v>8</v>
      </c>
      <c r="HI64">
        <v>8</v>
      </c>
      <c r="HJ64">
        <v>8</v>
      </c>
      <c r="HK64">
        <v>8</v>
      </c>
      <c r="HL64">
        <v>8</v>
      </c>
      <c r="HM64">
        <v>8</v>
      </c>
      <c r="HN64">
        <v>8</v>
      </c>
      <c r="HO64">
        <v>8</v>
      </c>
      <c r="HP64">
        <v>8</v>
      </c>
      <c r="HQ64">
        <v>8</v>
      </c>
      <c r="HR64">
        <v>8</v>
      </c>
      <c r="HS64">
        <v>8</v>
      </c>
      <c r="HT64">
        <v>8</v>
      </c>
      <c r="HU64">
        <v>8</v>
      </c>
      <c r="HV64">
        <v>8</v>
      </c>
      <c r="HW64">
        <v>8</v>
      </c>
      <c r="HX64">
        <v>8</v>
      </c>
      <c r="HY64">
        <v>8</v>
      </c>
      <c r="HZ64">
        <v>8</v>
      </c>
      <c r="IA64">
        <v>8</v>
      </c>
      <c r="IB64">
        <v>8</v>
      </c>
      <c r="IC64">
        <v>8</v>
      </c>
      <c r="ID64">
        <v>8</v>
      </c>
      <c r="IE64">
        <v>8</v>
      </c>
      <c r="IF64">
        <v>8</v>
      </c>
      <c r="IG64">
        <v>8</v>
      </c>
      <c r="IH64">
        <v>8</v>
      </c>
      <c r="II64">
        <v>8</v>
      </c>
      <c r="IJ64">
        <v>8</v>
      </c>
      <c r="IK64">
        <v>8</v>
      </c>
      <c r="IL64">
        <v>8</v>
      </c>
      <c r="IM64">
        <v>8</v>
      </c>
      <c r="IN64">
        <v>8</v>
      </c>
      <c r="IO64">
        <v>8</v>
      </c>
      <c r="IP64">
        <v>8</v>
      </c>
      <c r="IQ64">
        <v>8</v>
      </c>
      <c r="IR64">
        <v>8</v>
      </c>
      <c r="IS64">
        <v>8</v>
      </c>
      <c r="IT64">
        <v>8</v>
      </c>
      <c r="IU64">
        <v>8</v>
      </c>
      <c r="IV64">
        <v>8</v>
      </c>
      <c r="IW64">
        <v>8</v>
      </c>
      <c r="IX64">
        <v>8</v>
      </c>
      <c r="IY64">
        <v>8</v>
      </c>
      <c r="IZ64">
        <v>8</v>
      </c>
      <c r="JA64">
        <v>8</v>
      </c>
      <c r="JB64">
        <v>8</v>
      </c>
      <c r="JC64">
        <v>8</v>
      </c>
      <c r="JD64">
        <v>8</v>
      </c>
      <c r="JE64">
        <v>8</v>
      </c>
      <c r="JF64">
        <v>8</v>
      </c>
      <c r="JG64">
        <v>8</v>
      </c>
      <c r="JH64">
        <v>8</v>
      </c>
      <c r="JI64">
        <v>8</v>
      </c>
      <c r="JJ64">
        <v>8</v>
      </c>
      <c r="JK64">
        <v>8</v>
      </c>
      <c r="JL64">
        <v>8</v>
      </c>
      <c r="JM64">
        <v>8</v>
      </c>
      <c r="JN64">
        <v>8</v>
      </c>
      <c r="JO64">
        <v>8</v>
      </c>
      <c r="JP64">
        <v>8</v>
      </c>
      <c r="JQ64">
        <v>8</v>
      </c>
      <c r="JR64">
        <v>8</v>
      </c>
      <c r="JS64">
        <v>8</v>
      </c>
      <c r="JT64">
        <v>8</v>
      </c>
      <c r="JU64">
        <v>8</v>
      </c>
      <c r="JV64">
        <v>8</v>
      </c>
      <c r="JW64">
        <v>8</v>
      </c>
      <c r="JX64">
        <v>8</v>
      </c>
      <c r="JY64">
        <v>8</v>
      </c>
      <c r="JZ64">
        <v>8</v>
      </c>
      <c r="KA64">
        <v>8</v>
      </c>
      <c r="KB64">
        <v>8</v>
      </c>
      <c r="KC64">
        <v>8</v>
      </c>
      <c r="KD64">
        <v>8</v>
      </c>
      <c r="KE64">
        <v>8</v>
      </c>
      <c r="KF64">
        <v>8</v>
      </c>
      <c r="KG64">
        <v>8</v>
      </c>
      <c r="KH64">
        <v>8</v>
      </c>
      <c r="KI64">
        <v>8</v>
      </c>
      <c r="KJ64">
        <v>8</v>
      </c>
      <c r="KK64">
        <v>8</v>
      </c>
      <c r="KL64">
        <v>8</v>
      </c>
      <c r="KM64">
        <v>8</v>
      </c>
      <c r="KN64">
        <v>8</v>
      </c>
      <c r="KO64">
        <v>8</v>
      </c>
      <c r="KP64">
        <v>8</v>
      </c>
    </row>
    <row r="65" spans="1:302" x14ac:dyDescent="0.2">
      <c r="A65" s="1" t="s">
        <v>1</v>
      </c>
      <c r="B65" s="44">
        <f>AVERAGE(D64:KQ64)</f>
        <v>7.8163265306122449</v>
      </c>
      <c r="E65" s="37">
        <v>7.4519500000000001</v>
      </c>
      <c r="F65" s="37">
        <f>+E65</f>
        <v>7.4519500000000001</v>
      </c>
      <c r="G65" s="37">
        <f>+F65</f>
        <v>7.4519500000000001</v>
      </c>
      <c r="H65" s="37">
        <f>+G65</f>
        <v>7.4519500000000001</v>
      </c>
      <c r="I65" s="37">
        <f>+H65</f>
        <v>7.4519500000000001</v>
      </c>
      <c r="J65" s="37">
        <v>7.4452499999999997</v>
      </c>
      <c r="K65" s="37">
        <f t="shared" ref="K65:AE65" si="349">+J65</f>
        <v>7.4452499999999997</v>
      </c>
      <c r="L65" s="37">
        <f t="shared" si="349"/>
        <v>7.4452499999999997</v>
      </c>
      <c r="M65" s="37">
        <f t="shared" si="349"/>
        <v>7.4452499999999997</v>
      </c>
      <c r="N65" s="37">
        <f t="shared" si="349"/>
        <v>7.4452499999999997</v>
      </c>
      <c r="O65" s="37">
        <f t="shared" si="349"/>
        <v>7.4452499999999997</v>
      </c>
      <c r="P65" s="37">
        <f t="shared" si="349"/>
        <v>7.4452499999999997</v>
      </c>
      <c r="Q65" s="37">
        <f t="shared" si="349"/>
        <v>7.4452499999999997</v>
      </c>
      <c r="R65" s="37">
        <f t="shared" si="349"/>
        <v>7.4452499999999997</v>
      </c>
      <c r="S65" s="37">
        <f t="shared" si="349"/>
        <v>7.4452499999999997</v>
      </c>
      <c r="T65" s="37">
        <f t="shared" si="349"/>
        <v>7.4452499999999997</v>
      </c>
      <c r="U65" s="37">
        <f t="shared" si="349"/>
        <v>7.4452499999999997</v>
      </c>
      <c r="V65" s="37">
        <f t="shared" si="349"/>
        <v>7.4452499999999997</v>
      </c>
      <c r="W65" s="37">
        <f t="shared" si="349"/>
        <v>7.4452499999999997</v>
      </c>
      <c r="X65" s="37">
        <f t="shared" si="349"/>
        <v>7.4452499999999997</v>
      </c>
      <c r="Y65" s="37">
        <f t="shared" si="349"/>
        <v>7.4452499999999997</v>
      </c>
      <c r="Z65" s="37">
        <f t="shared" si="349"/>
        <v>7.4452499999999997</v>
      </c>
      <c r="AA65" s="37">
        <f t="shared" si="349"/>
        <v>7.4452499999999997</v>
      </c>
      <c r="AB65" s="37">
        <f t="shared" si="349"/>
        <v>7.4452499999999997</v>
      </c>
      <c r="AC65" s="37">
        <f t="shared" si="349"/>
        <v>7.4452499999999997</v>
      </c>
      <c r="AD65" s="37">
        <f t="shared" si="349"/>
        <v>7.4452499999999997</v>
      </c>
      <c r="AE65" s="37">
        <f t="shared" si="349"/>
        <v>7.4452499999999997</v>
      </c>
      <c r="AF65" s="37">
        <f t="shared" ref="AF65:AL65" si="350">+AE65</f>
        <v>7.4452499999999997</v>
      </c>
      <c r="AG65" s="37">
        <f t="shared" si="350"/>
        <v>7.4452499999999997</v>
      </c>
      <c r="AH65" s="37">
        <f t="shared" si="350"/>
        <v>7.4452499999999997</v>
      </c>
      <c r="AI65" s="37">
        <f t="shared" si="350"/>
        <v>7.4452499999999997</v>
      </c>
      <c r="AJ65" s="37">
        <f t="shared" si="350"/>
        <v>7.4452499999999997</v>
      </c>
      <c r="AK65" s="37">
        <f t="shared" si="350"/>
        <v>7.4452499999999997</v>
      </c>
      <c r="AL65" s="37">
        <f t="shared" si="350"/>
        <v>7.4452499999999997</v>
      </c>
      <c r="AM65" s="37">
        <f t="shared" ref="AM65:BO65" si="351">+AL65</f>
        <v>7.4452499999999997</v>
      </c>
      <c r="AN65" s="37">
        <f t="shared" si="351"/>
        <v>7.4452499999999997</v>
      </c>
      <c r="AO65" s="37">
        <f t="shared" si="351"/>
        <v>7.4452499999999997</v>
      </c>
      <c r="AP65" s="37">
        <f t="shared" si="351"/>
        <v>7.4452499999999997</v>
      </c>
      <c r="AQ65" s="37">
        <f t="shared" si="351"/>
        <v>7.4452499999999997</v>
      </c>
      <c r="AR65" s="37">
        <f t="shared" si="351"/>
        <v>7.4452499999999997</v>
      </c>
      <c r="AS65" s="37">
        <f t="shared" si="351"/>
        <v>7.4452499999999997</v>
      </c>
      <c r="AT65" s="37">
        <f t="shared" si="351"/>
        <v>7.4452499999999997</v>
      </c>
      <c r="AU65" s="37">
        <f t="shared" si="351"/>
        <v>7.4452499999999997</v>
      </c>
      <c r="AV65" s="37">
        <f t="shared" si="351"/>
        <v>7.4452499999999997</v>
      </c>
      <c r="AW65" s="37">
        <f t="shared" si="351"/>
        <v>7.4452499999999997</v>
      </c>
      <c r="AX65" s="37">
        <f t="shared" si="351"/>
        <v>7.4452499999999997</v>
      </c>
      <c r="AY65" s="37">
        <f t="shared" si="351"/>
        <v>7.4452499999999997</v>
      </c>
      <c r="AZ65" s="37">
        <f t="shared" si="351"/>
        <v>7.4452499999999997</v>
      </c>
      <c r="BA65" s="37">
        <f t="shared" si="351"/>
        <v>7.4452499999999997</v>
      </c>
      <c r="BB65" s="37">
        <f t="shared" si="351"/>
        <v>7.4452499999999997</v>
      </c>
      <c r="BC65" s="37">
        <f t="shared" si="351"/>
        <v>7.4452499999999997</v>
      </c>
      <c r="BD65" s="37">
        <f t="shared" si="351"/>
        <v>7.4452499999999997</v>
      </c>
      <c r="BE65" s="37">
        <f t="shared" si="351"/>
        <v>7.4452499999999997</v>
      </c>
      <c r="BF65" s="37">
        <f t="shared" si="351"/>
        <v>7.4452499999999997</v>
      </c>
      <c r="BG65" s="37">
        <f t="shared" si="351"/>
        <v>7.4452499999999997</v>
      </c>
      <c r="BH65" s="37">
        <f t="shared" si="351"/>
        <v>7.4452499999999997</v>
      </c>
      <c r="BI65" s="37">
        <f t="shared" si="351"/>
        <v>7.4452499999999997</v>
      </c>
      <c r="BJ65" s="37">
        <f t="shared" si="351"/>
        <v>7.4452499999999997</v>
      </c>
      <c r="BK65" s="37">
        <f t="shared" si="351"/>
        <v>7.4452499999999997</v>
      </c>
      <c r="BL65" s="37">
        <f t="shared" si="351"/>
        <v>7.4452499999999997</v>
      </c>
      <c r="BM65" s="37">
        <f t="shared" si="351"/>
        <v>7.4452499999999997</v>
      </c>
      <c r="BN65" s="37">
        <f t="shared" si="351"/>
        <v>7.4452499999999997</v>
      </c>
      <c r="BO65" s="37">
        <f t="shared" si="351"/>
        <v>7.4452499999999997</v>
      </c>
      <c r="BP65" s="37">
        <f t="shared" ref="BP65:BW65" si="352">+BO65</f>
        <v>7.4452499999999997</v>
      </c>
      <c r="BQ65" s="37">
        <f t="shared" si="352"/>
        <v>7.4452499999999997</v>
      </c>
      <c r="BR65" s="37">
        <f t="shared" si="352"/>
        <v>7.4452499999999997</v>
      </c>
      <c r="BS65" s="37">
        <f t="shared" si="352"/>
        <v>7.4452499999999997</v>
      </c>
      <c r="BT65" s="37">
        <f t="shared" si="352"/>
        <v>7.4452499999999997</v>
      </c>
      <c r="BU65" s="37">
        <f t="shared" si="352"/>
        <v>7.4452499999999997</v>
      </c>
      <c r="BV65" s="37">
        <f t="shared" si="352"/>
        <v>7.4452499999999997</v>
      </c>
      <c r="BW65" s="37">
        <f t="shared" si="352"/>
        <v>7.4452499999999997</v>
      </c>
      <c r="BX65" s="37">
        <f t="shared" ref="BX65:CI65" si="353">+BW65</f>
        <v>7.4452499999999997</v>
      </c>
      <c r="BY65" s="37">
        <f t="shared" si="353"/>
        <v>7.4452499999999997</v>
      </c>
      <c r="BZ65" s="37">
        <f t="shared" si="353"/>
        <v>7.4452499999999997</v>
      </c>
      <c r="CA65" s="37">
        <f t="shared" si="353"/>
        <v>7.4452499999999997</v>
      </c>
      <c r="CB65" s="37">
        <f t="shared" si="353"/>
        <v>7.4452499999999997</v>
      </c>
      <c r="CC65" s="37">
        <f t="shared" si="353"/>
        <v>7.4452499999999997</v>
      </c>
      <c r="CD65" s="37">
        <f t="shared" si="353"/>
        <v>7.4452499999999997</v>
      </c>
      <c r="CE65" s="37">
        <f t="shared" si="353"/>
        <v>7.4452499999999997</v>
      </c>
      <c r="CF65" s="37">
        <f t="shared" si="353"/>
        <v>7.4452499999999997</v>
      </c>
      <c r="CG65" s="37">
        <f t="shared" si="353"/>
        <v>7.4452499999999997</v>
      </c>
      <c r="CH65" s="37">
        <f t="shared" si="353"/>
        <v>7.4452499999999997</v>
      </c>
      <c r="CI65" s="37">
        <f t="shared" si="353"/>
        <v>7.4452499999999997</v>
      </c>
      <c r="CJ65" s="37">
        <f t="shared" ref="CJ65:CR65" si="354">+CI65</f>
        <v>7.4452499999999997</v>
      </c>
      <c r="CK65" s="37">
        <f t="shared" si="354"/>
        <v>7.4452499999999997</v>
      </c>
      <c r="CL65" s="37">
        <f t="shared" si="354"/>
        <v>7.4452499999999997</v>
      </c>
      <c r="CM65" s="37">
        <f t="shared" si="354"/>
        <v>7.4452499999999997</v>
      </c>
      <c r="CN65" s="37">
        <f t="shared" si="354"/>
        <v>7.4452499999999997</v>
      </c>
      <c r="CO65" s="37">
        <f t="shared" si="354"/>
        <v>7.4452499999999997</v>
      </c>
      <c r="CP65" s="37">
        <f t="shared" si="354"/>
        <v>7.4452499999999997</v>
      </c>
      <c r="CQ65" s="37">
        <f t="shared" si="354"/>
        <v>7.4452499999999997</v>
      </c>
      <c r="CR65" s="37">
        <f t="shared" si="354"/>
        <v>7.4452499999999997</v>
      </c>
      <c r="CS65" s="37">
        <f>+CQ65</f>
        <v>7.4452499999999997</v>
      </c>
      <c r="CT65" s="37">
        <f>+CR65</f>
        <v>7.4452499999999997</v>
      </c>
      <c r="CU65" s="37">
        <f>+CS65</f>
        <v>7.4452499999999997</v>
      </c>
      <c r="CV65" s="37">
        <f>+CT65</f>
        <v>7.4452499999999997</v>
      </c>
      <c r="CW65" s="37">
        <f t="shared" ref="CW65:DC65" si="355">+CU65</f>
        <v>7.4452499999999997</v>
      </c>
      <c r="CX65" s="37">
        <f t="shared" si="355"/>
        <v>7.4452499999999997</v>
      </c>
      <c r="CY65" s="37">
        <f t="shared" si="355"/>
        <v>7.4452499999999997</v>
      </c>
      <c r="CZ65" s="37">
        <f t="shared" si="355"/>
        <v>7.4452499999999997</v>
      </c>
      <c r="DA65" s="37">
        <f t="shared" si="355"/>
        <v>7.4452499999999997</v>
      </c>
      <c r="DB65" s="37">
        <f t="shared" si="355"/>
        <v>7.4452499999999997</v>
      </c>
      <c r="DC65" s="37">
        <f t="shared" si="355"/>
        <v>7.4452499999999997</v>
      </c>
      <c r="DD65" s="37">
        <f t="shared" ref="DD65:DO65" si="356">+DB65</f>
        <v>7.4452499999999997</v>
      </c>
      <c r="DE65" s="37">
        <f t="shared" si="356"/>
        <v>7.4452499999999997</v>
      </c>
      <c r="DF65" s="37">
        <f t="shared" si="356"/>
        <v>7.4452499999999997</v>
      </c>
      <c r="DG65" s="37">
        <f t="shared" si="356"/>
        <v>7.4452499999999997</v>
      </c>
      <c r="DH65" s="37">
        <f t="shared" si="356"/>
        <v>7.4452499999999997</v>
      </c>
      <c r="DI65" s="37">
        <f t="shared" si="356"/>
        <v>7.4452499999999997</v>
      </c>
      <c r="DJ65" s="37">
        <f t="shared" si="356"/>
        <v>7.4452499999999997</v>
      </c>
      <c r="DK65" s="37">
        <f t="shared" si="356"/>
        <v>7.4452499999999997</v>
      </c>
      <c r="DL65" s="37">
        <f t="shared" si="356"/>
        <v>7.4452499999999997</v>
      </c>
      <c r="DM65" s="37">
        <f t="shared" si="356"/>
        <v>7.4452499999999997</v>
      </c>
      <c r="DN65" s="37">
        <f t="shared" si="356"/>
        <v>7.4452499999999997</v>
      </c>
      <c r="DO65" s="37">
        <f t="shared" si="356"/>
        <v>7.4452499999999997</v>
      </c>
      <c r="DP65" s="37">
        <f t="shared" ref="DP65:DY65" si="357">+DN65</f>
        <v>7.4452499999999997</v>
      </c>
      <c r="DQ65" s="37">
        <f t="shared" si="357"/>
        <v>7.4452499999999997</v>
      </c>
      <c r="DR65" s="37">
        <f t="shared" si="357"/>
        <v>7.4452499999999997</v>
      </c>
      <c r="DS65" s="37">
        <f t="shared" si="357"/>
        <v>7.4452499999999997</v>
      </c>
      <c r="DT65" s="37">
        <f t="shared" si="357"/>
        <v>7.4452499999999997</v>
      </c>
      <c r="DU65" s="37">
        <f t="shared" si="357"/>
        <v>7.4452499999999997</v>
      </c>
      <c r="DV65" s="37">
        <f t="shared" si="357"/>
        <v>7.4452499999999997</v>
      </c>
      <c r="DW65" s="37">
        <f t="shared" si="357"/>
        <v>7.4452499999999997</v>
      </c>
      <c r="DX65" s="37">
        <f t="shared" si="357"/>
        <v>7.4452499999999997</v>
      </c>
      <c r="DY65" s="37">
        <f t="shared" si="357"/>
        <v>7.4452499999999997</v>
      </c>
      <c r="DZ65" s="37">
        <f t="shared" ref="DZ65:EL65" si="358">+DX65</f>
        <v>7.4452499999999997</v>
      </c>
      <c r="EA65" s="37">
        <f t="shared" si="358"/>
        <v>7.4452499999999997</v>
      </c>
      <c r="EB65" s="37">
        <f t="shared" si="358"/>
        <v>7.4452499999999997</v>
      </c>
      <c r="EC65" s="37">
        <f t="shared" si="358"/>
        <v>7.4452499999999997</v>
      </c>
      <c r="ED65" s="37">
        <f t="shared" si="358"/>
        <v>7.4452499999999997</v>
      </c>
      <c r="EE65" s="37">
        <f t="shared" si="358"/>
        <v>7.4452499999999997</v>
      </c>
      <c r="EF65" s="37">
        <f t="shared" si="358"/>
        <v>7.4452499999999997</v>
      </c>
      <c r="EG65" s="37">
        <f t="shared" si="358"/>
        <v>7.4452499999999997</v>
      </c>
      <c r="EH65" s="37">
        <f t="shared" si="358"/>
        <v>7.4452499999999997</v>
      </c>
      <c r="EI65" s="37">
        <f t="shared" si="358"/>
        <v>7.4452499999999997</v>
      </c>
      <c r="EJ65" s="37">
        <f t="shared" si="358"/>
        <v>7.4452499999999997</v>
      </c>
      <c r="EK65" s="37">
        <f t="shared" si="358"/>
        <v>7.4452499999999997</v>
      </c>
      <c r="EL65" s="37">
        <f t="shared" si="358"/>
        <v>7.4452499999999997</v>
      </c>
      <c r="EM65" s="37">
        <f t="shared" ref="EM65:EX65" si="359">+EK65</f>
        <v>7.4452499999999997</v>
      </c>
      <c r="EN65" s="37">
        <f t="shared" si="359"/>
        <v>7.4452499999999997</v>
      </c>
      <c r="EO65" s="37">
        <f t="shared" si="359"/>
        <v>7.4452499999999997</v>
      </c>
      <c r="EP65" s="37">
        <f t="shared" si="359"/>
        <v>7.4452499999999997</v>
      </c>
      <c r="EQ65" s="37">
        <f t="shared" si="359"/>
        <v>7.4452499999999997</v>
      </c>
      <c r="ER65" s="37">
        <f t="shared" si="359"/>
        <v>7.4452499999999997</v>
      </c>
      <c r="ES65" s="37">
        <f t="shared" si="359"/>
        <v>7.4452499999999997</v>
      </c>
      <c r="ET65" s="37">
        <f t="shared" si="359"/>
        <v>7.4452499999999997</v>
      </c>
      <c r="EU65" s="37">
        <f t="shared" si="359"/>
        <v>7.4452499999999997</v>
      </c>
      <c r="EV65" s="37">
        <f t="shared" si="359"/>
        <v>7.4452499999999997</v>
      </c>
      <c r="EW65" s="37">
        <f t="shared" si="359"/>
        <v>7.4452499999999997</v>
      </c>
      <c r="EX65" s="37">
        <f t="shared" si="359"/>
        <v>7.4452499999999997</v>
      </c>
      <c r="EY65" s="37">
        <f t="shared" ref="EY65:FM65" si="360">+EW65</f>
        <v>7.4452499999999997</v>
      </c>
      <c r="EZ65" s="37">
        <f t="shared" si="360"/>
        <v>7.4452499999999997</v>
      </c>
      <c r="FA65" s="37">
        <f t="shared" si="360"/>
        <v>7.4452499999999997</v>
      </c>
      <c r="FB65" s="37">
        <f t="shared" si="360"/>
        <v>7.4452499999999997</v>
      </c>
      <c r="FC65" s="37">
        <f t="shared" si="360"/>
        <v>7.4452499999999997</v>
      </c>
      <c r="FD65" s="37">
        <f t="shared" si="360"/>
        <v>7.4452499999999997</v>
      </c>
      <c r="FE65" s="37">
        <f t="shared" si="360"/>
        <v>7.4452499999999997</v>
      </c>
      <c r="FF65" s="37">
        <f t="shared" si="360"/>
        <v>7.4452499999999997</v>
      </c>
      <c r="FG65" s="37">
        <f t="shared" si="360"/>
        <v>7.4452499999999997</v>
      </c>
      <c r="FH65" s="37">
        <f t="shared" si="360"/>
        <v>7.4452499999999997</v>
      </c>
      <c r="FI65" s="37">
        <f t="shared" si="360"/>
        <v>7.4452499999999997</v>
      </c>
      <c r="FJ65" s="37">
        <f t="shared" si="360"/>
        <v>7.4452499999999997</v>
      </c>
      <c r="FK65" s="37">
        <f t="shared" si="360"/>
        <v>7.4452499999999997</v>
      </c>
      <c r="FL65" s="37">
        <f t="shared" si="360"/>
        <v>7.4452499999999997</v>
      </c>
      <c r="FM65" s="37">
        <f t="shared" si="360"/>
        <v>7.4452499999999997</v>
      </c>
      <c r="FN65" s="37">
        <f t="shared" ref="FN65:FZ65" si="361">+FL65</f>
        <v>7.4452499999999997</v>
      </c>
      <c r="FO65" s="37">
        <f t="shared" si="361"/>
        <v>7.4452499999999997</v>
      </c>
      <c r="FP65" s="37">
        <f t="shared" si="361"/>
        <v>7.4452499999999997</v>
      </c>
      <c r="FQ65" s="37">
        <f t="shared" si="361"/>
        <v>7.4452499999999997</v>
      </c>
      <c r="FR65" s="37">
        <f t="shared" si="361"/>
        <v>7.4452499999999997</v>
      </c>
      <c r="FS65" s="37">
        <f t="shared" si="361"/>
        <v>7.4452499999999997</v>
      </c>
      <c r="FT65" s="37">
        <f t="shared" si="361"/>
        <v>7.4452499999999997</v>
      </c>
      <c r="FU65" s="37">
        <f t="shared" si="361"/>
        <v>7.4452499999999997</v>
      </c>
      <c r="FV65" s="37">
        <f t="shared" si="361"/>
        <v>7.4452499999999997</v>
      </c>
      <c r="FW65" s="37">
        <f t="shared" si="361"/>
        <v>7.4452499999999997</v>
      </c>
      <c r="FX65" s="37">
        <f t="shared" si="361"/>
        <v>7.4452499999999997</v>
      </c>
      <c r="FY65" s="37">
        <f t="shared" si="361"/>
        <v>7.4452499999999997</v>
      </c>
      <c r="FZ65" s="37">
        <f t="shared" si="361"/>
        <v>7.4452499999999997</v>
      </c>
      <c r="GA65" s="37">
        <f t="shared" ref="GA65:HG65" si="362">+FY65</f>
        <v>7.4452499999999997</v>
      </c>
      <c r="GB65" s="37">
        <f t="shared" si="362"/>
        <v>7.4452499999999997</v>
      </c>
      <c r="GC65" s="37">
        <f t="shared" si="362"/>
        <v>7.4452499999999997</v>
      </c>
      <c r="GD65" s="37">
        <f t="shared" si="362"/>
        <v>7.4452499999999997</v>
      </c>
      <c r="GE65" s="37">
        <f t="shared" si="362"/>
        <v>7.4452499999999997</v>
      </c>
      <c r="GF65" s="37">
        <f t="shared" si="362"/>
        <v>7.4452499999999997</v>
      </c>
      <c r="GG65" s="37">
        <f t="shared" si="362"/>
        <v>7.4452499999999997</v>
      </c>
      <c r="GH65" s="37">
        <f t="shared" si="362"/>
        <v>7.4452499999999997</v>
      </c>
      <c r="GI65" s="37">
        <f t="shared" si="362"/>
        <v>7.4452499999999997</v>
      </c>
      <c r="GJ65" s="37">
        <f t="shared" si="362"/>
        <v>7.4452499999999997</v>
      </c>
      <c r="GK65" s="37">
        <f t="shared" si="362"/>
        <v>7.4452499999999997</v>
      </c>
      <c r="GL65" s="37">
        <f t="shared" si="362"/>
        <v>7.4452499999999997</v>
      </c>
      <c r="GM65" s="37">
        <f t="shared" si="362"/>
        <v>7.4452499999999997</v>
      </c>
      <c r="GN65" s="37">
        <f t="shared" si="362"/>
        <v>7.4452499999999997</v>
      </c>
      <c r="GO65" s="37">
        <f t="shared" si="362"/>
        <v>7.4452499999999997</v>
      </c>
      <c r="GP65" s="37">
        <f t="shared" si="362"/>
        <v>7.4452499999999997</v>
      </c>
      <c r="GQ65" s="37">
        <f t="shared" si="362"/>
        <v>7.4452499999999997</v>
      </c>
      <c r="GR65" s="37">
        <f t="shared" si="362"/>
        <v>7.4452499999999997</v>
      </c>
      <c r="GS65" s="37">
        <f t="shared" si="362"/>
        <v>7.4452499999999997</v>
      </c>
      <c r="GT65" s="37">
        <f t="shared" si="362"/>
        <v>7.4452499999999997</v>
      </c>
      <c r="GU65" s="37">
        <f t="shared" si="362"/>
        <v>7.4452499999999997</v>
      </c>
      <c r="GV65" s="37">
        <f t="shared" si="362"/>
        <v>7.4452499999999997</v>
      </c>
      <c r="GW65" s="37">
        <f t="shared" si="362"/>
        <v>7.4452499999999997</v>
      </c>
      <c r="GX65" s="37">
        <f t="shared" si="362"/>
        <v>7.4452499999999997</v>
      </c>
      <c r="GY65" s="37">
        <f t="shared" si="362"/>
        <v>7.4452499999999997</v>
      </c>
      <c r="GZ65" s="37">
        <f t="shared" si="362"/>
        <v>7.4452499999999997</v>
      </c>
      <c r="HA65" s="37">
        <f t="shared" si="362"/>
        <v>7.4452499999999997</v>
      </c>
      <c r="HB65" s="37">
        <f t="shared" si="362"/>
        <v>7.4452499999999997</v>
      </c>
      <c r="HC65" s="37">
        <f t="shared" si="362"/>
        <v>7.4452499999999997</v>
      </c>
      <c r="HD65" s="37">
        <f t="shared" si="362"/>
        <v>7.4452499999999997</v>
      </c>
      <c r="HE65" s="37">
        <f t="shared" si="362"/>
        <v>7.4452499999999997</v>
      </c>
      <c r="HF65" s="37">
        <f t="shared" si="362"/>
        <v>7.4452499999999997</v>
      </c>
      <c r="HG65" s="37">
        <f t="shared" si="362"/>
        <v>7.4452499999999997</v>
      </c>
      <c r="HH65" s="37">
        <f t="shared" ref="HH65:IT65" si="363">+HF65</f>
        <v>7.4452499999999997</v>
      </c>
      <c r="HI65" s="37">
        <f t="shared" si="363"/>
        <v>7.4452499999999997</v>
      </c>
      <c r="HJ65" s="37">
        <f t="shared" si="363"/>
        <v>7.4452499999999997</v>
      </c>
      <c r="HK65" s="37">
        <f t="shared" si="363"/>
        <v>7.4452499999999997</v>
      </c>
      <c r="HL65" s="37">
        <f t="shared" si="363"/>
        <v>7.4452499999999997</v>
      </c>
      <c r="HM65" s="37">
        <f t="shared" si="363"/>
        <v>7.4452499999999997</v>
      </c>
      <c r="HN65" s="37">
        <f t="shared" si="363"/>
        <v>7.4452499999999997</v>
      </c>
      <c r="HO65" s="37">
        <f t="shared" si="363"/>
        <v>7.4452499999999997</v>
      </c>
      <c r="HP65" s="37">
        <f t="shared" si="363"/>
        <v>7.4452499999999997</v>
      </c>
      <c r="HQ65" s="37">
        <f t="shared" si="363"/>
        <v>7.4452499999999997</v>
      </c>
      <c r="HR65" s="37">
        <f t="shared" si="363"/>
        <v>7.4452499999999997</v>
      </c>
      <c r="HS65" s="37">
        <f t="shared" si="363"/>
        <v>7.4452499999999997</v>
      </c>
      <c r="HT65" s="37">
        <f t="shared" si="363"/>
        <v>7.4452499999999997</v>
      </c>
      <c r="HU65" s="37">
        <f t="shared" si="363"/>
        <v>7.4452499999999997</v>
      </c>
      <c r="HV65" s="37">
        <f t="shared" si="363"/>
        <v>7.4452499999999997</v>
      </c>
      <c r="HW65" s="37">
        <f t="shared" si="363"/>
        <v>7.4452499999999997</v>
      </c>
      <c r="HX65" s="37">
        <f t="shared" si="363"/>
        <v>7.4452499999999997</v>
      </c>
      <c r="HY65" s="37">
        <f t="shared" si="363"/>
        <v>7.4452499999999997</v>
      </c>
      <c r="HZ65" s="37">
        <f t="shared" si="363"/>
        <v>7.4452499999999997</v>
      </c>
      <c r="IA65" s="37">
        <f t="shared" si="363"/>
        <v>7.4452499999999997</v>
      </c>
      <c r="IB65" s="37">
        <f t="shared" si="363"/>
        <v>7.4452499999999997</v>
      </c>
      <c r="IC65" s="37">
        <f t="shared" si="363"/>
        <v>7.4452499999999997</v>
      </c>
      <c r="ID65" s="37">
        <f t="shared" si="363"/>
        <v>7.4452499999999997</v>
      </c>
      <c r="IE65" s="37">
        <f t="shared" si="363"/>
        <v>7.4452499999999997</v>
      </c>
      <c r="IF65" s="37">
        <f t="shared" si="363"/>
        <v>7.4452499999999997</v>
      </c>
      <c r="IG65" s="37">
        <f t="shared" si="363"/>
        <v>7.4452499999999997</v>
      </c>
      <c r="IH65" s="37">
        <f t="shared" si="363"/>
        <v>7.4452499999999997</v>
      </c>
      <c r="II65" s="37">
        <f t="shared" si="363"/>
        <v>7.4452499999999997</v>
      </c>
      <c r="IJ65" s="37">
        <f t="shared" si="363"/>
        <v>7.4452499999999997</v>
      </c>
      <c r="IK65" s="37">
        <f t="shared" si="363"/>
        <v>7.4452499999999997</v>
      </c>
      <c r="IL65" s="37">
        <f t="shared" si="363"/>
        <v>7.4452499999999997</v>
      </c>
      <c r="IM65" s="37">
        <f t="shared" si="363"/>
        <v>7.4452499999999997</v>
      </c>
      <c r="IN65" s="37">
        <f t="shared" si="363"/>
        <v>7.4452499999999997</v>
      </c>
      <c r="IO65" s="37">
        <f t="shared" si="363"/>
        <v>7.4452499999999997</v>
      </c>
      <c r="IP65" s="37">
        <f t="shared" si="363"/>
        <v>7.4452499999999997</v>
      </c>
      <c r="IQ65" s="37">
        <f t="shared" si="363"/>
        <v>7.4452499999999997</v>
      </c>
      <c r="IR65" s="37">
        <f t="shared" si="363"/>
        <v>7.4452499999999997</v>
      </c>
      <c r="IS65" s="37">
        <f t="shared" si="363"/>
        <v>7.4452499999999997</v>
      </c>
      <c r="IT65" s="37">
        <f t="shared" si="363"/>
        <v>7.4452499999999997</v>
      </c>
      <c r="IU65" s="37">
        <f t="shared" ref="IU65" si="364">+IS65</f>
        <v>7.4452499999999997</v>
      </c>
      <c r="IV65" s="37">
        <f t="shared" ref="IV65" si="365">+IT65</f>
        <v>7.4452499999999997</v>
      </c>
      <c r="IW65" s="37">
        <f t="shared" ref="IW65" si="366">+IU65</f>
        <v>7.4452499999999997</v>
      </c>
      <c r="IX65" s="37">
        <f t="shared" ref="IX65" si="367">+IV65</f>
        <v>7.4452499999999997</v>
      </c>
      <c r="IY65" s="37">
        <f t="shared" ref="IY65" si="368">+IW65</f>
        <v>7.4452499999999997</v>
      </c>
      <c r="IZ65" s="37">
        <f t="shared" ref="IZ65" si="369">+IX65</f>
        <v>7.4452499999999997</v>
      </c>
      <c r="JA65" s="37">
        <f t="shared" ref="JA65" si="370">+IY65</f>
        <v>7.4452499999999997</v>
      </c>
      <c r="JB65" s="37">
        <f t="shared" ref="JB65" si="371">+IZ65</f>
        <v>7.4452499999999997</v>
      </c>
      <c r="JC65" s="37">
        <f t="shared" ref="JC65" si="372">+JA65</f>
        <v>7.4452499999999997</v>
      </c>
      <c r="JD65" s="37">
        <f t="shared" ref="JD65" si="373">+JB65</f>
        <v>7.4452499999999997</v>
      </c>
      <c r="JE65" s="37">
        <f t="shared" ref="JE65:JG65" si="374">+JC65</f>
        <v>7.4452499999999997</v>
      </c>
      <c r="JF65" s="37">
        <f t="shared" si="374"/>
        <v>7.4452499999999997</v>
      </c>
      <c r="JG65" s="37">
        <f t="shared" si="374"/>
        <v>7.4452499999999997</v>
      </c>
      <c r="JH65" s="37">
        <f t="shared" ref="JH65" si="375">+JF65</f>
        <v>7.4452499999999997</v>
      </c>
      <c r="JI65" s="37">
        <f t="shared" ref="JI65" si="376">+JG65</f>
        <v>7.4452499999999997</v>
      </c>
      <c r="JJ65" s="37">
        <f t="shared" ref="JJ65" si="377">+JH65</f>
        <v>7.4452499999999997</v>
      </c>
      <c r="JK65" s="37">
        <f t="shared" ref="JK65" si="378">+JI65</f>
        <v>7.4452499999999997</v>
      </c>
      <c r="JL65" s="37">
        <f t="shared" ref="JL65:JM65" si="379">+JJ65</f>
        <v>7.4452499999999997</v>
      </c>
      <c r="JM65" s="37">
        <f t="shared" si="379"/>
        <v>7.4452499999999997</v>
      </c>
      <c r="JN65" s="37">
        <f t="shared" ref="JN65" si="380">+JL65</f>
        <v>7.4452499999999997</v>
      </c>
      <c r="JO65" s="37">
        <f t="shared" ref="JO65" si="381">+JM65</f>
        <v>7.4452499999999997</v>
      </c>
      <c r="JP65" s="37">
        <f t="shared" ref="JP65" si="382">+JN65</f>
        <v>7.4452499999999997</v>
      </c>
      <c r="JQ65" s="37">
        <f t="shared" ref="JQ65" si="383">+JO65</f>
        <v>7.4452499999999997</v>
      </c>
      <c r="JR65" s="37">
        <f t="shared" ref="JR65" si="384">+JP65</f>
        <v>7.4452499999999997</v>
      </c>
      <c r="JS65" s="37">
        <f t="shared" ref="JS65" si="385">+JQ65</f>
        <v>7.4452499999999997</v>
      </c>
      <c r="JT65" s="37">
        <f t="shared" ref="JT65:JU65" si="386">+JR65</f>
        <v>7.4452499999999997</v>
      </c>
      <c r="JU65" s="37">
        <f t="shared" si="386"/>
        <v>7.4452499999999997</v>
      </c>
      <c r="JV65" s="37">
        <f t="shared" ref="JV65" si="387">+JT65</f>
        <v>7.4452499999999997</v>
      </c>
      <c r="JW65" s="37">
        <f t="shared" ref="JW65" si="388">+JU65</f>
        <v>7.4452499999999997</v>
      </c>
      <c r="JX65" s="37">
        <f t="shared" ref="JX65" si="389">+JV65</f>
        <v>7.4452499999999997</v>
      </c>
      <c r="JY65" s="37">
        <f t="shared" ref="JY65" si="390">+JW65</f>
        <v>7.4452499999999997</v>
      </c>
      <c r="JZ65" s="37">
        <f t="shared" ref="JZ65" si="391">+JX65</f>
        <v>7.4452499999999997</v>
      </c>
      <c r="KA65" s="37">
        <f t="shared" ref="KA65" si="392">+JY65</f>
        <v>7.4452499999999997</v>
      </c>
      <c r="KB65" s="37">
        <f t="shared" ref="KB65" si="393">+JZ65</f>
        <v>7.4452499999999997</v>
      </c>
      <c r="KC65" s="37">
        <f t="shared" ref="KC65" si="394">+KA65</f>
        <v>7.4452499999999997</v>
      </c>
      <c r="KD65" s="37">
        <f t="shared" ref="KD65:KE65" si="395">+KB65</f>
        <v>7.4452499999999997</v>
      </c>
      <c r="KE65" s="37">
        <f t="shared" si="395"/>
        <v>7.4452499999999997</v>
      </c>
      <c r="KF65" s="37">
        <f t="shared" ref="KF65" si="396">+KD65</f>
        <v>7.4452499999999997</v>
      </c>
      <c r="KG65" s="37">
        <f t="shared" ref="KG65" si="397">+KE65</f>
        <v>7.4452499999999997</v>
      </c>
      <c r="KH65" s="37">
        <f t="shared" ref="KH65" si="398">+KF65</f>
        <v>7.4452499999999997</v>
      </c>
      <c r="KI65" s="37">
        <f t="shared" ref="KI65" si="399">+KG65</f>
        <v>7.4452499999999997</v>
      </c>
      <c r="KJ65" s="37">
        <f t="shared" ref="KJ65" si="400">+KH65</f>
        <v>7.4452499999999997</v>
      </c>
      <c r="KK65" s="37">
        <f t="shared" ref="KK65" si="401">+KI65</f>
        <v>7.4452499999999997</v>
      </c>
      <c r="KL65" s="37">
        <f t="shared" ref="KL65" si="402">+KJ65</f>
        <v>7.4452499999999997</v>
      </c>
      <c r="KM65" s="37">
        <f t="shared" ref="KM65" si="403">+KK65</f>
        <v>7.4452499999999997</v>
      </c>
      <c r="KN65" s="37">
        <f t="shared" ref="KN65" si="404">+KL65</f>
        <v>7.4452499999999997</v>
      </c>
      <c r="KO65" s="37">
        <f t="shared" ref="KO65" si="405">+KM65</f>
        <v>7.4452499999999997</v>
      </c>
      <c r="KP65" s="37">
        <f t="shared" ref="KP65" si="406">+KN65</f>
        <v>7.4452499999999997</v>
      </c>
    </row>
    <row r="67" spans="1:302" x14ac:dyDescent="0.2">
      <c r="A67" t="s">
        <v>28</v>
      </c>
      <c r="B67" s="28"/>
    </row>
    <row r="68" spans="1:302" x14ac:dyDescent="0.2">
      <c r="A68" s="16" t="s">
        <v>81</v>
      </c>
    </row>
    <row r="70" spans="1:302" x14ac:dyDescent="0.2">
      <c r="A70" s="3" t="s">
        <v>67</v>
      </c>
      <c r="B70" s="34">
        <f>MIN(D70:H70)</f>
        <v>2.707865168539326</v>
      </c>
      <c r="D70" s="38"/>
      <c r="E70" s="38">
        <f t="shared" ref="E70:AJ70" si="407">IF(E10&gt;0,+E14/E10,CHAR(32))</f>
        <v>2.8457142857142856</v>
      </c>
      <c r="F70" s="38">
        <f t="shared" si="407"/>
        <v>2.8457142857142856</v>
      </c>
      <c r="G70" s="38">
        <f t="shared" si="407"/>
        <v>2.7865168539325844</v>
      </c>
      <c r="H70" s="38">
        <f t="shared" si="407"/>
        <v>2.707865168539326</v>
      </c>
      <c r="I70" s="38">
        <f t="shared" si="407"/>
        <v>2.7942528735632184</v>
      </c>
      <c r="J70" s="38">
        <f t="shared" si="407"/>
        <v>2.7833720930232557</v>
      </c>
      <c r="K70" s="38">
        <f t="shared" si="407"/>
        <v>2.8023255813953489</v>
      </c>
      <c r="L70" s="38">
        <f t="shared" si="407"/>
        <v>2.8823529411764706</v>
      </c>
      <c r="M70" s="38">
        <f t="shared" si="407"/>
        <v>2.9176470588235293</v>
      </c>
      <c r="N70" s="38">
        <f t="shared" si="407"/>
        <v>2.9176470588235293</v>
      </c>
      <c r="O70" s="38">
        <f t="shared" si="407"/>
        <v>2.8754761904761903</v>
      </c>
      <c r="P70" s="38">
        <f t="shared" si="407"/>
        <v>2.7440476190476191</v>
      </c>
      <c r="Q70" s="38">
        <f t="shared" si="407"/>
        <v>2.8898809523809526</v>
      </c>
      <c r="R70" s="38">
        <f t="shared" si="407"/>
        <v>3.0898795180722898</v>
      </c>
      <c r="S70" s="38">
        <f t="shared" si="407"/>
        <v>3.0898795180722898</v>
      </c>
      <c r="T70" s="38">
        <f t="shared" si="407"/>
        <v>3.0898795180722898</v>
      </c>
      <c r="U70" s="38">
        <f t="shared" si="407"/>
        <v>3.0898795180722898</v>
      </c>
      <c r="V70" s="38">
        <f t="shared" si="407"/>
        <v>3.0152222222222225</v>
      </c>
      <c r="W70" s="38">
        <f t="shared" si="407"/>
        <v>2.8472222222222223</v>
      </c>
      <c r="X70" s="38">
        <f t="shared" si="407"/>
        <v>2.7173913043478262</v>
      </c>
      <c r="Y70" s="38">
        <f t="shared" si="407"/>
        <v>2.6595744680851063</v>
      </c>
      <c r="Z70" s="38">
        <f t="shared" si="407"/>
        <v>2.6063829787234041</v>
      </c>
      <c r="AA70" s="38">
        <f t="shared" si="407"/>
        <v>2.6276595744680851</v>
      </c>
      <c r="AB70" s="38">
        <f t="shared" si="407"/>
        <v>2.5851063829787235</v>
      </c>
      <c r="AC70" s="38">
        <f t="shared" si="407"/>
        <v>2.5957446808510638</v>
      </c>
      <c r="AD70" s="38">
        <f t="shared" si="407"/>
        <v>2.5691489361702127</v>
      </c>
      <c r="AE70" s="38">
        <f t="shared" si="407"/>
        <v>2.5798936170212765</v>
      </c>
      <c r="AF70" s="38">
        <f t="shared" si="407"/>
        <v>2.5378723404255319</v>
      </c>
      <c r="AG70" s="38">
        <f t="shared" si="407"/>
        <v>2.4736363636363636</v>
      </c>
      <c r="AH70" s="38">
        <f t="shared" si="407"/>
        <v>2.3761261261261262</v>
      </c>
      <c r="AI70" s="38">
        <f t="shared" si="407"/>
        <v>2.1410788381742738</v>
      </c>
      <c r="AJ70" s="38">
        <f t="shared" si="407"/>
        <v>1.9829545454545454</v>
      </c>
      <c r="AK70" s="38">
        <f t="shared" ref="AK70:BP70" si="408">IF(AK10&gt;0,+AK14/AK10,CHAR(32))</f>
        <v>1.8970588235294117</v>
      </c>
      <c r="AL70" s="38">
        <f t="shared" si="408"/>
        <v>1.9473684210526316</v>
      </c>
      <c r="AM70" s="38">
        <f t="shared" si="408"/>
        <v>1.9689922480620154</v>
      </c>
      <c r="AN70" s="38">
        <f t="shared" si="408"/>
        <v>2</v>
      </c>
      <c r="AO70" s="38">
        <f t="shared" si="408"/>
        <v>2.0078740157480315</v>
      </c>
      <c r="AP70" s="38">
        <f t="shared" si="408"/>
        <v>1.9703703703703703</v>
      </c>
      <c r="AQ70" s="38">
        <f t="shared" si="408"/>
        <v>1.9849624060150375</v>
      </c>
      <c r="AR70" s="38">
        <f t="shared" si="408"/>
        <v>1.8675886524822698</v>
      </c>
      <c r="AS70" s="38">
        <f t="shared" si="408"/>
        <v>1.9029850746268657</v>
      </c>
      <c r="AT70" s="38">
        <f t="shared" si="408"/>
        <v>1.8111111111111111</v>
      </c>
      <c r="AU70" s="38">
        <f t="shared" si="408"/>
        <v>1.9074074074074074</v>
      </c>
      <c r="AV70" s="38">
        <f t="shared" si="408"/>
        <v>1.8518518518518519</v>
      </c>
      <c r="AW70" s="38">
        <f t="shared" si="408"/>
        <v>1.8796992481203008</v>
      </c>
      <c r="AX70" s="38">
        <f t="shared" si="408"/>
        <v>1.8104225352112679</v>
      </c>
      <c r="AY70" s="38">
        <f t="shared" si="408"/>
        <v>1.8394444444444444</v>
      </c>
      <c r="AZ70" s="38">
        <f t="shared" si="408"/>
        <v>1.8666666666666667</v>
      </c>
      <c r="BA70" s="38">
        <f t="shared" si="408"/>
        <v>1.9951851851851854</v>
      </c>
      <c r="BB70" s="38">
        <f t="shared" si="408"/>
        <v>1.8513513513513513</v>
      </c>
      <c r="BC70" s="38">
        <f t="shared" si="408"/>
        <v>1.7745098039215685</v>
      </c>
      <c r="BD70" s="38">
        <f t="shared" si="408"/>
        <v>1.735483870967742</v>
      </c>
      <c r="BE70" s="38">
        <f t="shared" si="408"/>
        <v>1.7243589743589745</v>
      </c>
      <c r="BF70" s="38">
        <f t="shared" si="408"/>
        <v>1.8670886075949367</v>
      </c>
      <c r="BG70" s="38">
        <f t="shared" si="408"/>
        <v>1.7987421383647799</v>
      </c>
      <c r="BH70" s="38">
        <f t="shared" si="408"/>
        <v>1.6825581395348836</v>
      </c>
      <c r="BI70" s="38">
        <f t="shared" si="408"/>
        <v>1.6337209302325582</v>
      </c>
      <c r="BJ70" s="38">
        <f t="shared" si="408"/>
        <v>1.6</v>
      </c>
      <c r="BK70" s="38">
        <f t="shared" si="408"/>
        <v>1.6637058823529411</v>
      </c>
      <c r="BL70" s="38">
        <f t="shared" si="408"/>
        <v>1.6701176470588237</v>
      </c>
      <c r="BM70" s="38">
        <f t="shared" si="408"/>
        <v>1.6073837209302326</v>
      </c>
      <c r="BN70" s="38">
        <f t="shared" si="408"/>
        <v>1.6149390243902439</v>
      </c>
      <c r="BO70" s="38">
        <f t="shared" si="408"/>
        <v>1.6341463414634145</v>
      </c>
      <c r="BP70" s="38">
        <f t="shared" si="408"/>
        <v>1.5950617283950617</v>
      </c>
      <c r="BQ70" s="38">
        <f t="shared" ref="BQ70:CR70" si="409">IF(BQ10&gt;0,+BQ14/BQ10,CHAR(32))</f>
        <v>1.58125</v>
      </c>
      <c r="BR70" s="38">
        <f t="shared" si="409"/>
        <v>1.5617283950617284</v>
      </c>
      <c r="BS70" s="38">
        <f t="shared" si="409"/>
        <v>1.4800613496932515</v>
      </c>
      <c r="BT70" s="38">
        <f t="shared" si="409"/>
        <v>1.5379746835443038</v>
      </c>
      <c r="BU70" s="38">
        <f t="shared" si="409"/>
        <v>1.34375</v>
      </c>
      <c r="BV70" s="38">
        <f t="shared" si="409"/>
        <v>1.3633720930232558</v>
      </c>
      <c r="BW70" s="38">
        <f t="shared" si="409"/>
        <v>1.3554913294797688</v>
      </c>
      <c r="BX70" s="38">
        <f t="shared" si="409"/>
        <v>1.3313953488372092</v>
      </c>
      <c r="BY70" s="38">
        <f t="shared" si="409"/>
        <v>1.3735632183908046</v>
      </c>
      <c r="BZ70" s="38">
        <f t="shared" si="409"/>
        <v>1.3735632183908046</v>
      </c>
      <c r="CA70" s="38">
        <f t="shared" si="409"/>
        <v>1.3214285714285714</v>
      </c>
      <c r="CB70" s="38">
        <f t="shared" si="409"/>
        <v>1.2774725274725274</v>
      </c>
      <c r="CC70" s="38">
        <f t="shared" si="409"/>
        <v>1.3351955307262571</v>
      </c>
      <c r="CD70" s="38">
        <f t="shared" si="409"/>
        <v>1.353448275862069</v>
      </c>
      <c r="CE70" s="38">
        <f t="shared" si="409"/>
        <v>1.4166666666666667</v>
      </c>
      <c r="CF70" s="38">
        <f t="shared" si="409"/>
        <v>1.4135802469135803</v>
      </c>
      <c r="CG70" s="38">
        <f t="shared" si="409"/>
        <v>1.5102941176470588</v>
      </c>
      <c r="CH70" s="38">
        <f t="shared" si="409"/>
        <v>1.4526627218934911</v>
      </c>
      <c r="CI70" s="38">
        <f t="shared" si="409"/>
        <v>1.4071856287425151</v>
      </c>
      <c r="CJ70" s="38">
        <f t="shared" si="409"/>
        <v>1.3546511627906976</v>
      </c>
      <c r="CK70" s="38">
        <f t="shared" si="409"/>
        <v>1.6923076923076923</v>
      </c>
      <c r="CL70" s="38">
        <f t="shared" si="409"/>
        <v>1.6790780141843971</v>
      </c>
      <c r="CM70" s="38">
        <f t="shared" si="409"/>
        <v>1.6433566433566433</v>
      </c>
      <c r="CN70" s="38">
        <f t="shared" si="409"/>
        <v>1.6385135135135136</v>
      </c>
      <c r="CO70" s="38">
        <f t="shared" si="409"/>
        <v>1.6849315068493151</v>
      </c>
      <c r="CP70" s="38">
        <f t="shared" si="409"/>
        <v>1.6621621621621621</v>
      </c>
      <c r="CQ70" s="38">
        <f t="shared" si="409"/>
        <v>1.6996527777777777</v>
      </c>
      <c r="CR70" s="38">
        <f t="shared" si="409"/>
        <v>1.670774647887324</v>
      </c>
      <c r="CS70" s="38"/>
      <c r="CT70" s="38">
        <f t="shared" ref="CT70:DN70" si="410">IF(CT10&gt;0,+CT14/CT10,CHAR(32))</f>
        <v>1.7192028985507246</v>
      </c>
      <c r="CU70" s="38">
        <f t="shared" si="410"/>
        <v>1.6666666666666667</v>
      </c>
      <c r="CV70" s="38">
        <f t="shared" si="410"/>
        <v>1.7440579710144928</v>
      </c>
      <c r="CW70" s="38">
        <f t="shared" si="410"/>
        <v>1.7224264705882353</v>
      </c>
      <c r="CX70" s="38">
        <f t="shared" si="410"/>
        <v>1.6107142857142858</v>
      </c>
      <c r="CY70" s="38">
        <f t="shared" si="410"/>
        <v>1.6071428571428572</v>
      </c>
      <c r="CZ70" s="38">
        <f t="shared" si="410"/>
        <v>1.6142857142857143</v>
      </c>
      <c r="DA70" s="38">
        <f t="shared" si="410"/>
        <v>1.5928571428571427</v>
      </c>
      <c r="DB70" s="38">
        <f t="shared" si="410"/>
        <v>1.6148148148148149</v>
      </c>
      <c r="DC70" s="38">
        <f t="shared" si="410"/>
        <v>1.5766423357664234</v>
      </c>
      <c r="DD70" s="38">
        <f t="shared" si="410"/>
        <v>1.5985401459854014</v>
      </c>
      <c r="DE70" s="38">
        <f t="shared" si="410"/>
        <v>1.6014492753623188</v>
      </c>
      <c r="DF70" s="38">
        <f t="shared" si="410"/>
        <v>1.6285714285714286</v>
      </c>
      <c r="DG70" s="38">
        <f t="shared" si="410"/>
        <v>1.6642857142857144</v>
      </c>
      <c r="DH70" s="38">
        <f t="shared" si="410"/>
        <v>1.6413793103448275</v>
      </c>
      <c r="DI70" s="38">
        <f t="shared" si="410"/>
        <v>1.6</v>
      </c>
      <c r="DJ70" s="38">
        <f t="shared" si="410"/>
        <v>1.6738732394366198</v>
      </c>
      <c r="DK70" s="38">
        <f t="shared" si="410"/>
        <v>1.5572363821267399</v>
      </c>
      <c r="DL70" s="38">
        <f t="shared" si="410"/>
        <v>1.5561740890688258</v>
      </c>
      <c r="DM70" s="38">
        <f t="shared" si="410"/>
        <v>1.6129032258064515</v>
      </c>
      <c r="DN70" s="38">
        <f t="shared" si="410"/>
        <v>1.5725806451612903</v>
      </c>
      <c r="DO70" s="38">
        <f t="shared" ref="DO70:DY70" si="411">IF(DO10&gt;0,+DO14/DO10,CHAR(32))</f>
        <v>1.6428571428571428</v>
      </c>
      <c r="DP70" s="38">
        <f t="shared" si="411"/>
        <v>1.6686163644635081</v>
      </c>
      <c r="DQ70" s="38">
        <f t="shared" si="411"/>
        <v>1.7877358490566038</v>
      </c>
      <c r="DR70" s="38">
        <f t="shared" si="411"/>
        <v>1.6814049072113586</v>
      </c>
      <c r="DS70" s="38">
        <f t="shared" si="411"/>
        <v>1.6494217894096164</v>
      </c>
      <c r="DT70" s="38">
        <f t="shared" si="411"/>
        <v>1.8323353293413174</v>
      </c>
      <c r="DU70" s="38">
        <f t="shared" si="411"/>
        <v>1.7100591715976332</v>
      </c>
      <c r="DV70" s="38">
        <f t="shared" si="411"/>
        <v>1.7205882352941178</v>
      </c>
      <c r="DW70" s="38">
        <f t="shared" si="411"/>
        <v>1.7557803468208093</v>
      </c>
      <c r="DX70" s="38">
        <f t="shared" si="411"/>
        <v>1.8323699421965318</v>
      </c>
      <c r="DY70" s="38">
        <f t="shared" si="411"/>
        <v>1.8439306358381502</v>
      </c>
      <c r="DZ70" s="38">
        <f t="shared" ref="DZ70:EL70" si="412">IF(DZ10&gt;0,+DZ14/DZ10,CHAR(32))</f>
        <v>1.8208092485549132</v>
      </c>
      <c r="EA70" s="38">
        <f t="shared" si="412"/>
        <v>1.7987856778074109</v>
      </c>
      <c r="EB70" s="38">
        <f t="shared" si="412"/>
        <v>1.8271576916529537</v>
      </c>
      <c r="EC70" s="38">
        <f t="shared" si="412"/>
        <v>1.7725988700564972</v>
      </c>
      <c r="ED70" s="38">
        <f t="shared" si="412"/>
        <v>1.8638870132793157</v>
      </c>
      <c r="EE70" s="38">
        <f t="shared" si="412"/>
        <v>1.9376365775760633</v>
      </c>
      <c r="EF70" s="38">
        <f t="shared" si="412"/>
        <v>1.9065813928063848</v>
      </c>
      <c r="EG70" s="38">
        <f t="shared" si="412"/>
        <v>1.8385416666666667</v>
      </c>
      <c r="EH70" s="38">
        <f t="shared" si="412"/>
        <v>1.9075742574257426</v>
      </c>
      <c r="EI70" s="38">
        <f t="shared" si="412"/>
        <v>1.9906976744186047</v>
      </c>
      <c r="EJ70" s="38">
        <f t="shared" si="412"/>
        <v>1.9182301876225147</v>
      </c>
      <c r="EK70" s="38">
        <f t="shared" si="412"/>
        <v>1.9182301876225147</v>
      </c>
      <c r="EL70" s="38">
        <f t="shared" si="412"/>
        <v>2.222716159146477</v>
      </c>
      <c r="EM70" s="38">
        <f t="shared" ref="EM70:EX70" si="413">IF(EM10&gt;0,+EM14/EM10,CHAR(32))</f>
        <v>2.2505001111358078</v>
      </c>
      <c r="EN70" s="38">
        <f t="shared" si="413"/>
        <v>2.1975806451612905</v>
      </c>
      <c r="EO70" s="38">
        <f t="shared" si="413"/>
        <v>2.1843112244897958</v>
      </c>
      <c r="EP70" s="38">
        <f t="shared" si="413"/>
        <v>2.1638655462184873</v>
      </c>
      <c r="EQ70" s="38">
        <f t="shared" si="413"/>
        <v>2.0504568106312293</v>
      </c>
      <c r="ER70" s="38">
        <f t="shared" si="413"/>
        <v>1.9765625</v>
      </c>
      <c r="ES70" s="38">
        <f t="shared" si="413"/>
        <v>1.9744245524296675</v>
      </c>
      <c r="ET70" s="38">
        <f t="shared" si="413"/>
        <v>1.918421052631579</v>
      </c>
      <c r="EU70" s="38">
        <f t="shared" si="413"/>
        <v>1.9197368421052632</v>
      </c>
      <c r="EV70" s="38">
        <f t="shared" si="413"/>
        <v>1.9157894736842105</v>
      </c>
      <c r="EW70" s="38">
        <f t="shared" si="413"/>
        <v>1.9351578947368422</v>
      </c>
      <c r="EX70" s="38">
        <f t="shared" si="413"/>
        <v>1.9355263157894738</v>
      </c>
      <c r="EY70" s="38">
        <f t="shared" ref="EY70:FM70" si="414">IF(EY10&gt;0,+EY14/EY10,CHAR(32))</f>
        <v>1.8613770625381951</v>
      </c>
      <c r="EZ70" s="38">
        <f t="shared" si="414"/>
        <v>1.7130173062452974</v>
      </c>
      <c r="FA70" s="38">
        <f t="shared" si="414"/>
        <v>1.6902659209106075</v>
      </c>
      <c r="FB70" s="38">
        <f t="shared" si="414"/>
        <v>1.6902659209106075</v>
      </c>
      <c r="FC70" s="38">
        <f t="shared" si="414"/>
        <v>1.6902659209106075</v>
      </c>
      <c r="FD70" s="38">
        <f t="shared" si="414"/>
        <v>1.7033492822966507</v>
      </c>
      <c r="FE70" s="38">
        <f t="shared" si="414"/>
        <v>1.7033492822966507</v>
      </c>
      <c r="FF70" s="38">
        <f t="shared" si="414"/>
        <v>1.6740196078431373</v>
      </c>
      <c r="FG70" s="38">
        <f t="shared" si="414"/>
        <v>1.5931372549019607</v>
      </c>
      <c r="FH70" s="38">
        <f t="shared" si="414"/>
        <v>1.595</v>
      </c>
      <c r="FI70" s="38">
        <f t="shared" si="414"/>
        <v>1.5904522613065326</v>
      </c>
      <c r="FJ70" s="38">
        <f t="shared" si="414"/>
        <v>1.5974683544303798</v>
      </c>
      <c r="FK70" s="38">
        <f t="shared" si="414"/>
        <v>1.6294871794871795</v>
      </c>
      <c r="FL70" s="38">
        <f t="shared" si="414"/>
        <v>1.6636125654450262</v>
      </c>
      <c r="FM70" s="38">
        <f t="shared" si="414"/>
        <v>1.6825396825396826</v>
      </c>
      <c r="FN70" s="38">
        <f t="shared" ref="FN70:FY70" si="415">IF(FN10&gt;0,+FN14/FN10,CHAR(32))</f>
        <v>1.7076719576719577</v>
      </c>
      <c r="FO70" s="38">
        <f t="shared" si="415"/>
        <v>1.7089947089947091</v>
      </c>
      <c r="FP70" s="38">
        <f t="shared" si="415"/>
        <v>1.7142857142857142</v>
      </c>
      <c r="FQ70" s="38">
        <f t="shared" si="415"/>
        <v>1.732620320855615</v>
      </c>
      <c r="FR70" s="38">
        <f t="shared" si="415"/>
        <v>1.7096774193548387</v>
      </c>
      <c r="FS70" s="38">
        <f t="shared" si="415"/>
        <v>1.7540106951871657</v>
      </c>
      <c r="FT70" s="38">
        <f t="shared" si="415"/>
        <v>1.7089947089947091</v>
      </c>
      <c r="FU70" s="38">
        <f t="shared" si="415"/>
        <v>1.6772486772486772</v>
      </c>
      <c r="FV70" s="38">
        <f t="shared" si="415"/>
        <v>1.8219895287958114</v>
      </c>
      <c r="FW70" s="38">
        <f t="shared" si="415"/>
        <v>1.8421052631578947</v>
      </c>
      <c r="FX70" s="38">
        <f t="shared" si="415"/>
        <v>1.8421052631578947</v>
      </c>
      <c r="FY70" s="38">
        <f t="shared" si="415"/>
        <v>1.85</v>
      </c>
      <c r="FZ70" s="38">
        <f t="shared" ref="FZ70:HG70" si="416">IF(FZ10&gt;0,+FZ14/FZ10,CHAR(32))</f>
        <v>1.9453551912568305</v>
      </c>
      <c r="GA70" s="38">
        <f t="shared" si="416"/>
        <v>1.9043715846994536</v>
      </c>
      <c r="GB70" s="38">
        <f t="shared" si="416"/>
        <v>1.9830508474576272</v>
      </c>
      <c r="GC70" s="38">
        <f t="shared" si="416"/>
        <v>2.0057471264367814</v>
      </c>
      <c r="GD70" s="38">
        <f t="shared" si="416"/>
        <v>2.1151515151515152</v>
      </c>
      <c r="GE70" s="38">
        <f t="shared" si="416"/>
        <v>2.1543209876543208</v>
      </c>
      <c r="GF70" s="38">
        <f t="shared" si="416"/>
        <v>2.3181818181818183</v>
      </c>
      <c r="GG70" s="38">
        <f t="shared" si="416"/>
        <v>2.3451910408432144</v>
      </c>
      <c r="GH70" s="38">
        <f t="shared" si="416"/>
        <v>2.3729946524064167</v>
      </c>
      <c r="GI70" s="38">
        <f t="shared" si="416"/>
        <v>2.4016282225237444</v>
      </c>
      <c r="GJ70" s="38">
        <f t="shared" si="416"/>
        <v>2.4311294765840215</v>
      </c>
      <c r="GK70" s="38">
        <f t="shared" si="416"/>
        <v>2.4615384615384617</v>
      </c>
      <c r="GL70" s="38">
        <f t="shared" si="416"/>
        <v>2.4</v>
      </c>
      <c r="GM70" s="38">
        <f t="shared" si="416"/>
        <v>2.4604316546762588</v>
      </c>
      <c r="GN70" s="38">
        <f t="shared" si="416"/>
        <v>2.5182481751824817</v>
      </c>
      <c r="GO70" s="38">
        <f t="shared" si="416"/>
        <v>2.4965034965034967</v>
      </c>
      <c r="GP70" s="38">
        <f t="shared" si="416"/>
        <v>2.4652777777777777</v>
      </c>
      <c r="GQ70" s="38">
        <f t="shared" si="416"/>
        <v>2.3379310344827586</v>
      </c>
      <c r="GR70" s="38">
        <f t="shared" si="416"/>
        <v>2.3215172413793104</v>
      </c>
      <c r="GS70" s="38">
        <f t="shared" si="416"/>
        <v>2.2827586206896551</v>
      </c>
      <c r="GT70" s="38">
        <f t="shared" si="416"/>
        <v>2.2380952380952381</v>
      </c>
      <c r="GU70" s="38">
        <f t="shared" si="416"/>
        <v>2.3265306122448979</v>
      </c>
      <c r="GV70" s="38">
        <f t="shared" si="416"/>
        <v>2.306122448979592</v>
      </c>
      <c r="GW70" s="38">
        <f t="shared" si="416"/>
        <v>2.2993197278911564</v>
      </c>
      <c r="GX70" s="38">
        <f t="shared" si="416"/>
        <v>2.321027397260274</v>
      </c>
      <c r="GY70" s="38">
        <f t="shared" si="416"/>
        <v>2.2397260273972601</v>
      </c>
      <c r="GZ70" s="38">
        <f t="shared" si="416"/>
        <v>2.2602739726027399</v>
      </c>
      <c r="HA70" s="38">
        <f t="shared" si="416"/>
        <v>2.2054794520547945</v>
      </c>
      <c r="HB70" s="38">
        <f t="shared" si="416"/>
        <v>2.3287671232876712</v>
      </c>
      <c r="HC70" s="38">
        <f t="shared" si="416"/>
        <v>2.2945205479452055</v>
      </c>
      <c r="HD70" s="38">
        <f t="shared" si="416"/>
        <v>2.2517123287671232</v>
      </c>
      <c r="HE70" s="38">
        <f t="shared" si="416"/>
        <v>2.2312925170068025</v>
      </c>
      <c r="HF70" s="38">
        <f t="shared" si="416"/>
        <v>2.2993197278911564</v>
      </c>
      <c r="HG70" s="38">
        <f t="shared" si="416"/>
        <v>2.2244897959183674</v>
      </c>
      <c r="HH70" s="38">
        <f t="shared" ref="HH70:IT70" si="417">IF(HH10&gt;0,+HH14/HH10,CHAR(32))</f>
        <v>2.2380952380952381</v>
      </c>
      <c r="HI70" s="38">
        <f t="shared" si="417"/>
        <v>2.3163945578231293</v>
      </c>
      <c r="HJ70" s="38">
        <f t="shared" si="417"/>
        <v>2.2888811188811191</v>
      </c>
      <c r="HK70" s="38">
        <f t="shared" si="417"/>
        <v>2.2943262411347516</v>
      </c>
      <c r="HL70" s="38">
        <f t="shared" si="417"/>
        <v>2.4255319148936172</v>
      </c>
      <c r="HM70" s="38">
        <f t="shared" si="417"/>
        <v>2.4049999999999998</v>
      </c>
      <c r="HN70" s="38">
        <f t="shared" si="417"/>
        <v>2.4893617021276597</v>
      </c>
      <c r="HO70" s="38">
        <f t="shared" si="417"/>
        <v>2.556338028169014</v>
      </c>
      <c r="HP70" s="38">
        <f t="shared" si="417"/>
        <v>2.3586206896551722</v>
      </c>
      <c r="HQ70" s="38">
        <f t="shared" si="417"/>
        <v>2.3231292517006801</v>
      </c>
      <c r="HR70" s="38">
        <f t="shared" si="417"/>
        <v>2.3918918918918921</v>
      </c>
      <c r="HS70" s="38">
        <f t="shared" si="417"/>
        <v>2.3352980132450329</v>
      </c>
      <c r="HT70" s="38">
        <f t="shared" si="417"/>
        <v>2.2837837837837838</v>
      </c>
      <c r="HU70" s="38">
        <f t="shared" si="417"/>
        <v>2.2837837837837838</v>
      </c>
      <c r="HV70" s="38">
        <f t="shared" si="417"/>
        <v>2.2229729729729728</v>
      </c>
      <c r="HW70" s="38">
        <f t="shared" si="417"/>
        <v>2.2015333333333333</v>
      </c>
      <c r="HX70" s="38">
        <f t="shared" si="417"/>
        <v>2.1866666666666665</v>
      </c>
      <c r="HY70" s="38">
        <f t="shared" si="417"/>
        <v>2.1898305084745764</v>
      </c>
      <c r="HZ70" s="38">
        <f t="shared" si="417"/>
        <v>2.3731010452961674</v>
      </c>
      <c r="IA70" s="38">
        <f t="shared" si="417"/>
        <v>2.3426573426573425</v>
      </c>
      <c r="IB70" s="38">
        <f t="shared" si="417"/>
        <v>2.4142857142857141</v>
      </c>
      <c r="IC70" s="38">
        <f t="shared" si="417"/>
        <v>2.4558823529411766</v>
      </c>
      <c r="ID70" s="38">
        <f t="shared" si="417"/>
        <v>2.3781818181818184</v>
      </c>
      <c r="IE70" s="38">
        <f t="shared" si="417"/>
        <v>2.360074074074074</v>
      </c>
      <c r="IF70" s="38">
        <f t="shared" si="417"/>
        <v>2.4456390977443609</v>
      </c>
      <c r="IG70" s="38">
        <f t="shared" si="417"/>
        <v>2.3152173913043477</v>
      </c>
      <c r="IH70" s="38">
        <f t="shared" si="417"/>
        <v>2.2537313432835822</v>
      </c>
      <c r="II70" s="38">
        <f t="shared" si="417"/>
        <v>2.4146341463414633</v>
      </c>
      <c r="IJ70" s="38">
        <f t="shared" si="417"/>
        <v>2.3688524590163933</v>
      </c>
      <c r="IK70" s="38">
        <f t="shared" si="417"/>
        <v>2.471774193548387</v>
      </c>
      <c r="IL70" s="38">
        <f t="shared" si="417"/>
        <v>2.3658536585365852</v>
      </c>
      <c r="IM70" s="38">
        <f t="shared" si="417"/>
        <v>2.418032786885246</v>
      </c>
      <c r="IN70" s="38">
        <f t="shared" si="417"/>
        <v>2.5081967213114753</v>
      </c>
      <c r="IO70" s="38">
        <f t="shared" si="417"/>
        <v>2.459016393442623</v>
      </c>
      <c r="IP70" s="38">
        <f t="shared" si="417"/>
        <v>2.5327868852459017</v>
      </c>
      <c r="IQ70" s="38">
        <f t="shared" si="417"/>
        <v>2.5689655172413794</v>
      </c>
      <c r="IR70" s="38">
        <f t="shared" si="417"/>
        <v>2.534782608695652</v>
      </c>
      <c r="IS70" s="38">
        <f t="shared" si="417"/>
        <v>2.8173076923076925</v>
      </c>
      <c r="IT70" s="38">
        <f t="shared" si="417"/>
        <v>2.5648148148148149</v>
      </c>
      <c r="IU70" s="38">
        <f t="shared" ref="IU70:JK70" si="418">IF(IU10&gt;0,+IU14/IU10,CHAR(32))</f>
        <v>2.6111111111111112</v>
      </c>
      <c r="IV70" s="38">
        <f t="shared" si="418"/>
        <v>2.6111111111111112</v>
      </c>
      <c r="IW70" s="38">
        <f t="shared" si="418"/>
        <v>2.6294642857142856</v>
      </c>
      <c r="IX70" s="38">
        <f t="shared" si="418"/>
        <v>2.8375652173913042</v>
      </c>
      <c r="IY70" s="38">
        <f t="shared" si="418"/>
        <v>2.5847457627118646</v>
      </c>
      <c r="IZ70" s="38">
        <f t="shared" si="418"/>
        <v>2.6510169491525422</v>
      </c>
      <c r="JA70" s="38">
        <f t="shared" si="418"/>
        <v>2.4916666666666667</v>
      </c>
      <c r="JB70" s="38">
        <f t="shared" si="418"/>
        <v>2.443548387096774</v>
      </c>
      <c r="JC70" s="38">
        <f t="shared" si="418"/>
        <v>2.3125</v>
      </c>
      <c r="JD70" s="38">
        <f t="shared" si="418"/>
        <v>2.4446680080482897</v>
      </c>
      <c r="JE70" s="38">
        <f t="shared" si="418"/>
        <v>2.3897674418604651</v>
      </c>
      <c r="JF70" s="38">
        <f t="shared" si="418"/>
        <v>2.3897674418604651</v>
      </c>
      <c r="JG70" s="38">
        <f t="shared" si="418"/>
        <v>2.4712403100775195</v>
      </c>
      <c r="JH70" s="38">
        <f t="shared" si="418"/>
        <v>2.3333333333333335</v>
      </c>
      <c r="JI70" s="38">
        <f t="shared" si="418"/>
        <v>2.3100775193798451</v>
      </c>
      <c r="JJ70" s="38">
        <f t="shared" si="418"/>
        <v>2.3410852713178296</v>
      </c>
      <c r="JK70" s="38">
        <f t="shared" si="418"/>
        <v>2.4140625</v>
      </c>
      <c r="JL70" s="38">
        <f t="shared" ref="JL70:KP70" si="419">IF(JL10&gt;0,+JL14/JL10,CHAR(32))</f>
        <v>2.3359375</v>
      </c>
      <c r="JM70" s="38">
        <f t="shared" ref="JM70" si="420">IF(JM10&gt;0,+JM14/JM10,CHAR(32))</f>
        <v>2.3359375</v>
      </c>
      <c r="JN70" s="38">
        <f t="shared" si="419"/>
        <v>2.3359999999999999</v>
      </c>
      <c r="JO70" s="38">
        <f t="shared" si="419"/>
        <v>2.36</v>
      </c>
      <c r="JP70" s="38">
        <f t="shared" si="419"/>
        <v>2.36</v>
      </c>
      <c r="JQ70" s="38">
        <f t="shared" si="419"/>
        <v>2.4476744186046511</v>
      </c>
      <c r="JR70" s="38">
        <f t="shared" si="419"/>
        <v>2.2879999999999998</v>
      </c>
      <c r="JS70" s="38">
        <f t="shared" si="419"/>
        <v>2.3479923518164436</v>
      </c>
      <c r="JT70" s="38">
        <f t="shared" ref="JT70" si="421">IF(JT10&gt;0,+JT14/JT10,CHAR(32))</f>
        <v>2.3046875</v>
      </c>
      <c r="JU70" s="38">
        <f t="shared" si="419"/>
        <v>2.3046875</v>
      </c>
      <c r="JV70" s="38">
        <f t="shared" si="419"/>
        <v>2.2440944881889764</v>
      </c>
      <c r="JW70" s="38">
        <f t="shared" si="419"/>
        <v>2.1904761904761907</v>
      </c>
      <c r="JX70" s="38">
        <f t="shared" si="419"/>
        <v>2.2185039370078741</v>
      </c>
      <c r="JY70" s="38">
        <f t="shared" si="419"/>
        <v>2.1798839458413926</v>
      </c>
      <c r="JZ70" s="38">
        <f t="shared" si="419"/>
        <v>2.1159420289855073</v>
      </c>
      <c r="KA70" s="38">
        <f t="shared" si="419"/>
        <v>2.2086237639811963</v>
      </c>
      <c r="KB70" s="38">
        <f t="shared" si="419"/>
        <v>2.1612244897959183</v>
      </c>
      <c r="KC70" s="38">
        <f t="shared" si="419"/>
        <v>2.1483739837398375</v>
      </c>
      <c r="KD70" s="38">
        <f t="shared" ref="KD70" si="422">IF(KD10&gt;0,+KD14/KD10,CHAR(32))</f>
        <v>2.056</v>
      </c>
      <c r="KE70" s="38" t="str">
        <f t="shared" si="419"/>
        <v xml:space="preserve"> </v>
      </c>
      <c r="KF70" s="38" t="str">
        <f t="shared" si="419"/>
        <v xml:space="preserve"> </v>
      </c>
      <c r="KG70" s="38" t="str">
        <f t="shared" si="419"/>
        <v xml:space="preserve"> </v>
      </c>
      <c r="KH70" s="38" t="str">
        <f t="shared" si="419"/>
        <v xml:space="preserve"> </v>
      </c>
      <c r="KI70" s="38" t="str">
        <f t="shared" si="419"/>
        <v xml:space="preserve"> </v>
      </c>
      <c r="KJ70" s="38" t="str">
        <f t="shared" si="419"/>
        <v xml:space="preserve"> </v>
      </c>
      <c r="KK70" s="38" t="str">
        <f t="shared" si="419"/>
        <v xml:space="preserve"> </v>
      </c>
      <c r="KL70" s="38" t="str">
        <f t="shared" si="419"/>
        <v xml:space="preserve"> </v>
      </c>
      <c r="KM70" s="38" t="str">
        <f t="shared" si="419"/>
        <v xml:space="preserve"> </v>
      </c>
      <c r="KN70" s="38" t="str">
        <f t="shared" si="419"/>
        <v xml:space="preserve"> </v>
      </c>
      <c r="KO70" s="38" t="str">
        <f t="shared" si="419"/>
        <v xml:space="preserve"> </v>
      </c>
      <c r="KP70" s="38" t="str">
        <f t="shared" si="419"/>
        <v xml:space="preserve"> </v>
      </c>
    </row>
    <row r="71" spans="1:302" x14ac:dyDescent="0.2">
      <c r="A71" s="3" t="s">
        <v>68</v>
      </c>
      <c r="B71" s="34">
        <f>MAX(D70:H70)</f>
        <v>2.8457142857142856</v>
      </c>
    </row>
    <row r="72" spans="1:302" x14ac:dyDescent="0.2">
      <c r="A72" s="31" t="s">
        <v>69</v>
      </c>
      <c r="B72" s="62" t="e">
        <f>AVERAGE(D69:KQ69)</f>
        <v>#DIV/0!</v>
      </c>
    </row>
    <row r="74" spans="1:302" x14ac:dyDescent="0.2">
      <c r="A74" t="s">
        <v>36</v>
      </c>
      <c r="B74" s="34">
        <f>MIN(D74:H74)</f>
        <v>0.57630522088353409</v>
      </c>
      <c r="D74" s="33"/>
      <c r="E74" s="38">
        <f t="shared" ref="E74:AJ74" si="423">IF(E14&gt;0,+E16/E14,CHAR(32))</f>
        <v>0.57630522088353409</v>
      </c>
      <c r="F74" s="38">
        <f t="shared" si="423"/>
        <v>0.57630522088353409</v>
      </c>
      <c r="G74" s="38">
        <f t="shared" si="423"/>
        <v>0.60483870967741937</v>
      </c>
      <c r="H74" s="38">
        <f t="shared" si="423"/>
        <v>0.63278008298755184</v>
      </c>
      <c r="I74" s="38">
        <f t="shared" si="423"/>
        <v>0.65405183052241878</v>
      </c>
      <c r="J74" s="38">
        <f t="shared" si="423"/>
        <v>0.66424363955382881</v>
      </c>
      <c r="K74" s="38">
        <f t="shared" si="423"/>
        <v>0.66286307053941906</v>
      </c>
      <c r="L74" s="38">
        <f t="shared" si="423"/>
        <v>0.66428571428571426</v>
      </c>
      <c r="M74" s="38">
        <f t="shared" si="423"/>
        <v>0.65625</v>
      </c>
      <c r="N74" s="38">
        <f t="shared" si="423"/>
        <v>0.65625</v>
      </c>
      <c r="O74" s="38">
        <f t="shared" si="423"/>
        <v>0.67380144075515447</v>
      </c>
      <c r="P74" s="38">
        <f t="shared" si="423"/>
        <v>0.70607375271149675</v>
      </c>
      <c r="Q74" s="38">
        <f t="shared" si="423"/>
        <v>0.67044284243048402</v>
      </c>
      <c r="R74" s="38">
        <f t="shared" si="423"/>
        <v>0.63460188723387656</v>
      </c>
      <c r="S74" s="38">
        <f t="shared" si="423"/>
        <v>0.58293691023941352</v>
      </c>
      <c r="T74" s="38">
        <f t="shared" si="423"/>
        <v>0.58391172112610146</v>
      </c>
      <c r="U74" s="38">
        <f t="shared" si="423"/>
        <v>0.59073539733291736</v>
      </c>
      <c r="V74" s="38">
        <f t="shared" si="423"/>
        <v>0.55919961675940599</v>
      </c>
      <c r="W74" s="38">
        <f t="shared" si="423"/>
        <v>0.59121951219512192</v>
      </c>
      <c r="X74" s="38">
        <f t="shared" si="423"/>
        <v>0.66700000000000004</v>
      </c>
      <c r="Y74" s="38">
        <f t="shared" si="423"/>
        <v>0.66700000000000004</v>
      </c>
      <c r="Z74" s="38">
        <f t="shared" si="423"/>
        <v>0.69285714285714284</v>
      </c>
      <c r="AA74" s="38">
        <f t="shared" si="423"/>
        <v>0.68724696356275305</v>
      </c>
      <c r="AB74" s="38">
        <f t="shared" si="423"/>
        <v>0.69855967078189296</v>
      </c>
      <c r="AC74" s="38">
        <f t="shared" si="423"/>
        <v>0.69569672131147542</v>
      </c>
      <c r="AD74" s="38">
        <f t="shared" si="423"/>
        <v>0.70289855072463769</v>
      </c>
      <c r="AE74" s="38">
        <f t="shared" si="423"/>
        <v>0.69997113521091914</v>
      </c>
      <c r="AF74" s="38">
        <f t="shared" si="423"/>
        <v>0.71156103286384975</v>
      </c>
      <c r="AG74" s="38">
        <f t="shared" si="423"/>
        <v>0.69316836130507575</v>
      </c>
      <c r="AH74" s="38">
        <f t="shared" si="423"/>
        <v>0.68909952606635072</v>
      </c>
      <c r="AI74" s="38">
        <f t="shared" si="423"/>
        <v>0.7044573643410853</v>
      </c>
      <c r="AJ74" s="38">
        <f t="shared" si="423"/>
        <v>0.69436485195797515</v>
      </c>
      <c r="AK74" s="38">
        <f t="shared" ref="AK74:BP74" si="424">IF(AK14&gt;0,+AK16/AK14,CHAR(32))</f>
        <v>0.7044573643410853</v>
      </c>
      <c r="AL74" s="38">
        <f t="shared" si="424"/>
        <v>0.64864864864864868</v>
      </c>
      <c r="AM74" s="38">
        <f t="shared" si="424"/>
        <v>0.63188976377952755</v>
      </c>
      <c r="AN74" s="38">
        <f t="shared" si="424"/>
        <v>0.63188976377952755</v>
      </c>
      <c r="AO74" s="38">
        <f t="shared" si="424"/>
        <v>0.6470588235294118</v>
      </c>
      <c r="AP74" s="38">
        <f t="shared" si="424"/>
        <v>0.66447368421052633</v>
      </c>
      <c r="AQ74" s="38">
        <f t="shared" si="424"/>
        <v>0.68181818181818177</v>
      </c>
      <c r="AR74" s="38">
        <f t="shared" si="424"/>
        <v>0.73576880720009108</v>
      </c>
      <c r="AS74" s="38">
        <f t="shared" si="424"/>
        <v>0.74803921568627452</v>
      </c>
      <c r="AT74" s="38">
        <f t="shared" si="424"/>
        <v>0.79243353783231085</v>
      </c>
      <c r="AU74" s="38">
        <f t="shared" si="424"/>
        <v>0</v>
      </c>
      <c r="AV74" s="38">
        <f t="shared" si="424"/>
        <v>0.68700000000000006</v>
      </c>
      <c r="AW74" s="38">
        <f t="shared" si="424"/>
        <v>0.68700000000000006</v>
      </c>
      <c r="AX74" s="38">
        <f t="shared" si="424"/>
        <v>0.72642757118406709</v>
      </c>
      <c r="AY74" s="38">
        <f t="shared" si="424"/>
        <v>0.71636212624584716</v>
      </c>
      <c r="AZ74" s="38">
        <f t="shared" si="424"/>
        <v>0.71329365079365081</v>
      </c>
      <c r="BA74" s="38">
        <f t="shared" si="424"/>
        <v>0.66734731761648403</v>
      </c>
      <c r="BB74" s="38">
        <f t="shared" si="424"/>
        <v>0.65602189781021902</v>
      </c>
      <c r="BC74" s="38">
        <f t="shared" si="424"/>
        <v>0.6694290976058932</v>
      </c>
      <c r="BD74" s="38">
        <f t="shared" si="424"/>
        <v>0.68773234200743494</v>
      </c>
      <c r="BE74" s="38">
        <f t="shared" si="424"/>
        <v>0.68773234200743494</v>
      </c>
      <c r="BF74" s="38">
        <f t="shared" si="424"/>
        <v>0.6601694915254237</v>
      </c>
      <c r="BG74" s="38">
        <f t="shared" si="424"/>
        <v>0.70192307692307687</v>
      </c>
      <c r="BH74" s="38">
        <f t="shared" si="424"/>
        <v>0.74550794747753979</v>
      </c>
      <c r="BI74" s="38">
        <f t="shared" si="424"/>
        <v>0.75</v>
      </c>
      <c r="BJ74" s="38">
        <f t="shared" si="424"/>
        <v>0.73529411764705888</v>
      </c>
      <c r="BK74" s="38">
        <f t="shared" si="424"/>
        <v>0.68946009970653754</v>
      </c>
      <c r="BL74" s="38">
        <f t="shared" si="424"/>
        <v>0.5556142575373344</v>
      </c>
      <c r="BM74" s="38">
        <f t="shared" si="424"/>
        <v>0.71165045032010699</v>
      </c>
      <c r="BN74" s="38">
        <f t="shared" si="424"/>
        <v>0.58146120445535199</v>
      </c>
      <c r="BO74" s="38">
        <f t="shared" si="424"/>
        <v>0.56902985074626866</v>
      </c>
      <c r="BP74" s="38">
        <f t="shared" si="424"/>
        <v>0.601780185758514</v>
      </c>
      <c r="BQ74" s="38">
        <f t="shared" ref="BQ74:CR74" si="425">IF(BQ14&gt;0,+BQ16/BQ14,CHAR(32))</f>
        <v>0.60869565217391308</v>
      </c>
      <c r="BR74" s="38">
        <f t="shared" si="425"/>
        <v>0.60869565217391308</v>
      </c>
      <c r="BS74" s="38">
        <f t="shared" si="425"/>
        <v>0.6880829015544041</v>
      </c>
      <c r="BT74" s="38">
        <f t="shared" si="425"/>
        <v>0.70781893004115226</v>
      </c>
      <c r="BU74" s="38">
        <f t="shared" si="425"/>
        <v>0.72646733111849393</v>
      </c>
      <c r="BV74" s="38">
        <f t="shared" si="425"/>
        <v>0.75373134328358204</v>
      </c>
      <c r="BW74" s="38">
        <f t="shared" si="425"/>
        <v>0.71215351812366734</v>
      </c>
      <c r="BX74" s="38">
        <f t="shared" si="425"/>
        <v>0.69432314410480345</v>
      </c>
      <c r="BY74" s="38">
        <f t="shared" si="425"/>
        <v>0.69456066945606698</v>
      </c>
      <c r="BZ74" s="38">
        <f t="shared" si="425"/>
        <v>0.69456066945606698</v>
      </c>
      <c r="CA74" s="38">
        <f t="shared" si="425"/>
        <v>0.73596673596673601</v>
      </c>
      <c r="CB74" s="38">
        <f t="shared" si="425"/>
        <v>0.75268817204301075</v>
      </c>
      <c r="CC74" s="38">
        <f t="shared" si="425"/>
        <v>0.73556485355648538</v>
      </c>
      <c r="CD74" s="38">
        <f t="shared" si="425"/>
        <v>0.7337154989384288</v>
      </c>
      <c r="CE74" s="38">
        <f t="shared" si="425"/>
        <v>0.73638344226579522</v>
      </c>
      <c r="CF74" s="38">
        <f t="shared" si="425"/>
        <v>0.76419213973799127</v>
      </c>
      <c r="CG74" s="38">
        <f t="shared" si="425"/>
        <v>0.69230769230769229</v>
      </c>
      <c r="CH74" s="38">
        <f t="shared" si="425"/>
        <v>0.68431771894093685</v>
      </c>
      <c r="CI74" s="38">
        <f t="shared" si="425"/>
        <v>0.74468085106382975</v>
      </c>
      <c r="CJ74" s="38">
        <f t="shared" si="425"/>
        <v>0.70600858369098718</v>
      </c>
      <c r="CK74" s="38">
        <f t="shared" si="425"/>
        <v>0.62809917355371903</v>
      </c>
      <c r="CL74" s="38">
        <f t="shared" si="425"/>
        <v>0.6335797254487856</v>
      </c>
      <c r="CM74" s="38">
        <f t="shared" si="425"/>
        <v>0.62127659574468086</v>
      </c>
      <c r="CN74" s="38">
        <f t="shared" si="425"/>
        <v>0.6938144329896907</v>
      </c>
      <c r="CO74" s="38">
        <f t="shared" si="425"/>
        <v>0.65447154471544711</v>
      </c>
      <c r="CP74" s="38">
        <f t="shared" si="425"/>
        <v>0.65447154471544711</v>
      </c>
      <c r="CQ74" s="38">
        <f t="shared" si="425"/>
        <v>0.64147088866189994</v>
      </c>
      <c r="CR74" s="38">
        <f t="shared" si="425"/>
        <v>0.65331928345626977</v>
      </c>
      <c r="CS74" s="38"/>
      <c r="CT74" s="38">
        <f t="shared" ref="CT74:DN74" si="426">IF(CT14&gt;0,+CT16/CT14,CHAR(32))</f>
        <v>0.71970495258166489</v>
      </c>
      <c r="CU74" s="38">
        <f t="shared" si="426"/>
        <v>0.67826086956521736</v>
      </c>
      <c r="CV74" s="38">
        <f t="shared" si="426"/>
        <v>0.70113844108359646</v>
      </c>
      <c r="CW74" s="38">
        <f t="shared" si="426"/>
        <v>0.7203842049092849</v>
      </c>
      <c r="CX74" s="38">
        <f t="shared" si="426"/>
        <v>0.66962305986696236</v>
      </c>
      <c r="CY74" s="38">
        <f t="shared" si="426"/>
        <v>0.65777777777777779</v>
      </c>
      <c r="CZ74" s="38">
        <f t="shared" si="426"/>
        <v>0.65486725663716816</v>
      </c>
      <c r="DA74" s="38">
        <f t="shared" si="426"/>
        <v>0.6188340807174888</v>
      </c>
      <c r="DB74" s="38">
        <f t="shared" si="426"/>
        <v>0.62844036697247707</v>
      </c>
      <c r="DC74" s="38">
        <f t="shared" si="426"/>
        <v>0.64814814814814814</v>
      </c>
      <c r="DD74" s="38">
        <f t="shared" si="426"/>
        <v>0.65753424657534243</v>
      </c>
      <c r="DE74" s="38">
        <f t="shared" si="426"/>
        <v>0.70588235294117652</v>
      </c>
      <c r="DF74" s="38">
        <f t="shared" si="426"/>
        <v>0.65350877192982459</v>
      </c>
      <c r="DG74" s="38">
        <f t="shared" si="426"/>
        <v>0.63948497854077258</v>
      </c>
      <c r="DH74" s="38">
        <f t="shared" si="426"/>
        <v>0.6428571428571429</v>
      </c>
      <c r="DI74" s="38">
        <f t="shared" si="426"/>
        <v>0.64583333333333337</v>
      </c>
      <c r="DJ74" s="38">
        <f t="shared" si="426"/>
        <v>0.66052421220918001</v>
      </c>
      <c r="DK74" s="38">
        <f t="shared" si="426"/>
        <v>0.67346938775510201</v>
      </c>
      <c r="DL74" s="38">
        <f t="shared" si="426"/>
        <v>0.67073170731707321</v>
      </c>
      <c r="DM74" s="38">
        <f t="shared" si="426"/>
        <v>0.66800000000000004</v>
      </c>
      <c r="DN74" s="38">
        <f t="shared" si="426"/>
        <v>0.69128205128205134</v>
      </c>
      <c r="DO74" s="38">
        <f t="shared" ref="DO74:DY74" si="427">IF(DO14&gt;0,+DO16/DO14,CHAR(32))</f>
        <v>0.6837944664031621</v>
      </c>
      <c r="DP74" s="38">
        <f t="shared" si="427"/>
        <v>0.67770204479065244</v>
      </c>
      <c r="DQ74" s="38">
        <f t="shared" si="427"/>
        <v>0.65699208443271773</v>
      </c>
      <c r="DR74" s="38">
        <f t="shared" si="427"/>
        <v>0.69259259259259254</v>
      </c>
      <c r="DS74" s="38">
        <f t="shared" si="427"/>
        <v>0.7232472324723247</v>
      </c>
      <c r="DT74" s="38">
        <f t="shared" si="427"/>
        <v>0.65931372549019607</v>
      </c>
      <c r="DU74" s="38">
        <f t="shared" si="427"/>
        <v>0.7197231833910035</v>
      </c>
      <c r="DV74" s="38">
        <f t="shared" si="427"/>
        <v>0.71111111111111114</v>
      </c>
      <c r="DW74" s="38">
        <f t="shared" si="427"/>
        <v>0.68806584362139922</v>
      </c>
      <c r="DX74" s="38">
        <f t="shared" si="427"/>
        <v>0.74684542586750791</v>
      </c>
      <c r="DY74" s="38">
        <f t="shared" si="427"/>
        <v>0.71081504702194354</v>
      </c>
      <c r="DZ74" s="38">
        <f t="shared" ref="DZ74:EL74" si="428">IF(DZ14&gt;0,+DZ16/DZ14,CHAR(32))</f>
        <v>0.70396825396825402</v>
      </c>
      <c r="EA74" s="38">
        <f t="shared" si="428"/>
        <v>0.69952681388012616</v>
      </c>
      <c r="EB74" s="38">
        <f t="shared" si="428"/>
        <v>0.65217391304347827</v>
      </c>
      <c r="EC74" s="38">
        <f t="shared" si="428"/>
        <v>0.66932270916334657</v>
      </c>
      <c r="ED74" s="38">
        <f t="shared" si="428"/>
        <v>0.66943396226415097</v>
      </c>
      <c r="EE74" s="38">
        <f t="shared" si="428"/>
        <v>0.6412480842080911</v>
      </c>
      <c r="EF74" s="38">
        <f t="shared" si="428"/>
        <v>0.63576937412196444</v>
      </c>
      <c r="EG74" s="38">
        <f t="shared" si="428"/>
        <v>0.62606232294617559</v>
      </c>
      <c r="EH74" s="38">
        <f t="shared" si="428"/>
        <v>0.66631199231827265</v>
      </c>
      <c r="EI74" s="38">
        <f t="shared" si="428"/>
        <v>0.55841121495327106</v>
      </c>
      <c r="EJ74" s="38">
        <f t="shared" si="428"/>
        <v>0.62530413625304138</v>
      </c>
      <c r="EK74" s="38">
        <f t="shared" si="428"/>
        <v>0.62530413625304138</v>
      </c>
      <c r="EL74" s="38">
        <f t="shared" si="428"/>
        <v>0.64249999999999996</v>
      </c>
      <c r="EM74" s="38">
        <f t="shared" ref="EM74:EX74" si="429">IF(EM14&gt;0,+EM16/EM14,CHAR(32))</f>
        <v>0.6166666666666667</v>
      </c>
      <c r="EN74" s="38">
        <f t="shared" si="429"/>
        <v>0.60183486238532113</v>
      </c>
      <c r="EO74" s="38">
        <f t="shared" si="429"/>
        <v>0.6009732360097324</v>
      </c>
      <c r="EP74" s="38">
        <f t="shared" si="429"/>
        <v>0.60194174757281549</v>
      </c>
      <c r="EQ74" s="38">
        <f t="shared" si="429"/>
        <v>0.61518987341772147</v>
      </c>
      <c r="ER74" s="38">
        <f t="shared" si="429"/>
        <v>0.64953886693017127</v>
      </c>
      <c r="ES74" s="38">
        <f t="shared" si="429"/>
        <v>0.65738341968911918</v>
      </c>
      <c r="ET74" s="38">
        <f t="shared" si="429"/>
        <v>0.63923182441700965</v>
      </c>
      <c r="EU74" s="38">
        <f t="shared" si="429"/>
        <v>0.63879369431117206</v>
      </c>
      <c r="EV74" s="38">
        <f t="shared" si="429"/>
        <v>0.66414835164835162</v>
      </c>
      <c r="EW74" s="38">
        <f t="shared" si="429"/>
        <v>0.62962358572671884</v>
      </c>
      <c r="EX74" s="38">
        <f t="shared" si="429"/>
        <v>0.63766145479265801</v>
      </c>
      <c r="EY74" s="38">
        <f t="shared" ref="EY74:FM74" si="430">IF(EY14&gt;0,+EY16/EY14,CHAR(32))</f>
        <v>0.65389876880984954</v>
      </c>
      <c r="EZ74" s="38">
        <f t="shared" si="430"/>
        <v>0.69401739436001053</v>
      </c>
      <c r="FA74" s="38">
        <f t="shared" si="430"/>
        <v>0.69664160691997334</v>
      </c>
      <c r="FB74" s="38">
        <f t="shared" si="430"/>
        <v>0.69664160691997334</v>
      </c>
      <c r="FC74" s="38">
        <f t="shared" si="430"/>
        <v>0.71115497373080605</v>
      </c>
      <c r="FD74" s="38">
        <f t="shared" si="430"/>
        <v>0.6882022471910112</v>
      </c>
      <c r="FE74" s="38">
        <f t="shared" si="430"/>
        <v>0.6882022471910112</v>
      </c>
      <c r="FF74" s="38">
        <f t="shared" si="430"/>
        <v>0.760614934114202</v>
      </c>
      <c r="FG74" s="38">
        <f t="shared" si="430"/>
        <v>0.77461538461538459</v>
      </c>
      <c r="FH74" s="38">
        <f t="shared" si="430"/>
        <v>0.70532915360501569</v>
      </c>
      <c r="FI74" s="38">
        <f t="shared" si="430"/>
        <v>0.72511848341232232</v>
      </c>
      <c r="FJ74" s="38">
        <f t="shared" si="430"/>
        <v>0.73375594294770208</v>
      </c>
      <c r="FK74" s="38">
        <f t="shared" si="430"/>
        <v>0.73642800944138476</v>
      </c>
      <c r="FL74" s="38">
        <f t="shared" si="430"/>
        <v>0.73642800944138476</v>
      </c>
      <c r="FM74" s="38">
        <f t="shared" si="430"/>
        <v>0.78616352201257866</v>
      </c>
      <c r="FN74" s="38">
        <f t="shared" ref="FN74:FY74" si="431">IF(FN14&gt;0,+FN16/FN14,CHAR(32))</f>
        <v>0.7389620449264136</v>
      </c>
      <c r="FO74" s="38">
        <f t="shared" si="431"/>
        <v>0.73916408668730649</v>
      </c>
      <c r="FP74" s="38">
        <f t="shared" si="431"/>
        <v>0.75308641975308643</v>
      </c>
      <c r="FQ74" s="38">
        <f t="shared" si="431"/>
        <v>0.74382716049382713</v>
      </c>
      <c r="FR74" s="38">
        <f t="shared" si="431"/>
        <v>0.74528301886792447</v>
      </c>
      <c r="FS74" s="38">
        <f t="shared" si="431"/>
        <v>0.76143292682926833</v>
      </c>
      <c r="FT74" s="38">
        <f t="shared" si="431"/>
        <v>0.75851393188854488</v>
      </c>
      <c r="FU74" s="38">
        <f t="shared" si="431"/>
        <v>0.77917981072555209</v>
      </c>
      <c r="FV74" s="38">
        <f t="shared" si="431"/>
        <v>0.70977011494252873</v>
      </c>
      <c r="FW74" s="38">
        <f t="shared" si="431"/>
        <v>0.74785714285714289</v>
      </c>
      <c r="FX74" s="38">
        <f t="shared" si="431"/>
        <v>0.74785714285714289</v>
      </c>
      <c r="FY74" s="38">
        <f t="shared" si="431"/>
        <v>0.72546230440967285</v>
      </c>
      <c r="FZ74" s="38">
        <f t="shared" ref="FZ74:HG74" si="432">IF(FZ14&gt;0,+FZ16/FZ14,CHAR(32))</f>
        <v>0.699438202247191</v>
      </c>
      <c r="GA74" s="38">
        <f t="shared" si="432"/>
        <v>0.71449067431850788</v>
      </c>
      <c r="GB74" s="38">
        <f t="shared" si="432"/>
        <v>0.70940170940170943</v>
      </c>
      <c r="GC74" s="38">
        <f t="shared" si="432"/>
        <v>0.72206303724928367</v>
      </c>
      <c r="GD74" s="38">
        <f t="shared" si="432"/>
        <v>0.73352435530085958</v>
      </c>
      <c r="GE74" s="38">
        <f t="shared" si="432"/>
        <v>0.73352435530085958</v>
      </c>
      <c r="GF74" s="38">
        <f t="shared" si="432"/>
        <v>0.76120448179271705</v>
      </c>
      <c r="GG74" s="38">
        <f t="shared" si="432"/>
        <v>0.7106741573033708</v>
      </c>
      <c r="GH74" s="38">
        <f t="shared" si="432"/>
        <v>0.65985915492957747</v>
      </c>
      <c r="GI74" s="38">
        <f t="shared" si="432"/>
        <v>0.60875706214689262</v>
      </c>
      <c r="GJ74" s="38">
        <f t="shared" si="432"/>
        <v>0.55736543909348446</v>
      </c>
      <c r="GK74" s="38">
        <f t="shared" si="432"/>
        <v>0.50568181818181823</v>
      </c>
      <c r="GL74" s="38">
        <f t="shared" si="432"/>
        <v>0.51934523809523814</v>
      </c>
      <c r="GM74" s="38">
        <f t="shared" si="432"/>
        <v>0.50877192982456143</v>
      </c>
      <c r="GN74" s="38">
        <f t="shared" si="432"/>
        <v>0.50724637681159424</v>
      </c>
      <c r="GO74" s="38">
        <f t="shared" si="432"/>
        <v>0.53081232492997199</v>
      </c>
      <c r="GP74" s="38">
        <f t="shared" si="432"/>
        <v>0.54084507042253516</v>
      </c>
      <c r="GQ74" s="38">
        <f t="shared" si="432"/>
        <v>0.54277286135693215</v>
      </c>
      <c r="GR74" s="38">
        <f t="shared" si="432"/>
        <v>0.55552254767987641</v>
      </c>
      <c r="GS74" s="38">
        <f t="shared" si="432"/>
        <v>0.5619335347432024</v>
      </c>
      <c r="GT74" s="38">
        <f t="shared" si="432"/>
        <v>0.56534954407294835</v>
      </c>
      <c r="GU74" s="38">
        <f t="shared" si="432"/>
        <v>0.55847953216374269</v>
      </c>
      <c r="GV74" s="38">
        <f t="shared" si="432"/>
        <v>0.58112094395280234</v>
      </c>
      <c r="GW74" s="38">
        <f t="shared" si="432"/>
        <v>0.61834319526627224</v>
      </c>
      <c r="GX74" s="38">
        <f t="shared" si="432"/>
        <v>0.6189689261368666</v>
      </c>
      <c r="GY74" s="38">
        <f t="shared" si="432"/>
        <v>0.60244648318042815</v>
      </c>
      <c r="GZ74" s="38">
        <f t="shared" si="432"/>
        <v>0.60303030303030303</v>
      </c>
      <c r="HA74" s="38">
        <f t="shared" si="432"/>
        <v>0.60559006211180122</v>
      </c>
      <c r="HB74" s="38">
        <f t="shared" si="432"/>
        <v>0.59705882352941175</v>
      </c>
      <c r="HC74" s="38">
        <f t="shared" si="432"/>
        <v>0.61641791044776117</v>
      </c>
      <c r="HD74" s="38">
        <f t="shared" si="432"/>
        <v>0.62205323193916351</v>
      </c>
      <c r="HE74" s="38">
        <f t="shared" si="432"/>
        <v>0.62195121951219512</v>
      </c>
      <c r="HF74" s="38">
        <f t="shared" si="432"/>
        <v>0</v>
      </c>
      <c r="HG74" s="38">
        <f t="shared" si="432"/>
        <v>0.62691131498470953</v>
      </c>
      <c r="HH74" s="38">
        <f t="shared" ref="HH74:IT74" si="433">IF(HH14&gt;0,+HH16/HH14,CHAR(32))</f>
        <v>0.60790273556231</v>
      </c>
      <c r="HI74" s="38">
        <f t="shared" si="433"/>
        <v>0.64535549616751342</v>
      </c>
      <c r="HJ74" s="38">
        <f t="shared" si="433"/>
        <v>0.67138187039809349</v>
      </c>
      <c r="HK74" s="38">
        <f t="shared" si="433"/>
        <v>0.63523956723338482</v>
      </c>
      <c r="HL74" s="38">
        <f t="shared" si="433"/>
        <v>0.60526315789473684</v>
      </c>
      <c r="HM74" s="38">
        <f t="shared" si="433"/>
        <v>0.62855162855162861</v>
      </c>
      <c r="HN74" s="38">
        <f t="shared" si="433"/>
        <v>0.64601139601139601</v>
      </c>
      <c r="HO74" s="38">
        <f t="shared" si="433"/>
        <v>0.63085399449035817</v>
      </c>
      <c r="HP74" s="38">
        <f t="shared" si="433"/>
        <v>0.6871345029239766</v>
      </c>
      <c r="HQ74" s="38">
        <f t="shared" si="433"/>
        <v>0.69985358711566614</v>
      </c>
      <c r="HR74" s="38">
        <f t="shared" si="433"/>
        <v>0.72245762711864403</v>
      </c>
      <c r="HS74" s="38">
        <f t="shared" si="433"/>
        <v>0.72526444148257385</v>
      </c>
      <c r="HT74" s="38">
        <f t="shared" si="433"/>
        <v>0.71893491124260356</v>
      </c>
      <c r="HU74" s="38">
        <f t="shared" si="433"/>
        <v>0.71893491124260356</v>
      </c>
      <c r="HV74" s="38">
        <f t="shared" si="433"/>
        <v>0.74164133738601823</v>
      </c>
      <c r="HW74" s="38">
        <f t="shared" si="433"/>
        <v>0.72979438573115707</v>
      </c>
      <c r="HX74" s="38">
        <f t="shared" si="433"/>
        <v>0.70655487804878048</v>
      </c>
      <c r="HY74" s="38">
        <f t="shared" si="433"/>
        <v>0.70201238390092879</v>
      </c>
      <c r="HZ74" s="38">
        <f t="shared" si="433"/>
        <v>0.66585423151465317</v>
      </c>
      <c r="IA74" s="38">
        <f t="shared" si="433"/>
        <v>0.67686567164179101</v>
      </c>
      <c r="IB74" s="38">
        <f t="shared" si="433"/>
        <v>0.67085798816568043</v>
      </c>
      <c r="IC74" s="38">
        <f t="shared" si="433"/>
        <v>0.67889221556886226</v>
      </c>
      <c r="ID74" s="38">
        <f t="shared" si="433"/>
        <v>0.65443425076452599</v>
      </c>
      <c r="IE74" s="38">
        <f t="shared" si="433"/>
        <v>0.71168513229339947</v>
      </c>
      <c r="IF74" s="38">
        <f t="shared" si="433"/>
        <v>0.69711316752236607</v>
      </c>
      <c r="IG74" s="38">
        <f t="shared" si="433"/>
        <v>0.67527386541471046</v>
      </c>
      <c r="IH74" s="38">
        <f t="shared" si="433"/>
        <v>0.71440397350993379</v>
      </c>
      <c r="II74" s="38">
        <f t="shared" si="433"/>
        <v>0.72643097643097643</v>
      </c>
      <c r="IJ74" s="38">
        <f t="shared" si="433"/>
        <v>0.60553633217993075</v>
      </c>
      <c r="IK74" s="38">
        <f t="shared" si="433"/>
        <v>0.59298531810766719</v>
      </c>
      <c r="IL74" s="38">
        <f t="shared" si="433"/>
        <v>0.59450171821305842</v>
      </c>
      <c r="IM74" s="38">
        <f t="shared" si="433"/>
        <v>0.59491525423728808</v>
      </c>
      <c r="IN74" s="38">
        <f t="shared" si="433"/>
        <v>0.57516339869281041</v>
      </c>
      <c r="IO74" s="38">
        <f t="shared" si="433"/>
        <v>0.59499999999999997</v>
      </c>
      <c r="IP74" s="38">
        <f t="shared" si="433"/>
        <v>0.57928802588996764</v>
      </c>
      <c r="IQ74" s="38">
        <f t="shared" si="433"/>
        <v>0.60067114093959728</v>
      </c>
      <c r="IR74" s="38">
        <f t="shared" si="433"/>
        <v>0.60891938250428812</v>
      </c>
      <c r="IS74" s="38">
        <f t="shared" si="433"/>
        <v>0.60068259385665534</v>
      </c>
      <c r="IT74" s="38">
        <f t="shared" si="433"/>
        <v>0.63537906137184119</v>
      </c>
      <c r="IU74" s="38">
        <f t="shared" ref="IU74:JK74" si="434">IF(IU14&gt;0,+IU16/IU14,CHAR(32))</f>
        <v>0.61702127659574468</v>
      </c>
      <c r="IV74" s="38">
        <f t="shared" si="434"/>
        <v>0.61702127659574468</v>
      </c>
      <c r="IW74" s="38">
        <f t="shared" si="434"/>
        <v>0.60780984719864173</v>
      </c>
      <c r="IX74" s="38">
        <f t="shared" si="434"/>
        <v>0.5569686197597451</v>
      </c>
      <c r="IY74" s="38">
        <f t="shared" si="434"/>
        <v>0.5901639344262295</v>
      </c>
      <c r="IZ74" s="38">
        <f t="shared" si="434"/>
        <v>0.58100505082795217</v>
      </c>
      <c r="JA74" s="38">
        <f t="shared" si="434"/>
        <v>0.61204013377926425</v>
      </c>
      <c r="JB74" s="38">
        <f t="shared" si="434"/>
        <v>0.53135313531353134</v>
      </c>
      <c r="JC74" s="38">
        <f t="shared" si="434"/>
        <v>0.54054054054054057</v>
      </c>
      <c r="JD74" s="38">
        <f t="shared" si="434"/>
        <v>0.64032921810699583</v>
      </c>
      <c r="JE74" s="38">
        <f t="shared" si="434"/>
        <v>0.63821850265991964</v>
      </c>
      <c r="JF74" s="38">
        <f t="shared" si="434"/>
        <v>0.63821850265991964</v>
      </c>
      <c r="JG74" s="38">
        <f t="shared" si="434"/>
        <v>0.61717745224128728</v>
      </c>
      <c r="JH74" s="38">
        <f t="shared" si="434"/>
        <v>0.66445182724252494</v>
      </c>
      <c r="JI74" s="38">
        <f t="shared" si="434"/>
        <v>0.68791946308724827</v>
      </c>
      <c r="JJ74" s="38">
        <f t="shared" si="434"/>
        <v>0.66556291390728473</v>
      </c>
      <c r="JK74" s="38">
        <f t="shared" si="434"/>
        <v>0.65372168284789645</v>
      </c>
      <c r="JL74" s="38">
        <f t="shared" ref="JL74:KP74" si="435">IF(JL14&gt;0,+JL16/JL14,CHAR(32))</f>
        <v>0.66889632107023411</v>
      </c>
      <c r="JM74" s="38">
        <f t="shared" ref="JM74" si="436">IF(JM14&gt;0,+JM16/JM14,CHAR(32))</f>
        <v>0.66889632107023411</v>
      </c>
      <c r="JN74" s="38">
        <f t="shared" si="435"/>
        <v>0.6952054794520548</v>
      </c>
      <c r="JO74" s="38">
        <f t="shared" si="435"/>
        <v>0.68813559322033901</v>
      </c>
      <c r="JP74" s="38">
        <f t="shared" si="435"/>
        <v>0.68813559322033901</v>
      </c>
      <c r="JQ74" s="38">
        <f t="shared" si="435"/>
        <v>0.66429136975455261</v>
      </c>
      <c r="JR74" s="38">
        <f t="shared" si="435"/>
        <v>0.71678321678321677</v>
      </c>
      <c r="JS74" s="38">
        <f t="shared" si="435"/>
        <v>0.70928338762214982</v>
      </c>
      <c r="JT74" s="38">
        <f t="shared" ref="JT74" si="437">IF(JT14&gt;0,+JT16/JT14,CHAR(32))</f>
        <v>0.69830508474576269</v>
      </c>
      <c r="JU74" s="38">
        <f t="shared" si="435"/>
        <v>0.69830508474576269</v>
      </c>
      <c r="JV74" s="38">
        <f t="shared" si="435"/>
        <v>0.74035087719298243</v>
      </c>
      <c r="JW74" s="38">
        <f t="shared" si="435"/>
        <v>0.77173913043478259</v>
      </c>
      <c r="JX74" s="38">
        <f t="shared" si="435"/>
        <v>0.79680567879325648</v>
      </c>
      <c r="JY74" s="38">
        <f t="shared" si="435"/>
        <v>0.79680567879325648</v>
      </c>
      <c r="JZ74" s="38">
        <f t="shared" si="435"/>
        <v>0.69092465753424659</v>
      </c>
      <c r="KA74" s="38">
        <f t="shared" si="435"/>
        <v>0.74220183486238533</v>
      </c>
      <c r="KB74" s="38">
        <f t="shared" si="435"/>
        <v>0.71765816808309724</v>
      </c>
      <c r="KC74" s="38">
        <f t="shared" si="435"/>
        <v>0.7483443708609272</v>
      </c>
      <c r="KD74" s="38">
        <f t="shared" ref="KD74" si="438">IF(KD14&gt;0,+KD16/KD14,CHAR(32))</f>
        <v>0.75875486381322954</v>
      </c>
      <c r="KE74" s="38" t="str">
        <f t="shared" si="435"/>
        <v xml:space="preserve"> </v>
      </c>
      <c r="KF74" s="38" t="str">
        <f t="shared" si="435"/>
        <v xml:space="preserve"> </v>
      </c>
      <c r="KG74" s="38" t="str">
        <f t="shared" si="435"/>
        <v xml:space="preserve"> </v>
      </c>
      <c r="KH74" s="38" t="str">
        <f t="shared" si="435"/>
        <v xml:space="preserve"> </v>
      </c>
      <c r="KI74" s="38" t="str">
        <f t="shared" si="435"/>
        <v xml:space="preserve"> </v>
      </c>
      <c r="KJ74" s="38" t="str">
        <f t="shared" si="435"/>
        <v xml:space="preserve"> </v>
      </c>
      <c r="KK74" s="38" t="str">
        <f t="shared" si="435"/>
        <v xml:space="preserve"> </v>
      </c>
      <c r="KL74" s="38" t="str">
        <f t="shared" si="435"/>
        <v xml:space="preserve"> </v>
      </c>
      <c r="KM74" s="38" t="str">
        <f t="shared" si="435"/>
        <v xml:space="preserve"> </v>
      </c>
      <c r="KN74" s="38" t="str">
        <f t="shared" si="435"/>
        <v xml:space="preserve"> </v>
      </c>
      <c r="KO74" s="38" t="str">
        <f t="shared" si="435"/>
        <v xml:space="preserve"> </v>
      </c>
      <c r="KP74" s="38" t="str">
        <f t="shared" si="435"/>
        <v xml:space="preserve"> </v>
      </c>
    </row>
    <row r="75" spans="1:302" x14ac:dyDescent="0.2">
      <c r="A75" t="s">
        <v>37</v>
      </c>
      <c r="B75" s="34">
        <f>MAX(D74:H74)</f>
        <v>0.63278008298755184</v>
      </c>
    </row>
    <row r="76" spans="1:302" x14ac:dyDescent="0.2">
      <c r="A76" s="31" t="s">
        <v>38</v>
      </c>
      <c r="B76" s="62" t="e">
        <f>AVERAGE(D73:KQ73)</f>
        <v>#DIV/0!</v>
      </c>
    </row>
    <row r="78" spans="1:302" x14ac:dyDescent="0.2">
      <c r="A78" t="s">
        <v>39</v>
      </c>
      <c r="B78" s="34">
        <f>MIN(D78:H78)</f>
        <v>0.56224899598393574</v>
      </c>
      <c r="D78" s="33"/>
      <c r="E78" s="38">
        <f t="shared" ref="E78:AJ78" si="439">IF(E14&gt;0,IF(E18&gt;0,+E18/E14,CHAR(32)),CHAR(32))</f>
        <v>0.56224899598393574</v>
      </c>
      <c r="F78" s="38">
        <f t="shared" si="439"/>
        <v>0.56224899598393574</v>
      </c>
      <c r="G78" s="38">
        <f t="shared" si="439"/>
        <v>0.61290322580645162</v>
      </c>
      <c r="H78" s="38">
        <f t="shared" si="439"/>
        <v>0.63174273858921159</v>
      </c>
      <c r="I78" s="38">
        <f t="shared" si="439"/>
        <v>0.62525709584533118</v>
      </c>
      <c r="J78" s="38">
        <f t="shared" si="439"/>
        <v>0.63500020888164765</v>
      </c>
      <c r="K78" s="38">
        <f t="shared" si="439"/>
        <v>0.67116182572614103</v>
      </c>
      <c r="L78" s="38">
        <f t="shared" si="439"/>
        <v>0.66020408163265309</v>
      </c>
      <c r="M78" s="38">
        <f t="shared" si="439"/>
        <v>0.65221774193548387</v>
      </c>
      <c r="N78" s="38">
        <f t="shared" si="439"/>
        <v>0.65221774193548387</v>
      </c>
      <c r="O78" s="38">
        <f t="shared" si="439"/>
        <v>0.66966133973668962</v>
      </c>
      <c r="P78" s="38">
        <f t="shared" si="439"/>
        <v>0.70173535791757047</v>
      </c>
      <c r="Q78" s="38">
        <f t="shared" si="439"/>
        <v>0.66632337796086505</v>
      </c>
      <c r="R78" s="38">
        <f t="shared" si="439"/>
        <v>0.63070264368712459</v>
      </c>
      <c r="S78" s="38">
        <f t="shared" si="439"/>
        <v>0.61510566950011691</v>
      </c>
      <c r="T78" s="38">
        <f t="shared" si="439"/>
        <v>0.63070264368712459</v>
      </c>
      <c r="U78" s="38">
        <f t="shared" si="439"/>
        <v>0.63947594166731647</v>
      </c>
      <c r="V78" s="38">
        <f t="shared" si="439"/>
        <v>0.59604967387699448</v>
      </c>
      <c r="W78" s="38">
        <f t="shared" si="439"/>
        <v>0.63121951219512196</v>
      </c>
      <c r="X78" s="38">
        <f t="shared" si="439"/>
        <v>0.64700000000000002</v>
      </c>
      <c r="Y78" s="38">
        <f t="shared" si="439"/>
        <v>0.64700000000000002</v>
      </c>
      <c r="Z78" s="38">
        <f t="shared" si="439"/>
        <v>0.74183673469387756</v>
      </c>
      <c r="AA78" s="38">
        <f t="shared" si="439"/>
        <v>0.73582995951417007</v>
      </c>
      <c r="AB78" s="38">
        <f t="shared" si="439"/>
        <v>0.74794238683127567</v>
      </c>
      <c r="AC78" s="38">
        <f t="shared" si="439"/>
        <v>0.74487704918032782</v>
      </c>
      <c r="AD78" s="38">
        <f t="shared" si="439"/>
        <v>0.7525879917184265</v>
      </c>
      <c r="AE78" s="38">
        <f t="shared" si="439"/>
        <v>0.74945363077811222</v>
      </c>
      <c r="AF78" s="38">
        <f t="shared" si="439"/>
        <v>0.7618628437290409</v>
      </c>
      <c r="AG78" s="38">
        <f t="shared" si="439"/>
        <v>0.7217526236269346</v>
      </c>
      <c r="AH78" s="38">
        <f t="shared" si="439"/>
        <v>0.67014218009478677</v>
      </c>
      <c r="AI78" s="38">
        <f t="shared" si="439"/>
        <v>0.68507751937984496</v>
      </c>
      <c r="AJ78" s="38">
        <f t="shared" si="439"/>
        <v>0.67526265520534856</v>
      </c>
      <c r="AK78" s="38">
        <f t="shared" ref="AK78:BP78" si="440">IF(AK14&gt;0,IF(AK18&gt;0,+AK18/AK14,CHAR(32)),CHAR(32))</f>
        <v>0.68507751937984496</v>
      </c>
      <c r="AL78" s="38">
        <f t="shared" si="440"/>
        <v>0.68243243243243246</v>
      </c>
      <c r="AM78" s="38">
        <f t="shared" si="440"/>
        <v>0.70866141732283461</v>
      </c>
      <c r="AN78" s="38">
        <f t="shared" si="440"/>
        <v>0.70866141732283461</v>
      </c>
      <c r="AO78" s="38">
        <f t="shared" si="440"/>
        <v>0.70196078431372544</v>
      </c>
      <c r="AP78" s="38">
        <f t="shared" si="440"/>
        <v>0.67669172932330823</v>
      </c>
      <c r="AQ78" s="38">
        <f t="shared" si="440"/>
        <v>0.68181818181818177</v>
      </c>
      <c r="AR78" s="38">
        <f t="shared" si="440"/>
        <v>0.76614893859415933</v>
      </c>
      <c r="AS78" s="38">
        <f t="shared" si="440"/>
        <v>0.79117647058823526</v>
      </c>
      <c r="AT78" s="38">
        <f t="shared" si="440"/>
        <v>0.82515337423312884</v>
      </c>
      <c r="AU78" s="38">
        <f t="shared" si="440"/>
        <v>0.76116504854368927</v>
      </c>
      <c r="AV78" s="38">
        <f t="shared" si="440"/>
        <v>0.7</v>
      </c>
      <c r="AW78" s="38">
        <f t="shared" si="440"/>
        <v>0.7</v>
      </c>
      <c r="AX78" s="38">
        <f t="shared" si="440"/>
        <v>0.78477516726310859</v>
      </c>
      <c r="AY78" s="38">
        <f t="shared" si="440"/>
        <v>0.76166565992147384</v>
      </c>
      <c r="AZ78" s="38">
        <f t="shared" si="440"/>
        <v>0.7857142857142857</v>
      </c>
      <c r="BA78" s="38">
        <f t="shared" si="440"/>
        <v>0.73881566734731752</v>
      </c>
      <c r="BB78" s="38">
        <f t="shared" si="440"/>
        <v>0.73631386861313863</v>
      </c>
      <c r="BC78" s="38">
        <f t="shared" si="440"/>
        <v>0.71086556169429094</v>
      </c>
      <c r="BD78" s="38">
        <f t="shared" si="440"/>
        <v>0.70631970260223054</v>
      </c>
      <c r="BE78" s="38">
        <f t="shared" si="440"/>
        <v>0.70631970260223054</v>
      </c>
      <c r="BF78" s="38">
        <f t="shared" si="440"/>
        <v>0.67372881355932202</v>
      </c>
      <c r="BG78" s="38">
        <f t="shared" si="440"/>
        <v>0.68181818181818177</v>
      </c>
      <c r="BH78" s="38">
        <f t="shared" si="440"/>
        <v>0.69713199723565999</v>
      </c>
      <c r="BI78" s="38">
        <f t="shared" si="440"/>
        <v>0.71797153024911031</v>
      </c>
      <c r="BJ78" s="38">
        <f t="shared" si="440"/>
        <v>0.6875</v>
      </c>
      <c r="BK78" s="38">
        <f t="shared" si="440"/>
        <v>0.66647809638298627</v>
      </c>
      <c r="BL78" s="38">
        <f t="shared" si="440"/>
        <v>0.71058748943364325</v>
      </c>
      <c r="BM78" s="38">
        <f t="shared" si="440"/>
        <v>0.71888450826491113</v>
      </c>
      <c r="BN78" s="38">
        <f t="shared" si="440"/>
        <v>0.6796299792335283</v>
      </c>
      <c r="BO78" s="38">
        <f t="shared" si="440"/>
        <v>0.66791044776119401</v>
      </c>
      <c r="BP78" s="38">
        <f t="shared" si="440"/>
        <v>0.70239938080495368</v>
      </c>
      <c r="BQ78" s="38">
        <f t="shared" ref="BQ78:CR78" si="441">IF(BQ14&gt;0,IF(BQ18&gt;0,+BQ18/BQ14,CHAR(32)),CHAR(32))</f>
        <v>0.76185770750988147</v>
      </c>
      <c r="BR78" s="38">
        <f t="shared" si="441"/>
        <v>0.76185770750988147</v>
      </c>
      <c r="BS78" s="38">
        <f t="shared" si="441"/>
        <v>0.75336787564766838</v>
      </c>
      <c r="BT78" s="38">
        <f t="shared" si="441"/>
        <v>0.69958847736625518</v>
      </c>
      <c r="BU78" s="38">
        <f t="shared" si="441"/>
        <v>0.80509413067552604</v>
      </c>
      <c r="BV78" s="38">
        <f t="shared" si="441"/>
        <v>0.74946695095948823</v>
      </c>
      <c r="BW78" s="38">
        <f t="shared" si="441"/>
        <v>0.74946695095948823</v>
      </c>
      <c r="BX78" s="38">
        <f t="shared" si="441"/>
        <v>0.76746724890829698</v>
      </c>
      <c r="BY78" s="38">
        <f t="shared" si="441"/>
        <v>0.70502092050209209</v>
      </c>
      <c r="BZ78" s="38">
        <f t="shared" si="441"/>
        <v>0.70502092050209209</v>
      </c>
      <c r="CA78" s="38">
        <f t="shared" si="441"/>
        <v>0.73076923076923073</v>
      </c>
      <c r="CB78" s="38">
        <f t="shared" si="441"/>
        <v>0.75591397849462361</v>
      </c>
      <c r="CC78" s="38">
        <f t="shared" si="441"/>
        <v>0.71338912133891208</v>
      </c>
      <c r="CD78" s="38">
        <f t="shared" si="441"/>
        <v>0.74628450106157107</v>
      </c>
      <c r="CE78" s="38">
        <f t="shared" si="441"/>
        <v>0.7570806100217865</v>
      </c>
      <c r="CF78" s="38">
        <f t="shared" si="441"/>
        <v>0.72925764192139741</v>
      </c>
      <c r="CG78" s="38">
        <f t="shared" si="441"/>
        <v>0.6533592989289192</v>
      </c>
      <c r="CH78" s="38">
        <f t="shared" si="441"/>
        <v>0.67209775967413443</v>
      </c>
      <c r="CI78" s="38">
        <f t="shared" si="441"/>
        <v>0.69361702127659575</v>
      </c>
      <c r="CJ78" s="38">
        <f t="shared" si="441"/>
        <v>0.71995708154506433</v>
      </c>
      <c r="CK78" s="38">
        <f t="shared" si="441"/>
        <v>0.64876033057851235</v>
      </c>
      <c r="CL78" s="38">
        <f t="shared" si="441"/>
        <v>0.66314677930306232</v>
      </c>
      <c r="CM78" s="38">
        <f t="shared" si="441"/>
        <v>0.63297872340425532</v>
      </c>
      <c r="CN78" s="38">
        <f t="shared" si="441"/>
        <v>0.61340206185567014</v>
      </c>
      <c r="CO78" s="38">
        <f t="shared" si="441"/>
        <v>0.60467479674796742</v>
      </c>
      <c r="CP78" s="38">
        <f t="shared" si="441"/>
        <v>0.61686991869918695</v>
      </c>
      <c r="CQ78" s="38">
        <f t="shared" si="441"/>
        <v>0.63227783452502551</v>
      </c>
      <c r="CR78" s="38">
        <f t="shared" si="441"/>
        <v>0.5943097997892518</v>
      </c>
      <c r="CS78" s="38"/>
      <c r="CT78" s="38">
        <f t="shared" ref="CT78:DN78" si="442">IF(CT14&gt;0,IF(CT18&gt;0,+CT18/CT14,CHAR(32)),CHAR(32))</f>
        <v>0.70284510010537404</v>
      </c>
      <c r="CU78" s="38">
        <f t="shared" si="442"/>
        <v>0.63043478260869568</v>
      </c>
      <c r="CV78" s="38">
        <f t="shared" si="442"/>
        <v>0.65024098387900942</v>
      </c>
      <c r="CW78" s="38">
        <f t="shared" si="442"/>
        <v>0.6189967982924226</v>
      </c>
      <c r="CX78" s="38">
        <f t="shared" si="442"/>
        <v>0.6430155210643016</v>
      </c>
      <c r="CY78" s="38">
        <f t="shared" si="442"/>
        <v>0.69333333333333336</v>
      </c>
      <c r="CZ78" s="38">
        <f t="shared" si="442"/>
        <v>0.6415929203539823</v>
      </c>
      <c r="DA78" s="38">
        <f t="shared" si="442"/>
        <v>0.65022421524663676</v>
      </c>
      <c r="DB78" s="38">
        <f t="shared" si="442"/>
        <v>0.66513761467889909</v>
      </c>
      <c r="DC78" s="38">
        <f t="shared" si="442"/>
        <v>0.64814814814814814</v>
      </c>
      <c r="DD78" s="38">
        <f t="shared" si="442"/>
        <v>0.63926940639269403</v>
      </c>
      <c r="DE78" s="38">
        <f t="shared" si="442"/>
        <v>0.62895927601809953</v>
      </c>
      <c r="DF78" s="38">
        <f t="shared" si="442"/>
        <v>0.60964912280701755</v>
      </c>
      <c r="DG78" s="38">
        <f t="shared" si="442"/>
        <v>0.59656652360515017</v>
      </c>
      <c r="DH78" s="38">
        <f t="shared" si="442"/>
        <v>0.58403361344537819</v>
      </c>
      <c r="DI78" s="38">
        <f t="shared" si="442"/>
        <v>0.57916666666666672</v>
      </c>
      <c r="DJ78" s="38">
        <f t="shared" si="442"/>
        <v>0.58479532163742687</v>
      </c>
      <c r="DK78" s="38">
        <f t="shared" si="442"/>
        <v>0.54693877551020409</v>
      </c>
      <c r="DL78" s="38">
        <f t="shared" si="442"/>
        <v>0.55691056910569103</v>
      </c>
      <c r="DM78" s="38">
        <f t="shared" si="442"/>
        <v>0.57799999999999996</v>
      </c>
      <c r="DN78" s="38">
        <f t="shared" si="442"/>
        <v>0.56205128205128208</v>
      </c>
      <c r="DO78" s="38">
        <f t="shared" ref="DO78:DY78" si="443">IF(DO14&gt;0,IF(DO18&gt;0,+DO18/DO14,CHAR(32)),CHAR(32))</f>
        <v>0.54150197628458496</v>
      </c>
      <c r="DP78" s="38">
        <f t="shared" si="443"/>
        <v>0.53748782862706912</v>
      </c>
      <c r="DQ78" s="38">
        <f t="shared" si="443"/>
        <v>0.55496921723834658</v>
      </c>
      <c r="DR78" s="38">
        <f t="shared" si="443"/>
        <v>0.56666666666666665</v>
      </c>
      <c r="DS78" s="38">
        <f t="shared" si="443"/>
        <v>0.54612546125461259</v>
      </c>
      <c r="DT78" s="38">
        <f t="shared" si="443"/>
        <v>0.59395424836601307</v>
      </c>
      <c r="DU78" s="38">
        <f t="shared" si="443"/>
        <v>0.58823529411764708</v>
      </c>
      <c r="DV78" s="38">
        <f t="shared" si="443"/>
        <v>0.59145299145299146</v>
      </c>
      <c r="DW78" s="38">
        <f t="shared" si="443"/>
        <v>0.58600823045267492</v>
      </c>
      <c r="DX78" s="38">
        <f t="shared" si="443"/>
        <v>0.57728706624605675</v>
      </c>
      <c r="DY78" s="38">
        <f t="shared" si="443"/>
        <v>0.57366771159874608</v>
      </c>
      <c r="DZ78" s="38">
        <f t="shared" ref="DZ78:EL78" si="444">IF(DZ14&gt;0,IF(DZ18&gt;0,+DZ18/DZ14,CHAR(32)),CHAR(32))</f>
        <v>0.580952380952381</v>
      </c>
      <c r="EA78" s="38">
        <f t="shared" si="444"/>
        <v>0.57728706624605675</v>
      </c>
      <c r="EB78" s="38">
        <f t="shared" si="444"/>
        <v>0.56832298136645965</v>
      </c>
      <c r="EC78" s="38">
        <f t="shared" si="444"/>
        <v>0.58326693227091631</v>
      </c>
      <c r="ED78" s="38">
        <f t="shared" si="444"/>
        <v>0.59396226415094344</v>
      </c>
      <c r="EE78" s="38">
        <f t="shared" si="444"/>
        <v>0.57473757265550451</v>
      </c>
      <c r="EF78" s="38">
        <f t="shared" si="444"/>
        <v>0.56982711660311358</v>
      </c>
      <c r="EG78" s="38">
        <f t="shared" si="444"/>
        <v>0.5439093484419264</v>
      </c>
      <c r="EH78" s="38">
        <f t="shared" si="444"/>
        <v>0.60986686736044426</v>
      </c>
      <c r="EI78" s="38">
        <f t="shared" si="444"/>
        <v>0.57242990654205606</v>
      </c>
      <c r="EJ78" s="38">
        <f t="shared" si="444"/>
        <v>0.59793187347931875</v>
      </c>
      <c r="EK78" s="38">
        <f t="shared" si="444"/>
        <v>0.59793187347931875</v>
      </c>
      <c r="EL78" s="38">
        <f t="shared" si="444"/>
        <v>0.625</v>
      </c>
      <c r="EM78" s="38">
        <f t="shared" ref="EM78:EX78" si="445">IF(EM14&gt;0,IF(EM18&gt;0,+EM18/EM14,CHAR(32)),CHAR(32))</f>
        <v>0.61419753086419748</v>
      </c>
      <c r="EN78" s="38">
        <f t="shared" si="445"/>
        <v>0.59938837920489296</v>
      </c>
      <c r="EO78" s="38">
        <f t="shared" si="445"/>
        <v>0.6058394160583942</v>
      </c>
      <c r="EP78" s="38">
        <f t="shared" si="445"/>
        <v>0.62621359223300976</v>
      </c>
      <c r="EQ78" s="38">
        <f t="shared" si="445"/>
        <v>0.65316455696202536</v>
      </c>
      <c r="ER78" s="38">
        <f t="shared" si="445"/>
        <v>0.67984189723320154</v>
      </c>
      <c r="ES78" s="38">
        <f t="shared" si="445"/>
        <v>0.69948186528497414</v>
      </c>
      <c r="ET78" s="38">
        <f t="shared" si="445"/>
        <v>0.67764060356652944</v>
      </c>
      <c r="EU78" s="38">
        <f t="shared" si="445"/>
        <v>0.64976010966415354</v>
      </c>
      <c r="EV78" s="38">
        <f t="shared" si="445"/>
        <v>0.71634615384615385</v>
      </c>
      <c r="EW78" s="38">
        <f t="shared" si="445"/>
        <v>0.64458224543080944</v>
      </c>
      <c r="EX78" s="38">
        <f t="shared" si="445"/>
        <v>0.64445955132562882</v>
      </c>
      <c r="EY78" s="38">
        <f t="shared" ref="EY78:FM78" si="446">IF(EY14&gt;0,IF(EY18&gt;0,+EY18/EY14,CHAR(32)),CHAR(32))</f>
        <v>0.64842681258549928</v>
      </c>
      <c r="EZ78" s="38">
        <f t="shared" si="446"/>
        <v>0.69401739436001053</v>
      </c>
      <c r="FA78" s="38">
        <f t="shared" si="446"/>
        <v>0.68793358683347361</v>
      </c>
      <c r="FB78" s="38">
        <f t="shared" si="446"/>
        <v>0.68793358683347361</v>
      </c>
      <c r="FC78" s="38">
        <f t="shared" si="446"/>
        <v>0.68793358683347361</v>
      </c>
      <c r="FD78" s="38">
        <f t="shared" si="446"/>
        <v>0.6685393258426966</v>
      </c>
      <c r="FE78" s="38">
        <f t="shared" si="446"/>
        <v>0.6685393258426966</v>
      </c>
      <c r="FF78" s="38">
        <f t="shared" si="446"/>
        <v>0.7225475841874085</v>
      </c>
      <c r="FG78" s="38">
        <f t="shared" si="446"/>
        <v>0.73230769230769233</v>
      </c>
      <c r="FH78" s="38">
        <f t="shared" si="446"/>
        <v>0.72100313479623823</v>
      </c>
      <c r="FI78" s="38">
        <f t="shared" si="446"/>
        <v>0.73301737756714058</v>
      </c>
      <c r="FJ78" s="38">
        <f t="shared" si="446"/>
        <v>0.72900158478605392</v>
      </c>
      <c r="FK78" s="38">
        <f t="shared" si="446"/>
        <v>0.71439811172305268</v>
      </c>
      <c r="FL78" s="38">
        <f t="shared" si="446"/>
        <v>0.71439811172305268</v>
      </c>
      <c r="FM78" s="38">
        <f t="shared" si="446"/>
        <v>0.7617924528301887</v>
      </c>
      <c r="FN78" s="38">
        <f t="shared" ref="FN78:FY78" si="447">IF(FN14&gt;0,IF(FN18&gt;0,+FN18/FN14,CHAR(32)),CHAR(32))</f>
        <v>0.72037180480247864</v>
      </c>
      <c r="FO78" s="38">
        <f t="shared" si="447"/>
        <v>0.72136222910216719</v>
      </c>
      <c r="FP78" s="38">
        <f t="shared" si="447"/>
        <v>0.72530864197530864</v>
      </c>
      <c r="FQ78" s="38">
        <f t="shared" si="447"/>
        <v>0.72530864197530864</v>
      </c>
      <c r="FR78" s="38">
        <f t="shared" si="447"/>
        <v>0.73899371069182385</v>
      </c>
      <c r="FS78" s="38">
        <f t="shared" si="447"/>
        <v>0.72179878048780488</v>
      </c>
      <c r="FT78" s="38">
        <f t="shared" si="447"/>
        <v>0.73297213622291024</v>
      </c>
      <c r="FU78" s="38">
        <f t="shared" si="447"/>
        <v>0.72791798107255523</v>
      </c>
      <c r="FV78" s="38">
        <f t="shared" si="447"/>
        <v>0.62931034482758619</v>
      </c>
      <c r="FW78" s="38">
        <f t="shared" si="447"/>
        <v>0.6657142857142857</v>
      </c>
      <c r="FX78" s="38">
        <f t="shared" si="447"/>
        <v>0.6657142857142857</v>
      </c>
      <c r="FY78" s="38">
        <f t="shared" si="447"/>
        <v>0.6714082503556188</v>
      </c>
      <c r="FZ78" s="38">
        <f t="shared" ref="FZ78:HG78" si="448">IF(FZ14&gt;0,IF(FZ18&gt;0,+FZ18/FZ14,CHAR(32)),CHAR(32))</f>
        <v>0.6432584269662921</v>
      </c>
      <c r="GA78" s="38">
        <f t="shared" si="448"/>
        <v>0.65710186513629842</v>
      </c>
      <c r="GB78" s="38">
        <f t="shared" si="448"/>
        <v>0.65811965811965811</v>
      </c>
      <c r="GC78" s="38">
        <f t="shared" si="448"/>
        <v>0.66762177650429799</v>
      </c>
      <c r="GD78" s="38">
        <f t="shared" si="448"/>
        <v>0.66762177650429799</v>
      </c>
      <c r="GE78" s="38">
        <f t="shared" si="448"/>
        <v>0.66762177650429799</v>
      </c>
      <c r="GF78" s="38">
        <f t="shared" si="448"/>
        <v>0.73669467787114851</v>
      </c>
      <c r="GG78" s="38">
        <f t="shared" si="448"/>
        <v>0.72584269662921341</v>
      </c>
      <c r="GH78" s="38">
        <f t="shared" si="448"/>
        <v>0.71492957746478869</v>
      </c>
      <c r="GI78" s="38">
        <f t="shared" si="448"/>
        <v>0.70395480225988694</v>
      </c>
      <c r="GJ78" s="38">
        <f t="shared" si="448"/>
        <v>0.69291784702549575</v>
      </c>
      <c r="GK78" s="38">
        <f t="shared" si="448"/>
        <v>0.68181818181818177</v>
      </c>
      <c r="GL78" s="38">
        <f t="shared" si="448"/>
        <v>0.68154761904761907</v>
      </c>
      <c r="GM78" s="38">
        <f t="shared" si="448"/>
        <v>0.64035087719298245</v>
      </c>
      <c r="GN78" s="38">
        <f t="shared" si="448"/>
        <v>0.63478260869565217</v>
      </c>
      <c r="GO78" s="38">
        <f t="shared" si="448"/>
        <v>0.65546218487394958</v>
      </c>
      <c r="GP78" s="38">
        <f t="shared" si="448"/>
        <v>0.6591549295774648</v>
      </c>
      <c r="GQ78" s="38">
        <f t="shared" si="448"/>
        <v>0.69026548672566368</v>
      </c>
      <c r="GR78" s="38">
        <f t="shared" si="448"/>
        <v>0.69514586180262605</v>
      </c>
      <c r="GS78" s="38">
        <f t="shared" si="448"/>
        <v>0.70694864048338368</v>
      </c>
      <c r="GT78" s="38">
        <f t="shared" si="448"/>
        <v>0.5835866261398176</v>
      </c>
      <c r="GU78" s="38">
        <f t="shared" si="448"/>
        <v>0.56725146198830412</v>
      </c>
      <c r="GV78" s="38">
        <f t="shared" si="448"/>
        <v>0.57227138643067843</v>
      </c>
      <c r="GW78" s="38">
        <f t="shared" si="448"/>
        <v>0.56213017751479288</v>
      </c>
      <c r="GX78" s="38">
        <f t="shared" si="448"/>
        <v>0.56068698911086845</v>
      </c>
      <c r="GY78" s="38">
        <f t="shared" si="448"/>
        <v>0.58103975535168195</v>
      </c>
      <c r="GZ78" s="38">
        <f t="shared" si="448"/>
        <v>0.57272727272727275</v>
      </c>
      <c r="HA78" s="38">
        <f t="shared" si="448"/>
        <v>0.59006211180124224</v>
      </c>
      <c r="HB78" s="38">
        <f t="shared" si="448"/>
        <v>0.56029411764705883</v>
      </c>
      <c r="HC78" s="38">
        <f t="shared" si="448"/>
        <v>0.56417910447761199</v>
      </c>
      <c r="HD78" s="38">
        <f t="shared" si="448"/>
        <v>0.56577946768060838</v>
      </c>
      <c r="HE78" s="38">
        <f t="shared" si="448"/>
        <v>0.56097560975609762</v>
      </c>
      <c r="HF78" s="38" t="str">
        <f t="shared" si="448"/>
        <v xml:space="preserve"> </v>
      </c>
      <c r="HG78" s="38">
        <f t="shared" si="448"/>
        <v>0.55963302752293576</v>
      </c>
      <c r="HH78" s="38">
        <f t="shared" ref="HH78:IT78" si="449">IF(HH14&gt;0,IF(HH18&gt;0,+HH18/HH14,CHAR(32)),CHAR(32))</f>
        <v>0.56534954407294835</v>
      </c>
      <c r="HI78" s="38">
        <f t="shared" si="449"/>
        <v>0.57560717746909051</v>
      </c>
      <c r="HJ78" s="38">
        <f t="shared" si="449"/>
        <v>0.59882068986587633</v>
      </c>
      <c r="HK78" s="38">
        <f t="shared" si="449"/>
        <v>0.55332302936630606</v>
      </c>
      <c r="HL78" s="38">
        <f t="shared" si="449"/>
        <v>0.52046783625730997</v>
      </c>
      <c r="HM78" s="38">
        <f t="shared" si="449"/>
        <v>0.52668052668052667</v>
      </c>
      <c r="HN78" s="38">
        <f t="shared" si="449"/>
        <v>0.52706552706552712</v>
      </c>
      <c r="HO78" s="38">
        <f t="shared" si="449"/>
        <v>0.50688705234159781</v>
      </c>
      <c r="HP78" s="38">
        <f t="shared" si="449"/>
        <v>0.55555555555555558</v>
      </c>
      <c r="HQ78" s="38">
        <f t="shared" si="449"/>
        <v>0.57393850658857981</v>
      </c>
      <c r="HR78" s="38">
        <f t="shared" si="449"/>
        <v>0.57274011299435024</v>
      </c>
      <c r="HS78" s="38">
        <f t="shared" si="449"/>
        <v>0.57496526103848222</v>
      </c>
      <c r="HT78" s="38">
        <f t="shared" si="449"/>
        <v>0.60650887573964496</v>
      </c>
      <c r="HU78" s="38">
        <f t="shared" si="449"/>
        <v>0.60650887573964496</v>
      </c>
      <c r="HV78" s="38">
        <f t="shared" si="449"/>
        <v>0.62310030395136773</v>
      </c>
      <c r="HW78" s="38">
        <f t="shared" si="449"/>
        <v>0.63213517851194623</v>
      </c>
      <c r="HX78" s="38">
        <f t="shared" si="449"/>
        <v>0.64329268292682928</v>
      </c>
      <c r="HY78" s="38">
        <f t="shared" si="449"/>
        <v>0.65325077399380804</v>
      </c>
      <c r="HZ78" s="38">
        <f t="shared" si="449"/>
        <v>0.61960415810183822</v>
      </c>
      <c r="IA78" s="38">
        <f t="shared" si="449"/>
        <v>0.62985074626865667</v>
      </c>
      <c r="IB78" s="38">
        <f t="shared" si="449"/>
        <v>0.58579881656804733</v>
      </c>
      <c r="IC78" s="38">
        <f t="shared" si="449"/>
        <v>0.60778443113772451</v>
      </c>
      <c r="ID78" s="38">
        <f t="shared" si="449"/>
        <v>0.62385321100917435</v>
      </c>
      <c r="IE78" s="38">
        <f t="shared" si="449"/>
        <v>0.63949656319638426</v>
      </c>
      <c r="IF78" s="38">
        <f t="shared" si="449"/>
        <v>0.62640268084975559</v>
      </c>
      <c r="IG78" s="38">
        <f t="shared" si="449"/>
        <v>0.63771517996870108</v>
      </c>
      <c r="IH78" s="38">
        <f t="shared" si="449"/>
        <v>0.67466887417218546</v>
      </c>
      <c r="II78" s="38">
        <f t="shared" si="449"/>
        <v>0.68602693602693599</v>
      </c>
      <c r="IJ78" s="38">
        <f t="shared" si="449"/>
        <v>0.70501730103806226</v>
      </c>
      <c r="IK78" s="38">
        <f t="shared" si="449"/>
        <v>0.66476345840130502</v>
      </c>
      <c r="IL78" s="38">
        <f t="shared" si="449"/>
        <v>0.69415807560137455</v>
      </c>
      <c r="IM78" s="38">
        <f t="shared" si="449"/>
        <v>0.6745762711864407</v>
      </c>
      <c r="IN78" s="38">
        <f t="shared" si="449"/>
        <v>0.65032679738562094</v>
      </c>
      <c r="IO78" s="38">
        <f t="shared" si="449"/>
        <v>0.66333333333333333</v>
      </c>
      <c r="IP78" s="38">
        <f t="shared" si="449"/>
        <v>0.64401294498381878</v>
      </c>
      <c r="IQ78" s="38">
        <f t="shared" si="449"/>
        <v>0.66778523489932884</v>
      </c>
      <c r="IR78" s="38">
        <f t="shared" si="449"/>
        <v>0.68267581475128647</v>
      </c>
      <c r="IS78" s="38">
        <f t="shared" si="449"/>
        <v>0.61433447098976113</v>
      </c>
      <c r="IT78" s="38">
        <f t="shared" si="449"/>
        <v>0.63537906137184119</v>
      </c>
      <c r="IU78" s="38">
        <f t="shared" ref="IU78:JK78" si="450">IF(IU14&gt;0,IF(IU18&gt;0,+IU18/IU14,CHAR(32)),CHAR(32))</f>
        <v>0.61347517730496459</v>
      </c>
      <c r="IV78" s="38">
        <f t="shared" si="450"/>
        <v>0.61347517730496459</v>
      </c>
      <c r="IW78" s="38">
        <f t="shared" si="450"/>
        <v>0.59422750424448212</v>
      </c>
      <c r="IX78" s="38">
        <f t="shared" si="450"/>
        <v>0.59067786222113261</v>
      </c>
      <c r="IY78" s="38">
        <f t="shared" si="450"/>
        <v>0.5901639344262295</v>
      </c>
      <c r="IZ78" s="38">
        <f t="shared" si="450"/>
        <v>0.57700914263793879</v>
      </c>
      <c r="JA78" s="38">
        <f t="shared" si="450"/>
        <v>0.60200668896321075</v>
      </c>
      <c r="JB78" s="38">
        <f t="shared" si="450"/>
        <v>0.60726072607260728</v>
      </c>
      <c r="JC78" s="38">
        <f t="shared" si="450"/>
        <v>0.625</v>
      </c>
      <c r="JD78" s="38">
        <f t="shared" si="450"/>
        <v>0.63374485596707819</v>
      </c>
      <c r="JE78" s="38">
        <f t="shared" si="450"/>
        <v>0.64146230699364215</v>
      </c>
      <c r="JF78" s="38">
        <f t="shared" si="450"/>
        <v>0.64146230699364215</v>
      </c>
      <c r="JG78" s="38">
        <f t="shared" si="450"/>
        <v>0.62031431349791399</v>
      </c>
      <c r="JH78" s="38">
        <f t="shared" si="450"/>
        <v>0.64119601328903653</v>
      </c>
      <c r="JI78" s="38">
        <f t="shared" si="450"/>
        <v>0.66107382550335569</v>
      </c>
      <c r="JJ78" s="38">
        <f t="shared" si="450"/>
        <v>0.64569536423841056</v>
      </c>
      <c r="JK78" s="38">
        <f t="shared" si="450"/>
        <v>0.63430420711974111</v>
      </c>
      <c r="JL78" s="38">
        <f t="shared" ref="JL78:KP78" si="451">IF(JL14&gt;0,IF(JL18&gt;0,+JL18/JL14,CHAR(32)),CHAR(32))</f>
        <v>0.64214046822742477</v>
      </c>
      <c r="JM78" s="38">
        <f t="shared" ref="JM78" si="452">IF(JM14&gt;0,IF(JM18&gt;0,+JM18/JM14,CHAR(32)),CHAR(32))</f>
        <v>0.64214046822742477</v>
      </c>
      <c r="JN78" s="38">
        <f t="shared" si="451"/>
        <v>0.65753424657534243</v>
      </c>
      <c r="JO78" s="38">
        <f t="shared" si="451"/>
        <v>0.66440677966101691</v>
      </c>
      <c r="JP78" s="38">
        <f t="shared" si="451"/>
        <v>0.66440677966101691</v>
      </c>
      <c r="JQ78" s="38">
        <f t="shared" si="451"/>
        <v>0.62787015043547112</v>
      </c>
      <c r="JR78" s="38">
        <f t="shared" si="451"/>
        <v>0.69230769230769229</v>
      </c>
      <c r="JS78" s="38">
        <f t="shared" si="451"/>
        <v>0.64576547231270354</v>
      </c>
      <c r="JT78" s="38">
        <f t="shared" ref="JT78" si="453">IF(JT14&gt;0,IF(JT18&gt;0,+JT18/JT14,CHAR(32)),CHAR(32))</f>
        <v>0.67203389830508475</v>
      </c>
      <c r="JU78" s="38">
        <f t="shared" si="451"/>
        <v>0.67203389830508475</v>
      </c>
      <c r="JV78" s="38">
        <f t="shared" si="451"/>
        <v>0.69561403508771935</v>
      </c>
      <c r="JW78" s="38">
        <f t="shared" si="451"/>
        <v>0.69202898550724634</v>
      </c>
      <c r="JX78" s="38">
        <f t="shared" si="451"/>
        <v>0.71694764862466731</v>
      </c>
      <c r="JY78" s="38">
        <f t="shared" si="451"/>
        <v>0.71694764862466731</v>
      </c>
      <c r="JZ78" s="38">
        <f t="shared" si="451"/>
        <v>0.75428082191780821</v>
      </c>
      <c r="KA78" s="38">
        <f t="shared" si="451"/>
        <v>0.77798165137614683</v>
      </c>
      <c r="KB78" s="38">
        <f t="shared" si="451"/>
        <v>0.76770538243626063</v>
      </c>
      <c r="KC78" s="38">
        <f t="shared" si="451"/>
        <v>0.71712393566698207</v>
      </c>
      <c r="KD78" s="38">
        <f t="shared" ref="KD78" si="454">IF(KD14&gt;0,IF(KD18&gt;0,+KD18/KD14,CHAR(32)),CHAR(32))</f>
        <v>0.72178988326848248</v>
      </c>
      <c r="KE78" s="38" t="str">
        <f t="shared" si="451"/>
        <v xml:space="preserve"> </v>
      </c>
      <c r="KF78" s="38" t="str">
        <f t="shared" si="451"/>
        <v xml:space="preserve"> </v>
      </c>
      <c r="KG78" s="38" t="str">
        <f t="shared" si="451"/>
        <v xml:space="preserve"> </v>
      </c>
      <c r="KH78" s="38" t="str">
        <f t="shared" si="451"/>
        <v xml:space="preserve"> </v>
      </c>
      <c r="KI78" s="38" t="str">
        <f t="shared" si="451"/>
        <v xml:space="preserve"> </v>
      </c>
      <c r="KJ78" s="38" t="str">
        <f t="shared" si="451"/>
        <v xml:space="preserve"> </v>
      </c>
      <c r="KK78" s="38" t="str">
        <f t="shared" si="451"/>
        <v xml:space="preserve"> </v>
      </c>
      <c r="KL78" s="38" t="str">
        <f t="shared" si="451"/>
        <v xml:space="preserve"> </v>
      </c>
      <c r="KM78" s="38" t="str">
        <f t="shared" si="451"/>
        <v xml:space="preserve"> </v>
      </c>
      <c r="KN78" s="38" t="str">
        <f t="shared" si="451"/>
        <v xml:space="preserve"> </v>
      </c>
      <c r="KO78" s="38" t="str">
        <f t="shared" si="451"/>
        <v xml:space="preserve"> </v>
      </c>
      <c r="KP78" s="38" t="str">
        <f t="shared" si="451"/>
        <v xml:space="preserve"> </v>
      </c>
    </row>
    <row r="79" spans="1:302" x14ac:dyDescent="0.2">
      <c r="A79" t="s">
        <v>40</v>
      </c>
      <c r="B79" s="34">
        <f>MAX(D78:D78)</f>
        <v>0</v>
      </c>
    </row>
    <row r="80" spans="1:302" x14ac:dyDescent="0.2">
      <c r="A80" s="31" t="s">
        <v>41</v>
      </c>
      <c r="B80" s="62" t="e">
        <f>AVERAGE(D77:KQ77)</f>
        <v>#DIV/0!</v>
      </c>
    </row>
    <row r="82" spans="1:302" x14ac:dyDescent="0.2">
      <c r="A82" s="3" t="s">
        <v>75</v>
      </c>
      <c r="B82" s="66">
        <f>MIN(D39:KQ39)</f>
        <v>1220</v>
      </c>
    </row>
    <row r="83" spans="1:302" x14ac:dyDescent="0.2">
      <c r="A83" t="s">
        <v>76</v>
      </c>
      <c r="B83" s="66">
        <f>MAX(D40:H40)</f>
        <v>16980</v>
      </c>
    </row>
    <row r="84" spans="1:302" x14ac:dyDescent="0.2">
      <c r="A84" s="31" t="s">
        <v>77</v>
      </c>
      <c r="B84" s="67">
        <f>AVERAGE(D40:H40)</f>
        <v>16980</v>
      </c>
    </row>
    <row r="85" spans="1:302" x14ac:dyDescent="0.2">
      <c r="A85" s="31" t="s">
        <v>104</v>
      </c>
      <c r="E85" s="97">
        <f>AVERAGE(E40:E40)</f>
        <v>16980</v>
      </c>
      <c r="F85" s="97">
        <f>AVERAGE(E40:F40)</f>
        <v>16980</v>
      </c>
      <c r="G85" s="97">
        <f>AVERAGE(E40:G40)</f>
        <v>16980</v>
      </c>
      <c r="H85" s="97">
        <f>AVERAGE(E40:H40)</f>
        <v>16980</v>
      </c>
      <c r="I85" s="97">
        <f>AVERAGE(E40:I40)</f>
        <v>16980</v>
      </c>
      <c r="J85" s="97">
        <f>AVERAGE(E40:J40)</f>
        <v>17043.333333333332</v>
      </c>
      <c r="K85" s="97">
        <f>AVERAGE(E40:K40)</f>
        <v>17088.571428571428</v>
      </c>
      <c r="L85" s="97">
        <f>AVERAGE(E40:L40)</f>
        <v>17122.5</v>
      </c>
      <c r="M85" s="97">
        <f>AVERAGE(E40:M40)</f>
        <v>17148.888888888891</v>
      </c>
      <c r="N85" s="97">
        <f>AVERAGE(E40:N40)</f>
        <v>17170</v>
      </c>
      <c r="O85" s="97">
        <f>AVERAGE(E40:O40)</f>
        <v>17187.272727272728</v>
      </c>
      <c r="P85" s="97">
        <f>AVERAGE(E40:P40)</f>
        <v>17201.666666666668</v>
      </c>
      <c r="Q85" s="97">
        <f>AVERAGE(E40:Q40)</f>
        <v>17213.846153846152</v>
      </c>
      <c r="R85" s="97">
        <f t="shared" ref="R85:AE85" si="455">AVERAGE(E40:R40)</f>
        <v>17224.285714285714</v>
      </c>
      <c r="S85" s="97">
        <f t="shared" si="455"/>
        <v>17209.285714285714</v>
      </c>
      <c r="T85" s="97">
        <f t="shared" si="455"/>
        <v>17194.285714285714</v>
      </c>
      <c r="U85" s="97">
        <f t="shared" si="455"/>
        <v>17179.285714285714</v>
      </c>
      <c r="V85" s="97">
        <f t="shared" si="455"/>
        <v>17164.285714285714</v>
      </c>
      <c r="W85" s="97">
        <f t="shared" si="455"/>
        <v>17149.285714285714</v>
      </c>
      <c r="X85" s="97">
        <f t="shared" si="455"/>
        <v>17107.142857142859</v>
      </c>
      <c r="Y85" s="97">
        <f t="shared" si="455"/>
        <v>17065</v>
      </c>
      <c r="Z85" s="97">
        <f t="shared" si="455"/>
        <v>17022.857142857141</v>
      </c>
      <c r="AA85" s="97">
        <f t="shared" si="455"/>
        <v>16938.571428571428</v>
      </c>
      <c r="AB85" s="97">
        <f t="shared" si="455"/>
        <v>16854.285714285714</v>
      </c>
      <c r="AC85" s="97">
        <f t="shared" si="455"/>
        <v>16770</v>
      </c>
      <c r="AD85" s="97">
        <f t="shared" si="455"/>
        <v>16685.714285714286</v>
      </c>
      <c r="AE85" s="97">
        <f t="shared" si="455"/>
        <v>16601.428571428572</v>
      </c>
      <c r="AF85" s="97">
        <f t="shared" ref="AF85:AL85" si="456">AVERAGE(S40:AF40)</f>
        <v>16514.285714285714</v>
      </c>
      <c r="AG85" s="97">
        <f t="shared" si="456"/>
        <v>16469.285714285714</v>
      </c>
      <c r="AH85" s="97">
        <f t="shared" si="456"/>
        <v>16424.285714285714</v>
      </c>
      <c r="AI85" s="97">
        <f t="shared" si="456"/>
        <v>16379.285714285714</v>
      </c>
      <c r="AJ85" s="97">
        <f t="shared" si="456"/>
        <v>16334.285714285714</v>
      </c>
      <c r="AK85" s="97">
        <f t="shared" si="456"/>
        <v>16275</v>
      </c>
      <c r="AL85" s="97">
        <f t="shared" si="456"/>
        <v>16215.714285714286</v>
      </c>
      <c r="AM85" s="97">
        <f t="shared" ref="AM85:BO85" si="457">AVERAGE(Z40:AM40)</f>
        <v>16156.428571428571</v>
      </c>
      <c r="AN85" s="97">
        <f t="shared" si="457"/>
        <v>16097.142857142857</v>
      </c>
      <c r="AO85" s="97">
        <f t="shared" si="457"/>
        <v>16080</v>
      </c>
      <c r="AP85" s="97">
        <f t="shared" si="457"/>
        <v>16062.857142857143</v>
      </c>
      <c r="AQ85" s="97">
        <f t="shared" si="457"/>
        <v>16045.714285714286</v>
      </c>
      <c r="AR85" s="97">
        <f t="shared" si="457"/>
        <v>16028.571428571429</v>
      </c>
      <c r="AS85" s="97">
        <f t="shared" si="457"/>
        <v>16011.428571428571</v>
      </c>
      <c r="AT85" s="97">
        <f t="shared" si="457"/>
        <v>15997.142857142857</v>
      </c>
      <c r="AU85" s="97">
        <f t="shared" si="457"/>
        <v>15825</v>
      </c>
      <c r="AV85" s="97">
        <f t="shared" si="457"/>
        <v>15652.857142857143</v>
      </c>
      <c r="AW85" s="97">
        <f t="shared" si="457"/>
        <v>15480.714285714286</v>
      </c>
      <c r="AX85" s="97">
        <f t="shared" si="457"/>
        <v>15308.571428571429</v>
      </c>
      <c r="AY85" s="97">
        <f t="shared" si="457"/>
        <v>15150.714285714286</v>
      </c>
      <c r="AZ85" s="97">
        <f t="shared" si="457"/>
        <v>14992.857142857143</v>
      </c>
      <c r="BA85" s="97">
        <f t="shared" si="457"/>
        <v>14784.285714285714</v>
      </c>
      <c r="BB85" s="97">
        <f t="shared" si="457"/>
        <v>14575.714285714286</v>
      </c>
      <c r="BC85" s="97">
        <f t="shared" si="457"/>
        <v>14367.142857142857</v>
      </c>
      <c r="BD85" s="97">
        <f t="shared" si="457"/>
        <v>14158.571428571429</v>
      </c>
      <c r="BE85" s="97">
        <f t="shared" si="457"/>
        <v>13992.142857142857</v>
      </c>
      <c r="BF85" s="97">
        <f t="shared" si="457"/>
        <v>13825.714285714286</v>
      </c>
      <c r="BG85" s="97">
        <f t="shared" si="457"/>
        <v>13659.285714285714</v>
      </c>
      <c r="BH85" s="97">
        <f t="shared" si="457"/>
        <v>13492.857142857143</v>
      </c>
      <c r="BI85" s="97">
        <f t="shared" si="457"/>
        <v>13484.285714285714</v>
      </c>
      <c r="BJ85" s="97">
        <f t="shared" si="457"/>
        <v>13475.714285714286</v>
      </c>
      <c r="BK85" s="97">
        <f t="shared" si="457"/>
        <v>13456.428571428571</v>
      </c>
      <c r="BL85" s="97">
        <f t="shared" si="457"/>
        <v>13437.142857142857</v>
      </c>
      <c r="BM85" s="97">
        <f t="shared" si="457"/>
        <v>13417.857142857143</v>
      </c>
      <c r="BN85" s="97">
        <f t="shared" si="457"/>
        <v>13398.571428571429</v>
      </c>
      <c r="BO85" s="97">
        <f t="shared" si="457"/>
        <v>13430</v>
      </c>
      <c r="BP85" s="97">
        <f t="shared" ref="BP85:BW85" si="458">AVERAGE(BC40:BP40)</f>
        <v>13461.428571428571</v>
      </c>
      <c r="BQ85" s="97">
        <f t="shared" si="458"/>
        <v>13492.857142857143</v>
      </c>
      <c r="BR85" s="97">
        <f t="shared" si="458"/>
        <v>13524.285714285714</v>
      </c>
      <c r="BS85" s="97">
        <f t="shared" si="458"/>
        <v>13513.571428571429</v>
      </c>
      <c r="BT85" s="97">
        <f t="shared" si="458"/>
        <v>13502.857142857143</v>
      </c>
      <c r="BU85" s="97">
        <f t="shared" si="458"/>
        <v>13492.142857142857</v>
      </c>
      <c r="BV85" s="97">
        <f t="shared" si="458"/>
        <v>13481.428571428571</v>
      </c>
      <c r="BW85" s="97">
        <f t="shared" si="458"/>
        <v>13470.714285714286</v>
      </c>
      <c r="BX85" s="97">
        <f t="shared" ref="BX85:CI85" si="459">AVERAGE(BK40:BX40)</f>
        <v>13460</v>
      </c>
      <c r="BY85" s="97">
        <f t="shared" si="459"/>
        <v>13330</v>
      </c>
      <c r="BZ85" s="97">
        <f t="shared" si="459"/>
        <v>13200</v>
      </c>
      <c r="CA85" s="97">
        <f t="shared" si="459"/>
        <v>13033.571428571429</v>
      </c>
      <c r="CB85" s="97">
        <f t="shared" si="459"/>
        <v>12867.142857142857</v>
      </c>
      <c r="CC85" s="97">
        <f t="shared" si="459"/>
        <v>12680.714285714286</v>
      </c>
      <c r="CD85" s="97">
        <f t="shared" si="459"/>
        <v>12494.285714285714</v>
      </c>
      <c r="CE85" s="97">
        <f t="shared" si="459"/>
        <v>12307.857142857143</v>
      </c>
      <c r="CF85" s="97">
        <f t="shared" si="459"/>
        <v>12121.428571428571</v>
      </c>
      <c r="CG85" s="97">
        <f t="shared" si="459"/>
        <v>11935</v>
      </c>
      <c r="CH85" s="97">
        <f t="shared" si="459"/>
        <v>11748.571428571429</v>
      </c>
      <c r="CI85" s="97">
        <f t="shared" si="459"/>
        <v>11562.142857142857</v>
      </c>
      <c r="CJ85" s="97">
        <f t="shared" ref="CJ85:CR85" si="460">AVERAGE(BW40:CJ40)</f>
        <v>11375.714285714286</v>
      </c>
      <c r="CK85" s="97">
        <f t="shared" si="460"/>
        <v>11062.857142857143</v>
      </c>
      <c r="CL85" s="97">
        <f t="shared" si="460"/>
        <v>10735.714285714286</v>
      </c>
      <c r="CM85" s="97">
        <f t="shared" si="460"/>
        <v>10532.857142857143</v>
      </c>
      <c r="CN85" s="97">
        <f t="shared" si="460"/>
        <v>10330</v>
      </c>
      <c r="CO85" s="97">
        <f t="shared" si="460"/>
        <v>10163.571428571429</v>
      </c>
      <c r="CP85" s="97">
        <f t="shared" si="460"/>
        <v>9997.1428571428569</v>
      </c>
      <c r="CQ85" s="97">
        <f t="shared" si="460"/>
        <v>9850.7142857142862</v>
      </c>
      <c r="CR85" s="97">
        <f t="shared" si="460"/>
        <v>9704.2857142857138</v>
      </c>
      <c r="CS85" s="97"/>
      <c r="CT85" s="97">
        <f>AVERAGE(CF40:CT40)</f>
        <v>9375.3333333333339</v>
      </c>
      <c r="CU85" s="97">
        <f>AVERAGE(CG40:CU40)</f>
        <v>9172.6666666666661</v>
      </c>
      <c r="CV85" s="97">
        <f>AVERAGE(CH40:CV40)</f>
        <v>8970</v>
      </c>
      <c r="CW85" s="97">
        <f t="shared" ref="CW85:DC85" si="461">AVERAGE(CI40:CW40)</f>
        <v>8767.3333333333339</v>
      </c>
      <c r="CX85" s="97">
        <f t="shared" si="461"/>
        <v>8564.6666666666661</v>
      </c>
      <c r="CY85" s="97">
        <f t="shared" si="461"/>
        <v>8354</v>
      </c>
      <c r="CZ85" s="97">
        <f t="shared" si="461"/>
        <v>8261.3333333333339</v>
      </c>
      <c r="DA85" s="97">
        <f t="shared" si="461"/>
        <v>8182</v>
      </c>
      <c r="DB85" s="97">
        <f t="shared" si="461"/>
        <v>8108</v>
      </c>
      <c r="DC85" s="97">
        <f t="shared" si="461"/>
        <v>8034</v>
      </c>
      <c r="DD85" s="97">
        <f t="shared" ref="DD85:DO85" si="462">AVERAGE(CP40:DD40)</f>
        <v>7960</v>
      </c>
      <c r="DE85" s="97">
        <f t="shared" si="462"/>
        <v>7886</v>
      </c>
      <c r="DF85" s="97">
        <f t="shared" si="462"/>
        <v>7786</v>
      </c>
      <c r="DG85" s="97">
        <f t="shared" si="462"/>
        <v>7686</v>
      </c>
      <c r="DH85" s="97">
        <f t="shared" si="462"/>
        <v>7652</v>
      </c>
      <c r="DI85" s="97">
        <f t="shared" si="462"/>
        <v>7618</v>
      </c>
      <c r="DJ85" s="97">
        <f t="shared" si="462"/>
        <v>7584</v>
      </c>
      <c r="DK85" s="97">
        <f t="shared" si="462"/>
        <v>7550</v>
      </c>
      <c r="DL85" s="97">
        <f t="shared" si="462"/>
        <v>7490</v>
      </c>
      <c r="DM85" s="97">
        <f t="shared" si="462"/>
        <v>7430</v>
      </c>
      <c r="DN85" s="97">
        <f t="shared" si="462"/>
        <v>7378</v>
      </c>
      <c r="DO85" s="97">
        <f t="shared" si="462"/>
        <v>7326</v>
      </c>
      <c r="DP85" s="97">
        <f t="shared" ref="DP85:DY85" si="463">AVERAGE(DB40:DP40)</f>
        <v>7274</v>
      </c>
      <c r="DQ85" s="97">
        <f t="shared" si="463"/>
        <v>7222</v>
      </c>
      <c r="DR85" s="97">
        <f t="shared" si="463"/>
        <v>7170</v>
      </c>
      <c r="DS85" s="97">
        <f t="shared" si="463"/>
        <v>7118</v>
      </c>
      <c r="DT85" s="97">
        <f t="shared" si="463"/>
        <v>7066</v>
      </c>
      <c r="DU85" s="97">
        <f t="shared" si="463"/>
        <v>7040</v>
      </c>
      <c r="DV85" s="97">
        <f t="shared" si="463"/>
        <v>7014</v>
      </c>
      <c r="DW85" s="97">
        <f t="shared" si="463"/>
        <v>6988</v>
      </c>
      <c r="DX85" s="97">
        <f t="shared" si="463"/>
        <v>6962</v>
      </c>
      <c r="DY85" s="97">
        <f t="shared" si="463"/>
        <v>6936</v>
      </c>
      <c r="DZ85" s="97">
        <f t="shared" ref="DZ85:EL85" si="464">AVERAGE(DL40:DZ40)</f>
        <v>6910</v>
      </c>
      <c r="EA85" s="97">
        <f t="shared" si="464"/>
        <v>6910</v>
      </c>
      <c r="EB85" s="97">
        <f t="shared" si="464"/>
        <v>6910</v>
      </c>
      <c r="EC85" s="97">
        <f t="shared" si="464"/>
        <v>6910</v>
      </c>
      <c r="ED85" s="97">
        <f t="shared" si="464"/>
        <v>6910</v>
      </c>
      <c r="EE85" s="97">
        <f t="shared" si="464"/>
        <v>6910</v>
      </c>
      <c r="EF85" s="97">
        <f t="shared" si="464"/>
        <v>6910</v>
      </c>
      <c r="EG85" s="97">
        <f t="shared" si="464"/>
        <v>6910</v>
      </c>
      <c r="EH85" s="97">
        <f t="shared" si="464"/>
        <v>6910</v>
      </c>
      <c r="EI85" s="97">
        <f t="shared" si="464"/>
        <v>6910</v>
      </c>
      <c r="EJ85" s="97">
        <f t="shared" si="464"/>
        <v>6910</v>
      </c>
      <c r="EK85" s="97">
        <f t="shared" si="464"/>
        <v>6910</v>
      </c>
      <c r="EL85" s="97">
        <f t="shared" si="464"/>
        <v>6910</v>
      </c>
      <c r="EM85" s="97">
        <f t="shared" ref="EM85:EX85" si="465">AVERAGE(DY40:EM40)</f>
        <v>6910</v>
      </c>
      <c r="EN85" s="97">
        <f t="shared" si="465"/>
        <v>6910</v>
      </c>
      <c r="EO85" s="97">
        <f t="shared" si="465"/>
        <v>6910</v>
      </c>
      <c r="EP85" s="97">
        <f t="shared" si="465"/>
        <v>6910</v>
      </c>
      <c r="EQ85" s="97">
        <f t="shared" si="465"/>
        <v>7712</v>
      </c>
      <c r="ER85" s="97">
        <f t="shared" si="465"/>
        <v>8514</v>
      </c>
      <c r="ES85" s="97">
        <f t="shared" si="465"/>
        <v>9316</v>
      </c>
      <c r="ET85" s="97">
        <f t="shared" si="465"/>
        <v>10118</v>
      </c>
      <c r="EU85" s="97">
        <f t="shared" si="465"/>
        <v>10920</v>
      </c>
      <c r="EV85" s="97">
        <f t="shared" si="465"/>
        <v>11722</v>
      </c>
      <c r="EW85" s="97">
        <f t="shared" si="465"/>
        <v>12524</v>
      </c>
      <c r="EX85" s="97">
        <f t="shared" si="465"/>
        <v>13326</v>
      </c>
      <c r="EY85" s="97">
        <f t="shared" ref="EY85:FM85" si="466">AVERAGE(EK40:EY40)</f>
        <v>14128</v>
      </c>
      <c r="EZ85" s="97">
        <f t="shared" si="466"/>
        <v>14930</v>
      </c>
      <c r="FA85" s="97">
        <f t="shared" si="466"/>
        <v>15711.333333333334</v>
      </c>
      <c r="FB85" s="97">
        <f t="shared" si="466"/>
        <v>16490.666666666668</v>
      </c>
      <c r="FC85" s="97">
        <f t="shared" si="466"/>
        <v>17270</v>
      </c>
      <c r="FD85" s="97">
        <f t="shared" si="466"/>
        <v>18072</v>
      </c>
      <c r="FE85" s="97">
        <f t="shared" si="466"/>
        <v>18874</v>
      </c>
      <c r="FF85" s="97">
        <f t="shared" si="466"/>
        <v>18874</v>
      </c>
      <c r="FG85" s="97">
        <f t="shared" si="466"/>
        <v>18874</v>
      </c>
      <c r="FH85" s="97">
        <f t="shared" si="466"/>
        <v>18874</v>
      </c>
      <c r="FI85" s="97">
        <f t="shared" si="466"/>
        <v>18874</v>
      </c>
      <c r="FJ85" s="97">
        <f t="shared" si="466"/>
        <v>18874</v>
      </c>
      <c r="FK85" s="97">
        <f t="shared" si="466"/>
        <v>18874</v>
      </c>
      <c r="FL85" s="97">
        <f t="shared" si="466"/>
        <v>18874</v>
      </c>
      <c r="FM85" s="97">
        <f t="shared" si="466"/>
        <v>18874</v>
      </c>
      <c r="FN85" s="97">
        <f t="shared" ref="FN85:FZ85" si="467">AVERAGE(EZ40:FN40)</f>
        <v>18874</v>
      </c>
      <c r="FO85" s="97">
        <f t="shared" si="467"/>
        <v>18874</v>
      </c>
      <c r="FP85" s="97">
        <f t="shared" si="467"/>
        <v>18656.666666666668</v>
      </c>
      <c r="FQ85" s="97">
        <f t="shared" si="467"/>
        <v>18441.333333333332</v>
      </c>
      <c r="FR85" s="97">
        <f t="shared" si="467"/>
        <v>18226</v>
      </c>
      <c r="FS85" s="97">
        <f t="shared" si="467"/>
        <v>17988</v>
      </c>
      <c r="FT85" s="97">
        <f t="shared" si="467"/>
        <v>17750</v>
      </c>
      <c r="FU85" s="97">
        <f t="shared" si="467"/>
        <v>17512</v>
      </c>
      <c r="FV85" s="97">
        <f t="shared" si="467"/>
        <v>17512</v>
      </c>
      <c r="FW85" s="97">
        <f t="shared" si="467"/>
        <v>17512</v>
      </c>
      <c r="FX85" s="97">
        <f t="shared" si="467"/>
        <v>16942</v>
      </c>
      <c r="FY85" s="97">
        <f t="shared" si="467"/>
        <v>16942</v>
      </c>
      <c r="FZ85" s="97">
        <f t="shared" si="467"/>
        <v>16244.666666666666</v>
      </c>
      <c r="GA85" s="97">
        <f t="shared" ref="GA85:HG85" si="468">AVERAGE(FM40:GA40)</f>
        <v>15547.333333333334</v>
      </c>
      <c r="GB85" s="97">
        <f t="shared" si="468"/>
        <v>14837.333333333334</v>
      </c>
      <c r="GC85" s="97">
        <f t="shared" si="468"/>
        <v>14127.333333333334</v>
      </c>
      <c r="GD85" s="97">
        <f t="shared" si="468"/>
        <v>13508</v>
      </c>
      <c r="GE85" s="97">
        <f t="shared" si="468"/>
        <v>13126.666666666666</v>
      </c>
      <c r="GF85" s="97">
        <f t="shared" si="468"/>
        <v>12759.333333333334</v>
      </c>
      <c r="GG85" s="97">
        <f t="shared" si="468"/>
        <v>12397.333333333334</v>
      </c>
      <c r="GH85" s="97">
        <f t="shared" si="468"/>
        <v>12040.666666666666</v>
      </c>
      <c r="GI85" s="97">
        <f t="shared" si="468"/>
        <v>11689.333333333334</v>
      </c>
      <c r="GJ85" s="97">
        <f t="shared" si="468"/>
        <v>11343.333333333334</v>
      </c>
      <c r="GK85" s="97">
        <f t="shared" si="468"/>
        <v>10764.666666666666</v>
      </c>
      <c r="GL85" s="97">
        <f t="shared" si="468"/>
        <v>10186</v>
      </c>
      <c r="GM85" s="97">
        <f t="shared" si="468"/>
        <v>10177.333333333334</v>
      </c>
      <c r="GN85" s="97">
        <f t="shared" si="468"/>
        <v>9598.6666666666661</v>
      </c>
      <c r="GO85" s="97">
        <f t="shared" si="468"/>
        <v>9717.3333333333339</v>
      </c>
      <c r="GP85" s="97">
        <f t="shared" si="468"/>
        <v>9836</v>
      </c>
      <c r="GQ85" s="97">
        <f t="shared" si="468"/>
        <v>9967.3333333333339</v>
      </c>
      <c r="GR85" s="97">
        <f t="shared" si="468"/>
        <v>10098.666666666666</v>
      </c>
      <c r="GS85" s="97">
        <f t="shared" si="468"/>
        <v>10034</v>
      </c>
      <c r="GT85" s="97">
        <f t="shared" si="468"/>
        <v>9969.3333333333339</v>
      </c>
      <c r="GU85" s="97">
        <f t="shared" si="468"/>
        <v>9890.6666666666661</v>
      </c>
      <c r="GV85" s="97">
        <f t="shared" si="468"/>
        <v>9806.6666666666661</v>
      </c>
      <c r="GW85" s="97">
        <f t="shared" si="468"/>
        <v>9717.3333333333339</v>
      </c>
      <c r="GX85" s="97">
        <f t="shared" si="468"/>
        <v>9622.6666666666661</v>
      </c>
      <c r="GY85" s="97">
        <f t="shared" si="468"/>
        <v>9522.6666666666661</v>
      </c>
      <c r="GZ85" s="97">
        <f t="shared" si="468"/>
        <v>9417.3333333333339</v>
      </c>
      <c r="HA85" s="97">
        <f t="shared" si="468"/>
        <v>9242</v>
      </c>
      <c r="HB85" s="97">
        <f t="shared" si="468"/>
        <v>9066.6666666666661</v>
      </c>
      <c r="HC85" s="97">
        <f t="shared" si="468"/>
        <v>8891.3333333333339</v>
      </c>
      <c r="HD85" s="97">
        <f t="shared" si="468"/>
        <v>8694.6666666666661</v>
      </c>
      <c r="HE85" s="97">
        <f t="shared" si="468"/>
        <v>8498</v>
      </c>
      <c r="HF85" s="97">
        <f t="shared" si="468"/>
        <v>8301.3333333333339</v>
      </c>
      <c r="HG85" s="97">
        <f t="shared" si="468"/>
        <v>8098</v>
      </c>
      <c r="HH85" s="97">
        <f t="shared" ref="HH85:IT85" si="469">AVERAGE(GT40:HH40)</f>
        <v>8000</v>
      </c>
      <c r="HI85" s="97">
        <f t="shared" si="469"/>
        <v>7902</v>
      </c>
      <c r="HJ85" s="97">
        <f t="shared" si="469"/>
        <v>7804</v>
      </c>
      <c r="HK85" s="97">
        <f t="shared" si="469"/>
        <v>7804</v>
      </c>
      <c r="HL85" s="97">
        <f t="shared" si="469"/>
        <v>7804</v>
      </c>
      <c r="HM85" s="97">
        <f t="shared" si="469"/>
        <v>7804</v>
      </c>
      <c r="HN85" s="97">
        <f t="shared" si="469"/>
        <v>8002.666666666667</v>
      </c>
      <c r="HO85" s="97">
        <f t="shared" si="469"/>
        <v>8121.333333333333</v>
      </c>
      <c r="HP85" s="97">
        <f t="shared" si="469"/>
        <v>8310</v>
      </c>
      <c r="HQ85" s="97">
        <f t="shared" si="469"/>
        <v>8498.6666666666661</v>
      </c>
      <c r="HR85" s="97">
        <f t="shared" si="469"/>
        <v>8687.3333333333339</v>
      </c>
      <c r="HS85" s="97">
        <f t="shared" si="469"/>
        <v>8897.3333333333339</v>
      </c>
      <c r="HT85" s="97">
        <f t="shared" si="469"/>
        <v>9057.3333333333339</v>
      </c>
      <c r="HU85" s="97">
        <f t="shared" si="469"/>
        <v>9217.3333333333339</v>
      </c>
      <c r="HV85" s="97">
        <f t="shared" si="469"/>
        <v>9358.6666666666661</v>
      </c>
      <c r="HW85" s="97">
        <f t="shared" si="469"/>
        <v>9521.3333333333339</v>
      </c>
      <c r="HX85" s="97">
        <f t="shared" si="469"/>
        <v>9684</v>
      </c>
      <c r="HY85" s="97">
        <f t="shared" si="469"/>
        <v>9846.6666666666661</v>
      </c>
      <c r="HZ85" s="97">
        <f t="shared" si="469"/>
        <v>9911.3333333333339</v>
      </c>
      <c r="IA85" s="97">
        <f t="shared" si="469"/>
        <v>9976</v>
      </c>
      <c r="IB85" s="97">
        <f t="shared" si="469"/>
        <v>10094.666666666666</v>
      </c>
      <c r="IC85" s="97">
        <f t="shared" si="469"/>
        <v>10014.666666666666</v>
      </c>
      <c r="ID85" s="97">
        <f t="shared" si="469"/>
        <v>10014.666666666666</v>
      </c>
      <c r="IE85" s="97">
        <f t="shared" si="469"/>
        <v>10014.666666666666</v>
      </c>
      <c r="IF85" s="97">
        <f t="shared" si="469"/>
        <v>10014.666666666666</v>
      </c>
      <c r="IG85" s="97">
        <f t="shared" si="469"/>
        <v>10027.333333333334</v>
      </c>
      <c r="IH85" s="97">
        <f t="shared" si="469"/>
        <v>10066.666666666666</v>
      </c>
      <c r="II85" s="97">
        <f t="shared" si="469"/>
        <v>10156</v>
      </c>
      <c r="IJ85" s="97">
        <f t="shared" si="469"/>
        <v>10218.666666666666</v>
      </c>
      <c r="IK85" s="97">
        <f t="shared" si="469"/>
        <v>10306.666666666666</v>
      </c>
      <c r="IL85" s="97">
        <f t="shared" si="469"/>
        <v>10373.333333333334</v>
      </c>
      <c r="IM85" s="97">
        <f t="shared" si="469"/>
        <v>10466.666666666666</v>
      </c>
      <c r="IN85" s="97">
        <f t="shared" si="469"/>
        <v>10560</v>
      </c>
      <c r="IO85" s="97">
        <f t="shared" si="469"/>
        <v>10612.666666666666</v>
      </c>
      <c r="IP85" s="97">
        <f t="shared" si="469"/>
        <v>10706</v>
      </c>
      <c r="IQ85" s="97">
        <f t="shared" si="469"/>
        <v>10743.333333333334</v>
      </c>
      <c r="IR85" s="97">
        <f t="shared" si="469"/>
        <v>10780.666666666666</v>
      </c>
      <c r="IS85" s="97">
        <f t="shared" si="469"/>
        <v>10804</v>
      </c>
      <c r="IT85" s="97">
        <f t="shared" si="469"/>
        <v>10827.333333333334</v>
      </c>
      <c r="IU85" s="97">
        <f t="shared" ref="IU85" si="470">AVERAGE(IG40:IU40)</f>
        <v>10866.666666666666</v>
      </c>
      <c r="IV85" s="97">
        <f t="shared" ref="IV85" si="471">AVERAGE(IH40:IV40)</f>
        <v>10893.333333333334</v>
      </c>
      <c r="IW85" s="97">
        <f t="shared" ref="IW85" si="472">AVERAGE(II40:IW40)</f>
        <v>10893.333333333334</v>
      </c>
      <c r="IX85" s="97">
        <f t="shared" ref="IX85" si="473">AVERAGE(IJ40:IX40)</f>
        <v>10893.333333333334</v>
      </c>
      <c r="IY85" s="97">
        <f t="shared" ref="IY85" si="474">AVERAGE(IK40:IY40)</f>
        <v>10920</v>
      </c>
      <c r="IZ85" s="97">
        <f t="shared" ref="IZ85" si="475">AVERAGE(IL40:IZ40)</f>
        <v>10946.666666666666</v>
      </c>
      <c r="JA85" s="97">
        <f t="shared" ref="JA85" si="476">AVERAGE(IM40:JA40)</f>
        <v>10973.333333333334</v>
      </c>
      <c r="JB85" s="97">
        <f t="shared" ref="JB85" si="477">AVERAGE(IN40:JB40)</f>
        <v>10973.333333333334</v>
      </c>
      <c r="JC85" s="97">
        <f t="shared" ref="JC85" si="478">AVERAGE(IO40:JC40)</f>
        <v>10973.333333333334</v>
      </c>
      <c r="JD85" s="97">
        <f t="shared" ref="JD85" si="479">AVERAGE(IP40:JD40)</f>
        <v>11014</v>
      </c>
      <c r="JE85" s="97">
        <f t="shared" ref="JE85:JG85" si="480">AVERAGE(IQ40:JE40)</f>
        <v>11014</v>
      </c>
      <c r="JF85" s="97">
        <f t="shared" si="480"/>
        <v>11016</v>
      </c>
      <c r="JG85" s="97">
        <f t="shared" si="480"/>
        <v>11018</v>
      </c>
      <c r="JH85" s="97">
        <f t="shared" ref="JH85" si="481">AVERAGE(IT40:JH40)</f>
        <v>11034</v>
      </c>
      <c r="JI85" s="97">
        <f t="shared" ref="JI85" si="482">AVERAGE(IU40:JI40)</f>
        <v>11234</v>
      </c>
      <c r="JJ85" s="97">
        <f t="shared" ref="JJ85" si="483">AVERAGE(IV40:JJ40)</f>
        <v>11378.666666666666</v>
      </c>
      <c r="JK85" s="97">
        <f t="shared" ref="JK85" si="484">AVERAGE(IW40:JK40)</f>
        <v>11490</v>
      </c>
      <c r="JL85" s="97">
        <f t="shared" ref="JL85:JM85" si="485">AVERAGE(IX40:JL40)</f>
        <v>11601.333333333334</v>
      </c>
      <c r="JM85" s="97">
        <f t="shared" si="485"/>
        <v>11712.666666666666</v>
      </c>
      <c r="JN85" s="97">
        <f t="shared" ref="JN85" si="486">AVERAGE(IZ40:JN40)</f>
        <v>11771.333333333334</v>
      </c>
      <c r="JO85" s="97">
        <f t="shared" ref="JO85" si="487">AVERAGE(JA40:JO40)</f>
        <v>11824</v>
      </c>
      <c r="JP85" s="97">
        <f t="shared" ref="JP85" si="488">AVERAGE(JB40:JP40)</f>
        <v>11822</v>
      </c>
      <c r="JQ85" s="97">
        <f t="shared" ref="JQ85" si="489">AVERAGE(JC40:JQ40)</f>
        <v>11792</v>
      </c>
      <c r="JR85" s="97">
        <f t="shared" ref="JR85" si="490">AVERAGE(JD40:JR40)</f>
        <v>11762</v>
      </c>
      <c r="JS85" s="97">
        <f t="shared" ref="JS85" si="491">AVERAGE(JE40:JS40)</f>
        <v>11724.666666666666</v>
      </c>
      <c r="JT85" s="97">
        <f t="shared" ref="JT85:JU85" si="492">AVERAGE(JF40:JT40)</f>
        <v>11777.333333333334</v>
      </c>
      <c r="JU85" s="97">
        <f t="shared" si="492"/>
        <v>11740</v>
      </c>
      <c r="JV85" s="97">
        <f t="shared" ref="JV85" si="493">AVERAGE(JH40:JV40)</f>
        <v>11792.666666666666</v>
      </c>
      <c r="JW85" s="97">
        <f t="shared" ref="JW85" si="494">AVERAGE(JI40:JW40)</f>
        <v>11698</v>
      </c>
      <c r="JX85" s="97">
        <f t="shared" ref="JX85" si="495">AVERAGE(JJ40:JX40)</f>
        <v>11408.666666666666</v>
      </c>
      <c r="JY85" s="97">
        <f t="shared" ref="JY85" si="496">AVERAGE(JK40:JY40)</f>
        <v>11000.666666666666</v>
      </c>
      <c r="JZ85" s="97">
        <f t="shared" ref="JZ85" si="497">AVERAGE(JL40:JZ40)</f>
        <v>10600</v>
      </c>
      <c r="KA85" s="97">
        <f t="shared" ref="KA85" si="498">AVERAGE(JM40:KA40)</f>
        <v>10190</v>
      </c>
      <c r="KB85" s="97">
        <f t="shared" ref="KB85" si="499">AVERAGE(JN40:KB40)</f>
        <v>9762.6666666666661</v>
      </c>
      <c r="KC85" s="97">
        <f t="shared" ref="KC85" si="500">AVERAGE(JO40:KC40)</f>
        <v>9362</v>
      </c>
      <c r="KD85" s="97">
        <f t="shared" ref="KD85:KE85" si="501">AVERAGE(JP40:KD40)</f>
        <v>8930.6666666666661</v>
      </c>
      <c r="KE85" s="97">
        <f t="shared" si="501"/>
        <v>8781.4285714285706</v>
      </c>
      <c r="KF85" s="97">
        <f t="shared" ref="KF85" si="502">AVERAGE(JR40:KF40)</f>
        <v>8641.538461538461</v>
      </c>
      <c r="KG85" s="97">
        <f t="shared" ref="KG85" si="503">AVERAGE(JS40:KG40)</f>
        <v>8478.3333333333339</v>
      </c>
      <c r="KH85" s="97">
        <f t="shared" ref="KH85" si="504">AVERAGE(JT40:KH40)</f>
        <v>8295.454545454546</v>
      </c>
      <c r="KI85" s="97">
        <f t="shared" ref="KI85" si="505">AVERAGE(JU40:KI40)</f>
        <v>7941</v>
      </c>
      <c r="KJ85" s="97">
        <f t="shared" ref="KJ85" si="506">AVERAGE(JV40:KJ40)</f>
        <v>7657.7777777777774</v>
      </c>
      <c r="KK85" s="97">
        <f t="shared" ref="KK85" si="507">AVERAGE(JW40:KK40)</f>
        <v>7135</v>
      </c>
      <c r="KL85" s="97">
        <f t="shared" ref="KL85" si="508">AVERAGE(JX40:KL40)</f>
        <v>6778.5714285714284</v>
      </c>
      <c r="KM85" s="97">
        <f t="shared" ref="KM85" si="509">AVERAGE(JY40:KM40)</f>
        <v>6330</v>
      </c>
      <c r="KN85" s="97">
        <f t="shared" ref="KN85" si="510">AVERAGE(JZ40:KN40)</f>
        <v>6176</v>
      </c>
      <c r="KO85" s="97">
        <f t="shared" ref="KO85" si="511">AVERAGE(KA40:KO40)</f>
        <v>6042.5</v>
      </c>
      <c r="KP85" s="97">
        <f t="shared" ref="KP85" si="512">AVERAGE(KB40:KP40)</f>
        <v>5866.666666666667</v>
      </c>
    </row>
    <row r="88" spans="1:302" x14ac:dyDescent="0.2">
      <c r="A88" s="3" t="s">
        <v>826</v>
      </c>
    </row>
    <row r="89" spans="1:302" x14ac:dyDescent="0.2">
      <c r="A89" s="3" t="s">
        <v>819</v>
      </c>
      <c r="B89" s="3" t="s">
        <v>820</v>
      </c>
    </row>
    <row r="90" spans="1:302" x14ac:dyDescent="0.2">
      <c r="A90" s="20" t="s">
        <v>16</v>
      </c>
      <c r="B90" s="3" t="s">
        <v>821</v>
      </c>
      <c r="HR90" t="s">
        <v>813</v>
      </c>
    </row>
    <row r="91" spans="1:302" x14ac:dyDescent="0.2">
      <c r="A91" s="22" t="s">
        <v>824</v>
      </c>
      <c r="B91" s="3" t="s">
        <v>822</v>
      </c>
      <c r="HR91" t="s">
        <v>814</v>
      </c>
    </row>
    <row r="92" spans="1:302" ht="13.5" thickBot="1" x14ac:dyDescent="0.25">
      <c r="A92" s="10" t="s">
        <v>825</v>
      </c>
      <c r="B92" s="3" t="s">
        <v>823</v>
      </c>
      <c r="HR92" t="s">
        <v>815</v>
      </c>
    </row>
  </sheetData>
  <mergeCells count="4">
    <mergeCell ref="C7:C8"/>
    <mergeCell ref="B7:B8"/>
    <mergeCell ref="A64:B64"/>
    <mergeCell ref="A1:C3"/>
  </mergeCells>
  <phoneticPr fontId="2" type="noConversion"/>
  <conditionalFormatting sqref="F9:IT56 JH9:JK56 IO63:JK63">
    <cfRule type="expression" dxfId="30" priority="33" stopIfTrue="1">
      <formula>IF(AND(F9&gt;0,F9&lt;E9),1,0)</formula>
    </cfRule>
    <cfRule type="expression" dxfId="29" priority="34" stopIfTrue="1">
      <formula>IF(AND(F9&gt;0,F9&gt;E9),1,0)</formula>
    </cfRule>
  </conditionalFormatting>
  <conditionalFormatting sqref="IU9:JE56">
    <cfRule type="expression" dxfId="28" priority="29" stopIfTrue="1">
      <formula>IF(AND(IU9&gt;0,IU9&lt;IT9),1,0)</formula>
    </cfRule>
    <cfRule type="expression" dxfId="27" priority="30" stopIfTrue="1">
      <formula>IF(AND(IU9&gt;0,IU9&gt;IT9),1,0)</formula>
    </cfRule>
  </conditionalFormatting>
  <conditionalFormatting sqref="JF9:JF56">
    <cfRule type="expression" dxfId="26" priority="25" stopIfTrue="1">
      <formula>IF(AND(JF9&gt;0,JF9&lt;JE9),1,0)</formula>
    </cfRule>
    <cfRule type="expression" dxfId="25" priority="26" stopIfTrue="1">
      <formula>IF(AND(JF9&gt;0,JF9&gt;JE9),1,0)</formula>
    </cfRule>
  </conditionalFormatting>
  <conditionalFormatting sqref="JG9:JG56">
    <cfRule type="expression" dxfId="24" priority="23" stopIfTrue="1">
      <formula>IF(AND(JG9&gt;0,JG9&lt;JF9),1,0)</formula>
    </cfRule>
    <cfRule type="expression" dxfId="23" priority="24" stopIfTrue="1">
      <formula>IF(AND(JG9&gt;0,JG9&gt;JF9),1,0)</formula>
    </cfRule>
  </conditionalFormatting>
  <conditionalFormatting sqref="KQ63:LB63">
    <cfRule type="expression" dxfId="22" priority="37" stopIfTrue="1">
      <formula>IF(AND(KQ63&gt;0,KQ63&lt;JL63),1,0)</formula>
    </cfRule>
    <cfRule type="expression" dxfId="21" priority="38" stopIfTrue="1">
      <formula>IF(AND(KQ63&gt;0,KQ63&gt;JL63),1,0)</formula>
    </cfRule>
  </conditionalFormatting>
  <conditionalFormatting sqref="JL9:JL56 JL63 JN63:JS63 JN9:JS56 JU9:KC36 JU63:KC63 JU44:KC56 JU37:JV43 JX37:KC43 KE63:KP63 KE9:KP56">
    <cfRule type="expression" dxfId="20" priority="19" stopIfTrue="1">
      <formula>IF(AND(JL9&gt;0,JL9&lt;JK9),1,0)</formula>
    </cfRule>
    <cfRule type="expression" dxfId="19" priority="20" stopIfTrue="1">
      <formula>IF(AND(JL9&gt;0,JL9&gt;JK9),1,0)</formula>
    </cfRule>
  </conditionalFormatting>
  <conditionalFormatting sqref="JM9:JM56 JM63">
    <cfRule type="expression" dxfId="18" priority="17" stopIfTrue="1">
      <formula>IF(AND(JM9&gt;0,JM9&lt;JL9),1,0)</formula>
    </cfRule>
    <cfRule type="expression" dxfId="17" priority="18" stopIfTrue="1">
      <formula>IF(AND(JM9&gt;0,JM9&gt;JL9),1,0)</formula>
    </cfRule>
  </conditionalFormatting>
  <conditionalFormatting sqref="JT9:JT35 JT63 JT37:JT56">
    <cfRule type="expression" dxfId="16" priority="15" stopIfTrue="1">
      <formula>IF(AND(JT9&gt;0,JT9&lt;JS9),1,0)</formula>
    </cfRule>
    <cfRule type="expression" dxfId="15" priority="16" stopIfTrue="1">
      <formula>IF(AND(JT9&gt;0,JT9&gt;JS9),1,0)</formula>
    </cfRule>
  </conditionalFormatting>
  <conditionalFormatting sqref="JT36">
    <cfRule type="expression" dxfId="14" priority="13" stopIfTrue="1">
      <formula>IF(AND(JT36&gt;0,JT36&lt;JS36),1,0)</formula>
    </cfRule>
    <cfRule type="expression" dxfId="13" priority="14" stopIfTrue="1">
      <formula>IF(AND(JT36&gt;0,JT36&gt;JS36),1,0)</formula>
    </cfRule>
  </conditionalFormatting>
  <conditionalFormatting sqref="JW43">
    <cfRule type="cellIs" dxfId="12" priority="11" stopIfTrue="1" operator="lessThan">
      <formula>JV43</formula>
    </cfRule>
    <cfRule type="cellIs" dxfId="11" priority="12" stopIfTrue="1" operator="greaterThan">
      <formula>JV43</formula>
    </cfRule>
  </conditionalFormatting>
  <conditionalFormatting sqref="JW43">
    <cfRule type="cellIs" dxfId="10" priority="9" stopIfTrue="1" operator="lessThan">
      <formula>JV43</formula>
    </cfRule>
    <cfRule type="cellIs" dxfId="9" priority="10" stopIfTrue="1" operator="greaterThan">
      <formula>JV43</formula>
    </cfRule>
  </conditionalFormatting>
  <conditionalFormatting sqref="JW37:JW42">
    <cfRule type="expression" dxfId="8" priority="3" stopIfTrue="1">
      <formula>IF(AND(JW37&gt;0,JW37&lt;JV37),1,0)</formula>
    </cfRule>
    <cfRule type="expression" dxfId="7" priority="4" stopIfTrue="1">
      <formula>IF(AND(JW37&gt;0,JW37&gt;JV37),1,0)</formula>
    </cfRule>
  </conditionalFormatting>
  <conditionalFormatting sqref="KD63 KD9:KD56">
    <cfRule type="expression" dxfId="6" priority="1" stopIfTrue="1">
      <formula>IF(AND(KD9&gt;0,KD9&lt;KC9),1,0)</formula>
    </cfRule>
    <cfRule type="expression" dxfId="5" priority="2" stopIfTrue="1">
      <formula>IF(AND(KD9&gt;0,KD9&gt;KC9),1,0)</formula>
    </cfRule>
  </conditionalFormatting>
  <hyperlinks>
    <hyperlink ref="A68" r:id="rId1"/>
    <hyperlink ref="A39" r:id="rId2" display="amc@landscentret.dk"/>
  </hyperlinks>
  <pageMargins left="0.27559055118110237" right="0.27559055118110237" top="0.47244094488188981" bottom="0.27559055118110237" header="0" footer="0"/>
  <pageSetup paperSize="8" scale="125" orientation="landscape" r:id="rId3"/>
  <headerFooter alignWithMargins="0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3">
    <tabColor rgb="FF0070C0"/>
  </sheetPr>
  <dimension ref="O68"/>
  <sheetViews>
    <sheetView zoomScale="80" zoomScaleNormal="80" workbookViewId="0">
      <selection activeCell="J42" sqref="J42"/>
    </sheetView>
  </sheetViews>
  <sheetFormatPr defaultRowHeight="12.75" x14ac:dyDescent="0.2"/>
  <sheetData>
    <row r="68" spans="15:15" x14ac:dyDescent="0.2">
      <c r="O68" s="112"/>
    </row>
  </sheetData>
  <phoneticPr fontId="17" type="noConversion"/>
  <pageMargins left="0.75" right="0.75" top="1" bottom="1" header="0" footer="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7571" r:id="rId3" name="Button 3">
              <controlPr defaultSize="0" print="0" autoFill="0" autoPict="0" macro="[0]!Makro1">
                <anchor moveWithCells="1" sizeWithCells="1">
                  <from>
                    <xdr:col>5</xdr:col>
                    <xdr:colOff>95250</xdr:colOff>
                    <xdr:row>1</xdr:row>
                    <xdr:rowOff>76200</xdr:rowOff>
                  </from>
                  <to>
                    <xdr:col>7</xdr:col>
                    <xdr:colOff>142875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/>
  <dimension ref="A3:AI105"/>
  <sheetViews>
    <sheetView workbookViewId="0">
      <selection activeCell="G96" sqref="G96"/>
    </sheetView>
  </sheetViews>
  <sheetFormatPr defaultColWidth="9.140625" defaultRowHeight="12.75" x14ac:dyDescent="0.2"/>
  <cols>
    <col min="1" max="1" width="25" style="82" customWidth="1"/>
    <col min="2" max="16" width="17" style="82" customWidth="1"/>
    <col min="17" max="19" width="17" style="82" bestFit="1" customWidth="1"/>
    <col min="20" max="20" width="9.5703125" style="82" customWidth="1"/>
    <col min="21" max="21" width="9.5703125" style="82" bestFit="1" customWidth="1"/>
    <col min="22" max="25" width="9.28515625" style="82" bestFit="1" customWidth="1"/>
    <col min="26" max="26" width="14" style="82" bestFit="1" customWidth="1"/>
    <col min="27" max="16384" width="9.140625" style="82"/>
  </cols>
  <sheetData>
    <row r="3" spans="1:35" x14ac:dyDescent="0.2">
      <c r="A3" s="108" t="s">
        <v>125</v>
      </c>
      <c r="B3" s="108" t="s">
        <v>115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10"/>
    </row>
    <row r="4" spans="1:35" x14ac:dyDescent="0.2">
      <c r="A4" s="108" t="s">
        <v>85</v>
      </c>
      <c r="B4" s="93">
        <v>2006</v>
      </c>
      <c r="C4" s="106">
        <v>2007</v>
      </c>
      <c r="D4" s="106">
        <v>2008</v>
      </c>
      <c r="E4" s="106">
        <v>2009</v>
      </c>
      <c r="F4" s="106">
        <v>2010</v>
      </c>
      <c r="G4" s="106">
        <v>2011</v>
      </c>
      <c r="H4" s="106">
        <v>2012</v>
      </c>
      <c r="I4" s="106">
        <v>2013</v>
      </c>
      <c r="J4" s="106" t="s">
        <v>796</v>
      </c>
      <c r="K4" s="106" t="s">
        <v>797</v>
      </c>
      <c r="L4" s="106" t="s">
        <v>801</v>
      </c>
      <c r="M4" s="106" t="s">
        <v>802</v>
      </c>
      <c r="N4" s="106" t="s">
        <v>803</v>
      </c>
      <c r="O4" s="106" t="s">
        <v>804</v>
      </c>
      <c r="P4" s="106" t="s">
        <v>805</v>
      </c>
      <c r="Q4" s="106" t="s">
        <v>798</v>
      </c>
      <c r="R4" s="106" t="s">
        <v>799</v>
      </c>
      <c r="S4" s="106" t="s">
        <v>807</v>
      </c>
      <c r="T4" s="89" t="s">
        <v>87</v>
      </c>
    </row>
    <row r="5" spans="1:35" x14ac:dyDescent="0.2">
      <c r="A5" s="93">
        <v>1</v>
      </c>
      <c r="B5" s="93">
        <v>90.875</v>
      </c>
      <c r="C5" s="106">
        <v>112.5</v>
      </c>
      <c r="D5" s="106">
        <v>197</v>
      </c>
      <c r="E5" s="106">
        <v>100.4</v>
      </c>
      <c r="F5" s="106">
        <v>88</v>
      </c>
      <c r="G5" s="106">
        <v>165.25</v>
      </c>
      <c r="H5" s="106">
        <v>143.75</v>
      </c>
      <c r="I5" s="106">
        <v>201.75</v>
      </c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89">
        <v>133.0151515151515</v>
      </c>
    </row>
    <row r="6" spans="1:35" x14ac:dyDescent="0.2">
      <c r="A6" s="94">
        <v>2</v>
      </c>
      <c r="B6" s="94">
        <v>90.5</v>
      </c>
      <c r="C6" s="82">
        <v>113</v>
      </c>
      <c r="D6" s="82">
        <v>203.6</v>
      </c>
      <c r="E6" s="82">
        <v>103</v>
      </c>
      <c r="F6" s="82">
        <v>85.5</v>
      </c>
      <c r="G6" s="82">
        <v>170.5</v>
      </c>
      <c r="H6" s="82">
        <v>153.10250000000002</v>
      </c>
      <c r="I6" s="82">
        <v>193.125</v>
      </c>
      <c r="T6" s="90">
        <v>140.99727272727273</v>
      </c>
    </row>
    <row r="7" spans="1:35" x14ac:dyDescent="0.2">
      <c r="A7" s="94">
        <v>3</v>
      </c>
      <c r="B7" s="94">
        <v>90.5</v>
      </c>
      <c r="C7" s="82">
        <v>113</v>
      </c>
      <c r="D7" s="82">
        <v>207</v>
      </c>
      <c r="E7" s="82">
        <v>99.75</v>
      </c>
      <c r="F7" s="82">
        <v>84.25</v>
      </c>
      <c r="G7" s="82">
        <v>162.5</v>
      </c>
      <c r="H7" s="82">
        <v>156.49</v>
      </c>
      <c r="I7" s="82">
        <v>188</v>
      </c>
      <c r="T7" s="90">
        <v>137.60972222222222</v>
      </c>
      <c r="AI7" s="82" t="s">
        <v>98</v>
      </c>
    </row>
    <row r="8" spans="1:35" x14ac:dyDescent="0.2">
      <c r="A8" s="94">
        <v>4</v>
      </c>
      <c r="B8" s="94">
        <v>89.75</v>
      </c>
      <c r="C8" s="82">
        <v>113</v>
      </c>
      <c r="D8" s="82">
        <v>202</v>
      </c>
      <c r="E8" s="82">
        <v>94.5</v>
      </c>
      <c r="F8" s="82">
        <v>84.4</v>
      </c>
      <c r="G8" s="82">
        <v>164.6</v>
      </c>
      <c r="H8" s="82">
        <v>167.57499999999999</v>
      </c>
      <c r="I8" s="82">
        <v>189</v>
      </c>
      <c r="T8" s="90">
        <v>137.3029411764706</v>
      </c>
      <c r="AI8" s="82" t="s">
        <v>99</v>
      </c>
    </row>
    <row r="9" spans="1:35" x14ac:dyDescent="0.2">
      <c r="A9" s="94">
        <v>5</v>
      </c>
      <c r="B9" s="94">
        <v>92.4375</v>
      </c>
      <c r="C9" s="82">
        <v>114.5</v>
      </c>
      <c r="D9" s="82">
        <v>186</v>
      </c>
      <c r="E9" s="82">
        <v>94.8</v>
      </c>
      <c r="F9" s="82">
        <v>92.5</v>
      </c>
      <c r="G9" s="82">
        <v>173.25</v>
      </c>
      <c r="H9" s="82">
        <v>173</v>
      </c>
      <c r="I9" s="82">
        <v>187.2</v>
      </c>
      <c r="T9" s="90">
        <v>140.65</v>
      </c>
      <c r="AI9" s="82" t="s">
        <v>116</v>
      </c>
    </row>
    <row r="10" spans="1:35" x14ac:dyDescent="0.2">
      <c r="A10" s="94">
        <v>6</v>
      </c>
      <c r="B10" s="94">
        <v>94</v>
      </c>
      <c r="C10" s="82">
        <v>121.6</v>
      </c>
      <c r="D10" s="82">
        <v>178.25</v>
      </c>
      <c r="E10" s="82">
        <v>103.25</v>
      </c>
      <c r="F10" s="82">
        <v>94</v>
      </c>
      <c r="G10" s="82">
        <v>179.25</v>
      </c>
      <c r="H10" s="82">
        <v>177.13000000000002</v>
      </c>
      <c r="I10" s="82">
        <v>169.5</v>
      </c>
      <c r="T10" s="90">
        <v>138.87571428571428</v>
      </c>
      <c r="AI10" s="82" t="s">
        <v>117</v>
      </c>
    </row>
    <row r="11" spans="1:35" x14ac:dyDescent="0.2">
      <c r="A11" s="94">
        <v>7</v>
      </c>
      <c r="B11" s="94">
        <v>94</v>
      </c>
      <c r="C11" s="82">
        <v>135.875</v>
      </c>
      <c r="D11" s="82">
        <v>177</v>
      </c>
      <c r="E11" s="82">
        <v>90</v>
      </c>
      <c r="F11" s="82">
        <v>103.7</v>
      </c>
      <c r="G11" s="82">
        <v>166</v>
      </c>
      <c r="H11" s="82">
        <v>197.98500000000001</v>
      </c>
      <c r="I11" s="82">
        <v>150.70000000000002</v>
      </c>
      <c r="T11" s="90">
        <v>139.74964285714287</v>
      </c>
      <c r="AI11" s="82" t="s">
        <v>124</v>
      </c>
    </row>
    <row r="12" spans="1:35" x14ac:dyDescent="0.2">
      <c r="A12" s="94">
        <v>8</v>
      </c>
      <c r="B12" s="94">
        <v>98.666666666666671</v>
      </c>
      <c r="C12" s="82">
        <v>159.35</v>
      </c>
      <c r="D12" s="82">
        <v>144.125</v>
      </c>
      <c r="E12" s="82">
        <v>85.5</v>
      </c>
      <c r="F12" s="82">
        <v>132.5</v>
      </c>
      <c r="G12" s="82">
        <v>149.75</v>
      </c>
      <c r="H12" s="82">
        <v>194.88800000000001</v>
      </c>
      <c r="I12" s="82">
        <v>140.84</v>
      </c>
      <c r="T12" s="90">
        <v>141.73205882352943</v>
      </c>
      <c r="AI12" s="82" t="s">
        <v>126</v>
      </c>
    </row>
    <row r="13" spans="1:35" x14ac:dyDescent="0.2">
      <c r="A13" s="94">
        <v>9</v>
      </c>
      <c r="B13" s="94">
        <v>100.3</v>
      </c>
      <c r="C13" s="82">
        <v>192</v>
      </c>
      <c r="D13" s="82">
        <v>131.25</v>
      </c>
      <c r="E13" s="82">
        <v>81</v>
      </c>
      <c r="F13" s="82">
        <v>130.5</v>
      </c>
      <c r="G13" s="82">
        <v>145.6</v>
      </c>
      <c r="H13" s="82">
        <v>190.8</v>
      </c>
      <c r="I13" s="82">
        <v>144.25</v>
      </c>
      <c r="T13" s="90">
        <v>138.49117647058824</v>
      </c>
      <c r="U13" s="107">
        <f>T13+1</f>
        <v>139.49117647058824</v>
      </c>
      <c r="V13" s="107">
        <f>U13+1</f>
        <v>140.49117647058824</v>
      </c>
      <c r="W13" s="107">
        <f>V13+1</f>
        <v>141.49117647058824</v>
      </c>
      <c r="X13" s="107">
        <f>W13+1</f>
        <v>142.49117647058824</v>
      </c>
      <c r="Y13" s="107">
        <f>X13+1</f>
        <v>143.49117647058824</v>
      </c>
      <c r="Z13" s="107"/>
      <c r="AI13" s="82" t="s">
        <v>127</v>
      </c>
    </row>
    <row r="14" spans="1:35" x14ac:dyDescent="0.2">
      <c r="A14" s="94">
        <v>10</v>
      </c>
      <c r="B14" s="94">
        <v>103.1875</v>
      </c>
      <c r="C14" s="82">
        <v>196</v>
      </c>
      <c r="D14" s="82">
        <v>116.6</v>
      </c>
      <c r="E14" s="82">
        <v>82.3</v>
      </c>
      <c r="F14" s="82">
        <v>136</v>
      </c>
      <c r="G14" s="82">
        <v>138</v>
      </c>
      <c r="H14" s="82">
        <v>191.375</v>
      </c>
      <c r="I14" s="82">
        <v>146.5</v>
      </c>
      <c r="T14" s="90">
        <v>136.42142857142858</v>
      </c>
      <c r="U14" s="107" t="e">
        <f>GETPIVOTDATA("Hvede",$A$3,"År",U$13,"Måned",$S14)</f>
        <v>#REF!</v>
      </c>
      <c r="V14" s="107" t="e">
        <f>GETPIVOTDATA("Hvede",$A$3,"År",V$13,"Måned",$S14)</f>
        <v>#REF!</v>
      </c>
      <c r="W14" s="107" t="e">
        <f>GETPIVOTDATA("Hvede",$A$3,"År",W$13,"Måned",$S14)</f>
        <v>#REF!</v>
      </c>
      <c r="X14" s="107" t="e">
        <f>GETPIVOTDATA("Hvede",$A$3,"År",X$13,"Måned",$S14)</f>
        <v>#REF!</v>
      </c>
      <c r="Y14" s="107" t="e">
        <f>GETPIVOTDATA("Hvede",$A$3,"År",Y$13,"Måned",$S14)</f>
        <v>#REF!</v>
      </c>
      <c r="Z14" s="107"/>
      <c r="AI14" s="82" t="s">
        <v>7</v>
      </c>
    </row>
    <row r="15" spans="1:35" x14ac:dyDescent="0.2">
      <c r="A15" s="94">
        <v>11</v>
      </c>
      <c r="B15" s="94">
        <v>111.25</v>
      </c>
      <c r="C15" s="82">
        <v>182</v>
      </c>
      <c r="D15" s="82">
        <v>111</v>
      </c>
      <c r="E15" s="82">
        <v>84.75</v>
      </c>
      <c r="F15" s="82">
        <v>138.5</v>
      </c>
      <c r="G15" s="82">
        <v>139</v>
      </c>
      <c r="H15" s="82">
        <v>195.90600000000001</v>
      </c>
      <c r="I15" s="82">
        <v>146.33333333333334</v>
      </c>
      <c r="T15" s="90">
        <v>141.41</v>
      </c>
      <c r="U15" s="107" t="e">
        <f t="shared" ref="T15:Y25" si="0">GETPIVOTDATA("Hvede",$A$3,"År",U$13,"Måned",$S15)</f>
        <v>#REF!</v>
      </c>
      <c r="V15" s="107" t="e">
        <f t="shared" si="0"/>
        <v>#REF!</v>
      </c>
      <c r="W15" s="107" t="e">
        <f t="shared" si="0"/>
        <v>#REF!</v>
      </c>
      <c r="X15" s="107" t="e">
        <f t="shared" si="0"/>
        <v>#REF!</v>
      </c>
      <c r="Y15" s="107" t="e">
        <f t="shared" si="0"/>
        <v>#REF!</v>
      </c>
      <c r="Z15" s="107"/>
      <c r="AI15" s="82" t="s">
        <v>128</v>
      </c>
    </row>
    <row r="16" spans="1:35" x14ac:dyDescent="0.2">
      <c r="A16" s="94">
        <v>12</v>
      </c>
      <c r="B16" s="94">
        <v>111.875</v>
      </c>
      <c r="C16" s="82">
        <v>185.33333333333334</v>
      </c>
      <c r="D16" s="82">
        <v>100</v>
      </c>
      <c r="E16" s="82">
        <v>87</v>
      </c>
      <c r="F16" s="82">
        <v>149.4</v>
      </c>
      <c r="G16" s="82">
        <v>137.4</v>
      </c>
      <c r="H16" s="82">
        <v>206.41</v>
      </c>
      <c r="T16" s="90">
        <v>138.31517241379311</v>
      </c>
      <c r="U16" s="107" t="e">
        <f t="shared" si="0"/>
        <v>#REF!</v>
      </c>
      <c r="V16" s="107" t="e">
        <f t="shared" si="0"/>
        <v>#REF!</v>
      </c>
      <c r="W16" s="107" t="e">
        <f t="shared" si="0"/>
        <v>#REF!</v>
      </c>
      <c r="X16" s="107" t="e">
        <f t="shared" si="0"/>
        <v>#REF!</v>
      </c>
      <c r="Y16" s="107" t="e">
        <f t="shared" si="0"/>
        <v>#REF!</v>
      </c>
      <c r="Z16" s="107"/>
      <c r="AI16" s="82" t="s">
        <v>3</v>
      </c>
    </row>
    <row r="17" spans="1:35" x14ac:dyDescent="0.2">
      <c r="A17" s="94" t="s">
        <v>796</v>
      </c>
      <c r="B17" s="94"/>
      <c r="L17" s="82">
        <v>183.27634615384616</v>
      </c>
      <c r="M17" s="82">
        <v>160.5130188679245</v>
      </c>
      <c r="Q17" s="82">
        <v>97.308510638297875</v>
      </c>
      <c r="R17" s="82">
        <v>169.53260869565219</v>
      </c>
      <c r="S17" s="82">
        <v>138.98681992337163</v>
      </c>
      <c r="T17" s="90">
        <v>149.92346085581846</v>
      </c>
      <c r="U17" s="107" t="e">
        <f t="shared" si="0"/>
        <v>#REF!</v>
      </c>
      <c r="V17" s="107" t="e">
        <f t="shared" si="0"/>
        <v>#REF!</v>
      </c>
      <c r="W17" s="107" t="e">
        <f t="shared" si="0"/>
        <v>#REF!</v>
      </c>
      <c r="X17" s="107" t="e">
        <f t="shared" si="0"/>
        <v>#REF!</v>
      </c>
      <c r="Y17" s="107" t="e">
        <f t="shared" si="0"/>
        <v>#REF!</v>
      </c>
      <c r="Z17" s="107"/>
      <c r="AI17" s="82" t="s">
        <v>129</v>
      </c>
    </row>
    <row r="18" spans="1:35" x14ac:dyDescent="0.2">
      <c r="A18" s="94" t="s">
        <v>800</v>
      </c>
      <c r="B18" s="94"/>
      <c r="T18" s="90"/>
      <c r="U18" s="107" t="e">
        <f t="shared" si="0"/>
        <v>#REF!</v>
      </c>
      <c r="V18" s="107" t="e">
        <f t="shared" si="0"/>
        <v>#REF!</v>
      </c>
      <c r="W18" s="107" t="e">
        <f t="shared" si="0"/>
        <v>#REF!</v>
      </c>
      <c r="X18" s="107" t="e">
        <f t="shared" si="0"/>
        <v>#REF!</v>
      </c>
      <c r="Y18" s="107" t="e">
        <f t="shared" si="0"/>
        <v>#REF!</v>
      </c>
      <c r="Z18" s="107"/>
      <c r="AI18" s="82" t="s">
        <v>130</v>
      </c>
    </row>
    <row r="19" spans="1:35" x14ac:dyDescent="0.2">
      <c r="A19" s="85" t="s">
        <v>87</v>
      </c>
      <c r="B19" s="85">
        <v>97.308510638297875</v>
      </c>
      <c r="C19" s="111">
        <v>144.31632653061226</v>
      </c>
      <c r="D19" s="111">
        <v>161.88541666666666</v>
      </c>
      <c r="E19" s="111">
        <v>92.163461538461533</v>
      </c>
      <c r="F19" s="111">
        <v>110.16037735849056</v>
      </c>
      <c r="G19" s="111">
        <v>157.26923076923077</v>
      </c>
      <c r="H19" s="111">
        <v>179.19346153846152</v>
      </c>
      <c r="I19" s="111">
        <v>169.53260869565219</v>
      </c>
      <c r="J19" s="111"/>
      <c r="K19" s="111"/>
      <c r="L19" s="111">
        <v>183.27634615384616</v>
      </c>
      <c r="M19" s="111">
        <v>160.5130188679245</v>
      </c>
      <c r="N19" s="111"/>
      <c r="O19" s="111"/>
      <c r="P19" s="111"/>
      <c r="Q19" s="111">
        <v>97.308510638297875</v>
      </c>
      <c r="R19" s="111">
        <v>169.53260869565219</v>
      </c>
      <c r="S19" s="111">
        <v>138.98681992337163</v>
      </c>
      <c r="T19" s="86">
        <v>138.83831015910664</v>
      </c>
      <c r="U19" s="107" t="e">
        <f t="shared" si="0"/>
        <v>#REF!</v>
      </c>
      <c r="V19" s="107" t="e">
        <f t="shared" si="0"/>
        <v>#REF!</v>
      </c>
      <c r="W19" s="107" t="e">
        <f t="shared" si="0"/>
        <v>#REF!</v>
      </c>
      <c r="X19" s="107" t="e">
        <f t="shared" si="0"/>
        <v>#REF!</v>
      </c>
      <c r="Y19" s="107" t="e">
        <f t="shared" si="0"/>
        <v>#REF!</v>
      </c>
      <c r="Z19" s="107"/>
      <c r="AI19" s="82" t="s">
        <v>131</v>
      </c>
    </row>
    <row r="20" spans="1:35" x14ac:dyDescent="0.2">
      <c r="S20" s="107">
        <v>7</v>
      </c>
      <c r="T20" s="107" t="e">
        <f t="shared" si="0"/>
        <v>#REF!</v>
      </c>
      <c r="U20" s="107" t="e">
        <f t="shared" si="0"/>
        <v>#REF!</v>
      </c>
      <c r="V20" s="107" t="e">
        <f t="shared" si="0"/>
        <v>#REF!</v>
      </c>
      <c r="W20" s="107" t="e">
        <f t="shared" si="0"/>
        <v>#REF!</v>
      </c>
      <c r="X20" s="107" t="e">
        <f t="shared" si="0"/>
        <v>#REF!</v>
      </c>
      <c r="Y20" s="107" t="e">
        <f t="shared" si="0"/>
        <v>#REF!</v>
      </c>
      <c r="Z20" s="107"/>
      <c r="AI20" s="82" t="s">
        <v>132</v>
      </c>
    </row>
    <row r="21" spans="1:35" x14ac:dyDescent="0.2">
      <c r="S21" s="107">
        <v>8</v>
      </c>
      <c r="T21" s="107" t="e">
        <f t="shared" si="0"/>
        <v>#REF!</v>
      </c>
      <c r="U21" s="107" t="e">
        <f t="shared" si="0"/>
        <v>#REF!</v>
      </c>
      <c r="V21" s="107" t="e">
        <f t="shared" si="0"/>
        <v>#REF!</v>
      </c>
      <c r="W21" s="107" t="e">
        <f t="shared" si="0"/>
        <v>#REF!</v>
      </c>
      <c r="X21" s="107" t="e">
        <f t="shared" si="0"/>
        <v>#REF!</v>
      </c>
      <c r="Y21" s="107" t="e">
        <f t="shared" si="0"/>
        <v>#REF!</v>
      </c>
      <c r="Z21" s="107"/>
      <c r="AI21" s="82" t="s">
        <v>133</v>
      </c>
    </row>
    <row r="22" spans="1:35" x14ac:dyDescent="0.2">
      <c r="S22" s="107">
        <v>9</v>
      </c>
      <c r="T22" s="107" t="e">
        <f t="shared" si="0"/>
        <v>#REF!</v>
      </c>
      <c r="U22" s="107" t="e">
        <f t="shared" si="0"/>
        <v>#REF!</v>
      </c>
      <c r="V22" s="107" t="e">
        <f t="shared" si="0"/>
        <v>#REF!</v>
      </c>
      <c r="W22" s="107" t="e">
        <f t="shared" si="0"/>
        <v>#REF!</v>
      </c>
      <c r="X22" s="107" t="e">
        <f t="shared" si="0"/>
        <v>#REF!</v>
      </c>
      <c r="Y22" s="107" t="e">
        <f t="shared" si="0"/>
        <v>#REF!</v>
      </c>
      <c r="Z22" s="107"/>
      <c r="AI22" s="82" t="s">
        <v>134</v>
      </c>
    </row>
    <row r="23" spans="1:35" x14ac:dyDescent="0.2">
      <c r="S23" s="107">
        <v>10</v>
      </c>
      <c r="T23" s="107" t="e">
        <f t="shared" si="0"/>
        <v>#REF!</v>
      </c>
      <c r="U23" s="107" t="e">
        <f t="shared" si="0"/>
        <v>#REF!</v>
      </c>
      <c r="V23" s="107" t="e">
        <f t="shared" si="0"/>
        <v>#REF!</v>
      </c>
      <c r="W23" s="107" t="e">
        <f t="shared" si="0"/>
        <v>#REF!</v>
      </c>
      <c r="X23" s="107" t="e">
        <f t="shared" si="0"/>
        <v>#REF!</v>
      </c>
      <c r="Y23" s="107" t="e">
        <f t="shared" si="0"/>
        <v>#REF!</v>
      </c>
      <c r="Z23" s="107"/>
      <c r="AI23" s="82" t="s">
        <v>135</v>
      </c>
    </row>
    <row r="24" spans="1:35" x14ac:dyDescent="0.2">
      <c r="S24" s="107">
        <v>11</v>
      </c>
      <c r="T24" s="107" t="e">
        <f t="shared" si="0"/>
        <v>#REF!</v>
      </c>
      <c r="U24" s="107" t="e">
        <f t="shared" si="0"/>
        <v>#REF!</v>
      </c>
      <c r="V24" s="107" t="e">
        <f t="shared" si="0"/>
        <v>#REF!</v>
      </c>
      <c r="W24" s="107" t="e">
        <f t="shared" si="0"/>
        <v>#REF!</v>
      </c>
      <c r="X24" s="107" t="e">
        <f t="shared" si="0"/>
        <v>#REF!</v>
      </c>
      <c r="Y24" s="107" t="e">
        <f t="shared" si="0"/>
        <v>#REF!</v>
      </c>
      <c r="Z24" s="107"/>
      <c r="AI24" s="82" t="s">
        <v>135</v>
      </c>
    </row>
    <row r="25" spans="1:35" x14ac:dyDescent="0.2">
      <c r="S25" s="107">
        <v>12</v>
      </c>
      <c r="T25" s="107" t="e">
        <f t="shared" si="0"/>
        <v>#REF!</v>
      </c>
      <c r="U25" s="107" t="e">
        <f t="shared" si="0"/>
        <v>#REF!</v>
      </c>
      <c r="V25" s="107" t="e">
        <f t="shared" si="0"/>
        <v>#REF!</v>
      </c>
      <c r="W25" s="107" t="e">
        <f t="shared" si="0"/>
        <v>#REF!</v>
      </c>
      <c r="X25" s="107" t="e">
        <f t="shared" si="0"/>
        <v>#REF!</v>
      </c>
      <c r="Y25" s="107" t="e">
        <f t="shared" si="0"/>
        <v>#REF!</v>
      </c>
      <c r="Z25" s="107"/>
      <c r="AI25" s="82" t="s">
        <v>135</v>
      </c>
    </row>
    <row r="26" spans="1:35" x14ac:dyDescent="0.2">
      <c r="AI26" s="82" t="s">
        <v>118</v>
      </c>
    </row>
    <row r="27" spans="1:35" x14ac:dyDescent="0.2">
      <c r="A27" s="108" t="s">
        <v>123</v>
      </c>
      <c r="B27" s="108" t="s">
        <v>115</v>
      </c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10"/>
      <c r="AI27" s="82" t="s">
        <v>136</v>
      </c>
    </row>
    <row r="28" spans="1:35" x14ac:dyDescent="0.2">
      <c r="A28" s="108" t="s">
        <v>85</v>
      </c>
      <c r="B28" s="93">
        <v>2006</v>
      </c>
      <c r="C28" s="106">
        <v>2007</v>
      </c>
      <c r="D28" s="106">
        <v>2008</v>
      </c>
      <c r="E28" s="106">
        <v>2009</v>
      </c>
      <c r="F28" s="106">
        <v>2010</v>
      </c>
      <c r="G28" s="106">
        <v>2011</v>
      </c>
      <c r="H28" s="106">
        <v>2012</v>
      </c>
      <c r="I28" s="106">
        <v>2013</v>
      </c>
      <c r="J28" s="106" t="s">
        <v>796</v>
      </c>
      <c r="K28" s="106" t="s">
        <v>797</v>
      </c>
      <c r="L28" s="106" t="s">
        <v>801</v>
      </c>
      <c r="M28" s="106" t="s">
        <v>802</v>
      </c>
      <c r="N28" s="106" t="s">
        <v>803</v>
      </c>
      <c r="O28" s="106" t="s">
        <v>804</v>
      </c>
      <c r="P28" s="106" t="s">
        <v>805</v>
      </c>
      <c r="Q28" s="106" t="s">
        <v>798</v>
      </c>
      <c r="R28" s="106" t="s">
        <v>799</v>
      </c>
      <c r="S28" s="106" t="s">
        <v>807</v>
      </c>
      <c r="T28" s="89" t="s">
        <v>87</v>
      </c>
      <c r="AI28" s="82" t="s">
        <v>137</v>
      </c>
    </row>
    <row r="29" spans="1:35" x14ac:dyDescent="0.2">
      <c r="A29" s="93">
        <v>1</v>
      </c>
      <c r="B29" s="93">
        <v>91.875</v>
      </c>
      <c r="C29" s="106">
        <v>115.25</v>
      </c>
      <c r="D29" s="106">
        <v>207</v>
      </c>
      <c r="E29" s="106">
        <v>98.2</v>
      </c>
      <c r="F29" s="106">
        <v>81.2</v>
      </c>
      <c r="G29" s="106">
        <v>161.25</v>
      </c>
      <c r="H29" s="106">
        <v>147.625</v>
      </c>
      <c r="I29" s="106">
        <v>187.79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89">
        <v>131.30787878787879</v>
      </c>
      <c r="AI29" s="82" t="s">
        <v>138</v>
      </c>
    </row>
    <row r="30" spans="1:35" x14ac:dyDescent="0.2">
      <c r="A30" s="94">
        <v>2</v>
      </c>
      <c r="B30" s="94">
        <v>91.5</v>
      </c>
      <c r="C30" s="82">
        <v>120</v>
      </c>
      <c r="D30" s="82">
        <v>203</v>
      </c>
      <c r="E30" s="82">
        <v>99</v>
      </c>
      <c r="F30" s="82">
        <v>82</v>
      </c>
      <c r="G30" s="82">
        <v>161</v>
      </c>
      <c r="H30" s="82">
        <v>159.95249999999999</v>
      </c>
      <c r="I30" s="82">
        <v>180.96250000000001</v>
      </c>
      <c r="T30" s="90">
        <v>139.17151515151514</v>
      </c>
      <c r="AI30" s="82" t="s">
        <v>139</v>
      </c>
    </row>
    <row r="31" spans="1:35" x14ac:dyDescent="0.2">
      <c r="A31" s="94">
        <v>3</v>
      </c>
      <c r="B31" s="94">
        <v>91.5</v>
      </c>
      <c r="C31" s="82">
        <v>124.05</v>
      </c>
      <c r="D31" s="82">
        <v>197</v>
      </c>
      <c r="E31" s="82">
        <v>92.75</v>
      </c>
      <c r="F31" s="82">
        <v>79.5</v>
      </c>
      <c r="G31" s="82">
        <v>153.25</v>
      </c>
      <c r="H31" s="82">
        <v>161.53000000000003</v>
      </c>
      <c r="I31" s="82">
        <v>172.6</v>
      </c>
      <c r="T31" s="90">
        <v>134.39999999999998</v>
      </c>
      <c r="AI31" s="82" t="s">
        <v>140</v>
      </c>
    </row>
    <row r="32" spans="1:35" x14ac:dyDescent="0.2">
      <c r="A32" s="94">
        <v>4</v>
      </c>
      <c r="B32" s="94">
        <v>88.75</v>
      </c>
      <c r="C32" s="82">
        <v>124.75</v>
      </c>
      <c r="D32" s="82">
        <v>194.25</v>
      </c>
      <c r="E32" s="82">
        <v>86.625</v>
      </c>
      <c r="F32" s="82">
        <v>82</v>
      </c>
      <c r="G32" s="82">
        <v>154.6</v>
      </c>
      <c r="H32" s="82">
        <v>167.89249999999998</v>
      </c>
      <c r="I32" s="82">
        <v>172.75</v>
      </c>
      <c r="T32" s="90">
        <v>133.03147058823529</v>
      </c>
      <c r="AI32" s="82" t="s">
        <v>141</v>
      </c>
    </row>
    <row r="33" spans="1:35" x14ac:dyDescent="0.2">
      <c r="A33" s="94">
        <v>5</v>
      </c>
      <c r="B33" s="94">
        <v>88</v>
      </c>
      <c r="C33" s="82">
        <v>124.875</v>
      </c>
      <c r="D33" s="82">
        <v>180.4</v>
      </c>
      <c r="E33" s="82">
        <v>87.4</v>
      </c>
      <c r="F33" s="82">
        <v>87.5</v>
      </c>
      <c r="G33" s="82">
        <v>160.25</v>
      </c>
      <c r="H33" s="82">
        <v>168.25</v>
      </c>
      <c r="I33" s="82">
        <v>173.5</v>
      </c>
      <c r="T33" s="90">
        <v>134.91428571428571</v>
      </c>
      <c r="AI33" s="82" t="s">
        <v>119</v>
      </c>
    </row>
    <row r="34" spans="1:35" x14ac:dyDescent="0.2">
      <c r="A34" s="94">
        <v>6</v>
      </c>
      <c r="B34" s="94">
        <v>91</v>
      </c>
      <c r="C34" s="82">
        <v>130.19999999999999</v>
      </c>
      <c r="D34" s="82">
        <v>170</v>
      </c>
      <c r="E34" s="82">
        <v>95.75</v>
      </c>
      <c r="F34" s="82">
        <v>87.25</v>
      </c>
      <c r="G34" s="82">
        <v>165.5</v>
      </c>
      <c r="H34" s="82">
        <v>169.22200000000001</v>
      </c>
      <c r="I34" s="82">
        <v>163.25</v>
      </c>
      <c r="T34" s="90">
        <v>133.68885714285716</v>
      </c>
      <c r="AI34" s="82" t="s">
        <v>60</v>
      </c>
    </row>
    <row r="35" spans="1:35" x14ac:dyDescent="0.2">
      <c r="A35" s="94">
        <v>7</v>
      </c>
      <c r="B35" s="94">
        <v>91</v>
      </c>
      <c r="C35" s="82">
        <v>135.875</v>
      </c>
      <c r="D35" s="82">
        <v>172</v>
      </c>
      <c r="E35" s="82">
        <v>86.6</v>
      </c>
      <c r="F35" s="82">
        <v>98.9</v>
      </c>
      <c r="G35" s="82">
        <v>156</v>
      </c>
      <c r="H35" s="82">
        <v>178.85499999999999</v>
      </c>
      <c r="I35" s="82">
        <v>146.1</v>
      </c>
      <c r="T35" s="90">
        <v>132.64535714285714</v>
      </c>
      <c r="AI35" s="82" t="s">
        <v>59</v>
      </c>
    </row>
    <row r="36" spans="1:35" x14ac:dyDescent="0.2">
      <c r="A36" s="94">
        <v>8</v>
      </c>
      <c r="B36" s="94">
        <v>94.333333333333329</v>
      </c>
      <c r="C36" s="82">
        <v>157.35</v>
      </c>
      <c r="D36" s="82">
        <v>143.125</v>
      </c>
      <c r="E36" s="82">
        <v>81</v>
      </c>
      <c r="F36" s="82">
        <v>137.5</v>
      </c>
      <c r="G36" s="82">
        <v>148.5</v>
      </c>
      <c r="H36" s="82">
        <v>174.64600000000002</v>
      </c>
      <c r="I36" s="82">
        <v>136.52000000000001</v>
      </c>
      <c r="T36" s="90">
        <v>137.23764705882354</v>
      </c>
      <c r="AI36" s="82" t="s">
        <v>57</v>
      </c>
    </row>
    <row r="37" spans="1:35" x14ac:dyDescent="0.2">
      <c r="A37" s="94">
        <v>9</v>
      </c>
      <c r="B37" s="94">
        <v>97.3</v>
      </c>
      <c r="C37" s="82">
        <v>192</v>
      </c>
      <c r="D37" s="82">
        <v>132</v>
      </c>
      <c r="E37" s="82">
        <v>78</v>
      </c>
      <c r="F37" s="82">
        <v>131</v>
      </c>
      <c r="G37" s="82">
        <v>148.19999999999999</v>
      </c>
      <c r="H37" s="82">
        <v>178.5</v>
      </c>
      <c r="I37" s="82">
        <v>134.75</v>
      </c>
      <c r="T37" s="90">
        <v>135.66176470588235</v>
      </c>
      <c r="AI37" s="82" t="s">
        <v>58</v>
      </c>
    </row>
    <row r="38" spans="1:35" x14ac:dyDescent="0.2">
      <c r="A38" s="94">
        <v>10</v>
      </c>
      <c r="B38" s="94">
        <v>98.6875</v>
      </c>
      <c r="C38" s="82">
        <v>196</v>
      </c>
      <c r="D38" s="82">
        <v>117.8</v>
      </c>
      <c r="E38" s="82">
        <v>78.7</v>
      </c>
      <c r="F38" s="82">
        <v>137.4</v>
      </c>
      <c r="G38" s="82">
        <v>145.5</v>
      </c>
      <c r="H38" s="82">
        <v>178.125</v>
      </c>
      <c r="I38" s="82">
        <v>134.75</v>
      </c>
      <c r="T38" s="90">
        <v>133.76428571428571</v>
      </c>
      <c r="AI38" s="82" t="s">
        <v>142</v>
      </c>
    </row>
    <row r="39" spans="1:35" x14ac:dyDescent="0.2">
      <c r="A39" s="94">
        <v>11</v>
      </c>
      <c r="B39" s="94">
        <v>107.5</v>
      </c>
      <c r="C39" s="82">
        <v>196</v>
      </c>
      <c r="D39" s="82">
        <v>113</v>
      </c>
      <c r="E39" s="82">
        <v>79.5</v>
      </c>
      <c r="F39" s="82">
        <v>134.75</v>
      </c>
      <c r="G39" s="82">
        <v>147.5</v>
      </c>
      <c r="H39" s="82">
        <v>181.08199999999999</v>
      </c>
      <c r="I39" s="82">
        <v>135.33333333333334</v>
      </c>
      <c r="T39" s="90">
        <v>140.01242424242423</v>
      </c>
      <c r="AI39" s="82" t="s">
        <v>78</v>
      </c>
    </row>
    <row r="40" spans="1:35" x14ac:dyDescent="0.2">
      <c r="A40" s="94">
        <v>12</v>
      </c>
      <c r="B40" s="94">
        <v>112.875</v>
      </c>
      <c r="C40" s="82">
        <v>200</v>
      </c>
      <c r="D40" s="82">
        <v>99.75</v>
      </c>
      <c r="E40" s="82">
        <v>80</v>
      </c>
      <c r="F40" s="82">
        <v>141.6</v>
      </c>
      <c r="G40" s="82">
        <v>145.6</v>
      </c>
      <c r="H40" s="82">
        <v>188.535</v>
      </c>
      <c r="T40" s="90">
        <v>136.57379310344828</v>
      </c>
      <c r="AI40" s="82" t="s">
        <v>120</v>
      </c>
    </row>
    <row r="41" spans="1:35" x14ac:dyDescent="0.2">
      <c r="A41" s="94" t="s">
        <v>796</v>
      </c>
      <c r="B41" s="94"/>
      <c r="L41" s="82">
        <v>171.20307692307691</v>
      </c>
      <c r="M41" s="82">
        <v>159.59037735849054</v>
      </c>
      <c r="Q41" s="82">
        <v>95.526595744680847</v>
      </c>
      <c r="R41" s="82">
        <v>158.70673913043478</v>
      </c>
      <c r="S41" s="82">
        <v>133.59904214559387</v>
      </c>
      <c r="T41" s="90">
        <v>143.72516626045541</v>
      </c>
      <c r="AI41" s="82" t="s">
        <v>121</v>
      </c>
    </row>
    <row r="42" spans="1:35" x14ac:dyDescent="0.2">
      <c r="A42" s="94" t="s">
        <v>800</v>
      </c>
      <c r="B42" s="94"/>
      <c r="T42" s="90"/>
      <c r="AI42" s="82" t="s">
        <v>143</v>
      </c>
    </row>
    <row r="43" spans="1:35" x14ac:dyDescent="0.2">
      <c r="A43" s="85" t="s">
        <v>87</v>
      </c>
      <c r="B43" s="85">
        <v>95.526595744680847</v>
      </c>
      <c r="C43" s="111">
        <v>151.04591836734693</v>
      </c>
      <c r="D43" s="111">
        <v>159.73958333333334</v>
      </c>
      <c r="E43" s="111">
        <v>87.019230769230774</v>
      </c>
      <c r="F43" s="111">
        <v>106.85849056603773</v>
      </c>
      <c r="G43" s="111">
        <v>153.71153846153845</v>
      </c>
      <c r="H43" s="111">
        <v>171.21807692307689</v>
      </c>
      <c r="I43" s="111">
        <v>158.70673913043478</v>
      </c>
      <c r="J43" s="111"/>
      <c r="K43" s="111"/>
      <c r="L43" s="111">
        <v>171.20307692307691</v>
      </c>
      <c r="M43" s="111">
        <v>159.59037735849054</v>
      </c>
      <c r="N43" s="111"/>
      <c r="O43" s="111"/>
      <c r="P43" s="111"/>
      <c r="Q43" s="111">
        <v>95.526595744680847</v>
      </c>
      <c r="R43" s="111">
        <v>158.70673913043478</v>
      </c>
      <c r="S43" s="111">
        <v>133.59904214559387</v>
      </c>
      <c r="T43" s="86">
        <v>135.30315799827298</v>
      </c>
      <c r="AI43" s="82" t="s">
        <v>5</v>
      </c>
    </row>
    <row r="44" spans="1:35" x14ac:dyDescent="0.2">
      <c r="AI44" s="82" t="s">
        <v>144</v>
      </c>
    </row>
    <row r="45" spans="1:35" x14ac:dyDescent="0.2">
      <c r="AI45" s="82" t="s">
        <v>145</v>
      </c>
    </row>
    <row r="46" spans="1:35" x14ac:dyDescent="0.2">
      <c r="AI46" s="82" t="s">
        <v>5</v>
      </c>
    </row>
    <row r="47" spans="1:35" x14ac:dyDescent="0.2">
      <c r="A47" s="108" t="s">
        <v>148</v>
      </c>
      <c r="B47" s="108" t="s">
        <v>115</v>
      </c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10"/>
      <c r="AI47" s="82" t="s">
        <v>144</v>
      </c>
    </row>
    <row r="48" spans="1:35" x14ac:dyDescent="0.2">
      <c r="A48" s="108" t="s">
        <v>85</v>
      </c>
      <c r="B48" s="93">
        <v>2006</v>
      </c>
      <c r="C48" s="106">
        <v>2007</v>
      </c>
      <c r="D48" s="106">
        <v>2008</v>
      </c>
      <c r="E48" s="106">
        <v>2009</v>
      </c>
      <c r="F48" s="106">
        <v>2010</v>
      </c>
      <c r="G48" s="106">
        <v>2011</v>
      </c>
      <c r="H48" s="106">
        <v>2012</v>
      </c>
      <c r="I48" s="106">
        <v>2013</v>
      </c>
      <c r="J48" s="106" t="s">
        <v>796</v>
      </c>
      <c r="K48" s="106" t="s">
        <v>797</v>
      </c>
      <c r="L48" s="106" t="s">
        <v>801</v>
      </c>
      <c r="M48" s="106" t="s">
        <v>802</v>
      </c>
      <c r="N48" s="106" t="s">
        <v>803</v>
      </c>
      <c r="O48" s="106" t="s">
        <v>804</v>
      </c>
      <c r="P48" s="106" t="s">
        <v>805</v>
      </c>
      <c r="Q48" s="106" t="s">
        <v>798</v>
      </c>
      <c r="R48" s="106" t="s">
        <v>799</v>
      </c>
      <c r="S48" s="106" t="s">
        <v>807</v>
      </c>
      <c r="T48" s="89" t="s">
        <v>87</v>
      </c>
      <c r="AI48" s="82" t="s">
        <v>146</v>
      </c>
    </row>
    <row r="49" spans="1:35" x14ac:dyDescent="0.2">
      <c r="A49" s="93">
        <v>1</v>
      </c>
      <c r="B49" s="93">
        <v>153.94999999999999</v>
      </c>
      <c r="C49" s="106">
        <v>170.2</v>
      </c>
      <c r="D49" s="106">
        <v>258.66666666666669</v>
      </c>
      <c r="E49" s="106">
        <v>230.51</v>
      </c>
      <c r="F49" s="106">
        <v>246.01999999999998</v>
      </c>
      <c r="G49" s="106">
        <v>287.85000000000002</v>
      </c>
      <c r="H49" s="106">
        <v>234.75</v>
      </c>
      <c r="I49" s="106">
        <v>325.5</v>
      </c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89">
        <v>237.80757575757573</v>
      </c>
      <c r="AI49" s="82" t="s">
        <v>5</v>
      </c>
    </row>
    <row r="50" spans="1:35" x14ac:dyDescent="0.2">
      <c r="A50" s="94">
        <v>2</v>
      </c>
      <c r="B50" s="94">
        <v>154.1</v>
      </c>
      <c r="C50" s="82">
        <v>172.07499999999999</v>
      </c>
      <c r="D50" s="82">
        <v>265.52</v>
      </c>
      <c r="E50" s="82">
        <v>263.85000000000002</v>
      </c>
      <c r="F50" s="82">
        <v>243.3425</v>
      </c>
      <c r="G50" s="82">
        <v>278.80500000000001</v>
      </c>
      <c r="H50" s="82">
        <v>244.67250000000001</v>
      </c>
      <c r="I50" s="82">
        <v>317.25</v>
      </c>
      <c r="T50" s="90">
        <v>243.15090909090907</v>
      </c>
      <c r="AI50" s="82" t="s">
        <v>122</v>
      </c>
    </row>
    <row r="51" spans="1:35" x14ac:dyDescent="0.2">
      <c r="A51" s="94">
        <v>3</v>
      </c>
      <c r="B51" s="94">
        <v>149</v>
      </c>
      <c r="C51" s="82">
        <v>174</v>
      </c>
      <c r="D51" s="82">
        <v>254.29999999999998</v>
      </c>
      <c r="E51" s="82">
        <v>243.35</v>
      </c>
      <c r="F51" s="82">
        <v>240.69749999999999</v>
      </c>
      <c r="G51" s="82">
        <v>261.0625</v>
      </c>
      <c r="H51" s="82">
        <v>261.55</v>
      </c>
      <c r="I51" s="82">
        <v>322.35000000000002</v>
      </c>
      <c r="T51" s="90">
        <v>237.00388888888887</v>
      </c>
      <c r="AI51" s="82" t="s">
        <v>146</v>
      </c>
    </row>
    <row r="52" spans="1:35" x14ac:dyDescent="0.2">
      <c r="A52" s="94">
        <v>4</v>
      </c>
      <c r="B52" s="94">
        <v>148.57499999999999</v>
      </c>
      <c r="C52" s="82">
        <v>165.77499999999998</v>
      </c>
      <c r="D52" s="82">
        <v>287.07500000000005</v>
      </c>
      <c r="E52" s="82">
        <v>251.42500000000001</v>
      </c>
      <c r="F52" s="82">
        <v>259.44200000000001</v>
      </c>
      <c r="G52" s="82">
        <v>239.5</v>
      </c>
      <c r="H52" s="82">
        <v>289.625</v>
      </c>
      <c r="I52" s="82">
        <v>329</v>
      </c>
      <c r="T52" s="90">
        <v>246.48852941176472</v>
      </c>
      <c r="AI52" s="82" t="s">
        <v>5</v>
      </c>
    </row>
    <row r="53" spans="1:35" x14ac:dyDescent="0.2">
      <c r="A53" s="94">
        <v>5</v>
      </c>
      <c r="B53" s="94">
        <v>148.04999999999998</v>
      </c>
      <c r="C53" s="82">
        <v>166.7</v>
      </c>
      <c r="D53" s="82">
        <v>307.86</v>
      </c>
      <c r="E53" s="82">
        <v>266.14999999999998</v>
      </c>
      <c r="F53" s="82">
        <v>250.3125</v>
      </c>
      <c r="G53" s="82">
        <v>235.375</v>
      </c>
      <c r="H53" s="82">
        <v>313.6875</v>
      </c>
      <c r="I53" s="82">
        <v>351.2</v>
      </c>
      <c r="T53" s="90">
        <v>259.50142857142856</v>
      </c>
    </row>
    <row r="54" spans="1:35" x14ac:dyDescent="0.2">
      <c r="A54" s="94">
        <v>6</v>
      </c>
      <c r="B54" s="94">
        <v>147.14000000000001</v>
      </c>
      <c r="C54" s="82">
        <v>171.5</v>
      </c>
      <c r="D54" s="82">
        <v>288.82499999999999</v>
      </c>
      <c r="E54" s="82">
        <v>274.3125</v>
      </c>
      <c r="F54" s="82">
        <v>243.875</v>
      </c>
      <c r="G54" s="82">
        <v>236.875</v>
      </c>
      <c r="H54" s="82">
        <v>325.96199999999999</v>
      </c>
      <c r="I54" s="82">
        <v>349.5</v>
      </c>
      <c r="T54" s="90">
        <v>251.33028571428576</v>
      </c>
    </row>
    <row r="55" spans="1:35" x14ac:dyDescent="0.2">
      <c r="A55" s="94">
        <v>7</v>
      </c>
      <c r="B55" s="94">
        <v>145.1</v>
      </c>
      <c r="C55" s="82">
        <v>176.7</v>
      </c>
      <c r="D55" s="82">
        <v>301.64999999999998</v>
      </c>
      <c r="E55" s="82">
        <v>260.10000000000002</v>
      </c>
      <c r="F55" s="82">
        <v>249.542</v>
      </c>
      <c r="G55" s="82">
        <v>239.15</v>
      </c>
      <c r="H55" s="82">
        <v>378.78</v>
      </c>
      <c r="I55" s="82">
        <v>355.5</v>
      </c>
      <c r="T55" s="90">
        <v>277.95999999999998</v>
      </c>
    </row>
    <row r="56" spans="1:35" x14ac:dyDescent="0.2">
      <c r="A56" s="94">
        <v>8</v>
      </c>
      <c r="B56" s="94">
        <v>146.53333333333333</v>
      </c>
      <c r="C56" s="82">
        <v>185</v>
      </c>
      <c r="D56" s="82">
        <v>257.05</v>
      </c>
      <c r="E56" s="82">
        <v>255.6875</v>
      </c>
      <c r="F56" s="82">
        <v>258.1875</v>
      </c>
      <c r="G56" s="82">
        <v>236.6875</v>
      </c>
      <c r="H56" s="82">
        <v>407.15</v>
      </c>
      <c r="I56" s="82">
        <v>345.6</v>
      </c>
      <c r="T56" s="90">
        <v>269.37647058823529</v>
      </c>
    </row>
    <row r="57" spans="1:35" x14ac:dyDescent="0.2">
      <c r="A57" s="94">
        <v>9</v>
      </c>
      <c r="B57" s="94">
        <v>150.38</v>
      </c>
      <c r="C57" s="82">
        <v>202.82499999999999</v>
      </c>
      <c r="D57" s="82">
        <v>249.25</v>
      </c>
      <c r="E57" s="82">
        <v>254.25</v>
      </c>
      <c r="F57" s="82">
        <v>259.75</v>
      </c>
      <c r="G57" s="82">
        <v>243.3</v>
      </c>
      <c r="H57" s="82">
        <v>399.375</v>
      </c>
      <c r="I57" s="82">
        <v>346.90499999999997</v>
      </c>
      <c r="T57" s="90">
        <v>259.34764705882355</v>
      </c>
    </row>
    <row r="58" spans="1:35" x14ac:dyDescent="0.2">
      <c r="A58" s="94">
        <v>10</v>
      </c>
      <c r="B58" s="94">
        <v>159.19999999999999</v>
      </c>
      <c r="C58" s="82">
        <v>230.17500000000001</v>
      </c>
      <c r="D58" s="82">
        <v>225.48000000000002</v>
      </c>
      <c r="E58" s="82">
        <v>244.7</v>
      </c>
      <c r="F58" s="82">
        <v>254.06599999999997</v>
      </c>
      <c r="G58" s="82">
        <v>236.29500000000002</v>
      </c>
      <c r="H58" s="82">
        <v>369.8125</v>
      </c>
      <c r="I58" s="82">
        <v>335.25</v>
      </c>
      <c r="T58" s="90">
        <v>255.54742857142855</v>
      </c>
    </row>
    <row r="59" spans="1:35" x14ac:dyDescent="0.2">
      <c r="A59" s="94">
        <v>11</v>
      </c>
      <c r="B59" s="94">
        <v>167.95</v>
      </c>
      <c r="C59" s="82">
        <v>242.4</v>
      </c>
      <c r="D59" s="82">
        <v>235.5</v>
      </c>
      <c r="E59" s="82">
        <v>245.25</v>
      </c>
      <c r="F59" s="82">
        <v>255.99</v>
      </c>
      <c r="G59" s="82">
        <v>227.6875</v>
      </c>
      <c r="H59" s="82">
        <v>357.38600000000002</v>
      </c>
      <c r="I59" s="82">
        <v>334.62333333333333</v>
      </c>
      <c r="T59" s="90">
        <v>258.55484848484855</v>
      </c>
    </row>
    <row r="60" spans="1:35" x14ac:dyDescent="0.2">
      <c r="A60" s="94">
        <v>12</v>
      </c>
      <c r="B60" s="94">
        <v>157.69999999999999</v>
      </c>
      <c r="C60" s="82">
        <v>252.9666666666667</v>
      </c>
      <c r="D60" s="82">
        <v>206.05</v>
      </c>
      <c r="E60" s="82">
        <v>247.875</v>
      </c>
      <c r="F60" s="82">
        <v>270.57</v>
      </c>
      <c r="G60" s="82">
        <v>219.4</v>
      </c>
      <c r="H60" s="82">
        <v>350.255</v>
      </c>
      <c r="T60" s="90">
        <v>243.3196551724138</v>
      </c>
    </row>
    <row r="61" spans="1:35" x14ac:dyDescent="0.2">
      <c r="A61" s="94" t="s">
        <v>796</v>
      </c>
      <c r="B61" s="94"/>
      <c r="L61" s="82">
        <v>347.45096153846157</v>
      </c>
      <c r="M61" s="82">
        <v>282.8075471698113</v>
      </c>
      <c r="Q61" s="82">
        <v>152.6680851063829</v>
      </c>
      <c r="R61" s="82">
        <v>337.72260869565218</v>
      </c>
      <c r="S61" s="82">
        <v>276.03386973180073</v>
      </c>
      <c r="T61" s="90">
        <v>279.33661444842176</v>
      </c>
    </row>
    <row r="62" spans="1:35" x14ac:dyDescent="0.2">
      <c r="A62" s="94" t="s">
        <v>800</v>
      </c>
      <c r="B62" s="94"/>
      <c r="T62" s="90"/>
    </row>
    <row r="63" spans="1:35" x14ac:dyDescent="0.2">
      <c r="A63" s="85" t="s">
        <v>87</v>
      </c>
      <c r="B63" s="85">
        <v>152.6680851063829</v>
      </c>
      <c r="C63" s="111">
        <v>191.99591836734686</v>
      </c>
      <c r="D63" s="111">
        <v>260.12083333333334</v>
      </c>
      <c r="E63" s="111">
        <v>252.90961538461536</v>
      </c>
      <c r="F63" s="111">
        <v>252.95886792452831</v>
      </c>
      <c r="G63" s="111">
        <v>244.40961538461536</v>
      </c>
      <c r="H63" s="111">
        <v>328.5398076923077</v>
      </c>
      <c r="I63" s="111">
        <v>337.72260869565218</v>
      </c>
      <c r="J63" s="111"/>
      <c r="K63" s="111"/>
      <c r="L63" s="111">
        <v>347.45096153846157</v>
      </c>
      <c r="M63" s="111">
        <v>282.8075471698113</v>
      </c>
      <c r="N63" s="111"/>
      <c r="O63" s="111"/>
      <c r="P63" s="111"/>
      <c r="Q63" s="111">
        <v>152.6680851063829</v>
      </c>
      <c r="R63" s="111">
        <v>337.72260869565218</v>
      </c>
      <c r="S63" s="111">
        <v>276.03386973180073</v>
      </c>
      <c r="T63" s="86">
        <v>253.34755710951018</v>
      </c>
    </row>
    <row r="70" spans="1:21" x14ac:dyDescent="0.2">
      <c r="A70" s="108" t="s">
        <v>147</v>
      </c>
      <c r="B70" s="108" t="s">
        <v>115</v>
      </c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10"/>
    </row>
    <row r="71" spans="1:21" x14ac:dyDescent="0.2">
      <c r="A71" s="108" t="s">
        <v>85</v>
      </c>
      <c r="B71" s="93">
        <v>2005</v>
      </c>
      <c r="C71" s="106">
        <v>2006</v>
      </c>
      <c r="D71" s="106">
        <v>2007</v>
      </c>
      <c r="E71" s="106">
        <v>2008</v>
      </c>
      <c r="F71" s="106">
        <v>2009</v>
      </c>
      <c r="G71" s="106">
        <v>2010</v>
      </c>
      <c r="H71" s="106">
        <v>2011</v>
      </c>
      <c r="I71" s="106">
        <v>2012</v>
      </c>
      <c r="J71" s="106">
        <v>2013</v>
      </c>
      <c r="K71" s="106" t="s">
        <v>796</v>
      </c>
      <c r="L71" s="106" t="s">
        <v>797</v>
      </c>
      <c r="M71" s="106" t="s">
        <v>801</v>
      </c>
      <c r="N71" s="106" t="s">
        <v>802</v>
      </c>
      <c r="O71" s="106" t="s">
        <v>803</v>
      </c>
      <c r="P71" s="106" t="s">
        <v>804</v>
      </c>
      <c r="Q71" s="106" t="s">
        <v>805</v>
      </c>
      <c r="R71" s="106" t="s">
        <v>798</v>
      </c>
      <c r="S71" s="106" t="s">
        <v>799</v>
      </c>
      <c r="T71" s="106" t="s">
        <v>807</v>
      </c>
      <c r="U71" s="89" t="s">
        <v>87</v>
      </c>
    </row>
    <row r="72" spans="1:21" x14ac:dyDescent="0.2">
      <c r="A72" s="93">
        <v>1</v>
      </c>
      <c r="B72" s="93"/>
      <c r="C72" s="106">
        <v>382.0575</v>
      </c>
      <c r="D72" s="106">
        <v>378</v>
      </c>
      <c r="E72" s="106">
        <v>422</v>
      </c>
      <c r="F72" s="106">
        <v>632.4</v>
      </c>
      <c r="G72" s="106">
        <v>464</v>
      </c>
      <c r="H72" s="106">
        <v>486</v>
      </c>
      <c r="I72" s="106">
        <v>567.5</v>
      </c>
      <c r="J72" s="106">
        <v>540</v>
      </c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89">
        <v>489.76454545454544</v>
      </c>
    </row>
    <row r="73" spans="1:21" x14ac:dyDescent="0.2">
      <c r="A73" s="94">
        <v>2</v>
      </c>
      <c r="B73" s="94"/>
      <c r="C73" s="82">
        <v>384.36500000000001</v>
      </c>
      <c r="D73" s="82">
        <v>379.5</v>
      </c>
      <c r="E73" s="82">
        <v>458</v>
      </c>
      <c r="F73" s="82">
        <v>593</v>
      </c>
      <c r="G73" s="82">
        <v>474</v>
      </c>
      <c r="H73" s="82">
        <v>520</v>
      </c>
      <c r="I73" s="82">
        <v>555.25</v>
      </c>
      <c r="J73" s="82">
        <v>540.25</v>
      </c>
      <c r="U73" s="90">
        <v>487.13515151515151</v>
      </c>
    </row>
    <row r="74" spans="1:21" x14ac:dyDescent="0.2">
      <c r="A74" s="94">
        <v>3</v>
      </c>
      <c r="B74" s="94"/>
      <c r="C74" s="82">
        <v>382</v>
      </c>
      <c r="D74" s="82">
        <v>379.2</v>
      </c>
      <c r="E74" s="82">
        <v>512</v>
      </c>
      <c r="F74" s="82">
        <v>559.25</v>
      </c>
      <c r="G74" s="82">
        <v>475.5</v>
      </c>
      <c r="H74" s="82">
        <v>554</v>
      </c>
      <c r="I74" s="82">
        <v>549.6</v>
      </c>
      <c r="J74" s="82">
        <v>526.6</v>
      </c>
      <c r="U74" s="90">
        <v>488.61111111111109</v>
      </c>
    </row>
    <row r="75" spans="1:21" x14ac:dyDescent="0.2">
      <c r="A75" s="94">
        <v>4</v>
      </c>
      <c r="B75" s="94"/>
      <c r="C75" s="82">
        <v>382</v>
      </c>
      <c r="D75" s="82">
        <v>378</v>
      </c>
      <c r="E75" s="82">
        <v>535.25</v>
      </c>
      <c r="F75" s="82">
        <v>533</v>
      </c>
      <c r="G75" s="82">
        <v>487</v>
      </c>
      <c r="H75" s="82">
        <v>563.4</v>
      </c>
      <c r="I75" s="82">
        <v>533.5</v>
      </c>
      <c r="J75" s="82">
        <v>520.25</v>
      </c>
      <c r="U75" s="90">
        <v>493.52941176470586</v>
      </c>
    </row>
    <row r="76" spans="1:21" x14ac:dyDescent="0.2">
      <c r="A76" s="94">
        <v>5</v>
      </c>
      <c r="B76" s="94"/>
      <c r="C76" s="82">
        <v>383.5</v>
      </c>
      <c r="D76" s="82">
        <v>377</v>
      </c>
      <c r="E76" s="82">
        <v>569.4</v>
      </c>
      <c r="F76" s="82">
        <v>512.4</v>
      </c>
      <c r="G76" s="82">
        <v>513</v>
      </c>
      <c r="H76" s="82">
        <v>568.25</v>
      </c>
      <c r="I76" s="82">
        <v>506</v>
      </c>
      <c r="J76" s="82">
        <v>510.2</v>
      </c>
      <c r="U76" s="90">
        <v>495.74285714285713</v>
      </c>
    </row>
    <row r="77" spans="1:21" x14ac:dyDescent="0.2">
      <c r="A77" s="94">
        <v>6</v>
      </c>
      <c r="B77" s="94"/>
      <c r="C77" s="82">
        <v>384</v>
      </c>
      <c r="D77" s="82">
        <v>377.8</v>
      </c>
      <c r="E77" s="82">
        <v>555.25</v>
      </c>
      <c r="F77" s="82">
        <v>490.75</v>
      </c>
      <c r="G77" s="82">
        <v>500.25</v>
      </c>
      <c r="H77" s="82">
        <v>568.25</v>
      </c>
      <c r="I77" s="82">
        <v>495</v>
      </c>
      <c r="J77" s="82">
        <v>503</v>
      </c>
      <c r="U77" s="90">
        <v>478.68571428571431</v>
      </c>
    </row>
    <row r="78" spans="1:21" x14ac:dyDescent="0.2">
      <c r="A78" s="94">
        <v>7</v>
      </c>
      <c r="B78" s="94"/>
      <c r="C78" s="82">
        <v>384</v>
      </c>
      <c r="D78" s="82">
        <v>377</v>
      </c>
      <c r="E78" s="82">
        <v>558.5</v>
      </c>
      <c r="F78" s="82">
        <v>486.4</v>
      </c>
      <c r="G78" s="82">
        <v>481</v>
      </c>
      <c r="H78" s="82">
        <v>563.20000000000005</v>
      </c>
      <c r="I78" s="82">
        <v>529.75</v>
      </c>
      <c r="J78" s="82">
        <v>503</v>
      </c>
      <c r="U78" s="90">
        <v>501.39285714285717</v>
      </c>
    </row>
    <row r="79" spans="1:21" x14ac:dyDescent="0.2">
      <c r="A79" s="94">
        <v>8</v>
      </c>
      <c r="B79" s="94"/>
      <c r="C79" s="82">
        <v>379.66666666666669</v>
      </c>
      <c r="D79" s="82">
        <v>390.6</v>
      </c>
      <c r="E79" s="82">
        <v>573</v>
      </c>
      <c r="F79" s="82">
        <v>489</v>
      </c>
      <c r="G79" s="82">
        <v>484.5</v>
      </c>
      <c r="H79" s="82">
        <v>568.25</v>
      </c>
      <c r="I79" s="82">
        <v>538.4</v>
      </c>
      <c r="J79" s="82">
        <v>496.8</v>
      </c>
      <c r="U79" s="90">
        <v>491.97058823529414</v>
      </c>
    </row>
    <row r="80" spans="1:21" x14ac:dyDescent="0.2">
      <c r="A80" s="94">
        <v>9</v>
      </c>
      <c r="B80" s="94"/>
      <c r="C80" s="82">
        <v>377.6</v>
      </c>
      <c r="D80" s="82">
        <v>400</v>
      </c>
      <c r="E80" s="82">
        <v>573</v>
      </c>
      <c r="F80" s="82">
        <v>492.75</v>
      </c>
      <c r="G80" s="82">
        <v>491</v>
      </c>
      <c r="H80" s="82">
        <v>564.79999999999995</v>
      </c>
      <c r="I80" s="82">
        <v>540</v>
      </c>
      <c r="J80" s="82">
        <v>481.75</v>
      </c>
      <c r="U80" s="90">
        <v>489</v>
      </c>
    </row>
    <row r="81" spans="1:21" x14ac:dyDescent="0.2">
      <c r="A81" s="94">
        <v>10</v>
      </c>
      <c r="B81" s="94"/>
      <c r="C81" s="82">
        <v>372.5</v>
      </c>
      <c r="D81" s="82">
        <v>400.75</v>
      </c>
      <c r="E81" s="82">
        <v>581</v>
      </c>
      <c r="F81" s="82">
        <v>503.6</v>
      </c>
      <c r="G81" s="82">
        <v>486</v>
      </c>
      <c r="H81" s="82">
        <v>565</v>
      </c>
      <c r="I81" s="82">
        <v>544.5</v>
      </c>
      <c r="J81" s="82">
        <v>474.25</v>
      </c>
      <c r="U81" s="90">
        <v>493.74285714285713</v>
      </c>
    </row>
    <row r="82" spans="1:21" x14ac:dyDescent="0.2">
      <c r="A82" s="94">
        <v>11</v>
      </c>
      <c r="B82" s="94"/>
      <c r="C82" s="82">
        <v>370</v>
      </c>
      <c r="D82" s="82">
        <v>407</v>
      </c>
      <c r="E82" s="82">
        <v>614.5</v>
      </c>
      <c r="F82" s="82">
        <v>501</v>
      </c>
      <c r="G82" s="82">
        <v>480.5</v>
      </c>
      <c r="H82" s="82">
        <v>566.75</v>
      </c>
      <c r="I82" s="82">
        <v>544.20000000000005</v>
      </c>
      <c r="J82" s="82">
        <v>479</v>
      </c>
      <c r="U82" s="90">
        <v>494.66666666666669</v>
      </c>
    </row>
    <row r="83" spans="1:21" x14ac:dyDescent="0.2">
      <c r="A83" s="94">
        <v>12</v>
      </c>
      <c r="B83" s="94">
        <v>374.5</v>
      </c>
      <c r="C83" s="82">
        <v>376</v>
      </c>
      <c r="D83" s="82">
        <v>410</v>
      </c>
      <c r="E83" s="82">
        <v>666.25</v>
      </c>
      <c r="F83" s="82">
        <v>511.5</v>
      </c>
      <c r="G83" s="82">
        <v>478.8</v>
      </c>
      <c r="H83" s="82">
        <v>566.20000000000005</v>
      </c>
      <c r="I83" s="82">
        <v>540.5</v>
      </c>
      <c r="U83" s="90">
        <v>494.84848484848487</v>
      </c>
    </row>
    <row r="84" spans="1:21" x14ac:dyDescent="0.2">
      <c r="A84" s="94" t="s">
        <v>796</v>
      </c>
      <c r="B84" s="94"/>
      <c r="M84" s="82">
        <v>525.28846153846155</v>
      </c>
      <c r="N84" s="82">
        <v>544.62264150943395</v>
      </c>
      <c r="R84" s="82">
        <v>379.63170212765965</v>
      </c>
      <c r="S84" s="82">
        <v>507.71739130434781</v>
      </c>
      <c r="T84" s="82">
        <v>529.52490421455934</v>
      </c>
      <c r="U84" s="90">
        <v>497.35702013889249</v>
      </c>
    </row>
    <row r="85" spans="1:21" x14ac:dyDescent="0.2">
      <c r="A85" s="94" t="s">
        <v>800</v>
      </c>
      <c r="B85" s="94"/>
      <c r="U85" s="90"/>
    </row>
    <row r="86" spans="1:21" x14ac:dyDescent="0.2">
      <c r="A86" s="85" t="s">
        <v>87</v>
      </c>
      <c r="B86" s="85">
        <v>374.5</v>
      </c>
      <c r="C86" s="111">
        <v>379.63170212765965</v>
      </c>
      <c r="D86" s="111">
        <v>387.9591836734694</v>
      </c>
      <c r="E86" s="111">
        <v>552.95833333333337</v>
      </c>
      <c r="F86" s="111">
        <v>526.05769230769226</v>
      </c>
      <c r="G86" s="111">
        <v>484.1320754716981</v>
      </c>
      <c r="H86" s="111">
        <v>555.26923076923072</v>
      </c>
      <c r="I86" s="111">
        <v>536.61538461538464</v>
      </c>
      <c r="J86" s="111">
        <v>507.71739130434781</v>
      </c>
      <c r="K86" s="111"/>
      <c r="L86" s="111"/>
      <c r="M86" s="111">
        <v>525.28846153846155</v>
      </c>
      <c r="N86" s="111">
        <v>544.62264150943395</v>
      </c>
      <c r="O86" s="111"/>
      <c r="P86" s="111"/>
      <c r="Q86" s="111"/>
      <c r="R86" s="111">
        <v>379.63170212765965</v>
      </c>
      <c r="S86" s="111">
        <v>507.71739130434781</v>
      </c>
      <c r="T86" s="111">
        <v>529.52490421455934</v>
      </c>
      <c r="U86" s="86">
        <v>491.4864585801335</v>
      </c>
    </row>
    <row r="89" spans="1:21" x14ac:dyDescent="0.2">
      <c r="A89" s="108" t="s">
        <v>91</v>
      </c>
      <c r="B89" s="108" t="s">
        <v>115</v>
      </c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10"/>
    </row>
    <row r="90" spans="1:21" x14ac:dyDescent="0.2">
      <c r="A90" s="108" t="s">
        <v>85</v>
      </c>
      <c r="B90" s="93">
        <v>2006</v>
      </c>
      <c r="C90" s="106">
        <v>2007</v>
      </c>
      <c r="D90" s="106">
        <v>2008</v>
      </c>
      <c r="E90" s="106">
        <v>2009</v>
      </c>
      <c r="F90" s="106">
        <v>2010</v>
      </c>
      <c r="G90" s="106">
        <v>2011</v>
      </c>
      <c r="H90" s="106">
        <v>2012</v>
      </c>
      <c r="I90" s="106">
        <v>2013</v>
      </c>
      <c r="J90" s="106" t="s">
        <v>796</v>
      </c>
      <c r="K90" s="106" t="s">
        <v>797</v>
      </c>
      <c r="L90" s="106" t="s">
        <v>801</v>
      </c>
      <c r="M90" s="106" t="s">
        <v>802</v>
      </c>
      <c r="N90" s="106" t="s">
        <v>803</v>
      </c>
      <c r="O90" s="106" t="s">
        <v>804</v>
      </c>
      <c r="P90" s="106" t="s">
        <v>805</v>
      </c>
      <c r="Q90" s="106" t="s">
        <v>798</v>
      </c>
      <c r="R90" s="106" t="s">
        <v>799</v>
      </c>
      <c r="S90" s="106" t="s">
        <v>807</v>
      </c>
      <c r="T90" s="89" t="s">
        <v>87</v>
      </c>
    </row>
    <row r="91" spans="1:21" x14ac:dyDescent="0.2">
      <c r="A91" s="93">
        <v>1</v>
      </c>
      <c r="B91" s="93">
        <v>107.3875</v>
      </c>
      <c r="C91" s="106">
        <v>125.5</v>
      </c>
      <c r="D91" s="106">
        <v>201.86666666666665</v>
      </c>
      <c r="E91" s="106">
        <v>125.05999999999999</v>
      </c>
      <c r="F91" s="106">
        <v>125.74000000000001</v>
      </c>
      <c r="G91" s="106">
        <v>188.05</v>
      </c>
      <c r="H91" s="106">
        <v>166.4</v>
      </c>
      <c r="I91" s="106">
        <v>216.57499999999999</v>
      </c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89">
        <v>153.79545454545456</v>
      </c>
    </row>
    <row r="92" spans="1:21" x14ac:dyDescent="0.2">
      <c r="A92" s="94">
        <v>2</v>
      </c>
      <c r="B92" s="94">
        <v>106.27500000000001</v>
      </c>
      <c r="C92" s="82">
        <v>127.425</v>
      </c>
      <c r="D92" s="82">
        <v>206.82</v>
      </c>
      <c r="E92" s="82">
        <v>142.07499999999999</v>
      </c>
      <c r="F92" s="82">
        <v>126.45</v>
      </c>
      <c r="G92" s="82">
        <v>189.07499999999999</v>
      </c>
      <c r="H92" s="82">
        <v>175.75</v>
      </c>
      <c r="I92" s="82">
        <v>211.95</v>
      </c>
      <c r="T92" s="90">
        <v>162.12424242424242</v>
      </c>
    </row>
    <row r="93" spans="1:21" x14ac:dyDescent="0.2">
      <c r="A93" s="94">
        <v>3</v>
      </c>
      <c r="B93" s="94">
        <v>105.32000000000001</v>
      </c>
      <c r="C93" s="82">
        <v>128.6</v>
      </c>
      <c r="D93" s="82">
        <v>207.10000000000002</v>
      </c>
      <c r="E93" s="82">
        <v>132.55000000000001</v>
      </c>
      <c r="F93" s="82">
        <v>124.97500000000001</v>
      </c>
      <c r="G93" s="82">
        <v>179.72500000000002</v>
      </c>
      <c r="H93" s="82">
        <v>183.71999999999997</v>
      </c>
      <c r="I93" s="82">
        <v>207.28000000000003</v>
      </c>
      <c r="T93" s="90">
        <v>158.38888888888889</v>
      </c>
    </row>
    <row r="94" spans="1:21" x14ac:dyDescent="0.2">
      <c r="A94" s="94">
        <v>4</v>
      </c>
      <c r="B94" s="94">
        <v>104.07499999999999</v>
      </c>
      <c r="C94" s="82">
        <v>127.39999999999999</v>
      </c>
      <c r="D94" s="82">
        <v>199.95</v>
      </c>
      <c r="E94" s="82">
        <v>127.45</v>
      </c>
      <c r="F94" s="82">
        <v>128.38000000000002</v>
      </c>
      <c r="G94" s="82">
        <v>178.48</v>
      </c>
      <c r="H94" s="82">
        <v>195.15</v>
      </c>
      <c r="I94" s="82">
        <v>208.62500000000003</v>
      </c>
      <c r="T94" s="90">
        <v>158.37941176470594</v>
      </c>
    </row>
    <row r="95" spans="1:21" x14ac:dyDescent="0.2">
      <c r="A95" s="94">
        <v>5</v>
      </c>
      <c r="B95" s="94">
        <v>105.1</v>
      </c>
      <c r="C95" s="82">
        <v>128.35</v>
      </c>
      <c r="D95" s="82">
        <v>193.1</v>
      </c>
      <c r="E95" s="82">
        <v>130.06</v>
      </c>
      <c r="F95" s="82">
        <v>132.6</v>
      </c>
      <c r="G95" s="82">
        <v>182.10000000000002</v>
      </c>
      <c r="H95" s="82">
        <v>202.27500000000003</v>
      </c>
      <c r="I95" s="82">
        <v>208.16</v>
      </c>
      <c r="T95" s="90">
        <v>161.6657142857143</v>
      </c>
    </row>
    <row r="96" spans="1:21" x14ac:dyDescent="0.2">
      <c r="A96" s="94">
        <v>6</v>
      </c>
      <c r="B96" s="94">
        <v>105.85999999999999</v>
      </c>
      <c r="C96" s="82">
        <v>134.08000000000001</v>
      </c>
      <c r="D96" s="82">
        <v>189.32499999999999</v>
      </c>
      <c r="E96" s="82">
        <v>137.02500000000001</v>
      </c>
      <c r="F96" s="82">
        <v>132.10000000000002</v>
      </c>
      <c r="G96" s="82">
        <v>186.67500000000001</v>
      </c>
      <c r="H96" s="82">
        <v>205.38000000000002</v>
      </c>
      <c r="I96" s="82">
        <v>197.375</v>
      </c>
      <c r="T96" s="90">
        <v>159.90285714285716</v>
      </c>
    </row>
    <row r="97" spans="1:20" x14ac:dyDescent="0.2">
      <c r="A97" s="94">
        <v>7</v>
      </c>
      <c r="B97" s="94">
        <v>105.4</v>
      </c>
      <c r="C97" s="82">
        <v>142.9</v>
      </c>
      <c r="D97" s="82">
        <v>192.5</v>
      </c>
      <c r="E97" s="82">
        <v>125.47999999999999</v>
      </c>
      <c r="F97" s="82">
        <v>140.4</v>
      </c>
      <c r="G97" s="82">
        <v>180.8</v>
      </c>
      <c r="H97" s="82">
        <v>222.25</v>
      </c>
      <c r="I97" s="82">
        <v>182.5</v>
      </c>
      <c r="T97" s="90">
        <v>163.244</v>
      </c>
    </row>
    <row r="98" spans="1:20" x14ac:dyDescent="0.2">
      <c r="A98" s="94">
        <v>8</v>
      </c>
      <c r="B98" s="94">
        <v>110.2</v>
      </c>
      <c r="C98" s="82">
        <v>160.72</v>
      </c>
      <c r="D98" s="82">
        <v>163.30000000000001</v>
      </c>
      <c r="E98" s="82">
        <v>121.5</v>
      </c>
      <c r="F98" s="82">
        <v>162.92500000000001</v>
      </c>
      <c r="G98" s="82">
        <v>168.375</v>
      </c>
      <c r="H98" s="82">
        <v>218.14000000000001</v>
      </c>
      <c r="I98" s="82">
        <v>176.3</v>
      </c>
      <c r="T98" s="90">
        <v>163.46969696969694</v>
      </c>
    </row>
    <row r="99" spans="1:20" x14ac:dyDescent="0.2">
      <c r="A99" s="94">
        <v>9</v>
      </c>
      <c r="B99" s="94">
        <v>112.71999999999998</v>
      </c>
      <c r="C99" s="82">
        <v>187.05</v>
      </c>
      <c r="D99" s="82">
        <v>152.64999999999998</v>
      </c>
      <c r="E99" s="82">
        <v>116.79999999999998</v>
      </c>
      <c r="F99" s="82">
        <v>161.30000000000001</v>
      </c>
      <c r="G99" s="82">
        <v>167.90000000000003</v>
      </c>
      <c r="H99" s="82">
        <v>221.47499999999999</v>
      </c>
      <c r="I99" s="82">
        <v>177.95</v>
      </c>
      <c r="T99" s="90">
        <v>160.94117647058823</v>
      </c>
    </row>
    <row r="100" spans="1:20" x14ac:dyDescent="0.2">
      <c r="A100" s="94">
        <v>10</v>
      </c>
      <c r="B100" s="94">
        <v>114.65</v>
      </c>
      <c r="C100" s="82">
        <v>194.72499999999999</v>
      </c>
      <c r="D100" s="82">
        <v>140.9</v>
      </c>
      <c r="E100" s="82">
        <v>118.92</v>
      </c>
      <c r="F100" s="82">
        <v>163.62000000000003</v>
      </c>
      <c r="G100" s="82">
        <v>163.17500000000001</v>
      </c>
      <c r="H100" s="82">
        <v>217.22500000000002</v>
      </c>
      <c r="I100" s="82">
        <v>177.47499999999999</v>
      </c>
      <c r="T100" s="90">
        <v>159.6057142857143</v>
      </c>
    </row>
    <row r="101" spans="1:20" x14ac:dyDescent="0.2">
      <c r="A101" s="94">
        <v>11</v>
      </c>
      <c r="B101" s="94">
        <v>122.22499999999999</v>
      </c>
      <c r="C101" s="82">
        <v>189.76</v>
      </c>
      <c r="D101" s="82">
        <v>138.9</v>
      </c>
      <c r="E101" s="82">
        <v>121</v>
      </c>
      <c r="F101" s="82">
        <v>164.17500000000001</v>
      </c>
      <c r="G101" s="82">
        <v>162.69999999999999</v>
      </c>
      <c r="H101" s="82">
        <v>218.34</v>
      </c>
      <c r="I101" s="82">
        <v>177.10000000000002</v>
      </c>
      <c r="T101" s="90">
        <v>163.87272727272727</v>
      </c>
    </row>
    <row r="102" spans="1:20" x14ac:dyDescent="0.2">
      <c r="A102" s="94">
        <v>12</v>
      </c>
      <c r="B102" s="94">
        <v>122.94999999999999</v>
      </c>
      <c r="C102" s="82">
        <v>193.97499999999999</v>
      </c>
      <c r="D102" s="82">
        <v>121.3</v>
      </c>
      <c r="E102" s="82">
        <v>123.97499999999999</v>
      </c>
      <c r="F102" s="82">
        <v>173.04</v>
      </c>
      <c r="G102" s="82">
        <v>160.06</v>
      </c>
      <c r="H102" s="82">
        <v>221.6</v>
      </c>
      <c r="T102" s="90">
        <v>160.02333333333334</v>
      </c>
    </row>
    <row r="103" spans="1:20" x14ac:dyDescent="0.2">
      <c r="A103" s="94" t="s">
        <v>796</v>
      </c>
      <c r="B103" s="94"/>
      <c r="L103" s="82">
        <v>209.08125000000004</v>
      </c>
      <c r="M103" s="82">
        <v>185.41132075471694</v>
      </c>
      <c r="Q103" s="82">
        <v>110.34361702127661</v>
      </c>
      <c r="R103" s="82">
        <v>196.57142857142858</v>
      </c>
      <c r="S103" s="82">
        <v>165.96147859922169</v>
      </c>
      <c r="T103" s="90">
        <v>173.47381898932878</v>
      </c>
    </row>
    <row r="104" spans="1:20" x14ac:dyDescent="0.2">
      <c r="A104" s="94" t="s">
        <v>800</v>
      </c>
      <c r="B104" s="94"/>
      <c r="T104" s="90"/>
    </row>
    <row r="105" spans="1:20" x14ac:dyDescent="0.2">
      <c r="A105" s="85" t="s">
        <v>87</v>
      </c>
      <c r="B105" s="85">
        <v>110.34361702127661</v>
      </c>
      <c r="C105" s="111">
        <v>153.786</v>
      </c>
      <c r="D105" s="111">
        <v>174.68333333333331</v>
      </c>
      <c r="E105" s="111">
        <v>126.67500000000004</v>
      </c>
      <c r="F105" s="111">
        <v>144.79245283018869</v>
      </c>
      <c r="G105" s="111">
        <v>175.30192307692309</v>
      </c>
      <c r="H105" s="111">
        <v>204.16153846153844</v>
      </c>
      <c r="I105" s="111">
        <v>196.57142857142858</v>
      </c>
      <c r="J105" s="111"/>
      <c r="K105" s="111"/>
      <c r="L105" s="111">
        <v>209.08125000000004</v>
      </c>
      <c r="M105" s="111">
        <v>185.41132075471694</v>
      </c>
      <c r="N105" s="111"/>
      <c r="O105" s="111"/>
      <c r="P105" s="111"/>
      <c r="Q105" s="111">
        <v>110.34361702127661</v>
      </c>
      <c r="R105" s="111">
        <v>196.57142857142858</v>
      </c>
      <c r="S105" s="111">
        <v>165.96147859922169</v>
      </c>
      <c r="T105" s="86">
        <v>160.54069599737318</v>
      </c>
    </row>
  </sheetData>
  <phoneticPr fontId="17" type="noConversion"/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rgb="FFFF0000"/>
  </sheetPr>
  <dimension ref="A1:BT1393"/>
  <sheetViews>
    <sheetView zoomScale="90" zoomScaleNormal="90" workbookViewId="0">
      <pane xSplit="3" ySplit="23" topLeftCell="D501" activePane="bottomRight" state="frozen"/>
      <selection pane="topRight" activeCell="D1" sqref="D1"/>
      <selection pane="bottomLeft" activeCell="A14" sqref="A14"/>
      <selection pane="bottomRight" activeCell="M13" sqref="M13"/>
    </sheetView>
  </sheetViews>
  <sheetFormatPr defaultRowHeight="12.75" x14ac:dyDescent="0.2"/>
  <cols>
    <col min="1" max="1" width="7" customWidth="1"/>
    <col min="2" max="2" width="5.5703125" customWidth="1"/>
    <col min="3" max="3" width="14" bestFit="1" customWidth="1"/>
    <col min="4" max="8" width="7.5703125" style="32" customWidth="1"/>
    <col min="9" max="9" width="8.28515625" style="32" customWidth="1"/>
    <col min="10" max="14" width="7.5703125" style="32" customWidth="1"/>
    <col min="15" max="15" width="11.140625" style="32" customWidth="1"/>
    <col min="16" max="16" width="7.5703125" style="32" customWidth="1"/>
    <col min="18" max="24" width="7.5703125" style="32" customWidth="1"/>
    <col min="25" max="30" width="7.5703125" style="32" hidden="1" customWidth="1"/>
    <col min="31" max="39" width="7.5703125" style="32" customWidth="1"/>
    <col min="40" max="40" width="7.5703125" style="32" hidden="1" customWidth="1"/>
    <col min="41" max="42" width="7.5703125" style="32" customWidth="1"/>
    <col min="43" max="43" width="7.5703125" style="32" hidden="1" customWidth="1"/>
    <col min="44" max="45" width="7.5703125" style="32" customWidth="1"/>
    <col min="46" max="46" width="7.5703125" style="32" hidden="1" customWidth="1"/>
    <col min="47" max="48" width="7.5703125" style="32" customWidth="1"/>
    <col min="49" max="49" width="7.5703125" style="32" hidden="1" customWidth="1"/>
    <col min="50" max="50" width="7.5703125" style="32" customWidth="1"/>
    <col min="51" max="63" width="0" hidden="1" customWidth="1"/>
  </cols>
  <sheetData>
    <row r="1" spans="1:72" ht="58.5" customHeight="1" x14ac:dyDescent="0.2">
      <c r="A1" s="204" t="s">
        <v>812</v>
      </c>
      <c r="B1" s="204"/>
      <c r="C1" s="204"/>
      <c r="D1" s="103" t="s">
        <v>52</v>
      </c>
      <c r="E1" s="103" t="s">
        <v>53</v>
      </c>
      <c r="F1" s="103" t="s">
        <v>54</v>
      </c>
      <c r="G1" s="103" t="s">
        <v>55</v>
      </c>
      <c r="H1" s="103" t="s">
        <v>794</v>
      </c>
      <c r="I1" s="184" t="s">
        <v>51</v>
      </c>
      <c r="J1" s="103" t="s">
        <v>44</v>
      </c>
      <c r="K1" s="103" t="s">
        <v>7</v>
      </c>
      <c r="L1" s="103" t="s">
        <v>110</v>
      </c>
      <c r="M1" s="184" t="s">
        <v>3</v>
      </c>
      <c r="N1" s="103" t="s">
        <v>4</v>
      </c>
      <c r="O1" s="103" t="s">
        <v>15</v>
      </c>
      <c r="P1" s="103" t="s">
        <v>788</v>
      </c>
      <c r="Q1" s="103" t="s">
        <v>789</v>
      </c>
      <c r="R1" s="103" t="s">
        <v>827</v>
      </c>
      <c r="S1" s="103" t="s">
        <v>828</v>
      </c>
      <c r="T1" s="103" t="s">
        <v>74</v>
      </c>
      <c r="U1" s="103" t="s">
        <v>16</v>
      </c>
      <c r="V1" s="103" t="s">
        <v>17</v>
      </c>
      <c r="W1" s="103" t="s">
        <v>18</v>
      </c>
      <c r="X1" s="103"/>
      <c r="Y1" s="103" t="s">
        <v>24</v>
      </c>
      <c r="Z1" s="103" t="s">
        <v>25</v>
      </c>
      <c r="AA1" s="103" t="s">
        <v>26</v>
      </c>
      <c r="AB1" s="103" t="s">
        <v>27</v>
      </c>
      <c r="AC1" s="103" t="s">
        <v>80</v>
      </c>
      <c r="AD1" s="103" t="s">
        <v>79</v>
      </c>
      <c r="AE1" s="103" t="s">
        <v>109</v>
      </c>
      <c r="AF1" s="103" t="s">
        <v>60</v>
      </c>
      <c r="AG1" s="103" t="s">
        <v>59</v>
      </c>
      <c r="AH1" s="103" t="s">
        <v>57</v>
      </c>
      <c r="AI1" s="103" t="s">
        <v>58</v>
      </c>
      <c r="AJ1" s="103" t="s">
        <v>113</v>
      </c>
      <c r="AK1" s="103" t="s">
        <v>78</v>
      </c>
      <c r="AL1" s="103"/>
      <c r="AM1" s="103"/>
      <c r="AN1" s="172" t="s">
        <v>12</v>
      </c>
      <c r="AO1" s="172" t="s">
        <v>5</v>
      </c>
      <c r="AP1" s="172" t="s">
        <v>29</v>
      </c>
      <c r="AQ1" s="172" t="s">
        <v>11</v>
      </c>
      <c r="AR1" s="172" t="s">
        <v>5</v>
      </c>
      <c r="AS1" s="172" t="s">
        <v>29</v>
      </c>
      <c r="AT1" s="172" t="s">
        <v>62</v>
      </c>
      <c r="AU1" s="172" t="s">
        <v>5</v>
      </c>
      <c r="AV1" s="172"/>
      <c r="AW1" s="172" t="s">
        <v>63</v>
      </c>
      <c r="AX1" s="172" t="s">
        <v>5</v>
      </c>
      <c r="AY1" s="103"/>
      <c r="AZ1" s="104"/>
      <c r="BA1" s="104"/>
      <c r="BB1" s="104" t="s">
        <v>33</v>
      </c>
      <c r="BC1" s="104"/>
      <c r="BD1" s="104"/>
      <c r="BE1" s="104" t="s">
        <v>10</v>
      </c>
      <c r="BF1" s="104" t="s">
        <v>65</v>
      </c>
      <c r="BG1" s="104"/>
      <c r="BH1" s="104"/>
      <c r="BI1" s="104"/>
      <c r="BJ1" s="104"/>
      <c r="BK1" s="104"/>
      <c r="BL1" s="104"/>
    </row>
    <row r="2" spans="1:72" ht="33" customHeight="1" x14ac:dyDescent="0.2">
      <c r="C2" s="101" t="s">
        <v>9</v>
      </c>
      <c r="D2" s="101" t="s">
        <v>2</v>
      </c>
      <c r="E2" s="101" t="s">
        <v>2</v>
      </c>
      <c r="F2" s="101" t="s">
        <v>2</v>
      </c>
      <c r="G2" s="101" t="s">
        <v>2</v>
      </c>
      <c r="H2" s="101" t="s">
        <v>2</v>
      </c>
      <c r="I2" s="101" t="s">
        <v>2</v>
      </c>
      <c r="J2" s="101" t="s">
        <v>2</v>
      </c>
      <c r="K2" s="101" t="s">
        <v>2</v>
      </c>
      <c r="L2" s="101" t="s">
        <v>2</v>
      </c>
      <c r="M2" s="101" t="s">
        <v>2</v>
      </c>
      <c r="N2" s="101" t="s">
        <v>2</v>
      </c>
      <c r="O2" s="101" t="s">
        <v>2</v>
      </c>
      <c r="P2" s="101" t="s">
        <v>2</v>
      </c>
      <c r="Q2" s="101" t="s">
        <v>2</v>
      </c>
      <c r="R2" s="101" t="s">
        <v>2</v>
      </c>
      <c r="S2" s="101" t="s">
        <v>2</v>
      </c>
      <c r="T2" s="101" t="s">
        <v>2</v>
      </c>
      <c r="U2" s="101" t="s">
        <v>2</v>
      </c>
      <c r="V2" s="101" t="s">
        <v>2</v>
      </c>
      <c r="W2" s="101" t="s">
        <v>2</v>
      </c>
      <c r="X2" s="101"/>
      <c r="Y2" s="101" t="s">
        <v>0</v>
      </c>
      <c r="Z2" s="101" t="s">
        <v>0</v>
      </c>
      <c r="AA2" s="101" t="s">
        <v>0</v>
      </c>
      <c r="AB2" s="101" t="s">
        <v>0</v>
      </c>
      <c r="AC2" s="101" t="s">
        <v>0</v>
      </c>
      <c r="AD2" s="101" t="s">
        <v>0</v>
      </c>
      <c r="AE2" s="101" t="s">
        <v>2</v>
      </c>
      <c r="AF2" s="101" t="s">
        <v>2</v>
      </c>
      <c r="AG2" s="101" t="s">
        <v>2</v>
      </c>
      <c r="AH2" s="101" t="s">
        <v>2</v>
      </c>
      <c r="AI2" s="101" t="s">
        <v>2</v>
      </c>
      <c r="AJ2" s="101" t="s">
        <v>2</v>
      </c>
      <c r="AK2" s="101" t="s">
        <v>2</v>
      </c>
      <c r="AL2" s="101"/>
      <c r="AM2" s="101"/>
      <c r="AN2" s="102" t="s">
        <v>70</v>
      </c>
      <c r="AO2" s="102" t="s">
        <v>6</v>
      </c>
      <c r="AP2" s="102" t="s">
        <v>6</v>
      </c>
      <c r="AQ2" s="102" t="s">
        <v>70</v>
      </c>
      <c r="AR2" s="102" t="s">
        <v>6</v>
      </c>
      <c r="AS2" s="102" t="s">
        <v>6</v>
      </c>
      <c r="AT2" s="102" t="s">
        <v>70</v>
      </c>
      <c r="AU2" s="102" t="s">
        <v>64</v>
      </c>
      <c r="AV2" s="102"/>
      <c r="AW2" s="102" t="s">
        <v>70</v>
      </c>
      <c r="AX2" s="102" t="s">
        <v>64</v>
      </c>
      <c r="AY2" s="103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</row>
    <row r="3" spans="1:72" ht="13.5" customHeight="1" x14ac:dyDescent="0.2">
      <c r="C3" s="101">
        <v>2</v>
      </c>
      <c r="D3" s="101">
        <f>+C3+1</f>
        <v>3</v>
      </c>
      <c r="E3" s="101">
        <f t="shared" ref="E3:P3" si="0">+D3+1</f>
        <v>4</v>
      </c>
      <c r="F3" s="101">
        <f t="shared" si="0"/>
        <v>5</v>
      </c>
      <c r="G3" s="101">
        <f t="shared" si="0"/>
        <v>6</v>
      </c>
      <c r="H3" s="101">
        <f t="shared" si="0"/>
        <v>7</v>
      </c>
      <c r="I3" s="101">
        <f t="shared" si="0"/>
        <v>8</v>
      </c>
      <c r="J3" s="101">
        <f t="shared" si="0"/>
        <v>9</v>
      </c>
      <c r="K3" s="101">
        <f t="shared" si="0"/>
        <v>10</v>
      </c>
      <c r="L3" s="101">
        <f t="shared" si="0"/>
        <v>11</v>
      </c>
      <c r="M3" s="101">
        <f t="shared" si="0"/>
        <v>12</v>
      </c>
      <c r="N3" s="101">
        <f t="shared" si="0"/>
        <v>13</v>
      </c>
      <c r="O3" s="101">
        <f t="shared" si="0"/>
        <v>14</v>
      </c>
      <c r="P3" s="101">
        <f t="shared" si="0"/>
        <v>15</v>
      </c>
      <c r="Q3" s="101">
        <f t="shared" ref="Q3:AV3" si="1">+P3+1</f>
        <v>16</v>
      </c>
      <c r="R3" s="101">
        <f t="shared" si="1"/>
        <v>17</v>
      </c>
      <c r="S3" s="101">
        <f t="shared" si="1"/>
        <v>18</v>
      </c>
      <c r="T3" s="101">
        <f t="shared" si="1"/>
        <v>19</v>
      </c>
      <c r="U3" s="101">
        <f t="shared" si="1"/>
        <v>20</v>
      </c>
      <c r="V3" s="101">
        <f t="shared" si="1"/>
        <v>21</v>
      </c>
      <c r="W3" s="101">
        <f t="shared" si="1"/>
        <v>22</v>
      </c>
      <c r="X3" s="101">
        <f t="shared" si="1"/>
        <v>23</v>
      </c>
      <c r="Y3" s="101">
        <f t="shared" si="1"/>
        <v>24</v>
      </c>
      <c r="Z3" s="101">
        <f t="shared" si="1"/>
        <v>25</v>
      </c>
      <c r="AA3" s="101">
        <f t="shared" si="1"/>
        <v>26</v>
      </c>
      <c r="AB3" s="101">
        <f t="shared" si="1"/>
        <v>27</v>
      </c>
      <c r="AC3" s="101">
        <f t="shared" si="1"/>
        <v>28</v>
      </c>
      <c r="AD3" s="101">
        <f t="shared" si="1"/>
        <v>29</v>
      </c>
      <c r="AE3" s="101">
        <f t="shared" si="1"/>
        <v>30</v>
      </c>
      <c r="AF3" s="101">
        <f t="shared" si="1"/>
        <v>31</v>
      </c>
      <c r="AG3" s="101">
        <f t="shared" si="1"/>
        <v>32</v>
      </c>
      <c r="AH3" s="101">
        <f t="shared" si="1"/>
        <v>33</v>
      </c>
      <c r="AI3" s="101">
        <f t="shared" si="1"/>
        <v>34</v>
      </c>
      <c r="AJ3" s="101">
        <f t="shared" si="1"/>
        <v>35</v>
      </c>
      <c r="AK3" s="101">
        <f t="shared" si="1"/>
        <v>36</v>
      </c>
      <c r="AL3" s="101">
        <f t="shared" si="1"/>
        <v>37</v>
      </c>
      <c r="AM3" s="101">
        <f t="shared" si="1"/>
        <v>38</v>
      </c>
      <c r="AN3" s="102">
        <f t="shared" si="1"/>
        <v>39</v>
      </c>
      <c r="AO3" s="102">
        <f t="shared" si="1"/>
        <v>40</v>
      </c>
      <c r="AP3" s="102">
        <f t="shared" si="1"/>
        <v>41</v>
      </c>
      <c r="AQ3" s="102">
        <f t="shared" si="1"/>
        <v>42</v>
      </c>
      <c r="AR3" s="102">
        <f t="shared" si="1"/>
        <v>43</v>
      </c>
      <c r="AS3" s="102">
        <f t="shared" si="1"/>
        <v>44</v>
      </c>
      <c r="AT3" s="102">
        <f t="shared" si="1"/>
        <v>45</v>
      </c>
      <c r="AU3" s="102">
        <f t="shared" si="1"/>
        <v>46</v>
      </c>
      <c r="AV3" s="102">
        <f t="shared" si="1"/>
        <v>47</v>
      </c>
      <c r="AW3" s="102">
        <f t="shared" ref="AW3:BT3" si="2">+AV3+1</f>
        <v>48</v>
      </c>
      <c r="AX3" s="102">
        <f t="shared" si="2"/>
        <v>49</v>
      </c>
      <c r="AY3" s="101">
        <f t="shared" si="2"/>
        <v>50</v>
      </c>
      <c r="AZ3" s="101">
        <f t="shared" si="2"/>
        <v>51</v>
      </c>
      <c r="BA3" s="101">
        <f t="shared" si="2"/>
        <v>52</v>
      </c>
      <c r="BB3" s="101">
        <f t="shared" si="2"/>
        <v>53</v>
      </c>
      <c r="BC3" s="101">
        <f t="shared" si="2"/>
        <v>54</v>
      </c>
      <c r="BD3" s="101">
        <f t="shared" si="2"/>
        <v>55</v>
      </c>
      <c r="BE3" s="101">
        <f t="shared" si="2"/>
        <v>56</v>
      </c>
      <c r="BF3" s="101">
        <f t="shared" si="2"/>
        <v>57</v>
      </c>
      <c r="BG3" s="101">
        <f t="shared" si="2"/>
        <v>58</v>
      </c>
      <c r="BH3" s="101">
        <f t="shared" si="2"/>
        <v>59</v>
      </c>
      <c r="BI3" s="101">
        <f t="shared" si="2"/>
        <v>60</v>
      </c>
      <c r="BJ3" s="101">
        <f t="shared" si="2"/>
        <v>61</v>
      </c>
      <c r="BK3" s="101">
        <f t="shared" si="2"/>
        <v>62</v>
      </c>
      <c r="BL3" s="101">
        <f t="shared" si="2"/>
        <v>63</v>
      </c>
      <c r="BM3" s="101">
        <f t="shared" si="2"/>
        <v>64</v>
      </c>
      <c r="BN3" s="101">
        <f t="shared" si="2"/>
        <v>65</v>
      </c>
      <c r="BO3" s="101">
        <f t="shared" si="2"/>
        <v>66</v>
      </c>
      <c r="BP3" s="101">
        <f t="shared" si="2"/>
        <v>67</v>
      </c>
      <c r="BQ3" s="101">
        <f t="shared" si="2"/>
        <v>68</v>
      </c>
      <c r="BR3" s="101">
        <f t="shared" si="2"/>
        <v>69</v>
      </c>
      <c r="BS3" s="101">
        <f t="shared" si="2"/>
        <v>70</v>
      </c>
      <c r="BT3" s="101">
        <f t="shared" si="2"/>
        <v>71</v>
      </c>
    </row>
    <row r="4" spans="1:72" ht="13.5" thickBot="1" x14ac:dyDescent="0.25">
      <c r="A4" s="168" t="s">
        <v>115</v>
      </c>
      <c r="B4" s="168" t="s">
        <v>85</v>
      </c>
      <c r="C4" s="168" t="s">
        <v>73</v>
      </c>
      <c r="D4" s="169" t="s">
        <v>98</v>
      </c>
      <c r="E4" s="169" t="s">
        <v>99</v>
      </c>
      <c r="F4" s="169" t="s">
        <v>116</v>
      </c>
      <c r="G4" s="169" t="s">
        <v>117</v>
      </c>
      <c r="H4" s="169" t="str">
        <f>LEFT(H1,9)</f>
        <v>Rug (fran</v>
      </c>
      <c r="I4" s="169" t="str">
        <f>LEFT(I1,14)</f>
        <v>Sojaskrå, Afsk</v>
      </c>
      <c r="J4" s="169" t="str">
        <f t="shared" ref="J4:Q4" si="3">LEFT(J1,14)</f>
        <v>Sojaproteinkon</v>
      </c>
      <c r="K4" s="169" t="str">
        <f t="shared" si="3"/>
        <v>Rapsskrå *</v>
      </c>
      <c r="L4" s="169" t="str">
        <f t="shared" si="3"/>
        <v>Rapskage (Danr</v>
      </c>
      <c r="M4" s="169" t="str">
        <f t="shared" si="3"/>
        <v>Solsikkeskrå</v>
      </c>
      <c r="N4" s="169" t="str">
        <f t="shared" si="3"/>
        <v>Fiskemel, aske</v>
      </c>
      <c r="O4" s="169" t="str">
        <f t="shared" si="3"/>
        <v>Vegetabilsk fe</v>
      </c>
      <c r="P4" s="169" t="str">
        <f t="shared" si="3"/>
        <v>Kartoffelprot.</v>
      </c>
      <c r="Q4" s="169" t="str">
        <f t="shared" si="3"/>
        <v>Kartoffelprot.</v>
      </c>
      <c r="R4" s="169" t="str">
        <f t="shared" ref="R4:W4" si="4">LEFT(R1,14)</f>
        <v>Mineralfoderbl</v>
      </c>
      <c r="S4" s="169" t="str">
        <f t="shared" si="4"/>
        <v>Mineralfoderbl</v>
      </c>
      <c r="T4" s="169" t="str">
        <f t="shared" si="4"/>
        <v>Monocalciumfos</v>
      </c>
      <c r="U4" s="169" t="str">
        <f t="shared" si="4"/>
        <v>Kvægfoder A6 D</v>
      </c>
      <c r="V4" s="169" t="str">
        <f t="shared" si="4"/>
        <v>Kvægfoder A6 D</v>
      </c>
      <c r="W4" s="169" t="str">
        <f t="shared" si="4"/>
        <v>Kvægfoder A6 D</v>
      </c>
      <c r="X4" s="169" t="s">
        <v>118</v>
      </c>
      <c r="Y4" s="169" t="str">
        <f t="shared" ref="Y4:AE4" si="5">LEFT(Y1,14)</f>
        <v xml:space="preserve">Lysin         </v>
      </c>
      <c r="Z4" s="169" t="str">
        <f t="shared" si="5"/>
        <v xml:space="preserve">Methionin     </v>
      </c>
      <c r="AA4" s="169" t="str">
        <f t="shared" si="5"/>
        <v xml:space="preserve">Treonin       </v>
      </c>
      <c r="AB4" s="169" t="str">
        <f t="shared" si="5"/>
        <v>Tryptofan  (ba</v>
      </c>
      <c r="AC4" s="169" t="str">
        <f t="shared" si="5"/>
        <v>Valin (registr</v>
      </c>
      <c r="AD4" s="169" t="str">
        <f t="shared" si="5"/>
        <v>Isoleucin (pro</v>
      </c>
      <c r="AE4" s="169" t="str">
        <f t="shared" si="5"/>
        <v>Milokorn (Sorg</v>
      </c>
      <c r="AF4" s="169" t="str">
        <f t="shared" ref="AF4:AK4" si="6">LEFT(AF1,14)</f>
        <v>L-Lysin</v>
      </c>
      <c r="AG4" s="169" t="str">
        <f t="shared" si="6"/>
        <v>DL-Methionin</v>
      </c>
      <c r="AH4" s="169" t="str">
        <f t="shared" si="6"/>
        <v>L-Threonin</v>
      </c>
      <c r="AI4" s="169" t="str">
        <f t="shared" si="6"/>
        <v>L-Tryptofan</v>
      </c>
      <c r="AJ4" s="169" t="str">
        <f t="shared" si="6"/>
        <v>L-Valin (regis</v>
      </c>
      <c r="AK4" s="169" t="str">
        <f t="shared" si="6"/>
        <v>L-Isoleucin</v>
      </c>
      <c r="AL4" s="169" t="s">
        <v>120</v>
      </c>
      <c r="AM4" s="169" t="s">
        <v>121</v>
      </c>
      <c r="AN4" s="173" t="str">
        <f t="shared" ref="AN4:AU4" si="7">LEFT(AN1,14)</f>
        <v xml:space="preserve">Smågrisefoder </v>
      </c>
      <c r="AO4" s="173" t="str">
        <f t="shared" si="7"/>
        <v>Fabriksfremst.</v>
      </c>
      <c r="AP4" s="173" t="str">
        <f t="shared" si="7"/>
        <v>korn/mineralbl</v>
      </c>
      <c r="AQ4" s="173" t="str">
        <f t="shared" si="7"/>
        <v>Sl. svinefoder</v>
      </c>
      <c r="AR4" s="173" t="str">
        <f t="shared" si="7"/>
        <v>Fabriksfremst.</v>
      </c>
      <c r="AS4" s="173" t="str">
        <f t="shared" si="7"/>
        <v>korn/mineralbl</v>
      </c>
      <c r="AT4" s="173" t="str">
        <f t="shared" si="7"/>
        <v xml:space="preserve">Foderblanding </v>
      </c>
      <c r="AU4" s="173" t="str">
        <f t="shared" si="7"/>
        <v>Fabriksfremst.</v>
      </c>
      <c r="AV4" s="173"/>
      <c r="AW4" s="173" t="str">
        <f>LEFT(AW1,14)</f>
        <v xml:space="preserve">Foderblanding </v>
      </c>
      <c r="AX4" s="173" t="str">
        <f>LEFT(AX1,14)</f>
        <v>Fabriksfremst.</v>
      </c>
      <c r="AY4" s="168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</row>
    <row r="5" spans="1:72" hidden="1" x14ac:dyDescent="0.2">
      <c r="A5" s="101"/>
      <c r="B5" s="101"/>
      <c r="C5" s="101"/>
      <c r="Q5" s="32"/>
      <c r="AY5" s="101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</row>
    <row r="6" spans="1:72" ht="15.75" x14ac:dyDescent="0.25">
      <c r="A6" s="164" t="s">
        <v>797</v>
      </c>
      <c r="B6" s="101"/>
      <c r="C6" s="101"/>
      <c r="Q6" s="32"/>
      <c r="AY6" s="101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</row>
    <row r="7" spans="1:72" x14ac:dyDescent="0.2">
      <c r="A7" s="165" t="s">
        <v>808</v>
      </c>
      <c r="B7" s="101"/>
      <c r="C7" s="101"/>
      <c r="D7" s="166">
        <f>IFERROR(AVERAGE(D402:D453),"")</f>
        <v>159.11499999999998</v>
      </c>
      <c r="E7" s="166">
        <f t="shared" ref="E7:AX7" si="8">IFERROR(AVERAGE(E402:E453),"")</f>
        <v>170.35230769230768</v>
      </c>
      <c r="F7" s="167">
        <f t="shared" si="8"/>
        <v>146.73115384615386</v>
      </c>
      <c r="G7" s="167">
        <f t="shared" si="8"/>
        <v>187.64285714285714</v>
      </c>
      <c r="H7" s="167">
        <f t="shared" si="8"/>
        <v>148.44999999999999</v>
      </c>
      <c r="I7" s="166">
        <f t="shared" si="8"/>
        <v>338.14903846153845</v>
      </c>
      <c r="J7" s="167">
        <f t="shared" si="8"/>
        <v>697.63461538461536</v>
      </c>
      <c r="K7" s="167">
        <f t="shared" si="8"/>
        <v>225.5</v>
      </c>
      <c r="L7" s="167">
        <f t="shared" si="8"/>
        <v>240.28846153846155</v>
      </c>
      <c r="M7" s="167">
        <f t="shared" si="8"/>
        <v>227.60096153846155</v>
      </c>
      <c r="N7" s="167">
        <f t="shared" si="8"/>
        <v>1166.4423076923076</v>
      </c>
      <c r="O7" s="167">
        <f t="shared" si="8"/>
        <v>550.22115384615381</v>
      </c>
      <c r="P7" s="167">
        <f t="shared" si="8"/>
        <v>524.04255319148933</v>
      </c>
      <c r="Q7" s="167">
        <f t="shared" si="8"/>
        <v>1212.9807692307693</v>
      </c>
      <c r="R7" s="167">
        <f t="shared" si="8"/>
        <v>884.11538461538464</v>
      </c>
      <c r="S7" s="167">
        <f t="shared" si="8"/>
        <v>507.67307692307691</v>
      </c>
      <c r="T7" s="167">
        <f t="shared" si="8"/>
        <v>491.61538461538464</v>
      </c>
      <c r="U7" s="167">
        <f t="shared" si="8"/>
        <v>246.23076923076923</v>
      </c>
      <c r="V7" s="167">
        <f t="shared" si="8"/>
        <v>268.67307692307691</v>
      </c>
      <c r="W7" s="167">
        <f t="shared" si="8"/>
        <v>286.53365384615387</v>
      </c>
      <c r="X7" s="167" t="str">
        <f t="shared" si="8"/>
        <v/>
      </c>
      <c r="Y7" s="167">
        <f t="shared" si="8"/>
        <v>1.5826450737442148</v>
      </c>
      <c r="Z7" s="167">
        <f t="shared" si="8"/>
        <v>2.9620557191682271</v>
      </c>
      <c r="AA7" s="167">
        <f t="shared" si="8"/>
        <v>1.8663350629530226</v>
      </c>
      <c r="AB7" s="167">
        <f t="shared" si="8"/>
        <v>16.301138177980295</v>
      </c>
      <c r="AC7" s="167">
        <f t="shared" si="8"/>
        <v>11.901960784313726</v>
      </c>
      <c r="AD7" s="167" t="str">
        <f t="shared" si="8"/>
        <v/>
      </c>
      <c r="AE7" s="167" t="str">
        <f t="shared" si="8"/>
        <v/>
      </c>
      <c r="AF7" s="166">
        <f t="shared" si="8"/>
        <v>1253.8461538461538</v>
      </c>
      <c r="AG7" s="166">
        <f t="shared" si="8"/>
        <v>2340.1923076923076</v>
      </c>
      <c r="AH7" s="166">
        <f t="shared" si="8"/>
        <v>1473.2692307692307</v>
      </c>
      <c r="AI7" s="166">
        <f t="shared" si="8"/>
        <v>12981.346153846154</v>
      </c>
      <c r="AJ7" s="166">
        <f t="shared" si="8"/>
        <v>9395</v>
      </c>
      <c r="AK7" s="167" t="str">
        <f t="shared" si="8"/>
        <v/>
      </c>
      <c r="AL7" s="167" t="str">
        <f t="shared" si="8"/>
        <v/>
      </c>
      <c r="AM7" s="167" t="str">
        <f t="shared" si="8"/>
        <v/>
      </c>
      <c r="AN7" s="167">
        <f t="shared" si="8"/>
        <v>215.64304704087303</v>
      </c>
      <c r="AO7" s="167">
        <f t="shared" si="8"/>
        <v>223.64583333333329</v>
      </c>
      <c r="AP7" s="167">
        <f t="shared" si="8"/>
        <v>217.4484141484692</v>
      </c>
      <c r="AQ7" s="167">
        <f t="shared" si="8"/>
        <v>188.90826993904898</v>
      </c>
      <c r="AR7" s="167">
        <f t="shared" si="8"/>
        <v>196.9083333333333</v>
      </c>
      <c r="AS7" s="167">
        <f t="shared" si="8"/>
        <v>184.92278635130506</v>
      </c>
      <c r="AT7" s="167">
        <f t="shared" si="8"/>
        <v>163.55032124045033</v>
      </c>
      <c r="AU7" s="167">
        <f t="shared" si="8"/>
        <v>171.54583333333335</v>
      </c>
      <c r="AV7" s="167" t="str">
        <f t="shared" si="8"/>
        <v/>
      </c>
      <c r="AW7" s="167">
        <f t="shared" si="8"/>
        <v>181.51394206338742</v>
      </c>
      <c r="AX7" s="167">
        <f t="shared" si="8"/>
        <v>189.50625000000002</v>
      </c>
      <c r="AY7" s="167" t="str">
        <f t="shared" ref="AY7:BP7" si="9">IFERROR(AVERAGE(AY388:AY439),"")</f>
        <v/>
      </c>
      <c r="AZ7" s="167" t="str">
        <f t="shared" si="9"/>
        <v/>
      </c>
      <c r="BA7" s="167" t="str">
        <f t="shared" si="9"/>
        <v/>
      </c>
      <c r="BB7" s="167" t="str">
        <f t="shared" si="9"/>
        <v/>
      </c>
      <c r="BC7" s="167" t="str">
        <f t="shared" si="9"/>
        <v/>
      </c>
      <c r="BD7" s="167" t="str">
        <f t="shared" si="9"/>
        <v/>
      </c>
      <c r="BE7" s="167" t="str">
        <f t="shared" si="9"/>
        <v/>
      </c>
      <c r="BF7" s="167" t="str">
        <f t="shared" si="9"/>
        <v/>
      </c>
      <c r="BG7" s="167" t="str">
        <f t="shared" si="9"/>
        <v/>
      </c>
      <c r="BH7" s="167" t="str">
        <f t="shared" si="9"/>
        <v/>
      </c>
      <c r="BI7" s="167" t="str">
        <f t="shared" si="9"/>
        <v/>
      </c>
      <c r="BJ7" s="167" t="str">
        <f t="shared" si="9"/>
        <v/>
      </c>
      <c r="BK7" s="167" t="str">
        <f t="shared" si="9"/>
        <v/>
      </c>
      <c r="BL7" s="167" t="str">
        <f t="shared" si="9"/>
        <v/>
      </c>
      <c r="BM7" s="167" t="str">
        <f t="shared" si="9"/>
        <v/>
      </c>
      <c r="BN7" s="167" t="str">
        <f t="shared" si="9"/>
        <v/>
      </c>
      <c r="BO7" s="167" t="str">
        <f t="shared" si="9"/>
        <v/>
      </c>
      <c r="BP7" s="167" t="str">
        <f t="shared" si="9"/>
        <v/>
      </c>
    </row>
    <row r="8" spans="1:72" x14ac:dyDescent="0.2">
      <c r="A8" s="165" t="s">
        <v>802</v>
      </c>
      <c r="B8" s="101"/>
      <c r="C8" s="101"/>
      <c r="D8" s="166">
        <f>IFERROR(AVERAGE(D335:D387),"")</f>
        <v>159.59037735849054</v>
      </c>
      <c r="E8" s="166">
        <f t="shared" ref="E8:BP8" si="10">IFERROR(AVERAGE(E335:E387),"")</f>
        <v>160.5130188679245</v>
      </c>
      <c r="F8" s="167">
        <f t="shared" si="10"/>
        <v>157.00943396226415</v>
      </c>
      <c r="G8" s="167">
        <f t="shared" si="10"/>
        <v>202.2</v>
      </c>
      <c r="H8" s="167" t="str">
        <f t="shared" si="10"/>
        <v/>
      </c>
      <c r="I8" s="166">
        <f t="shared" si="10"/>
        <v>282.8075471698113</v>
      </c>
      <c r="J8" s="167">
        <f t="shared" si="10"/>
        <v>580.37264150943395</v>
      </c>
      <c r="K8" s="167">
        <f t="shared" si="10"/>
        <v>187.45754716981133</v>
      </c>
      <c r="L8" s="167">
        <f t="shared" si="10"/>
        <v>204.47169811320754</v>
      </c>
      <c r="M8" s="167">
        <f t="shared" si="10"/>
        <v>168.93396226415095</v>
      </c>
      <c r="N8" s="167">
        <f t="shared" si="10"/>
        <v>934.62264150943395</v>
      </c>
      <c r="O8" s="167">
        <f t="shared" si="10"/>
        <v>652.63207547169816</v>
      </c>
      <c r="P8" s="167">
        <f t="shared" si="10"/>
        <v>509.34</v>
      </c>
      <c r="Q8" s="167">
        <f t="shared" si="10"/>
        <v>973.11538461538464</v>
      </c>
      <c r="R8" s="167">
        <f t="shared" si="10"/>
        <v>832.47169811320759</v>
      </c>
      <c r="S8" s="167">
        <f t="shared" si="10"/>
        <v>544.62264150943395</v>
      </c>
      <c r="T8" s="167">
        <f t="shared" si="10"/>
        <v>448.61320754716979</v>
      </c>
      <c r="U8" s="167">
        <f t="shared" si="10"/>
        <v>217.56132075471697</v>
      </c>
      <c r="V8" s="167">
        <f t="shared" si="10"/>
        <v>234.15566037735849</v>
      </c>
      <c r="W8" s="167">
        <f t="shared" si="10"/>
        <v>246.06603773584905</v>
      </c>
      <c r="X8" s="167" t="str">
        <f t="shared" si="10"/>
        <v/>
      </c>
      <c r="Y8" s="167">
        <f t="shared" si="10"/>
        <v>1.9093588376927977</v>
      </c>
      <c r="Z8" s="167">
        <f t="shared" si="10"/>
        <v>3.4379393826108631</v>
      </c>
      <c r="AA8" s="167">
        <f t="shared" si="10"/>
        <v>1.9503773584905686</v>
      </c>
      <c r="AB8" s="167">
        <f t="shared" si="10"/>
        <v>9.2952830188679254</v>
      </c>
      <c r="AC8" s="167">
        <f t="shared" si="10"/>
        <v>12</v>
      </c>
      <c r="AD8" s="167" t="str">
        <f t="shared" si="10"/>
        <v/>
      </c>
      <c r="AE8" s="167" t="str">
        <f t="shared" si="10"/>
        <v/>
      </c>
      <c r="AF8" s="166">
        <f t="shared" si="10"/>
        <v>1508.6792452830189</v>
      </c>
      <c r="AG8" s="166">
        <f t="shared" si="10"/>
        <v>2714.3396226415093</v>
      </c>
      <c r="AH8" s="166">
        <f t="shared" si="10"/>
        <v>1537.3584905660377</v>
      </c>
      <c r="AI8" s="166">
        <f t="shared" si="10"/>
        <v>7337.3584905660373</v>
      </c>
      <c r="AJ8" s="166">
        <f t="shared" si="10"/>
        <v>9470</v>
      </c>
      <c r="AK8" s="167" t="str">
        <f t="shared" si="10"/>
        <v/>
      </c>
      <c r="AL8" s="167" t="str">
        <f t="shared" si="10"/>
        <v/>
      </c>
      <c r="AM8" s="167" t="str">
        <f t="shared" si="10"/>
        <v/>
      </c>
      <c r="AN8" s="167">
        <f t="shared" si="10"/>
        <v>203.45131098011862</v>
      </c>
      <c r="AO8" s="167">
        <f t="shared" si="10"/>
        <v>209.92264150943399</v>
      </c>
      <c r="AP8" s="167">
        <f t="shared" si="10"/>
        <v>200.36952077272304</v>
      </c>
      <c r="AQ8" s="167">
        <f t="shared" si="10"/>
        <v>178.93999795103076</v>
      </c>
      <c r="AR8" s="167">
        <f t="shared" si="10"/>
        <v>185.41132075471694</v>
      </c>
      <c r="AS8" s="167">
        <f t="shared" si="10"/>
        <v>169.50807721844953</v>
      </c>
      <c r="AT8" s="167">
        <f t="shared" si="10"/>
        <v>157.17734853265247</v>
      </c>
      <c r="AU8" s="167">
        <f t="shared" si="10"/>
        <v>163.65471698113208</v>
      </c>
      <c r="AV8" s="167" t="str">
        <f t="shared" si="10"/>
        <v/>
      </c>
      <c r="AW8" s="167">
        <f t="shared" si="10"/>
        <v>172.86426517998967</v>
      </c>
      <c r="AX8" s="167">
        <f t="shared" si="10"/>
        <v>179.33584905660376</v>
      </c>
      <c r="AY8" s="167" t="str">
        <f t="shared" si="10"/>
        <v/>
      </c>
      <c r="AZ8" s="167" t="str">
        <f t="shared" si="10"/>
        <v/>
      </c>
      <c r="BA8" s="167" t="str">
        <f t="shared" si="10"/>
        <v/>
      </c>
      <c r="BB8" s="167" t="str">
        <f t="shared" si="10"/>
        <v/>
      </c>
      <c r="BC8" s="167" t="str">
        <f t="shared" si="10"/>
        <v/>
      </c>
      <c r="BD8" s="167" t="str">
        <f t="shared" si="10"/>
        <v/>
      </c>
      <c r="BE8" s="167" t="str">
        <f t="shared" si="10"/>
        <v/>
      </c>
      <c r="BF8" s="167" t="str">
        <f t="shared" si="10"/>
        <v/>
      </c>
      <c r="BG8" s="167" t="str">
        <f t="shared" si="10"/>
        <v/>
      </c>
      <c r="BH8" s="167" t="str">
        <f t="shared" si="10"/>
        <v/>
      </c>
      <c r="BI8" s="167" t="str">
        <f t="shared" si="10"/>
        <v/>
      </c>
      <c r="BJ8" s="167" t="str">
        <f t="shared" si="10"/>
        <v/>
      </c>
      <c r="BK8" s="167" t="str">
        <f t="shared" si="10"/>
        <v/>
      </c>
      <c r="BL8" s="167" t="str">
        <f t="shared" si="10"/>
        <v/>
      </c>
      <c r="BM8" s="167" t="str">
        <f t="shared" si="10"/>
        <v/>
      </c>
      <c r="BN8" s="167" t="str">
        <f t="shared" si="10"/>
        <v/>
      </c>
      <c r="BO8" s="167" t="str">
        <f t="shared" si="10"/>
        <v/>
      </c>
      <c r="BP8" s="167" t="str">
        <f t="shared" si="10"/>
        <v/>
      </c>
    </row>
    <row r="9" spans="1:72" x14ac:dyDescent="0.2">
      <c r="A9" s="165" t="s">
        <v>807</v>
      </c>
      <c r="B9" s="101"/>
      <c r="C9" s="101"/>
      <c r="D9" s="166">
        <f t="shared" ref="D9:BP9" si="11">IFERROR(AVERAGE(D179:D439),"")</f>
        <v>133.59904214559387</v>
      </c>
      <c r="E9" s="166">
        <f t="shared" si="11"/>
        <v>138.98681992337163</v>
      </c>
      <c r="F9" s="167">
        <f t="shared" si="11"/>
        <v>131.21553846153844</v>
      </c>
      <c r="G9" s="167">
        <f t="shared" si="11"/>
        <v>200.11742424242425</v>
      </c>
      <c r="H9" s="167">
        <f>IFERROR(AVERAGE(H179:H439),"")</f>
        <v>158.48678571428573</v>
      </c>
      <c r="I9" s="166">
        <f t="shared" si="11"/>
        <v>276.03386973180073</v>
      </c>
      <c r="J9" s="167">
        <f t="shared" si="11"/>
        <v>594.74521072796938</v>
      </c>
      <c r="K9" s="167">
        <f t="shared" si="11"/>
        <v>178.73746153846153</v>
      </c>
      <c r="L9" s="167">
        <f t="shared" si="11"/>
        <v>212.18465909090909</v>
      </c>
      <c r="M9" s="167">
        <f t="shared" si="11"/>
        <v>186.57932692307693</v>
      </c>
      <c r="N9" s="167">
        <f t="shared" si="11"/>
        <v>955.87739463601531</v>
      </c>
      <c r="O9" s="167">
        <f t="shared" si="11"/>
        <v>547.39559386973178</v>
      </c>
      <c r="P9" s="167">
        <f t="shared" si="11"/>
        <v>510.1904761904762</v>
      </c>
      <c r="Q9" s="167">
        <f t="shared" si="11"/>
        <v>944.80497925311204</v>
      </c>
      <c r="R9" s="167">
        <f t="shared" si="11"/>
        <v>941.03467432950185</v>
      </c>
      <c r="S9" s="167">
        <f t="shared" si="11"/>
        <v>529.52490421455934</v>
      </c>
      <c r="T9" s="167">
        <f t="shared" si="11"/>
        <v>457.81179487179486</v>
      </c>
      <c r="U9" s="167">
        <f t="shared" si="11"/>
        <v>204.12307692307692</v>
      </c>
      <c r="V9" s="167">
        <f t="shared" si="11"/>
        <v>218.1</v>
      </c>
      <c r="W9" s="167">
        <f t="shared" si="11"/>
        <v>234.90961538461539</v>
      </c>
      <c r="X9" s="167" t="str">
        <f t="shared" si="11"/>
        <v/>
      </c>
      <c r="Y9" s="167">
        <f t="shared" si="11"/>
        <v>1.7467921958348995</v>
      </c>
      <c r="Z9" s="167">
        <f t="shared" si="11"/>
        <v>3.7556649527627299</v>
      </c>
      <c r="AA9" s="167">
        <f t="shared" si="11"/>
        <v>2.0516613193738023</v>
      </c>
      <c r="AB9" s="167">
        <f t="shared" si="11"/>
        <v>17.131880509772625</v>
      </c>
      <c r="AC9" s="167">
        <f t="shared" si="11"/>
        <v>11.278733031674212</v>
      </c>
      <c r="AD9" s="167">
        <f t="shared" si="11"/>
        <v>2</v>
      </c>
      <c r="AE9" s="167" t="str">
        <f t="shared" si="11"/>
        <v/>
      </c>
      <c r="AF9" s="166">
        <f t="shared" si="11"/>
        <v>1380.0383141762452</v>
      </c>
      <c r="AG9" s="166">
        <f t="shared" si="11"/>
        <v>2963.67816091954</v>
      </c>
      <c r="AH9" s="166">
        <f t="shared" si="11"/>
        <v>1619.1187739463601</v>
      </c>
      <c r="AI9" s="166">
        <f t="shared" si="11"/>
        <v>13545.593869731802</v>
      </c>
      <c r="AJ9" s="166">
        <f t="shared" si="11"/>
        <v>8904.1891891891901</v>
      </c>
      <c r="AK9" s="167">
        <f t="shared" si="11"/>
        <v>25000</v>
      </c>
      <c r="AL9" s="167" t="str">
        <f t="shared" si="11"/>
        <v/>
      </c>
      <c r="AM9" s="167" t="str">
        <f t="shared" si="11"/>
        <v/>
      </c>
      <c r="AN9" s="167">
        <f t="shared" si="11"/>
        <v>193.28230287102886</v>
      </c>
      <c r="AO9" s="167">
        <f t="shared" si="11"/>
        <v>196.60038910505838</v>
      </c>
      <c r="AP9" s="167">
        <f t="shared" si="11"/>
        <v>192.69091902235931</v>
      </c>
      <c r="AQ9" s="167">
        <f t="shared" si="11"/>
        <v>163.4427703340686</v>
      </c>
      <c r="AR9" s="167">
        <f t="shared" si="11"/>
        <v>165.96147859922169</v>
      </c>
      <c r="AS9" s="167">
        <f t="shared" si="11"/>
        <v>152.79717330649839</v>
      </c>
      <c r="AT9" s="167">
        <f t="shared" si="11"/>
        <v>139.27552654018982</v>
      </c>
      <c r="AU9" s="167">
        <f t="shared" si="11"/>
        <v>143.36322314049588</v>
      </c>
      <c r="AV9" s="167" t="str">
        <f t="shared" si="11"/>
        <v/>
      </c>
      <c r="AW9" s="167">
        <f t="shared" si="11"/>
        <v>156.42031562812664</v>
      </c>
      <c r="AX9" s="167">
        <f t="shared" si="11"/>
        <v>160.58553719008268</v>
      </c>
      <c r="AY9" s="167" t="str">
        <f t="shared" si="11"/>
        <v/>
      </c>
      <c r="AZ9" s="167" t="str">
        <f t="shared" si="11"/>
        <v/>
      </c>
      <c r="BA9" s="167">
        <f t="shared" si="11"/>
        <v>141.8775</v>
      </c>
      <c r="BB9" s="167" t="str">
        <f t="shared" si="11"/>
        <v/>
      </c>
      <c r="BC9" s="167">
        <f t="shared" si="11"/>
        <v>103.9075</v>
      </c>
      <c r="BD9" s="167">
        <f t="shared" si="11"/>
        <v>69.637499999999989</v>
      </c>
      <c r="BE9" s="167" t="str">
        <f t="shared" si="11"/>
        <v/>
      </c>
      <c r="BF9" s="167">
        <f t="shared" si="11"/>
        <v>129.00762589928058</v>
      </c>
      <c r="BG9" s="167" t="str">
        <f t="shared" si="11"/>
        <v/>
      </c>
      <c r="BH9" s="167" t="str">
        <f t="shared" si="11"/>
        <v/>
      </c>
      <c r="BI9" s="167" t="str">
        <f t="shared" si="11"/>
        <v/>
      </c>
      <c r="BJ9" s="167" t="str">
        <f t="shared" si="11"/>
        <v/>
      </c>
      <c r="BK9" s="167" t="str">
        <f t="shared" si="11"/>
        <v/>
      </c>
      <c r="BL9" s="167" t="str">
        <f t="shared" si="11"/>
        <v/>
      </c>
      <c r="BM9" s="167" t="str">
        <f t="shared" si="11"/>
        <v/>
      </c>
      <c r="BN9" s="167" t="str">
        <f t="shared" si="11"/>
        <v/>
      </c>
      <c r="BO9" s="167" t="str">
        <f t="shared" si="11"/>
        <v/>
      </c>
      <c r="BP9" s="167" t="str">
        <f t="shared" si="11"/>
        <v/>
      </c>
    </row>
    <row r="10" spans="1:72" x14ac:dyDescent="0.2">
      <c r="A10" s="185" t="s">
        <v>830</v>
      </c>
      <c r="B10" s="101"/>
      <c r="C10" s="101"/>
      <c r="D10" s="166">
        <f>IFERROR(AVERAGE(D435:D500),"")</f>
        <v>130.36136363636365</v>
      </c>
      <c r="E10" s="166">
        <f t="shared" ref="E10:AX10" si="12">IFERROR(AVERAGE(E435:E500),"")</f>
        <v>137.91969696969699</v>
      </c>
      <c r="F10" s="167">
        <f t="shared" si="12"/>
        <v>122.16</v>
      </c>
      <c r="G10" s="167">
        <f t="shared" si="12"/>
        <v>162.54062500000001</v>
      </c>
      <c r="H10" s="167">
        <f t="shared" si="12"/>
        <v>121.85847457627118</v>
      </c>
      <c r="I10" s="166">
        <f t="shared" si="12"/>
        <v>326.88015151515151</v>
      </c>
      <c r="J10" s="167">
        <f t="shared" si="12"/>
        <v>719.39453125</v>
      </c>
      <c r="K10" s="167">
        <f t="shared" si="12"/>
        <v>204.44615384615383</v>
      </c>
      <c r="L10" s="167">
        <f t="shared" si="12"/>
        <v>210.45538461538462</v>
      </c>
      <c r="M10" s="167">
        <f t="shared" si="12"/>
        <v>200.6246153846154</v>
      </c>
      <c r="N10" s="167">
        <f t="shared" si="12"/>
        <v>1057.9583333333333</v>
      </c>
      <c r="O10" s="167">
        <f t="shared" si="12"/>
        <v>567.52878787878785</v>
      </c>
      <c r="P10" s="167">
        <f t="shared" si="12"/>
        <v>555.95000000000005</v>
      </c>
      <c r="Q10" s="167">
        <f t="shared" si="12"/>
        <v>1315.625</v>
      </c>
      <c r="R10" s="167">
        <f t="shared" si="12"/>
        <v>842</v>
      </c>
      <c r="S10" s="167">
        <f t="shared" si="12"/>
        <v>477.54545454545456</v>
      </c>
      <c r="T10" s="167">
        <f t="shared" si="12"/>
        <v>486.66666666666669</v>
      </c>
      <c r="U10" s="167">
        <f t="shared" si="12"/>
        <v>223.58030303030301</v>
      </c>
      <c r="V10" s="167">
        <f t="shared" si="12"/>
        <v>239.75530303030303</v>
      </c>
      <c r="W10" s="167">
        <f t="shared" si="12"/>
        <v>262.06515151515151</v>
      </c>
      <c r="X10" s="167" t="str">
        <f t="shared" si="12"/>
        <v/>
      </c>
      <c r="Y10" s="167">
        <f t="shared" si="12"/>
        <v>1.277248159035707</v>
      </c>
      <c r="Z10" s="167">
        <f t="shared" si="12"/>
        <v>3.0204534414356123</v>
      </c>
      <c r="AA10" s="167">
        <f t="shared" si="12"/>
        <v>1.7542134908061178</v>
      </c>
      <c r="AB10" s="167">
        <f t="shared" si="12"/>
        <v>12.282648510897229</v>
      </c>
      <c r="AC10" s="167">
        <f t="shared" si="12"/>
        <v>11.25</v>
      </c>
      <c r="AD10" s="167" t="str">
        <f t="shared" si="12"/>
        <v/>
      </c>
      <c r="AE10" s="167" t="str">
        <f t="shared" si="12"/>
        <v/>
      </c>
      <c r="AF10" s="166">
        <f t="shared" si="12"/>
        <v>1009.0909090909091</v>
      </c>
      <c r="AG10" s="166">
        <f t="shared" si="12"/>
        <v>2383.787878787879</v>
      </c>
      <c r="AH10" s="166">
        <f t="shared" si="12"/>
        <v>1383.4848484848485</v>
      </c>
      <c r="AI10" s="166">
        <f t="shared" si="12"/>
        <v>9693.3333333333339</v>
      </c>
      <c r="AJ10" s="166">
        <f t="shared" si="12"/>
        <v>8881.515151515152</v>
      </c>
      <c r="AK10" s="167" t="str">
        <f t="shared" si="12"/>
        <v/>
      </c>
      <c r="AL10" s="167" t="str">
        <f t="shared" si="12"/>
        <v/>
      </c>
      <c r="AM10" s="167" t="str">
        <f t="shared" si="12"/>
        <v/>
      </c>
      <c r="AN10" s="167">
        <f t="shared" si="12"/>
        <v>190.46843051692318</v>
      </c>
      <c r="AO10" s="167">
        <f t="shared" si="12"/>
        <v>198.46769230769223</v>
      </c>
      <c r="AP10" s="167">
        <f t="shared" si="12"/>
        <v>192.41336997555362</v>
      </c>
      <c r="AQ10" s="167">
        <f t="shared" si="12"/>
        <v>163.03952735354724</v>
      </c>
      <c r="AR10" s="167">
        <f t="shared" si="12"/>
        <v>171.03692307692307</v>
      </c>
      <c r="AS10" s="167">
        <f t="shared" si="12"/>
        <v>153.87251959085418</v>
      </c>
      <c r="AT10" s="167">
        <f t="shared" si="12"/>
        <v>136.5152848665463</v>
      </c>
      <c r="AU10" s="167">
        <f t="shared" si="12"/>
        <v>144.51076923076926</v>
      </c>
      <c r="AV10" s="167" t="str">
        <f t="shared" si="12"/>
        <v/>
      </c>
      <c r="AW10" s="167">
        <f t="shared" si="12"/>
        <v>157.89056526534574</v>
      </c>
      <c r="AX10" s="167">
        <f t="shared" si="12"/>
        <v>165.89538461538461</v>
      </c>
      <c r="AY10" s="167"/>
      <c r="AZ10" s="167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67"/>
      <c r="BM10" s="167"/>
      <c r="BN10" s="167"/>
      <c r="BO10" s="167"/>
      <c r="BP10" s="167"/>
    </row>
    <row r="11" spans="1:72" x14ac:dyDescent="0.2">
      <c r="A11" s="176" t="s">
        <v>803</v>
      </c>
      <c r="B11" s="176" t="s">
        <v>811</v>
      </c>
      <c r="C11" s="177"/>
      <c r="D11" s="175"/>
      <c r="E11" s="166"/>
      <c r="F11" s="167"/>
      <c r="G11" s="167"/>
      <c r="H11" s="167"/>
      <c r="I11" s="166"/>
      <c r="J11" s="171">
        <f t="shared" ref="J11:N13" si="13">+J7/($I7)</f>
        <v>2.0630980308523497</v>
      </c>
      <c r="K11" s="174">
        <f t="shared" si="13"/>
        <v>0.66686571408260464</v>
      </c>
      <c r="L11" s="174">
        <f t="shared" si="13"/>
        <v>0.71059927489869912</v>
      </c>
      <c r="M11" s="174">
        <f t="shared" si="13"/>
        <v>0.67307883699438409</v>
      </c>
      <c r="N11" s="174">
        <f t="shared" si="13"/>
        <v>3.4494917182057296</v>
      </c>
      <c r="O11" s="167"/>
      <c r="P11" s="171">
        <f>+P7/($I7)</f>
        <v>1.5497384099499507</v>
      </c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71">
        <f t="shared" ref="AF11:AH13" si="14">+AF7/($I7)</f>
        <v>3.7079690054738039</v>
      </c>
      <c r="AG11" s="171">
        <f t="shared" si="14"/>
        <v>6.9205942987133007</v>
      </c>
      <c r="AH11" s="171">
        <f t="shared" si="14"/>
        <v>4.3568635814317194</v>
      </c>
      <c r="AI11" s="166"/>
      <c r="AJ11" s="166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167"/>
      <c r="BN11" s="167"/>
      <c r="BO11" s="167"/>
      <c r="BP11" s="167"/>
    </row>
    <row r="12" spans="1:72" x14ac:dyDescent="0.2">
      <c r="A12" s="176" t="s">
        <v>804</v>
      </c>
      <c r="B12" s="176" t="s">
        <v>811</v>
      </c>
      <c r="C12" s="177"/>
      <c r="D12" s="175"/>
      <c r="E12" s="166"/>
      <c r="F12" s="167"/>
      <c r="G12" s="167"/>
      <c r="H12" s="167"/>
      <c r="I12" s="166"/>
      <c r="J12" s="171">
        <f t="shared" si="13"/>
        <v>2.0521822961144323</v>
      </c>
      <c r="K12" s="174">
        <f t="shared" si="13"/>
        <v>0.6628449242100769</v>
      </c>
      <c r="L12" s="174">
        <f t="shared" si="13"/>
        <v>0.72300651152860806</v>
      </c>
      <c r="M12" s="174">
        <f t="shared" si="13"/>
        <v>0.59734601836037582</v>
      </c>
      <c r="N12" s="174">
        <f t="shared" si="13"/>
        <v>3.3048009180187874</v>
      </c>
      <c r="O12" s="167"/>
      <c r="P12" s="171">
        <f>+P8/($I8)</f>
        <v>1.8010127561912896</v>
      </c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71">
        <f t="shared" si="14"/>
        <v>5.3346498719043556</v>
      </c>
      <c r="AG12" s="171">
        <f t="shared" si="14"/>
        <v>9.5978330486763461</v>
      </c>
      <c r="AH12" s="171">
        <f t="shared" si="14"/>
        <v>5.4360589239965842</v>
      </c>
      <c r="AI12" s="166"/>
      <c r="AJ12" s="166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</row>
    <row r="13" spans="1:72" x14ac:dyDescent="0.2">
      <c r="A13" s="176" t="s">
        <v>805</v>
      </c>
      <c r="B13" s="176" t="s">
        <v>811</v>
      </c>
      <c r="C13" s="177"/>
      <c r="D13" s="175"/>
      <c r="E13" s="166"/>
      <c r="F13" s="167"/>
      <c r="G13" s="167"/>
      <c r="H13" s="167"/>
      <c r="I13" s="166"/>
      <c r="J13" s="171">
        <f t="shared" si="13"/>
        <v>2.1546095459438876</v>
      </c>
      <c r="K13" s="174">
        <f t="shared" si="13"/>
        <v>0.6475200369872216</v>
      </c>
      <c r="L13" s="174">
        <f t="shared" si="13"/>
        <v>0.7686906657399375</v>
      </c>
      <c r="M13" s="174">
        <f t="shared" si="13"/>
        <v>0.67592910646929172</v>
      </c>
      <c r="N13" s="174">
        <f t="shared" si="13"/>
        <v>3.4628989390496256</v>
      </c>
      <c r="O13" s="167"/>
      <c r="P13" s="171">
        <f>+P9/($I9)</f>
        <v>1.8482894026236203</v>
      </c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71">
        <f t="shared" si="14"/>
        <v>4.9995252956353298</v>
      </c>
      <c r="AG13" s="171">
        <f t="shared" si="14"/>
        <v>10.736646788305729</v>
      </c>
      <c r="AH13" s="171">
        <f t="shared" si="14"/>
        <v>5.8656525574905851</v>
      </c>
      <c r="AI13" s="166"/>
      <c r="AJ13" s="166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</row>
    <row r="14" spans="1:72" ht="3.75" customHeight="1" x14ac:dyDescent="0.2">
      <c r="A14" s="176"/>
      <c r="B14" s="176"/>
      <c r="C14" s="177"/>
      <c r="D14" s="175"/>
      <c r="E14" s="166"/>
      <c r="F14" s="167"/>
      <c r="G14" s="167"/>
      <c r="H14" s="167"/>
      <c r="I14" s="166"/>
      <c r="J14" s="171"/>
      <c r="K14" s="174"/>
      <c r="L14" s="174"/>
      <c r="M14" s="174"/>
      <c r="N14" s="174"/>
      <c r="O14" s="167"/>
      <c r="P14" s="171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71"/>
      <c r="AG14" s="171"/>
      <c r="AH14" s="171"/>
      <c r="AI14" s="166"/>
      <c r="AJ14" s="166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167"/>
      <c r="BN14" s="167"/>
      <c r="BO14" s="167"/>
      <c r="BP14" s="167"/>
    </row>
    <row r="15" spans="1:72" x14ac:dyDescent="0.2">
      <c r="A15" s="176" t="s">
        <v>831</v>
      </c>
      <c r="B15" s="176"/>
      <c r="C15" s="177"/>
      <c r="D15" s="175"/>
      <c r="E15" s="186">
        <f>+E7/$D7</f>
        <v>1.0706238110316921</v>
      </c>
      <c r="F15" s="171">
        <f t="shared" ref="F15:G15" si="15">+F7/$D7</f>
        <v>0.92217046693368865</v>
      </c>
      <c r="G15" s="171">
        <f t="shared" si="15"/>
        <v>1.179290809432531</v>
      </c>
      <c r="H15" s="167"/>
      <c r="I15" s="166"/>
      <c r="J15" s="171"/>
      <c r="K15" s="174"/>
      <c r="L15" s="174"/>
      <c r="M15" s="174"/>
      <c r="N15" s="174"/>
      <c r="O15" s="167"/>
      <c r="P15" s="171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71"/>
      <c r="AG15" s="171"/>
      <c r="AH15" s="171"/>
      <c r="AI15" s="166"/>
      <c r="AJ15" s="166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</row>
    <row r="16" spans="1:72" x14ac:dyDescent="0.2">
      <c r="A16" s="176" t="s">
        <v>832</v>
      </c>
      <c r="B16" s="176"/>
      <c r="C16" s="177"/>
      <c r="D16" s="175"/>
      <c r="E16" s="186">
        <f t="shared" ref="E16:G16" si="16">+E8/$D8</f>
        <v>1.0057813104067135</v>
      </c>
      <c r="F16" s="171">
        <f t="shared" si="16"/>
        <v>0.98382770039807121</v>
      </c>
      <c r="G16" s="171">
        <f t="shared" si="16"/>
        <v>1.2669936831203472</v>
      </c>
      <c r="H16" s="167"/>
      <c r="I16" s="166"/>
      <c r="J16" s="171"/>
      <c r="K16" s="174"/>
      <c r="L16" s="174"/>
      <c r="M16" s="174"/>
      <c r="N16" s="174"/>
      <c r="O16" s="167"/>
      <c r="P16" s="171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71"/>
      <c r="AG16" s="171"/>
      <c r="AH16" s="171"/>
      <c r="AI16" s="166"/>
      <c r="AJ16" s="166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</row>
    <row r="17" spans="1:72" x14ac:dyDescent="0.2">
      <c r="A17" s="176" t="s">
        <v>833</v>
      </c>
      <c r="B17" s="176"/>
      <c r="C17" s="177"/>
      <c r="D17" s="175"/>
      <c r="E17" s="186">
        <f t="shared" ref="E17:G17" si="17">+E9/$D9</f>
        <v>1.0403279671115175</v>
      </c>
      <c r="F17" s="171">
        <f t="shared" si="17"/>
        <v>0.98215927565215677</v>
      </c>
      <c r="G17" s="171">
        <f t="shared" si="17"/>
        <v>1.4978956512602823</v>
      </c>
      <c r="H17" s="167"/>
      <c r="I17" s="166"/>
      <c r="J17" s="171"/>
      <c r="K17" s="174"/>
      <c r="L17" s="174"/>
      <c r="M17" s="174"/>
      <c r="N17" s="174"/>
      <c r="O17" s="167"/>
      <c r="P17" s="171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71"/>
      <c r="AG17" s="171"/>
      <c r="AH17" s="171"/>
      <c r="AI17" s="166"/>
      <c r="AJ17" s="166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</row>
    <row r="18" spans="1:72" x14ac:dyDescent="0.2">
      <c r="A18" s="176" t="s">
        <v>834</v>
      </c>
      <c r="B18" s="176"/>
      <c r="C18" s="177"/>
      <c r="D18" s="175"/>
      <c r="E18" s="186">
        <f t="shared" ref="E18:H18" si="18">+E10/$D10</f>
        <v>1.0579798578543327</v>
      </c>
      <c r="F18" s="171">
        <f t="shared" si="18"/>
        <v>0.93708746665736842</v>
      </c>
      <c r="G18" s="171">
        <f t="shared" si="18"/>
        <v>1.2468466151780888</v>
      </c>
      <c r="H18" s="171">
        <f t="shared" si="18"/>
        <v>0.93477446980524959</v>
      </c>
      <c r="I18" s="166"/>
      <c r="J18" s="171"/>
      <c r="K18" s="174"/>
      <c r="L18" s="174"/>
      <c r="M18" s="174"/>
      <c r="N18" s="174"/>
      <c r="O18" s="167"/>
      <c r="P18" s="171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71"/>
      <c r="AG18" s="171"/>
      <c r="AH18" s="171"/>
      <c r="AI18" s="166"/>
      <c r="AJ18" s="166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</row>
    <row r="19" spans="1:72" hidden="1" x14ac:dyDescent="0.2">
      <c r="A19" s="165"/>
      <c r="B19" s="101"/>
      <c r="C19" s="101"/>
      <c r="D19" s="166"/>
      <c r="E19" s="166"/>
      <c r="F19" s="167"/>
      <c r="G19" s="167"/>
      <c r="H19" s="167"/>
      <c r="I19" s="166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6"/>
      <c r="AG19" s="166"/>
      <c r="AH19" s="166"/>
      <c r="AI19" s="166"/>
      <c r="AJ19" s="166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</row>
    <row r="20" spans="1:72" s="3" customFormat="1" x14ac:dyDescent="0.2">
      <c r="A20" s="165" t="s">
        <v>798</v>
      </c>
      <c r="B20" s="101"/>
      <c r="C20" s="101"/>
      <c r="D20" s="166">
        <f>IFERROR(AVERAGE(D40:D91),"")</f>
        <v>95.526595744680847</v>
      </c>
      <c r="E20" s="166">
        <f t="shared" ref="E20:BP20" si="19">IFERROR(AVERAGE(E40:E91),"")</f>
        <v>97.308510638297875</v>
      </c>
      <c r="F20" s="167" t="str">
        <f t="shared" si="19"/>
        <v/>
      </c>
      <c r="G20" s="167" t="str">
        <f t="shared" si="19"/>
        <v/>
      </c>
      <c r="H20" s="167" t="str">
        <f t="shared" si="19"/>
        <v/>
      </c>
      <c r="I20" s="166">
        <f t="shared" si="19"/>
        <v>152.6680851063829</v>
      </c>
      <c r="J20" s="167" t="str">
        <f t="shared" si="19"/>
        <v/>
      </c>
      <c r="K20" s="167">
        <f t="shared" si="19"/>
        <v>112.33404255319148</v>
      </c>
      <c r="L20" s="167" t="str">
        <f t="shared" si="19"/>
        <v/>
      </c>
      <c r="M20" s="167">
        <f t="shared" si="19"/>
        <v>107.98510638297871</v>
      </c>
      <c r="N20" s="167">
        <f t="shared" si="19"/>
        <v>833.35638297872345</v>
      </c>
      <c r="O20" s="167">
        <f t="shared" si="19"/>
        <v>327.15744680851066</v>
      </c>
      <c r="P20" s="167" t="str">
        <f t="shared" si="19"/>
        <v/>
      </c>
      <c r="Q20" s="167">
        <f t="shared" si="19"/>
        <v>879</v>
      </c>
      <c r="R20" s="167">
        <f t="shared" si="19"/>
        <v>616.12936170212765</v>
      </c>
      <c r="S20" s="167">
        <f t="shared" si="19"/>
        <v>379.63170212765965</v>
      </c>
      <c r="T20" s="167" t="str">
        <f t="shared" si="19"/>
        <v/>
      </c>
      <c r="U20" s="167">
        <f t="shared" si="19"/>
        <v>139.92105263157896</v>
      </c>
      <c r="V20" s="167">
        <f t="shared" si="19"/>
        <v>142.76315789473685</v>
      </c>
      <c r="W20" s="167">
        <f t="shared" si="19"/>
        <v>153.77631578947367</v>
      </c>
      <c r="X20" s="167" t="str">
        <f t="shared" si="19"/>
        <v/>
      </c>
      <c r="Y20" s="167">
        <f t="shared" si="19"/>
        <v>1.4068888888888884</v>
      </c>
      <c r="Z20" s="167">
        <f t="shared" si="19"/>
        <v>2.4231111111111123</v>
      </c>
      <c r="AA20" s="167">
        <f t="shared" si="19"/>
        <v>2.8366666666666673</v>
      </c>
      <c r="AB20" s="167">
        <f t="shared" si="19"/>
        <v>24.275555555555567</v>
      </c>
      <c r="AC20" s="167" t="str">
        <f t="shared" si="19"/>
        <v/>
      </c>
      <c r="AD20" s="167" t="str">
        <f t="shared" si="19"/>
        <v/>
      </c>
      <c r="AE20" s="167" t="str">
        <f t="shared" si="19"/>
        <v/>
      </c>
      <c r="AF20" s="167">
        <f t="shared" si="19"/>
        <v>1095.1063829787233</v>
      </c>
      <c r="AG20" s="167">
        <f t="shared" si="19"/>
        <v>1884.6808510638298</v>
      </c>
      <c r="AH20" s="167">
        <f t="shared" si="19"/>
        <v>2213.4042553191489</v>
      </c>
      <c r="AI20" s="167">
        <f t="shared" si="19"/>
        <v>18845.106382978724</v>
      </c>
      <c r="AJ20" s="167" t="str">
        <f t="shared" si="19"/>
        <v/>
      </c>
      <c r="AK20" s="167">
        <f t="shared" si="19"/>
        <v>23159.183673469386</v>
      </c>
      <c r="AL20" s="167" t="str">
        <f t="shared" si="19"/>
        <v/>
      </c>
      <c r="AM20" s="167" t="str">
        <f t="shared" si="19"/>
        <v/>
      </c>
      <c r="AN20" s="167" t="str">
        <f t="shared" si="19"/>
        <v/>
      </c>
      <c r="AO20" s="167">
        <f t="shared" si="19"/>
        <v>156.52127659574469</v>
      </c>
      <c r="AP20" s="167">
        <f t="shared" si="19"/>
        <v>153.19893617021273</v>
      </c>
      <c r="AQ20" s="167" t="str">
        <f t="shared" si="19"/>
        <v/>
      </c>
      <c r="AR20" s="167">
        <f t="shared" si="19"/>
        <v>110.34361702127661</v>
      </c>
      <c r="AS20" s="167">
        <f t="shared" si="19"/>
        <v>111.11347826086956</v>
      </c>
      <c r="AT20" s="167" t="str">
        <f t="shared" si="19"/>
        <v/>
      </c>
      <c r="AU20" s="167" t="str">
        <f t="shared" si="19"/>
        <v/>
      </c>
      <c r="AV20" s="167" t="str">
        <f t="shared" si="19"/>
        <v/>
      </c>
      <c r="AW20" s="167" t="str">
        <f t="shared" si="19"/>
        <v/>
      </c>
      <c r="AX20" s="167" t="str">
        <f t="shared" si="19"/>
        <v/>
      </c>
      <c r="AY20" s="167" t="str">
        <f t="shared" si="19"/>
        <v/>
      </c>
      <c r="AZ20" s="167" t="str">
        <f t="shared" si="19"/>
        <v/>
      </c>
      <c r="BA20" s="167" t="str">
        <f t="shared" si="19"/>
        <v/>
      </c>
      <c r="BB20" s="167" t="str">
        <f t="shared" si="19"/>
        <v/>
      </c>
      <c r="BC20" s="167" t="str">
        <f t="shared" si="19"/>
        <v/>
      </c>
      <c r="BD20" s="167" t="str">
        <f t="shared" si="19"/>
        <v/>
      </c>
      <c r="BE20" s="167" t="str">
        <f t="shared" si="19"/>
        <v/>
      </c>
      <c r="BF20" s="167" t="str">
        <f t="shared" si="19"/>
        <v/>
      </c>
      <c r="BG20" s="167" t="str">
        <f t="shared" si="19"/>
        <v/>
      </c>
      <c r="BH20" s="167" t="str">
        <f t="shared" si="19"/>
        <v/>
      </c>
      <c r="BI20" s="167" t="str">
        <f t="shared" si="19"/>
        <v/>
      </c>
      <c r="BJ20" s="167" t="str">
        <f t="shared" si="19"/>
        <v/>
      </c>
      <c r="BK20" s="167" t="str">
        <f t="shared" si="19"/>
        <v/>
      </c>
      <c r="BL20" s="167" t="str">
        <f t="shared" si="19"/>
        <v/>
      </c>
      <c r="BM20" s="167" t="str">
        <f t="shared" si="19"/>
        <v/>
      </c>
      <c r="BN20" s="167" t="str">
        <f t="shared" si="19"/>
        <v/>
      </c>
      <c r="BO20" s="167" t="str">
        <f t="shared" si="19"/>
        <v/>
      </c>
      <c r="BP20" s="167" t="str">
        <f t="shared" si="19"/>
        <v/>
      </c>
      <c r="BQ20" s="167" t="str">
        <f>IFERROR(AVERAGE(BQ40:BQ91),"")</f>
        <v/>
      </c>
      <c r="BR20" s="167" t="str">
        <f>IFERROR(AVERAGE(BR40:BR91),"")</f>
        <v/>
      </c>
      <c r="BS20" s="167" t="str">
        <f>IFERROR(AVERAGE(BS40:BS91),"")</f>
        <v/>
      </c>
      <c r="BT20" s="167" t="str">
        <f>IFERROR(AVERAGE(BT40:BT91),"")</f>
        <v/>
      </c>
    </row>
    <row r="21" spans="1:72" s="3" customFormat="1" x14ac:dyDescent="0.2">
      <c r="A21" s="165" t="s">
        <v>809</v>
      </c>
      <c r="B21" s="101"/>
      <c r="C21" s="101"/>
      <c r="D21" s="166">
        <f>IFERROR(AVERAGE(D405:D456),"")</f>
        <v>156.03384615384616</v>
      </c>
      <c r="E21" s="166">
        <f t="shared" ref="E21:BP21" si="20">IFERROR(AVERAGE(E405:E456),"")</f>
        <v>166.83653846153845</v>
      </c>
      <c r="F21" s="167">
        <f t="shared" si="20"/>
        <v>144.11076923076922</v>
      </c>
      <c r="G21" s="167">
        <f t="shared" si="20"/>
        <v>185.37755102040816</v>
      </c>
      <c r="H21" s="167">
        <f t="shared" si="20"/>
        <v>144.3589189189189</v>
      </c>
      <c r="I21" s="166">
        <f t="shared" si="20"/>
        <v>336.90365384615387</v>
      </c>
      <c r="J21" s="167">
        <f t="shared" si="20"/>
        <v>697.26470588235293</v>
      </c>
      <c r="K21" s="167">
        <f t="shared" si="20"/>
        <v>223.19230769230768</v>
      </c>
      <c r="L21" s="167">
        <f t="shared" si="20"/>
        <v>236.92307692307693</v>
      </c>
      <c r="M21" s="167">
        <f t="shared" si="20"/>
        <v>224.63942307692307</v>
      </c>
      <c r="N21" s="167">
        <f t="shared" si="20"/>
        <v>1146.6201923076924</v>
      </c>
      <c r="O21" s="167">
        <f t="shared" si="20"/>
        <v>553.32211538461536</v>
      </c>
      <c r="P21" s="167">
        <f t="shared" si="20"/>
        <v>525.12765957446811</v>
      </c>
      <c r="Q21" s="167">
        <f t="shared" si="20"/>
        <v>1231.3725490196077</v>
      </c>
      <c r="R21" s="167">
        <f t="shared" si="20"/>
        <v>875.26923076923072</v>
      </c>
      <c r="S21" s="167">
        <f t="shared" si="20"/>
        <v>503.32692307692309</v>
      </c>
      <c r="T21" s="167">
        <f t="shared" si="20"/>
        <v>490.34615384615387</v>
      </c>
      <c r="U21" s="167">
        <f t="shared" si="20"/>
        <v>243.75480769230768</v>
      </c>
      <c r="V21" s="167">
        <f t="shared" si="20"/>
        <v>266.29326923076923</v>
      </c>
      <c r="W21" s="167">
        <f t="shared" si="20"/>
        <v>284.15384615384613</v>
      </c>
      <c r="X21" s="167" t="str">
        <f t="shared" si="20"/>
        <v/>
      </c>
      <c r="Y21" s="167">
        <f t="shared" si="20"/>
        <v>1.5384255391152795</v>
      </c>
      <c r="Z21" s="167">
        <f t="shared" si="20"/>
        <v>2.9287483597582593</v>
      </c>
      <c r="AA21" s="167">
        <f t="shared" si="20"/>
        <v>1.8371020541455911</v>
      </c>
      <c r="AB21" s="167">
        <f t="shared" si="20"/>
        <v>15.450821059090835</v>
      </c>
      <c r="AC21" s="167">
        <f t="shared" si="20"/>
        <v>11.872549019607844</v>
      </c>
      <c r="AD21" s="167" t="str">
        <f t="shared" si="20"/>
        <v/>
      </c>
      <c r="AE21" s="167" t="str">
        <f t="shared" si="20"/>
        <v/>
      </c>
      <c r="AF21" s="167">
        <f t="shared" si="20"/>
        <v>1219.6153846153845</v>
      </c>
      <c r="AG21" s="167">
        <f t="shared" si="20"/>
        <v>2314.6153846153848</v>
      </c>
      <c r="AH21" s="167">
        <f t="shared" si="20"/>
        <v>1450.7692307692307</v>
      </c>
      <c r="AI21" s="167">
        <f t="shared" si="20"/>
        <v>12323.076923076924</v>
      </c>
      <c r="AJ21" s="167">
        <f t="shared" si="20"/>
        <v>9372.5</v>
      </c>
      <c r="AK21" s="167" t="str">
        <f t="shared" si="20"/>
        <v/>
      </c>
      <c r="AL21" s="167" t="str">
        <f t="shared" si="20"/>
        <v/>
      </c>
      <c r="AM21" s="167" t="str">
        <f t="shared" si="20"/>
        <v/>
      </c>
      <c r="AN21" s="167">
        <f t="shared" si="20"/>
        <v>212.70384938019481</v>
      </c>
      <c r="AO21" s="167">
        <f t="shared" si="20"/>
        <v>220.70624999999998</v>
      </c>
      <c r="AP21" s="167">
        <f t="shared" si="20"/>
        <v>214.59891541863661</v>
      </c>
      <c r="AQ21" s="167">
        <f t="shared" si="20"/>
        <v>186.04570055327034</v>
      </c>
      <c r="AR21" s="167">
        <f t="shared" si="20"/>
        <v>194.04374999999996</v>
      </c>
      <c r="AS21" s="167">
        <f t="shared" si="20"/>
        <v>181.49455743568561</v>
      </c>
      <c r="AT21" s="167">
        <f t="shared" si="20"/>
        <v>160.58124083436212</v>
      </c>
      <c r="AU21" s="167">
        <f t="shared" si="20"/>
        <v>168.57916666666662</v>
      </c>
      <c r="AV21" s="167" t="str">
        <f t="shared" si="20"/>
        <v/>
      </c>
      <c r="AW21" s="167">
        <f t="shared" si="20"/>
        <v>178.89993609862174</v>
      </c>
      <c r="AX21" s="167">
        <f t="shared" si="20"/>
        <v>186.89583333333337</v>
      </c>
      <c r="AY21" s="167" t="str">
        <f t="shared" si="20"/>
        <v/>
      </c>
      <c r="AZ21" s="167" t="str">
        <f t="shared" si="20"/>
        <v/>
      </c>
      <c r="BA21" s="167" t="str">
        <f t="shared" si="20"/>
        <v/>
      </c>
      <c r="BB21" s="167" t="str">
        <f t="shared" si="20"/>
        <v/>
      </c>
      <c r="BC21" s="167" t="str">
        <f t="shared" si="20"/>
        <v/>
      </c>
      <c r="BD21" s="167" t="str">
        <f t="shared" si="20"/>
        <v/>
      </c>
      <c r="BE21" s="167" t="str">
        <f t="shared" si="20"/>
        <v/>
      </c>
      <c r="BF21" s="167" t="str">
        <f t="shared" si="20"/>
        <v/>
      </c>
      <c r="BG21" s="167" t="str">
        <f t="shared" si="20"/>
        <v/>
      </c>
      <c r="BH21" s="167" t="str">
        <f t="shared" si="20"/>
        <v/>
      </c>
      <c r="BI21" s="167" t="str">
        <f t="shared" si="20"/>
        <v/>
      </c>
      <c r="BJ21" s="167" t="str">
        <f t="shared" si="20"/>
        <v/>
      </c>
      <c r="BK21" s="167" t="str">
        <f t="shared" si="20"/>
        <v/>
      </c>
      <c r="BL21" s="167" t="str">
        <f t="shared" si="20"/>
        <v/>
      </c>
      <c r="BM21" s="167" t="str">
        <f t="shared" si="20"/>
        <v/>
      </c>
      <c r="BN21" s="167" t="str">
        <f t="shared" si="20"/>
        <v/>
      </c>
      <c r="BO21" s="167" t="str">
        <f t="shared" si="20"/>
        <v/>
      </c>
      <c r="BP21" s="167" t="str">
        <f t="shared" si="20"/>
        <v/>
      </c>
      <c r="BQ21" s="167" t="str">
        <f>IFERROR(AVERAGE(BQ405:BQ456),"")</f>
        <v/>
      </c>
      <c r="BR21" s="167" t="str">
        <f>IFERROR(AVERAGE(BR405:BR456),"")</f>
        <v/>
      </c>
      <c r="BS21" s="167" t="str">
        <f>IFERROR(AVERAGE(BS405:BS456),"")</f>
        <v/>
      </c>
      <c r="BT21" s="167">
        <f>IFERROR(AVERAGE(BT405:BT456),"")</f>
        <v>107.5</v>
      </c>
    </row>
    <row r="22" spans="1:72" s="3" customFormat="1" x14ac:dyDescent="0.2">
      <c r="A22" s="165" t="s">
        <v>810</v>
      </c>
      <c r="B22" s="101"/>
      <c r="C22" s="101"/>
      <c r="D22" s="166">
        <f>IFERROR(AVERAGE(D457:D508),"")</f>
        <v>127.24038461538461</v>
      </c>
      <c r="E22" s="166">
        <f t="shared" ref="E22:BP22" si="21">IFERROR(AVERAGE(E457:E508),"")</f>
        <v>132.61057692307693</v>
      </c>
      <c r="F22" s="167">
        <f t="shared" si="21"/>
        <v>120.27941176470588</v>
      </c>
      <c r="G22" s="167">
        <f t="shared" si="21"/>
        <v>150.3235294117647</v>
      </c>
      <c r="H22" s="167">
        <f t="shared" si="21"/>
        <v>117.765625</v>
      </c>
      <c r="I22" s="166">
        <f t="shared" si="21"/>
        <v>318.92346153846154</v>
      </c>
      <c r="J22" s="167">
        <f t="shared" si="21"/>
        <v>728.63725490196077</v>
      </c>
      <c r="K22" s="167">
        <f t="shared" si="21"/>
        <v>205.67156862745097</v>
      </c>
      <c r="L22" s="167">
        <f t="shared" si="21"/>
        <v>210.56862745098039</v>
      </c>
      <c r="M22" s="167">
        <f t="shared" si="21"/>
        <v>194.76470588235293</v>
      </c>
      <c r="N22" s="167">
        <f t="shared" si="21"/>
        <v>1086.3365384615386</v>
      </c>
      <c r="O22" s="167">
        <f t="shared" si="21"/>
        <v>564.05769230769226</v>
      </c>
      <c r="P22" s="167">
        <f t="shared" si="21"/>
        <v>560</v>
      </c>
      <c r="Q22" s="167">
        <f t="shared" si="21"/>
        <v>1300</v>
      </c>
      <c r="R22" s="167">
        <f t="shared" si="21"/>
        <v>850.67307692307691</v>
      </c>
      <c r="S22" s="167">
        <f t="shared" si="21"/>
        <v>481.75</v>
      </c>
      <c r="T22" s="167">
        <f t="shared" si="21"/>
        <v>489.07692307692309</v>
      </c>
      <c r="U22" s="167">
        <f t="shared" si="21"/>
        <v>219.70673076923077</v>
      </c>
      <c r="V22" s="167">
        <f t="shared" si="21"/>
        <v>232.94230769230768</v>
      </c>
      <c r="W22" s="167">
        <f t="shared" si="21"/>
        <v>257.98557692307691</v>
      </c>
      <c r="X22" s="167" t="str">
        <f t="shared" si="21"/>
        <v/>
      </c>
      <c r="Y22" s="167">
        <f t="shared" si="21"/>
        <v>1.301504928284166</v>
      </c>
      <c r="Z22" s="167">
        <f t="shared" si="21"/>
        <v>3.3467830547612967</v>
      </c>
      <c r="AA22" s="167">
        <f t="shared" si="21"/>
        <v>1.9376136178720054</v>
      </c>
      <c r="AB22" s="167">
        <f t="shared" si="21"/>
        <v>12.888643669298704</v>
      </c>
      <c r="AC22" s="167">
        <f t="shared" si="21"/>
        <v>11.01923076923077</v>
      </c>
      <c r="AD22" s="167" t="str">
        <f t="shared" si="21"/>
        <v/>
      </c>
      <c r="AE22" s="167" t="str">
        <f t="shared" si="21"/>
        <v/>
      </c>
      <c r="AF22" s="167">
        <f t="shared" si="21"/>
        <v>1028.0769230769231</v>
      </c>
      <c r="AG22" s="167">
        <f t="shared" si="21"/>
        <v>2641.3461538461538</v>
      </c>
      <c r="AH22" s="167">
        <f t="shared" si="21"/>
        <v>1528.2692307692307</v>
      </c>
      <c r="AI22" s="167">
        <f t="shared" si="21"/>
        <v>10172.115384615385</v>
      </c>
      <c r="AJ22" s="167">
        <f t="shared" si="21"/>
        <v>8699.038461538461</v>
      </c>
      <c r="AK22" s="167" t="str">
        <f t="shared" si="21"/>
        <v/>
      </c>
      <c r="AL22" s="167" t="str">
        <f t="shared" si="21"/>
        <v/>
      </c>
      <c r="AM22" s="167" t="str">
        <f t="shared" si="21"/>
        <v/>
      </c>
      <c r="AN22" s="167">
        <f t="shared" si="21"/>
        <v>186.62547474828139</v>
      </c>
      <c r="AO22" s="167">
        <f t="shared" si="21"/>
        <v>194.62692307692305</v>
      </c>
      <c r="AP22" s="167">
        <f t="shared" si="21"/>
        <v>188.35079609347673</v>
      </c>
      <c r="AQ22" s="167">
        <f t="shared" si="21"/>
        <v>159.17140167360279</v>
      </c>
      <c r="AR22" s="167">
        <f t="shared" si="21"/>
        <v>167.16923076923084</v>
      </c>
      <c r="AS22" s="167">
        <f t="shared" si="21"/>
        <v>149.26188296843782</v>
      </c>
      <c r="AT22" s="167">
        <f t="shared" si="21"/>
        <v>133.02657197272967</v>
      </c>
      <c r="AU22" s="167">
        <f t="shared" si="21"/>
        <v>141.02115384615382</v>
      </c>
      <c r="AV22" s="167" t="str">
        <f t="shared" si="21"/>
        <v/>
      </c>
      <c r="AW22" s="167">
        <f t="shared" si="21"/>
        <v>153.83450426315036</v>
      </c>
      <c r="AX22" s="167">
        <f t="shared" si="21"/>
        <v>161.83461538461535</v>
      </c>
      <c r="AY22" s="167" t="str">
        <f t="shared" si="21"/>
        <v/>
      </c>
      <c r="AZ22" s="167" t="str">
        <f t="shared" si="21"/>
        <v/>
      </c>
      <c r="BA22" s="167" t="str">
        <f t="shared" si="21"/>
        <v/>
      </c>
      <c r="BB22" s="167" t="str">
        <f t="shared" si="21"/>
        <v/>
      </c>
      <c r="BC22" s="167" t="str">
        <f t="shared" si="21"/>
        <v/>
      </c>
      <c r="BD22" s="167" t="str">
        <f t="shared" si="21"/>
        <v/>
      </c>
      <c r="BE22" s="167" t="str">
        <f t="shared" si="21"/>
        <v/>
      </c>
      <c r="BF22" s="167" t="str">
        <f t="shared" si="21"/>
        <v/>
      </c>
      <c r="BG22" s="167" t="str">
        <f t="shared" si="21"/>
        <v/>
      </c>
      <c r="BH22" s="167" t="str">
        <f t="shared" si="21"/>
        <v/>
      </c>
      <c r="BI22" s="167" t="str">
        <f t="shared" si="21"/>
        <v/>
      </c>
      <c r="BJ22" s="167" t="str">
        <f t="shared" si="21"/>
        <v/>
      </c>
      <c r="BK22" s="167" t="str">
        <f t="shared" si="21"/>
        <v/>
      </c>
      <c r="BL22" s="167" t="str">
        <f t="shared" si="21"/>
        <v/>
      </c>
      <c r="BM22" s="167" t="str">
        <f t="shared" si="21"/>
        <v/>
      </c>
      <c r="BN22" s="167" t="str">
        <f t="shared" si="21"/>
        <v/>
      </c>
      <c r="BO22" s="167" t="str">
        <f t="shared" si="21"/>
        <v/>
      </c>
      <c r="BP22" s="167" t="str">
        <f t="shared" si="21"/>
        <v/>
      </c>
      <c r="BQ22" s="167" t="str">
        <f>IFERROR(AVERAGE(BQ457:BQ508),"")</f>
        <v/>
      </c>
      <c r="BR22" s="167" t="str">
        <f>IFERROR(AVERAGE(BR457:BR508),"")</f>
        <v/>
      </c>
      <c r="BS22" s="167" t="str">
        <f>IFERROR(AVERAGE(BS457:BS508),"")</f>
        <v/>
      </c>
      <c r="BT22" s="167">
        <f>IFERROR(AVERAGE(BT457:BT508),"")</f>
        <v>159.5</v>
      </c>
    </row>
    <row r="23" spans="1:72" ht="13.5" hidden="1" thickBot="1" x14ac:dyDescent="0.25">
      <c r="A23" s="168"/>
      <c r="B23" s="168"/>
      <c r="C23" s="168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8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</row>
    <row r="24" spans="1:72" x14ac:dyDescent="0.2">
      <c r="A24" s="82">
        <f>IF(C24&gt;0,YEAR(C24),0)</f>
        <v>2005</v>
      </c>
      <c r="B24" s="82">
        <f>IF(C24&gt;0,MONTH(C24),0)</f>
        <v>3</v>
      </c>
      <c r="C24" s="65">
        <v>38426</v>
      </c>
      <c r="D24" s="105">
        <v>90</v>
      </c>
      <c r="E24" s="105">
        <v>86</v>
      </c>
      <c r="F24" s="105"/>
      <c r="G24" s="105"/>
      <c r="H24" s="105"/>
      <c r="I24" s="105">
        <v>165.6</v>
      </c>
      <c r="J24" s="105"/>
      <c r="K24" s="105">
        <v>124.8</v>
      </c>
      <c r="L24" s="105"/>
      <c r="M24" s="105"/>
      <c r="N24" s="105">
        <v>522.25</v>
      </c>
      <c r="O24" s="105">
        <v>297.3</v>
      </c>
      <c r="P24" s="105"/>
      <c r="Q24" s="82"/>
      <c r="R24" s="105"/>
      <c r="S24" s="105"/>
      <c r="T24" s="105"/>
      <c r="U24" s="105"/>
      <c r="V24" s="105"/>
      <c r="W24" s="105"/>
      <c r="AH24" s="105"/>
      <c r="AI24" s="105"/>
      <c r="AJ24" s="105"/>
      <c r="AK24" s="105"/>
      <c r="AL24" s="105"/>
      <c r="AM24" s="105"/>
      <c r="AN24" s="105"/>
      <c r="AO24" s="105">
        <v>129.75</v>
      </c>
      <c r="AP24" s="105">
        <v>137</v>
      </c>
      <c r="AQ24" s="105"/>
      <c r="AR24" s="105">
        <v>103</v>
      </c>
      <c r="AS24" s="105">
        <v>108.75</v>
      </c>
      <c r="AT24" s="105"/>
      <c r="AU24" s="105">
        <v>8</v>
      </c>
      <c r="AV24" s="105"/>
      <c r="AW24" s="105"/>
      <c r="AX24" s="105"/>
    </row>
    <row r="25" spans="1:72" x14ac:dyDescent="0.2">
      <c r="A25" s="82">
        <f t="shared" ref="A25:A87" si="22">IF(C25&gt;0,YEAR(C25),0)</f>
        <v>2005</v>
      </c>
      <c r="B25" s="82">
        <f t="shared" ref="B25:B87" si="23">IF(C25&gt;0,MONTH(C25),0)</f>
        <v>4</v>
      </c>
      <c r="C25" s="65">
        <v>38447</v>
      </c>
      <c r="D25" s="105">
        <v>92</v>
      </c>
      <c r="E25" s="105">
        <v>88</v>
      </c>
      <c r="F25" s="105"/>
      <c r="G25" s="105"/>
      <c r="H25" s="105"/>
      <c r="I25" s="105">
        <v>169.6</v>
      </c>
      <c r="J25" s="105"/>
      <c r="K25" s="105">
        <v>125</v>
      </c>
      <c r="L25" s="105"/>
      <c r="M25" s="105"/>
      <c r="N25" s="105">
        <v>522.25</v>
      </c>
      <c r="O25" s="105">
        <v>297.3</v>
      </c>
      <c r="P25" s="105"/>
      <c r="Q25" s="82"/>
      <c r="R25" s="105"/>
      <c r="S25" s="105"/>
      <c r="T25" s="105"/>
      <c r="U25" s="105"/>
      <c r="V25" s="105"/>
      <c r="W25" s="105"/>
      <c r="AH25" s="105"/>
      <c r="AI25" s="105"/>
      <c r="AJ25" s="105"/>
      <c r="AK25" s="105"/>
      <c r="AL25" s="105"/>
      <c r="AM25" s="105"/>
      <c r="AN25" s="105"/>
      <c r="AO25" s="105">
        <v>131.75</v>
      </c>
      <c r="AP25" s="105">
        <v>139</v>
      </c>
      <c r="AQ25" s="105"/>
      <c r="AR25" s="105">
        <v>104.75</v>
      </c>
      <c r="AS25" s="105">
        <v>111</v>
      </c>
      <c r="AT25" s="105"/>
      <c r="AU25" s="105"/>
      <c r="AV25" s="105"/>
      <c r="AW25" s="105"/>
      <c r="AX25" s="105"/>
    </row>
    <row r="26" spans="1:72" x14ac:dyDescent="0.2">
      <c r="A26" s="82">
        <f t="shared" si="22"/>
        <v>2005</v>
      </c>
      <c r="B26" s="82">
        <f t="shared" si="23"/>
        <v>4</v>
      </c>
      <c r="C26" s="65">
        <v>38467</v>
      </c>
      <c r="D26" s="105">
        <v>92</v>
      </c>
      <c r="E26" s="105">
        <v>88</v>
      </c>
      <c r="F26" s="105"/>
      <c r="G26" s="105"/>
      <c r="H26" s="105"/>
      <c r="I26" s="105">
        <v>165</v>
      </c>
      <c r="J26" s="105"/>
      <c r="K26" s="105">
        <v>116.75</v>
      </c>
      <c r="L26" s="105"/>
      <c r="M26" s="105"/>
      <c r="N26" s="105">
        <v>522.25</v>
      </c>
      <c r="O26" s="105">
        <v>297.25</v>
      </c>
      <c r="P26" s="105"/>
      <c r="Q26" s="82"/>
      <c r="R26" s="105"/>
      <c r="S26" s="105"/>
      <c r="T26" s="105"/>
      <c r="U26" s="105"/>
      <c r="V26" s="105"/>
      <c r="W26" s="105"/>
      <c r="AH26" s="105"/>
      <c r="AI26" s="105"/>
      <c r="AJ26" s="105"/>
      <c r="AK26" s="105"/>
      <c r="AL26" s="105"/>
      <c r="AM26" s="105"/>
      <c r="AN26" s="105"/>
      <c r="AO26" s="105">
        <v>130.5</v>
      </c>
      <c r="AP26" s="105">
        <v>137.75</v>
      </c>
      <c r="AQ26" s="105"/>
      <c r="AR26" s="105">
        <v>103.25</v>
      </c>
      <c r="AS26" s="105">
        <v>110</v>
      </c>
      <c r="AT26" s="105"/>
      <c r="AU26" s="105"/>
      <c r="AV26" s="105"/>
      <c r="AW26" s="105"/>
      <c r="AX26" s="105"/>
    </row>
    <row r="27" spans="1:72" x14ac:dyDescent="0.2">
      <c r="A27" s="82">
        <f t="shared" si="22"/>
        <v>2005</v>
      </c>
      <c r="B27" s="82">
        <f t="shared" si="23"/>
        <v>5</v>
      </c>
      <c r="C27" s="65">
        <v>38484</v>
      </c>
      <c r="D27" s="105">
        <v>93</v>
      </c>
      <c r="E27" s="105">
        <v>89</v>
      </c>
      <c r="F27" s="105"/>
      <c r="G27" s="105"/>
      <c r="H27" s="105"/>
      <c r="I27" s="105">
        <v>161.6</v>
      </c>
      <c r="J27" s="105"/>
      <c r="K27" s="105">
        <v>122.8</v>
      </c>
      <c r="L27" s="105"/>
      <c r="M27" s="105"/>
      <c r="N27" s="105">
        <v>517.25</v>
      </c>
      <c r="O27" s="105">
        <v>297.25</v>
      </c>
      <c r="P27" s="105"/>
      <c r="Q27" s="82"/>
      <c r="R27" s="105"/>
      <c r="S27" s="105"/>
      <c r="T27" s="105"/>
      <c r="U27" s="105"/>
      <c r="V27" s="105"/>
      <c r="W27" s="105"/>
      <c r="AH27" s="105"/>
      <c r="AI27" s="105"/>
      <c r="AJ27" s="105"/>
      <c r="AK27" s="105"/>
      <c r="AL27" s="105"/>
      <c r="AM27" s="105"/>
      <c r="AN27" s="105"/>
      <c r="AO27" s="105">
        <v>129.5</v>
      </c>
      <c r="AP27" s="105">
        <v>137.5</v>
      </c>
      <c r="AQ27" s="105"/>
      <c r="AR27" s="105">
        <v>102.25</v>
      </c>
      <c r="AS27" s="105">
        <v>110</v>
      </c>
      <c r="AT27" s="105"/>
      <c r="AU27" s="105"/>
      <c r="AV27" s="105"/>
      <c r="AW27" s="105"/>
      <c r="AX27" s="105"/>
    </row>
    <row r="28" spans="1:72" x14ac:dyDescent="0.2">
      <c r="A28" s="82">
        <f t="shared" si="22"/>
        <v>2005</v>
      </c>
      <c r="B28" s="82">
        <f t="shared" si="23"/>
        <v>5</v>
      </c>
      <c r="C28" s="65">
        <v>38497</v>
      </c>
      <c r="D28" s="105">
        <v>93</v>
      </c>
      <c r="E28" s="105">
        <v>89.5</v>
      </c>
      <c r="F28" s="105"/>
      <c r="G28" s="105"/>
      <c r="H28" s="105"/>
      <c r="I28" s="105">
        <v>162</v>
      </c>
      <c r="J28" s="105"/>
      <c r="K28" s="105">
        <v>114</v>
      </c>
      <c r="L28" s="105"/>
      <c r="M28" s="105"/>
      <c r="N28" s="105">
        <v>537</v>
      </c>
      <c r="O28" s="105">
        <v>297.25</v>
      </c>
      <c r="P28" s="105"/>
      <c r="Q28" s="82"/>
      <c r="R28" s="105"/>
      <c r="S28" s="105"/>
      <c r="T28" s="105"/>
      <c r="U28" s="105"/>
      <c r="V28" s="105"/>
      <c r="W28" s="105"/>
      <c r="AH28" s="105"/>
      <c r="AI28" s="105"/>
      <c r="AJ28" s="105"/>
      <c r="AK28" s="105"/>
      <c r="AL28" s="105"/>
      <c r="AM28" s="105"/>
      <c r="AN28" s="105"/>
      <c r="AO28" s="105">
        <v>130.75</v>
      </c>
      <c r="AP28" s="105">
        <v>138.5</v>
      </c>
      <c r="AQ28" s="105"/>
      <c r="AR28" s="105">
        <v>102.25</v>
      </c>
      <c r="AS28" s="105">
        <v>110.5</v>
      </c>
      <c r="AT28" s="105"/>
      <c r="AU28" s="105"/>
      <c r="AV28" s="105"/>
      <c r="AW28" s="105"/>
      <c r="AX28" s="105"/>
    </row>
    <row r="29" spans="1:72" x14ac:dyDescent="0.2">
      <c r="A29" s="82">
        <f t="shared" si="22"/>
        <v>2005</v>
      </c>
      <c r="B29" s="82">
        <f t="shared" si="23"/>
        <v>6</v>
      </c>
      <c r="C29" s="65">
        <v>38511</v>
      </c>
      <c r="D29" s="105">
        <v>93</v>
      </c>
      <c r="E29" s="105">
        <v>89</v>
      </c>
      <c r="F29" s="105"/>
      <c r="G29" s="105"/>
      <c r="H29" s="105"/>
      <c r="I29" s="105">
        <v>158.5</v>
      </c>
      <c r="J29" s="105"/>
      <c r="K29" s="105">
        <v>112.75</v>
      </c>
      <c r="L29" s="105"/>
      <c r="M29" s="105"/>
      <c r="N29" s="105">
        <v>567</v>
      </c>
      <c r="O29" s="105">
        <v>297</v>
      </c>
      <c r="P29" s="105"/>
      <c r="Q29" s="82"/>
      <c r="R29" s="105"/>
      <c r="S29" s="105"/>
      <c r="T29" s="105"/>
      <c r="U29" s="105"/>
      <c r="V29" s="105"/>
      <c r="W29" s="105"/>
      <c r="AH29" s="105"/>
      <c r="AI29" s="105"/>
      <c r="AJ29" s="105"/>
      <c r="AK29" s="105"/>
      <c r="AL29" s="105"/>
      <c r="AM29" s="105"/>
      <c r="AN29" s="105"/>
      <c r="AO29" s="105">
        <v>130</v>
      </c>
      <c r="AP29" s="105">
        <v>137.75</v>
      </c>
      <c r="AQ29" s="105"/>
      <c r="AR29" s="105">
        <v>101.5</v>
      </c>
      <c r="AS29" s="105">
        <v>109.5</v>
      </c>
      <c r="AT29" s="105"/>
      <c r="AU29" s="105"/>
      <c r="AV29" s="105"/>
      <c r="AW29" s="105"/>
      <c r="AX29" s="105"/>
    </row>
    <row r="30" spans="1:72" x14ac:dyDescent="0.2">
      <c r="A30" s="82">
        <f t="shared" si="22"/>
        <v>2005</v>
      </c>
      <c r="B30" s="82">
        <f t="shared" si="23"/>
        <v>6</v>
      </c>
      <c r="C30" s="65">
        <v>38527</v>
      </c>
      <c r="D30" s="105">
        <v>93</v>
      </c>
      <c r="E30" s="105">
        <v>89</v>
      </c>
      <c r="F30" s="105"/>
      <c r="G30" s="105"/>
      <c r="H30" s="105"/>
      <c r="I30" s="105">
        <v>173.5</v>
      </c>
      <c r="J30" s="105"/>
      <c r="K30" s="105">
        <v>117.75</v>
      </c>
      <c r="L30" s="105"/>
      <c r="M30" s="105"/>
      <c r="N30" s="105">
        <v>567.25</v>
      </c>
      <c r="O30" s="105">
        <v>297</v>
      </c>
      <c r="P30" s="105"/>
      <c r="Q30" s="82"/>
      <c r="R30" s="105"/>
      <c r="S30" s="105"/>
      <c r="T30" s="105"/>
      <c r="U30" s="105"/>
      <c r="V30" s="105"/>
      <c r="W30" s="105"/>
      <c r="AH30" s="105"/>
      <c r="AI30" s="105"/>
      <c r="AJ30" s="105"/>
      <c r="AK30" s="105"/>
      <c r="AL30" s="105"/>
      <c r="AM30" s="105"/>
      <c r="AN30" s="105"/>
      <c r="AO30" s="105">
        <v>133.25</v>
      </c>
      <c r="AP30" s="105">
        <v>141.25</v>
      </c>
      <c r="AQ30" s="105"/>
      <c r="AR30" s="105">
        <v>103.75</v>
      </c>
      <c r="AS30" s="105">
        <v>112.25</v>
      </c>
      <c r="AT30" s="105"/>
      <c r="AU30" s="105"/>
      <c r="AV30" s="105"/>
      <c r="AW30" s="105"/>
      <c r="AX30" s="105"/>
    </row>
    <row r="31" spans="1:72" x14ac:dyDescent="0.2">
      <c r="A31" s="82">
        <f t="shared" si="22"/>
        <v>2005</v>
      </c>
      <c r="B31" s="82">
        <f t="shared" si="23"/>
        <v>7</v>
      </c>
      <c r="C31" s="65">
        <v>38561</v>
      </c>
      <c r="D31" s="105">
        <v>86</v>
      </c>
      <c r="E31" s="105">
        <v>84</v>
      </c>
      <c r="F31" s="105"/>
      <c r="G31" s="105"/>
      <c r="H31" s="105"/>
      <c r="I31" s="105">
        <v>158</v>
      </c>
      <c r="J31" s="105"/>
      <c r="K31" s="105">
        <v>113</v>
      </c>
      <c r="L31" s="105"/>
      <c r="M31" s="105"/>
      <c r="N31" s="105">
        <v>589</v>
      </c>
      <c r="O31" s="105">
        <v>297</v>
      </c>
      <c r="P31" s="105"/>
      <c r="Q31" s="82"/>
      <c r="R31" s="105"/>
      <c r="S31" s="105"/>
      <c r="T31" s="105"/>
      <c r="U31" s="105"/>
      <c r="V31" s="105"/>
      <c r="W31" s="105"/>
      <c r="AH31" s="105"/>
      <c r="AI31" s="105"/>
      <c r="AJ31" s="105"/>
      <c r="AK31" s="105"/>
      <c r="AL31" s="105"/>
      <c r="AM31" s="105"/>
      <c r="AN31" s="105"/>
      <c r="AO31" s="105">
        <v>127.75</v>
      </c>
      <c r="AP31" s="105">
        <v>136</v>
      </c>
      <c r="AQ31" s="105"/>
      <c r="AR31" s="105">
        <v>97.75</v>
      </c>
      <c r="AS31" s="105">
        <v>105.75</v>
      </c>
      <c r="AT31" s="105"/>
      <c r="AU31" s="105"/>
      <c r="AV31" s="105"/>
      <c r="AW31" s="105"/>
      <c r="AX31" s="105"/>
    </row>
    <row r="32" spans="1:72" x14ac:dyDescent="0.2">
      <c r="A32" s="82">
        <f t="shared" si="22"/>
        <v>2005</v>
      </c>
      <c r="B32" s="82">
        <f t="shared" si="23"/>
        <v>8</v>
      </c>
      <c r="C32" s="65">
        <v>38579</v>
      </c>
      <c r="D32" s="105">
        <v>93</v>
      </c>
      <c r="E32" s="105">
        <v>91</v>
      </c>
      <c r="F32" s="105"/>
      <c r="G32" s="105"/>
      <c r="H32" s="105"/>
      <c r="I32" s="105">
        <v>156.5</v>
      </c>
      <c r="J32" s="105"/>
      <c r="K32" s="105">
        <v>113</v>
      </c>
      <c r="L32" s="105"/>
      <c r="M32" s="105"/>
      <c r="N32" s="105">
        <v>589.75</v>
      </c>
      <c r="O32" s="105">
        <v>297</v>
      </c>
      <c r="P32" s="105"/>
      <c r="Q32" s="82"/>
      <c r="R32" s="105"/>
      <c r="S32" s="105"/>
      <c r="T32" s="105"/>
      <c r="U32" s="105"/>
      <c r="V32" s="105"/>
      <c r="W32" s="105"/>
      <c r="AH32" s="105"/>
      <c r="AI32" s="105"/>
      <c r="AJ32" s="105"/>
      <c r="AK32" s="105"/>
      <c r="AL32" s="105"/>
      <c r="AM32" s="105"/>
      <c r="AN32" s="105"/>
      <c r="AO32" s="105">
        <v>132.5</v>
      </c>
      <c r="AP32" s="105">
        <v>140</v>
      </c>
      <c r="AQ32" s="105"/>
      <c r="AR32" s="105">
        <v>103.5</v>
      </c>
      <c r="AS32" s="105">
        <v>111</v>
      </c>
      <c r="AT32" s="105"/>
      <c r="AU32" s="105"/>
      <c r="AV32" s="105"/>
      <c r="AW32" s="105"/>
      <c r="AX32" s="105"/>
    </row>
    <row r="33" spans="1:57" x14ac:dyDescent="0.2">
      <c r="A33" s="82">
        <f t="shared" si="22"/>
        <v>2005</v>
      </c>
      <c r="B33" s="82">
        <f t="shared" si="23"/>
        <v>8</v>
      </c>
      <c r="C33" s="65">
        <v>38590</v>
      </c>
      <c r="D33" s="105">
        <v>90</v>
      </c>
      <c r="E33" s="105">
        <v>89</v>
      </c>
      <c r="F33" s="105"/>
      <c r="G33" s="105"/>
      <c r="H33" s="105"/>
      <c r="I33" s="105">
        <v>158.75</v>
      </c>
      <c r="J33" s="105"/>
      <c r="K33" s="105">
        <v>113.75</v>
      </c>
      <c r="L33" s="105"/>
      <c r="M33" s="105"/>
      <c r="N33" s="105">
        <v>577</v>
      </c>
      <c r="O33" s="105">
        <v>297.25</v>
      </c>
      <c r="P33" s="105"/>
      <c r="Q33" s="82"/>
      <c r="R33" s="105"/>
      <c r="S33" s="105"/>
      <c r="T33" s="105"/>
      <c r="U33" s="105"/>
      <c r="V33" s="105"/>
      <c r="W33" s="105"/>
      <c r="AH33" s="105"/>
      <c r="AI33" s="105"/>
      <c r="AJ33" s="105"/>
      <c r="AK33" s="105"/>
      <c r="AL33" s="105"/>
      <c r="AM33" s="105"/>
      <c r="AN33" s="105"/>
      <c r="AO33" s="105">
        <v>134.5</v>
      </c>
      <c r="AP33" s="105">
        <v>138.25</v>
      </c>
      <c r="AQ33" s="105"/>
      <c r="AR33" s="105">
        <v>102.25</v>
      </c>
      <c r="AS33" s="105">
        <v>109.5</v>
      </c>
      <c r="AT33" s="105"/>
      <c r="AU33" s="105"/>
      <c r="AV33" s="105"/>
      <c r="AW33" s="105"/>
      <c r="AX33" s="105"/>
    </row>
    <row r="34" spans="1:57" x14ac:dyDescent="0.2">
      <c r="A34" s="82">
        <f t="shared" si="22"/>
        <v>2005</v>
      </c>
      <c r="B34" s="82">
        <f t="shared" si="23"/>
        <v>9</v>
      </c>
      <c r="C34" s="65">
        <v>38621</v>
      </c>
      <c r="D34" s="105">
        <v>90</v>
      </c>
      <c r="E34" s="105">
        <v>89</v>
      </c>
      <c r="F34" s="105"/>
      <c r="G34" s="105"/>
      <c r="H34" s="105"/>
      <c r="I34" s="105">
        <v>155</v>
      </c>
      <c r="J34" s="105"/>
      <c r="K34" s="105">
        <v>115.25</v>
      </c>
      <c r="L34" s="105"/>
      <c r="M34" s="105"/>
      <c r="N34" s="105">
        <v>597.25</v>
      </c>
      <c r="O34" s="105">
        <v>297.25</v>
      </c>
      <c r="P34" s="105"/>
      <c r="Q34" s="82"/>
      <c r="R34" s="105"/>
      <c r="S34" s="105"/>
      <c r="T34" s="105"/>
      <c r="U34" s="105"/>
      <c r="V34" s="105"/>
      <c r="W34" s="105"/>
      <c r="AH34" s="105"/>
      <c r="AI34" s="105"/>
      <c r="AJ34" s="105"/>
      <c r="AK34" s="105"/>
      <c r="AL34" s="105"/>
      <c r="AM34" s="105"/>
      <c r="AN34" s="105"/>
      <c r="AO34" s="105">
        <v>131</v>
      </c>
      <c r="AP34" s="105">
        <v>138.5</v>
      </c>
      <c r="AQ34" s="105"/>
      <c r="AR34" s="105">
        <v>102</v>
      </c>
      <c r="AS34" s="105">
        <v>109</v>
      </c>
      <c r="AT34" s="105"/>
      <c r="AU34" s="105"/>
      <c r="AV34" s="105"/>
      <c r="AW34" s="105"/>
      <c r="AX34" s="105"/>
    </row>
    <row r="35" spans="1:57" x14ac:dyDescent="0.2">
      <c r="A35" s="82">
        <f t="shared" si="22"/>
        <v>2005</v>
      </c>
      <c r="B35" s="82">
        <f t="shared" si="23"/>
        <v>11</v>
      </c>
      <c r="C35" s="65">
        <v>38667</v>
      </c>
      <c r="D35" s="105">
        <v>90</v>
      </c>
      <c r="E35" s="105">
        <v>88</v>
      </c>
      <c r="F35" s="105"/>
      <c r="G35" s="105"/>
      <c r="H35" s="105"/>
      <c r="I35" s="105">
        <v>180.6</v>
      </c>
      <c r="J35" s="105"/>
      <c r="K35" s="105">
        <v>115</v>
      </c>
      <c r="L35" s="105"/>
      <c r="M35" s="105">
        <v>114.3</v>
      </c>
      <c r="N35" s="105">
        <v>646</v>
      </c>
      <c r="O35" s="105">
        <v>302</v>
      </c>
      <c r="P35" s="105"/>
      <c r="Q35" s="82"/>
      <c r="R35" s="105"/>
      <c r="S35" s="105"/>
      <c r="T35" s="105"/>
      <c r="U35" s="105"/>
      <c r="V35" s="105"/>
      <c r="W35" s="105"/>
      <c r="Y35" s="32">
        <v>1.87</v>
      </c>
      <c r="Z35" s="32">
        <v>3</v>
      </c>
      <c r="AA35" s="32">
        <v>4.88</v>
      </c>
      <c r="AB35" s="32">
        <v>27.5</v>
      </c>
      <c r="AF35" s="32">
        <v>1390</v>
      </c>
      <c r="AG35" s="32">
        <v>2240</v>
      </c>
      <c r="AH35" s="105">
        <v>3640</v>
      </c>
      <c r="AI35" s="105">
        <v>20490</v>
      </c>
      <c r="AJ35" s="105"/>
      <c r="AK35" s="105">
        <v>25000</v>
      </c>
      <c r="AL35" s="105"/>
      <c r="AM35" s="105"/>
      <c r="AN35" s="105"/>
      <c r="AO35" s="105">
        <v>133.1</v>
      </c>
      <c r="AP35" s="105">
        <v>144.6</v>
      </c>
      <c r="AQ35" s="105"/>
      <c r="AR35" s="105">
        <v>109</v>
      </c>
      <c r="AS35" s="105">
        <v>111.7</v>
      </c>
      <c r="AT35" s="105"/>
      <c r="AU35" s="105"/>
      <c r="AV35" s="105"/>
      <c r="AW35" s="105"/>
      <c r="AX35" s="105"/>
    </row>
    <row r="36" spans="1:57" x14ac:dyDescent="0.2">
      <c r="A36" s="82">
        <f t="shared" si="22"/>
        <v>2005</v>
      </c>
      <c r="B36" s="82">
        <f t="shared" si="23"/>
        <v>12</v>
      </c>
      <c r="C36" s="65">
        <v>38688</v>
      </c>
      <c r="D36" s="105">
        <v>91</v>
      </c>
      <c r="E36" s="105">
        <v>90</v>
      </c>
      <c r="F36" s="105"/>
      <c r="G36" s="105"/>
      <c r="H36" s="105"/>
      <c r="I36" s="105">
        <v>148.6</v>
      </c>
      <c r="J36" s="105"/>
      <c r="K36" s="105">
        <v>106.8</v>
      </c>
      <c r="L36" s="105"/>
      <c r="M36" s="105">
        <v>108.3</v>
      </c>
      <c r="N36" s="105">
        <v>690</v>
      </c>
      <c r="O36" s="105">
        <v>312.3</v>
      </c>
      <c r="P36" s="105"/>
      <c r="Q36" s="105">
        <v>594</v>
      </c>
      <c r="R36" s="105">
        <v>585</v>
      </c>
      <c r="S36" s="105">
        <v>364</v>
      </c>
      <c r="T36" s="105"/>
      <c r="U36" s="105"/>
      <c r="V36" s="105"/>
      <c r="W36" s="105"/>
      <c r="Y36" s="32">
        <v>1.87</v>
      </c>
      <c r="Z36" s="32">
        <v>3</v>
      </c>
      <c r="AA36" s="32">
        <v>4.88</v>
      </c>
      <c r="AB36" s="32">
        <v>27.5</v>
      </c>
      <c r="AF36" s="32">
        <v>1390</v>
      </c>
      <c r="AG36" s="32">
        <v>2240</v>
      </c>
      <c r="AH36" s="105">
        <v>3640</v>
      </c>
      <c r="AI36" s="105">
        <v>20490</v>
      </c>
      <c r="AJ36" s="105"/>
      <c r="AK36" s="105">
        <v>25000</v>
      </c>
      <c r="AL36" s="105"/>
      <c r="AM36" s="105"/>
      <c r="AN36" s="105"/>
      <c r="AO36" s="105">
        <v>131.80000000000001</v>
      </c>
      <c r="AP36" s="105">
        <v>142.4</v>
      </c>
      <c r="AQ36" s="105"/>
      <c r="AR36" s="105">
        <v>105.8</v>
      </c>
      <c r="AS36" s="105">
        <v>106.6</v>
      </c>
      <c r="AT36" s="105"/>
      <c r="AU36" s="105"/>
      <c r="AV36" s="105"/>
      <c r="AW36" s="105"/>
      <c r="AX36" s="105"/>
    </row>
    <row r="37" spans="1:57" x14ac:dyDescent="0.2">
      <c r="A37" s="82">
        <f t="shared" si="22"/>
        <v>2005</v>
      </c>
      <c r="B37" s="82">
        <f t="shared" si="23"/>
        <v>12</v>
      </c>
      <c r="C37" s="65">
        <v>38695</v>
      </c>
      <c r="D37" s="105">
        <v>91</v>
      </c>
      <c r="E37" s="105">
        <v>90</v>
      </c>
      <c r="F37" s="105"/>
      <c r="G37" s="105"/>
      <c r="H37" s="105"/>
      <c r="I37" s="105">
        <v>150.6</v>
      </c>
      <c r="J37" s="105"/>
      <c r="K37" s="105">
        <v>106</v>
      </c>
      <c r="L37" s="105"/>
      <c r="M37" s="105">
        <v>108.1</v>
      </c>
      <c r="N37" s="105">
        <v>681.25</v>
      </c>
      <c r="O37" s="105">
        <v>312.3</v>
      </c>
      <c r="P37" s="105"/>
      <c r="Q37" s="105"/>
      <c r="R37" s="105">
        <v>608</v>
      </c>
      <c r="S37" s="105">
        <v>378</v>
      </c>
      <c r="T37" s="105"/>
      <c r="U37" s="105"/>
      <c r="V37" s="105"/>
      <c r="W37" s="105"/>
      <c r="Y37" s="32">
        <v>1.88</v>
      </c>
      <c r="Z37" s="32">
        <v>3</v>
      </c>
      <c r="AA37" s="32">
        <v>6.13</v>
      </c>
      <c r="AB37" s="32">
        <v>27.5</v>
      </c>
      <c r="AF37" s="32">
        <v>1400</v>
      </c>
      <c r="AG37" s="32">
        <v>2240</v>
      </c>
      <c r="AH37" s="105">
        <v>4570</v>
      </c>
      <c r="AI37" s="105">
        <v>20490</v>
      </c>
      <c r="AJ37" s="105"/>
      <c r="AK37" s="105">
        <v>25000</v>
      </c>
      <c r="AL37" s="105"/>
      <c r="AM37" s="105"/>
      <c r="AN37" s="105"/>
      <c r="AO37" s="105">
        <v>132</v>
      </c>
      <c r="AP37" s="105">
        <v>143.19999999999999</v>
      </c>
      <c r="AQ37" s="105"/>
      <c r="AR37" s="105">
        <v>106.1</v>
      </c>
      <c r="AS37" s="105">
        <v>107.4</v>
      </c>
      <c r="AT37" s="105"/>
      <c r="AU37" s="105"/>
      <c r="AV37" s="105"/>
      <c r="AW37" s="105"/>
      <c r="AX37" s="105"/>
      <c r="BE37" t="s">
        <v>13</v>
      </c>
    </row>
    <row r="38" spans="1:57" x14ac:dyDescent="0.2">
      <c r="A38" s="82">
        <f t="shared" si="22"/>
        <v>2005</v>
      </c>
      <c r="B38" s="82">
        <f t="shared" si="23"/>
        <v>12</v>
      </c>
      <c r="C38" s="65">
        <v>38702</v>
      </c>
      <c r="D38" s="105">
        <v>91.5</v>
      </c>
      <c r="E38" s="105">
        <v>90.5</v>
      </c>
      <c r="F38" s="105"/>
      <c r="G38" s="105"/>
      <c r="H38" s="105"/>
      <c r="I38" s="105">
        <v>157.4</v>
      </c>
      <c r="J38" s="105"/>
      <c r="K38" s="105">
        <v>110.4</v>
      </c>
      <c r="L38" s="105"/>
      <c r="M38" s="105">
        <v>107.4</v>
      </c>
      <c r="N38" s="105">
        <v>691.25</v>
      </c>
      <c r="O38" s="105">
        <v>312.3</v>
      </c>
      <c r="P38" s="105"/>
      <c r="Q38" s="105"/>
      <c r="R38" s="105">
        <v>608</v>
      </c>
      <c r="S38" s="105">
        <v>378</v>
      </c>
      <c r="T38" s="105"/>
      <c r="U38" s="105"/>
      <c r="V38" s="105"/>
      <c r="W38" s="105"/>
      <c r="Y38" s="32">
        <v>1.87</v>
      </c>
      <c r="Z38" s="32">
        <v>3</v>
      </c>
      <c r="AA38" s="32">
        <v>5.25</v>
      </c>
      <c r="AB38" s="32">
        <v>27.5</v>
      </c>
      <c r="AF38" s="32">
        <v>1390</v>
      </c>
      <c r="AG38" s="32">
        <v>2240</v>
      </c>
      <c r="AH38" s="105">
        <v>3910</v>
      </c>
      <c r="AI38" s="105">
        <v>20490</v>
      </c>
      <c r="AJ38" s="105"/>
      <c r="AK38" s="105">
        <v>25000</v>
      </c>
      <c r="AL38" s="105"/>
      <c r="AM38" s="105"/>
      <c r="AN38" s="105"/>
      <c r="AO38" s="105">
        <v>148.19999999999999</v>
      </c>
      <c r="AP38" s="105">
        <v>145.1</v>
      </c>
      <c r="AQ38" s="105"/>
      <c r="AR38" s="105">
        <v>107.7</v>
      </c>
      <c r="AS38" s="105">
        <v>109.1</v>
      </c>
      <c r="AT38" s="105"/>
      <c r="AU38" s="105"/>
      <c r="AV38" s="105"/>
      <c r="AW38" s="105"/>
      <c r="AX38" s="105"/>
      <c r="BE38" t="s">
        <v>14</v>
      </c>
    </row>
    <row r="39" spans="1:57" x14ac:dyDescent="0.2">
      <c r="A39" s="82">
        <f t="shared" si="22"/>
        <v>2005</v>
      </c>
      <c r="B39" s="82">
        <f t="shared" si="23"/>
        <v>12</v>
      </c>
      <c r="C39" s="65">
        <v>38709</v>
      </c>
      <c r="D39" s="105">
        <v>91.5</v>
      </c>
      <c r="E39" s="105">
        <v>90.5</v>
      </c>
      <c r="F39" s="105"/>
      <c r="G39" s="105"/>
      <c r="H39" s="105"/>
      <c r="I39" s="105">
        <v>160.6</v>
      </c>
      <c r="J39" s="105"/>
      <c r="K39" s="105">
        <v>115.8</v>
      </c>
      <c r="L39" s="105"/>
      <c r="M39" s="105">
        <v>105.9</v>
      </c>
      <c r="N39" s="105">
        <v>724.75</v>
      </c>
      <c r="O39" s="105">
        <v>312.3</v>
      </c>
      <c r="P39" s="105"/>
      <c r="Q39" s="105"/>
      <c r="R39" s="105">
        <v>608</v>
      </c>
      <c r="S39" s="105">
        <v>378</v>
      </c>
      <c r="T39" s="105"/>
      <c r="U39" s="105"/>
      <c r="V39" s="105"/>
      <c r="W39" s="105"/>
      <c r="Y39" s="32">
        <v>1.81</v>
      </c>
      <c r="Z39" s="32">
        <v>3</v>
      </c>
      <c r="AA39" s="32">
        <v>5.25</v>
      </c>
      <c r="AB39" s="32">
        <v>27.5</v>
      </c>
      <c r="AF39" s="32">
        <v>1350</v>
      </c>
      <c r="AG39" s="32">
        <v>2240</v>
      </c>
      <c r="AH39" s="105">
        <v>3910</v>
      </c>
      <c r="AI39" s="105">
        <v>20490</v>
      </c>
      <c r="AJ39" s="105"/>
      <c r="AK39" s="105">
        <v>25000</v>
      </c>
      <c r="AL39" s="105"/>
      <c r="AM39" s="105"/>
      <c r="AN39" s="105"/>
      <c r="AO39" s="105">
        <v>150.5</v>
      </c>
      <c r="AP39" s="105">
        <v>147.30000000000001</v>
      </c>
      <c r="AQ39" s="105"/>
      <c r="AR39" s="105">
        <v>108.2</v>
      </c>
      <c r="AS39" s="105">
        <v>109.8</v>
      </c>
      <c r="AT39" s="105"/>
      <c r="AU39" s="105"/>
      <c r="AV39" s="105"/>
      <c r="AW39" s="105"/>
      <c r="AX39" s="105"/>
      <c r="BE39" t="s">
        <v>14</v>
      </c>
    </row>
    <row r="40" spans="1:57" x14ac:dyDescent="0.2">
      <c r="A40" s="82">
        <f t="shared" si="22"/>
        <v>2006</v>
      </c>
      <c r="B40" s="82">
        <f t="shared" si="23"/>
        <v>1</v>
      </c>
      <c r="C40" s="65">
        <v>38723</v>
      </c>
      <c r="D40" s="105">
        <v>92</v>
      </c>
      <c r="E40" s="105">
        <v>91</v>
      </c>
      <c r="F40" s="105"/>
      <c r="G40" s="105"/>
      <c r="H40" s="105"/>
      <c r="I40" s="105">
        <v>161.6</v>
      </c>
      <c r="J40" s="105"/>
      <c r="K40" s="105">
        <v>117.2</v>
      </c>
      <c r="L40" s="105"/>
      <c r="M40" s="105">
        <v>107.4</v>
      </c>
      <c r="N40" s="105">
        <v>691.25</v>
      </c>
      <c r="O40" s="105">
        <v>312.3</v>
      </c>
      <c r="P40" s="105"/>
      <c r="Q40" s="105"/>
      <c r="R40" s="105">
        <v>608</v>
      </c>
      <c r="S40" s="105">
        <v>378</v>
      </c>
      <c r="T40" s="105"/>
      <c r="U40" s="105"/>
      <c r="V40" s="105"/>
      <c r="W40" s="105"/>
      <c r="Y40" s="32">
        <v>1.81</v>
      </c>
      <c r="Z40" s="32">
        <v>3</v>
      </c>
      <c r="AA40" s="32">
        <v>5.25</v>
      </c>
      <c r="AB40" s="32">
        <v>27.5</v>
      </c>
      <c r="AF40" s="32">
        <v>1350</v>
      </c>
      <c r="AG40" s="32">
        <v>2240</v>
      </c>
      <c r="AH40" s="105">
        <v>3910</v>
      </c>
      <c r="AI40" s="105">
        <v>20490</v>
      </c>
      <c r="AJ40" s="105"/>
      <c r="AK40" s="105">
        <v>25000</v>
      </c>
      <c r="AL40" s="105"/>
      <c r="AM40" s="105"/>
      <c r="AN40" s="105"/>
      <c r="AO40" s="105">
        <v>149.19999999999999</v>
      </c>
      <c r="AP40" s="105">
        <v>146.19999999999999</v>
      </c>
      <c r="AQ40" s="105"/>
      <c r="AR40" s="105">
        <v>108.8</v>
      </c>
      <c r="AS40" s="105">
        <v>110.3</v>
      </c>
      <c r="AT40" s="105"/>
      <c r="AU40" s="105"/>
      <c r="AV40" s="105"/>
      <c r="AW40" s="105"/>
      <c r="AX40" s="105"/>
      <c r="BE40" t="s">
        <v>14</v>
      </c>
    </row>
    <row r="41" spans="1:57" x14ac:dyDescent="0.2">
      <c r="A41" s="82">
        <f t="shared" si="22"/>
        <v>2006</v>
      </c>
      <c r="B41" s="82">
        <f t="shared" si="23"/>
        <v>1</v>
      </c>
      <c r="C41" s="65">
        <v>38730</v>
      </c>
      <c r="D41" s="105">
        <v>92</v>
      </c>
      <c r="E41" s="105">
        <v>91</v>
      </c>
      <c r="F41" s="105"/>
      <c r="G41" s="105"/>
      <c r="H41" s="105"/>
      <c r="I41" s="105">
        <v>153.6</v>
      </c>
      <c r="J41" s="105"/>
      <c r="K41" s="105">
        <v>117.2</v>
      </c>
      <c r="L41" s="105"/>
      <c r="M41" s="105">
        <v>102.2</v>
      </c>
      <c r="N41" s="105">
        <v>691.25</v>
      </c>
      <c r="O41" s="105">
        <v>312.3</v>
      </c>
      <c r="P41" s="105"/>
      <c r="Q41" s="105"/>
      <c r="R41" s="105">
        <v>608</v>
      </c>
      <c r="S41" s="105">
        <v>378</v>
      </c>
      <c r="T41" s="105"/>
      <c r="U41" s="105"/>
      <c r="V41" s="105"/>
      <c r="W41" s="105"/>
      <c r="Y41" s="32">
        <v>1.81</v>
      </c>
      <c r="Z41" s="32">
        <v>3</v>
      </c>
      <c r="AA41" s="32">
        <v>5.25</v>
      </c>
      <c r="AB41" s="32">
        <v>27.5</v>
      </c>
      <c r="AF41" s="32">
        <v>1350</v>
      </c>
      <c r="AG41" s="32">
        <v>2240</v>
      </c>
      <c r="AH41" s="105">
        <v>3910</v>
      </c>
      <c r="AI41" s="105">
        <v>20490</v>
      </c>
      <c r="AJ41" s="105"/>
      <c r="AK41" s="105">
        <v>25000</v>
      </c>
      <c r="AL41" s="105"/>
      <c r="AM41" s="105"/>
      <c r="AN41" s="105"/>
      <c r="AO41" s="105">
        <v>144.5</v>
      </c>
      <c r="AP41" s="105">
        <v>149.25</v>
      </c>
      <c r="AQ41" s="105"/>
      <c r="AR41" s="105">
        <v>108.25</v>
      </c>
      <c r="AS41" s="105">
        <v>112.5</v>
      </c>
      <c r="AT41" s="105"/>
      <c r="AU41" s="105"/>
      <c r="AV41" s="105"/>
      <c r="AW41" s="105"/>
      <c r="AX41" s="105"/>
    </row>
    <row r="42" spans="1:57" x14ac:dyDescent="0.2">
      <c r="A42" s="82">
        <f t="shared" si="22"/>
        <v>2006</v>
      </c>
      <c r="B42" s="82">
        <f t="shared" si="23"/>
        <v>1</v>
      </c>
      <c r="C42" s="65">
        <v>38737</v>
      </c>
      <c r="D42" s="105">
        <v>92</v>
      </c>
      <c r="E42" s="105">
        <v>91</v>
      </c>
      <c r="F42" s="105"/>
      <c r="G42" s="105"/>
      <c r="H42" s="105"/>
      <c r="I42" s="105">
        <v>151.5</v>
      </c>
      <c r="J42" s="105"/>
      <c r="K42" s="105">
        <v>112</v>
      </c>
      <c r="L42" s="105"/>
      <c r="M42" s="105">
        <v>101</v>
      </c>
      <c r="N42" s="105">
        <v>691.25</v>
      </c>
      <c r="O42" s="105">
        <v>307</v>
      </c>
      <c r="P42" s="105"/>
      <c r="Q42" s="105"/>
      <c r="R42" s="105">
        <v>623</v>
      </c>
      <c r="S42" s="105">
        <v>386</v>
      </c>
      <c r="T42" s="105"/>
      <c r="U42" s="105"/>
      <c r="V42" s="105"/>
      <c r="W42" s="105"/>
      <c r="Y42" s="32">
        <v>1.68</v>
      </c>
      <c r="Z42" s="32">
        <v>2.76</v>
      </c>
      <c r="AA42" s="32">
        <v>4.68</v>
      </c>
      <c r="AB42" s="32">
        <v>26.4</v>
      </c>
      <c r="AF42" s="32">
        <v>1250</v>
      </c>
      <c r="AG42" s="32">
        <v>2060</v>
      </c>
      <c r="AH42" s="105">
        <v>3490</v>
      </c>
      <c r="AI42" s="105">
        <v>19670</v>
      </c>
      <c r="AJ42" s="105"/>
      <c r="AK42" s="105">
        <v>25000</v>
      </c>
      <c r="AL42" s="105"/>
      <c r="AM42" s="105"/>
      <c r="AN42" s="105"/>
      <c r="AO42" s="105">
        <v>146.6</v>
      </c>
      <c r="AP42" s="105">
        <v>144.69999999999999</v>
      </c>
      <c r="AQ42" s="105"/>
      <c r="AR42" s="105">
        <v>106.7</v>
      </c>
      <c r="AS42" s="105">
        <v>108.5</v>
      </c>
      <c r="AT42" s="105"/>
      <c r="AU42" s="105"/>
      <c r="AV42" s="105"/>
      <c r="AW42" s="105"/>
      <c r="AX42" s="105"/>
    </row>
    <row r="43" spans="1:57" x14ac:dyDescent="0.2">
      <c r="A43" s="82">
        <f t="shared" si="22"/>
        <v>2006</v>
      </c>
      <c r="B43" s="82">
        <f t="shared" si="23"/>
        <v>1</v>
      </c>
      <c r="C43" s="65">
        <v>38744</v>
      </c>
      <c r="D43" s="105">
        <v>91.5</v>
      </c>
      <c r="E43" s="105">
        <v>90.5</v>
      </c>
      <c r="F43" s="105"/>
      <c r="G43" s="105"/>
      <c r="H43" s="105"/>
      <c r="I43" s="105">
        <v>149.1</v>
      </c>
      <c r="J43" s="105"/>
      <c r="K43" s="105">
        <v>110.5</v>
      </c>
      <c r="L43" s="105"/>
      <c r="M43" s="105">
        <v>100.4</v>
      </c>
      <c r="N43" s="105">
        <v>691.25</v>
      </c>
      <c r="O43" s="105">
        <v>307.3</v>
      </c>
      <c r="P43" s="105"/>
      <c r="Q43" s="105"/>
      <c r="R43" s="105">
        <v>623.36</v>
      </c>
      <c r="S43" s="105">
        <v>386.23</v>
      </c>
      <c r="T43" s="105"/>
      <c r="U43" s="105"/>
      <c r="V43" s="105"/>
      <c r="W43" s="105"/>
      <c r="Y43" s="32">
        <v>1.68</v>
      </c>
      <c r="Z43" s="32">
        <v>2.76</v>
      </c>
      <c r="AA43" s="32">
        <v>4.68</v>
      </c>
      <c r="AB43" s="32">
        <v>26.4</v>
      </c>
      <c r="AF43" s="32">
        <v>1250</v>
      </c>
      <c r="AG43" s="32">
        <v>2060</v>
      </c>
      <c r="AH43" s="105">
        <v>3490</v>
      </c>
      <c r="AI43" s="105">
        <v>19670</v>
      </c>
      <c r="AJ43" s="105"/>
      <c r="AK43" s="105">
        <v>25000</v>
      </c>
      <c r="AL43" s="105"/>
      <c r="AM43" s="105"/>
      <c r="AN43" s="105"/>
      <c r="AO43" s="105">
        <v>145.9</v>
      </c>
      <c r="AP43" s="105">
        <v>144</v>
      </c>
      <c r="AQ43" s="105"/>
      <c r="AR43" s="105">
        <v>105.8</v>
      </c>
      <c r="AS43" s="105">
        <v>107.6</v>
      </c>
      <c r="AT43" s="105"/>
      <c r="AU43" s="105"/>
      <c r="AV43" s="105"/>
      <c r="AW43" s="105"/>
      <c r="AX43" s="105"/>
    </row>
    <row r="44" spans="1:57" x14ac:dyDescent="0.2">
      <c r="A44" s="82">
        <f t="shared" si="22"/>
        <v>2006</v>
      </c>
      <c r="B44" s="82">
        <f t="shared" si="23"/>
        <v>2</v>
      </c>
      <c r="C44" s="65">
        <v>38751</v>
      </c>
      <c r="D44" s="105">
        <v>91.5</v>
      </c>
      <c r="E44" s="105">
        <v>90.5</v>
      </c>
      <c r="F44" s="105"/>
      <c r="G44" s="105"/>
      <c r="H44" s="105"/>
      <c r="I44" s="105">
        <v>155.19999999999999</v>
      </c>
      <c r="J44" s="105"/>
      <c r="K44" s="105">
        <v>111.5</v>
      </c>
      <c r="L44" s="105"/>
      <c r="M44" s="105">
        <v>100.4</v>
      </c>
      <c r="N44" s="105">
        <v>691.25</v>
      </c>
      <c r="O44" s="105">
        <v>307.3</v>
      </c>
      <c r="P44" s="105"/>
      <c r="Q44" s="105"/>
      <c r="R44" s="105">
        <v>623.36</v>
      </c>
      <c r="S44" s="105">
        <v>386.23</v>
      </c>
      <c r="T44" s="105"/>
      <c r="U44" s="105"/>
      <c r="V44" s="105"/>
      <c r="W44" s="105"/>
      <c r="Y44" s="32">
        <v>1.55</v>
      </c>
      <c r="Z44" s="32">
        <v>2.64</v>
      </c>
      <c r="AA44" s="32">
        <v>4.37</v>
      </c>
      <c r="AB44" s="32">
        <v>25.3</v>
      </c>
      <c r="AF44" s="32">
        <v>1160</v>
      </c>
      <c r="AG44" s="32">
        <v>1970</v>
      </c>
      <c r="AH44" s="105">
        <v>3260</v>
      </c>
      <c r="AI44" s="105">
        <v>18860</v>
      </c>
      <c r="AJ44" s="105"/>
      <c r="AK44" s="105">
        <v>25000</v>
      </c>
      <c r="AL44" s="105"/>
      <c r="AM44" s="105"/>
      <c r="AN44" s="105"/>
      <c r="AO44" s="105">
        <v>146.5</v>
      </c>
      <c r="AP44" s="105">
        <v>145.1</v>
      </c>
      <c r="AQ44" s="105"/>
      <c r="AR44" s="105">
        <v>106</v>
      </c>
      <c r="AS44" s="105">
        <v>108.9</v>
      </c>
      <c r="AT44" s="105"/>
      <c r="AU44" s="105"/>
      <c r="AV44" s="105"/>
      <c r="AW44" s="105"/>
      <c r="AX44" s="105"/>
    </row>
    <row r="45" spans="1:57" x14ac:dyDescent="0.2">
      <c r="A45" s="82">
        <f t="shared" si="22"/>
        <v>2006</v>
      </c>
      <c r="B45" s="82">
        <f t="shared" si="23"/>
        <v>2</v>
      </c>
      <c r="C45" s="65">
        <v>38758</v>
      </c>
      <c r="D45" s="105">
        <v>91.5</v>
      </c>
      <c r="E45" s="105">
        <v>90.5</v>
      </c>
      <c r="F45" s="105"/>
      <c r="G45" s="105"/>
      <c r="H45" s="105"/>
      <c r="I45" s="105">
        <v>156.1</v>
      </c>
      <c r="J45" s="105"/>
      <c r="K45" s="105">
        <v>113.5</v>
      </c>
      <c r="L45" s="105"/>
      <c r="M45" s="105">
        <v>104.9</v>
      </c>
      <c r="N45" s="105">
        <v>681.25</v>
      </c>
      <c r="O45" s="105">
        <v>307.3</v>
      </c>
      <c r="P45" s="105"/>
      <c r="Q45" s="105"/>
      <c r="R45" s="105">
        <v>623.36</v>
      </c>
      <c r="S45" s="105">
        <v>386.23</v>
      </c>
      <c r="T45" s="105"/>
      <c r="U45" s="105"/>
      <c r="V45" s="105"/>
      <c r="W45" s="105"/>
      <c r="Y45" s="32">
        <v>1.55</v>
      </c>
      <c r="Z45" s="32">
        <v>2.64</v>
      </c>
      <c r="AA45" s="32">
        <v>4.3099999999999996</v>
      </c>
      <c r="AB45" s="32">
        <v>25.3</v>
      </c>
      <c r="AF45" s="32">
        <v>1160</v>
      </c>
      <c r="AG45" s="32">
        <v>1970</v>
      </c>
      <c r="AH45" s="105">
        <v>3210</v>
      </c>
      <c r="AI45" s="105">
        <v>18860</v>
      </c>
      <c r="AJ45" s="105"/>
      <c r="AK45" s="105">
        <v>25000</v>
      </c>
      <c r="AL45" s="105"/>
      <c r="AM45" s="105"/>
      <c r="AN45" s="105"/>
      <c r="AO45" s="105">
        <v>146.19999999999999</v>
      </c>
      <c r="AP45" s="105">
        <v>144.80000000000001</v>
      </c>
      <c r="AQ45" s="105"/>
      <c r="AR45" s="105">
        <v>106.6</v>
      </c>
      <c r="AS45" s="105">
        <v>109.1</v>
      </c>
      <c r="AT45" s="105"/>
      <c r="AU45" s="105"/>
      <c r="AV45" s="105"/>
      <c r="AW45" s="105"/>
      <c r="AX45" s="105"/>
    </row>
    <row r="46" spans="1:57" x14ac:dyDescent="0.2">
      <c r="A46" s="82">
        <f t="shared" si="22"/>
        <v>2006</v>
      </c>
      <c r="B46" s="82">
        <f t="shared" si="23"/>
        <v>2</v>
      </c>
      <c r="C46" s="65">
        <v>38765</v>
      </c>
      <c r="D46" s="105">
        <v>91.5</v>
      </c>
      <c r="E46" s="105">
        <v>90.5</v>
      </c>
      <c r="F46" s="105"/>
      <c r="G46" s="105"/>
      <c r="H46" s="105"/>
      <c r="I46" s="105">
        <v>152</v>
      </c>
      <c r="J46" s="105"/>
      <c r="K46" s="105">
        <v>113.5</v>
      </c>
      <c r="L46" s="105"/>
      <c r="M46" s="105">
        <v>105.7</v>
      </c>
      <c r="N46" s="105">
        <v>681.25</v>
      </c>
      <c r="O46" s="105">
        <v>307.3</v>
      </c>
      <c r="P46" s="105"/>
      <c r="Q46" s="105"/>
      <c r="R46" s="105">
        <v>623</v>
      </c>
      <c r="S46" s="105">
        <v>386</v>
      </c>
      <c r="T46" s="105"/>
      <c r="U46" s="105"/>
      <c r="V46" s="105"/>
      <c r="W46" s="105"/>
      <c r="Y46" s="32">
        <v>1.55</v>
      </c>
      <c r="Z46" s="32">
        <v>2.64</v>
      </c>
      <c r="AA46" s="32">
        <v>4.3099999999999996</v>
      </c>
      <c r="AB46" s="32">
        <v>25.3</v>
      </c>
      <c r="AF46" s="32">
        <v>1160</v>
      </c>
      <c r="AG46" s="32">
        <v>1970</v>
      </c>
      <c r="AH46" s="105">
        <v>3210</v>
      </c>
      <c r="AI46" s="105">
        <v>18860</v>
      </c>
      <c r="AJ46" s="105"/>
      <c r="AK46" s="105">
        <v>25000</v>
      </c>
      <c r="AL46" s="105"/>
      <c r="AM46" s="105"/>
      <c r="AN46" s="105"/>
      <c r="AO46" s="105">
        <v>145.4</v>
      </c>
      <c r="AP46" s="105">
        <v>144.1</v>
      </c>
      <c r="AQ46" s="105"/>
      <c r="AR46" s="105">
        <v>106.2</v>
      </c>
      <c r="AS46" s="105">
        <v>108.2</v>
      </c>
      <c r="AT46" s="105"/>
      <c r="AU46" s="105"/>
      <c r="AV46" s="105"/>
      <c r="AW46" s="105"/>
      <c r="AX46" s="105"/>
    </row>
    <row r="47" spans="1:57" x14ac:dyDescent="0.2">
      <c r="A47" s="82">
        <f t="shared" si="22"/>
        <v>2006</v>
      </c>
      <c r="B47" s="82">
        <f t="shared" si="23"/>
        <v>2</v>
      </c>
      <c r="C47" s="65">
        <v>38772</v>
      </c>
      <c r="D47" s="105">
        <v>91.5</v>
      </c>
      <c r="E47" s="105">
        <v>90.5</v>
      </c>
      <c r="F47" s="105"/>
      <c r="G47" s="105"/>
      <c r="H47" s="105"/>
      <c r="I47" s="105">
        <v>153.1</v>
      </c>
      <c r="J47" s="105"/>
      <c r="K47" s="105">
        <v>113.4</v>
      </c>
      <c r="L47" s="105"/>
      <c r="M47" s="105">
        <v>105.5</v>
      </c>
      <c r="N47" s="105">
        <v>681.25</v>
      </c>
      <c r="O47" s="105">
        <v>312.3</v>
      </c>
      <c r="P47" s="105"/>
      <c r="Q47" s="105"/>
      <c r="R47" s="105">
        <v>611</v>
      </c>
      <c r="S47" s="105">
        <v>379</v>
      </c>
      <c r="T47" s="105"/>
      <c r="U47" s="105"/>
      <c r="V47" s="105"/>
      <c r="W47" s="105"/>
      <c r="Y47" s="32">
        <v>1.55</v>
      </c>
      <c r="Z47" s="32">
        <v>2.64</v>
      </c>
      <c r="AA47" s="32">
        <v>4.0999999999999996</v>
      </c>
      <c r="AB47" s="32">
        <v>25.3</v>
      </c>
      <c r="AF47" s="32">
        <v>1160</v>
      </c>
      <c r="AG47" s="32">
        <v>1970</v>
      </c>
      <c r="AH47" s="105">
        <v>3060</v>
      </c>
      <c r="AI47" s="105">
        <v>18860</v>
      </c>
      <c r="AJ47" s="105"/>
      <c r="AK47" s="105">
        <v>25000</v>
      </c>
      <c r="AL47" s="105"/>
      <c r="AM47" s="105"/>
      <c r="AN47" s="105"/>
      <c r="AO47" s="105">
        <v>145.69999999999999</v>
      </c>
      <c r="AP47" s="105">
        <v>144</v>
      </c>
      <c r="AQ47" s="105"/>
      <c r="AR47" s="105">
        <v>106.3</v>
      </c>
      <c r="AS47" s="105">
        <v>108.3</v>
      </c>
      <c r="AT47" s="105"/>
      <c r="AU47" s="105"/>
      <c r="AV47" s="105"/>
      <c r="AW47" s="105"/>
      <c r="AX47" s="105"/>
    </row>
    <row r="48" spans="1:57" x14ac:dyDescent="0.2">
      <c r="A48" s="82">
        <f t="shared" si="22"/>
        <v>2006</v>
      </c>
      <c r="B48" s="82">
        <f t="shared" si="23"/>
        <v>3</v>
      </c>
      <c r="C48" s="65">
        <v>38779</v>
      </c>
      <c r="D48" s="105">
        <v>91.5</v>
      </c>
      <c r="E48" s="105">
        <v>90.5</v>
      </c>
      <c r="F48" s="105"/>
      <c r="G48" s="105"/>
      <c r="H48" s="105"/>
      <c r="I48" s="105">
        <v>150.1</v>
      </c>
      <c r="J48" s="105"/>
      <c r="K48" s="105">
        <v>111.2</v>
      </c>
      <c r="L48" s="105"/>
      <c r="M48" s="105">
        <v>105.4</v>
      </c>
      <c r="N48" s="105">
        <v>681.25</v>
      </c>
      <c r="O48" s="105">
        <v>312.3</v>
      </c>
      <c r="P48" s="105"/>
      <c r="Q48" s="105"/>
      <c r="R48" s="105">
        <v>615</v>
      </c>
      <c r="S48" s="105">
        <v>382</v>
      </c>
      <c r="T48" s="105"/>
      <c r="U48" s="105"/>
      <c r="V48" s="105"/>
      <c r="W48" s="105"/>
      <c r="Y48" s="32">
        <v>1.5</v>
      </c>
      <c r="Z48" s="32">
        <v>2.5299999999999998</v>
      </c>
      <c r="AA48" s="32">
        <v>3.63</v>
      </c>
      <c r="AB48" s="32">
        <v>25</v>
      </c>
      <c r="AF48" s="32">
        <v>1120</v>
      </c>
      <c r="AG48" s="32">
        <v>1890</v>
      </c>
      <c r="AH48" s="105">
        <v>2710</v>
      </c>
      <c r="AI48" s="105">
        <v>18630</v>
      </c>
      <c r="AJ48" s="105"/>
      <c r="AK48" s="105">
        <v>25000</v>
      </c>
      <c r="AL48" s="105"/>
      <c r="AM48" s="105"/>
      <c r="AN48" s="105"/>
      <c r="AO48" s="105">
        <v>144.80000000000001</v>
      </c>
      <c r="AP48" s="105">
        <v>143.6</v>
      </c>
      <c r="AQ48" s="105"/>
      <c r="AR48" s="105">
        <v>105.6</v>
      </c>
      <c r="AS48" s="105">
        <v>107.8</v>
      </c>
      <c r="AT48" s="105"/>
      <c r="AU48" s="105"/>
      <c r="AV48" s="105"/>
      <c r="AW48" s="105"/>
      <c r="AX48" s="105"/>
    </row>
    <row r="49" spans="1:50" x14ac:dyDescent="0.2">
      <c r="A49" s="82">
        <f t="shared" si="22"/>
        <v>2006</v>
      </c>
      <c r="B49" s="82">
        <f t="shared" si="23"/>
        <v>3</v>
      </c>
      <c r="C49" s="65">
        <v>38786</v>
      </c>
      <c r="D49" s="105">
        <v>91.5</v>
      </c>
      <c r="E49" s="105">
        <v>90.5</v>
      </c>
      <c r="F49" s="105"/>
      <c r="G49" s="105"/>
      <c r="H49" s="105"/>
      <c r="I49" s="105">
        <v>150.1</v>
      </c>
      <c r="J49" s="105"/>
      <c r="K49" s="105">
        <v>109.7</v>
      </c>
      <c r="L49" s="105"/>
      <c r="M49" s="105">
        <v>104.4</v>
      </c>
      <c r="N49" s="105">
        <v>691.25</v>
      </c>
      <c r="O49" s="105">
        <v>312.3</v>
      </c>
      <c r="P49" s="105"/>
      <c r="Q49" s="105"/>
      <c r="R49" s="105">
        <v>615</v>
      </c>
      <c r="S49" s="105">
        <v>382</v>
      </c>
      <c r="T49" s="105"/>
      <c r="U49" s="105">
        <v>137</v>
      </c>
      <c r="V49" s="105">
        <v>141</v>
      </c>
      <c r="W49" s="105">
        <v>153.75</v>
      </c>
      <c r="Y49" s="32">
        <v>1.45</v>
      </c>
      <c r="Z49" s="32">
        <v>2.5299999999999998</v>
      </c>
      <c r="AA49" s="32">
        <v>3.63</v>
      </c>
      <c r="AB49" s="32">
        <v>24.2</v>
      </c>
      <c r="AF49" s="32">
        <v>1080</v>
      </c>
      <c r="AG49" s="32">
        <v>1890</v>
      </c>
      <c r="AH49" s="105">
        <v>2710</v>
      </c>
      <c r="AI49" s="105">
        <v>18040</v>
      </c>
      <c r="AJ49" s="105"/>
      <c r="AK49" s="105">
        <v>25000</v>
      </c>
      <c r="AL49" s="105"/>
      <c r="AM49" s="105"/>
      <c r="AN49" s="105"/>
      <c r="AO49" s="105">
        <v>145.19999999999999</v>
      </c>
      <c r="AP49" s="105">
        <v>144.1</v>
      </c>
      <c r="AQ49" s="105"/>
      <c r="AR49" s="105">
        <v>105.4</v>
      </c>
      <c r="AS49" s="105">
        <v>107.8</v>
      </c>
      <c r="AT49" s="105"/>
      <c r="AU49" s="105"/>
      <c r="AV49" s="105"/>
      <c r="AW49" s="105"/>
      <c r="AX49" s="105"/>
    </row>
    <row r="50" spans="1:50" x14ac:dyDescent="0.2">
      <c r="A50" s="82">
        <f t="shared" si="22"/>
        <v>2006</v>
      </c>
      <c r="B50" s="82">
        <f t="shared" si="23"/>
        <v>3</v>
      </c>
      <c r="C50" s="65">
        <v>38793</v>
      </c>
      <c r="D50" s="105">
        <v>91.5</v>
      </c>
      <c r="E50" s="105">
        <v>90.5</v>
      </c>
      <c r="F50" s="105"/>
      <c r="G50" s="105"/>
      <c r="H50" s="105"/>
      <c r="I50" s="105">
        <v>147.5</v>
      </c>
      <c r="J50" s="105"/>
      <c r="K50" s="105">
        <v>109.7</v>
      </c>
      <c r="L50" s="105"/>
      <c r="M50" s="105">
        <v>105.2</v>
      </c>
      <c r="N50" s="105">
        <v>691.25</v>
      </c>
      <c r="O50" s="105">
        <v>312.3</v>
      </c>
      <c r="P50" s="105"/>
      <c r="Q50" s="105"/>
      <c r="R50" s="105">
        <v>615</v>
      </c>
      <c r="S50" s="105">
        <v>382</v>
      </c>
      <c r="T50" s="105"/>
      <c r="U50" s="105">
        <v>137</v>
      </c>
      <c r="V50" s="105">
        <v>141</v>
      </c>
      <c r="W50" s="105">
        <v>153.75</v>
      </c>
      <c r="Y50" s="32">
        <v>1.43</v>
      </c>
      <c r="Z50" s="32">
        <v>2.5</v>
      </c>
      <c r="AA50" s="32">
        <v>3.64</v>
      </c>
      <c r="AB50" s="32">
        <v>24</v>
      </c>
      <c r="AF50" s="32">
        <v>1070</v>
      </c>
      <c r="AG50" s="32">
        <v>1860</v>
      </c>
      <c r="AH50" s="105">
        <v>2710</v>
      </c>
      <c r="AI50" s="105">
        <v>17890</v>
      </c>
      <c r="AJ50" s="105"/>
      <c r="AK50" s="105">
        <v>25000</v>
      </c>
      <c r="AL50" s="105"/>
      <c r="AM50" s="105"/>
      <c r="AN50" s="105"/>
      <c r="AO50" s="105">
        <v>144.69999999999999</v>
      </c>
      <c r="AP50" s="105">
        <v>143.6</v>
      </c>
      <c r="AQ50" s="105"/>
      <c r="AR50" s="105">
        <v>105.1</v>
      </c>
      <c r="AS50" s="105">
        <v>107.2</v>
      </c>
      <c r="AT50" s="105"/>
      <c r="AU50" s="105"/>
      <c r="AV50" s="105"/>
      <c r="AW50" s="105"/>
      <c r="AX50" s="105"/>
    </row>
    <row r="51" spans="1:50" x14ac:dyDescent="0.2">
      <c r="A51" s="82">
        <f t="shared" si="22"/>
        <v>2006</v>
      </c>
      <c r="B51" s="82">
        <f t="shared" si="23"/>
        <v>3</v>
      </c>
      <c r="C51" s="65">
        <v>38800</v>
      </c>
      <c r="D51" s="105">
        <v>91.5</v>
      </c>
      <c r="E51" s="105">
        <v>90.5</v>
      </c>
      <c r="F51" s="105"/>
      <c r="G51" s="105"/>
      <c r="H51" s="105"/>
      <c r="I51" s="105">
        <v>148</v>
      </c>
      <c r="J51" s="105"/>
      <c r="K51" s="105">
        <v>109.7</v>
      </c>
      <c r="L51" s="105"/>
      <c r="M51" s="105">
        <v>104</v>
      </c>
      <c r="N51" s="105">
        <v>691.25</v>
      </c>
      <c r="O51" s="105">
        <v>312.3</v>
      </c>
      <c r="P51" s="105"/>
      <c r="Q51" s="105"/>
      <c r="R51" s="105">
        <v>615</v>
      </c>
      <c r="S51" s="105">
        <v>382</v>
      </c>
      <c r="T51" s="105"/>
      <c r="U51" s="105">
        <v>137</v>
      </c>
      <c r="V51" s="105">
        <v>141</v>
      </c>
      <c r="W51" s="105">
        <v>153.75</v>
      </c>
      <c r="Y51" s="32" t="s">
        <v>19</v>
      </c>
      <c r="Z51" s="32" t="s">
        <v>20</v>
      </c>
      <c r="AA51" s="32" t="s">
        <v>21</v>
      </c>
      <c r="AB51" s="32" t="s">
        <v>22</v>
      </c>
      <c r="AF51" s="32">
        <v>1070</v>
      </c>
      <c r="AG51" s="32">
        <v>1820</v>
      </c>
      <c r="AH51" s="105">
        <v>2730</v>
      </c>
      <c r="AI51" s="105">
        <v>17500</v>
      </c>
      <c r="AJ51" s="105"/>
      <c r="AK51" s="105">
        <v>25000</v>
      </c>
      <c r="AL51" s="105"/>
      <c r="AM51" s="105"/>
      <c r="AN51" s="105"/>
      <c r="AO51" s="105">
        <v>144.69999999999999</v>
      </c>
      <c r="AP51" s="105">
        <v>143.69999999999999</v>
      </c>
      <c r="AQ51" s="105"/>
      <c r="AR51" s="105">
        <v>105.1</v>
      </c>
      <c r="AS51" s="105">
        <v>107.3</v>
      </c>
      <c r="AT51" s="105"/>
      <c r="AU51" s="105"/>
      <c r="AV51" s="105"/>
      <c r="AW51" s="105"/>
      <c r="AX51" s="105"/>
    </row>
    <row r="52" spans="1:50" x14ac:dyDescent="0.2">
      <c r="A52" s="82">
        <f t="shared" si="22"/>
        <v>2006</v>
      </c>
      <c r="B52" s="82">
        <f t="shared" si="23"/>
        <v>3</v>
      </c>
      <c r="C52" s="65">
        <v>38807</v>
      </c>
      <c r="D52" s="105">
        <v>91.5</v>
      </c>
      <c r="E52" s="105">
        <v>90.5</v>
      </c>
      <c r="F52" s="105"/>
      <c r="G52" s="105"/>
      <c r="H52" s="105"/>
      <c r="I52" s="105">
        <v>149.30000000000001</v>
      </c>
      <c r="J52" s="105"/>
      <c r="K52" s="105">
        <v>112.7</v>
      </c>
      <c r="L52" s="105"/>
      <c r="M52" s="105">
        <v>105.8</v>
      </c>
      <c r="N52" s="105">
        <v>706.25</v>
      </c>
      <c r="O52" s="105">
        <v>312.3</v>
      </c>
      <c r="P52" s="105"/>
      <c r="Q52" s="105"/>
      <c r="R52" s="105">
        <v>615</v>
      </c>
      <c r="S52" s="105">
        <v>382</v>
      </c>
      <c r="T52" s="105"/>
      <c r="U52" s="105">
        <v>137</v>
      </c>
      <c r="V52" s="105">
        <v>141</v>
      </c>
      <c r="W52" s="105">
        <v>153.75</v>
      </c>
      <c r="Y52" s="32" t="s">
        <v>19</v>
      </c>
      <c r="Z52" s="32" t="s">
        <v>20</v>
      </c>
      <c r="AA52" s="32" t="s">
        <v>23</v>
      </c>
      <c r="AB52" s="32" t="s">
        <v>22</v>
      </c>
      <c r="AF52" s="32">
        <v>1070</v>
      </c>
      <c r="AG52" s="32">
        <v>1820</v>
      </c>
      <c r="AH52" s="105">
        <v>2570</v>
      </c>
      <c r="AI52" s="105">
        <v>17500</v>
      </c>
      <c r="AJ52" s="105"/>
      <c r="AK52" s="105">
        <v>25000</v>
      </c>
      <c r="AL52" s="105"/>
      <c r="AM52" s="105"/>
      <c r="AN52" s="105"/>
      <c r="AO52" s="105">
        <v>145.6</v>
      </c>
      <c r="AP52" s="105">
        <v>144.6</v>
      </c>
      <c r="AQ52" s="105"/>
      <c r="AR52" s="105">
        <v>105.4</v>
      </c>
      <c r="AS52" s="105">
        <v>107.6</v>
      </c>
      <c r="AT52" s="105"/>
      <c r="AU52" s="105"/>
      <c r="AV52" s="105"/>
      <c r="AW52" s="105"/>
      <c r="AX52" s="105"/>
    </row>
    <row r="53" spans="1:50" x14ac:dyDescent="0.2">
      <c r="A53" s="82">
        <f t="shared" si="22"/>
        <v>2006</v>
      </c>
      <c r="B53" s="82">
        <f t="shared" si="23"/>
        <v>4</v>
      </c>
      <c r="C53" s="65">
        <v>38814</v>
      </c>
      <c r="D53" s="105">
        <v>91.5</v>
      </c>
      <c r="E53" s="105">
        <v>90.5</v>
      </c>
      <c r="F53" s="105"/>
      <c r="G53" s="105"/>
      <c r="H53" s="105"/>
      <c r="I53" s="105">
        <v>148.4</v>
      </c>
      <c r="J53" s="105"/>
      <c r="K53" s="105">
        <v>112.7</v>
      </c>
      <c r="L53" s="105"/>
      <c r="M53" s="105">
        <v>105.8</v>
      </c>
      <c r="N53" s="105">
        <v>706.25</v>
      </c>
      <c r="O53" s="105">
        <v>312.3</v>
      </c>
      <c r="P53" s="105"/>
      <c r="Q53" s="105"/>
      <c r="R53" s="105">
        <v>615</v>
      </c>
      <c r="S53" s="105">
        <v>382</v>
      </c>
      <c r="T53" s="105"/>
      <c r="U53" s="105">
        <v>137</v>
      </c>
      <c r="V53" s="105">
        <v>141</v>
      </c>
      <c r="W53" s="105">
        <v>153.75</v>
      </c>
      <c r="Y53" s="32">
        <v>1.32</v>
      </c>
      <c r="Z53" s="32">
        <v>2.25</v>
      </c>
      <c r="AA53" s="32">
        <v>3.15</v>
      </c>
      <c r="AB53" s="32">
        <v>22.1</v>
      </c>
      <c r="AF53" s="32">
        <v>1040</v>
      </c>
      <c r="AG53" s="32">
        <v>1780</v>
      </c>
      <c r="AH53" s="105">
        <v>2490</v>
      </c>
      <c r="AI53" s="105">
        <v>17460</v>
      </c>
      <c r="AJ53" s="105"/>
      <c r="AK53" s="105">
        <v>25000</v>
      </c>
      <c r="AL53" s="105"/>
      <c r="AM53" s="105"/>
      <c r="AN53" s="105"/>
      <c r="AO53" s="105">
        <v>145.30000000000001</v>
      </c>
      <c r="AP53" s="105">
        <v>144.4</v>
      </c>
      <c r="AQ53" s="105"/>
      <c r="AR53" s="105">
        <v>105.2</v>
      </c>
      <c r="AS53" s="105">
        <v>107.4</v>
      </c>
      <c r="AT53" s="105"/>
      <c r="AU53" s="105"/>
      <c r="AV53" s="105"/>
      <c r="AW53" s="105"/>
      <c r="AX53" s="105"/>
    </row>
    <row r="54" spans="1:50" x14ac:dyDescent="0.2">
      <c r="A54" s="82">
        <f t="shared" si="22"/>
        <v>2006</v>
      </c>
      <c r="B54" s="82">
        <f t="shared" si="23"/>
        <v>4</v>
      </c>
      <c r="C54" s="65">
        <v>38821</v>
      </c>
      <c r="D54" s="105">
        <v>88.5</v>
      </c>
      <c r="E54" s="105">
        <v>89.5</v>
      </c>
      <c r="F54" s="105"/>
      <c r="G54" s="105"/>
      <c r="H54" s="105"/>
      <c r="I54" s="105">
        <v>147.4</v>
      </c>
      <c r="J54" s="105"/>
      <c r="K54" s="105">
        <v>112.7</v>
      </c>
      <c r="L54" s="105"/>
      <c r="M54" s="105">
        <v>104.2</v>
      </c>
      <c r="N54" s="105">
        <v>706.25</v>
      </c>
      <c r="O54" s="105">
        <v>312.3</v>
      </c>
      <c r="P54" s="105"/>
      <c r="Q54" s="105"/>
      <c r="R54" s="105">
        <v>615</v>
      </c>
      <c r="S54" s="105">
        <v>382</v>
      </c>
      <c r="T54" s="105"/>
      <c r="U54" s="105">
        <v>137</v>
      </c>
      <c r="V54" s="105">
        <v>141</v>
      </c>
      <c r="W54" s="105">
        <v>153.75</v>
      </c>
      <c r="Y54" s="32">
        <v>1.35</v>
      </c>
      <c r="Z54" s="32">
        <v>2.25</v>
      </c>
      <c r="AA54" s="32">
        <v>3.1</v>
      </c>
      <c r="AB54" s="32">
        <v>22.1</v>
      </c>
      <c r="AF54" s="32">
        <v>1070</v>
      </c>
      <c r="AG54" s="32">
        <v>1780</v>
      </c>
      <c r="AH54" s="105">
        <v>2450</v>
      </c>
      <c r="AI54" s="105">
        <v>17460</v>
      </c>
      <c r="AJ54" s="105"/>
      <c r="AK54" s="105">
        <v>25000</v>
      </c>
      <c r="AL54" s="105"/>
      <c r="AM54" s="105"/>
      <c r="AN54" s="105"/>
      <c r="AO54" s="105">
        <v>143.4</v>
      </c>
      <c r="AP54" s="105">
        <v>143.4</v>
      </c>
      <c r="AQ54" s="105"/>
      <c r="AR54" s="105">
        <v>103.3</v>
      </c>
      <c r="AS54" s="105">
        <v>106.1</v>
      </c>
      <c r="AT54" s="105"/>
      <c r="AU54" s="105"/>
      <c r="AV54" s="105"/>
      <c r="AW54" s="105"/>
      <c r="AX54" s="105"/>
    </row>
    <row r="55" spans="1:50" x14ac:dyDescent="0.2">
      <c r="A55" s="82">
        <f t="shared" si="22"/>
        <v>2006</v>
      </c>
      <c r="B55" s="82">
        <f t="shared" si="23"/>
        <v>4</v>
      </c>
      <c r="C55" s="65">
        <v>38828</v>
      </c>
      <c r="D55" s="105">
        <v>87.5</v>
      </c>
      <c r="E55" s="105">
        <v>89.5</v>
      </c>
      <c r="F55" s="105"/>
      <c r="G55" s="105"/>
      <c r="H55" s="105"/>
      <c r="I55" s="105">
        <v>150.6</v>
      </c>
      <c r="J55" s="105"/>
      <c r="K55" s="105">
        <v>112.7</v>
      </c>
      <c r="L55" s="105"/>
      <c r="M55" s="105">
        <v>105.1</v>
      </c>
      <c r="N55" s="105">
        <v>706.25</v>
      </c>
      <c r="O55" s="105">
        <v>312.3</v>
      </c>
      <c r="P55" s="105"/>
      <c r="Q55" s="105"/>
      <c r="R55" s="105">
        <v>615</v>
      </c>
      <c r="S55" s="105">
        <v>382</v>
      </c>
      <c r="T55" s="105"/>
      <c r="U55" s="105">
        <v>137</v>
      </c>
      <c r="V55" s="105">
        <v>141</v>
      </c>
      <c r="W55" s="105">
        <v>153.75</v>
      </c>
      <c r="Y55" s="32">
        <v>1.35</v>
      </c>
      <c r="Z55" s="32">
        <v>2.25</v>
      </c>
      <c r="AA55" s="32">
        <v>3.08</v>
      </c>
      <c r="AB55" s="32">
        <v>22.1</v>
      </c>
      <c r="AF55" s="32">
        <v>1070</v>
      </c>
      <c r="AG55" s="32">
        <v>1780</v>
      </c>
      <c r="AH55" s="105">
        <v>2430</v>
      </c>
      <c r="AI55" s="105">
        <v>17460</v>
      </c>
      <c r="AJ55" s="105"/>
      <c r="AK55" s="105">
        <v>25000</v>
      </c>
      <c r="AL55" s="105"/>
      <c r="AM55" s="105"/>
      <c r="AN55" s="105"/>
      <c r="AO55" s="105">
        <v>144.6</v>
      </c>
      <c r="AP55" s="105">
        <v>143.9</v>
      </c>
      <c r="AQ55" s="105"/>
      <c r="AR55" s="105">
        <v>104.2</v>
      </c>
      <c r="AS55" s="105">
        <v>106.6</v>
      </c>
      <c r="AT55" s="105"/>
      <c r="AU55" s="105"/>
      <c r="AV55" s="105"/>
      <c r="AW55" s="105"/>
      <c r="AX55" s="105"/>
    </row>
    <row r="56" spans="1:50" x14ac:dyDescent="0.2">
      <c r="A56" s="82">
        <f t="shared" si="22"/>
        <v>2006</v>
      </c>
      <c r="B56" s="82">
        <f t="shared" si="23"/>
        <v>4</v>
      </c>
      <c r="C56" s="65">
        <v>38835</v>
      </c>
      <c r="D56" s="105">
        <v>87.5</v>
      </c>
      <c r="E56" s="105">
        <v>89.5</v>
      </c>
      <c r="F56" s="105"/>
      <c r="G56" s="105"/>
      <c r="H56" s="105"/>
      <c r="I56" s="105">
        <v>147.9</v>
      </c>
      <c r="J56" s="105"/>
      <c r="K56" s="105">
        <v>110.4</v>
      </c>
      <c r="L56" s="105"/>
      <c r="M56" s="105">
        <v>103.7</v>
      </c>
      <c r="N56" s="105">
        <v>711.25</v>
      </c>
      <c r="O56" s="105">
        <v>312.3</v>
      </c>
      <c r="P56" s="105"/>
      <c r="Q56" s="105"/>
      <c r="R56" s="105">
        <v>615</v>
      </c>
      <c r="S56" s="105">
        <v>382</v>
      </c>
      <c r="T56" s="105"/>
      <c r="U56" s="105">
        <v>137</v>
      </c>
      <c r="V56" s="105">
        <v>141</v>
      </c>
      <c r="W56" s="105">
        <v>153.75</v>
      </c>
      <c r="Y56" s="32">
        <v>1.35</v>
      </c>
      <c r="Z56" s="32">
        <v>2.25</v>
      </c>
      <c r="AA56" s="32">
        <v>2.95</v>
      </c>
      <c r="AB56" s="32">
        <v>22.1</v>
      </c>
      <c r="AF56" s="32">
        <v>1070</v>
      </c>
      <c r="AG56" s="32">
        <v>1780</v>
      </c>
      <c r="AH56" s="105">
        <v>2330</v>
      </c>
      <c r="AI56" s="105">
        <v>17460</v>
      </c>
      <c r="AJ56" s="105"/>
      <c r="AK56" s="105">
        <v>25000</v>
      </c>
      <c r="AL56" s="105"/>
      <c r="AM56" s="105"/>
      <c r="AN56" s="105"/>
      <c r="AO56" s="105">
        <v>144.30000000000001</v>
      </c>
      <c r="AP56" s="105">
        <v>143.6</v>
      </c>
      <c r="AQ56" s="105"/>
      <c r="AR56" s="105">
        <v>103.6</v>
      </c>
      <c r="AS56" s="105">
        <v>106</v>
      </c>
      <c r="AT56" s="105"/>
      <c r="AU56" s="105"/>
      <c r="AV56" s="105"/>
      <c r="AW56" s="105"/>
      <c r="AX56" s="105"/>
    </row>
    <row r="57" spans="1:50" x14ac:dyDescent="0.2">
      <c r="A57" s="82">
        <f t="shared" si="22"/>
        <v>2006</v>
      </c>
      <c r="B57" s="82">
        <f t="shared" si="23"/>
        <v>5</v>
      </c>
      <c r="C57" s="65">
        <v>38842</v>
      </c>
      <c r="D57" s="105">
        <v>88</v>
      </c>
      <c r="E57" s="105">
        <v>90</v>
      </c>
      <c r="F57" s="105"/>
      <c r="G57" s="105"/>
      <c r="H57" s="105"/>
      <c r="I57" s="105">
        <v>150.69999999999999</v>
      </c>
      <c r="J57" s="105"/>
      <c r="K57" s="105">
        <v>110.4</v>
      </c>
      <c r="L57" s="105"/>
      <c r="M57" s="105">
        <v>102.2</v>
      </c>
      <c r="N57" s="105">
        <v>711.25</v>
      </c>
      <c r="O57" s="105">
        <v>312.3</v>
      </c>
      <c r="P57" s="105"/>
      <c r="Q57" s="105"/>
      <c r="R57" s="105">
        <v>615</v>
      </c>
      <c r="S57" s="105">
        <v>382</v>
      </c>
      <c r="T57" s="105"/>
      <c r="U57" s="105">
        <v>137</v>
      </c>
      <c r="V57" s="105">
        <v>141</v>
      </c>
      <c r="W57" s="105">
        <v>153.75</v>
      </c>
      <c r="Y57" s="32">
        <v>1.35</v>
      </c>
      <c r="Z57" s="32">
        <v>2.2000000000000002</v>
      </c>
      <c r="AA57" s="32">
        <v>2.8</v>
      </c>
      <c r="AB57" s="32">
        <v>22.1</v>
      </c>
      <c r="AF57" s="32">
        <v>1070</v>
      </c>
      <c r="AG57" s="32">
        <v>1740</v>
      </c>
      <c r="AH57" s="105">
        <v>2210</v>
      </c>
      <c r="AI57" s="105">
        <v>17460</v>
      </c>
      <c r="AJ57" s="105"/>
      <c r="AK57" s="105">
        <v>25000</v>
      </c>
      <c r="AL57" s="105"/>
      <c r="AM57" s="105"/>
      <c r="AN57" s="105"/>
      <c r="AO57" s="105">
        <v>145</v>
      </c>
      <c r="AP57" s="105">
        <v>144.4</v>
      </c>
      <c r="AQ57" s="105"/>
      <c r="AR57" s="105">
        <v>104.1</v>
      </c>
      <c r="AS57" s="105">
        <v>106.9</v>
      </c>
      <c r="AT57" s="105"/>
      <c r="AU57" s="105"/>
      <c r="AV57" s="105"/>
      <c r="AW57" s="105"/>
      <c r="AX57" s="105"/>
    </row>
    <row r="58" spans="1:50" x14ac:dyDescent="0.2">
      <c r="A58" s="82">
        <f t="shared" si="22"/>
        <v>2006</v>
      </c>
      <c r="B58" s="82">
        <f t="shared" si="23"/>
        <v>5</v>
      </c>
      <c r="C58" s="65">
        <v>38849</v>
      </c>
      <c r="D58" s="105">
        <v>88</v>
      </c>
      <c r="E58" s="105">
        <v>93.75</v>
      </c>
      <c r="F58" s="105"/>
      <c r="G58" s="105"/>
      <c r="H58" s="105"/>
      <c r="I58" s="105">
        <v>149</v>
      </c>
      <c r="J58" s="105"/>
      <c r="K58" s="105">
        <v>110.4</v>
      </c>
      <c r="L58" s="105"/>
      <c r="M58" s="105">
        <v>101.2</v>
      </c>
      <c r="N58" s="105">
        <v>711.25</v>
      </c>
      <c r="O58" s="105">
        <v>316.8</v>
      </c>
      <c r="P58" s="105"/>
      <c r="Q58" s="105">
        <v>879</v>
      </c>
      <c r="R58" s="105">
        <v>623</v>
      </c>
      <c r="S58" s="105">
        <v>384</v>
      </c>
      <c r="T58" s="105"/>
      <c r="U58" s="105">
        <v>135.5</v>
      </c>
      <c r="V58" s="105">
        <v>137.75</v>
      </c>
      <c r="W58" s="105">
        <v>147</v>
      </c>
      <c r="Y58" s="32">
        <v>1.35</v>
      </c>
      <c r="Z58" s="32">
        <v>2.2000000000000002</v>
      </c>
      <c r="AA58" s="32">
        <v>2.8</v>
      </c>
      <c r="AB58" s="32">
        <v>22.1</v>
      </c>
      <c r="AF58" s="32">
        <v>1070</v>
      </c>
      <c r="AG58" s="32">
        <v>1740</v>
      </c>
      <c r="AH58" s="105">
        <v>2210</v>
      </c>
      <c r="AI58" s="105">
        <v>17460</v>
      </c>
      <c r="AJ58" s="105"/>
      <c r="AK58" s="105">
        <v>25000</v>
      </c>
      <c r="AL58" s="105"/>
      <c r="AM58" s="105"/>
      <c r="AN58" s="105"/>
      <c r="AO58" s="105">
        <v>146.4</v>
      </c>
      <c r="AP58" s="105">
        <v>146.19999999999999</v>
      </c>
      <c r="AQ58" s="105"/>
      <c r="AR58" s="105">
        <v>105.8</v>
      </c>
      <c r="AS58" s="105"/>
      <c r="AT58" s="105"/>
      <c r="AU58" s="105"/>
      <c r="AV58" s="105"/>
      <c r="AW58" s="105"/>
      <c r="AX58" s="105"/>
    </row>
    <row r="59" spans="1:50" x14ac:dyDescent="0.2">
      <c r="A59" s="82">
        <f t="shared" si="22"/>
        <v>2006</v>
      </c>
      <c r="B59" s="82">
        <f t="shared" si="23"/>
        <v>5</v>
      </c>
      <c r="C59" s="65">
        <v>38856</v>
      </c>
      <c r="D59" s="105">
        <v>88</v>
      </c>
      <c r="E59" s="105">
        <v>93</v>
      </c>
      <c r="F59" s="105"/>
      <c r="G59" s="105"/>
      <c r="H59" s="105"/>
      <c r="I59" s="105">
        <v>147.6</v>
      </c>
      <c r="J59" s="105"/>
      <c r="K59" s="105">
        <v>110.4</v>
      </c>
      <c r="L59" s="105"/>
      <c r="M59" s="105">
        <v>100.1</v>
      </c>
      <c r="N59" s="105">
        <v>726.25</v>
      </c>
      <c r="O59" s="105">
        <v>316.8</v>
      </c>
      <c r="P59" s="105"/>
      <c r="Q59" s="105"/>
      <c r="R59" s="105">
        <v>623</v>
      </c>
      <c r="S59" s="105">
        <v>384</v>
      </c>
      <c r="T59" s="105"/>
      <c r="U59" s="105">
        <v>135.5</v>
      </c>
      <c r="V59" s="105">
        <v>137.75</v>
      </c>
      <c r="W59" s="105">
        <v>147</v>
      </c>
      <c r="Y59" s="32">
        <v>1.35</v>
      </c>
      <c r="Z59" s="32">
        <v>2.2200000000000002</v>
      </c>
      <c r="AA59" s="32">
        <v>2.7</v>
      </c>
      <c r="AB59" s="32">
        <v>22.1</v>
      </c>
      <c r="AF59" s="32">
        <v>1070</v>
      </c>
      <c r="AG59" s="32">
        <v>1750</v>
      </c>
      <c r="AH59" s="105">
        <v>2130</v>
      </c>
      <c r="AI59" s="105">
        <v>17460</v>
      </c>
      <c r="AJ59" s="105"/>
      <c r="AK59" s="105">
        <v>25000</v>
      </c>
      <c r="AL59" s="105"/>
      <c r="AM59" s="105"/>
      <c r="AN59" s="105"/>
      <c r="AO59" s="105">
        <v>146.80000000000001</v>
      </c>
      <c r="AP59" s="105">
        <v>146.5</v>
      </c>
      <c r="AQ59" s="105"/>
      <c r="AR59" s="105">
        <v>105.6</v>
      </c>
      <c r="AS59" s="105">
        <v>108.4</v>
      </c>
      <c r="AT59" s="105"/>
      <c r="AU59" s="105"/>
      <c r="AV59" s="105"/>
      <c r="AW59" s="105"/>
      <c r="AX59" s="105"/>
    </row>
    <row r="60" spans="1:50" x14ac:dyDescent="0.2">
      <c r="A60" s="82">
        <f t="shared" si="22"/>
        <v>2006</v>
      </c>
      <c r="B60" s="82">
        <f t="shared" si="23"/>
        <v>5</v>
      </c>
      <c r="C60" s="65">
        <v>38863</v>
      </c>
      <c r="D60" s="105">
        <v>88</v>
      </c>
      <c r="E60" s="105">
        <v>93</v>
      </c>
      <c r="F60" s="105"/>
      <c r="G60" s="105"/>
      <c r="H60" s="105"/>
      <c r="I60" s="105">
        <v>144.9</v>
      </c>
      <c r="J60" s="105"/>
      <c r="K60" s="105">
        <v>103.7</v>
      </c>
      <c r="L60" s="105"/>
      <c r="M60" s="105">
        <v>101.4</v>
      </c>
      <c r="N60" s="105">
        <v>746.25</v>
      </c>
      <c r="O60" s="105">
        <v>316.8</v>
      </c>
      <c r="P60" s="105"/>
      <c r="Q60" s="105"/>
      <c r="R60" s="105">
        <v>623</v>
      </c>
      <c r="S60" s="105">
        <v>384</v>
      </c>
      <c r="T60" s="105"/>
      <c r="U60" s="105">
        <v>135.5</v>
      </c>
      <c r="V60" s="105">
        <v>137.75</v>
      </c>
      <c r="W60" s="105">
        <v>147</v>
      </c>
      <c r="Y60" s="32">
        <v>1.35</v>
      </c>
      <c r="Z60" s="32">
        <v>2.2799999999999998</v>
      </c>
      <c r="AA60" s="32">
        <v>2.5</v>
      </c>
      <c r="AB60" s="32">
        <v>22.1</v>
      </c>
      <c r="AF60" s="32">
        <v>1070</v>
      </c>
      <c r="AG60" s="32">
        <v>1800</v>
      </c>
      <c r="AH60" s="105">
        <v>1970</v>
      </c>
      <c r="AI60" s="105">
        <v>17460</v>
      </c>
      <c r="AJ60" s="105"/>
      <c r="AK60" s="105">
        <v>25000</v>
      </c>
      <c r="AL60" s="105"/>
      <c r="AM60" s="105"/>
      <c r="AN60" s="105"/>
      <c r="AO60" s="105">
        <v>147.19999999999999</v>
      </c>
      <c r="AP60" s="105">
        <v>146.69999999999999</v>
      </c>
      <c r="AQ60" s="105"/>
      <c r="AR60" s="105">
        <v>104.9</v>
      </c>
      <c r="AS60" s="105">
        <v>107.8</v>
      </c>
      <c r="AT60" s="105"/>
      <c r="AU60" s="105"/>
      <c r="AV60" s="105"/>
      <c r="AW60" s="105"/>
      <c r="AX60" s="105"/>
    </row>
    <row r="61" spans="1:50" x14ac:dyDescent="0.2">
      <c r="A61" s="82">
        <f t="shared" si="22"/>
        <v>2006</v>
      </c>
      <c r="B61" s="82">
        <f t="shared" si="23"/>
        <v>6</v>
      </c>
      <c r="C61" s="65">
        <v>38870</v>
      </c>
      <c r="D61" s="105">
        <v>91</v>
      </c>
      <c r="E61" s="105">
        <v>94</v>
      </c>
      <c r="F61" s="105"/>
      <c r="G61" s="105"/>
      <c r="H61" s="105"/>
      <c r="I61" s="105">
        <v>144.30000000000001</v>
      </c>
      <c r="J61" s="105"/>
      <c r="K61" s="105">
        <v>103.7</v>
      </c>
      <c r="L61" s="105"/>
      <c r="M61" s="105">
        <v>100.9</v>
      </c>
      <c r="N61" s="105">
        <v>756.25</v>
      </c>
      <c r="O61" s="105">
        <v>316.8</v>
      </c>
      <c r="P61" s="105"/>
      <c r="Q61" s="105"/>
      <c r="R61" s="105">
        <v>623</v>
      </c>
      <c r="S61" s="105">
        <v>384</v>
      </c>
      <c r="T61" s="105"/>
      <c r="U61" s="105">
        <v>135.5</v>
      </c>
      <c r="V61" s="105">
        <v>137.75</v>
      </c>
      <c r="W61" s="105">
        <v>147</v>
      </c>
      <c r="Y61" s="32">
        <v>1.35</v>
      </c>
      <c r="Z61" s="32">
        <v>2.2799999999999998</v>
      </c>
      <c r="AA61" s="32">
        <v>2.2999999999999998</v>
      </c>
      <c r="AB61" s="32">
        <v>22.1</v>
      </c>
      <c r="AF61" s="32">
        <v>1070</v>
      </c>
      <c r="AG61" s="32">
        <v>1800</v>
      </c>
      <c r="AH61" s="105">
        <v>1820</v>
      </c>
      <c r="AI61" s="105">
        <v>17460</v>
      </c>
      <c r="AJ61" s="105"/>
      <c r="AK61" s="105">
        <v>25000</v>
      </c>
      <c r="AL61" s="105"/>
      <c r="AM61" s="105"/>
      <c r="AN61" s="105"/>
      <c r="AO61" s="105">
        <v>148.1</v>
      </c>
      <c r="AP61" s="105">
        <v>147.5</v>
      </c>
      <c r="AQ61" s="105"/>
      <c r="AR61" s="105">
        <v>105.4</v>
      </c>
      <c r="AS61" s="105">
        <v>108.4</v>
      </c>
      <c r="AT61" s="105"/>
      <c r="AU61" s="105"/>
      <c r="AV61" s="105"/>
      <c r="AW61" s="105"/>
      <c r="AX61" s="105"/>
    </row>
    <row r="62" spans="1:50" x14ac:dyDescent="0.2">
      <c r="A62" s="82">
        <f t="shared" si="22"/>
        <v>2006</v>
      </c>
      <c r="B62" s="82">
        <f t="shared" si="23"/>
        <v>6</v>
      </c>
      <c r="C62" s="65">
        <v>38877</v>
      </c>
      <c r="D62" s="105">
        <v>91</v>
      </c>
      <c r="E62" s="105">
        <v>94</v>
      </c>
      <c r="F62" s="105"/>
      <c r="G62" s="105"/>
      <c r="H62" s="105"/>
      <c r="I62" s="105">
        <v>148.69999999999999</v>
      </c>
      <c r="J62" s="105"/>
      <c r="K62" s="105">
        <v>103.7</v>
      </c>
      <c r="L62" s="105"/>
      <c r="M62" s="105">
        <v>108.4</v>
      </c>
      <c r="N62" s="105">
        <v>841.25</v>
      </c>
      <c r="O62" s="105">
        <v>312.3</v>
      </c>
      <c r="P62" s="105"/>
      <c r="Q62" s="105"/>
      <c r="R62" s="105">
        <v>624</v>
      </c>
      <c r="S62" s="105">
        <v>384</v>
      </c>
      <c r="T62" s="105"/>
      <c r="U62" s="105">
        <v>135.5</v>
      </c>
      <c r="V62" s="105">
        <v>137.75</v>
      </c>
      <c r="W62" s="105">
        <v>147</v>
      </c>
      <c r="Y62" s="32">
        <v>1.35</v>
      </c>
      <c r="Z62" s="32">
        <v>2.2999999999999998</v>
      </c>
      <c r="AA62" s="32">
        <v>2.25</v>
      </c>
      <c r="AB62" s="32">
        <v>22.1</v>
      </c>
      <c r="AF62" s="32">
        <v>1070</v>
      </c>
      <c r="AG62" s="32">
        <v>1820</v>
      </c>
      <c r="AH62" s="105">
        <v>1780</v>
      </c>
      <c r="AI62" s="105">
        <v>17460</v>
      </c>
      <c r="AJ62" s="105"/>
      <c r="AK62" s="105">
        <v>25000</v>
      </c>
      <c r="AL62" s="105"/>
      <c r="AM62" s="105"/>
      <c r="AN62" s="105"/>
      <c r="AO62" s="105">
        <v>153</v>
      </c>
      <c r="AP62" s="105">
        <v>151.4</v>
      </c>
      <c r="AQ62" s="105"/>
      <c r="AR62" s="105">
        <v>106.2</v>
      </c>
      <c r="AS62" s="105">
        <v>109.3</v>
      </c>
      <c r="AT62" s="105"/>
      <c r="AU62" s="105"/>
      <c r="AV62" s="105"/>
      <c r="AW62" s="105"/>
      <c r="AX62" s="105"/>
    </row>
    <row r="63" spans="1:50" x14ac:dyDescent="0.2">
      <c r="A63" s="82">
        <f t="shared" si="22"/>
        <v>2006</v>
      </c>
      <c r="B63" s="82">
        <f t="shared" si="23"/>
        <v>6</v>
      </c>
      <c r="C63" s="65">
        <v>38884</v>
      </c>
      <c r="D63" s="105">
        <v>91</v>
      </c>
      <c r="E63" s="105">
        <v>94</v>
      </c>
      <c r="F63" s="105"/>
      <c r="G63" s="105"/>
      <c r="H63" s="105"/>
      <c r="I63" s="105">
        <v>148.19999999999999</v>
      </c>
      <c r="J63" s="105"/>
      <c r="K63" s="105">
        <v>98.5</v>
      </c>
      <c r="L63" s="105"/>
      <c r="M63" s="105">
        <v>110.8</v>
      </c>
      <c r="N63" s="105">
        <v>886.25</v>
      </c>
      <c r="O63" s="105">
        <v>312.3</v>
      </c>
      <c r="P63" s="105"/>
      <c r="Q63" s="105"/>
      <c r="R63" s="105">
        <v>624</v>
      </c>
      <c r="S63" s="105">
        <v>384</v>
      </c>
      <c r="T63" s="105"/>
      <c r="U63" s="105">
        <v>135.5</v>
      </c>
      <c r="V63" s="105">
        <v>137.75</v>
      </c>
      <c r="W63" s="105">
        <v>147</v>
      </c>
      <c r="Y63" s="32">
        <v>1.3</v>
      </c>
      <c r="Z63" s="32">
        <v>2.2999999999999998</v>
      </c>
      <c r="AA63" s="32">
        <v>2.2000000000000002</v>
      </c>
      <c r="AB63" s="32">
        <v>22.1</v>
      </c>
      <c r="AF63" s="32">
        <v>1030</v>
      </c>
      <c r="AG63" s="32">
        <v>1820</v>
      </c>
      <c r="AH63" s="105">
        <v>1740</v>
      </c>
      <c r="AI63" s="105">
        <v>17460</v>
      </c>
      <c r="AJ63" s="105"/>
      <c r="AK63" s="105">
        <v>25000</v>
      </c>
      <c r="AL63" s="105"/>
      <c r="AM63" s="105"/>
      <c r="AN63" s="105"/>
      <c r="AO63" s="105">
        <v>155</v>
      </c>
      <c r="AP63" s="105">
        <v>153</v>
      </c>
      <c r="AQ63" s="105"/>
      <c r="AR63" s="105">
        <v>105.9</v>
      </c>
      <c r="AS63" s="105">
        <v>109.2</v>
      </c>
      <c r="AT63" s="105"/>
      <c r="AU63" s="105"/>
      <c r="AV63" s="105"/>
      <c r="AW63" s="105"/>
      <c r="AX63" s="105"/>
    </row>
    <row r="64" spans="1:50" x14ac:dyDescent="0.2">
      <c r="A64" s="82">
        <f t="shared" si="22"/>
        <v>2006</v>
      </c>
      <c r="B64" s="82">
        <f t="shared" si="23"/>
        <v>6</v>
      </c>
      <c r="C64" s="65">
        <v>38891</v>
      </c>
      <c r="D64" s="105">
        <v>91</v>
      </c>
      <c r="E64" s="105">
        <v>94</v>
      </c>
      <c r="F64" s="105"/>
      <c r="G64" s="105"/>
      <c r="H64" s="105"/>
      <c r="I64" s="105">
        <v>149.19999999999999</v>
      </c>
      <c r="J64" s="105"/>
      <c r="K64" s="105">
        <v>98.5</v>
      </c>
      <c r="L64" s="105"/>
      <c r="M64" s="105">
        <v>111.2</v>
      </c>
      <c r="N64" s="105">
        <v>886.25</v>
      </c>
      <c r="O64" s="105">
        <v>320.3</v>
      </c>
      <c r="P64" s="105"/>
      <c r="Q64" s="105"/>
      <c r="R64" s="105">
        <v>624</v>
      </c>
      <c r="S64" s="105">
        <v>384</v>
      </c>
      <c r="T64" s="105"/>
      <c r="U64" s="105">
        <v>135</v>
      </c>
      <c r="V64" s="105">
        <v>137.5</v>
      </c>
      <c r="W64" s="105">
        <v>148</v>
      </c>
      <c r="Y64" s="32">
        <v>1.3</v>
      </c>
      <c r="Z64" s="32">
        <v>2.2999999999999998</v>
      </c>
      <c r="AA64" s="32">
        <v>2.2000000000000002</v>
      </c>
      <c r="AB64" s="32">
        <v>22.1</v>
      </c>
      <c r="AF64" s="32">
        <v>1030</v>
      </c>
      <c r="AG64" s="32">
        <v>1820</v>
      </c>
      <c r="AH64" s="105">
        <v>1740</v>
      </c>
      <c r="AI64" s="105">
        <v>17460</v>
      </c>
      <c r="AJ64" s="105"/>
      <c r="AK64" s="105">
        <v>25000</v>
      </c>
      <c r="AL64" s="105"/>
      <c r="AM64" s="105"/>
      <c r="AN64" s="105"/>
      <c r="AO64" s="105">
        <v>155.5</v>
      </c>
      <c r="AP64" s="105">
        <v>153.6</v>
      </c>
      <c r="AQ64" s="105"/>
      <c r="AR64" s="105">
        <v>106.2</v>
      </c>
      <c r="AS64" s="105">
        <v>109.4</v>
      </c>
      <c r="AT64" s="105"/>
      <c r="AU64" s="105"/>
      <c r="AV64" s="105"/>
      <c r="AW64" s="105"/>
      <c r="AX64" s="105"/>
    </row>
    <row r="65" spans="1:50" x14ac:dyDescent="0.2">
      <c r="A65" s="82">
        <f t="shared" si="22"/>
        <v>2006</v>
      </c>
      <c r="B65" s="82">
        <f t="shared" si="23"/>
        <v>6</v>
      </c>
      <c r="C65" s="65">
        <v>38898</v>
      </c>
      <c r="D65" s="105">
        <v>91</v>
      </c>
      <c r="E65" s="105">
        <v>94</v>
      </c>
      <c r="F65" s="105"/>
      <c r="G65" s="105"/>
      <c r="H65" s="105"/>
      <c r="I65" s="105">
        <v>145.30000000000001</v>
      </c>
      <c r="J65" s="105"/>
      <c r="K65" s="105">
        <v>98.2</v>
      </c>
      <c r="L65" s="105"/>
      <c r="M65" s="105">
        <v>111.6</v>
      </c>
      <c r="N65" s="105">
        <v>881.25</v>
      </c>
      <c r="O65" s="105">
        <v>322</v>
      </c>
      <c r="P65" s="105"/>
      <c r="Q65" s="105"/>
      <c r="R65" s="105">
        <v>624</v>
      </c>
      <c r="S65" s="105">
        <v>384</v>
      </c>
      <c r="T65" s="105"/>
      <c r="U65" s="105">
        <v>135</v>
      </c>
      <c r="V65" s="105">
        <v>137.5</v>
      </c>
      <c r="W65" s="105">
        <v>148</v>
      </c>
      <c r="Y65" s="32">
        <v>1.3</v>
      </c>
      <c r="Z65" s="32">
        <v>2.2999999999999998</v>
      </c>
      <c r="AA65" s="32">
        <v>2.2000000000000002</v>
      </c>
      <c r="AB65" s="32">
        <v>22.1</v>
      </c>
      <c r="AF65" s="32">
        <v>1030</v>
      </c>
      <c r="AG65" s="32">
        <v>1820</v>
      </c>
      <c r="AH65" s="105">
        <v>1740</v>
      </c>
      <c r="AI65" s="105">
        <v>17460</v>
      </c>
      <c r="AJ65" s="105"/>
      <c r="AK65" s="105">
        <v>25000</v>
      </c>
      <c r="AL65" s="105"/>
      <c r="AM65" s="105"/>
      <c r="AN65" s="105"/>
      <c r="AO65" s="105">
        <v>154.6</v>
      </c>
      <c r="AP65" s="105">
        <v>152.69999999999999</v>
      </c>
      <c r="AQ65" s="105"/>
      <c r="AR65" s="105">
        <v>105.6</v>
      </c>
      <c r="AS65" s="105">
        <v>108.6</v>
      </c>
      <c r="AT65" s="105"/>
      <c r="AU65" s="105"/>
      <c r="AV65" s="105"/>
      <c r="AW65" s="105"/>
      <c r="AX65" s="105"/>
    </row>
    <row r="66" spans="1:50" x14ac:dyDescent="0.2">
      <c r="A66" s="82">
        <f t="shared" si="22"/>
        <v>2006</v>
      </c>
      <c r="B66" s="82">
        <f t="shared" si="23"/>
        <v>7</v>
      </c>
      <c r="C66" s="65">
        <v>38905</v>
      </c>
      <c r="D66" s="105">
        <v>91</v>
      </c>
      <c r="E66" s="105">
        <v>94</v>
      </c>
      <c r="F66" s="105"/>
      <c r="G66" s="105"/>
      <c r="H66" s="105"/>
      <c r="I66" s="105">
        <v>145.1</v>
      </c>
      <c r="J66" s="105"/>
      <c r="K66" s="105">
        <v>96.7</v>
      </c>
      <c r="L66" s="105"/>
      <c r="M66" s="105">
        <v>109.7</v>
      </c>
      <c r="N66" s="105">
        <v>891.25</v>
      </c>
      <c r="O66" s="105">
        <v>322</v>
      </c>
      <c r="P66" s="105"/>
      <c r="Q66" s="105"/>
      <c r="R66" s="105">
        <v>624</v>
      </c>
      <c r="S66" s="105">
        <v>384</v>
      </c>
      <c r="T66" s="105"/>
      <c r="U66" s="105">
        <v>135</v>
      </c>
      <c r="V66" s="105">
        <v>137.5</v>
      </c>
      <c r="W66" s="105">
        <v>148</v>
      </c>
      <c r="Y66" s="32">
        <v>1.3</v>
      </c>
      <c r="Z66" s="32">
        <v>2.2999999999999998</v>
      </c>
      <c r="AA66" s="32">
        <v>2.2000000000000002</v>
      </c>
      <c r="AB66" s="32">
        <v>22.1</v>
      </c>
      <c r="AF66" s="32">
        <v>1030</v>
      </c>
      <c r="AG66" s="32">
        <v>1820</v>
      </c>
      <c r="AH66" s="105">
        <v>1740</v>
      </c>
      <c r="AI66" s="105">
        <v>17460</v>
      </c>
      <c r="AJ66" s="105"/>
      <c r="AK66" s="105">
        <v>25000</v>
      </c>
      <c r="AL66" s="105"/>
      <c r="AM66" s="105"/>
      <c r="AN66" s="105"/>
      <c r="AO66" s="105">
        <v>155.1</v>
      </c>
      <c r="AP66" s="105">
        <v>153</v>
      </c>
      <c r="AQ66" s="105"/>
      <c r="AR66" s="105">
        <v>105.4</v>
      </c>
      <c r="AS66" s="105">
        <v>108.6</v>
      </c>
      <c r="AT66" s="105"/>
      <c r="AU66" s="105"/>
      <c r="AV66" s="105"/>
      <c r="AW66" s="105"/>
      <c r="AX66" s="105"/>
    </row>
    <row r="67" spans="1:50" x14ac:dyDescent="0.2">
      <c r="A67" s="82">
        <f t="shared" si="22"/>
        <v>2006</v>
      </c>
      <c r="B67" s="82">
        <f t="shared" si="23"/>
        <v>7</v>
      </c>
      <c r="C67" s="65">
        <v>38912</v>
      </c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AF67" s="32" t="s">
        <v>30</v>
      </c>
      <c r="AG67" s="32" t="s">
        <v>30</v>
      </c>
      <c r="AH67" s="105" t="s">
        <v>30</v>
      </c>
      <c r="AI67" s="105" t="s">
        <v>30</v>
      </c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</row>
    <row r="68" spans="1:50" x14ac:dyDescent="0.2">
      <c r="A68" s="82">
        <f t="shared" si="22"/>
        <v>2006</v>
      </c>
      <c r="B68" s="82">
        <f t="shared" si="23"/>
        <v>7</v>
      </c>
      <c r="C68" s="65">
        <v>38919</v>
      </c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AF68" s="32" t="s">
        <v>30</v>
      </c>
      <c r="AG68" s="32" t="s">
        <v>30</v>
      </c>
      <c r="AH68" s="105" t="s">
        <v>30</v>
      </c>
      <c r="AI68" s="105" t="s">
        <v>30</v>
      </c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</row>
    <row r="69" spans="1:50" x14ac:dyDescent="0.2">
      <c r="A69" s="82">
        <f t="shared" si="22"/>
        <v>2006</v>
      </c>
      <c r="B69" s="82">
        <f t="shared" si="23"/>
        <v>7</v>
      </c>
      <c r="C69" s="65">
        <v>38926</v>
      </c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AF69" s="32" t="s">
        <v>30</v>
      </c>
      <c r="AG69" s="32" t="s">
        <v>30</v>
      </c>
      <c r="AH69" s="105" t="s">
        <v>30</v>
      </c>
      <c r="AI69" s="105" t="s">
        <v>30</v>
      </c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</row>
    <row r="70" spans="1:50" x14ac:dyDescent="0.2">
      <c r="A70" s="82">
        <f t="shared" si="22"/>
        <v>2006</v>
      </c>
      <c r="B70" s="82">
        <f t="shared" si="23"/>
        <v>8</v>
      </c>
      <c r="C70" s="65">
        <v>38933</v>
      </c>
      <c r="D70" s="105">
        <v>92</v>
      </c>
      <c r="E70" s="105">
        <v>98</v>
      </c>
      <c r="F70" s="105"/>
      <c r="G70" s="105"/>
      <c r="H70" s="105"/>
      <c r="I70" s="105">
        <v>143.69999999999999</v>
      </c>
      <c r="J70" s="105"/>
      <c r="K70" s="105">
        <v>108.7</v>
      </c>
      <c r="L70" s="105"/>
      <c r="M70" s="105">
        <v>110.3</v>
      </c>
      <c r="N70" s="105">
        <v>1011.25</v>
      </c>
      <c r="O70" s="105">
        <v>335</v>
      </c>
      <c r="P70" s="105"/>
      <c r="Q70" s="105"/>
      <c r="R70" s="105">
        <v>613</v>
      </c>
      <c r="S70" s="105">
        <v>379</v>
      </c>
      <c r="T70" s="105"/>
      <c r="U70" s="105">
        <v>137.25</v>
      </c>
      <c r="V70" s="105">
        <v>140.25</v>
      </c>
      <c r="W70" s="105">
        <v>151</v>
      </c>
      <c r="Y70" s="32">
        <v>1.25</v>
      </c>
      <c r="Z70" s="32">
        <v>2.4</v>
      </c>
      <c r="AA70" s="32">
        <v>2.25</v>
      </c>
      <c r="AB70" s="32">
        <v>22.1</v>
      </c>
      <c r="AF70" s="32">
        <v>990</v>
      </c>
      <c r="AG70" s="32">
        <v>1900</v>
      </c>
      <c r="AH70" s="105">
        <v>1780</v>
      </c>
      <c r="AI70" s="105">
        <v>17480</v>
      </c>
      <c r="AJ70" s="105"/>
      <c r="AK70" s="105">
        <v>20900</v>
      </c>
      <c r="AL70" s="105"/>
      <c r="AM70" s="105"/>
      <c r="AN70" s="105"/>
      <c r="AO70" s="105">
        <v>161.80000000000001</v>
      </c>
      <c r="AP70" s="105">
        <v>159.19999999999999</v>
      </c>
      <c r="AQ70" s="105"/>
      <c r="AR70" s="105">
        <v>108.2</v>
      </c>
      <c r="AS70" s="105">
        <v>110.52</v>
      </c>
      <c r="AT70" s="105"/>
      <c r="AU70" s="105"/>
      <c r="AV70" s="105"/>
      <c r="AW70" s="105"/>
      <c r="AX70" s="105"/>
    </row>
    <row r="71" spans="1:50" x14ac:dyDescent="0.2">
      <c r="A71" s="82">
        <f t="shared" si="22"/>
        <v>2006</v>
      </c>
      <c r="B71" s="82">
        <f t="shared" si="23"/>
        <v>8</v>
      </c>
      <c r="C71" s="65">
        <v>38940</v>
      </c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AF71" s="32" t="s">
        <v>30</v>
      </c>
      <c r="AG71" s="32" t="s">
        <v>30</v>
      </c>
      <c r="AH71" s="105" t="s">
        <v>30</v>
      </c>
      <c r="AI71" s="105" t="s">
        <v>30</v>
      </c>
      <c r="AJ71" s="105"/>
      <c r="AK71" s="105">
        <v>20900</v>
      </c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</row>
    <row r="72" spans="1:50" x14ac:dyDescent="0.2">
      <c r="A72" s="82">
        <f t="shared" si="22"/>
        <v>2006</v>
      </c>
      <c r="B72" s="82">
        <f t="shared" si="23"/>
        <v>8</v>
      </c>
      <c r="C72" s="65">
        <v>38947</v>
      </c>
      <c r="D72" s="105">
        <v>94</v>
      </c>
      <c r="E72" s="105">
        <v>98</v>
      </c>
      <c r="F72" s="105"/>
      <c r="G72" s="105"/>
      <c r="H72" s="105"/>
      <c r="I72" s="105">
        <v>148.19999999999999</v>
      </c>
      <c r="J72" s="105"/>
      <c r="K72" s="105">
        <v>107.2</v>
      </c>
      <c r="L72" s="105"/>
      <c r="M72" s="105">
        <v>110.3</v>
      </c>
      <c r="N72" s="105">
        <v>1011.25</v>
      </c>
      <c r="O72" s="105">
        <v>335</v>
      </c>
      <c r="P72" s="105"/>
      <c r="Q72" s="105"/>
      <c r="R72" s="105">
        <v>617</v>
      </c>
      <c r="S72" s="105">
        <v>380</v>
      </c>
      <c r="T72" s="105"/>
      <c r="U72" s="105">
        <v>137.25</v>
      </c>
      <c r="V72" s="105">
        <v>140.25</v>
      </c>
      <c r="W72" s="105">
        <v>151</v>
      </c>
      <c r="Y72" s="32">
        <v>1.25</v>
      </c>
      <c r="Z72" s="32">
        <v>2.4</v>
      </c>
      <c r="AA72" s="32">
        <v>2.25</v>
      </c>
      <c r="AB72" s="32">
        <v>22.1</v>
      </c>
      <c r="AF72" s="32">
        <v>990</v>
      </c>
      <c r="AG72" s="32">
        <v>1900</v>
      </c>
      <c r="AH72" s="105">
        <v>1780</v>
      </c>
      <c r="AI72" s="105">
        <v>17480</v>
      </c>
      <c r="AJ72" s="105"/>
      <c r="AK72" s="105">
        <v>20900</v>
      </c>
      <c r="AL72" s="105"/>
      <c r="AM72" s="105"/>
      <c r="AN72" s="105"/>
      <c r="AO72" s="105">
        <v>163.5</v>
      </c>
      <c r="AP72" s="105">
        <v>160.4</v>
      </c>
      <c r="AQ72" s="105"/>
      <c r="AR72" s="105">
        <v>110.4</v>
      </c>
      <c r="AS72" s="105">
        <v>112.5</v>
      </c>
      <c r="AT72" s="105"/>
      <c r="AU72" s="105"/>
      <c r="AV72" s="105"/>
      <c r="AW72" s="105"/>
      <c r="AX72" s="105"/>
    </row>
    <row r="73" spans="1:50" x14ac:dyDescent="0.2">
      <c r="A73" s="82">
        <f t="shared" si="22"/>
        <v>2006</v>
      </c>
      <c r="B73" s="82">
        <f t="shared" si="23"/>
        <v>8</v>
      </c>
      <c r="C73" s="65">
        <v>38954</v>
      </c>
      <c r="D73" s="105">
        <v>97</v>
      </c>
      <c r="E73" s="105">
        <v>100</v>
      </c>
      <c r="F73" s="105"/>
      <c r="G73" s="105"/>
      <c r="H73" s="105"/>
      <c r="I73" s="105">
        <v>147.69999999999999</v>
      </c>
      <c r="J73" s="105"/>
      <c r="K73" s="105">
        <v>109.5</v>
      </c>
      <c r="L73" s="105"/>
      <c r="M73" s="105">
        <v>109.1</v>
      </c>
      <c r="N73" s="105">
        <v>1001.25</v>
      </c>
      <c r="O73" s="105">
        <v>335</v>
      </c>
      <c r="P73" s="105"/>
      <c r="Q73" s="105"/>
      <c r="R73" s="105">
        <v>617</v>
      </c>
      <c r="S73" s="105">
        <v>380</v>
      </c>
      <c r="T73" s="105"/>
      <c r="U73" s="105">
        <v>137.25</v>
      </c>
      <c r="V73" s="105">
        <v>140.25</v>
      </c>
      <c r="W73" s="105">
        <v>151</v>
      </c>
      <c r="Y73" s="32">
        <v>1.25</v>
      </c>
      <c r="Z73" s="32">
        <v>2.4</v>
      </c>
      <c r="AA73" s="32">
        <v>2.25</v>
      </c>
      <c r="AB73" s="32">
        <v>22.1</v>
      </c>
      <c r="AF73" s="32">
        <v>990</v>
      </c>
      <c r="AG73" s="32">
        <v>1900</v>
      </c>
      <c r="AH73" s="105">
        <v>1780</v>
      </c>
      <c r="AI73" s="105">
        <v>17480</v>
      </c>
      <c r="AJ73" s="105"/>
      <c r="AK73" s="105">
        <v>20900</v>
      </c>
      <c r="AL73" s="105"/>
      <c r="AM73" s="105"/>
      <c r="AN73" s="105"/>
      <c r="AO73" s="105">
        <v>166.2</v>
      </c>
      <c r="AP73" s="105">
        <v>161.9</v>
      </c>
      <c r="AQ73" s="105"/>
      <c r="AR73" s="105">
        <v>112</v>
      </c>
      <c r="AS73" s="105">
        <v>114</v>
      </c>
      <c r="AT73" s="105"/>
      <c r="AU73" s="105"/>
      <c r="AV73" s="105"/>
      <c r="AW73" s="105"/>
      <c r="AX73" s="105"/>
    </row>
    <row r="74" spans="1:50" x14ac:dyDescent="0.2">
      <c r="A74" s="82">
        <f t="shared" si="22"/>
        <v>2006</v>
      </c>
      <c r="B74" s="82">
        <f t="shared" si="23"/>
        <v>9</v>
      </c>
      <c r="C74" s="65">
        <v>38961</v>
      </c>
      <c r="D74" s="105">
        <v>97</v>
      </c>
      <c r="E74" s="105">
        <v>100</v>
      </c>
      <c r="F74" s="105"/>
      <c r="G74" s="105"/>
      <c r="H74" s="105"/>
      <c r="I74" s="105">
        <v>147.69999999999999</v>
      </c>
      <c r="J74" s="105"/>
      <c r="K74" s="105">
        <v>111</v>
      </c>
      <c r="L74" s="105"/>
      <c r="M74" s="105">
        <v>109.7</v>
      </c>
      <c r="N74" s="105">
        <v>986.25</v>
      </c>
      <c r="O74" s="105">
        <v>335</v>
      </c>
      <c r="P74" s="105"/>
      <c r="Q74" s="105"/>
      <c r="R74" s="105">
        <v>617</v>
      </c>
      <c r="S74" s="105">
        <v>380</v>
      </c>
      <c r="T74" s="105"/>
      <c r="U74" s="105">
        <v>138</v>
      </c>
      <c r="V74" s="105">
        <v>140.5</v>
      </c>
      <c r="W74" s="105">
        <v>151</v>
      </c>
      <c r="Y74" s="32">
        <v>1.25</v>
      </c>
      <c r="Z74" s="32">
        <v>2.4</v>
      </c>
      <c r="AA74" s="32">
        <v>2.25</v>
      </c>
      <c r="AB74" s="32">
        <v>22.25</v>
      </c>
      <c r="AF74" s="32">
        <v>990</v>
      </c>
      <c r="AG74" s="32">
        <v>1900</v>
      </c>
      <c r="AH74" s="105">
        <v>1780</v>
      </c>
      <c r="AI74" s="105">
        <v>17600</v>
      </c>
      <c r="AJ74" s="105"/>
      <c r="AK74" s="105">
        <v>20900</v>
      </c>
      <c r="AL74" s="105"/>
      <c r="AM74" s="105"/>
      <c r="AN74" s="105"/>
      <c r="AO74" s="105">
        <v>165.5</v>
      </c>
      <c r="AP74" s="105">
        <v>161.30000000000001</v>
      </c>
      <c r="AQ74" s="105"/>
      <c r="AR74" s="105">
        <v>112.1</v>
      </c>
      <c r="AS74" s="105">
        <v>114</v>
      </c>
      <c r="AT74" s="105"/>
      <c r="AU74" s="105"/>
      <c r="AV74" s="105"/>
      <c r="AW74" s="105"/>
      <c r="AX74" s="105"/>
    </row>
    <row r="75" spans="1:50" x14ac:dyDescent="0.2">
      <c r="A75" s="82">
        <f t="shared" si="22"/>
        <v>2006</v>
      </c>
      <c r="B75" s="82">
        <f t="shared" si="23"/>
        <v>9</v>
      </c>
      <c r="C75" s="65">
        <v>38968</v>
      </c>
      <c r="D75" s="105">
        <v>97</v>
      </c>
      <c r="E75" s="105">
        <v>100</v>
      </c>
      <c r="F75" s="105"/>
      <c r="G75" s="105"/>
      <c r="H75" s="105"/>
      <c r="I75" s="105">
        <v>147.69999999999999</v>
      </c>
      <c r="J75" s="105"/>
      <c r="K75" s="105">
        <v>113.2</v>
      </c>
      <c r="L75" s="105"/>
      <c r="M75" s="105">
        <v>109.4</v>
      </c>
      <c r="N75" s="105">
        <v>956.25</v>
      </c>
      <c r="O75" s="105">
        <v>331</v>
      </c>
      <c r="P75" s="105"/>
      <c r="Q75" s="105"/>
      <c r="R75" s="105">
        <v>611</v>
      </c>
      <c r="S75" s="105">
        <v>377</v>
      </c>
      <c r="T75" s="105"/>
      <c r="U75" s="105">
        <v>138</v>
      </c>
      <c r="V75" s="105">
        <v>140.5</v>
      </c>
      <c r="W75" s="105">
        <v>151</v>
      </c>
      <c r="Y75" s="32">
        <v>1.25</v>
      </c>
      <c r="Z75" s="32">
        <v>2.4</v>
      </c>
      <c r="AA75" s="32">
        <v>2.25</v>
      </c>
      <c r="AB75" s="32">
        <v>22.25</v>
      </c>
      <c r="AF75" s="32">
        <v>990</v>
      </c>
      <c r="AG75" s="32">
        <v>1900</v>
      </c>
      <c r="AH75" s="105">
        <v>1780</v>
      </c>
      <c r="AI75" s="105">
        <v>17600</v>
      </c>
      <c r="AJ75" s="105"/>
      <c r="AK75" s="105">
        <v>20900</v>
      </c>
      <c r="AL75" s="105"/>
      <c r="AM75" s="105"/>
      <c r="AN75" s="105"/>
      <c r="AO75" s="105">
        <v>163.80000000000001</v>
      </c>
      <c r="AP75" s="105">
        <v>159.80000000000001</v>
      </c>
      <c r="AQ75" s="105"/>
      <c r="AR75" s="105">
        <v>112.1</v>
      </c>
      <c r="AS75" s="105">
        <v>113.9</v>
      </c>
      <c r="AT75" s="105"/>
      <c r="AU75" s="105"/>
      <c r="AV75" s="105"/>
      <c r="AW75" s="105"/>
      <c r="AX75" s="105"/>
    </row>
    <row r="76" spans="1:50" x14ac:dyDescent="0.2">
      <c r="A76" s="82">
        <f t="shared" si="22"/>
        <v>2006</v>
      </c>
      <c r="B76" s="82">
        <f t="shared" si="23"/>
        <v>9</v>
      </c>
      <c r="C76" s="65">
        <v>38975</v>
      </c>
      <c r="D76" s="105">
        <v>97</v>
      </c>
      <c r="E76" s="105">
        <v>100</v>
      </c>
      <c r="F76" s="105"/>
      <c r="G76" s="105"/>
      <c r="H76" s="105"/>
      <c r="I76" s="105">
        <v>150.69999999999999</v>
      </c>
      <c r="J76" s="105"/>
      <c r="K76" s="105">
        <v>116.2</v>
      </c>
      <c r="L76" s="105"/>
      <c r="M76" s="105">
        <v>110.2</v>
      </c>
      <c r="N76" s="105">
        <v>966.25</v>
      </c>
      <c r="O76" s="105">
        <v>331</v>
      </c>
      <c r="P76" s="105"/>
      <c r="Q76" s="105"/>
      <c r="R76" s="105">
        <v>611</v>
      </c>
      <c r="S76" s="105">
        <v>377</v>
      </c>
      <c r="T76" s="105"/>
      <c r="U76" s="105">
        <v>138</v>
      </c>
      <c r="V76" s="105">
        <v>140.5</v>
      </c>
      <c r="W76" s="105">
        <v>151</v>
      </c>
      <c r="Y76" s="32">
        <v>1.25</v>
      </c>
      <c r="Z76" s="32">
        <v>2.4</v>
      </c>
      <c r="AA76" s="32">
        <v>2.25</v>
      </c>
      <c r="AB76" s="32">
        <v>23.5</v>
      </c>
      <c r="AF76" s="32">
        <v>990</v>
      </c>
      <c r="AG76" s="32">
        <v>1900</v>
      </c>
      <c r="AH76" s="105">
        <v>1780</v>
      </c>
      <c r="AI76" s="105">
        <v>18590</v>
      </c>
      <c r="AJ76" s="105"/>
      <c r="AK76" s="105">
        <v>20900</v>
      </c>
      <c r="AL76" s="105"/>
      <c r="AM76" s="105"/>
      <c r="AN76" s="105"/>
      <c r="AO76" s="105">
        <v>165</v>
      </c>
      <c r="AP76" s="105">
        <v>160.80000000000001</v>
      </c>
      <c r="AQ76" s="105"/>
      <c r="AR76" s="105">
        <v>112.6</v>
      </c>
      <c r="AS76" s="105">
        <v>114.5</v>
      </c>
      <c r="AT76" s="105"/>
      <c r="AU76" s="105"/>
      <c r="AV76" s="105"/>
      <c r="AW76" s="105"/>
      <c r="AX76" s="105"/>
    </row>
    <row r="77" spans="1:50" x14ac:dyDescent="0.2">
      <c r="A77" s="82">
        <f t="shared" si="22"/>
        <v>2006</v>
      </c>
      <c r="B77" s="82">
        <f t="shared" si="23"/>
        <v>9</v>
      </c>
      <c r="C77" s="65">
        <v>38982</v>
      </c>
      <c r="D77" s="105">
        <v>97.75</v>
      </c>
      <c r="E77" s="105">
        <v>100.75</v>
      </c>
      <c r="F77" s="105"/>
      <c r="G77" s="105"/>
      <c r="H77" s="105"/>
      <c r="I77" s="105">
        <v>152.69999999999999</v>
      </c>
      <c r="J77" s="105"/>
      <c r="K77" s="105">
        <v>117.7</v>
      </c>
      <c r="L77" s="105"/>
      <c r="M77" s="105">
        <v>110.3</v>
      </c>
      <c r="N77" s="105">
        <v>966.25</v>
      </c>
      <c r="O77" s="105">
        <v>331</v>
      </c>
      <c r="P77" s="105"/>
      <c r="Q77" s="105"/>
      <c r="R77" s="105">
        <v>611</v>
      </c>
      <c r="S77" s="105">
        <v>377</v>
      </c>
      <c r="T77" s="105"/>
      <c r="U77" s="105">
        <v>138.75</v>
      </c>
      <c r="V77" s="105">
        <v>141.75</v>
      </c>
      <c r="W77" s="105">
        <v>153</v>
      </c>
      <c r="Y77" s="32">
        <v>1.25</v>
      </c>
      <c r="Z77" s="32">
        <v>2.4</v>
      </c>
      <c r="AA77" s="32">
        <v>2.25</v>
      </c>
      <c r="AB77" s="32">
        <v>23.5</v>
      </c>
      <c r="AF77" s="32">
        <v>990</v>
      </c>
      <c r="AG77" s="32">
        <v>1900</v>
      </c>
      <c r="AH77" s="105">
        <v>1780</v>
      </c>
      <c r="AI77" s="105">
        <v>18580</v>
      </c>
      <c r="AJ77" s="105"/>
      <c r="AK77" s="105">
        <v>20900</v>
      </c>
      <c r="AL77" s="105"/>
      <c r="AM77" s="105"/>
      <c r="AN77" s="105"/>
      <c r="AO77" s="105">
        <v>165.8</v>
      </c>
      <c r="AP77" s="105">
        <v>161.6</v>
      </c>
      <c r="AQ77" s="105"/>
      <c r="AR77" s="105">
        <v>113.4</v>
      </c>
      <c r="AS77" s="105">
        <v>115.4</v>
      </c>
      <c r="AT77" s="105"/>
      <c r="AU77" s="105"/>
      <c r="AV77" s="105"/>
      <c r="AW77" s="105"/>
      <c r="AX77" s="105"/>
    </row>
    <row r="78" spans="1:50" x14ac:dyDescent="0.2">
      <c r="A78" s="82">
        <f t="shared" si="22"/>
        <v>2006</v>
      </c>
      <c r="B78" s="82">
        <f t="shared" si="23"/>
        <v>9</v>
      </c>
      <c r="C78" s="65">
        <v>38989</v>
      </c>
      <c r="D78" s="105">
        <v>97.75</v>
      </c>
      <c r="E78" s="105">
        <v>100.75</v>
      </c>
      <c r="F78" s="105"/>
      <c r="G78" s="105"/>
      <c r="H78" s="105"/>
      <c r="I78" s="105">
        <v>153.1</v>
      </c>
      <c r="J78" s="105"/>
      <c r="K78" s="105">
        <v>117.7</v>
      </c>
      <c r="L78" s="105"/>
      <c r="M78" s="105">
        <v>109.5</v>
      </c>
      <c r="N78" s="105">
        <v>966.25</v>
      </c>
      <c r="O78" s="105">
        <v>331</v>
      </c>
      <c r="P78" s="105"/>
      <c r="Q78" s="105"/>
      <c r="R78" s="105">
        <v>611</v>
      </c>
      <c r="S78" s="105">
        <v>377</v>
      </c>
      <c r="T78" s="105"/>
      <c r="U78" s="105">
        <v>139</v>
      </c>
      <c r="V78" s="105">
        <v>142</v>
      </c>
      <c r="W78" s="105">
        <v>154</v>
      </c>
      <c r="Y78" s="32">
        <v>1.3</v>
      </c>
      <c r="Z78" s="32">
        <v>2.4</v>
      </c>
      <c r="AA78" s="32">
        <v>2.2000000000000002</v>
      </c>
      <c r="AB78" s="32">
        <v>24</v>
      </c>
      <c r="AF78" s="32">
        <v>1030</v>
      </c>
      <c r="AG78" s="32">
        <v>1900</v>
      </c>
      <c r="AH78" s="105">
        <v>1740</v>
      </c>
      <c r="AI78" s="105">
        <v>18980</v>
      </c>
      <c r="AJ78" s="105"/>
      <c r="AK78" s="105">
        <v>20900</v>
      </c>
      <c r="AL78" s="105"/>
      <c r="AM78" s="105"/>
      <c r="AN78" s="105"/>
      <c r="AO78" s="105">
        <v>166</v>
      </c>
      <c r="AP78" s="105">
        <v>161.69999999999999</v>
      </c>
      <c r="AQ78" s="105"/>
      <c r="AR78" s="105">
        <v>113.4</v>
      </c>
      <c r="AS78" s="105">
        <v>115.5</v>
      </c>
      <c r="AT78" s="105"/>
      <c r="AU78" s="105"/>
      <c r="AV78" s="105"/>
      <c r="AW78" s="105"/>
      <c r="AX78" s="105"/>
    </row>
    <row r="79" spans="1:50" x14ac:dyDescent="0.2">
      <c r="A79" s="82">
        <f t="shared" si="22"/>
        <v>2006</v>
      </c>
      <c r="B79" s="82">
        <f t="shared" si="23"/>
        <v>10</v>
      </c>
      <c r="C79" s="65">
        <v>38996</v>
      </c>
      <c r="D79" s="105">
        <v>97.75</v>
      </c>
      <c r="E79" s="105">
        <v>100.75</v>
      </c>
      <c r="F79" s="105"/>
      <c r="G79" s="105"/>
      <c r="H79" s="105"/>
      <c r="I79" s="105">
        <v>153.69999999999999</v>
      </c>
      <c r="J79" s="105"/>
      <c r="K79" s="105">
        <v>117.6</v>
      </c>
      <c r="L79" s="105"/>
      <c r="M79" s="105">
        <v>109.9</v>
      </c>
      <c r="N79" s="105">
        <v>966.25</v>
      </c>
      <c r="O79" s="105">
        <v>331</v>
      </c>
      <c r="P79" s="105"/>
      <c r="Q79" s="105"/>
      <c r="R79" s="105">
        <v>611</v>
      </c>
      <c r="S79" s="105">
        <v>377</v>
      </c>
      <c r="T79" s="105"/>
      <c r="U79" s="105">
        <v>139</v>
      </c>
      <c r="V79" s="105">
        <v>142</v>
      </c>
      <c r="W79" s="105">
        <v>154</v>
      </c>
      <c r="Y79" s="32">
        <v>1.3</v>
      </c>
      <c r="Z79" s="32">
        <v>2.4</v>
      </c>
      <c r="AA79" s="32">
        <v>2.2000000000000002</v>
      </c>
      <c r="AB79" s="32">
        <v>24</v>
      </c>
      <c r="AF79" s="32">
        <v>1030</v>
      </c>
      <c r="AG79" s="32">
        <v>1900</v>
      </c>
      <c r="AH79" s="105">
        <v>1740</v>
      </c>
      <c r="AI79" s="105">
        <v>18980</v>
      </c>
      <c r="AJ79" s="105"/>
      <c r="AK79" s="105">
        <v>20900</v>
      </c>
      <c r="AL79" s="105"/>
      <c r="AM79" s="105"/>
      <c r="AN79" s="105"/>
      <c r="AO79" s="105">
        <v>164.5</v>
      </c>
      <c r="AP79" s="105">
        <v>161.19999999999999</v>
      </c>
      <c r="AQ79" s="105"/>
      <c r="AR79" s="105">
        <v>112.5</v>
      </c>
      <c r="AS79" s="105">
        <v>114.5</v>
      </c>
      <c r="AT79" s="105"/>
      <c r="AU79" s="105"/>
      <c r="AV79" s="105"/>
      <c r="AW79" s="105"/>
      <c r="AX79" s="105"/>
    </row>
    <row r="80" spans="1:50" x14ac:dyDescent="0.2">
      <c r="A80" s="82">
        <f t="shared" si="22"/>
        <v>2006</v>
      </c>
      <c r="B80" s="82">
        <f t="shared" si="23"/>
        <v>10</v>
      </c>
      <c r="C80" s="65">
        <v>39003</v>
      </c>
      <c r="D80" s="105">
        <v>99</v>
      </c>
      <c r="E80" s="105">
        <v>104</v>
      </c>
      <c r="F80" s="105"/>
      <c r="G80" s="105"/>
      <c r="H80" s="105"/>
      <c r="I80" s="105">
        <v>155.30000000000001</v>
      </c>
      <c r="J80" s="105"/>
      <c r="K80" s="105">
        <v>116.1</v>
      </c>
      <c r="L80" s="105"/>
      <c r="M80" s="105">
        <v>111</v>
      </c>
      <c r="N80" s="105">
        <v>971.25</v>
      </c>
      <c r="O80" s="105">
        <v>334</v>
      </c>
      <c r="P80" s="105"/>
      <c r="Q80" s="105"/>
      <c r="R80" s="105">
        <v>602</v>
      </c>
      <c r="S80" s="105">
        <v>371</v>
      </c>
      <c r="T80" s="105"/>
      <c r="U80" s="105">
        <v>139</v>
      </c>
      <c r="V80" s="105">
        <v>142</v>
      </c>
      <c r="W80" s="105">
        <v>154</v>
      </c>
      <c r="Y80" s="32">
        <v>1.3</v>
      </c>
      <c r="Z80" s="32">
        <v>2.4</v>
      </c>
      <c r="AA80" s="32">
        <v>2.2000000000000002</v>
      </c>
      <c r="AB80" s="32">
        <v>24</v>
      </c>
      <c r="AF80" s="32">
        <v>1030</v>
      </c>
      <c r="AG80" s="32">
        <v>1900</v>
      </c>
      <c r="AH80" s="105">
        <v>1740</v>
      </c>
      <c r="AI80" s="105">
        <v>18980</v>
      </c>
      <c r="AJ80" s="105"/>
      <c r="AK80" s="105">
        <v>20900</v>
      </c>
      <c r="AL80" s="105"/>
      <c r="AM80" s="105"/>
      <c r="AN80" s="105"/>
      <c r="AO80" s="105">
        <v>166.7</v>
      </c>
      <c r="AP80" s="105">
        <v>162.9</v>
      </c>
      <c r="AQ80" s="105"/>
      <c r="AR80" s="105">
        <v>114.6</v>
      </c>
      <c r="AS80" s="105">
        <v>116.6</v>
      </c>
      <c r="AT80" s="105"/>
      <c r="AU80" s="105"/>
      <c r="AV80" s="105"/>
      <c r="AW80" s="105"/>
      <c r="AX80" s="105"/>
    </row>
    <row r="81" spans="1:53" x14ac:dyDescent="0.2">
      <c r="A81" s="82">
        <f t="shared" si="22"/>
        <v>2006</v>
      </c>
      <c r="B81" s="82">
        <f t="shared" si="23"/>
        <v>10</v>
      </c>
      <c r="C81" s="65">
        <v>39010</v>
      </c>
      <c r="D81" s="105">
        <v>99</v>
      </c>
      <c r="E81" s="105">
        <v>104</v>
      </c>
      <c r="F81" s="105"/>
      <c r="G81" s="105"/>
      <c r="H81" s="105"/>
      <c r="I81" s="105">
        <v>163.4</v>
      </c>
      <c r="J81" s="105"/>
      <c r="K81" s="105">
        <v>116.3</v>
      </c>
      <c r="L81" s="105"/>
      <c r="M81" s="105">
        <v>111.7</v>
      </c>
      <c r="N81" s="105">
        <v>975.25</v>
      </c>
      <c r="O81" s="105">
        <v>334.3</v>
      </c>
      <c r="P81" s="105"/>
      <c r="Q81" s="105"/>
      <c r="R81" s="105">
        <v>602</v>
      </c>
      <c r="S81" s="105">
        <v>371</v>
      </c>
      <c r="T81" s="105"/>
      <c r="U81" s="105">
        <v>139</v>
      </c>
      <c r="V81" s="105">
        <v>142</v>
      </c>
      <c r="W81" s="105">
        <v>154</v>
      </c>
      <c r="Y81" s="32">
        <v>1.3</v>
      </c>
      <c r="Z81" s="32">
        <v>2.4</v>
      </c>
      <c r="AA81" s="32">
        <v>2.2000000000000002</v>
      </c>
      <c r="AB81" s="32">
        <v>24</v>
      </c>
      <c r="AF81" s="32">
        <v>1030</v>
      </c>
      <c r="AG81" s="32">
        <v>1900</v>
      </c>
      <c r="AH81" s="105">
        <v>1740</v>
      </c>
      <c r="AI81" s="105">
        <v>18980</v>
      </c>
      <c r="AJ81" s="105"/>
      <c r="AK81" s="105">
        <v>20900</v>
      </c>
      <c r="AL81" s="105"/>
      <c r="AM81" s="105"/>
      <c r="AN81" s="105"/>
      <c r="AO81" s="105">
        <v>168.3</v>
      </c>
      <c r="AP81" s="105">
        <v>164.8</v>
      </c>
      <c r="AQ81" s="105"/>
      <c r="AR81" s="105">
        <v>115.4</v>
      </c>
      <c r="AS81" s="105">
        <v>118.2</v>
      </c>
      <c r="AT81" s="105"/>
      <c r="AU81" s="105"/>
      <c r="AV81" s="105"/>
      <c r="AW81" s="105"/>
      <c r="AX81" s="105"/>
    </row>
    <row r="82" spans="1:53" x14ac:dyDescent="0.2">
      <c r="A82" s="82">
        <f t="shared" si="22"/>
        <v>2006</v>
      </c>
      <c r="B82" s="82">
        <f t="shared" si="23"/>
        <v>10</v>
      </c>
      <c r="C82" s="65">
        <v>39017</v>
      </c>
      <c r="D82" s="105">
        <v>99</v>
      </c>
      <c r="E82" s="105">
        <v>104</v>
      </c>
      <c r="F82" s="105"/>
      <c r="G82" s="105"/>
      <c r="H82" s="105"/>
      <c r="I82" s="105">
        <v>164.4</v>
      </c>
      <c r="J82" s="105"/>
      <c r="K82" s="105">
        <v>119.3</v>
      </c>
      <c r="L82" s="105"/>
      <c r="M82" s="105">
        <v>117.6</v>
      </c>
      <c r="N82" s="105">
        <v>975.25</v>
      </c>
      <c r="O82" s="105">
        <v>334.3</v>
      </c>
      <c r="P82" s="105"/>
      <c r="Q82" s="105"/>
      <c r="R82" s="105">
        <v>602</v>
      </c>
      <c r="S82" s="105">
        <v>371</v>
      </c>
      <c r="T82" s="105"/>
      <c r="U82" s="105">
        <v>139</v>
      </c>
      <c r="V82" s="105">
        <v>142</v>
      </c>
      <c r="W82" s="105">
        <v>154</v>
      </c>
      <c r="Y82" s="32">
        <v>1.3</v>
      </c>
      <c r="Z82" s="32">
        <v>2.4</v>
      </c>
      <c r="AA82" s="32">
        <v>2.2000000000000002</v>
      </c>
      <c r="AB82" s="32">
        <v>24</v>
      </c>
      <c r="AF82" s="32">
        <v>1030</v>
      </c>
      <c r="AG82" s="32">
        <v>1900</v>
      </c>
      <c r="AH82" s="105">
        <v>1740</v>
      </c>
      <c r="AI82" s="105">
        <v>18980</v>
      </c>
      <c r="AJ82" s="105"/>
      <c r="AK82" s="105">
        <v>20900</v>
      </c>
      <c r="AL82" s="105"/>
      <c r="AM82" s="105"/>
      <c r="AN82" s="105"/>
      <c r="AO82" s="105">
        <v>168.5</v>
      </c>
      <c r="AP82" s="105">
        <v>165</v>
      </c>
      <c r="AQ82" s="105"/>
      <c r="AR82" s="105">
        <v>116.1</v>
      </c>
      <c r="AS82" s="105">
        <v>118.4</v>
      </c>
      <c r="AT82" s="105"/>
      <c r="AU82" s="105"/>
      <c r="AV82" s="105"/>
      <c r="AW82" s="105"/>
      <c r="AX82" s="105"/>
    </row>
    <row r="83" spans="1:53" x14ac:dyDescent="0.2">
      <c r="A83" s="82">
        <f t="shared" si="22"/>
        <v>2006</v>
      </c>
      <c r="B83" s="82">
        <f t="shared" si="23"/>
        <v>11</v>
      </c>
      <c r="C83" s="65">
        <v>39024</v>
      </c>
      <c r="D83" s="105">
        <v>105.5</v>
      </c>
      <c r="E83" s="105">
        <v>110.5</v>
      </c>
      <c r="F83" s="105"/>
      <c r="G83" s="105"/>
      <c r="H83" s="105"/>
      <c r="I83" s="105">
        <v>167.4</v>
      </c>
      <c r="J83" s="105"/>
      <c r="K83" s="105">
        <v>120</v>
      </c>
      <c r="L83" s="105"/>
      <c r="M83" s="105">
        <v>116.2</v>
      </c>
      <c r="N83" s="105">
        <v>975.25</v>
      </c>
      <c r="O83" s="105">
        <v>342.3</v>
      </c>
      <c r="P83" s="105"/>
      <c r="Q83" s="105"/>
      <c r="R83" s="105">
        <v>602</v>
      </c>
      <c r="S83" s="105">
        <v>371</v>
      </c>
      <c r="T83" s="105"/>
      <c r="U83" s="105">
        <v>139</v>
      </c>
      <c r="V83" s="105">
        <v>142</v>
      </c>
      <c r="W83" s="105">
        <v>154</v>
      </c>
      <c r="Y83" s="32">
        <v>1.3</v>
      </c>
      <c r="Z83" s="32">
        <v>2.4</v>
      </c>
      <c r="AA83" s="32">
        <v>2.2000000000000002</v>
      </c>
      <c r="AB83" s="32">
        <v>24</v>
      </c>
      <c r="AF83" s="32">
        <v>1030</v>
      </c>
      <c r="AG83" s="32">
        <v>1900</v>
      </c>
      <c r="AH83" s="105">
        <v>1740</v>
      </c>
      <c r="AI83" s="105">
        <v>18980</v>
      </c>
      <c r="AJ83" s="105"/>
      <c r="AK83" s="105">
        <v>20900</v>
      </c>
      <c r="AL83" s="105"/>
      <c r="AM83" s="105"/>
      <c r="AN83" s="105"/>
      <c r="AO83" s="105">
        <v>173.1</v>
      </c>
      <c r="AP83" s="105">
        <v>169.3</v>
      </c>
      <c r="AQ83" s="105"/>
      <c r="AR83" s="105">
        <v>120.9</v>
      </c>
      <c r="AS83" s="105">
        <v>123.7</v>
      </c>
      <c r="AT83" s="105"/>
      <c r="AU83" s="105"/>
      <c r="AV83" s="105"/>
      <c r="AW83" s="105"/>
      <c r="AX83" s="105"/>
    </row>
    <row r="84" spans="1:53" x14ac:dyDescent="0.2">
      <c r="A84" s="82">
        <f t="shared" si="22"/>
        <v>2006</v>
      </c>
      <c r="B84" s="82">
        <f t="shared" si="23"/>
        <v>11</v>
      </c>
      <c r="C84" s="65">
        <v>39031</v>
      </c>
      <c r="D84" s="105">
        <v>106.5</v>
      </c>
      <c r="E84" s="105">
        <v>111.5</v>
      </c>
      <c r="F84" s="105"/>
      <c r="G84" s="105"/>
      <c r="H84" s="105"/>
      <c r="I84" s="105">
        <v>168.9</v>
      </c>
      <c r="J84" s="105"/>
      <c r="K84" s="105">
        <v>120</v>
      </c>
      <c r="L84" s="105"/>
      <c r="M84" s="105">
        <v>116.2</v>
      </c>
      <c r="N84" s="105">
        <v>975.25</v>
      </c>
      <c r="O84" s="105">
        <v>342.3</v>
      </c>
      <c r="P84" s="105"/>
      <c r="Q84" s="105"/>
      <c r="R84" s="105">
        <v>597</v>
      </c>
      <c r="S84" s="105">
        <v>368</v>
      </c>
      <c r="T84" s="105"/>
      <c r="U84" s="105">
        <v>150.75</v>
      </c>
      <c r="V84" s="105">
        <v>153</v>
      </c>
      <c r="W84" s="105">
        <v>164.5</v>
      </c>
      <c r="Y84" s="32">
        <v>1.49</v>
      </c>
      <c r="Z84" s="32">
        <v>2.36</v>
      </c>
      <c r="AA84" s="32">
        <v>2.08</v>
      </c>
      <c r="AB84" s="32">
        <v>26.5</v>
      </c>
      <c r="AF84" s="32">
        <v>1180</v>
      </c>
      <c r="AG84" s="32">
        <v>1870</v>
      </c>
      <c r="AH84" s="105">
        <v>1640</v>
      </c>
      <c r="AI84" s="105">
        <v>20950</v>
      </c>
      <c r="AJ84" s="105"/>
      <c r="AK84" s="105">
        <v>20900</v>
      </c>
      <c r="AL84" s="105"/>
      <c r="AM84" s="105"/>
      <c r="AN84" s="105"/>
      <c r="AO84" s="105">
        <v>174.8</v>
      </c>
      <c r="AP84" s="105">
        <v>162.30000000000001</v>
      </c>
      <c r="AQ84" s="105"/>
      <c r="AR84" s="105">
        <v>122.3</v>
      </c>
      <c r="AS84" s="105">
        <v>113.9</v>
      </c>
      <c r="AT84" s="105"/>
      <c r="AU84" s="105"/>
      <c r="AV84" s="105"/>
      <c r="AW84" s="105"/>
      <c r="AX84" s="105"/>
      <c r="BA84" t="s">
        <v>114</v>
      </c>
    </row>
    <row r="85" spans="1:53" x14ac:dyDescent="0.2">
      <c r="A85" s="82">
        <f t="shared" si="22"/>
        <v>2006</v>
      </c>
      <c r="B85" s="82">
        <f t="shared" si="23"/>
        <v>11</v>
      </c>
      <c r="C85" s="65">
        <v>39038</v>
      </c>
      <c r="D85" s="105">
        <v>106.5</v>
      </c>
      <c r="E85" s="105">
        <v>111.5</v>
      </c>
      <c r="F85" s="105"/>
      <c r="G85" s="105"/>
      <c r="H85" s="105"/>
      <c r="I85" s="105">
        <v>168.2</v>
      </c>
      <c r="J85" s="105"/>
      <c r="K85" s="105">
        <v>117.8</v>
      </c>
      <c r="L85" s="105"/>
      <c r="M85" s="105">
        <v>115.5</v>
      </c>
      <c r="N85" s="105">
        <v>970.25</v>
      </c>
      <c r="O85" s="105">
        <v>347.3</v>
      </c>
      <c r="P85" s="105"/>
      <c r="Q85" s="105"/>
      <c r="R85" s="105">
        <v>597</v>
      </c>
      <c r="S85" s="105">
        <v>368</v>
      </c>
      <c r="T85" s="105"/>
      <c r="U85" s="105">
        <v>150.75</v>
      </c>
      <c r="V85" s="105">
        <v>153</v>
      </c>
      <c r="W85" s="105">
        <v>164.5</v>
      </c>
      <c r="Y85" s="32">
        <v>1.51</v>
      </c>
      <c r="Z85" s="32">
        <v>2.36</v>
      </c>
      <c r="AA85" s="32">
        <v>2.08</v>
      </c>
      <c r="AB85" s="32">
        <v>27</v>
      </c>
      <c r="AF85" s="32">
        <v>1190</v>
      </c>
      <c r="AG85" s="32">
        <v>1870</v>
      </c>
      <c r="AH85" s="105">
        <v>1640</v>
      </c>
      <c r="AI85" s="105">
        <v>21350</v>
      </c>
      <c r="AJ85" s="105"/>
      <c r="AK85" s="105">
        <v>20900</v>
      </c>
      <c r="AL85" s="105"/>
      <c r="AM85" s="105"/>
      <c r="AN85" s="105"/>
      <c r="AO85" s="105">
        <v>174.7</v>
      </c>
      <c r="AP85" s="105">
        <v>162.19999999999999</v>
      </c>
      <c r="AQ85" s="105"/>
      <c r="AR85" s="105">
        <v>122.1</v>
      </c>
      <c r="AS85" s="105">
        <v>113.7</v>
      </c>
      <c r="AT85" s="105"/>
      <c r="AU85" s="105"/>
      <c r="AV85" s="105"/>
      <c r="AW85" s="105"/>
      <c r="AX85" s="105"/>
    </row>
    <row r="86" spans="1:53" x14ac:dyDescent="0.2">
      <c r="A86" s="82">
        <f t="shared" si="22"/>
        <v>2006</v>
      </c>
      <c r="B86" s="82">
        <f t="shared" si="23"/>
        <v>11</v>
      </c>
      <c r="C86" s="65">
        <v>39045</v>
      </c>
      <c r="D86" s="105">
        <v>111.5</v>
      </c>
      <c r="E86" s="105">
        <v>111.5</v>
      </c>
      <c r="F86" s="105"/>
      <c r="G86" s="105"/>
      <c r="H86" s="105"/>
      <c r="I86" s="105">
        <v>167.3</v>
      </c>
      <c r="J86" s="105"/>
      <c r="K86" s="105">
        <v>120</v>
      </c>
      <c r="L86" s="105"/>
      <c r="M86" s="105">
        <v>115.4</v>
      </c>
      <c r="N86" s="105">
        <v>945.25</v>
      </c>
      <c r="O86" s="105">
        <v>379.3</v>
      </c>
      <c r="P86" s="105"/>
      <c r="Q86" s="105"/>
      <c r="R86" s="105">
        <v>624</v>
      </c>
      <c r="S86" s="105">
        <v>373</v>
      </c>
      <c r="T86" s="105"/>
      <c r="U86" s="105">
        <v>152</v>
      </c>
      <c r="V86" s="105">
        <v>154.25</v>
      </c>
      <c r="W86" s="105">
        <v>165.25</v>
      </c>
      <c r="Y86" s="32">
        <v>1.51</v>
      </c>
      <c r="Z86" s="32">
        <v>2.36</v>
      </c>
      <c r="AA86" s="32">
        <v>2.08</v>
      </c>
      <c r="AB86" s="32">
        <v>28</v>
      </c>
      <c r="AF86" s="32">
        <v>1190</v>
      </c>
      <c r="AG86" s="32">
        <v>1870</v>
      </c>
      <c r="AH86" s="105">
        <v>1640</v>
      </c>
      <c r="AI86" s="105">
        <v>22130</v>
      </c>
      <c r="AJ86" s="105"/>
      <c r="AK86" s="105">
        <v>20900</v>
      </c>
      <c r="AL86" s="105"/>
      <c r="AM86" s="105"/>
      <c r="AN86" s="105"/>
      <c r="AO86" s="105">
        <v>175.3</v>
      </c>
      <c r="AP86" s="105">
        <v>164.5</v>
      </c>
      <c r="AQ86" s="105"/>
      <c r="AR86" s="105">
        <v>123.6</v>
      </c>
      <c r="AS86" s="105">
        <v>114.7</v>
      </c>
      <c r="AT86" s="105"/>
      <c r="AU86" s="105"/>
      <c r="AV86" s="105"/>
      <c r="AW86" s="105"/>
      <c r="AX86" s="105"/>
    </row>
    <row r="87" spans="1:53" x14ac:dyDescent="0.2">
      <c r="A87" s="82">
        <f t="shared" si="22"/>
        <v>2006</v>
      </c>
      <c r="B87" s="82">
        <f t="shared" si="23"/>
        <v>12</v>
      </c>
      <c r="C87" s="65">
        <v>39052</v>
      </c>
      <c r="D87" s="105">
        <v>112.5</v>
      </c>
      <c r="E87" s="105">
        <v>111.5</v>
      </c>
      <c r="F87" s="105"/>
      <c r="G87" s="105"/>
      <c r="H87" s="105"/>
      <c r="I87" s="105">
        <v>166.7</v>
      </c>
      <c r="J87" s="105"/>
      <c r="K87" s="105">
        <v>122.1</v>
      </c>
      <c r="L87" s="105"/>
      <c r="M87" s="105">
        <v>113.2</v>
      </c>
      <c r="N87" s="105">
        <v>941.25</v>
      </c>
      <c r="O87" s="105">
        <v>384</v>
      </c>
      <c r="P87" s="105"/>
      <c r="Q87" s="105"/>
      <c r="R87" s="105">
        <v>624</v>
      </c>
      <c r="S87" s="105">
        <v>373</v>
      </c>
      <c r="T87" s="105"/>
      <c r="U87" s="105">
        <v>152</v>
      </c>
      <c r="V87" s="105">
        <v>154.25</v>
      </c>
      <c r="W87" s="105">
        <v>165.25</v>
      </c>
      <c r="Y87" s="32">
        <v>1.51</v>
      </c>
      <c r="Z87" s="32">
        <v>2.36</v>
      </c>
      <c r="AA87" s="32">
        <v>2.0499999999999998</v>
      </c>
      <c r="AB87" s="32">
        <v>28</v>
      </c>
      <c r="AF87" s="32">
        <v>1190</v>
      </c>
      <c r="AG87" s="32">
        <v>1870</v>
      </c>
      <c r="AH87" s="105">
        <v>1620</v>
      </c>
      <c r="AI87" s="105">
        <v>22130</v>
      </c>
      <c r="AJ87" s="105"/>
      <c r="AK87" s="105">
        <v>20900</v>
      </c>
      <c r="AL87" s="105"/>
      <c r="AM87" s="105"/>
      <c r="AN87" s="105"/>
      <c r="AO87" s="105">
        <v>175.3</v>
      </c>
      <c r="AP87" s="105">
        <v>164.6</v>
      </c>
      <c r="AQ87" s="105"/>
      <c r="AR87" s="105">
        <v>123.8</v>
      </c>
      <c r="AS87" s="105">
        <v>114.8</v>
      </c>
      <c r="AT87" s="105"/>
      <c r="AU87" s="105"/>
      <c r="AV87" s="105"/>
      <c r="AW87" s="105"/>
      <c r="AX87" s="105"/>
    </row>
    <row r="88" spans="1:53" x14ac:dyDescent="0.2">
      <c r="A88" s="82">
        <f t="shared" ref="A88:A151" si="24">IF(C88&gt;0,YEAR(C88),0)</f>
        <v>2006</v>
      </c>
      <c r="B88" s="82">
        <f t="shared" ref="B88:B151" si="25">IF(C88&gt;0,MONTH(C88),0)</f>
        <v>12</v>
      </c>
      <c r="C88" s="65">
        <v>39059</v>
      </c>
      <c r="D88" s="105">
        <v>113</v>
      </c>
      <c r="E88" s="105">
        <v>112</v>
      </c>
      <c r="F88" s="105"/>
      <c r="G88" s="105"/>
      <c r="H88" s="105"/>
      <c r="I88" s="105">
        <v>152.19999999999999</v>
      </c>
      <c r="J88" s="105"/>
      <c r="K88" s="105">
        <v>123.6</v>
      </c>
      <c r="L88" s="105"/>
      <c r="M88" s="105">
        <v>112.8</v>
      </c>
      <c r="N88" s="105">
        <v>926.25</v>
      </c>
      <c r="O88" s="105">
        <v>384</v>
      </c>
      <c r="P88" s="105"/>
      <c r="Q88" s="105"/>
      <c r="R88" s="105">
        <v>628</v>
      </c>
      <c r="S88" s="105">
        <v>377</v>
      </c>
      <c r="T88" s="105"/>
      <c r="U88" s="105">
        <v>154</v>
      </c>
      <c r="V88" s="105">
        <v>155.5</v>
      </c>
      <c r="W88" s="105">
        <v>163.75</v>
      </c>
      <c r="Y88" s="32">
        <v>1.51</v>
      </c>
      <c r="Z88" s="32">
        <v>2.36</v>
      </c>
      <c r="AA88" s="32">
        <v>2.0499999999999998</v>
      </c>
      <c r="AB88" s="32">
        <v>29.5</v>
      </c>
      <c r="AF88" s="32">
        <v>1190</v>
      </c>
      <c r="AG88" s="32">
        <v>1870</v>
      </c>
      <c r="AH88" s="105">
        <v>1620</v>
      </c>
      <c r="AI88" s="105">
        <v>23310</v>
      </c>
      <c r="AJ88" s="105"/>
      <c r="AK88" s="105">
        <v>20900</v>
      </c>
      <c r="AL88" s="105"/>
      <c r="AM88" s="105"/>
      <c r="AN88" s="105"/>
      <c r="AO88" s="105">
        <v>172.5</v>
      </c>
      <c r="AP88" s="105">
        <v>161.4</v>
      </c>
      <c r="AQ88" s="105"/>
      <c r="AR88" s="105">
        <v>122.4</v>
      </c>
      <c r="AS88" s="105">
        <v>112.4</v>
      </c>
      <c r="AT88" s="105"/>
      <c r="AU88" s="105"/>
      <c r="AV88" s="105"/>
      <c r="AW88" s="105"/>
      <c r="AX88" s="105"/>
    </row>
    <row r="89" spans="1:53" x14ac:dyDescent="0.2">
      <c r="A89" s="82">
        <f t="shared" si="24"/>
        <v>2006</v>
      </c>
      <c r="B89" s="82">
        <f t="shared" si="25"/>
        <v>12</v>
      </c>
      <c r="C89" s="65">
        <v>39066</v>
      </c>
      <c r="D89" s="105">
        <v>113</v>
      </c>
      <c r="E89" s="105">
        <v>112</v>
      </c>
      <c r="F89" s="105"/>
      <c r="G89" s="105"/>
      <c r="H89" s="105"/>
      <c r="I89" s="105">
        <v>158.19999999999999</v>
      </c>
      <c r="J89" s="105"/>
      <c r="K89" s="105">
        <v>120.6</v>
      </c>
      <c r="L89" s="105"/>
      <c r="M89" s="105">
        <v>113.9</v>
      </c>
      <c r="N89" s="105">
        <v>926.25</v>
      </c>
      <c r="O89" s="105">
        <v>378.4</v>
      </c>
      <c r="P89" s="105"/>
      <c r="Q89" s="105"/>
      <c r="R89" s="105">
        <v>628</v>
      </c>
      <c r="S89" s="105">
        <v>377</v>
      </c>
      <c r="T89" s="105"/>
      <c r="U89" s="105">
        <v>154</v>
      </c>
      <c r="V89" s="105">
        <v>155.5</v>
      </c>
      <c r="W89" s="105">
        <v>163.75</v>
      </c>
      <c r="Y89" s="32">
        <v>1.5</v>
      </c>
      <c r="Z89" s="32">
        <v>2.36</v>
      </c>
      <c r="AA89" s="32">
        <v>2.04</v>
      </c>
      <c r="AB89" s="32">
        <v>30</v>
      </c>
      <c r="AF89" s="32">
        <v>1190</v>
      </c>
      <c r="AG89" s="32">
        <v>1860</v>
      </c>
      <c r="AH89" s="105">
        <v>1610</v>
      </c>
      <c r="AI89" s="105">
        <v>23700</v>
      </c>
      <c r="AJ89" s="105"/>
      <c r="AK89" s="105">
        <v>20900</v>
      </c>
      <c r="AL89" s="105"/>
      <c r="AM89" s="105"/>
      <c r="AN89" s="105"/>
      <c r="AO89" s="105">
        <v>173.5</v>
      </c>
      <c r="AP89" s="105">
        <v>162.4</v>
      </c>
      <c r="AQ89" s="105"/>
      <c r="AR89" s="105">
        <v>123.1</v>
      </c>
      <c r="AS89" s="105">
        <v>113.6</v>
      </c>
      <c r="AT89" s="105"/>
      <c r="AU89" s="105"/>
      <c r="AV89" s="105"/>
      <c r="AW89" s="105"/>
      <c r="AX89" s="105"/>
    </row>
    <row r="90" spans="1:53" x14ac:dyDescent="0.2">
      <c r="A90" s="82">
        <f t="shared" si="24"/>
        <v>2006</v>
      </c>
      <c r="B90" s="82">
        <f t="shared" si="25"/>
        <v>12</v>
      </c>
      <c r="C90" s="65">
        <v>39073</v>
      </c>
      <c r="D90" s="105">
        <v>113</v>
      </c>
      <c r="E90" s="105">
        <v>112</v>
      </c>
      <c r="F90" s="105"/>
      <c r="G90" s="105"/>
      <c r="H90" s="105"/>
      <c r="I90" s="105">
        <v>153.69999999999999</v>
      </c>
      <c r="J90" s="105"/>
      <c r="K90" s="105">
        <v>120.6</v>
      </c>
      <c r="L90" s="105"/>
      <c r="M90" s="105">
        <v>114.5</v>
      </c>
      <c r="N90" s="105">
        <v>926.25</v>
      </c>
      <c r="O90" s="105">
        <v>369</v>
      </c>
      <c r="P90" s="105"/>
      <c r="Q90" s="105"/>
      <c r="R90" s="105">
        <v>628</v>
      </c>
      <c r="S90" s="105">
        <v>377</v>
      </c>
      <c r="T90" s="105"/>
      <c r="U90" s="105">
        <v>154</v>
      </c>
      <c r="V90" s="105">
        <v>155.5</v>
      </c>
      <c r="W90" s="105">
        <v>163.75</v>
      </c>
      <c r="Y90" s="32">
        <v>1.5</v>
      </c>
      <c r="Z90" s="32">
        <v>2.36</v>
      </c>
      <c r="AA90" s="32">
        <v>2.04</v>
      </c>
      <c r="AB90" s="32">
        <v>30</v>
      </c>
      <c r="AF90" s="32">
        <v>1190</v>
      </c>
      <c r="AG90" s="32">
        <v>1860</v>
      </c>
      <c r="AH90" s="105">
        <v>1610</v>
      </c>
      <c r="AI90" s="105">
        <v>23700</v>
      </c>
      <c r="AJ90" s="105"/>
      <c r="AK90" s="105">
        <v>20900</v>
      </c>
      <c r="AL90" s="105"/>
      <c r="AM90" s="105"/>
      <c r="AN90" s="105"/>
      <c r="AO90" s="105">
        <v>172.4</v>
      </c>
      <c r="AP90" s="105">
        <v>161</v>
      </c>
      <c r="AQ90" s="105"/>
      <c r="AR90" s="105">
        <v>122.5</v>
      </c>
      <c r="AS90" s="105">
        <v>112.6</v>
      </c>
      <c r="AT90" s="105"/>
      <c r="AU90" s="105"/>
      <c r="AV90" s="105"/>
      <c r="AW90" s="105"/>
      <c r="AX90" s="105"/>
    </row>
    <row r="91" spans="1:53" x14ac:dyDescent="0.2">
      <c r="A91" s="82">
        <f t="shared" si="24"/>
        <v>2006</v>
      </c>
      <c r="B91" s="82">
        <f t="shared" si="25"/>
        <v>12</v>
      </c>
      <c r="C91" s="65">
        <v>39080</v>
      </c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AF91" s="32" t="s">
        <v>30</v>
      </c>
      <c r="AG91" s="32" t="s">
        <v>30</v>
      </c>
      <c r="AH91" s="105" t="s">
        <v>30</v>
      </c>
      <c r="AI91" s="105" t="s">
        <v>30</v>
      </c>
      <c r="AJ91" s="105"/>
      <c r="AK91" s="105">
        <v>20900</v>
      </c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</row>
    <row r="92" spans="1:53" x14ac:dyDescent="0.2">
      <c r="A92" s="82">
        <f t="shared" si="24"/>
        <v>2007</v>
      </c>
      <c r="B92" s="82">
        <f t="shared" si="25"/>
        <v>1</v>
      </c>
      <c r="C92" s="65">
        <v>39087</v>
      </c>
      <c r="D92" s="105">
        <v>113.5</v>
      </c>
      <c r="E92" s="105">
        <v>112.5</v>
      </c>
      <c r="F92" s="105"/>
      <c r="G92" s="105"/>
      <c r="H92" s="105"/>
      <c r="I92" s="105">
        <v>162.19999999999999</v>
      </c>
      <c r="J92" s="105"/>
      <c r="K92" s="105">
        <v>123.6</v>
      </c>
      <c r="L92" s="105"/>
      <c r="M92" s="105">
        <v>113.5</v>
      </c>
      <c r="N92" s="105">
        <v>916.25</v>
      </c>
      <c r="O92" s="105">
        <v>384</v>
      </c>
      <c r="P92" s="105"/>
      <c r="Q92" s="105"/>
      <c r="R92" s="105">
        <v>628</v>
      </c>
      <c r="S92" s="105">
        <v>378</v>
      </c>
      <c r="T92" s="105"/>
      <c r="U92" s="105">
        <v>155</v>
      </c>
      <c r="V92" s="105">
        <v>156.5</v>
      </c>
      <c r="W92" s="105">
        <v>166.5</v>
      </c>
      <c r="Y92" s="32">
        <v>1.5</v>
      </c>
      <c r="Z92" s="32">
        <v>2.36</v>
      </c>
      <c r="AA92" s="32">
        <v>2.04</v>
      </c>
      <c r="AB92" s="32">
        <v>30</v>
      </c>
      <c r="AF92" s="32">
        <v>1190</v>
      </c>
      <c r="AG92" s="32">
        <v>1870</v>
      </c>
      <c r="AH92" s="105">
        <v>1610</v>
      </c>
      <c r="AI92" s="105">
        <v>23710</v>
      </c>
      <c r="AJ92" s="105"/>
      <c r="AK92" s="105">
        <v>20900</v>
      </c>
      <c r="AL92" s="105"/>
      <c r="AM92" s="105"/>
      <c r="AN92" s="105"/>
      <c r="AO92" s="105">
        <v>174.2</v>
      </c>
      <c r="AP92" s="105">
        <v>163.4</v>
      </c>
      <c r="AQ92" s="105"/>
      <c r="AR92" s="105">
        <v>124</v>
      </c>
      <c r="AS92" s="105">
        <v>114.8</v>
      </c>
      <c r="AT92" s="105"/>
      <c r="AU92" s="105"/>
      <c r="AV92" s="105"/>
      <c r="AW92" s="105"/>
      <c r="AX92" s="105"/>
    </row>
    <row r="93" spans="1:53" x14ac:dyDescent="0.2">
      <c r="A93" s="82">
        <f t="shared" si="24"/>
        <v>2007</v>
      </c>
      <c r="B93" s="82">
        <f t="shared" si="25"/>
        <v>1</v>
      </c>
      <c r="C93" s="65">
        <v>39094</v>
      </c>
      <c r="D93" s="105">
        <v>113.5</v>
      </c>
      <c r="E93" s="105">
        <v>112.5</v>
      </c>
      <c r="F93" s="105"/>
      <c r="G93" s="105"/>
      <c r="H93" s="105"/>
      <c r="I93" s="105">
        <v>164.2</v>
      </c>
      <c r="J93" s="105"/>
      <c r="K93" s="105">
        <v>123.6</v>
      </c>
      <c r="L93" s="105"/>
      <c r="M93" s="105">
        <v>115</v>
      </c>
      <c r="N93" s="105">
        <v>916.25</v>
      </c>
      <c r="O93" s="105">
        <v>374</v>
      </c>
      <c r="P93" s="105"/>
      <c r="Q93" s="105"/>
      <c r="R93" s="105">
        <v>628</v>
      </c>
      <c r="S93" s="105">
        <v>378</v>
      </c>
      <c r="T93" s="105"/>
      <c r="U93" s="105">
        <v>155</v>
      </c>
      <c r="V93" s="105">
        <v>156.5</v>
      </c>
      <c r="W93" s="105">
        <v>166.5</v>
      </c>
      <c r="Y93" s="32">
        <v>1.48</v>
      </c>
      <c r="Z93" s="32">
        <v>2.36</v>
      </c>
      <c r="AA93" s="32">
        <v>2.04</v>
      </c>
      <c r="AB93" s="32">
        <v>30</v>
      </c>
      <c r="AF93" s="32">
        <v>1170</v>
      </c>
      <c r="AG93" s="32">
        <v>1860</v>
      </c>
      <c r="AH93" s="105">
        <v>1610</v>
      </c>
      <c r="AI93" s="105">
        <v>23700</v>
      </c>
      <c r="AJ93" s="105"/>
      <c r="AK93" s="105">
        <v>20900</v>
      </c>
      <c r="AL93" s="105"/>
      <c r="AM93" s="105"/>
      <c r="AN93" s="105"/>
      <c r="AO93" s="105">
        <v>174.1</v>
      </c>
      <c r="AP93" s="105">
        <v>163.30000000000001</v>
      </c>
      <c r="AQ93" s="105"/>
      <c r="AR93" s="105">
        <v>124.2</v>
      </c>
      <c r="AS93" s="105">
        <v>115.1</v>
      </c>
      <c r="AT93" s="105"/>
      <c r="AU93" s="105"/>
      <c r="AV93" s="105"/>
      <c r="AW93" s="105"/>
      <c r="AX93" s="105"/>
    </row>
    <row r="94" spans="1:53" x14ac:dyDescent="0.2">
      <c r="A94" s="82">
        <f t="shared" si="24"/>
        <v>2007</v>
      </c>
      <c r="B94" s="82">
        <f t="shared" si="25"/>
        <v>1</v>
      </c>
      <c r="C94" s="65">
        <v>39101</v>
      </c>
      <c r="D94" s="105">
        <v>115</v>
      </c>
      <c r="E94" s="105">
        <v>112.5</v>
      </c>
      <c r="F94" s="105"/>
      <c r="G94" s="105"/>
      <c r="H94" s="105"/>
      <c r="I94" s="105">
        <v>181.7</v>
      </c>
      <c r="J94" s="105"/>
      <c r="K94" s="105">
        <v>129.5</v>
      </c>
      <c r="L94" s="105"/>
      <c r="M94" s="105">
        <v>120.2</v>
      </c>
      <c r="N94" s="105">
        <v>911.25</v>
      </c>
      <c r="O94" s="105">
        <v>384</v>
      </c>
      <c r="P94" s="105"/>
      <c r="Q94" s="105"/>
      <c r="R94" s="105">
        <v>628</v>
      </c>
      <c r="S94" s="105">
        <v>378</v>
      </c>
      <c r="T94" s="105"/>
      <c r="U94" s="105">
        <v>155</v>
      </c>
      <c r="V94" s="105">
        <v>156.5</v>
      </c>
      <c r="W94" s="105">
        <v>166.5</v>
      </c>
      <c r="Y94" s="32">
        <v>1.48</v>
      </c>
      <c r="Z94" s="32">
        <v>2.37</v>
      </c>
      <c r="AA94" s="32">
        <v>2.02</v>
      </c>
      <c r="AB94" s="32">
        <v>31</v>
      </c>
      <c r="AF94" s="32">
        <v>1170</v>
      </c>
      <c r="AG94" s="32">
        <v>1870</v>
      </c>
      <c r="AH94" s="105">
        <v>1600</v>
      </c>
      <c r="AI94" s="105">
        <v>24490</v>
      </c>
      <c r="AJ94" s="105"/>
      <c r="AK94" s="105">
        <v>20900</v>
      </c>
      <c r="AL94" s="105"/>
      <c r="AM94" s="105"/>
      <c r="AN94" s="105"/>
      <c r="AO94" s="105">
        <v>177.7</v>
      </c>
      <c r="AP94" s="105">
        <v>167.5</v>
      </c>
      <c r="AQ94" s="105"/>
      <c r="AR94" s="105">
        <v>127</v>
      </c>
      <c r="AS94" s="105">
        <v>119</v>
      </c>
      <c r="AT94" s="105"/>
      <c r="AU94" s="105"/>
      <c r="AV94" s="105"/>
      <c r="AW94" s="105"/>
      <c r="AX94" s="105"/>
    </row>
    <row r="95" spans="1:53" x14ac:dyDescent="0.2">
      <c r="A95" s="82">
        <f t="shared" si="24"/>
        <v>2007</v>
      </c>
      <c r="B95" s="82">
        <f t="shared" si="25"/>
        <v>1</v>
      </c>
      <c r="C95" s="65">
        <v>39108</v>
      </c>
      <c r="D95" s="105">
        <v>119</v>
      </c>
      <c r="E95" s="105">
        <v>112.5</v>
      </c>
      <c r="F95" s="105"/>
      <c r="G95" s="105"/>
      <c r="H95" s="105"/>
      <c r="I95" s="105">
        <v>172.7</v>
      </c>
      <c r="J95" s="105"/>
      <c r="K95" s="105">
        <v>129.5</v>
      </c>
      <c r="L95" s="105"/>
      <c r="M95" s="105">
        <v>119.9</v>
      </c>
      <c r="N95" s="105">
        <v>911.25</v>
      </c>
      <c r="O95" s="105">
        <v>384</v>
      </c>
      <c r="P95" s="105"/>
      <c r="Q95" s="105"/>
      <c r="R95" s="105">
        <v>628</v>
      </c>
      <c r="S95" s="105">
        <v>378</v>
      </c>
      <c r="T95" s="105"/>
      <c r="U95" s="105">
        <v>157.5</v>
      </c>
      <c r="V95" s="105">
        <v>160.25</v>
      </c>
      <c r="W95" s="105">
        <v>172</v>
      </c>
      <c r="Y95" s="32">
        <v>1.46</v>
      </c>
      <c r="Z95" s="32">
        <v>2.37</v>
      </c>
      <c r="AA95" s="32">
        <v>2</v>
      </c>
      <c r="AB95" s="32">
        <v>33</v>
      </c>
      <c r="AF95" s="32">
        <v>1150</v>
      </c>
      <c r="AG95" s="32">
        <v>1870</v>
      </c>
      <c r="AH95" s="105">
        <v>1580</v>
      </c>
      <c r="AI95" s="105">
        <v>26080</v>
      </c>
      <c r="AJ95" s="105"/>
      <c r="AK95" s="105">
        <v>25000</v>
      </c>
      <c r="AL95" s="105"/>
      <c r="AM95" s="105"/>
      <c r="AN95" s="105"/>
      <c r="AO95" s="105">
        <v>178.3</v>
      </c>
      <c r="AP95" s="105">
        <v>166.1</v>
      </c>
      <c r="AQ95" s="105"/>
      <c r="AR95" s="105">
        <v>126.8</v>
      </c>
      <c r="AS95" s="105">
        <v>117.9</v>
      </c>
      <c r="AT95" s="105"/>
      <c r="AU95" s="105"/>
      <c r="AV95" s="105"/>
      <c r="AW95" s="105"/>
      <c r="AX95" s="105"/>
    </row>
    <row r="96" spans="1:53" x14ac:dyDescent="0.2">
      <c r="A96" s="82">
        <f t="shared" si="24"/>
        <v>2007</v>
      </c>
      <c r="B96" s="82">
        <f t="shared" si="25"/>
        <v>2</v>
      </c>
      <c r="C96" s="65">
        <v>39115</v>
      </c>
      <c r="D96" s="105">
        <v>120</v>
      </c>
      <c r="E96" s="105">
        <v>113</v>
      </c>
      <c r="F96" s="105"/>
      <c r="G96" s="105"/>
      <c r="H96" s="105"/>
      <c r="I96" s="105">
        <v>168.2</v>
      </c>
      <c r="J96" s="105"/>
      <c r="K96" s="105">
        <v>133</v>
      </c>
      <c r="L96" s="105"/>
      <c r="M96" s="105">
        <v>123.2</v>
      </c>
      <c r="N96" s="105">
        <v>911.25</v>
      </c>
      <c r="O96" s="105">
        <v>384</v>
      </c>
      <c r="P96" s="105"/>
      <c r="Q96" s="105"/>
      <c r="R96" s="105">
        <v>628</v>
      </c>
      <c r="S96" s="105">
        <v>378</v>
      </c>
      <c r="T96" s="105"/>
      <c r="U96" s="105">
        <v>157.5</v>
      </c>
      <c r="V96" s="105">
        <v>160.25</v>
      </c>
      <c r="W96" s="105">
        <v>172</v>
      </c>
      <c r="Y96" s="32">
        <v>1.44</v>
      </c>
      <c r="Z96" s="32">
        <v>2.37</v>
      </c>
      <c r="AA96" s="32">
        <v>1.98</v>
      </c>
      <c r="AB96" s="32">
        <v>34</v>
      </c>
      <c r="AF96" s="32">
        <v>1140</v>
      </c>
      <c r="AG96" s="32">
        <v>1870</v>
      </c>
      <c r="AH96" s="105">
        <v>1560</v>
      </c>
      <c r="AI96" s="105">
        <v>26870</v>
      </c>
      <c r="AJ96" s="105"/>
      <c r="AK96" s="105">
        <v>25000</v>
      </c>
      <c r="AL96" s="105"/>
      <c r="AM96" s="105"/>
      <c r="AN96" s="105"/>
      <c r="AO96" s="105">
        <v>177.8</v>
      </c>
      <c r="AP96" s="105">
        <v>165.5</v>
      </c>
      <c r="AQ96" s="105"/>
      <c r="AR96" s="105">
        <v>126.9</v>
      </c>
      <c r="AS96" s="105">
        <v>117.5</v>
      </c>
      <c r="AT96" s="105"/>
      <c r="AU96" s="105"/>
      <c r="AV96" s="105"/>
      <c r="AW96" s="105"/>
      <c r="AX96" s="105"/>
    </row>
    <row r="97" spans="1:50" x14ac:dyDescent="0.2">
      <c r="A97" s="82">
        <f t="shared" si="24"/>
        <v>2007</v>
      </c>
      <c r="B97" s="82">
        <f t="shared" si="25"/>
        <v>2</v>
      </c>
      <c r="C97" s="65">
        <v>39122</v>
      </c>
      <c r="D97" s="105">
        <v>120</v>
      </c>
      <c r="E97" s="105">
        <v>113</v>
      </c>
      <c r="F97" s="105"/>
      <c r="G97" s="105"/>
      <c r="H97" s="105"/>
      <c r="I97" s="105">
        <v>170.2</v>
      </c>
      <c r="J97" s="105"/>
      <c r="K97" s="105">
        <v>137.1</v>
      </c>
      <c r="L97" s="105"/>
      <c r="M97" s="105">
        <v>122.9</v>
      </c>
      <c r="N97" s="105">
        <v>911.25</v>
      </c>
      <c r="O97" s="105">
        <v>384</v>
      </c>
      <c r="P97" s="105"/>
      <c r="Q97" s="105"/>
      <c r="R97" s="105">
        <v>628</v>
      </c>
      <c r="S97" s="105">
        <v>380</v>
      </c>
      <c r="T97" s="105"/>
      <c r="U97" s="105">
        <v>157.5</v>
      </c>
      <c r="V97" s="105">
        <v>160.25</v>
      </c>
      <c r="W97" s="105">
        <v>172</v>
      </c>
      <c r="Y97" s="32">
        <v>1.44</v>
      </c>
      <c r="Z97" s="32">
        <v>2.37</v>
      </c>
      <c r="AA97" s="32">
        <v>1.96</v>
      </c>
      <c r="AB97" s="32">
        <v>35</v>
      </c>
      <c r="AF97" s="32">
        <v>1140</v>
      </c>
      <c r="AG97" s="32">
        <v>1870</v>
      </c>
      <c r="AH97" s="105">
        <v>1550</v>
      </c>
      <c r="AI97" s="105">
        <v>27650</v>
      </c>
      <c r="AJ97" s="105"/>
      <c r="AK97" s="105">
        <v>25000</v>
      </c>
      <c r="AL97" s="105"/>
      <c r="AM97" s="105"/>
      <c r="AN97" s="105"/>
      <c r="AO97" s="105">
        <v>178.4</v>
      </c>
      <c r="AP97" s="105">
        <v>165.9</v>
      </c>
      <c r="AQ97" s="105"/>
      <c r="AR97" s="105">
        <v>127.1</v>
      </c>
      <c r="AS97" s="105">
        <v>117.9</v>
      </c>
      <c r="AT97" s="105"/>
      <c r="AU97" s="105"/>
      <c r="AV97" s="105"/>
      <c r="AW97" s="105"/>
      <c r="AX97" s="105"/>
    </row>
    <row r="98" spans="1:50" x14ac:dyDescent="0.2">
      <c r="A98" s="82">
        <f t="shared" si="24"/>
        <v>2007</v>
      </c>
      <c r="B98" s="82">
        <f t="shared" si="25"/>
        <v>2</v>
      </c>
      <c r="C98" s="65">
        <v>39129</v>
      </c>
      <c r="D98" s="105">
        <v>120</v>
      </c>
      <c r="E98" s="105">
        <v>113</v>
      </c>
      <c r="F98" s="105"/>
      <c r="G98" s="105"/>
      <c r="H98" s="105"/>
      <c r="I98" s="105">
        <v>173.2</v>
      </c>
      <c r="J98" s="105"/>
      <c r="K98" s="105">
        <v>141.6</v>
      </c>
      <c r="L98" s="105"/>
      <c r="M98" s="105">
        <v>122.2</v>
      </c>
      <c r="N98" s="105">
        <v>911.25</v>
      </c>
      <c r="O98" s="105">
        <v>384</v>
      </c>
      <c r="P98" s="105"/>
      <c r="Q98" s="105"/>
      <c r="R98" s="105">
        <v>628</v>
      </c>
      <c r="S98" s="105">
        <v>380</v>
      </c>
      <c r="T98" s="105"/>
      <c r="U98" s="105">
        <v>157.5</v>
      </c>
      <c r="V98" s="105">
        <v>160.25</v>
      </c>
      <c r="W98" s="105">
        <v>172</v>
      </c>
      <c r="Y98" s="32">
        <v>1.44</v>
      </c>
      <c r="Z98" s="32">
        <v>2.37</v>
      </c>
      <c r="AA98" s="32">
        <v>1.96</v>
      </c>
      <c r="AB98" s="32">
        <v>35</v>
      </c>
      <c r="AF98" s="32">
        <v>1140</v>
      </c>
      <c r="AG98" s="32">
        <v>1870</v>
      </c>
      <c r="AH98" s="105">
        <v>1550</v>
      </c>
      <c r="AI98" s="105">
        <v>27650</v>
      </c>
      <c r="AJ98" s="105"/>
      <c r="AK98" s="105">
        <v>25000</v>
      </c>
      <c r="AL98" s="105"/>
      <c r="AM98" s="105"/>
      <c r="AN98" s="105"/>
      <c r="AO98" s="105">
        <v>178.9</v>
      </c>
      <c r="AP98" s="105">
        <v>166.5</v>
      </c>
      <c r="AQ98" s="105"/>
      <c r="AR98" s="105">
        <v>127.4</v>
      </c>
      <c r="AS98" s="105">
        <v>118.5</v>
      </c>
      <c r="AT98" s="105"/>
      <c r="AU98" s="105"/>
      <c r="AV98" s="105"/>
      <c r="AW98" s="105"/>
      <c r="AX98" s="105"/>
    </row>
    <row r="99" spans="1:50" x14ac:dyDescent="0.2">
      <c r="A99" s="82">
        <f t="shared" si="24"/>
        <v>2007</v>
      </c>
      <c r="B99" s="82">
        <f t="shared" si="25"/>
        <v>2</v>
      </c>
      <c r="C99" s="65">
        <v>39136</v>
      </c>
      <c r="D99" s="105">
        <v>120</v>
      </c>
      <c r="E99" s="105">
        <v>113</v>
      </c>
      <c r="F99" s="105"/>
      <c r="G99" s="105"/>
      <c r="H99" s="105"/>
      <c r="I99" s="105">
        <v>176.7</v>
      </c>
      <c r="J99" s="105"/>
      <c r="K99" s="105">
        <v>143.19999999999999</v>
      </c>
      <c r="L99" s="105"/>
      <c r="M99" s="105">
        <v>129.9</v>
      </c>
      <c r="N99" s="105">
        <v>911.25</v>
      </c>
      <c r="O99" s="105">
        <v>384</v>
      </c>
      <c r="P99" s="105"/>
      <c r="Q99" s="105"/>
      <c r="R99" s="105">
        <v>628</v>
      </c>
      <c r="S99" s="105">
        <v>380</v>
      </c>
      <c r="T99" s="105"/>
      <c r="U99" s="105">
        <v>157.5</v>
      </c>
      <c r="V99" s="105">
        <v>160.25</v>
      </c>
      <c r="W99" s="105">
        <v>172</v>
      </c>
      <c r="Y99" s="32">
        <v>1.4</v>
      </c>
      <c r="Z99" s="32">
        <v>2.37</v>
      </c>
      <c r="AA99" s="32">
        <v>1.94</v>
      </c>
      <c r="AB99" s="32">
        <v>35</v>
      </c>
      <c r="AF99" s="32">
        <v>1110</v>
      </c>
      <c r="AG99" s="32">
        <v>1870</v>
      </c>
      <c r="AH99" s="105">
        <v>1530</v>
      </c>
      <c r="AI99" s="105">
        <v>27650</v>
      </c>
      <c r="AJ99" s="105"/>
      <c r="AK99" s="105">
        <v>25000</v>
      </c>
      <c r="AL99" s="105"/>
      <c r="AM99" s="105"/>
      <c r="AN99" s="105"/>
      <c r="AO99" s="105">
        <v>179.4</v>
      </c>
      <c r="AP99" s="105">
        <v>167.3</v>
      </c>
      <c r="AQ99" s="105"/>
      <c r="AR99" s="105">
        <v>128.30000000000001</v>
      </c>
      <c r="AS99" s="105">
        <v>119.2</v>
      </c>
      <c r="AT99" s="105"/>
      <c r="AU99" s="105"/>
      <c r="AV99" s="105"/>
      <c r="AW99" s="105"/>
      <c r="AX99" s="105"/>
    </row>
    <row r="100" spans="1:50" x14ac:dyDescent="0.2">
      <c r="A100" s="82">
        <f t="shared" si="24"/>
        <v>2007</v>
      </c>
      <c r="B100" s="82">
        <f t="shared" si="25"/>
        <v>3</v>
      </c>
      <c r="C100" s="65">
        <v>39143</v>
      </c>
      <c r="D100" s="105">
        <v>120</v>
      </c>
      <c r="E100" s="105">
        <v>113</v>
      </c>
      <c r="F100" s="105"/>
      <c r="G100" s="105"/>
      <c r="H100" s="105"/>
      <c r="I100" s="105">
        <v>181.7</v>
      </c>
      <c r="J100" s="105"/>
      <c r="K100" s="105">
        <v>143</v>
      </c>
      <c r="L100" s="105"/>
      <c r="M100" s="105">
        <v>129.9</v>
      </c>
      <c r="N100" s="105">
        <v>911.25</v>
      </c>
      <c r="O100" s="105">
        <v>384</v>
      </c>
      <c r="P100" s="105"/>
      <c r="Q100" s="105"/>
      <c r="R100" s="105">
        <v>628</v>
      </c>
      <c r="S100" s="105">
        <v>380</v>
      </c>
      <c r="T100" s="105"/>
      <c r="U100" s="105">
        <v>157.5</v>
      </c>
      <c r="V100" s="105">
        <v>160.25</v>
      </c>
      <c r="W100" s="105">
        <v>172</v>
      </c>
      <c r="Y100" s="32">
        <v>1.39</v>
      </c>
      <c r="Z100" s="32">
        <v>2.37</v>
      </c>
      <c r="AA100" s="32">
        <v>1.92</v>
      </c>
      <c r="AB100" s="32">
        <v>35</v>
      </c>
      <c r="AF100" s="32">
        <v>1100</v>
      </c>
      <c r="AG100" s="32">
        <v>1870</v>
      </c>
      <c r="AH100" s="105">
        <v>1520</v>
      </c>
      <c r="AI100" s="105">
        <v>27650</v>
      </c>
      <c r="AJ100" s="105"/>
      <c r="AK100" s="105">
        <v>25000</v>
      </c>
      <c r="AL100" s="105"/>
      <c r="AM100" s="105"/>
      <c r="AN100" s="105"/>
      <c r="AO100" s="105">
        <v>180.3</v>
      </c>
      <c r="AP100" s="105">
        <v>168.3</v>
      </c>
      <c r="AQ100" s="105"/>
      <c r="AR100" s="105">
        <v>129</v>
      </c>
      <c r="AS100" s="105">
        <v>120.2</v>
      </c>
      <c r="AT100" s="105"/>
      <c r="AU100" s="105"/>
      <c r="AV100" s="105"/>
      <c r="AW100" s="105"/>
      <c r="AX100" s="105"/>
    </row>
    <row r="101" spans="1:50" x14ac:dyDescent="0.2">
      <c r="A101" s="82">
        <f t="shared" si="24"/>
        <v>2007</v>
      </c>
      <c r="B101" s="82">
        <f t="shared" si="25"/>
        <v>3</v>
      </c>
      <c r="C101" s="65">
        <v>39150</v>
      </c>
      <c r="D101" s="105">
        <v>120</v>
      </c>
      <c r="E101" s="105">
        <v>113</v>
      </c>
      <c r="F101" s="105"/>
      <c r="G101" s="105"/>
      <c r="H101" s="105"/>
      <c r="I101" s="105">
        <v>174.7</v>
      </c>
      <c r="J101" s="105"/>
      <c r="K101" s="105">
        <v>142.9</v>
      </c>
      <c r="L101" s="105"/>
      <c r="M101" s="105">
        <v>129.9</v>
      </c>
      <c r="N101" s="105">
        <v>911.25</v>
      </c>
      <c r="O101" s="105">
        <v>384</v>
      </c>
      <c r="P101" s="105"/>
      <c r="Q101" s="105"/>
      <c r="R101" s="105">
        <v>626</v>
      </c>
      <c r="S101" s="105">
        <v>379</v>
      </c>
      <c r="T101" s="105"/>
      <c r="U101" s="105">
        <v>157.5</v>
      </c>
      <c r="V101" s="105">
        <v>160.25</v>
      </c>
      <c r="W101" s="105">
        <v>172</v>
      </c>
      <c r="Y101" s="32">
        <v>1.38</v>
      </c>
      <c r="Z101" s="32">
        <v>2.37</v>
      </c>
      <c r="AA101" s="32">
        <v>1.91</v>
      </c>
      <c r="AB101" s="32">
        <v>35</v>
      </c>
      <c r="AF101" s="32">
        <v>1090</v>
      </c>
      <c r="AG101" s="32">
        <v>1870</v>
      </c>
      <c r="AH101" s="105">
        <v>1510</v>
      </c>
      <c r="AI101" s="105">
        <v>27630</v>
      </c>
      <c r="AJ101" s="105"/>
      <c r="AK101" s="105">
        <v>25000</v>
      </c>
      <c r="AL101" s="105"/>
      <c r="AM101" s="105"/>
      <c r="AN101" s="105"/>
      <c r="AO101" s="105">
        <v>179</v>
      </c>
      <c r="AP101" s="105">
        <v>166.8</v>
      </c>
      <c r="AQ101" s="105"/>
      <c r="AR101" s="105">
        <v>128</v>
      </c>
      <c r="AS101" s="105">
        <v>118.8</v>
      </c>
      <c r="AT101" s="105"/>
      <c r="AU101" s="105"/>
      <c r="AV101" s="105"/>
      <c r="AW101" s="105"/>
      <c r="AX101" s="105"/>
    </row>
    <row r="102" spans="1:50" x14ac:dyDescent="0.2">
      <c r="A102" s="82">
        <f t="shared" si="24"/>
        <v>2007</v>
      </c>
      <c r="B102" s="82">
        <f t="shared" si="25"/>
        <v>3</v>
      </c>
      <c r="C102" s="65">
        <v>39157</v>
      </c>
      <c r="D102" s="105">
        <v>126.75</v>
      </c>
      <c r="E102" s="105">
        <v>113</v>
      </c>
      <c r="F102" s="105"/>
      <c r="G102" s="105"/>
      <c r="H102" s="105"/>
      <c r="I102" s="105">
        <v>174.7</v>
      </c>
      <c r="J102" s="105"/>
      <c r="K102" s="105">
        <v>143</v>
      </c>
      <c r="L102" s="105"/>
      <c r="M102" s="105">
        <v>129.9</v>
      </c>
      <c r="N102" s="105">
        <v>896.25</v>
      </c>
      <c r="O102" s="105">
        <v>384</v>
      </c>
      <c r="P102" s="105"/>
      <c r="Q102" s="105"/>
      <c r="R102" s="105">
        <v>626</v>
      </c>
      <c r="S102" s="105">
        <v>379</v>
      </c>
      <c r="T102" s="105"/>
      <c r="U102" s="105">
        <v>157.5</v>
      </c>
      <c r="V102" s="105">
        <v>160.25</v>
      </c>
      <c r="W102" s="105">
        <v>172</v>
      </c>
      <c r="Y102" s="32">
        <v>1.37</v>
      </c>
      <c r="Z102" s="32">
        <v>2.37</v>
      </c>
      <c r="AA102" s="32">
        <v>1.9</v>
      </c>
      <c r="AB102" s="32">
        <v>35</v>
      </c>
      <c r="AF102" s="32">
        <v>1080</v>
      </c>
      <c r="AG102" s="32">
        <v>1870</v>
      </c>
      <c r="AH102" s="105">
        <v>1500</v>
      </c>
      <c r="AI102" s="105">
        <v>27640</v>
      </c>
      <c r="AJ102" s="105"/>
      <c r="AK102" s="105">
        <v>25000</v>
      </c>
      <c r="AL102" s="105"/>
      <c r="AM102" s="105"/>
      <c r="AN102" s="105"/>
      <c r="AO102" s="105">
        <v>179.9</v>
      </c>
      <c r="AP102" s="105">
        <v>168</v>
      </c>
      <c r="AQ102" s="105"/>
      <c r="AR102" s="105">
        <v>129</v>
      </c>
      <c r="AS102" s="105">
        <v>120</v>
      </c>
      <c r="AT102" s="105"/>
      <c r="AU102" s="105"/>
      <c r="AV102" s="105"/>
      <c r="AW102" s="105"/>
      <c r="AX102" s="105"/>
    </row>
    <row r="103" spans="1:50" x14ac:dyDescent="0.2">
      <c r="A103" s="82">
        <f t="shared" si="24"/>
        <v>2007</v>
      </c>
      <c r="B103" s="82">
        <f t="shared" si="25"/>
        <v>3</v>
      </c>
      <c r="C103" s="65">
        <v>39164</v>
      </c>
      <c r="D103" s="105">
        <v>126.75</v>
      </c>
      <c r="E103" s="105">
        <v>113</v>
      </c>
      <c r="F103" s="105"/>
      <c r="G103" s="105"/>
      <c r="H103" s="105"/>
      <c r="I103" s="105">
        <v>168.2</v>
      </c>
      <c r="J103" s="105"/>
      <c r="K103" s="105">
        <v>142.9</v>
      </c>
      <c r="L103" s="105"/>
      <c r="M103" s="105">
        <v>129.9</v>
      </c>
      <c r="N103" s="105">
        <v>896.25</v>
      </c>
      <c r="O103" s="105">
        <v>384</v>
      </c>
      <c r="P103" s="105"/>
      <c r="Q103" s="105"/>
      <c r="R103" s="105">
        <v>626</v>
      </c>
      <c r="S103" s="105">
        <v>379</v>
      </c>
      <c r="T103" s="105"/>
      <c r="U103" s="105">
        <v>157.5</v>
      </c>
      <c r="V103" s="105">
        <v>160.25</v>
      </c>
      <c r="W103" s="105">
        <v>172</v>
      </c>
      <c r="Y103" s="32">
        <v>1.37</v>
      </c>
      <c r="Z103" s="32">
        <v>2.37</v>
      </c>
      <c r="AA103" s="32">
        <v>1.9</v>
      </c>
      <c r="AB103" s="32">
        <v>35</v>
      </c>
      <c r="AF103" s="32">
        <v>1080</v>
      </c>
      <c r="AG103" s="32">
        <v>1870</v>
      </c>
      <c r="AH103" s="105">
        <v>1500</v>
      </c>
      <c r="AI103" s="105">
        <v>27630</v>
      </c>
      <c r="AJ103" s="105"/>
      <c r="AK103" s="105">
        <v>25000</v>
      </c>
      <c r="AL103" s="105"/>
      <c r="AM103" s="105"/>
      <c r="AN103" s="105"/>
      <c r="AO103" s="105">
        <v>178.3</v>
      </c>
      <c r="AP103" s="105">
        <v>165.8</v>
      </c>
      <c r="AQ103" s="105"/>
      <c r="AR103" s="105">
        <v>128.30000000000001</v>
      </c>
      <c r="AS103" s="105">
        <v>118.8</v>
      </c>
      <c r="AT103" s="105"/>
      <c r="AU103" s="105"/>
      <c r="AV103" s="105"/>
      <c r="AW103" s="105"/>
      <c r="AX103" s="105"/>
    </row>
    <row r="104" spans="1:50" x14ac:dyDescent="0.2">
      <c r="A104" s="82">
        <f t="shared" si="24"/>
        <v>2007</v>
      </c>
      <c r="B104" s="82">
        <f t="shared" si="25"/>
        <v>3</v>
      </c>
      <c r="C104" s="65">
        <v>39171</v>
      </c>
      <c r="D104" s="105">
        <v>126.75</v>
      </c>
      <c r="E104" s="105">
        <v>113</v>
      </c>
      <c r="F104" s="105"/>
      <c r="G104" s="105"/>
      <c r="H104" s="105"/>
      <c r="I104" s="105">
        <v>170.7</v>
      </c>
      <c r="J104" s="105"/>
      <c r="K104" s="105">
        <v>143</v>
      </c>
      <c r="L104" s="105"/>
      <c r="M104" s="105">
        <v>129.9</v>
      </c>
      <c r="N104" s="105">
        <v>896.25</v>
      </c>
      <c r="O104" s="105">
        <v>384</v>
      </c>
      <c r="P104" s="105"/>
      <c r="Q104" s="105"/>
      <c r="R104" s="105">
        <v>626</v>
      </c>
      <c r="S104" s="105">
        <v>379</v>
      </c>
      <c r="T104" s="105"/>
      <c r="U104" s="105">
        <v>157.5</v>
      </c>
      <c r="V104" s="105">
        <v>160.25</v>
      </c>
      <c r="W104" s="105">
        <v>172</v>
      </c>
      <c r="Y104" s="32">
        <v>1.37</v>
      </c>
      <c r="Z104" s="32">
        <v>2.37</v>
      </c>
      <c r="AA104" s="32">
        <v>1.9</v>
      </c>
      <c r="AB104" s="32">
        <v>35</v>
      </c>
      <c r="AF104" s="32">
        <v>1080</v>
      </c>
      <c r="AG104" s="32">
        <v>1870</v>
      </c>
      <c r="AH104" s="105">
        <v>1500</v>
      </c>
      <c r="AI104" s="105">
        <v>27640</v>
      </c>
      <c r="AJ104" s="105"/>
      <c r="AK104" s="105">
        <v>25000</v>
      </c>
      <c r="AL104" s="105"/>
      <c r="AM104" s="105"/>
      <c r="AN104" s="105"/>
      <c r="AO104" s="105">
        <v>178.8</v>
      </c>
      <c r="AP104" s="105">
        <v>166.3</v>
      </c>
      <c r="AQ104" s="105"/>
      <c r="AR104" s="105">
        <v>128.69999999999999</v>
      </c>
      <c r="AS104" s="105">
        <v>119.3</v>
      </c>
      <c r="AT104" s="105"/>
      <c r="AU104" s="105"/>
      <c r="AV104" s="105"/>
      <c r="AW104" s="105"/>
      <c r="AX104" s="105"/>
    </row>
    <row r="105" spans="1:50" x14ac:dyDescent="0.2">
      <c r="A105" s="82">
        <f t="shared" si="24"/>
        <v>2007</v>
      </c>
      <c r="B105" s="82">
        <f t="shared" si="25"/>
        <v>4</v>
      </c>
      <c r="C105" s="65">
        <v>39178</v>
      </c>
      <c r="D105" s="105">
        <v>126.75</v>
      </c>
      <c r="E105" s="105">
        <v>113</v>
      </c>
      <c r="F105" s="105"/>
      <c r="G105" s="105"/>
      <c r="H105" s="105"/>
      <c r="I105" s="105">
        <v>168.2</v>
      </c>
      <c r="J105" s="105"/>
      <c r="K105" s="105">
        <v>143</v>
      </c>
      <c r="L105" s="105"/>
      <c r="M105" s="105">
        <v>129.9</v>
      </c>
      <c r="N105" s="105">
        <v>896.25</v>
      </c>
      <c r="O105" s="105">
        <v>384</v>
      </c>
      <c r="P105" s="105"/>
      <c r="Q105" s="105"/>
      <c r="R105" s="105">
        <v>626</v>
      </c>
      <c r="S105" s="105">
        <v>379</v>
      </c>
      <c r="T105" s="105"/>
      <c r="U105" s="105">
        <v>157.5</v>
      </c>
      <c r="V105" s="105">
        <v>160.25</v>
      </c>
      <c r="W105" s="105">
        <v>172</v>
      </c>
      <c r="Y105" s="32">
        <v>1.37</v>
      </c>
      <c r="Z105" s="32">
        <v>2.37</v>
      </c>
      <c r="AA105" s="32">
        <v>1.9</v>
      </c>
      <c r="AB105" s="32">
        <v>35</v>
      </c>
      <c r="AF105" s="32">
        <v>1080</v>
      </c>
      <c r="AG105" s="32">
        <v>1870</v>
      </c>
      <c r="AH105" s="105">
        <v>1500</v>
      </c>
      <c r="AI105" s="105">
        <v>27650</v>
      </c>
      <c r="AJ105" s="105"/>
      <c r="AK105" s="105">
        <v>25000</v>
      </c>
      <c r="AL105" s="105"/>
      <c r="AM105" s="105"/>
      <c r="AN105" s="105"/>
      <c r="AO105" s="105">
        <v>178.3</v>
      </c>
      <c r="AP105" s="105">
        <v>165.7</v>
      </c>
      <c r="AQ105" s="105"/>
      <c r="AR105" s="105">
        <v>128.30000000000001</v>
      </c>
      <c r="AS105" s="105">
        <v>118.8</v>
      </c>
      <c r="AT105" s="105"/>
      <c r="AU105" s="105"/>
      <c r="AV105" s="105"/>
      <c r="AW105" s="105"/>
      <c r="AX105" s="105"/>
    </row>
    <row r="106" spans="1:50" x14ac:dyDescent="0.2">
      <c r="A106" s="82">
        <f t="shared" si="24"/>
        <v>2007</v>
      </c>
      <c r="B106" s="82">
        <f t="shared" si="25"/>
        <v>4</v>
      </c>
      <c r="C106" s="65">
        <v>39185</v>
      </c>
      <c r="D106" s="105">
        <v>126.75</v>
      </c>
      <c r="E106" s="105">
        <v>113</v>
      </c>
      <c r="F106" s="105"/>
      <c r="G106" s="105"/>
      <c r="H106" s="105"/>
      <c r="I106" s="105">
        <v>167.7</v>
      </c>
      <c r="J106" s="105"/>
      <c r="K106" s="105">
        <v>138.5</v>
      </c>
      <c r="L106" s="105"/>
      <c r="M106" s="105">
        <v>129.9</v>
      </c>
      <c r="N106" s="105">
        <v>896.25</v>
      </c>
      <c r="O106" s="105">
        <v>384</v>
      </c>
      <c r="P106" s="105"/>
      <c r="Q106" s="105"/>
      <c r="R106" s="105">
        <v>626</v>
      </c>
      <c r="S106" s="105">
        <v>379</v>
      </c>
      <c r="T106" s="105"/>
      <c r="U106" s="105">
        <v>157.5</v>
      </c>
      <c r="V106" s="105">
        <v>160.25</v>
      </c>
      <c r="W106" s="105">
        <v>172</v>
      </c>
      <c r="Y106" s="32">
        <v>1.35</v>
      </c>
      <c r="Z106" s="32">
        <v>2.34</v>
      </c>
      <c r="AA106" s="32">
        <v>1.87</v>
      </c>
      <c r="AB106" s="32">
        <v>32</v>
      </c>
      <c r="AF106" s="32">
        <v>1070</v>
      </c>
      <c r="AG106" s="32">
        <v>1850</v>
      </c>
      <c r="AH106" s="105">
        <v>1480</v>
      </c>
      <c r="AI106" s="105">
        <v>25290</v>
      </c>
      <c r="AJ106" s="105"/>
      <c r="AK106" s="105">
        <v>25000</v>
      </c>
      <c r="AL106" s="105"/>
      <c r="AM106" s="105"/>
      <c r="AN106" s="105"/>
      <c r="AO106" s="105">
        <v>177.8</v>
      </c>
      <c r="AP106" s="105">
        <v>165.6</v>
      </c>
      <c r="AQ106" s="105"/>
      <c r="AR106" s="105">
        <v>128.1</v>
      </c>
      <c r="AS106" s="105">
        <v>118.7</v>
      </c>
      <c r="AT106" s="105"/>
      <c r="AU106" s="105"/>
      <c r="AV106" s="105"/>
      <c r="AW106" s="105"/>
      <c r="AX106" s="105"/>
    </row>
    <row r="107" spans="1:50" x14ac:dyDescent="0.2">
      <c r="A107" s="82">
        <f t="shared" si="24"/>
        <v>2007</v>
      </c>
      <c r="B107" s="82">
        <f t="shared" si="25"/>
        <v>4</v>
      </c>
      <c r="C107" s="65">
        <v>39192</v>
      </c>
      <c r="D107" s="105">
        <v>122.75</v>
      </c>
      <c r="E107" s="105">
        <v>113</v>
      </c>
      <c r="F107" s="105"/>
      <c r="G107" s="105"/>
      <c r="H107" s="105"/>
      <c r="I107" s="105">
        <v>164.2</v>
      </c>
      <c r="J107" s="105"/>
      <c r="K107" s="105">
        <v>138.6</v>
      </c>
      <c r="L107" s="105"/>
      <c r="M107" s="105">
        <v>129.9</v>
      </c>
      <c r="N107" s="105">
        <v>891.25</v>
      </c>
      <c r="O107" s="105">
        <v>414</v>
      </c>
      <c r="P107" s="105"/>
      <c r="Q107" s="105"/>
      <c r="R107" s="105">
        <v>624</v>
      </c>
      <c r="S107" s="105">
        <v>377</v>
      </c>
      <c r="T107" s="105"/>
      <c r="U107" s="105">
        <v>157.5</v>
      </c>
      <c r="V107" s="105">
        <v>160.25</v>
      </c>
      <c r="W107" s="105">
        <v>172</v>
      </c>
      <c r="Y107" s="32">
        <v>1.35</v>
      </c>
      <c r="Z107" s="32">
        <v>2.3199999999999998</v>
      </c>
      <c r="AA107" s="32">
        <v>1.85</v>
      </c>
      <c r="AB107" s="32">
        <v>30</v>
      </c>
      <c r="AF107" s="32">
        <v>1070</v>
      </c>
      <c r="AG107" s="32">
        <v>1830</v>
      </c>
      <c r="AH107" s="105">
        <v>1460</v>
      </c>
      <c r="AI107" s="105">
        <v>23700</v>
      </c>
      <c r="AJ107" s="105"/>
      <c r="AK107" s="105">
        <v>25000</v>
      </c>
      <c r="AL107" s="105"/>
      <c r="AM107" s="105"/>
      <c r="AN107" s="105"/>
      <c r="AO107" s="105">
        <v>176</v>
      </c>
      <c r="AP107" s="105">
        <v>164.2</v>
      </c>
      <c r="AQ107" s="105"/>
      <c r="AR107" s="105">
        <v>126.7</v>
      </c>
      <c r="AS107" s="105">
        <v>117.2</v>
      </c>
      <c r="AT107" s="105"/>
      <c r="AU107" s="105"/>
      <c r="AV107" s="105"/>
      <c r="AW107" s="105"/>
      <c r="AX107" s="105"/>
    </row>
    <row r="108" spans="1:50" x14ac:dyDescent="0.2">
      <c r="A108" s="82">
        <f t="shared" si="24"/>
        <v>2007</v>
      </c>
      <c r="B108" s="82">
        <f t="shared" si="25"/>
        <v>4</v>
      </c>
      <c r="C108" s="65">
        <v>39199</v>
      </c>
      <c r="D108" s="105">
        <v>122.75</v>
      </c>
      <c r="E108" s="105">
        <v>113</v>
      </c>
      <c r="F108" s="105"/>
      <c r="G108" s="105"/>
      <c r="H108" s="105"/>
      <c r="I108" s="105">
        <v>163</v>
      </c>
      <c r="J108" s="105"/>
      <c r="K108" s="105">
        <v>128.1</v>
      </c>
      <c r="L108" s="105"/>
      <c r="M108" s="105">
        <v>129.9</v>
      </c>
      <c r="N108" s="105">
        <v>891.25</v>
      </c>
      <c r="O108" s="105">
        <v>414</v>
      </c>
      <c r="P108" s="105"/>
      <c r="Q108" s="105"/>
      <c r="R108" s="105">
        <v>624</v>
      </c>
      <c r="S108" s="105">
        <v>377</v>
      </c>
      <c r="T108" s="105"/>
      <c r="U108" s="105">
        <v>157.5</v>
      </c>
      <c r="V108" s="105">
        <v>160.25</v>
      </c>
      <c r="W108" s="105">
        <v>172</v>
      </c>
      <c r="Y108" s="32">
        <v>1.36</v>
      </c>
      <c r="Z108" s="32">
        <v>2.3199999999999998</v>
      </c>
      <c r="AA108" s="32">
        <v>1.83</v>
      </c>
      <c r="AB108" s="32">
        <v>30</v>
      </c>
      <c r="AF108" s="32">
        <v>1070</v>
      </c>
      <c r="AG108" s="32">
        <v>1830</v>
      </c>
      <c r="AH108" s="105">
        <v>1450</v>
      </c>
      <c r="AI108" s="105">
        <v>23700</v>
      </c>
      <c r="AJ108" s="105"/>
      <c r="AK108" s="105">
        <v>25000</v>
      </c>
      <c r="AL108" s="105"/>
      <c r="AM108" s="105"/>
      <c r="AN108" s="105"/>
      <c r="AO108" s="105">
        <v>175.8</v>
      </c>
      <c r="AP108" s="105">
        <v>163.9</v>
      </c>
      <c r="AQ108" s="105"/>
      <c r="AR108" s="105">
        <v>126.5</v>
      </c>
      <c r="AS108" s="105">
        <v>116.9</v>
      </c>
      <c r="AT108" s="105"/>
      <c r="AU108" s="105"/>
      <c r="AV108" s="105"/>
      <c r="AW108" s="105"/>
      <c r="AX108" s="105"/>
    </row>
    <row r="109" spans="1:50" x14ac:dyDescent="0.2">
      <c r="A109" s="82">
        <f t="shared" si="24"/>
        <v>2007</v>
      </c>
      <c r="B109" s="82">
        <f t="shared" si="25"/>
        <v>5</v>
      </c>
      <c r="C109" s="65">
        <v>39206</v>
      </c>
      <c r="D109" s="105">
        <v>122.75</v>
      </c>
      <c r="E109" s="105">
        <v>113</v>
      </c>
      <c r="F109" s="105"/>
      <c r="G109" s="105"/>
      <c r="H109" s="105"/>
      <c r="I109" s="105">
        <v>163.19999999999999</v>
      </c>
      <c r="J109" s="105"/>
      <c r="K109" s="105">
        <v>128.1</v>
      </c>
      <c r="L109" s="105"/>
      <c r="M109" s="105">
        <v>129.9</v>
      </c>
      <c r="N109" s="105">
        <v>891.25</v>
      </c>
      <c r="O109" s="105">
        <v>414</v>
      </c>
      <c r="P109" s="105"/>
      <c r="Q109" s="105"/>
      <c r="R109" s="105">
        <v>624</v>
      </c>
      <c r="S109" s="105">
        <v>377</v>
      </c>
      <c r="T109" s="105"/>
      <c r="U109" s="105">
        <v>157.5</v>
      </c>
      <c r="V109" s="105">
        <v>160.25</v>
      </c>
      <c r="W109" s="105">
        <v>172</v>
      </c>
      <c r="Y109" s="32">
        <v>1.36</v>
      </c>
      <c r="Z109" s="32">
        <v>2.3199999999999998</v>
      </c>
      <c r="AA109" s="32">
        <v>1.83</v>
      </c>
      <c r="AB109" s="32">
        <v>30</v>
      </c>
      <c r="AF109" s="32">
        <v>1070</v>
      </c>
      <c r="AG109" s="32">
        <v>1830</v>
      </c>
      <c r="AH109" s="105">
        <v>1450</v>
      </c>
      <c r="AI109" s="105">
        <v>23690</v>
      </c>
      <c r="AJ109" s="105"/>
      <c r="AK109" s="105">
        <v>25000</v>
      </c>
      <c r="AL109" s="105"/>
      <c r="AM109" s="105"/>
      <c r="AN109" s="105"/>
      <c r="AO109" s="105">
        <v>175.8</v>
      </c>
      <c r="AP109" s="105">
        <v>163.9</v>
      </c>
      <c r="AQ109" s="105"/>
      <c r="AR109" s="105">
        <v>126.5</v>
      </c>
      <c r="AS109" s="105">
        <v>116.9</v>
      </c>
      <c r="AT109" s="105"/>
      <c r="AU109" s="105"/>
      <c r="AV109" s="105"/>
      <c r="AW109" s="105"/>
      <c r="AX109" s="105"/>
    </row>
    <row r="110" spans="1:50" x14ac:dyDescent="0.2">
      <c r="A110" s="82">
        <f t="shared" si="24"/>
        <v>2007</v>
      </c>
      <c r="B110" s="82">
        <f t="shared" si="25"/>
        <v>5</v>
      </c>
      <c r="C110" s="65">
        <v>39213</v>
      </c>
      <c r="D110" s="105">
        <v>122.75</v>
      </c>
      <c r="E110" s="105">
        <v>113</v>
      </c>
      <c r="F110" s="105"/>
      <c r="G110" s="105"/>
      <c r="H110" s="105"/>
      <c r="I110" s="105">
        <v>165.2</v>
      </c>
      <c r="J110" s="105"/>
      <c r="K110" s="105">
        <v>127.3</v>
      </c>
      <c r="L110" s="105"/>
      <c r="M110" s="105">
        <v>129.9</v>
      </c>
      <c r="N110" s="105">
        <v>866.25</v>
      </c>
      <c r="O110" s="105">
        <v>414</v>
      </c>
      <c r="P110" s="105"/>
      <c r="Q110" s="105"/>
      <c r="R110" s="105">
        <v>624</v>
      </c>
      <c r="S110" s="105">
        <v>377</v>
      </c>
      <c r="T110" s="105"/>
      <c r="U110" s="105">
        <v>157.5</v>
      </c>
      <c r="V110" s="105">
        <v>160.25</v>
      </c>
      <c r="W110" s="105">
        <v>172</v>
      </c>
      <c r="Y110" s="32">
        <v>1.38</v>
      </c>
      <c r="Z110" s="32">
        <v>2.33</v>
      </c>
      <c r="AA110" s="32">
        <v>1.78</v>
      </c>
      <c r="AB110" s="32">
        <v>29</v>
      </c>
      <c r="AF110" s="32">
        <v>1090</v>
      </c>
      <c r="AG110" s="32">
        <v>1840</v>
      </c>
      <c r="AH110" s="105">
        <v>1410</v>
      </c>
      <c r="AI110" s="105">
        <v>22910</v>
      </c>
      <c r="AJ110" s="105"/>
      <c r="AK110" s="105">
        <v>25000</v>
      </c>
      <c r="AL110" s="105"/>
      <c r="AM110" s="105"/>
      <c r="AN110" s="105"/>
      <c r="AO110" s="105">
        <v>175.8</v>
      </c>
      <c r="AP110" s="105">
        <v>164.9</v>
      </c>
      <c r="AQ110" s="105"/>
      <c r="AR110" s="105">
        <v>127</v>
      </c>
      <c r="AS110" s="105">
        <v>117.4</v>
      </c>
      <c r="AT110" s="105"/>
      <c r="AU110" s="105"/>
      <c r="AV110" s="105"/>
      <c r="AW110" s="105"/>
      <c r="AX110" s="105"/>
    </row>
    <row r="111" spans="1:50" x14ac:dyDescent="0.2">
      <c r="A111" s="82">
        <f t="shared" si="24"/>
        <v>2007</v>
      </c>
      <c r="B111" s="82">
        <f t="shared" si="25"/>
        <v>5</v>
      </c>
      <c r="C111" s="65">
        <v>39220</v>
      </c>
      <c r="D111" s="105">
        <v>127</v>
      </c>
      <c r="E111" s="105">
        <v>116</v>
      </c>
      <c r="F111" s="105"/>
      <c r="G111" s="105"/>
      <c r="H111" s="105"/>
      <c r="I111" s="105">
        <v>167.7</v>
      </c>
      <c r="J111" s="105"/>
      <c r="K111" s="105">
        <v>120.7</v>
      </c>
      <c r="L111" s="105"/>
      <c r="M111" s="105">
        <v>129.9</v>
      </c>
      <c r="N111" s="105">
        <v>866.25</v>
      </c>
      <c r="O111" s="105">
        <v>417</v>
      </c>
      <c r="P111" s="105"/>
      <c r="Q111" s="105"/>
      <c r="R111" s="105">
        <v>624</v>
      </c>
      <c r="S111" s="105">
        <v>377</v>
      </c>
      <c r="T111" s="105"/>
      <c r="U111" s="105">
        <v>157.5</v>
      </c>
      <c r="V111" s="105">
        <v>160.25</v>
      </c>
      <c r="W111" s="105">
        <v>172</v>
      </c>
      <c r="Y111" s="32">
        <v>1.38</v>
      </c>
      <c r="Z111" s="32">
        <v>2.33</v>
      </c>
      <c r="AA111" s="32">
        <v>1.78</v>
      </c>
      <c r="AB111" s="32">
        <v>29</v>
      </c>
      <c r="AF111" s="32">
        <v>1090</v>
      </c>
      <c r="AG111" s="32">
        <v>1840</v>
      </c>
      <c r="AH111" s="105">
        <v>1410</v>
      </c>
      <c r="AI111" s="105">
        <v>22910</v>
      </c>
      <c r="AJ111" s="105"/>
      <c r="AK111" s="105">
        <v>25000</v>
      </c>
      <c r="AL111" s="105"/>
      <c r="AM111" s="105"/>
      <c r="AN111" s="105"/>
      <c r="AO111" s="105">
        <v>178.3</v>
      </c>
      <c r="AP111" s="105">
        <v>167.2</v>
      </c>
      <c r="AQ111" s="105"/>
      <c r="AR111" s="105">
        <v>129.69999999999999</v>
      </c>
      <c r="AS111" s="105">
        <v>120.3</v>
      </c>
      <c r="AT111" s="105"/>
      <c r="AU111" s="105"/>
      <c r="AV111" s="105"/>
      <c r="AW111" s="105"/>
      <c r="AX111" s="105"/>
    </row>
    <row r="112" spans="1:50" x14ac:dyDescent="0.2">
      <c r="A112" s="82">
        <f t="shared" si="24"/>
        <v>2007</v>
      </c>
      <c r="B112" s="82">
        <f t="shared" si="25"/>
        <v>5</v>
      </c>
      <c r="C112" s="65">
        <v>39227</v>
      </c>
      <c r="D112" s="105">
        <v>127</v>
      </c>
      <c r="E112" s="105">
        <v>116</v>
      </c>
      <c r="F112" s="105"/>
      <c r="G112" s="105"/>
      <c r="H112" s="105"/>
      <c r="I112" s="105">
        <v>170.7</v>
      </c>
      <c r="J112" s="105"/>
      <c r="K112" s="105">
        <v>121.4</v>
      </c>
      <c r="L112" s="105"/>
      <c r="M112" s="105">
        <v>129.9</v>
      </c>
      <c r="N112" s="105">
        <v>866.25</v>
      </c>
      <c r="O112" s="105">
        <v>417</v>
      </c>
      <c r="P112" s="105"/>
      <c r="Q112" s="105"/>
      <c r="R112" s="105">
        <v>626</v>
      </c>
      <c r="S112" s="105">
        <v>377</v>
      </c>
      <c r="T112" s="105"/>
      <c r="U112" s="105">
        <v>164</v>
      </c>
      <c r="V112" s="105">
        <v>164.5</v>
      </c>
      <c r="W112" s="105">
        <v>170</v>
      </c>
      <c r="Y112" s="32">
        <v>1.38</v>
      </c>
      <c r="Z112" s="32">
        <v>2.37</v>
      </c>
      <c r="AA112" s="32">
        <v>1.66</v>
      </c>
      <c r="AB112" s="32">
        <v>29</v>
      </c>
      <c r="AF112" s="32">
        <v>1090</v>
      </c>
      <c r="AG112" s="32">
        <v>1870</v>
      </c>
      <c r="AH112" s="105">
        <v>1310</v>
      </c>
      <c r="AI112" s="105">
        <v>22910</v>
      </c>
      <c r="AJ112" s="105"/>
      <c r="AK112" s="105">
        <v>25000</v>
      </c>
      <c r="AL112" s="105"/>
      <c r="AM112" s="105"/>
      <c r="AN112" s="105"/>
      <c r="AO112" s="105">
        <v>178.8</v>
      </c>
      <c r="AP112" s="105">
        <v>167.9</v>
      </c>
      <c r="AQ112" s="105"/>
      <c r="AR112" s="105">
        <v>130.19999999999999</v>
      </c>
      <c r="AS112" s="105">
        <v>121</v>
      </c>
      <c r="AT112" s="105"/>
      <c r="AU112" s="105"/>
      <c r="AV112" s="105"/>
      <c r="AW112" s="105"/>
      <c r="AX112" s="105"/>
    </row>
    <row r="113" spans="1:50" x14ac:dyDescent="0.2">
      <c r="A113" s="82">
        <f t="shared" si="24"/>
        <v>2007</v>
      </c>
      <c r="B113" s="82">
        <f t="shared" si="25"/>
        <v>6</v>
      </c>
      <c r="C113" s="65">
        <v>39234</v>
      </c>
      <c r="D113" s="105">
        <v>127</v>
      </c>
      <c r="E113" s="105">
        <v>116</v>
      </c>
      <c r="F113" s="105"/>
      <c r="G113" s="105"/>
      <c r="H113" s="105"/>
      <c r="I113" s="105">
        <v>168.7</v>
      </c>
      <c r="J113" s="105"/>
      <c r="K113" s="105">
        <v>121.3</v>
      </c>
      <c r="L113" s="105"/>
      <c r="M113" s="105">
        <v>129.9</v>
      </c>
      <c r="N113" s="105">
        <v>866.25</v>
      </c>
      <c r="O113" s="105">
        <v>447</v>
      </c>
      <c r="P113" s="105"/>
      <c r="Q113" s="105"/>
      <c r="R113" s="105">
        <v>626</v>
      </c>
      <c r="S113" s="105">
        <v>377</v>
      </c>
      <c r="T113" s="105"/>
      <c r="U113" s="105">
        <v>164</v>
      </c>
      <c r="V113" s="105">
        <v>164.5</v>
      </c>
      <c r="W113" s="105">
        <v>170</v>
      </c>
      <c r="Y113" s="32">
        <v>1.38</v>
      </c>
      <c r="Z113" s="32">
        <v>2.37</v>
      </c>
      <c r="AA113" s="32">
        <v>1.63</v>
      </c>
      <c r="AB113" s="32">
        <v>27.5</v>
      </c>
      <c r="AF113" s="32">
        <v>1090</v>
      </c>
      <c r="AG113" s="32">
        <v>1870</v>
      </c>
      <c r="AH113" s="105">
        <v>1290</v>
      </c>
      <c r="AI113" s="105">
        <v>21730</v>
      </c>
      <c r="AJ113" s="105"/>
      <c r="AK113" s="105">
        <v>25000</v>
      </c>
      <c r="AL113" s="105"/>
      <c r="AM113" s="105"/>
      <c r="AN113" s="105"/>
      <c r="AO113" s="105">
        <v>179</v>
      </c>
      <c r="AP113" s="105">
        <v>168.8</v>
      </c>
      <c r="AQ113" s="105"/>
      <c r="AR113" s="105">
        <v>130</v>
      </c>
      <c r="AS113" s="105">
        <v>120.4</v>
      </c>
      <c r="AT113" s="105"/>
      <c r="AU113" s="105"/>
      <c r="AV113" s="105"/>
      <c r="AW113" s="105"/>
      <c r="AX113" s="105"/>
    </row>
    <row r="114" spans="1:50" x14ac:dyDescent="0.2">
      <c r="A114" s="82">
        <f t="shared" si="24"/>
        <v>2007</v>
      </c>
      <c r="B114" s="82">
        <f t="shared" si="25"/>
        <v>6</v>
      </c>
      <c r="C114" s="65">
        <v>39241</v>
      </c>
      <c r="D114" s="105">
        <v>127</v>
      </c>
      <c r="E114" s="105">
        <v>116</v>
      </c>
      <c r="F114" s="105"/>
      <c r="G114" s="105"/>
      <c r="H114" s="105"/>
      <c r="I114" s="105">
        <v>168.7</v>
      </c>
      <c r="J114" s="105"/>
      <c r="K114" s="105">
        <v>121.3</v>
      </c>
      <c r="L114" s="105"/>
      <c r="M114" s="105">
        <v>129.9</v>
      </c>
      <c r="N114" s="105">
        <v>856.25</v>
      </c>
      <c r="O114" s="105">
        <v>447</v>
      </c>
      <c r="P114" s="105"/>
      <c r="Q114" s="105"/>
      <c r="R114" s="105">
        <v>628</v>
      </c>
      <c r="S114" s="105">
        <v>378</v>
      </c>
      <c r="T114" s="105"/>
      <c r="U114" s="105">
        <v>166.25</v>
      </c>
      <c r="V114" s="105">
        <v>165.5</v>
      </c>
      <c r="W114" s="105">
        <v>170.5</v>
      </c>
      <c r="Y114" s="32">
        <v>1.4</v>
      </c>
      <c r="Z114" s="32">
        <v>2.37</v>
      </c>
      <c r="AA114" s="32">
        <v>1.58</v>
      </c>
      <c r="AB114" s="32">
        <v>27.5</v>
      </c>
      <c r="AF114" s="32">
        <v>1110</v>
      </c>
      <c r="AG114" s="32">
        <v>1870</v>
      </c>
      <c r="AH114" s="105">
        <v>1250</v>
      </c>
      <c r="AI114" s="105">
        <v>21710</v>
      </c>
      <c r="AJ114" s="105"/>
      <c r="AK114" s="105">
        <v>25000</v>
      </c>
      <c r="AL114" s="105"/>
      <c r="AM114" s="105"/>
      <c r="AN114" s="105"/>
      <c r="AO114" s="105">
        <v>178.5</v>
      </c>
      <c r="AP114" s="105">
        <v>168.4</v>
      </c>
      <c r="AQ114" s="105"/>
      <c r="AR114" s="105">
        <v>130</v>
      </c>
      <c r="AS114" s="105">
        <v>120.5</v>
      </c>
      <c r="AT114" s="105"/>
      <c r="AU114" s="105"/>
      <c r="AV114" s="105"/>
      <c r="AW114" s="105"/>
      <c r="AX114" s="105"/>
    </row>
    <row r="115" spans="1:50" x14ac:dyDescent="0.2">
      <c r="A115" s="82">
        <f t="shared" si="24"/>
        <v>2007</v>
      </c>
      <c r="B115" s="82">
        <f t="shared" si="25"/>
        <v>6</v>
      </c>
      <c r="C115" s="65">
        <v>39248</v>
      </c>
      <c r="D115" s="105">
        <v>127</v>
      </c>
      <c r="E115" s="105">
        <v>116</v>
      </c>
      <c r="F115" s="105"/>
      <c r="G115" s="105"/>
      <c r="H115" s="105"/>
      <c r="I115" s="105">
        <v>171.7</v>
      </c>
      <c r="J115" s="105"/>
      <c r="K115" s="105">
        <v>121.3</v>
      </c>
      <c r="L115" s="105"/>
      <c r="M115" s="105">
        <v>129.9</v>
      </c>
      <c r="N115" s="105">
        <v>856.25</v>
      </c>
      <c r="O115" s="105">
        <v>467</v>
      </c>
      <c r="P115" s="105"/>
      <c r="Q115" s="105"/>
      <c r="R115" s="105">
        <v>628</v>
      </c>
      <c r="S115" s="105">
        <v>378</v>
      </c>
      <c r="T115" s="105"/>
      <c r="U115" s="105">
        <v>167.25</v>
      </c>
      <c r="V115" s="105">
        <v>166.5</v>
      </c>
      <c r="W115" s="105">
        <v>172.25</v>
      </c>
      <c r="Y115" s="32">
        <v>1.42</v>
      </c>
      <c r="Z115" s="32">
        <v>2.37</v>
      </c>
      <c r="AA115" s="32">
        <v>1.5</v>
      </c>
      <c r="AB115" s="32">
        <v>27</v>
      </c>
      <c r="AF115" s="32">
        <v>1120</v>
      </c>
      <c r="AG115" s="32">
        <v>1870</v>
      </c>
      <c r="AH115" s="105">
        <v>1180</v>
      </c>
      <c r="AI115" s="105">
        <v>21320</v>
      </c>
      <c r="AJ115" s="105"/>
      <c r="AK115" s="105">
        <v>25000</v>
      </c>
      <c r="AL115" s="105"/>
      <c r="AM115" s="105"/>
      <c r="AN115" s="105"/>
      <c r="AO115" s="105">
        <v>179.8</v>
      </c>
      <c r="AP115" s="105">
        <v>170.3</v>
      </c>
      <c r="AQ115" s="105"/>
      <c r="AR115" s="105">
        <v>130.80000000000001</v>
      </c>
      <c r="AS115" s="105">
        <v>121.3</v>
      </c>
      <c r="AT115" s="105"/>
      <c r="AU115" s="105"/>
      <c r="AV115" s="105"/>
      <c r="AW115" s="105"/>
      <c r="AX115" s="105"/>
    </row>
    <row r="116" spans="1:50" x14ac:dyDescent="0.2">
      <c r="A116" s="82">
        <f t="shared" si="24"/>
        <v>2007</v>
      </c>
      <c r="B116" s="82">
        <f t="shared" si="25"/>
        <v>6</v>
      </c>
      <c r="C116" s="65">
        <v>39255</v>
      </c>
      <c r="D116" s="105">
        <v>135</v>
      </c>
      <c r="E116" s="105">
        <v>130</v>
      </c>
      <c r="F116" s="105"/>
      <c r="G116" s="105"/>
      <c r="H116" s="105"/>
      <c r="I116" s="105">
        <v>174.2</v>
      </c>
      <c r="J116" s="105"/>
      <c r="K116" s="105">
        <v>119.8</v>
      </c>
      <c r="L116" s="105"/>
      <c r="M116" s="105">
        <v>129.9</v>
      </c>
      <c r="N116" s="105">
        <v>856.25</v>
      </c>
      <c r="O116" s="105">
        <v>467</v>
      </c>
      <c r="P116" s="105"/>
      <c r="Q116" s="105"/>
      <c r="R116" s="105">
        <v>628</v>
      </c>
      <c r="S116" s="105">
        <v>378</v>
      </c>
      <c r="T116" s="105"/>
      <c r="U116" s="105">
        <v>167.75</v>
      </c>
      <c r="V116" s="105">
        <v>166</v>
      </c>
      <c r="W116" s="105">
        <v>171</v>
      </c>
      <c r="Y116" s="32">
        <v>1.44</v>
      </c>
      <c r="Z116" s="32">
        <v>2.37</v>
      </c>
      <c r="AA116" s="32">
        <v>1.47</v>
      </c>
      <c r="AB116" s="32">
        <v>27</v>
      </c>
      <c r="AF116" s="32">
        <v>1140</v>
      </c>
      <c r="AG116" s="32">
        <v>1870</v>
      </c>
      <c r="AH116" s="105">
        <v>1160</v>
      </c>
      <c r="AI116" s="105">
        <v>21320</v>
      </c>
      <c r="AJ116" s="105"/>
      <c r="AK116" s="105">
        <v>25000</v>
      </c>
      <c r="AL116" s="105"/>
      <c r="AM116" s="105"/>
      <c r="AN116" s="105"/>
      <c r="AO116" s="105">
        <v>187.5</v>
      </c>
      <c r="AP116" s="105">
        <v>177.2</v>
      </c>
      <c r="AQ116" s="105"/>
      <c r="AR116" s="105">
        <v>139.80000000000001</v>
      </c>
      <c r="AS116" s="105">
        <v>130.69999999999999</v>
      </c>
      <c r="AT116" s="105"/>
      <c r="AU116" s="105"/>
      <c r="AV116" s="105"/>
      <c r="AW116" s="105"/>
      <c r="AX116" s="105"/>
    </row>
    <row r="117" spans="1:50" x14ac:dyDescent="0.2">
      <c r="A117" s="82">
        <f t="shared" si="24"/>
        <v>2007</v>
      </c>
      <c r="B117" s="82">
        <f t="shared" si="25"/>
        <v>6</v>
      </c>
      <c r="C117" s="65">
        <v>39262</v>
      </c>
      <c r="D117" s="105">
        <v>135</v>
      </c>
      <c r="E117" s="105">
        <v>130</v>
      </c>
      <c r="F117" s="105"/>
      <c r="G117" s="105"/>
      <c r="H117" s="105"/>
      <c r="I117" s="105">
        <v>174.2</v>
      </c>
      <c r="J117" s="105"/>
      <c r="K117" s="105">
        <v>119.8</v>
      </c>
      <c r="L117" s="105"/>
      <c r="M117" s="105">
        <v>129.9</v>
      </c>
      <c r="N117" s="105">
        <v>846.25</v>
      </c>
      <c r="O117" s="105">
        <v>467</v>
      </c>
      <c r="P117" s="105"/>
      <c r="Q117" s="105"/>
      <c r="R117" s="105">
        <v>628</v>
      </c>
      <c r="S117" s="105">
        <v>378</v>
      </c>
      <c r="T117" s="105"/>
      <c r="U117" s="105">
        <v>167.75</v>
      </c>
      <c r="V117" s="105">
        <v>166</v>
      </c>
      <c r="W117" s="105">
        <v>171</v>
      </c>
      <c r="Y117" s="32">
        <v>1.45</v>
      </c>
      <c r="Z117" s="32">
        <v>2.37</v>
      </c>
      <c r="AA117" s="32">
        <v>1.45</v>
      </c>
      <c r="AB117" s="32">
        <v>27</v>
      </c>
      <c r="AF117" s="32">
        <v>1140</v>
      </c>
      <c r="AG117" s="32">
        <v>1870</v>
      </c>
      <c r="AH117" s="105">
        <v>1140</v>
      </c>
      <c r="AI117" s="105">
        <v>21300</v>
      </c>
      <c r="AJ117" s="105"/>
      <c r="AK117" s="105">
        <v>25000</v>
      </c>
      <c r="AL117" s="105"/>
      <c r="AM117" s="105"/>
      <c r="AN117" s="105"/>
      <c r="AO117" s="105">
        <v>187.5</v>
      </c>
      <c r="AP117" s="105">
        <v>177.2</v>
      </c>
      <c r="AQ117" s="105"/>
      <c r="AR117" s="105">
        <v>139.80000000000001</v>
      </c>
      <c r="AS117" s="105">
        <v>130.69999999999999</v>
      </c>
      <c r="AT117" s="105"/>
      <c r="AU117" s="105"/>
      <c r="AV117" s="105"/>
      <c r="AW117" s="105"/>
      <c r="AX117" s="105"/>
    </row>
    <row r="118" spans="1:50" x14ac:dyDescent="0.2">
      <c r="A118" s="82">
        <f t="shared" si="24"/>
        <v>2007</v>
      </c>
      <c r="B118" s="82">
        <f t="shared" si="25"/>
        <v>7</v>
      </c>
      <c r="C118" s="65">
        <v>39269</v>
      </c>
      <c r="D118" s="105">
        <v>135</v>
      </c>
      <c r="E118" s="105">
        <v>130</v>
      </c>
      <c r="F118" s="105"/>
      <c r="G118" s="105"/>
      <c r="H118" s="105"/>
      <c r="I118" s="105">
        <v>174.7</v>
      </c>
      <c r="J118" s="105"/>
      <c r="K118" s="105">
        <v>119.8</v>
      </c>
      <c r="L118" s="105"/>
      <c r="M118" s="105">
        <v>129.9</v>
      </c>
      <c r="N118" s="105">
        <v>836.25</v>
      </c>
      <c r="O118" s="105">
        <v>467</v>
      </c>
      <c r="P118" s="105"/>
      <c r="Q118" s="105"/>
      <c r="R118" s="105">
        <v>626</v>
      </c>
      <c r="S118" s="105">
        <v>377</v>
      </c>
      <c r="T118" s="105"/>
      <c r="U118" s="105">
        <v>177</v>
      </c>
      <c r="V118" s="105">
        <v>172.25</v>
      </c>
      <c r="W118" s="105">
        <v>180.75</v>
      </c>
      <c r="Y118" s="32">
        <v>1.49</v>
      </c>
      <c r="Z118" s="32">
        <v>2.37</v>
      </c>
      <c r="AA118" s="32">
        <v>1.48</v>
      </c>
      <c r="AB118" s="32">
        <v>27</v>
      </c>
      <c r="AF118" s="32">
        <v>1180</v>
      </c>
      <c r="AG118" s="32">
        <v>1870</v>
      </c>
      <c r="AH118" s="105">
        <v>1170</v>
      </c>
      <c r="AI118" s="105">
        <v>21300</v>
      </c>
      <c r="AJ118" s="105"/>
      <c r="AK118" s="105">
        <v>25000</v>
      </c>
      <c r="AL118" s="105"/>
      <c r="AM118" s="105"/>
      <c r="AN118" s="105"/>
      <c r="AO118" s="105">
        <v>186.7</v>
      </c>
      <c r="AP118" s="105">
        <v>176.5</v>
      </c>
      <c r="AQ118" s="105"/>
      <c r="AR118" s="105">
        <v>139.9</v>
      </c>
      <c r="AS118" s="105">
        <v>130.80000000000001</v>
      </c>
      <c r="AT118" s="105"/>
      <c r="AU118" s="105"/>
      <c r="AV118" s="105"/>
      <c r="AW118" s="105"/>
      <c r="AX118" s="105"/>
    </row>
    <row r="119" spans="1:50" x14ac:dyDescent="0.2">
      <c r="A119" s="82">
        <f t="shared" si="24"/>
        <v>2007</v>
      </c>
      <c r="B119" s="82">
        <f t="shared" si="25"/>
        <v>7</v>
      </c>
      <c r="C119" s="65">
        <v>39276</v>
      </c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AF119" s="32" t="s">
        <v>30</v>
      </c>
      <c r="AG119" s="32" t="s">
        <v>30</v>
      </c>
      <c r="AH119" s="105" t="s">
        <v>30</v>
      </c>
      <c r="AI119" s="105" t="s">
        <v>30</v>
      </c>
      <c r="AJ119" s="105"/>
      <c r="AK119" s="105">
        <v>25000</v>
      </c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</row>
    <row r="120" spans="1:50" x14ac:dyDescent="0.2">
      <c r="A120" s="82">
        <f t="shared" si="24"/>
        <v>2007</v>
      </c>
      <c r="B120" s="82">
        <f t="shared" si="25"/>
        <v>7</v>
      </c>
      <c r="C120" s="65">
        <v>39283</v>
      </c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Y120" s="32">
        <v>1.52</v>
      </c>
      <c r="Z120" s="32">
        <v>2.37</v>
      </c>
      <c r="AA120" s="32">
        <v>1.55</v>
      </c>
      <c r="AB120" s="32">
        <v>27</v>
      </c>
      <c r="AH120" s="105"/>
      <c r="AI120" s="105"/>
      <c r="AJ120" s="105"/>
      <c r="AK120" s="105">
        <v>25000</v>
      </c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</row>
    <row r="121" spans="1:50" x14ac:dyDescent="0.2">
      <c r="A121" s="82">
        <f t="shared" si="24"/>
        <v>2007</v>
      </c>
      <c r="B121" s="82">
        <f t="shared" si="25"/>
        <v>7</v>
      </c>
      <c r="C121" s="65">
        <v>39290</v>
      </c>
      <c r="D121" s="105">
        <v>136.75</v>
      </c>
      <c r="E121" s="105">
        <v>141.75</v>
      </c>
      <c r="F121" s="105"/>
      <c r="G121" s="105"/>
      <c r="H121" s="105"/>
      <c r="I121" s="105">
        <v>178.7</v>
      </c>
      <c r="J121" s="105"/>
      <c r="K121" s="105">
        <v>126.5</v>
      </c>
      <c r="L121" s="105"/>
      <c r="M121" s="105">
        <v>154</v>
      </c>
      <c r="N121" s="105">
        <v>817.25</v>
      </c>
      <c r="O121" s="105">
        <v>454</v>
      </c>
      <c r="P121" s="105"/>
      <c r="Q121" s="105"/>
      <c r="R121" s="105">
        <v>626</v>
      </c>
      <c r="S121" s="105">
        <v>377</v>
      </c>
      <c r="T121" s="105"/>
      <c r="U121" s="105">
        <v>178</v>
      </c>
      <c r="V121" s="105">
        <v>175</v>
      </c>
      <c r="W121" s="105">
        <v>183.5</v>
      </c>
      <c r="Y121" s="32">
        <v>1.52</v>
      </c>
      <c r="Z121" s="32">
        <v>2.37</v>
      </c>
      <c r="AA121" s="32">
        <v>1.55</v>
      </c>
      <c r="AB121" s="32">
        <v>27</v>
      </c>
      <c r="AF121" s="32">
        <v>1200</v>
      </c>
      <c r="AG121" s="32">
        <v>1870</v>
      </c>
      <c r="AH121" s="105">
        <v>1220</v>
      </c>
      <c r="AI121" s="105">
        <v>21300</v>
      </c>
      <c r="AJ121" s="105"/>
      <c r="AK121" s="105">
        <v>25000</v>
      </c>
      <c r="AL121" s="105"/>
      <c r="AM121" s="105"/>
      <c r="AN121" s="105"/>
      <c r="AO121" s="105">
        <v>191.4</v>
      </c>
      <c r="AP121" s="105">
        <v>176</v>
      </c>
      <c r="AQ121" s="105"/>
      <c r="AR121" s="105">
        <v>145.9</v>
      </c>
      <c r="AS121" s="105">
        <v>131.6</v>
      </c>
      <c r="AT121" s="105"/>
      <c r="AU121" s="105"/>
      <c r="AV121" s="105"/>
      <c r="AW121" s="105"/>
      <c r="AX121" s="105"/>
    </row>
    <row r="122" spans="1:50" x14ac:dyDescent="0.2">
      <c r="A122" s="82">
        <f t="shared" si="24"/>
        <v>2007</v>
      </c>
      <c r="B122" s="82">
        <f t="shared" si="25"/>
        <v>8</v>
      </c>
      <c r="C122" s="65">
        <v>39297</v>
      </c>
      <c r="D122" s="105">
        <v>136.75</v>
      </c>
      <c r="E122" s="105">
        <v>151.75</v>
      </c>
      <c r="F122" s="105"/>
      <c r="G122" s="105"/>
      <c r="H122" s="105"/>
      <c r="I122" s="105">
        <v>178.2</v>
      </c>
      <c r="J122" s="105"/>
      <c r="K122" s="105">
        <v>126.4</v>
      </c>
      <c r="L122" s="105"/>
      <c r="M122" s="105">
        <v>154</v>
      </c>
      <c r="N122" s="105">
        <v>817.25</v>
      </c>
      <c r="O122" s="105">
        <v>459</v>
      </c>
      <c r="P122" s="105"/>
      <c r="Q122" s="105"/>
      <c r="R122" s="105">
        <v>626</v>
      </c>
      <c r="S122" s="105">
        <v>377</v>
      </c>
      <c r="T122" s="105"/>
      <c r="U122" s="105">
        <v>178</v>
      </c>
      <c r="V122" s="105">
        <v>175</v>
      </c>
      <c r="W122" s="105">
        <v>183.5</v>
      </c>
      <c r="Y122" s="32">
        <v>1.52</v>
      </c>
      <c r="Z122" s="32">
        <v>2.37</v>
      </c>
      <c r="AA122" s="32">
        <v>1.55</v>
      </c>
      <c r="AB122" s="32">
        <v>27</v>
      </c>
      <c r="AF122" s="32">
        <v>1200</v>
      </c>
      <c r="AG122" s="32">
        <v>1870</v>
      </c>
      <c r="AH122" s="105">
        <v>1220</v>
      </c>
      <c r="AI122" s="105">
        <v>21300</v>
      </c>
      <c r="AJ122" s="105"/>
      <c r="AK122" s="105">
        <v>25000</v>
      </c>
      <c r="AL122" s="105"/>
      <c r="AM122" s="105"/>
      <c r="AN122" s="105"/>
      <c r="AO122" s="105">
        <v>195.3</v>
      </c>
      <c r="AP122" s="105">
        <v>180</v>
      </c>
      <c r="AQ122" s="105"/>
      <c r="AR122" s="105">
        <v>151.1</v>
      </c>
      <c r="AS122" s="105">
        <v>142.6</v>
      </c>
      <c r="AT122" s="105"/>
      <c r="AU122" s="105"/>
      <c r="AV122" s="105"/>
      <c r="AW122" s="105"/>
      <c r="AX122" s="105"/>
    </row>
    <row r="123" spans="1:50" x14ac:dyDescent="0.2">
      <c r="A123" s="82">
        <f t="shared" si="24"/>
        <v>2007</v>
      </c>
      <c r="B123" s="82">
        <f t="shared" si="25"/>
        <v>8</v>
      </c>
      <c r="C123" s="65">
        <v>39304</v>
      </c>
      <c r="D123" s="105">
        <v>154</v>
      </c>
      <c r="E123" s="105">
        <v>154</v>
      </c>
      <c r="F123" s="105"/>
      <c r="G123" s="105"/>
      <c r="H123" s="105"/>
      <c r="I123" s="105">
        <v>179.7</v>
      </c>
      <c r="J123" s="105"/>
      <c r="K123" s="105">
        <v>126.4</v>
      </c>
      <c r="L123" s="105"/>
      <c r="M123" s="105">
        <v>154</v>
      </c>
      <c r="N123" s="105">
        <v>817.25</v>
      </c>
      <c r="O123" s="105">
        <v>459</v>
      </c>
      <c r="P123" s="105"/>
      <c r="Q123" s="105"/>
      <c r="R123" s="105">
        <v>648</v>
      </c>
      <c r="S123" s="105">
        <v>394</v>
      </c>
      <c r="T123" s="105"/>
      <c r="U123" s="105">
        <v>180.25</v>
      </c>
      <c r="V123" s="105">
        <v>175.25</v>
      </c>
      <c r="W123" s="105">
        <v>183</v>
      </c>
      <c r="Y123" s="32">
        <v>1.52</v>
      </c>
      <c r="Z123" s="32">
        <v>2.37</v>
      </c>
      <c r="AA123" s="32">
        <v>1.55</v>
      </c>
      <c r="AB123" s="32">
        <v>27</v>
      </c>
      <c r="AF123" s="32">
        <v>1200</v>
      </c>
      <c r="AG123" s="32">
        <v>1870</v>
      </c>
      <c r="AH123" s="105">
        <v>1220</v>
      </c>
      <c r="AI123" s="105">
        <v>21300</v>
      </c>
      <c r="AJ123" s="105"/>
      <c r="AK123" s="105">
        <v>25000</v>
      </c>
      <c r="AL123" s="105"/>
      <c r="AM123" s="105"/>
      <c r="AN123" s="105"/>
      <c r="AO123" s="105">
        <v>199.8</v>
      </c>
      <c r="AP123" s="105">
        <v>187.4</v>
      </c>
      <c r="AQ123" s="105"/>
      <c r="AR123" s="105">
        <v>156.30000000000001</v>
      </c>
      <c r="AS123" s="105">
        <v>148.6</v>
      </c>
      <c r="AT123" s="105"/>
      <c r="AU123" s="105"/>
      <c r="AV123" s="105"/>
      <c r="AW123" s="105"/>
      <c r="AX123" s="105"/>
    </row>
    <row r="124" spans="1:50" x14ac:dyDescent="0.2">
      <c r="A124" s="82">
        <f t="shared" si="24"/>
        <v>2007</v>
      </c>
      <c r="B124" s="82">
        <f t="shared" si="25"/>
        <v>8</v>
      </c>
      <c r="C124" s="65">
        <v>39311</v>
      </c>
      <c r="D124" s="105">
        <v>163</v>
      </c>
      <c r="E124" s="105">
        <v>158</v>
      </c>
      <c r="F124" s="105"/>
      <c r="G124" s="105"/>
      <c r="H124" s="105"/>
      <c r="I124" s="105">
        <v>186.7</v>
      </c>
      <c r="J124" s="105"/>
      <c r="K124" s="105">
        <v>126.5</v>
      </c>
      <c r="L124" s="105"/>
      <c r="M124" s="105">
        <v>154</v>
      </c>
      <c r="N124" s="105">
        <v>817.25</v>
      </c>
      <c r="O124" s="105">
        <v>459</v>
      </c>
      <c r="P124" s="105"/>
      <c r="Q124" s="105"/>
      <c r="R124" s="105">
        <v>648</v>
      </c>
      <c r="S124" s="105">
        <v>394</v>
      </c>
      <c r="T124" s="105"/>
      <c r="U124" s="105">
        <v>194.5</v>
      </c>
      <c r="V124" s="105">
        <v>184.75</v>
      </c>
      <c r="W124" s="105">
        <v>194</v>
      </c>
      <c r="Y124" s="32">
        <v>1.54</v>
      </c>
      <c r="Z124" s="32">
        <v>2.36</v>
      </c>
      <c r="AA124" s="32">
        <v>3.1</v>
      </c>
      <c r="AB124" s="32">
        <v>27</v>
      </c>
      <c r="AF124" s="32">
        <v>1210</v>
      </c>
      <c r="AG124" s="32">
        <v>1860</v>
      </c>
      <c r="AH124" s="105">
        <v>2450</v>
      </c>
      <c r="AI124" s="105">
        <v>21300</v>
      </c>
      <c r="AJ124" s="105"/>
      <c r="AK124" s="105">
        <v>25000</v>
      </c>
      <c r="AL124" s="105"/>
      <c r="AM124" s="105"/>
      <c r="AN124" s="105"/>
      <c r="AO124" s="105">
        <v>205.3</v>
      </c>
      <c r="AP124" s="105">
        <v>191.7</v>
      </c>
      <c r="AQ124" s="105"/>
      <c r="AR124" s="105">
        <v>161.30000000000001</v>
      </c>
      <c r="AS124" s="105">
        <v>153.9</v>
      </c>
      <c r="AT124" s="105"/>
      <c r="AU124" s="105"/>
      <c r="AV124" s="105"/>
      <c r="AW124" s="105"/>
      <c r="AX124" s="105"/>
    </row>
    <row r="125" spans="1:50" x14ac:dyDescent="0.2">
      <c r="A125" s="82">
        <f t="shared" si="24"/>
        <v>2007</v>
      </c>
      <c r="B125" s="82">
        <f t="shared" si="25"/>
        <v>8</v>
      </c>
      <c r="C125" s="65">
        <v>39318</v>
      </c>
      <c r="D125" s="105">
        <v>164</v>
      </c>
      <c r="E125" s="105">
        <v>164</v>
      </c>
      <c r="F125" s="105"/>
      <c r="G125" s="105"/>
      <c r="H125" s="105"/>
      <c r="I125" s="105">
        <v>189.2</v>
      </c>
      <c r="J125" s="105"/>
      <c r="K125" s="105">
        <v>154.5</v>
      </c>
      <c r="L125" s="105"/>
      <c r="M125" s="105">
        <v>154</v>
      </c>
      <c r="N125" s="105">
        <v>801.25</v>
      </c>
      <c r="O125" s="105">
        <v>459</v>
      </c>
      <c r="P125" s="105"/>
      <c r="Q125" s="105"/>
      <c r="R125" s="105">
        <v>648</v>
      </c>
      <c r="S125" s="105">
        <v>394</v>
      </c>
      <c r="T125" s="105"/>
      <c r="U125" s="105">
        <v>195.25</v>
      </c>
      <c r="V125" s="105">
        <v>185.75</v>
      </c>
      <c r="W125" s="105">
        <v>195.75</v>
      </c>
      <c r="Y125" s="32">
        <v>1.54</v>
      </c>
      <c r="Z125" s="32">
        <v>2.2999999999999998</v>
      </c>
      <c r="AA125" s="32">
        <v>3.2</v>
      </c>
      <c r="AB125" s="32">
        <v>27</v>
      </c>
      <c r="AF125" s="32">
        <v>1210</v>
      </c>
      <c r="AG125" s="32">
        <v>1810</v>
      </c>
      <c r="AH125" s="105">
        <v>2520</v>
      </c>
      <c r="AI125" s="105">
        <v>21300</v>
      </c>
      <c r="AJ125" s="105"/>
      <c r="AK125" s="105">
        <v>25000</v>
      </c>
      <c r="AL125" s="105"/>
      <c r="AM125" s="105"/>
      <c r="AN125" s="105"/>
      <c r="AO125" s="105">
        <v>207.7</v>
      </c>
      <c r="AP125" s="105">
        <v>194.4</v>
      </c>
      <c r="AQ125" s="105"/>
      <c r="AR125" s="105">
        <v>165.8</v>
      </c>
      <c r="AS125" s="105">
        <v>157.69999999999999</v>
      </c>
      <c r="AT125" s="105"/>
      <c r="AU125" s="105"/>
      <c r="AV125" s="105"/>
      <c r="AW125" s="105"/>
      <c r="AX125" s="105"/>
    </row>
    <row r="126" spans="1:50" x14ac:dyDescent="0.2">
      <c r="A126" s="82">
        <f t="shared" si="24"/>
        <v>2007</v>
      </c>
      <c r="B126" s="82">
        <f t="shared" si="25"/>
        <v>8</v>
      </c>
      <c r="C126" s="65">
        <v>39325</v>
      </c>
      <c r="D126" s="105">
        <v>169</v>
      </c>
      <c r="E126" s="105">
        <v>169</v>
      </c>
      <c r="F126" s="105"/>
      <c r="G126" s="105"/>
      <c r="H126" s="105"/>
      <c r="I126" s="105">
        <v>191.2</v>
      </c>
      <c r="J126" s="105"/>
      <c r="K126" s="105">
        <v>154.5</v>
      </c>
      <c r="L126" s="105"/>
      <c r="M126" s="105">
        <v>154</v>
      </c>
      <c r="N126" s="105">
        <v>791.25</v>
      </c>
      <c r="O126" s="105">
        <v>459</v>
      </c>
      <c r="P126" s="105"/>
      <c r="Q126" s="105"/>
      <c r="R126" s="105">
        <v>648</v>
      </c>
      <c r="S126" s="105">
        <v>394</v>
      </c>
      <c r="T126" s="105"/>
      <c r="U126" s="105">
        <v>199.25</v>
      </c>
      <c r="V126" s="105">
        <v>192.25</v>
      </c>
      <c r="W126" s="105">
        <v>199</v>
      </c>
      <c r="Y126" s="32">
        <v>1.52</v>
      </c>
      <c r="Z126" s="32">
        <v>2.2999999999999998</v>
      </c>
      <c r="AA126" s="32">
        <v>3.05</v>
      </c>
      <c r="AB126" s="32">
        <v>27</v>
      </c>
      <c r="AF126" s="32">
        <v>1200</v>
      </c>
      <c r="AG126" s="32">
        <v>1810</v>
      </c>
      <c r="AH126" s="105">
        <v>2410</v>
      </c>
      <c r="AI126" s="105">
        <v>21300</v>
      </c>
      <c r="AJ126" s="105"/>
      <c r="AK126" s="105">
        <v>25000</v>
      </c>
      <c r="AL126" s="105"/>
      <c r="AM126" s="105"/>
      <c r="AN126" s="105"/>
      <c r="AO126" s="105">
        <v>210.4</v>
      </c>
      <c r="AP126" s="105">
        <v>197.2</v>
      </c>
      <c r="AQ126" s="105"/>
      <c r="AR126" s="105">
        <v>169.1</v>
      </c>
      <c r="AS126" s="105">
        <v>161.69999999999999</v>
      </c>
      <c r="AT126" s="105"/>
      <c r="AU126" s="105"/>
      <c r="AV126" s="105"/>
      <c r="AW126" s="105"/>
      <c r="AX126" s="105"/>
    </row>
    <row r="127" spans="1:50" x14ac:dyDescent="0.2">
      <c r="A127" s="82">
        <f t="shared" si="24"/>
        <v>2007</v>
      </c>
      <c r="B127" s="82">
        <f t="shared" si="25"/>
        <v>9</v>
      </c>
      <c r="C127" s="65">
        <v>39332</v>
      </c>
      <c r="D127" s="105">
        <v>180</v>
      </c>
      <c r="E127" s="105">
        <v>180</v>
      </c>
      <c r="F127" s="105"/>
      <c r="G127" s="105"/>
      <c r="H127" s="105"/>
      <c r="I127" s="105">
        <v>190.1</v>
      </c>
      <c r="J127" s="105"/>
      <c r="K127" s="105">
        <v>162.19999999999999</v>
      </c>
      <c r="L127" s="105"/>
      <c r="M127" s="105">
        <v>154</v>
      </c>
      <c r="N127" s="105">
        <v>791.25</v>
      </c>
      <c r="O127" s="105">
        <v>515</v>
      </c>
      <c r="P127" s="105"/>
      <c r="Q127" s="105"/>
      <c r="R127" s="105">
        <v>656</v>
      </c>
      <c r="S127" s="105">
        <v>400</v>
      </c>
      <c r="T127" s="105"/>
      <c r="U127" s="105">
        <v>207.25</v>
      </c>
      <c r="V127" s="105">
        <v>197</v>
      </c>
      <c r="W127" s="105">
        <v>203.75</v>
      </c>
      <c r="Y127" s="32">
        <v>1.52</v>
      </c>
      <c r="Z127" s="32">
        <v>2.2999999999999998</v>
      </c>
      <c r="AA127" s="32">
        <v>3</v>
      </c>
      <c r="AB127" s="32">
        <v>27</v>
      </c>
      <c r="AF127" s="32">
        <v>1200</v>
      </c>
      <c r="AG127" s="32">
        <v>1810</v>
      </c>
      <c r="AH127" s="105">
        <v>2370</v>
      </c>
      <c r="AI127" s="105">
        <v>21300</v>
      </c>
      <c r="AJ127" s="105"/>
      <c r="AK127" s="105">
        <v>25000</v>
      </c>
      <c r="AL127" s="105"/>
      <c r="AM127" s="105"/>
      <c r="AN127" s="105"/>
      <c r="AO127" s="105">
        <v>218.5</v>
      </c>
      <c r="AP127" s="105">
        <v>204.1</v>
      </c>
      <c r="AQ127" s="105"/>
      <c r="AR127" s="105">
        <v>177</v>
      </c>
      <c r="AS127" s="105">
        <v>170.5</v>
      </c>
      <c r="AT127" s="105"/>
      <c r="AU127" s="105"/>
      <c r="AV127" s="105"/>
      <c r="AW127" s="105"/>
      <c r="AX127" s="105"/>
    </row>
    <row r="128" spans="1:50" x14ac:dyDescent="0.2">
      <c r="A128" s="82">
        <f t="shared" si="24"/>
        <v>2007</v>
      </c>
      <c r="B128" s="82">
        <f t="shared" si="25"/>
        <v>9</v>
      </c>
      <c r="C128" s="65">
        <v>39339</v>
      </c>
      <c r="D128" s="105">
        <v>196</v>
      </c>
      <c r="E128" s="105">
        <v>196</v>
      </c>
      <c r="F128" s="105"/>
      <c r="G128" s="105"/>
      <c r="H128" s="105"/>
      <c r="I128" s="105">
        <v>195.6</v>
      </c>
      <c r="J128" s="105"/>
      <c r="K128" s="105">
        <v>169.6</v>
      </c>
      <c r="L128" s="105"/>
      <c r="M128" s="105">
        <v>161</v>
      </c>
      <c r="N128" s="105">
        <v>791.25</v>
      </c>
      <c r="O128" s="105">
        <v>515</v>
      </c>
      <c r="P128" s="105"/>
      <c r="Q128" s="105"/>
      <c r="R128" s="105">
        <v>656</v>
      </c>
      <c r="S128" s="105">
        <v>400</v>
      </c>
      <c r="T128" s="105"/>
      <c r="U128" s="105">
        <v>218.25</v>
      </c>
      <c r="V128" s="105">
        <v>208.25</v>
      </c>
      <c r="W128" s="105">
        <v>216</v>
      </c>
      <c r="Y128" s="32">
        <v>1.6</v>
      </c>
      <c r="Z128" s="32">
        <v>2.38</v>
      </c>
      <c r="AA128" s="32">
        <v>2.6</v>
      </c>
      <c r="AB128" s="32">
        <v>31.5</v>
      </c>
      <c r="AF128" s="32">
        <v>1260</v>
      </c>
      <c r="AG128" s="32">
        <v>1880</v>
      </c>
      <c r="AH128" s="105">
        <v>2050</v>
      </c>
      <c r="AI128" s="105">
        <v>24850</v>
      </c>
      <c r="AJ128" s="105"/>
      <c r="AK128" s="105">
        <v>25000</v>
      </c>
      <c r="AL128" s="105"/>
      <c r="AM128" s="105"/>
      <c r="AN128" s="105"/>
      <c r="AO128" s="105">
        <v>229.3</v>
      </c>
      <c r="AP128" s="105">
        <v>214</v>
      </c>
      <c r="AQ128" s="105"/>
      <c r="AR128" s="105">
        <v>187.7</v>
      </c>
      <c r="AS128" s="105">
        <v>183</v>
      </c>
      <c r="AT128" s="105"/>
      <c r="AU128" s="105"/>
      <c r="AV128" s="105"/>
      <c r="AW128" s="105"/>
      <c r="AX128" s="105"/>
    </row>
    <row r="129" spans="1:53" x14ac:dyDescent="0.2">
      <c r="A129" s="82">
        <f t="shared" si="24"/>
        <v>2007</v>
      </c>
      <c r="B129" s="82">
        <f t="shared" si="25"/>
        <v>9</v>
      </c>
      <c r="C129" s="65">
        <v>39346</v>
      </c>
      <c r="D129" s="105">
        <v>196</v>
      </c>
      <c r="E129" s="105">
        <v>196</v>
      </c>
      <c r="F129" s="105"/>
      <c r="G129" s="105"/>
      <c r="H129" s="105"/>
      <c r="I129" s="105">
        <v>206.3</v>
      </c>
      <c r="J129" s="105"/>
      <c r="K129" s="105">
        <v>178.8</v>
      </c>
      <c r="L129" s="105"/>
      <c r="M129" s="105">
        <v>170</v>
      </c>
      <c r="N129" s="105">
        <v>780</v>
      </c>
      <c r="O129" s="105">
        <v>515</v>
      </c>
      <c r="P129" s="105"/>
      <c r="Q129" s="105"/>
      <c r="R129" s="105">
        <v>656</v>
      </c>
      <c r="S129" s="105">
        <v>400</v>
      </c>
      <c r="T129" s="105"/>
      <c r="U129" s="105">
        <v>224.25</v>
      </c>
      <c r="V129" s="105">
        <v>216.25</v>
      </c>
      <c r="W129" s="105">
        <v>224.25</v>
      </c>
      <c r="Y129" s="32">
        <v>1.6</v>
      </c>
      <c r="Z129" s="32">
        <v>2.38</v>
      </c>
      <c r="AA129" s="32">
        <v>2.6</v>
      </c>
      <c r="AB129" s="32">
        <v>31.5</v>
      </c>
      <c r="AF129" s="32">
        <v>1260</v>
      </c>
      <c r="AG129" s="32">
        <v>1880</v>
      </c>
      <c r="AH129" s="105">
        <v>2050</v>
      </c>
      <c r="AI129" s="105">
        <v>24850</v>
      </c>
      <c r="AJ129" s="105"/>
      <c r="AK129" s="105">
        <v>25000</v>
      </c>
      <c r="AL129" s="105"/>
      <c r="AM129" s="105"/>
      <c r="AN129" s="105"/>
      <c r="AO129" s="105">
        <v>230.7</v>
      </c>
      <c r="AP129" s="105">
        <v>215.8</v>
      </c>
      <c r="AQ129" s="105"/>
      <c r="AR129" s="105">
        <v>190.5</v>
      </c>
      <c r="AS129" s="105">
        <v>185.2</v>
      </c>
      <c r="AT129" s="105"/>
      <c r="AU129" s="105"/>
      <c r="AV129" s="105"/>
      <c r="AW129" s="105"/>
      <c r="AX129" s="105"/>
    </row>
    <row r="130" spans="1:53" x14ac:dyDescent="0.2">
      <c r="A130" s="82">
        <f t="shared" si="24"/>
        <v>2007</v>
      </c>
      <c r="B130" s="82">
        <f t="shared" si="25"/>
        <v>9</v>
      </c>
      <c r="C130" s="65">
        <v>39353</v>
      </c>
      <c r="D130" s="105">
        <v>196</v>
      </c>
      <c r="E130" s="105">
        <v>196</v>
      </c>
      <c r="F130" s="105"/>
      <c r="G130" s="105"/>
      <c r="H130" s="105"/>
      <c r="I130" s="105">
        <v>219.3</v>
      </c>
      <c r="J130" s="105"/>
      <c r="K130" s="105">
        <v>178.1</v>
      </c>
      <c r="L130" s="105"/>
      <c r="M130" s="105">
        <v>170</v>
      </c>
      <c r="N130" s="105">
        <v>748</v>
      </c>
      <c r="O130" s="105">
        <v>515</v>
      </c>
      <c r="P130" s="105"/>
      <c r="Q130" s="105"/>
      <c r="R130" s="105">
        <v>656</v>
      </c>
      <c r="S130" s="105">
        <v>400</v>
      </c>
      <c r="T130" s="105"/>
      <c r="U130" s="105">
        <v>223.25</v>
      </c>
      <c r="V130" s="105">
        <v>217.5</v>
      </c>
      <c r="W130" s="105">
        <v>226.25</v>
      </c>
      <c r="Y130" s="32">
        <v>1.6</v>
      </c>
      <c r="Z130" s="32">
        <v>2.5499999999999998</v>
      </c>
      <c r="AA130" s="32">
        <v>2.2999999999999998</v>
      </c>
      <c r="AB130" s="32">
        <v>31.5</v>
      </c>
      <c r="AF130" s="32">
        <v>1260</v>
      </c>
      <c r="AG130" s="32">
        <v>2010</v>
      </c>
      <c r="AH130" s="105">
        <v>1810</v>
      </c>
      <c r="AI130" s="105">
        <v>24850</v>
      </c>
      <c r="AJ130" s="105"/>
      <c r="AK130" s="105">
        <v>25000</v>
      </c>
      <c r="AL130" s="105"/>
      <c r="AM130" s="105"/>
      <c r="AN130" s="105"/>
      <c r="AO130" s="105">
        <v>231.3</v>
      </c>
      <c r="AP130" s="105">
        <v>217.2</v>
      </c>
      <c r="AQ130" s="105"/>
      <c r="AR130" s="105">
        <v>193</v>
      </c>
      <c r="AS130" s="105">
        <v>187.8</v>
      </c>
      <c r="AT130" s="105"/>
      <c r="AU130" s="105"/>
      <c r="AV130" s="105"/>
      <c r="AW130" s="105"/>
      <c r="AX130" s="105"/>
    </row>
    <row r="131" spans="1:53" x14ac:dyDescent="0.2">
      <c r="A131" s="82">
        <f t="shared" si="24"/>
        <v>2007</v>
      </c>
      <c r="B131" s="82">
        <f t="shared" si="25"/>
        <v>10</v>
      </c>
      <c r="C131" s="65">
        <v>39360</v>
      </c>
      <c r="D131" s="105">
        <v>196</v>
      </c>
      <c r="E131" s="105">
        <v>196</v>
      </c>
      <c r="F131" s="105"/>
      <c r="G131" s="105"/>
      <c r="H131" s="105"/>
      <c r="I131" s="105">
        <v>223.6</v>
      </c>
      <c r="J131" s="105"/>
      <c r="K131" s="105">
        <v>176</v>
      </c>
      <c r="L131" s="105"/>
      <c r="M131" s="105">
        <v>172</v>
      </c>
      <c r="N131" s="105">
        <v>743</v>
      </c>
      <c r="O131" s="105">
        <v>515</v>
      </c>
      <c r="P131" s="105"/>
      <c r="Q131" s="105"/>
      <c r="R131" s="105">
        <v>656</v>
      </c>
      <c r="S131" s="105">
        <v>400</v>
      </c>
      <c r="T131" s="105"/>
      <c r="U131" s="105">
        <v>227.25</v>
      </c>
      <c r="V131" s="105">
        <v>222.5</v>
      </c>
      <c r="W131" s="105">
        <v>231.5</v>
      </c>
      <c r="Y131" s="32">
        <v>1.6</v>
      </c>
      <c r="Z131" s="32">
        <v>2.5499999999999998</v>
      </c>
      <c r="AA131" s="32">
        <v>2.2999999999999998</v>
      </c>
      <c r="AB131" s="32">
        <v>31.5</v>
      </c>
      <c r="AF131" s="32">
        <v>1260</v>
      </c>
      <c r="AG131" s="32">
        <v>2010</v>
      </c>
      <c r="AH131" s="105">
        <v>1810</v>
      </c>
      <c r="AI131" s="105">
        <v>24850</v>
      </c>
      <c r="AJ131" s="105"/>
      <c r="AK131" s="105">
        <v>25000</v>
      </c>
      <c r="AL131" s="105"/>
      <c r="AM131" s="105"/>
      <c r="AN131" s="105"/>
      <c r="AO131" s="105">
        <v>231.8</v>
      </c>
      <c r="AP131" s="105">
        <v>220</v>
      </c>
      <c r="AQ131" s="105"/>
      <c r="AR131" s="105">
        <v>193.5</v>
      </c>
      <c r="AS131" s="105">
        <v>188</v>
      </c>
      <c r="AT131" s="105"/>
      <c r="AU131" s="105"/>
      <c r="AV131" s="105"/>
      <c r="AW131" s="105"/>
      <c r="AX131" s="105"/>
    </row>
    <row r="132" spans="1:53" x14ac:dyDescent="0.2">
      <c r="A132" s="82">
        <f t="shared" si="24"/>
        <v>2007</v>
      </c>
      <c r="B132" s="82">
        <f t="shared" si="25"/>
        <v>10</v>
      </c>
      <c r="C132" s="65">
        <v>39367</v>
      </c>
      <c r="D132" s="105">
        <v>196</v>
      </c>
      <c r="E132" s="105">
        <v>196</v>
      </c>
      <c r="F132" s="105"/>
      <c r="G132" s="105"/>
      <c r="H132" s="105"/>
      <c r="I132" s="105">
        <v>223.3</v>
      </c>
      <c r="J132" s="105"/>
      <c r="K132" s="105">
        <v>178.1</v>
      </c>
      <c r="L132" s="105"/>
      <c r="M132" s="105">
        <v>174</v>
      </c>
      <c r="N132" s="105">
        <v>733</v>
      </c>
      <c r="O132" s="105">
        <v>515</v>
      </c>
      <c r="P132" s="105"/>
      <c r="Q132" s="105"/>
      <c r="R132" s="105">
        <v>656</v>
      </c>
      <c r="S132" s="105">
        <v>401</v>
      </c>
      <c r="T132" s="105"/>
      <c r="U132" s="105">
        <v>226.75</v>
      </c>
      <c r="V132" s="105">
        <v>221.5</v>
      </c>
      <c r="W132" s="105">
        <v>230.5</v>
      </c>
      <c r="Y132" s="32">
        <v>1.6</v>
      </c>
      <c r="Z132" s="32">
        <v>2.5499999999999998</v>
      </c>
      <c r="AA132" s="32">
        <v>2.2999999999999998</v>
      </c>
      <c r="AB132" s="32">
        <v>31.5</v>
      </c>
      <c r="AF132" s="32">
        <v>1260</v>
      </c>
      <c r="AG132" s="32">
        <v>2010</v>
      </c>
      <c r="AH132" s="105">
        <v>1810</v>
      </c>
      <c r="AI132" s="105">
        <v>24850</v>
      </c>
      <c r="AJ132" s="105"/>
      <c r="AK132" s="105">
        <v>25000</v>
      </c>
      <c r="AL132" s="105"/>
      <c r="AM132" s="105"/>
      <c r="AN132" s="105"/>
      <c r="AO132" s="105">
        <v>232.7</v>
      </c>
      <c r="AP132" s="105">
        <v>227.1</v>
      </c>
      <c r="AQ132" s="105"/>
      <c r="AR132" s="105">
        <v>195.2</v>
      </c>
      <c r="AS132" s="105">
        <v>189.6</v>
      </c>
      <c r="AT132" s="105"/>
      <c r="AU132" s="105"/>
      <c r="AV132" s="105"/>
      <c r="AW132" s="105"/>
      <c r="AX132" s="105"/>
      <c r="BA132" t="s">
        <v>31</v>
      </c>
    </row>
    <row r="133" spans="1:53" x14ac:dyDescent="0.2">
      <c r="A133" s="82">
        <f t="shared" si="24"/>
        <v>2007</v>
      </c>
      <c r="B133" s="82">
        <f t="shared" si="25"/>
        <v>10</v>
      </c>
      <c r="C133" s="65">
        <v>39374</v>
      </c>
      <c r="D133" s="105">
        <v>196</v>
      </c>
      <c r="E133" s="105">
        <v>196</v>
      </c>
      <c r="F133" s="105"/>
      <c r="G133" s="105"/>
      <c r="H133" s="105"/>
      <c r="I133" s="105">
        <v>235.3</v>
      </c>
      <c r="J133" s="105"/>
      <c r="K133" s="105">
        <v>178.1</v>
      </c>
      <c r="L133" s="105"/>
      <c r="M133" s="105">
        <v>174</v>
      </c>
      <c r="N133" s="105">
        <v>723</v>
      </c>
      <c r="O133" s="105">
        <v>490</v>
      </c>
      <c r="P133" s="105"/>
      <c r="Q133" s="105"/>
      <c r="R133" s="105">
        <v>656</v>
      </c>
      <c r="S133" s="105">
        <v>401</v>
      </c>
      <c r="T133" s="105"/>
      <c r="U133" s="105">
        <v>221</v>
      </c>
      <c r="V133" s="105">
        <v>221</v>
      </c>
      <c r="W133" s="105">
        <v>232</v>
      </c>
      <c r="Y133" s="32">
        <v>1.63</v>
      </c>
      <c r="Z133" s="32">
        <v>2.57</v>
      </c>
      <c r="AA133" s="32">
        <v>2.31</v>
      </c>
      <c r="AB133" s="32">
        <v>31.5</v>
      </c>
      <c r="AF133" s="32">
        <v>1290</v>
      </c>
      <c r="AG133" s="32">
        <v>2030</v>
      </c>
      <c r="AH133" s="105">
        <v>1820</v>
      </c>
      <c r="AI133" s="105">
        <v>24880</v>
      </c>
      <c r="AJ133" s="105"/>
      <c r="AK133" s="105">
        <v>25000</v>
      </c>
      <c r="AL133" s="105"/>
      <c r="AM133" s="105"/>
      <c r="AN133" s="105"/>
      <c r="AO133" s="105">
        <v>233.6</v>
      </c>
      <c r="AP133" s="105">
        <v>227.1</v>
      </c>
      <c r="AQ133" s="105"/>
      <c r="AR133" s="105">
        <v>195.7</v>
      </c>
      <c r="AS133" s="105">
        <v>187.4</v>
      </c>
      <c r="AT133" s="105"/>
      <c r="AU133" s="105"/>
      <c r="AV133" s="105"/>
      <c r="AW133" s="105"/>
      <c r="AX133" s="105"/>
    </row>
    <row r="134" spans="1:53" x14ac:dyDescent="0.2">
      <c r="A134" s="82">
        <f t="shared" si="24"/>
        <v>2007</v>
      </c>
      <c r="B134" s="82">
        <f t="shared" si="25"/>
        <v>10</v>
      </c>
      <c r="C134" s="65">
        <v>39381</v>
      </c>
      <c r="D134" s="105">
        <v>196</v>
      </c>
      <c r="E134" s="105">
        <v>196</v>
      </c>
      <c r="F134" s="105"/>
      <c r="G134" s="105"/>
      <c r="H134" s="105"/>
      <c r="I134" s="105">
        <v>238.5</v>
      </c>
      <c r="J134" s="105"/>
      <c r="K134" s="105">
        <v>173.5</v>
      </c>
      <c r="L134" s="105"/>
      <c r="M134" s="105">
        <v>174</v>
      </c>
      <c r="N134" s="105">
        <v>713</v>
      </c>
      <c r="O134" s="105">
        <v>505</v>
      </c>
      <c r="P134" s="105"/>
      <c r="Q134" s="105"/>
      <c r="R134" s="105">
        <v>656</v>
      </c>
      <c r="S134" s="105">
        <v>401</v>
      </c>
      <c r="T134" s="105"/>
      <c r="U134" s="105">
        <v>219.5</v>
      </c>
      <c r="V134" s="105">
        <v>220.5</v>
      </c>
      <c r="W134" s="105">
        <v>232.25</v>
      </c>
      <c r="Y134" s="32">
        <v>1.63</v>
      </c>
      <c r="Z134" s="32">
        <v>2.57</v>
      </c>
      <c r="AA134" s="32">
        <v>2.31</v>
      </c>
      <c r="AB134" s="32">
        <v>31.5</v>
      </c>
      <c r="AF134" s="32">
        <v>1290</v>
      </c>
      <c r="AG134" s="32">
        <v>2030</v>
      </c>
      <c r="AH134" s="105">
        <v>1820</v>
      </c>
      <c r="AI134" s="105">
        <v>24880</v>
      </c>
      <c r="AJ134" s="105"/>
      <c r="AK134" s="105">
        <v>25000</v>
      </c>
      <c r="AL134" s="105"/>
      <c r="AM134" s="105"/>
      <c r="AN134" s="105"/>
      <c r="AO134" s="105">
        <v>224.8</v>
      </c>
      <c r="AP134" s="105">
        <v>218.6</v>
      </c>
      <c r="AQ134" s="105"/>
      <c r="AR134" s="105">
        <v>194.5</v>
      </c>
      <c r="AS134" s="105">
        <v>185.5</v>
      </c>
      <c r="AT134" s="105"/>
      <c r="AU134" s="105"/>
      <c r="AV134" s="105"/>
      <c r="AW134" s="105"/>
      <c r="AX134" s="105"/>
      <c r="BA134" t="s">
        <v>32</v>
      </c>
    </row>
    <row r="135" spans="1:53" x14ac:dyDescent="0.2">
      <c r="A135" s="82">
        <f t="shared" si="24"/>
        <v>2007</v>
      </c>
      <c r="B135" s="82">
        <f t="shared" si="25"/>
        <v>11</v>
      </c>
      <c r="C135" s="65">
        <v>39388</v>
      </c>
      <c r="D135" s="105">
        <v>196</v>
      </c>
      <c r="E135" s="105">
        <v>182</v>
      </c>
      <c r="F135" s="105"/>
      <c r="G135" s="105"/>
      <c r="H135" s="105"/>
      <c r="I135" s="105">
        <v>244.3</v>
      </c>
      <c r="J135" s="105"/>
      <c r="K135" s="105">
        <v>175.2</v>
      </c>
      <c r="L135" s="105"/>
      <c r="M135" s="105">
        <v>174</v>
      </c>
      <c r="N135" s="105">
        <v>703</v>
      </c>
      <c r="O135" s="105">
        <v>520</v>
      </c>
      <c r="P135" s="105"/>
      <c r="Q135" s="105">
        <v>866</v>
      </c>
      <c r="R135" s="105">
        <v>656</v>
      </c>
      <c r="S135" s="105">
        <v>401</v>
      </c>
      <c r="T135" s="105"/>
      <c r="U135" s="105">
        <v>219.5</v>
      </c>
      <c r="V135" s="105">
        <v>220.5</v>
      </c>
      <c r="W135" s="105">
        <v>232.25</v>
      </c>
      <c r="Y135" s="32">
        <v>1.63</v>
      </c>
      <c r="Z135" s="32">
        <v>2.57</v>
      </c>
      <c r="AA135" s="32">
        <v>2.0499999999999998</v>
      </c>
      <c r="AB135" s="32">
        <v>31.5</v>
      </c>
      <c r="AF135" s="32">
        <v>1290</v>
      </c>
      <c r="AG135" s="32">
        <v>2030</v>
      </c>
      <c r="AH135" s="105">
        <v>1620</v>
      </c>
      <c r="AI135" s="105">
        <v>24890</v>
      </c>
      <c r="AJ135" s="105"/>
      <c r="AK135" s="105">
        <v>25000</v>
      </c>
      <c r="AL135" s="105"/>
      <c r="AM135" s="105"/>
      <c r="AN135" s="105"/>
      <c r="AO135" s="105">
        <v>214.6</v>
      </c>
      <c r="AP135" s="105">
        <v>211.7</v>
      </c>
      <c r="AQ135" s="105"/>
      <c r="AR135" s="105">
        <v>189.4</v>
      </c>
      <c r="AS135" s="105">
        <v>179.3</v>
      </c>
      <c r="AT135" s="105"/>
      <c r="AU135" s="105"/>
      <c r="AV135" s="105"/>
      <c r="AW135" s="105"/>
      <c r="AX135" s="105"/>
    </row>
    <row r="136" spans="1:53" x14ac:dyDescent="0.2">
      <c r="A136" s="82">
        <f t="shared" si="24"/>
        <v>2007</v>
      </c>
      <c r="B136" s="82">
        <f t="shared" si="25"/>
        <v>11</v>
      </c>
      <c r="C136" s="65">
        <v>39395</v>
      </c>
      <c r="D136" s="105">
        <v>196</v>
      </c>
      <c r="E136" s="105">
        <v>182</v>
      </c>
      <c r="F136" s="105"/>
      <c r="G136" s="105"/>
      <c r="H136" s="105"/>
      <c r="I136" s="105">
        <v>239.3</v>
      </c>
      <c r="J136" s="105"/>
      <c r="K136" s="105">
        <v>176.6</v>
      </c>
      <c r="L136" s="105"/>
      <c r="M136" s="105">
        <v>180</v>
      </c>
      <c r="N136" s="105">
        <v>688</v>
      </c>
      <c r="O136" s="105">
        <v>520</v>
      </c>
      <c r="P136" s="105"/>
      <c r="Q136" s="105">
        <v>866</v>
      </c>
      <c r="R136" s="105">
        <v>660</v>
      </c>
      <c r="S136" s="105">
        <v>404</v>
      </c>
      <c r="T136" s="105"/>
      <c r="U136" s="105">
        <v>215</v>
      </c>
      <c r="V136" s="105">
        <v>220.5</v>
      </c>
      <c r="W136" s="105">
        <v>233.5</v>
      </c>
      <c r="Y136" s="32">
        <v>1.63</v>
      </c>
      <c r="Z136" s="32">
        <v>2.57</v>
      </c>
      <c r="AA136" s="32">
        <v>2.0499999999999998</v>
      </c>
      <c r="AB136" s="32">
        <v>31.5</v>
      </c>
      <c r="AF136" s="32">
        <v>1290</v>
      </c>
      <c r="AG136" s="32">
        <v>2030</v>
      </c>
      <c r="AH136" s="105">
        <v>1620</v>
      </c>
      <c r="AI136" s="105">
        <v>24890</v>
      </c>
      <c r="AJ136" s="105"/>
      <c r="AK136" s="105">
        <v>25000</v>
      </c>
      <c r="AL136" s="105"/>
      <c r="AM136" s="105"/>
      <c r="AN136" s="105"/>
      <c r="AO136" s="105">
        <v>213.7</v>
      </c>
      <c r="AP136" s="105">
        <v>210.2</v>
      </c>
      <c r="AQ136" s="105"/>
      <c r="AR136" s="105">
        <v>189.1</v>
      </c>
      <c r="AS136" s="105">
        <v>178.5</v>
      </c>
      <c r="AT136" s="105"/>
      <c r="AU136" s="105"/>
      <c r="AV136" s="105"/>
      <c r="AW136" s="105"/>
      <c r="AX136" s="105"/>
    </row>
    <row r="137" spans="1:53" x14ac:dyDescent="0.2">
      <c r="A137" s="82">
        <f t="shared" si="24"/>
        <v>2007</v>
      </c>
      <c r="B137" s="82">
        <f t="shared" si="25"/>
        <v>11</v>
      </c>
      <c r="C137" s="65">
        <v>39402</v>
      </c>
      <c r="D137" s="105">
        <v>196</v>
      </c>
      <c r="E137" s="105">
        <v>182</v>
      </c>
      <c r="F137" s="105"/>
      <c r="G137" s="105"/>
      <c r="H137" s="105"/>
      <c r="I137" s="105">
        <v>238.3</v>
      </c>
      <c r="J137" s="105"/>
      <c r="K137" s="105">
        <v>176.7</v>
      </c>
      <c r="L137" s="105"/>
      <c r="M137" s="105">
        <v>180</v>
      </c>
      <c r="N137" s="105">
        <v>688</v>
      </c>
      <c r="O137" s="105">
        <v>540</v>
      </c>
      <c r="P137" s="105"/>
      <c r="Q137" s="105">
        <v>866</v>
      </c>
      <c r="R137" s="105">
        <v>676</v>
      </c>
      <c r="S137" s="105">
        <v>410</v>
      </c>
      <c r="T137" s="105"/>
      <c r="U137" s="105">
        <v>215</v>
      </c>
      <c r="V137" s="105">
        <v>220.5</v>
      </c>
      <c r="W137" s="105">
        <v>233.5</v>
      </c>
      <c r="Y137" s="32">
        <v>1.63</v>
      </c>
      <c r="Z137" s="32">
        <v>2.57</v>
      </c>
      <c r="AA137" s="32">
        <v>1.84</v>
      </c>
      <c r="AB137" s="32">
        <v>31.5</v>
      </c>
      <c r="AF137" s="32">
        <v>1290</v>
      </c>
      <c r="AG137" s="32">
        <v>2030</v>
      </c>
      <c r="AH137" s="105">
        <v>1450</v>
      </c>
      <c r="AI137" s="105">
        <v>24890</v>
      </c>
      <c r="AJ137" s="105"/>
      <c r="AK137" s="105">
        <v>25000</v>
      </c>
      <c r="AL137" s="105"/>
      <c r="AM137" s="105"/>
      <c r="AN137" s="105"/>
      <c r="AO137" s="105">
        <v>214.1</v>
      </c>
      <c r="AP137" s="105">
        <v>210.6</v>
      </c>
      <c r="AQ137" s="105"/>
      <c r="AR137" s="105">
        <v>189.5</v>
      </c>
      <c r="AS137" s="105">
        <v>178.6</v>
      </c>
      <c r="AT137" s="105"/>
      <c r="AU137" s="105"/>
      <c r="AV137" s="105"/>
      <c r="AW137" s="105"/>
      <c r="AX137" s="105"/>
    </row>
    <row r="138" spans="1:53" x14ac:dyDescent="0.2">
      <c r="A138" s="82">
        <f t="shared" si="24"/>
        <v>2007</v>
      </c>
      <c r="B138" s="82">
        <f t="shared" si="25"/>
        <v>11</v>
      </c>
      <c r="C138" s="65">
        <v>39409</v>
      </c>
      <c r="D138" s="105">
        <v>196</v>
      </c>
      <c r="E138" s="105">
        <v>182</v>
      </c>
      <c r="F138" s="105"/>
      <c r="G138" s="105"/>
      <c r="H138" s="105"/>
      <c r="I138" s="105">
        <v>244.8</v>
      </c>
      <c r="J138" s="105"/>
      <c r="K138" s="105">
        <v>176.7</v>
      </c>
      <c r="L138" s="105"/>
      <c r="M138" s="105">
        <v>180</v>
      </c>
      <c r="N138" s="105">
        <v>683</v>
      </c>
      <c r="O138" s="105">
        <v>540</v>
      </c>
      <c r="P138" s="105"/>
      <c r="Q138" s="105">
        <v>866</v>
      </c>
      <c r="R138" s="105">
        <v>676</v>
      </c>
      <c r="S138" s="105">
        <v>410</v>
      </c>
      <c r="T138" s="105"/>
      <c r="U138" s="105">
        <v>215</v>
      </c>
      <c r="V138" s="105">
        <v>220.5</v>
      </c>
      <c r="W138" s="105">
        <v>233.5</v>
      </c>
      <c r="Y138" s="32">
        <v>1.6</v>
      </c>
      <c r="Z138" s="32">
        <v>2.68</v>
      </c>
      <c r="AA138" s="32">
        <v>1.94</v>
      </c>
      <c r="AB138" s="32">
        <v>31.5</v>
      </c>
      <c r="AF138" s="32">
        <v>1260</v>
      </c>
      <c r="AG138" s="32">
        <v>2120</v>
      </c>
      <c r="AH138" s="105">
        <v>1530</v>
      </c>
      <c r="AI138" s="105">
        <v>24890</v>
      </c>
      <c r="AJ138" s="105"/>
      <c r="AK138" s="105">
        <v>25000</v>
      </c>
      <c r="AL138" s="105"/>
      <c r="AM138" s="105"/>
      <c r="AN138" s="105"/>
      <c r="AO138" s="105">
        <v>215.3</v>
      </c>
      <c r="AP138" s="105">
        <v>211.9</v>
      </c>
      <c r="AQ138" s="105"/>
      <c r="AR138" s="105">
        <v>190.6</v>
      </c>
      <c r="AS138" s="105">
        <v>179.9</v>
      </c>
      <c r="AT138" s="105"/>
      <c r="AU138" s="105"/>
      <c r="AV138" s="105"/>
      <c r="AW138" s="105"/>
      <c r="AX138" s="105"/>
    </row>
    <row r="139" spans="1:53" x14ac:dyDescent="0.2">
      <c r="A139" s="82">
        <f t="shared" si="24"/>
        <v>2007</v>
      </c>
      <c r="B139" s="82">
        <f t="shared" si="25"/>
        <v>11</v>
      </c>
      <c r="C139" s="65">
        <v>39416</v>
      </c>
      <c r="D139" s="105">
        <v>196</v>
      </c>
      <c r="E139" s="105">
        <v>182</v>
      </c>
      <c r="F139" s="105"/>
      <c r="G139" s="105"/>
      <c r="H139" s="105"/>
      <c r="I139" s="105">
        <v>245.3</v>
      </c>
      <c r="J139" s="105"/>
      <c r="K139" s="105">
        <v>171.2</v>
      </c>
      <c r="L139" s="105"/>
      <c r="M139" s="105">
        <v>190</v>
      </c>
      <c r="N139" s="105">
        <v>673</v>
      </c>
      <c r="O139" s="105">
        <v>540</v>
      </c>
      <c r="P139" s="105"/>
      <c r="Q139" s="105">
        <v>866</v>
      </c>
      <c r="R139" s="105">
        <v>676</v>
      </c>
      <c r="S139" s="105">
        <v>410</v>
      </c>
      <c r="T139" s="105"/>
      <c r="U139" s="105">
        <v>213.5</v>
      </c>
      <c r="V139" s="105">
        <v>217.5</v>
      </c>
      <c r="W139" s="105">
        <v>230.5</v>
      </c>
      <c r="Y139" s="32">
        <v>1.58</v>
      </c>
      <c r="Z139" s="32">
        <v>2.84</v>
      </c>
      <c r="AA139" s="32">
        <v>2</v>
      </c>
      <c r="AB139" s="32">
        <v>32.549999999999997</v>
      </c>
      <c r="AF139" s="32">
        <v>1250</v>
      </c>
      <c r="AG139" s="32">
        <v>2240</v>
      </c>
      <c r="AH139" s="105">
        <v>1580</v>
      </c>
      <c r="AI139" s="105">
        <v>25720</v>
      </c>
      <c r="AJ139" s="105"/>
      <c r="AK139" s="105">
        <v>25000</v>
      </c>
      <c r="AL139" s="105"/>
      <c r="AM139" s="105"/>
      <c r="AN139" s="105"/>
      <c r="AO139" s="105">
        <v>215.5</v>
      </c>
      <c r="AP139" s="105">
        <v>211.5</v>
      </c>
      <c r="AQ139" s="105"/>
      <c r="AR139" s="105">
        <v>190.2</v>
      </c>
      <c r="AS139" s="105">
        <v>180</v>
      </c>
      <c r="AT139" s="105"/>
      <c r="AU139" s="105"/>
      <c r="AV139" s="105"/>
      <c r="AW139" s="105"/>
      <c r="AX139" s="105"/>
    </row>
    <row r="140" spans="1:53" x14ac:dyDescent="0.2">
      <c r="A140" s="82">
        <f t="shared" si="24"/>
        <v>2007</v>
      </c>
      <c r="B140" s="82">
        <f t="shared" si="25"/>
        <v>12</v>
      </c>
      <c r="C140" s="65">
        <v>39423</v>
      </c>
      <c r="D140" s="105">
        <v>196</v>
      </c>
      <c r="E140" s="105">
        <v>182</v>
      </c>
      <c r="F140" s="105"/>
      <c r="G140" s="105"/>
      <c r="H140" s="105"/>
      <c r="I140" s="105">
        <v>243.8</v>
      </c>
      <c r="J140" s="105"/>
      <c r="K140" s="105">
        <v>165.2</v>
      </c>
      <c r="L140" s="105"/>
      <c r="M140" s="105">
        <v>190</v>
      </c>
      <c r="N140" s="105">
        <v>673</v>
      </c>
      <c r="O140" s="105">
        <v>540</v>
      </c>
      <c r="P140" s="105"/>
      <c r="Q140" s="105">
        <v>866</v>
      </c>
      <c r="R140" s="105">
        <v>727</v>
      </c>
      <c r="S140" s="105">
        <v>410</v>
      </c>
      <c r="T140" s="105"/>
      <c r="U140" s="105">
        <v>217.5</v>
      </c>
      <c r="V140" s="105">
        <v>219</v>
      </c>
      <c r="W140" s="105">
        <v>231.25</v>
      </c>
      <c r="Y140" s="32">
        <v>1.6</v>
      </c>
      <c r="Z140" s="32">
        <v>2.84</v>
      </c>
      <c r="AA140" s="32">
        <v>1.94</v>
      </c>
      <c r="AB140" s="32">
        <v>32.549999999999997</v>
      </c>
      <c r="AF140" s="32">
        <v>1260</v>
      </c>
      <c r="AG140" s="32">
        <v>2240</v>
      </c>
      <c r="AH140" s="105">
        <v>1530</v>
      </c>
      <c r="AI140" s="105">
        <v>25730</v>
      </c>
      <c r="AJ140" s="105"/>
      <c r="AK140" s="105">
        <v>25000</v>
      </c>
      <c r="AL140" s="105"/>
      <c r="AM140" s="105"/>
      <c r="AN140" s="105"/>
      <c r="AO140" s="105">
        <v>215.2</v>
      </c>
      <c r="AP140" s="105">
        <v>213</v>
      </c>
      <c r="AQ140" s="105"/>
      <c r="AR140" s="105">
        <v>189.7</v>
      </c>
      <c r="AS140" s="105">
        <v>179.7</v>
      </c>
      <c r="AT140" s="105"/>
      <c r="AU140" s="105"/>
      <c r="AV140" s="105"/>
      <c r="AW140" s="105"/>
      <c r="AX140" s="105"/>
    </row>
    <row r="141" spans="1:53" x14ac:dyDescent="0.2">
      <c r="A141" s="82">
        <f t="shared" si="24"/>
        <v>2007</v>
      </c>
      <c r="B141" s="82">
        <f t="shared" si="25"/>
        <v>12</v>
      </c>
      <c r="C141" s="65">
        <v>39430</v>
      </c>
      <c r="D141" s="105">
        <v>202</v>
      </c>
      <c r="E141" s="105">
        <v>187</v>
      </c>
      <c r="F141" s="105"/>
      <c r="G141" s="105"/>
      <c r="H141" s="105"/>
      <c r="I141" s="105">
        <v>251.8</v>
      </c>
      <c r="J141" s="105"/>
      <c r="K141" s="105">
        <v>165.2</v>
      </c>
      <c r="L141" s="105"/>
      <c r="M141" s="105">
        <v>190</v>
      </c>
      <c r="N141" s="105">
        <v>673</v>
      </c>
      <c r="O141" s="105">
        <v>540</v>
      </c>
      <c r="P141" s="105"/>
      <c r="Q141" s="105">
        <v>866</v>
      </c>
      <c r="R141" s="105">
        <v>727</v>
      </c>
      <c r="S141" s="105">
        <v>410</v>
      </c>
      <c r="T141" s="105"/>
      <c r="U141" s="105">
        <v>217.5</v>
      </c>
      <c r="V141" s="105">
        <v>219</v>
      </c>
      <c r="W141" s="105">
        <v>231.25</v>
      </c>
      <c r="Y141" s="32">
        <v>1.58</v>
      </c>
      <c r="Z141" s="32">
        <v>2.84</v>
      </c>
      <c r="AA141" s="32">
        <v>1.94</v>
      </c>
      <c r="AB141" s="32">
        <v>32.549999999999997</v>
      </c>
      <c r="AF141" s="32">
        <v>1250</v>
      </c>
      <c r="AG141" s="32">
        <v>2240</v>
      </c>
      <c r="AH141" s="105">
        <v>1530</v>
      </c>
      <c r="AI141" s="105">
        <v>25730</v>
      </c>
      <c r="AJ141" s="105"/>
      <c r="AK141" s="105">
        <v>25000</v>
      </c>
      <c r="AL141" s="105"/>
      <c r="AM141" s="105"/>
      <c r="AN141" s="105"/>
      <c r="AO141" s="105">
        <v>219.8</v>
      </c>
      <c r="AP141" s="105">
        <v>217.3</v>
      </c>
      <c r="AQ141" s="105"/>
      <c r="AR141" s="105">
        <v>194.2</v>
      </c>
      <c r="AS141" s="105">
        <v>184.8</v>
      </c>
      <c r="AT141" s="105"/>
      <c r="AU141" s="105"/>
      <c r="AV141" s="105"/>
      <c r="AW141" s="105"/>
      <c r="AX141" s="105"/>
    </row>
    <row r="142" spans="1:53" x14ac:dyDescent="0.2">
      <c r="A142" s="82">
        <f t="shared" si="24"/>
        <v>2007</v>
      </c>
      <c r="B142" s="82">
        <f t="shared" si="25"/>
        <v>12</v>
      </c>
      <c r="C142" s="65">
        <v>39437</v>
      </c>
      <c r="D142" s="105">
        <v>202</v>
      </c>
      <c r="E142" s="105">
        <v>187</v>
      </c>
      <c r="F142" s="105"/>
      <c r="G142" s="105"/>
      <c r="H142" s="105"/>
      <c r="I142" s="105">
        <v>263.3</v>
      </c>
      <c r="J142" s="105"/>
      <c r="K142" s="105">
        <v>173.2</v>
      </c>
      <c r="L142" s="105"/>
      <c r="M142" s="105">
        <v>198</v>
      </c>
      <c r="N142" s="105">
        <v>668</v>
      </c>
      <c r="O142" s="105">
        <v>535</v>
      </c>
      <c r="P142" s="105"/>
      <c r="Q142" s="105">
        <v>866</v>
      </c>
      <c r="R142" s="105">
        <v>727</v>
      </c>
      <c r="S142" s="105">
        <v>410</v>
      </c>
      <c r="T142" s="105"/>
      <c r="U142" s="105">
        <v>221.25</v>
      </c>
      <c r="V142" s="105">
        <v>221.5</v>
      </c>
      <c r="W142" s="105">
        <v>235</v>
      </c>
      <c r="Y142" s="32">
        <v>1.55</v>
      </c>
      <c r="Z142" s="32">
        <v>2.78</v>
      </c>
      <c r="AA142" s="32">
        <v>1.84</v>
      </c>
      <c r="AB142" s="32">
        <v>32.549999999999997</v>
      </c>
      <c r="AF142" s="32">
        <v>1230</v>
      </c>
      <c r="AG142" s="32">
        <v>2200</v>
      </c>
      <c r="AH142" s="105">
        <v>1460</v>
      </c>
      <c r="AI142" s="105">
        <v>25750</v>
      </c>
      <c r="AJ142" s="105"/>
      <c r="AK142" s="105">
        <v>25000</v>
      </c>
      <c r="AL142" s="105"/>
      <c r="AM142" s="105"/>
      <c r="AN142" s="105"/>
      <c r="AO142" s="105">
        <v>221.5</v>
      </c>
      <c r="AP142" s="105">
        <v>218.5</v>
      </c>
      <c r="AQ142" s="105"/>
      <c r="AR142" s="105">
        <v>196</v>
      </c>
      <c r="AS142" s="105">
        <v>186.6</v>
      </c>
      <c r="AT142" s="105"/>
      <c r="AU142" s="105"/>
      <c r="AV142" s="105"/>
      <c r="AW142" s="105"/>
      <c r="AX142" s="105"/>
    </row>
    <row r="143" spans="1:53" x14ac:dyDescent="0.2">
      <c r="A143" s="82">
        <f t="shared" si="24"/>
        <v>2007</v>
      </c>
      <c r="B143" s="82">
        <f t="shared" si="25"/>
        <v>12</v>
      </c>
      <c r="C143" s="65">
        <v>39444</v>
      </c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Y143" s="32">
        <v>1.55</v>
      </c>
      <c r="Z143" s="32">
        <v>2.78</v>
      </c>
      <c r="AA143" s="32">
        <v>1.84</v>
      </c>
      <c r="AB143" s="32">
        <v>32.549999999999997</v>
      </c>
      <c r="AF143" s="32">
        <v>1230</v>
      </c>
      <c r="AG143" s="32">
        <v>2200</v>
      </c>
      <c r="AH143" s="105">
        <v>1460</v>
      </c>
      <c r="AI143" s="105">
        <v>25750</v>
      </c>
      <c r="AJ143" s="105"/>
      <c r="AK143" s="105">
        <v>25000</v>
      </c>
      <c r="AL143" s="105"/>
      <c r="AM143" s="105"/>
      <c r="AN143" s="105"/>
      <c r="AO143" s="105">
        <v>221.5</v>
      </c>
      <c r="AP143" s="105">
        <v>218.5</v>
      </c>
      <c r="AQ143" s="105"/>
      <c r="AR143" s="105">
        <v>196</v>
      </c>
      <c r="AS143" s="105">
        <v>186.6</v>
      </c>
      <c r="AT143" s="105"/>
      <c r="AU143" s="105"/>
      <c r="AV143" s="105"/>
      <c r="AW143" s="105"/>
      <c r="AX143" s="105"/>
    </row>
    <row r="144" spans="1:53" x14ac:dyDescent="0.2">
      <c r="A144" s="82">
        <f t="shared" si="24"/>
        <v>2008</v>
      </c>
      <c r="B144" s="82">
        <f t="shared" si="25"/>
        <v>1</v>
      </c>
      <c r="C144" s="65">
        <v>39451</v>
      </c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AF144" s="32" t="s">
        <v>30</v>
      </c>
      <c r="AG144" s="32" t="s">
        <v>30</v>
      </c>
      <c r="AH144" s="105" t="s">
        <v>30</v>
      </c>
      <c r="AI144" s="105" t="s">
        <v>30</v>
      </c>
      <c r="AJ144" s="105"/>
      <c r="AK144" s="105">
        <v>25000</v>
      </c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105"/>
      <c r="AX144" s="105"/>
    </row>
    <row r="145" spans="1:55" x14ac:dyDescent="0.2">
      <c r="A145" s="82">
        <f t="shared" si="24"/>
        <v>2008</v>
      </c>
      <c r="B145" s="82">
        <f t="shared" si="25"/>
        <v>1</v>
      </c>
      <c r="C145" s="65">
        <v>39458</v>
      </c>
      <c r="D145" s="105">
        <v>207</v>
      </c>
      <c r="E145" s="105">
        <v>197</v>
      </c>
      <c r="F145" s="105"/>
      <c r="G145" s="105"/>
      <c r="H145" s="105"/>
      <c r="I145" s="105">
        <v>257.3</v>
      </c>
      <c r="J145" s="105"/>
      <c r="K145" s="105">
        <v>184.2</v>
      </c>
      <c r="L145" s="105"/>
      <c r="M145" s="105">
        <v>204</v>
      </c>
      <c r="N145" s="105">
        <v>666</v>
      </c>
      <c r="O145" s="105">
        <v>530</v>
      </c>
      <c r="P145" s="105"/>
      <c r="Q145" s="105">
        <v>866</v>
      </c>
      <c r="R145" s="105">
        <v>693</v>
      </c>
      <c r="S145" s="105">
        <v>422</v>
      </c>
      <c r="T145" s="105"/>
      <c r="U145" s="105">
        <v>229.5</v>
      </c>
      <c r="V145" s="105">
        <v>228.25</v>
      </c>
      <c r="W145" s="105">
        <v>243</v>
      </c>
      <c r="Y145" s="32">
        <v>1.55</v>
      </c>
      <c r="Z145" s="32">
        <v>2.78</v>
      </c>
      <c r="AA145" s="32">
        <v>1.84</v>
      </c>
      <c r="AB145" s="32">
        <v>32.549999999999997</v>
      </c>
      <c r="AF145" s="32">
        <v>1230</v>
      </c>
      <c r="AG145" s="32">
        <v>2200</v>
      </c>
      <c r="AH145" s="105">
        <v>1460</v>
      </c>
      <c r="AI145" s="105">
        <v>25750</v>
      </c>
      <c r="AJ145" s="105"/>
      <c r="AK145" s="105">
        <v>25000</v>
      </c>
      <c r="AL145" s="105"/>
      <c r="AM145" s="105"/>
      <c r="AN145" s="105"/>
      <c r="AO145" s="105">
        <v>225.4</v>
      </c>
      <c r="AP145" s="105">
        <v>222.2</v>
      </c>
      <c r="AQ145" s="105"/>
      <c r="AR145" s="105">
        <v>201.1</v>
      </c>
      <c r="AS145" s="105">
        <v>192</v>
      </c>
      <c r="AT145" s="105"/>
      <c r="AU145" s="105"/>
      <c r="AV145" s="105"/>
      <c r="AW145" s="105"/>
      <c r="AX145" s="105"/>
    </row>
    <row r="146" spans="1:55" x14ac:dyDescent="0.2">
      <c r="A146" s="82">
        <f t="shared" si="24"/>
        <v>2008</v>
      </c>
      <c r="B146" s="82">
        <f t="shared" si="25"/>
        <v>1</v>
      </c>
      <c r="C146" s="65">
        <v>39465</v>
      </c>
      <c r="D146" s="105">
        <v>207</v>
      </c>
      <c r="E146" s="105">
        <v>197</v>
      </c>
      <c r="F146" s="105"/>
      <c r="G146" s="105"/>
      <c r="H146" s="105"/>
      <c r="I146" s="105">
        <v>262.60000000000002</v>
      </c>
      <c r="J146" s="105"/>
      <c r="K146" s="105">
        <v>187.1</v>
      </c>
      <c r="L146" s="105"/>
      <c r="M146" s="105">
        <v>204</v>
      </c>
      <c r="N146" s="105">
        <v>675</v>
      </c>
      <c r="O146" s="105">
        <v>543</v>
      </c>
      <c r="P146" s="105"/>
      <c r="Q146" s="105">
        <v>878</v>
      </c>
      <c r="R146" s="105">
        <v>693</v>
      </c>
      <c r="S146" s="105">
        <v>422</v>
      </c>
      <c r="T146" s="105"/>
      <c r="U146" s="105">
        <v>226.5</v>
      </c>
      <c r="V146" s="105">
        <v>226</v>
      </c>
      <c r="W146" s="105">
        <v>240.5</v>
      </c>
      <c r="Y146" s="32">
        <v>1.55</v>
      </c>
      <c r="Z146" s="32">
        <v>2.78</v>
      </c>
      <c r="AA146" s="32">
        <v>1.79</v>
      </c>
      <c r="AB146" s="32">
        <v>32.549999999999997</v>
      </c>
      <c r="AF146" s="32">
        <v>1220</v>
      </c>
      <c r="AG146" s="32">
        <v>2190</v>
      </c>
      <c r="AH146" s="105">
        <v>1410</v>
      </c>
      <c r="AI146" s="105">
        <v>25690</v>
      </c>
      <c r="AJ146" s="105"/>
      <c r="AK146" s="105">
        <v>25000</v>
      </c>
      <c r="AL146" s="105"/>
      <c r="AM146" s="105"/>
      <c r="AN146" s="105"/>
      <c r="AO146" s="105">
        <v>227</v>
      </c>
      <c r="AP146" s="105">
        <v>223.7</v>
      </c>
      <c r="AQ146" s="105"/>
      <c r="AR146" s="105">
        <v>202.3</v>
      </c>
      <c r="AS146" s="105">
        <v>193.1</v>
      </c>
      <c r="AT146" s="105"/>
      <c r="AU146" s="105"/>
      <c r="AV146" s="105"/>
      <c r="AW146" s="105"/>
      <c r="AX146" s="105"/>
    </row>
    <row r="147" spans="1:55" x14ac:dyDescent="0.2">
      <c r="A147" s="82">
        <f t="shared" si="24"/>
        <v>2008</v>
      </c>
      <c r="B147" s="82">
        <f t="shared" si="25"/>
        <v>1</v>
      </c>
      <c r="C147" s="65">
        <v>39472</v>
      </c>
      <c r="D147" s="105">
        <v>207</v>
      </c>
      <c r="E147" s="105">
        <v>197</v>
      </c>
      <c r="F147" s="105"/>
      <c r="G147" s="105"/>
      <c r="H147" s="105"/>
      <c r="I147" s="105">
        <v>256.10000000000002</v>
      </c>
      <c r="J147" s="105"/>
      <c r="K147" s="105">
        <v>195.1</v>
      </c>
      <c r="L147" s="105"/>
      <c r="M147" s="105">
        <v>209</v>
      </c>
      <c r="N147" s="105">
        <v>675</v>
      </c>
      <c r="O147" s="105">
        <v>563</v>
      </c>
      <c r="P147" s="105"/>
      <c r="Q147" s="105">
        <v>878</v>
      </c>
      <c r="R147" s="105">
        <v>693</v>
      </c>
      <c r="S147" s="105">
        <v>422</v>
      </c>
      <c r="T147" s="105"/>
      <c r="U147" s="105">
        <v>228</v>
      </c>
      <c r="V147" s="105">
        <v>226.25</v>
      </c>
      <c r="W147" s="105">
        <v>241.75</v>
      </c>
      <c r="Y147" s="32">
        <v>1.53</v>
      </c>
      <c r="Z147" s="32">
        <v>2.78</v>
      </c>
      <c r="AA147" s="32">
        <v>1.79</v>
      </c>
      <c r="AB147" s="32">
        <v>31.5</v>
      </c>
      <c r="AF147" s="32">
        <v>1210</v>
      </c>
      <c r="AG147" s="32">
        <v>2200</v>
      </c>
      <c r="AH147" s="105">
        <v>1410</v>
      </c>
      <c r="AI147" s="105">
        <v>24880</v>
      </c>
      <c r="AJ147" s="105"/>
      <c r="AK147" s="105">
        <v>25000</v>
      </c>
      <c r="AL147" s="105"/>
      <c r="AM147" s="105"/>
      <c r="AN147" s="105"/>
      <c r="AO147" s="105">
        <v>226.5</v>
      </c>
      <c r="AP147" s="105">
        <v>223.3</v>
      </c>
      <c r="AQ147" s="105"/>
      <c r="AR147" s="105">
        <v>202.2</v>
      </c>
      <c r="AS147" s="105">
        <v>192.3</v>
      </c>
      <c r="AT147" s="105"/>
      <c r="AU147" s="105"/>
      <c r="AV147" s="105"/>
      <c r="AW147" s="105"/>
      <c r="AX147" s="105"/>
    </row>
    <row r="148" spans="1:55" x14ac:dyDescent="0.2">
      <c r="A148" s="82">
        <f t="shared" si="24"/>
        <v>2008</v>
      </c>
      <c r="B148" s="82">
        <f t="shared" si="25"/>
        <v>2</v>
      </c>
      <c r="C148" s="65">
        <v>39479</v>
      </c>
      <c r="D148" s="105">
        <v>207</v>
      </c>
      <c r="E148" s="105">
        <v>197</v>
      </c>
      <c r="F148" s="105"/>
      <c r="G148" s="105"/>
      <c r="H148" s="105"/>
      <c r="I148" s="105">
        <v>261.39999999999998</v>
      </c>
      <c r="J148" s="105"/>
      <c r="K148" s="105">
        <v>192.9</v>
      </c>
      <c r="L148" s="105"/>
      <c r="M148" s="105">
        <v>204</v>
      </c>
      <c r="N148" s="105">
        <v>675</v>
      </c>
      <c r="O148" s="105">
        <v>563</v>
      </c>
      <c r="P148" s="105"/>
      <c r="Q148" s="105">
        <v>878</v>
      </c>
      <c r="R148" s="105">
        <v>693</v>
      </c>
      <c r="S148" s="105">
        <v>422</v>
      </c>
      <c r="T148" s="105"/>
      <c r="U148" s="105">
        <v>227.25</v>
      </c>
      <c r="V148" s="105">
        <v>225.25</v>
      </c>
      <c r="W148" s="105">
        <v>239.5</v>
      </c>
      <c r="Y148" s="32">
        <v>1.68</v>
      </c>
      <c r="Z148" s="32">
        <v>2.89</v>
      </c>
      <c r="AA148" s="32">
        <v>1.79</v>
      </c>
      <c r="AB148" s="32">
        <v>31.5</v>
      </c>
      <c r="AF148" s="32">
        <v>1330</v>
      </c>
      <c r="AG148" s="32">
        <v>2280</v>
      </c>
      <c r="AH148" s="105">
        <v>1410</v>
      </c>
      <c r="AI148" s="105">
        <v>24880</v>
      </c>
      <c r="AJ148" s="105"/>
      <c r="AK148" s="105">
        <v>25000</v>
      </c>
      <c r="AL148" s="105"/>
      <c r="AM148" s="105"/>
      <c r="AN148" s="105"/>
      <c r="AO148" s="105">
        <v>227.9</v>
      </c>
      <c r="AP148" s="105">
        <v>224.1</v>
      </c>
      <c r="AQ148" s="105"/>
      <c r="AR148" s="105">
        <v>203.2</v>
      </c>
      <c r="AS148" s="105">
        <v>193.2</v>
      </c>
      <c r="AT148" s="105"/>
      <c r="AU148" s="105"/>
      <c r="AV148" s="105"/>
      <c r="AW148" s="105"/>
      <c r="AX148" s="105"/>
    </row>
    <row r="149" spans="1:55" x14ac:dyDescent="0.2">
      <c r="A149" s="82">
        <f t="shared" si="24"/>
        <v>2008</v>
      </c>
      <c r="B149" s="82">
        <f t="shared" si="25"/>
        <v>2</v>
      </c>
      <c r="C149" s="65">
        <v>39486</v>
      </c>
      <c r="D149" s="105">
        <v>207</v>
      </c>
      <c r="E149" s="105">
        <v>200</v>
      </c>
      <c r="F149" s="105"/>
      <c r="G149" s="105"/>
      <c r="H149" s="105"/>
      <c r="I149" s="105">
        <v>255</v>
      </c>
      <c r="J149" s="105"/>
      <c r="K149" s="105">
        <v>197</v>
      </c>
      <c r="L149" s="105"/>
      <c r="M149" s="105">
        <v>204</v>
      </c>
      <c r="N149" s="105">
        <v>675</v>
      </c>
      <c r="O149" s="105">
        <v>563</v>
      </c>
      <c r="P149" s="105"/>
      <c r="Q149" s="105">
        <v>878</v>
      </c>
      <c r="R149" s="105">
        <v>693</v>
      </c>
      <c r="S149" s="105">
        <v>422</v>
      </c>
      <c r="T149" s="105"/>
      <c r="U149" s="105">
        <v>227.25</v>
      </c>
      <c r="V149" s="105">
        <v>225.25</v>
      </c>
      <c r="W149" s="105">
        <v>239.5</v>
      </c>
      <c r="Y149" s="32">
        <v>1.68</v>
      </c>
      <c r="Z149" s="32">
        <v>2.89</v>
      </c>
      <c r="AA149" s="32">
        <v>1.73</v>
      </c>
      <c r="AB149" s="32">
        <v>31.5</v>
      </c>
      <c r="AF149" s="32">
        <v>1330</v>
      </c>
      <c r="AG149" s="32">
        <v>2280</v>
      </c>
      <c r="AH149" s="105">
        <v>1370</v>
      </c>
      <c r="AI149" s="105">
        <v>24890</v>
      </c>
      <c r="AJ149" s="105"/>
      <c r="AK149" s="105">
        <v>25000</v>
      </c>
      <c r="AL149" s="105"/>
      <c r="AM149" s="105"/>
      <c r="AN149" s="105"/>
      <c r="AO149" s="105">
        <v>228</v>
      </c>
      <c r="AP149" s="105">
        <v>224.8</v>
      </c>
      <c r="AQ149" s="105"/>
      <c r="AR149" s="105">
        <v>203.7</v>
      </c>
      <c r="AS149" s="105">
        <v>193.7</v>
      </c>
      <c r="AT149" s="105"/>
      <c r="AU149" s="105"/>
      <c r="AV149" s="105"/>
      <c r="AW149" s="105"/>
      <c r="AX149" s="105"/>
    </row>
    <row r="150" spans="1:55" x14ac:dyDescent="0.2">
      <c r="A150" s="82">
        <f t="shared" si="24"/>
        <v>2008</v>
      </c>
      <c r="B150" s="82">
        <f t="shared" si="25"/>
        <v>2</v>
      </c>
      <c r="C150" s="65">
        <v>39493</v>
      </c>
      <c r="D150" s="105">
        <v>207</v>
      </c>
      <c r="E150" s="105">
        <v>207</v>
      </c>
      <c r="F150" s="105"/>
      <c r="G150" s="105"/>
      <c r="H150" s="105"/>
      <c r="I150" s="105">
        <v>269.39999999999998</v>
      </c>
      <c r="J150" s="105"/>
      <c r="K150" s="105">
        <v>202.6</v>
      </c>
      <c r="L150" s="105"/>
      <c r="M150" s="105">
        <v>209</v>
      </c>
      <c r="N150" s="105">
        <v>675</v>
      </c>
      <c r="O150" s="105">
        <v>563</v>
      </c>
      <c r="P150" s="105"/>
      <c r="Q150" s="105">
        <v>878</v>
      </c>
      <c r="R150" s="105">
        <v>774</v>
      </c>
      <c r="S150" s="105">
        <v>482</v>
      </c>
      <c r="T150" s="105"/>
      <c r="U150" s="105">
        <v>238.25</v>
      </c>
      <c r="V150" s="105">
        <v>236.5</v>
      </c>
      <c r="W150" s="105">
        <v>250</v>
      </c>
      <c r="Y150" s="32">
        <v>1.68</v>
      </c>
      <c r="Z150" s="32">
        <v>3.05</v>
      </c>
      <c r="AA150" s="32">
        <v>1.79</v>
      </c>
      <c r="AB150" s="32">
        <v>31.5</v>
      </c>
      <c r="AF150" s="32">
        <v>1330</v>
      </c>
      <c r="AG150" s="32">
        <v>2410</v>
      </c>
      <c r="AH150" s="105">
        <v>1410</v>
      </c>
      <c r="AI150" s="105">
        <v>24890</v>
      </c>
      <c r="AJ150" s="105"/>
      <c r="AK150" s="105">
        <v>25000</v>
      </c>
      <c r="AL150" s="105"/>
      <c r="AM150" s="105"/>
      <c r="AN150" s="105"/>
      <c r="AO150" s="105">
        <v>233.6</v>
      </c>
      <c r="AP150" s="105">
        <v>233.3</v>
      </c>
      <c r="AQ150" s="105"/>
      <c r="AR150" s="105">
        <v>209.5</v>
      </c>
      <c r="AS150" s="105">
        <v>201.3</v>
      </c>
      <c r="AT150" s="105"/>
      <c r="AU150" s="105"/>
      <c r="AV150" s="105"/>
      <c r="AW150" s="105"/>
      <c r="AX150" s="105"/>
    </row>
    <row r="151" spans="1:55" x14ac:dyDescent="0.2">
      <c r="A151" s="82">
        <f t="shared" si="24"/>
        <v>2008</v>
      </c>
      <c r="B151" s="82">
        <f t="shared" si="25"/>
        <v>2</v>
      </c>
      <c r="C151" s="65">
        <v>39500</v>
      </c>
      <c r="D151" s="105">
        <v>197</v>
      </c>
      <c r="E151" s="105">
        <v>207</v>
      </c>
      <c r="F151" s="105"/>
      <c r="G151" s="105"/>
      <c r="H151" s="105"/>
      <c r="I151" s="105">
        <v>277.39999999999998</v>
      </c>
      <c r="J151" s="105"/>
      <c r="K151" s="105">
        <v>259.3</v>
      </c>
      <c r="L151" s="105"/>
      <c r="M151" s="105"/>
      <c r="N151" s="105">
        <v>675</v>
      </c>
      <c r="O151" s="105">
        <v>593</v>
      </c>
      <c r="P151" s="105"/>
      <c r="Q151" s="105">
        <v>878</v>
      </c>
      <c r="R151" s="105">
        <v>774</v>
      </c>
      <c r="S151" s="105">
        <v>482</v>
      </c>
      <c r="T151" s="105"/>
      <c r="U151" s="105">
        <v>236</v>
      </c>
      <c r="V151" s="105">
        <v>236.5</v>
      </c>
      <c r="W151" s="105">
        <v>250</v>
      </c>
      <c r="Y151" s="32">
        <v>1.68</v>
      </c>
      <c r="Z151" s="32">
        <v>3.36</v>
      </c>
      <c r="AA151" s="32">
        <v>1.79</v>
      </c>
      <c r="AB151" s="32">
        <v>30.45</v>
      </c>
      <c r="AF151" s="32">
        <v>1330</v>
      </c>
      <c r="AG151" s="32">
        <v>2660</v>
      </c>
      <c r="AH151" s="105">
        <v>1410</v>
      </c>
      <c r="AI151" s="105">
        <v>24060</v>
      </c>
      <c r="AJ151" s="105"/>
      <c r="AK151" s="105">
        <v>25000</v>
      </c>
      <c r="AL151" s="105"/>
      <c r="AM151" s="105"/>
      <c r="AN151" s="105"/>
      <c r="AO151" s="105">
        <v>234.5</v>
      </c>
      <c r="AP151" s="105">
        <v>234.3</v>
      </c>
      <c r="AQ151" s="105"/>
      <c r="AR151" s="105">
        <v>209.9</v>
      </c>
      <c r="AS151" s="105">
        <v>201.2</v>
      </c>
      <c r="AT151" s="105"/>
      <c r="AU151" s="105"/>
      <c r="AV151" s="105"/>
      <c r="AW151" s="105"/>
      <c r="AX151" s="105"/>
    </row>
    <row r="152" spans="1:55" x14ac:dyDescent="0.2">
      <c r="A152" s="82">
        <f t="shared" ref="A152:A215" si="26">IF(C152&gt;0,YEAR(C152),0)</f>
        <v>2008</v>
      </c>
      <c r="B152" s="82">
        <f t="shared" ref="B152:B215" si="27">IF(C152&gt;0,MONTH(C152),0)</f>
        <v>2</v>
      </c>
      <c r="C152" s="65">
        <v>39507</v>
      </c>
      <c r="D152" s="105">
        <v>197</v>
      </c>
      <c r="E152" s="105">
        <v>207</v>
      </c>
      <c r="F152" s="105"/>
      <c r="G152" s="105"/>
      <c r="H152" s="105"/>
      <c r="I152" s="105">
        <v>264.39999999999998</v>
      </c>
      <c r="J152" s="105"/>
      <c r="K152" s="105">
        <v>259.39999999999998</v>
      </c>
      <c r="L152" s="105"/>
      <c r="M152" s="105"/>
      <c r="N152" s="105">
        <v>675</v>
      </c>
      <c r="O152" s="105">
        <v>593</v>
      </c>
      <c r="P152" s="105"/>
      <c r="Q152" s="105">
        <v>878</v>
      </c>
      <c r="R152" s="105">
        <v>774</v>
      </c>
      <c r="S152" s="105">
        <v>482</v>
      </c>
      <c r="T152" s="105"/>
      <c r="U152" s="105">
        <v>240.25</v>
      </c>
      <c r="V152" s="105">
        <v>240.5</v>
      </c>
      <c r="W152" s="105">
        <v>257.75</v>
      </c>
      <c r="Y152" s="32">
        <v>1.68</v>
      </c>
      <c r="Z152" s="32">
        <v>4.04</v>
      </c>
      <c r="AA152" s="32">
        <v>1.73</v>
      </c>
      <c r="AB152" s="32">
        <v>27.3</v>
      </c>
      <c r="AF152" s="32">
        <v>1330</v>
      </c>
      <c r="AG152" s="32">
        <v>3190</v>
      </c>
      <c r="AH152" s="105">
        <v>1370</v>
      </c>
      <c r="AI152" s="105">
        <v>21580</v>
      </c>
      <c r="AJ152" s="105"/>
      <c r="AK152" s="105">
        <v>25000</v>
      </c>
      <c r="AL152" s="105"/>
      <c r="AM152" s="105"/>
      <c r="AN152" s="105"/>
      <c r="AO152" s="105">
        <v>232.4</v>
      </c>
      <c r="AP152" s="105">
        <v>232.5</v>
      </c>
      <c r="AQ152" s="105"/>
      <c r="AR152" s="105">
        <v>207.8</v>
      </c>
      <c r="AS152" s="105">
        <v>199.1</v>
      </c>
      <c r="AT152" s="105"/>
      <c r="AU152" s="105"/>
      <c r="AV152" s="105"/>
      <c r="AW152" s="105"/>
      <c r="AX152" s="105"/>
    </row>
    <row r="153" spans="1:55" x14ac:dyDescent="0.2">
      <c r="A153" s="82">
        <f t="shared" si="26"/>
        <v>2008</v>
      </c>
      <c r="B153" s="82">
        <f t="shared" si="27"/>
        <v>3</v>
      </c>
      <c r="C153" s="65">
        <v>39514</v>
      </c>
      <c r="D153" s="105">
        <v>197</v>
      </c>
      <c r="E153" s="105">
        <v>207</v>
      </c>
      <c r="F153" s="105"/>
      <c r="G153" s="105"/>
      <c r="H153" s="105"/>
      <c r="I153" s="105">
        <v>264.39999999999998</v>
      </c>
      <c r="J153" s="105"/>
      <c r="K153" s="105">
        <v>259.2</v>
      </c>
      <c r="L153" s="105"/>
      <c r="M153" s="105"/>
      <c r="N153" s="105">
        <v>675</v>
      </c>
      <c r="O153" s="105">
        <v>593</v>
      </c>
      <c r="P153" s="105"/>
      <c r="Q153" s="105">
        <v>878</v>
      </c>
      <c r="R153" s="105">
        <v>818</v>
      </c>
      <c r="S153" s="105">
        <v>512</v>
      </c>
      <c r="T153" s="105"/>
      <c r="U153" s="105">
        <v>241</v>
      </c>
      <c r="V153" s="105">
        <v>239.5</v>
      </c>
      <c r="W153" s="105">
        <v>256.5</v>
      </c>
      <c r="Y153" s="32">
        <v>1.63</v>
      </c>
      <c r="Z153" s="32">
        <v>4.25</v>
      </c>
      <c r="AA153" s="32">
        <v>1.68</v>
      </c>
      <c r="AB153" s="32">
        <v>26.25</v>
      </c>
      <c r="AF153" s="32">
        <v>1290</v>
      </c>
      <c r="AG153" s="32">
        <v>3360</v>
      </c>
      <c r="AH153" s="105">
        <v>1330</v>
      </c>
      <c r="AI153" s="105">
        <v>20730</v>
      </c>
      <c r="AJ153" s="105"/>
      <c r="AK153" s="105">
        <v>25000</v>
      </c>
      <c r="AL153" s="105"/>
      <c r="AM153" s="105"/>
      <c r="AN153" s="105"/>
      <c r="AO153" s="105">
        <v>232.3</v>
      </c>
      <c r="AP153" s="105">
        <v>234</v>
      </c>
      <c r="AQ153" s="105"/>
      <c r="AR153" s="105">
        <v>207.8</v>
      </c>
      <c r="AS153" s="105">
        <v>199.9</v>
      </c>
      <c r="AT153" s="105"/>
      <c r="AU153" s="105"/>
      <c r="AV153" s="105"/>
      <c r="AW153" s="105"/>
      <c r="AX153" s="105"/>
    </row>
    <row r="154" spans="1:55" x14ac:dyDescent="0.2">
      <c r="A154" s="82">
        <f t="shared" si="26"/>
        <v>2008</v>
      </c>
      <c r="B154" s="82">
        <f t="shared" si="27"/>
        <v>3</v>
      </c>
      <c r="C154" s="65">
        <v>39521</v>
      </c>
      <c r="D154" s="105">
        <v>197</v>
      </c>
      <c r="E154" s="105">
        <v>207</v>
      </c>
      <c r="F154" s="105"/>
      <c r="G154" s="105"/>
      <c r="H154" s="105"/>
      <c r="I154" s="105">
        <v>256.89999999999998</v>
      </c>
      <c r="J154" s="105"/>
      <c r="K154" s="105">
        <v>259.10000000000002</v>
      </c>
      <c r="L154" s="105"/>
      <c r="M154" s="105"/>
      <c r="N154" s="105">
        <v>675</v>
      </c>
      <c r="O154" s="105">
        <v>603</v>
      </c>
      <c r="P154" s="105"/>
      <c r="Q154" s="105">
        <v>792</v>
      </c>
      <c r="R154" s="105">
        <v>818</v>
      </c>
      <c r="S154" s="105">
        <v>512</v>
      </c>
      <c r="T154" s="105"/>
      <c r="U154" s="105">
        <v>239.5</v>
      </c>
      <c r="V154" s="105">
        <v>238.75</v>
      </c>
      <c r="W154" s="105">
        <v>256.5</v>
      </c>
      <c r="Y154" s="32">
        <v>1.63</v>
      </c>
      <c r="Z154" s="32">
        <v>4.46</v>
      </c>
      <c r="AA154" s="32">
        <v>1.73</v>
      </c>
      <c r="AB154" s="32">
        <v>26.25</v>
      </c>
      <c r="AF154" s="32">
        <v>1290</v>
      </c>
      <c r="AG154" s="32">
        <v>3530</v>
      </c>
      <c r="AH154" s="105">
        <v>1370</v>
      </c>
      <c r="AI154" s="105">
        <v>20750</v>
      </c>
      <c r="AJ154" s="105"/>
      <c r="AK154" s="105">
        <v>25000</v>
      </c>
      <c r="AL154" s="105"/>
      <c r="AM154" s="105"/>
      <c r="AN154" s="105"/>
      <c r="AO154" s="105">
        <v>234.2</v>
      </c>
      <c r="AP154" s="105">
        <v>233.2</v>
      </c>
      <c r="AQ154" s="105"/>
      <c r="AR154" s="105">
        <v>207.9</v>
      </c>
      <c r="AS154" s="105">
        <v>198.8</v>
      </c>
      <c r="AT154" s="105"/>
      <c r="AU154" s="105"/>
      <c r="AV154" s="105"/>
      <c r="AW154" s="105"/>
      <c r="AX154" s="105"/>
      <c r="BB154" t="s">
        <v>34</v>
      </c>
      <c r="BC154" t="s">
        <v>35</v>
      </c>
    </row>
    <row r="155" spans="1:55" x14ac:dyDescent="0.2">
      <c r="A155" s="82">
        <f t="shared" si="26"/>
        <v>2008</v>
      </c>
      <c r="B155" s="82">
        <f t="shared" si="27"/>
        <v>3</v>
      </c>
      <c r="C155" s="65">
        <v>39528</v>
      </c>
      <c r="D155" s="105">
        <v>197</v>
      </c>
      <c r="E155" s="105">
        <v>207</v>
      </c>
      <c r="F155" s="105"/>
      <c r="G155" s="105"/>
      <c r="H155" s="105"/>
      <c r="I155" s="105">
        <v>249.5</v>
      </c>
      <c r="J155" s="105"/>
      <c r="K155" s="105">
        <v>259.39999999999998</v>
      </c>
      <c r="L155" s="105"/>
      <c r="M155" s="105" t="s">
        <v>829</v>
      </c>
      <c r="N155" s="105">
        <v>675</v>
      </c>
      <c r="O155" s="105">
        <v>603</v>
      </c>
      <c r="P155" s="105"/>
      <c r="Q155" s="105">
        <v>792</v>
      </c>
      <c r="R155" s="105">
        <v>818</v>
      </c>
      <c r="S155" s="105">
        <v>512</v>
      </c>
      <c r="T155" s="105"/>
      <c r="U155" s="105">
        <v>238.75</v>
      </c>
      <c r="V155" s="105">
        <v>237.5</v>
      </c>
      <c r="W155" s="105">
        <v>254.25</v>
      </c>
      <c r="Y155" s="32">
        <v>1.63</v>
      </c>
      <c r="Z155" s="32">
        <v>4.46</v>
      </c>
      <c r="AA155" s="32">
        <v>1.73</v>
      </c>
      <c r="AB155" s="32">
        <v>25.2</v>
      </c>
      <c r="AF155" s="32">
        <v>1290</v>
      </c>
      <c r="AG155" s="32">
        <v>3530</v>
      </c>
      <c r="AH155" s="105">
        <v>1370</v>
      </c>
      <c r="AI155" s="105">
        <v>19920</v>
      </c>
      <c r="AJ155" s="105"/>
      <c r="AK155" s="105">
        <v>25000</v>
      </c>
      <c r="AL155" s="105"/>
      <c r="AM155" s="105"/>
      <c r="AN155" s="105"/>
      <c r="AO155" s="105">
        <v>232.8</v>
      </c>
      <c r="AP155" s="105">
        <v>232.2</v>
      </c>
      <c r="AQ155" s="105"/>
      <c r="AR155" s="105">
        <v>206.6</v>
      </c>
      <c r="AS155" s="105">
        <v>197.5</v>
      </c>
      <c r="AT155" s="105"/>
      <c r="AU155" s="105"/>
      <c r="AV155" s="105"/>
      <c r="AW155" s="105"/>
      <c r="AX155" s="105"/>
    </row>
    <row r="156" spans="1:55" x14ac:dyDescent="0.2">
      <c r="A156" s="82">
        <f t="shared" si="26"/>
        <v>2008</v>
      </c>
      <c r="B156" s="82">
        <f t="shared" si="27"/>
        <v>3</v>
      </c>
      <c r="C156" s="65">
        <v>39535</v>
      </c>
      <c r="D156" s="105">
        <v>197</v>
      </c>
      <c r="E156" s="105">
        <v>207</v>
      </c>
      <c r="F156" s="105"/>
      <c r="G156" s="105"/>
      <c r="H156" s="105"/>
      <c r="I156" s="105">
        <v>246.4</v>
      </c>
      <c r="J156" s="105"/>
      <c r="K156" s="105">
        <v>259.39999999999998</v>
      </c>
      <c r="L156" s="105"/>
      <c r="M156" s="105"/>
      <c r="N156" s="105">
        <v>675</v>
      </c>
      <c r="O156" s="105">
        <v>603</v>
      </c>
      <c r="P156" s="105"/>
      <c r="Q156" s="105">
        <v>792</v>
      </c>
      <c r="R156" s="105">
        <v>818</v>
      </c>
      <c r="S156" s="105">
        <v>512</v>
      </c>
      <c r="T156" s="105"/>
      <c r="U156" s="105">
        <v>238.25</v>
      </c>
      <c r="V156" s="105">
        <v>236.25</v>
      </c>
      <c r="W156" s="105">
        <v>252.5</v>
      </c>
      <c r="Y156" s="32">
        <v>1.63</v>
      </c>
      <c r="Z156" s="32">
        <v>4.46</v>
      </c>
      <c r="AA156" s="32">
        <v>1.73</v>
      </c>
      <c r="AB156" s="32">
        <v>25.2</v>
      </c>
      <c r="AF156" s="32">
        <v>1290</v>
      </c>
      <c r="AG156" s="32">
        <v>3530</v>
      </c>
      <c r="AH156" s="105">
        <v>1370</v>
      </c>
      <c r="AI156" s="105">
        <v>19930</v>
      </c>
      <c r="AJ156" s="105"/>
      <c r="AK156" s="105">
        <v>25000</v>
      </c>
      <c r="AL156" s="105"/>
      <c r="AM156" s="105"/>
      <c r="AN156" s="105"/>
      <c r="AO156" s="105">
        <v>232.3</v>
      </c>
      <c r="AP156" s="105">
        <v>231.8</v>
      </c>
      <c r="AQ156" s="105"/>
      <c r="AR156" s="105">
        <v>206.1</v>
      </c>
      <c r="AS156" s="105">
        <v>197</v>
      </c>
      <c r="AT156" s="105"/>
      <c r="AU156" s="105"/>
      <c r="AV156" s="105"/>
      <c r="AW156" s="105"/>
      <c r="AX156" s="105"/>
    </row>
    <row r="157" spans="1:55" x14ac:dyDescent="0.2">
      <c r="A157" s="82">
        <f t="shared" si="26"/>
        <v>2008</v>
      </c>
      <c r="B157" s="82">
        <f t="shared" si="27"/>
        <v>4</v>
      </c>
      <c r="C157" s="65">
        <v>39542</v>
      </c>
      <c r="D157" s="105">
        <v>197</v>
      </c>
      <c r="E157" s="105">
        <v>207</v>
      </c>
      <c r="F157" s="105"/>
      <c r="G157" s="105">
        <v>192</v>
      </c>
      <c r="H157" s="105"/>
      <c r="I157" s="105">
        <v>266.10000000000002</v>
      </c>
      <c r="J157" s="105"/>
      <c r="K157" s="105">
        <v>212</v>
      </c>
      <c r="L157" s="105"/>
      <c r="M157" s="105"/>
      <c r="N157" s="105">
        <v>675</v>
      </c>
      <c r="O157" s="105">
        <v>603</v>
      </c>
      <c r="P157" s="105"/>
      <c r="Q157" s="105">
        <v>792</v>
      </c>
      <c r="R157" s="105">
        <v>818</v>
      </c>
      <c r="S157" s="105">
        <v>512</v>
      </c>
      <c r="T157" s="105"/>
      <c r="U157" s="105">
        <v>238.75</v>
      </c>
      <c r="V157" s="105">
        <v>237.5</v>
      </c>
      <c r="W157" s="105">
        <v>254.5</v>
      </c>
      <c r="Y157" s="32">
        <v>1.63</v>
      </c>
      <c r="Z157" s="32">
        <v>4.7300000000000004</v>
      </c>
      <c r="AA157" s="32">
        <v>1.68</v>
      </c>
      <c r="AB157" s="32">
        <v>25.2</v>
      </c>
      <c r="AE157" s="32">
        <v>192</v>
      </c>
      <c r="AF157" s="32">
        <v>1290</v>
      </c>
      <c r="AG157" s="32">
        <v>3740</v>
      </c>
      <c r="AH157" s="105">
        <v>1330</v>
      </c>
      <c r="AI157" s="105">
        <v>19930</v>
      </c>
      <c r="AJ157" s="105"/>
      <c r="AK157" s="105">
        <v>25000</v>
      </c>
      <c r="AL157" s="105"/>
      <c r="AM157" s="105"/>
      <c r="AN157" s="105"/>
      <c r="AO157" s="105">
        <v>227</v>
      </c>
      <c r="AP157" s="105">
        <v>234.5</v>
      </c>
      <c r="AQ157" s="105"/>
      <c r="AR157" s="105">
        <v>200</v>
      </c>
      <c r="AS157" s="105">
        <v>200.3</v>
      </c>
      <c r="AT157" s="105"/>
      <c r="AU157" s="105"/>
      <c r="AV157" s="105"/>
      <c r="AW157" s="105"/>
      <c r="AX157" s="105"/>
      <c r="BB157" t="s">
        <v>43</v>
      </c>
      <c r="BC157" t="s">
        <v>42</v>
      </c>
    </row>
    <row r="158" spans="1:55" x14ac:dyDescent="0.2">
      <c r="A158" s="82">
        <f t="shared" si="26"/>
        <v>2008</v>
      </c>
      <c r="B158" s="82">
        <f t="shared" si="27"/>
        <v>4</v>
      </c>
      <c r="C158" s="65">
        <v>39549</v>
      </c>
      <c r="D158" s="105">
        <v>195</v>
      </c>
      <c r="E158" s="105">
        <v>202</v>
      </c>
      <c r="F158" s="105"/>
      <c r="G158" s="105">
        <v>187</v>
      </c>
      <c r="H158" s="105"/>
      <c r="I158" s="105">
        <v>273</v>
      </c>
      <c r="J158" s="105"/>
      <c r="K158" s="105">
        <v>204.3</v>
      </c>
      <c r="L158" s="105"/>
      <c r="M158" s="105"/>
      <c r="N158" s="105">
        <v>672</v>
      </c>
      <c r="O158" s="105">
        <v>603</v>
      </c>
      <c r="P158" s="105"/>
      <c r="Q158" s="105">
        <v>792</v>
      </c>
      <c r="R158" s="105">
        <v>861</v>
      </c>
      <c r="S158" s="105">
        <v>543</v>
      </c>
      <c r="T158" s="105"/>
      <c r="U158" s="105">
        <v>235</v>
      </c>
      <c r="V158" s="105">
        <v>234.75</v>
      </c>
      <c r="W158" s="105"/>
      <c r="Y158" s="32">
        <v>1.63</v>
      </c>
      <c r="Z158" s="32">
        <v>4.7300000000000004</v>
      </c>
      <c r="AA158" s="32">
        <v>1.68</v>
      </c>
      <c r="AB158" s="32">
        <v>25.2</v>
      </c>
      <c r="AE158" s="32">
        <v>192</v>
      </c>
      <c r="AF158" s="32">
        <v>1290</v>
      </c>
      <c r="AG158" s="32">
        <v>3740</v>
      </c>
      <c r="AH158" s="105">
        <v>1330</v>
      </c>
      <c r="AI158" s="105">
        <v>19930</v>
      </c>
      <c r="AJ158" s="105"/>
      <c r="AK158" s="105">
        <v>25000</v>
      </c>
      <c r="AL158" s="105"/>
      <c r="AM158" s="105"/>
      <c r="AN158" s="105"/>
      <c r="AO158" s="105">
        <v>225.6</v>
      </c>
      <c r="AP158" s="105">
        <v>233.9</v>
      </c>
      <c r="AQ158" s="105"/>
      <c r="AR158" s="105">
        <v>198.2</v>
      </c>
      <c r="AS158" s="105">
        <v>199.2</v>
      </c>
      <c r="AT158" s="105"/>
      <c r="AU158" s="105"/>
      <c r="AV158" s="105"/>
      <c r="AW158" s="105"/>
      <c r="AX158" s="105"/>
    </row>
    <row r="159" spans="1:55" x14ac:dyDescent="0.2">
      <c r="A159" s="82">
        <f t="shared" si="26"/>
        <v>2008</v>
      </c>
      <c r="B159" s="82">
        <f t="shared" si="27"/>
        <v>4</v>
      </c>
      <c r="C159" s="65">
        <v>39556</v>
      </c>
      <c r="D159" s="105">
        <v>195</v>
      </c>
      <c r="E159" s="105">
        <v>202</v>
      </c>
      <c r="F159" s="105"/>
      <c r="G159" s="105">
        <v>187</v>
      </c>
      <c r="H159" s="105"/>
      <c r="I159" s="105">
        <v>304.60000000000002</v>
      </c>
      <c r="J159" s="105"/>
      <c r="K159" s="105">
        <v>204.3</v>
      </c>
      <c r="L159" s="105"/>
      <c r="M159" s="105"/>
      <c r="N159" s="105">
        <v>682</v>
      </c>
      <c r="O159" s="105">
        <v>583</v>
      </c>
      <c r="P159" s="105"/>
      <c r="Q159" s="105">
        <v>790</v>
      </c>
      <c r="R159" s="105">
        <v>861</v>
      </c>
      <c r="S159" s="105">
        <v>543</v>
      </c>
      <c r="T159" s="105"/>
      <c r="U159" s="105">
        <v>235.25</v>
      </c>
      <c r="V159" s="105">
        <v>235.25</v>
      </c>
      <c r="W159" s="105">
        <v>251.75</v>
      </c>
      <c r="Y159" s="32">
        <v>1.63</v>
      </c>
      <c r="Z159" s="32">
        <v>4.7300000000000004</v>
      </c>
      <c r="AA159" s="32">
        <v>1.68</v>
      </c>
      <c r="AB159" s="32">
        <v>25.1</v>
      </c>
      <c r="AE159" s="32">
        <v>192</v>
      </c>
      <c r="AF159" s="32">
        <v>1290</v>
      </c>
      <c r="AG159" s="32">
        <v>3740</v>
      </c>
      <c r="AH159" s="105">
        <v>1330</v>
      </c>
      <c r="AI159" s="105">
        <v>19840</v>
      </c>
      <c r="AJ159" s="105"/>
      <c r="AK159" s="105">
        <v>25000</v>
      </c>
      <c r="AL159" s="105"/>
      <c r="AM159" s="105"/>
      <c r="AN159" s="105"/>
      <c r="AO159" s="105">
        <v>230.2</v>
      </c>
      <c r="AP159" s="105">
        <v>238.2</v>
      </c>
      <c r="AQ159" s="105"/>
      <c r="AR159" s="105">
        <v>201.7</v>
      </c>
      <c r="AS159" s="105">
        <v>204.1</v>
      </c>
      <c r="AT159" s="105"/>
      <c r="AU159" s="105"/>
      <c r="AV159" s="105"/>
      <c r="AW159" s="105"/>
      <c r="AX159" s="105"/>
    </row>
    <row r="160" spans="1:55" x14ac:dyDescent="0.2">
      <c r="A160" s="82">
        <f t="shared" si="26"/>
        <v>2008</v>
      </c>
      <c r="B160" s="82">
        <f t="shared" si="27"/>
        <v>4</v>
      </c>
      <c r="C160" s="65">
        <v>39563</v>
      </c>
      <c r="D160" s="105">
        <v>190</v>
      </c>
      <c r="E160" s="105">
        <v>197</v>
      </c>
      <c r="F160" s="105"/>
      <c r="G160" s="105">
        <v>187</v>
      </c>
      <c r="H160" s="105"/>
      <c r="I160" s="105">
        <v>304.60000000000002</v>
      </c>
      <c r="J160" s="105"/>
      <c r="K160" s="105">
        <v>204.3</v>
      </c>
      <c r="L160" s="105"/>
      <c r="M160" s="105"/>
      <c r="N160" s="105">
        <v>675</v>
      </c>
      <c r="O160" s="105">
        <v>583</v>
      </c>
      <c r="P160" s="105"/>
      <c r="Q160" s="105">
        <v>790</v>
      </c>
      <c r="R160" s="105">
        <v>861</v>
      </c>
      <c r="S160" s="105">
        <v>543</v>
      </c>
      <c r="T160" s="105"/>
      <c r="U160" s="105">
        <v>235.25</v>
      </c>
      <c r="V160" s="105">
        <v>235.25</v>
      </c>
      <c r="W160" s="105">
        <v>251.75</v>
      </c>
      <c r="Y160" s="32">
        <v>1.63</v>
      </c>
      <c r="Z160" s="32">
        <v>4.7300000000000004</v>
      </c>
      <c r="AA160" s="32">
        <v>1.68</v>
      </c>
      <c r="AB160" s="32">
        <v>24.15</v>
      </c>
      <c r="AF160" s="32">
        <v>1290</v>
      </c>
      <c r="AG160" s="32">
        <v>3740</v>
      </c>
      <c r="AH160" s="105">
        <v>1330</v>
      </c>
      <c r="AI160" s="105">
        <v>19090</v>
      </c>
      <c r="AJ160" s="105"/>
      <c r="AK160" s="105">
        <v>25000</v>
      </c>
      <c r="AL160" s="105"/>
      <c r="AM160" s="105"/>
      <c r="AN160" s="105"/>
      <c r="AO160" s="105">
        <v>228.5</v>
      </c>
      <c r="AP160" s="105">
        <v>234.7</v>
      </c>
      <c r="AQ160" s="105"/>
      <c r="AR160" s="105">
        <v>199.9</v>
      </c>
      <c r="AS160" s="105">
        <v>200.3</v>
      </c>
      <c r="AT160" s="105"/>
      <c r="AU160" s="105"/>
      <c r="AV160" s="105"/>
      <c r="AW160" s="105"/>
      <c r="AX160" s="105"/>
    </row>
    <row r="161" spans="1:55" x14ac:dyDescent="0.2">
      <c r="A161" s="82">
        <f t="shared" si="26"/>
        <v>2008</v>
      </c>
      <c r="B161" s="82">
        <f t="shared" si="27"/>
        <v>5</v>
      </c>
      <c r="C161" s="65">
        <v>39570</v>
      </c>
      <c r="D161" s="105">
        <v>190</v>
      </c>
      <c r="E161" s="105">
        <v>192</v>
      </c>
      <c r="F161" s="105"/>
      <c r="G161" s="105">
        <v>177</v>
      </c>
      <c r="H161" s="105"/>
      <c r="I161" s="105">
        <v>313.60000000000002</v>
      </c>
      <c r="J161" s="105"/>
      <c r="K161" s="105">
        <v>192.3</v>
      </c>
      <c r="L161" s="105"/>
      <c r="M161" s="105"/>
      <c r="N161" s="105">
        <v>675</v>
      </c>
      <c r="O161" s="105">
        <v>583</v>
      </c>
      <c r="P161" s="105"/>
      <c r="Q161" s="105">
        <v>790</v>
      </c>
      <c r="R161" s="105">
        <v>861</v>
      </c>
      <c r="S161" s="105">
        <v>543</v>
      </c>
      <c r="T161" s="105"/>
      <c r="U161" s="105">
        <v>235.75</v>
      </c>
      <c r="V161" s="105">
        <v>235.75</v>
      </c>
      <c r="W161" s="105">
        <v>252.25</v>
      </c>
      <c r="Y161" s="32">
        <v>1.63</v>
      </c>
      <c r="Z161" s="32">
        <v>4.7300000000000004</v>
      </c>
      <c r="AA161" s="32">
        <v>1.68</v>
      </c>
      <c r="AB161" s="32">
        <v>24.15</v>
      </c>
      <c r="AF161" s="32">
        <v>1290</v>
      </c>
      <c r="AG161" s="32">
        <v>3740</v>
      </c>
      <c r="AH161" s="105">
        <v>1330</v>
      </c>
      <c r="AI161" s="105">
        <v>19090</v>
      </c>
      <c r="AJ161" s="105"/>
      <c r="AK161" s="105">
        <v>25000</v>
      </c>
      <c r="AL161" s="105"/>
      <c r="AM161" s="105"/>
      <c r="AN161" s="105"/>
      <c r="AO161" s="105">
        <v>226.1</v>
      </c>
      <c r="AP161" s="105">
        <v>233.2</v>
      </c>
      <c r="AQ161" s="105"/>
      <c r="AR161" s="105">
        <v>196.1</v>
      </c>
      <c r="AS161" s="105">
        <v>198.8</v>
      </c>
      <c r="AT161" s="105"/>
      <c r="AU161" s="105"/>
      <c r="AV161" s="105"/>
      <c r="AW161" s="105"/>
      <c r="AX161" s="105"/>
    </row>
    <row r="162" spans="1:55" x14ac:dyDescent="0.2">
      <c r="A162" s="82">
        <f t="shared" si="26"/>
        <v>2008</v>
      </c>
      <c r="B162" s="82">
        <f t="shared" si="27"/>
        <v>5</v>
      </c>
      <c r="C162" s="65">
        <v>39577</v>
      </c>
      <c r="D162" s="105">
        <v>190</v>
      </c>
      <c r="E162" s="105">
        <v>192</v>
      </c>
      <c r="F162" s="105"/>
      <c r="G162" s="105">
        <v>177</v>
      </c>
      <c r="H162" s="105"/>
      <c r="I162" s="105">
        <v>313.60000000000002</v>
      </c>
      <c r="J162" s="105"/>
      <c r="K162" s="105">
        <v>189.4</v>
      </c>
      <c r="L162" s="105"/>
      <c r="M162" s="105"/>
      <c r="N162" s="105">
        <v>675</v>
      </c>
      <c r="O162" s="105">
        <v>583</v>
      </c>
      <c r="P162" s="105"/>
      <c r="Q162" s="105">
        <v>790</v>
      </c>
      <c r="R162" s="105">
        <v>907</v>
      </c>
      <c r="S162" s="105">
        <v>576</v>
      </c>
      <c r="T162" s="105"/>
      <c r="U162" s="105">
        <v>233.5</v>
      </c>
      <c r="V162" s="105">
        <v>234</v>
      </c>
      <c r="W162" s="105">
        <v>252.5</v>
      </c>
      <c r="Y162" s="32">
        <v>1.63</v>
      </c>
      <c r="Z162" s="32">
        <v>4.7300000000000004</v>
      </c>
      <c r="AA162" s="32">
        <v>1.68</v>
      </c>
      <c r="AB162" s="32">
        <v>24.15</v>
      </c>
      <c r="AF162" s="32">
        <v>1290</v>
      </c>
      <c r="AG162" s="32">
        <v>3740</v>
      </c>
      <c r="AH162" s="105">
        <v>1330</v>
      </c>
      <c r="AI162" s="105">
        <v>19090</v>
      </c>
      <c r="AJ162" s="105"/>
      <c r="AK162" s="105">
        <v>25000</v>
      </c>
      <c r="AL162" s="105"/>
      <c r="AM162" s="105"/>
      <c r="AN162" s="105"/>
      <c r="AO162" s="105">
        <v>226.1</v>
      </c>
      <c r="AP162" s="105">
        <v>234.8</v>
      </c>
      <c r="AQ162" s="105"/>
      <c r="AR162" s="105">
        <v>195.9</v>
      </c>
      <c r="AS162" s="105">
        <v>199.7</v>
      </c>
      <c r="AT162" s="105"/>
      <c r="AU162" s="105"/>
      <c r="AV162" s="105"/>
      <c r="AW162" s="105"/>
      <c r="AX162" s="105"/>
    </row>
    <row r="163" spans="1:55" x14ac:dyDescent="0.2">
      <c r="A163" s="82">
        <f t="shared" si="26"/>
        <v>2008</v>
      </c>
      <c r="B163" s="82">
        <f t="shared" si="27"/>
        <v>5</v>
      </c>
      <c r="C163" s="65">
        <v>39584</v>
      </c>
      <c r="D163" s="105">
        <v>174</v>
      </c>
      <c r="E163" s="105">
        <v>182</v>
      </c>
      <c r="F163" s="105"/>
      <c r="G163" s="105">
        <v>177</v>
      </c>
      <c r="H163" s="105"/>
      <c r="I163" s="105">
        <v>313.60000000000002</v>
      </c>
      <c r="J163" s="105"/>
      <c r="K163" s="105">
        <v>203.6</v>
      </c>
      <c r="L163" s="105"/>
      <c r="M163" s="105"/>
      <c r="N163" s="105">
        <v>675</v>
      </c>
      <c r="O163" s="105">
        <v>583</v>
      </c>
      <c r="P163" s="105"/>
      <c r="Q163" s="105">
        <v>790</v>
      </c>
      <c r="R163" s="105">
        <v>907</v>
      </c>
      <c r="S163" s="105">
        <v>576</v>
      </c>
      <c r="T163" s="105"/>
      <c r="U163" s="105">
        <v>234</v>
      </c>
      <c r="V163" s="105">
        <v>235</v>
      </c>
      <c r="W163" s="105">
        <v>254.25</v>
      </c>
      <c r="Y163" s="32">
        <v>1.63</v>
      </c>
      <c r="Z163" s="32">
        <v>4.7300000000000004</v>
      </c>
      <c r="AA163" s="32">
        <v>1.68</v>
      </c>
      <c r="AB163" s="32">
        <v>23.65</v>
      </c>
      <c r="AF163" s="32">
        <v>1290</v>
      </c>
      <c r="AG163" s="32">
        <v>3740</v>
      </c>
      <c r="AH163" s="105">
        <v>1330</v>
      </c>
      <c r="AI163" s="105">
        <v>18700</v>
      </c>
      <c r="AJ163" s="105"/>
      <c r="AK163" s="105">
        <v>25000</v>
      </c>
      <c r="AL163" s="105"/>
      <c r="AM163" s="105"/>
      <c r="AN163" s="105"/>
      <c r="AO163" s="105">
        <v>222.3</v>
      </c>
      <c r="AP163" s="105">
        <v>228</v>
      </c>
      <c r="AQ163" s="105"/>
      <c r="AR163" s="105">
        <v>192.1</v>
      </c>
      <c r="AS163" s="105">
        <v>190.9</v>
      </c>
      <c r="AT163" s="105"/>
      <c r="AU163" s="105"/>
      <c r="AV163" s="105"/>
      <c r="AW163" s="105"/>
      <c r="AX163" s="105"/>
    </row>
    <row r="164" spans="1:55" x14ac:dyDescent="0.2">
      <c r="A164" s="82">
        <f t="shared" si="26"/>
        <v>2008</v>
      </c>
      <c r="B164" s="82">
        <f t="shared" si="27"/>
        <v>5</v>
      </c>
      <c r="C164" s="65">
        <v>39591</v>
      </c>
      <c r="D164" s="105">
        <v>174</v>
      </c>
      <c r="E164" s="105">
        <v>182</v>
      </c>
      <c r="F164" s="105"/>
      <c r="G164" s="105">
        <v>177</v>
      </c>
      <c r="H164" s="105"/>
      <c r="I164" s="105">
        <v>313.60000000000002</v>
      </c>
      <c r="J164" s="105"/>
      <c r="K164" s="105">
        <v>211.9</v>
      </c>
      <c r="L164" s="105"/>
      <c r="M164" s="105"/>
      <c r="N164" s="105">
        <v>675</v>
      </c>
      <c r="O164" s="105">
        <v>583</v>
      </c>
      <c r="P164" s="105"/>
      <c r="Q164" s="105">
        <v>790</v>
      </c>
      <c r="R164" s="105">
        <v>907</v>
      </c>
      <c r="S164" s="105">
        <v>576</v>
      </c>
      <c r="T164" s="105"/>
      <c r="U164" s="105">
        <v>235</v>
      </c>
      <c r="V164" s="105">
        <v>236.5</v>
      </c>
      <c r="W164" s="105">
        <v>256.25</v>
      </c>
      <c r="Y164" s="32">
        <v>1.63</v>
      </c>
      <c r="Z164" s="32">
        <v>4.7300000000000004</v>
      </c>
      <c r="AA164" s="32">
        <v>1.68</v>
      </c>
      <c r="AB164" s="32">
        <v>23.65</v>
      </c>
      <c r="AF164" s="32">
        <v>1290</v>
      </c>
      <c r="AG164" s="32">
        <v>3740</v>
      </c>
      <c r="AH164" s="105">
        <v>1330</v>
      </c>
      <c r="AI164" s="105">
        <v>18700</v>
      </c>
      <c r="AJ164" s="105"/>
      <c r="AK164" s="105">
        <v>25000</v>
      </c>
      <c r="AL164" s="105"/>
      <c r="AM164" s="105"/>
      <c r="AN164" s="105"/>
      <c r="AO164" s="105">
        <v>222.3</v>
      </c>
      <c r="AP164" s="105">
        <v>228</v>
      </c>
      <c r="AQ164" s="105"/>
      <c r="AR164" s="105">
        <v>192.5</v>
      </c>
      <c r="AS164" s="105">
        <v>190.9</v>
      </c>
      <c r="AT164" s="105"/>
      <c r="AU164" s="105"/>
      <c r="AV164" s="105"/>
      <c r="AW164" s="105"/>
      <c r="AX164" s="105"/>
    </row>
    <row r="165" spans="1:55" x14ac:dyDescent="0.2">
      <c r="A165" s="82">
        <f t="shared" si="26"/>
        <v>2008</v>
      </c>
      <c r="B165" s="82">
        <f t="shared" si="27"/>
        <v>5</v>
      </c>
      <c r="C165" s="65">
        <v>39598</v>
      </c>
      <c r="D165" s="105">
        <v>174</v>
      </c>
      <c r="E165" s="105">
        <v>182</v>
      </c>
      <c r="F165" s="105"/>
      <c r="G165" s="105">
        <v>177</v>
      </c>
      <c r="H165" s="105"/>
      <c r="I165" s="105">
        <v>284.89999999999998</v>
      </c>
      <c r="J165" s="105">
        <v>480</v>
      </c>
      <c r="K165" s="105">
        <v>213.9</v>
      </c>
      <c r="L165" s="105"/>
      <c r="M165" s="105"/>
      <c r="N165" s="105">
        <v>675</v>
      </c>
      <c r="O165" s="105">
        <v>583</v>
      </c>
      <c r="P165" s="105"/>
      <c r="Q165" s="105">
        <v>790</v>
      </c>
      <c r="R165" s="105">
        <v>894</v>
      </c>
      <c r="S165" s="105">
        <v>576</v>
      </c>
      <c r="T165" s="105"/>
      <c r="U165" s="105">
        <v>234.5</v>
      </c>
      <c r="V165" s="105">
        <v>235.75</v>
      </c>
      <c r="W165" s="105">
        <v>255.75</v>
      </c>
      <c r="Y165" s="32">
        <v>1.63</v>
      </c>
      <c r="Z165" s="32">
        <v>4.7300000000000004</v>
      </c>
      <c r="AA165" s="32">
        <v>1.68</v>
      </c>
      <c r="AB165" s="32">
        <v>23.65</v>
      </c>
      <c r="AF165" s="32">
        <v>1290</v>
      </c>
      <c r="AG165" s="32">
        <v>3740</v>
      </c>
      <c r="AH165" s="105">
        <v>1330</v>
      </c>
      <c r="AI165" s="105">
        <v>18700</v>
      </c>
      <c r="AJ165" s="105"/>
      <c r="AK165" s="105">
        <v>25000</v>
      </c>
      <c r="AL165" s="105"/>
      <c r="AM165" s="105"/>
      <c r="AN165" s="105"/>
      <c r="AO165" s="105">
        <v>217.3</v>
      </c>
      <c r="AP165" s="105">
        <v>223.6</v>
      </c>
      <c r="AQ165" s="105"/>
      <c r="AR165" s="105">
        <v>188.9</v>
      </c>
      <c r="AS165" s="105">
        <v>186.4</v>
      </c>
      <c r="AT165" s="105"/>
      <c r="AU165" s="105"/>
      <c r="AV165" s="105"/>
      <c r="AW165" s="105"/>
      <c r="AX165" s="105"/>
    </row>
    <row r="166" spans="1:55" x14ac:dyDescent="0.2">
      <c r="A166" s="82">
        <f t="shared" si="26"/>
        <v>2008</v>
      </c>
      <c r="B166" s="82">
        <f t="shared" si="27"/>
        <v>6</v>
      </c>
      <c r="C166" s="65">
        <v>39605</v>
      </c>
      <c r="D166" s="105">
        <v>174</v>
      </c>
      <c r="E166" s="105">
        <v>182</v>
      </c>
      <c r="F166" s="105">
        <v>162</v>
      </c>
      <c r="G166" s="105">
        <v>177</v>
      </c>
      <c r="H166" s="105"/>
      <c r="I166" s="105">
        <v>266.39999999999998</v>
      </c>
      <c r="J166" s="105">
        <v>560</v>
      </c>
      <c r="K166" s="105">
        <v>209.4</v>
      </c>
      <c r="L166" s="105"/>
      <c r="M166" s="105"/>
      <c r="N166" s="105">
        <v>665</v>
      </c>
      <c r="O166" s="105">
        <v>583</v>
      </c>
      <c r="P166" s="105"/>
      <c r="Q166" s="105">
        <v>790</v>
      </c>
      <c r="R166" s="105">
        <v>884</v>
      </c>
      <c r="S166" s="105">
        <v>565</v>
      </c>
      <c r="T166" s="105"/>
      <c r="U166" s="105">
        <v>234.5</v>
      </c>
      <c r="V166" s="105">
        <v>235.75</v>
      </c>
      <c r="W166" s="105">
        <v>255.75</v>
      </c>
      <c r="Y166" s="32">
        <v>1.63</v>
      </c>
      <c r="Z166" s="32">
        <v>4.7300000000000004</v>
      </c>
      <c r="AA166" s="32">
        <v>1.68</v>
      </c>
      <c r="AB166" s="32">
        <v>23.65</v>
      </c>
      <c r="AF166" s="32">
        <v>1290</v>
      </c>
      <c r="AG166" s="32">
        <v>3740</v>
      </c>
      <c r="AH166" s="105">
        <v>1330</v>
      </c>
      <c r="AI166" s="105">
        <v>18700</v>
      </c>
      <c r="AJ166" s="105"/>
      <c r="AK166" s="105">
        <v>25000</v>
      </c>
      <c r="AL166" s="105"/>
      <c r="AM166" s="105"/>
      <c r="AN166" s="105"/>
      <c r="AO166" s="105">
        <v>216.9</v>
      </c>
      <c r="AP166" s="105">
        <v>220.2</v>
      </c>
      <c r="AQ166" s="105"/>
      <c r="AR166" s="105">
        <v>187.5</v>
      </c>
      <c r="AS166" s="105">
        <v>183.2</v>
      </c>
      <c r="AT166" s="105"/>
      <c r="AU166" s="105"/>
      <c r="AV166" s="105"/>
      <c r="AW166" s="105"/>
      <c r="AX166" s="105"/>
      <c r="BB166" t="s">
        <v>45</v>
      </c>
    </row>
    <row r="167" spans="1:55" x14ac:dyDescent="0.2">
      <c r="A167" s="82">
        <f t="shared" si="26"/>
        <v>2008</v>
      </c>
      <c r="B167" s="82">
        <f t="shared" si="27"/>
        <v>6</v>
      </c>
      <c r="C167" s="65">
        <v>39612</v>
      </c>
      <c r="D167" s="105">
        <v>167</v>
      </c>
      <c r="E167" s="105">
        <v>177</v>
      </c>
      <c r="F167" s="105">
        <v>162</v>
      </c>
      <c r="G167" s="105">
        <v>175</v>
      </c>
      <c r="H167" s="105"/>
      <c r="I167" s="105">
        <v>297.7</v>
      </c>
      <c r="J167" s="105">
        <v>522</v>
      </c>
      <c r="K167" s="105">
        <v>200.4</v>
      </c>
      <c r="L167" s="105"/>
      <c r="M167" s="105"/>
      <c r="N167" s="105">
        <v>665</v>
      </c>
      <c r="O167" s="105">
        <v>603</v>
      </c>
      <c r="P167" s="105"/>
      <c r="Q167" s="105">
        <v>790</v>
      </c>
      <c r="R167" s="105">
        <v>884</v>
      </c>
      <c r="S167" s="105">
        <v>552</v>
      </c>
      <c r="T167" s="105"/>
      <c r="U167" s="105">
        <v>239.75</v>
      </c>
      <c r="V167" s="105">
        <v>242.5</v>
      </c>
      <c r="W167" s="105">
        <v>265.75</v>
      </c>
      <c r="Y167" s="32">
        <v>1.63</v>
      </c>
      <c r="Z167" s="32">
        <v>4.7300000000000004</v>
      </c>
      <c r="AA167" s="32">
        <v>1.68</v>
      </c>
      <c r="AB167" s="32">
        <v>23.65</v>
      </c>
      <c r="AF167" s="32">
        <v>1290</v>
      </c>
      <c r="AG167" s="32">
        <v>3740</v>
      </c>
      <c r="AH167" s="105">
        <v>1330</v>
      </c>
      <c r="AI167" s="105">
        <v>18700</v>
      </c>
      <c r="AJ167" s="105"/>
      <c r="AK167" s="105">
        <v>25000</v>
      </c>
      <c r="AL167" s="105"/>
      <c r="AM167" s="105"/>
      <c r="AN167" s="105"/>
      <c r="AO167" s="105">
        <v>224</v>
      </c>
      <c r="AP167" s="105">
        <v>221.7</v>
      </c>
      <c r="AQ167" s="105"/>
      <c r="AR167" s="105">
        <v>188.8</v>
      </c>
      <c r="AS167" s="105">
        <v>183.6</v>
      </c>
      <c r="AT167" s="105"/>
      <c r="AU167" s="105"/>
      <c r="AV167" s="105"/>
      <c r="AW167" s="105"/>
      <c r="AX167" s="105"/>
      <c r="BA167" t="s">
        <v>46</v>
      </c>
      <c r="BC167" t="s">
        <v>47</v>
      </c>
    </row>
    <row r="168" spans="1:55" x14ac:dyDescent="0.2">
      <c r="A168" s="82">
        <f t="shared" si="26"/>
        <v>2008</v>
      </c>
      <c r="B168" s="82">
        <f t="shared" si="27"/>
        <v>6</v>
      </c>
      <c r="C168" s="65">
        <v>39619</v>
      </c>
      <c r="D168" s="105">
        <v>167</v>
      </c>
      <c r="E168" s="105">
        <v>177</v>
      </c>
      <c r="F168" s="105">
        <v>162</v>
      </c>
      <c r="G168" s="105">
        <v>175</v>
      </c>
      <c r="H168" s="105"/>
      <c r="I168" s="105">
        <v>298.7</v>
      </c>
      <c r="J168" s="105">
        <v>522</v>
      </c>
      <c r="K168" s="105">
        <v>203.2</v>
      </c>
      <c r="L168" s="105"/>
      <c r="M168" s="105"/>
      <c r="N168" s="105">
        <v>675</v>
      </c>
      <c r="O168" s="105">
        <v>603</v>
      </c>
      <c r="P168" s="105"/>
      <c r="Q168" s="105">
        <v>790</v>
      </c>
      <c r="R168" s="105">
        <v>893</v>
      </c>
      <c r="S168" s="105">
        <v>552</v>
      </c>
      <c r="T168" s="105"/>
      <c r="U168" s="105">
        <v>242.5</v>
      </c>
      <c r="V168" s="105">
        <v>248.25</v>
      </c>
      <c r="W168" s="105">
        <v>272.25</v>
      </c>
      <c r="Y168" s="32">
        <v>1.63</v>
      </c>
      <c r="Z168" s="32">
        <v>4.7300000000000004</v>
      </c>
      <c r="AA168" s="32">
        <v>1.68</v>
      </c>
      <c r="AB168" s="32">
        <v>23.65</v>
      </c>
      <c r="AF168" s="32">
        <v>1290</v>
      </c>
      <c r="AG168" s="32">
        <v>3740</v>
      </c>
      <c r="AH168" s="105">
        <v>1330</v>
      </c>
      <c r="AI168" s="105">
        <v>18700</v>
      </c>
      <c r="AJ168" s="105"/>
      <c r="AK168" s="105">
        <v>25000</v>
      </c>
      <c r="AL168" s="105"/>
      <c r="AM168" s="105"/>
      <c r="AN168" s="105"/>
      <c r="AO168" s="105">
        <v>225.2</v>
      </c>
      <c r="AP168" s="105">
        <v>222.7</v>
      </c>
      <c r="AQ168" s="105"/>
      <c r="AR168" s="105">
        <v>189.6</v>
      </c>
      <c r="AS168" s="105">
        <v>183.7</v>
      </c>
      <c r="AT168" s="105"/>
      <c r="AU168" s="105"/>
      <c r="AV168" s="105"/>
      <c r="AW168" s="105"/>
      <c r="AX168" s="105"/>
    </row>
    <row r="169" spans="1:55" x14ac:dyDescent="0.2">
      <c r="A169" s="82">
        <f t="shared" si="26"/>
        <v>2008</v>
      </c>
      <c r="B169" s="82">
        <f t="shared" si="27"/>
        <v>6</v>
      </c>
      <c r="C169" s="65">
        <v>39626</v>
      </c>
      <c r="D169" s="105">
        <v>172</v>
      </c>
      <c r="E169" s="105">
        <v>177</v>
      </c>
      <c r="F169" s="105">
        <v>162</v>
      </c>
      <c r="G169" s="105">
        <v>189</v>
      </c>
      <c r="H169" s="105"/>
      <c r="I169" s="105">
        <v>292.5</v>
      </c>
      <c r="J169" s="105">
        <v>520</v>
      </c>
      <c r="K169" s="105">
        <v>186.8</v>
      </c>
      <c r="L169" s="105"/>
      <c r="M169" s="105"/>
      <c r="N169" s="105">
        <v>675</v>
      </c>
      <c r="O169" s="105">
        <v>603</v>
      </c>
      <c r="P169" s="105"/>
      <c r="Q169" s="105">
        <v>790</v>
      </c>
      <c r="R169" s="105">
        <v>884</v>
      </c>
      <c r="S169" s="105">
        <v>552</v>
      </c>
      <c r="T169" s="105"/>
      <c r="U169" s="105">
        <v>242.5</v>
      </c>
      <c r="V169" s="105">
        <v>249.75</v>
      </c>
      <c r="W169" s="105">
        <v>274</v>
      </c>
      <c r="Y169" s="32">
        <v>1.63</v>
      </c>
      <c r="Z169" s="32">
        <v>4.7300000000000004</v>
      </c>
      <c r="AA169" s="32">
        <v>1.68</v>
      </c>
      <c r="AB169" s="32">
        <v>23.65</v>
      </c>
      <c r="AF169" s="32">
        <v>1290</v>
      </c>
      <c r="AG169" s="32">
        <v>3740</v>
      </c>
      <c r="AH169" s="105">
        <v>1330</v>
      </c>
      <c r="AI169" s="105">
        <v>18700</v>
      </c>
      <c r="AJ169" s="105"/>
      <c r="AK169" s="105">
        <v>25000</v>
      </c>
      <c r="AL169" s="105"/>
      <c r="AM169" s="105"/>
      <c r="AN169" s="105"/>
      <c r="AO169" s="105">
        <v>228.3</v>
      </c>
      <c r="AP169" s="105">
        <v>222</v>
      </c>
      <c r="AQ169" s="105"/>
      <c r="AR169" s="105">
        <v>191.4</v>
      </c>
      <c r="AS169" s="105">
        <v>183.7</v>
      </c>
      <c r="AT169" s="105"/>
      <c r="AU169" s="105"/>
      <c r="AV169" s="105"/>
      <c r="AW169" s="105"/>
      <c r="AX169" s="105"/>
    </row>
    <row r="170" spans="1:55" x14ac:dyDescent="0.2">
      <c r="A170" s="82">
        <f t="shared" si="26"/>
        <v>2008</v>
      </c>
      <c r="B170" s="82">
        <f t="shared" si="27"/>
        <v>7</v>
      </c>
      <c r="C170" s="65">
        <v>39633</v>
      </c>
      <c r="D170" s="105">
        <v>172</v>
      </c>
      <c r="E170" s="105">
        <v>177</v>
      </c>
      <c r="F170" s="105">
        <v>162</v>
      </c>
      <c r="G170" s="105">
        <v>191</v>
      </c>
      <c r="H170" s="105"/>
      <c r="I170" s="105">
        <v>308.89999999999998</v>
      </c>
      <c r="J170" s="105">
        <v>520</v>
      </c>
      <c r="K170" s="105">
        <v>190.6</v>
      </c>
      <c r="L170" s="105"/>
      <c r="M170" s="105"/>
      <c r="N170" s="105">
        <v>680</v>
      </c>
      <c r="O170" s="105">
        <v>603</v>
      </c>
      <c r="P170" s="105"/>
      <c r="Q170" s="105">
        <v>790</v>
      </c>
      <c r="R170" s="105">
        <v>884</v>
      </c>
      <c r="S170" s="105">
        <v>552</v>
      </c>
      <c r="T170" s="105"/>
      <c r="U170" s="105">
        <v>243.25</v>
      </c>
      <c r="V170" s="105">
        <v>250.25</v>
      </c>
      <c r="W170" s="105">
        <v>275</v>
      </c>
      <c r="Y170" s="32">
        <v>1.63</v>
      </c>
      <c r="Z170" s="32">
        <v>4.7300000000000004</v>
      </c>
      <c r="AA170" s="32">
        <v>1.68</v>
      </c>
      <c r="AB170" s="32">
        <v>23.65</v>
      </c>
      <c r="AF170" s="32">
        <v>1290</v>
      </c>
      <c r="AG170" s="32">
        <v>3740</v>
      </c>
      <c r="AH170" s="105">
        <v>1330</v>
      </c>
      <c r="AI170" s="105">
        <v>18700</v>
      </c>
      <c r="AJ170" s="105"/>
      <c r="AK170" s="105">
        <v>25000</v>
      </c>
      <c r="AL170" s="105"/>
      <c r="AM170" s="105"/>
      <c r="AN170" s="105"/>
      <c r="AO170" s="105">
        <v>231.3</v>
      </c>
      <c r="AP170" s="105">
        <v>224.5</v>
      </c>
      <c r="AQ170" s="105"/>
      <c r="AR170" s="105">
        <v>192.9</v>
      </c>
      <c r="AS170" s="105">
        <v>186.3</v>
      </c>
      <c r="AT170" s="105"/>
      <c r="AU170" s="105"/>
      <c r="AV170" s="105"/>
      <c r="AW170" s="105"/>
      <c r="AX170" s="105"/>
    </row>
    <row r="171" spans="1:55" x14ac:dyDescent="0.2">
      <c r="A171" s="82">
        <f t="shared" si="26"/>
        <v>2008</v>
      </c>
      <c r="B171" s="82">
        <f t="shared" si="27"/>
        <v>7</v>
      </c>
      <c r="C171" s="65">
        <v>39640</v>
      </c>
      <c r="D171" s="105">
        <v>172</v>
      </c>
      <c r="E171" s="105">
        <v>177</v>
      </c>
      <c r="F171" s="105">
        <v>162</v>
      </c>
      <c r="G171" s="105">
        <v>191</v>
      </c>
      <c r="H171" s="105"/>
      <c r="I171" s="105">
        <v>294.39999999999998</v>
      </c>
      <c r="J171" s="105">
        <v>520</v>
      </c>
      <c r="K171" s="105">
        <v>190.6</v>
      </c>
      <c r="L171" s="105"/>
      <c r="M171" s="105" t="s">
        <v>829</v>
      </c>
      <c r="N171" s="105">
        <v>680</v>
      </c>
      <c r="O171" s="105">
        <v>618</v>
      </c>
      <c r="P171" s="105"/>
      <c r="Q171" s="105">
        <v>790</v>
      </c>
      <c r="R171" s="105">
        <v>898</v>
      </c>
      <c r="S171" s="105">
        <v>565</v>
      </c>
      <c r="T171" s="105"/>
      <c r="U171" s="105">
        <v>243.25</v>
      </c>
      <c r="V171" s="105">
        <v>250.75</v>
      </c>
      <c r="W171" s="105">
        <v>275.5</v>
      </c>
      <c r="Y171" s="32">
        <v>1.63</v>
      </c>
      <c r="Z171" s="32">
        <v>4.7300000000000004</v>
      </c>
      <c r="AA171" s="32">
        <v>1.68</v>
      </c>
      <c r="AB171" s="32">
        <v>23.65</v>
      </c>
      <c r="AE171" s="32" t="s">
        <v>829</v>
      </c>
      <c r="AF171" s="32">
        <v>1290</v>
      </c>
      <c r="AG171" s="32">
        <v>3740</v>
      </c>
      <c r="AH171" s="105">
        <v>1330</v>
      </c>
      <c r="AI171" s="105">
        <v>18700</v>
      </c>
      <c r="AJ171" s="105"/>
      <c r="AK171" s="105">
        <v>25000</v>
      </c>
      <c r="AL171" s="105"/>
      <c r="AM171" s="105"/>
      <c r="AN171" s="105"/>
      <c r="AO171" s="105">
        <v>229.3</v>
      </c>
      <c r="AP171" s="105">
        <v>223.3</v>
      </c>
      <c r="AQ171" s="105"/>
      <c r="AR171" s="105">
        <v>192.1</v>
      </c>
      <c r="AS171" s="105">
        <v>184.3</v>
      </c>
      <c r="AT171" s="105"/>
      <c r="AU171" s="105"/>
      <c r="AV171" s="105"/>
      <c r="AW171" s="105"/>
      <c r="AX171" s="105"/>
    </row>
    <row r="172" spans="1:55" x14ac:dyDescent="0.2">
      <c r="A172" s="82">
        <f t="shared" si="26"/>
        <v>2008</v>
      </c>
      <c r="B172" s="82">
        <f t="shared" si="27"/>
        <v>7</v>
      </c>
      <c r="C172" s="65">
        <v>39647</v>
      </c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AF172" s="32" t="s">
        <v>30</v>
      </c>
      <c r="AG172" s="32" t="s">
        <v>30</v>
      </c>
      <c r="AH172" s="105" t="s">
        <v>30</v>
      </c>
      <c r="AI172" s="105" t="s">
        <v>30</v>
      </c>
      <c r="AJ172" s="105"/>
      <c r="AK172" s="105">
        <v>25000</v>
      </c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5"/>
    </row>
    <row r="173" spans="1:55" x14ac:dyDescent="0.2">
      <c r="A173" s="82">
        <f t="shared" si="26"/>
        <v>2008</v>
      </c>
      <c r="B173" s="82">
        <f t="shared" si="27"/>
        <v>7</v>
      </c>
      <c r="C173" s="65">
        <v>39654</v>
      </c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AF173" s="32" t="s">
        <v>30</v>
      </c>
      <c r="AG173" s="32" t="s">
        <v>30</v>
      </c>
      <c r="AH173" s="105" t="s">
        <v>30</v>
      </c>
      <c r="AI173" s="105" t="s">
        <v>30</v>
      </c>
      <c r="AJ173" s="105"/>
      <c r="AK173" s="105">
        <v>25000</v>
      </c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5"/>
      <c r="AX173" s="105"/>
    </row>
    <row r="174" spans="1:55" x14ac:dyDescent="0.2">
      <c r="A174" s="82">
        <f t="shared" si="26"/>
        <v>2008</v>
      </c>
      <c r="B174" s="82">
        <f t="shared" si="27"/>
        <v>8</v>
      </c>
      <c r="C174" s="65">
        <v>39661</v>
      </c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Y174" s="32">
        <v>1.68</v>
      </c>
      <c r="Z174" s="32">
        <v>4.67</v>
      </c>
      <c r="AA174" s="32">
        <v>1.84</v>
      </c>
      <c r="AB174" s="32">
        <v>23.05</v>
      </c>
      <c r="AF174" s="32">
        <v>1330</v>
      </c>
      <c r="AG174" s="32">
        <v>3690</v>
      </c>
      <c r="AH174" s="105">
        <v>1450</v>
      </c>
      <c r="AI174" s="105">
        <v>18220</v>
      </c>
      <c r="AJ174" s="105"/>
      <c r="AK174" s="105">
        <v>25000</v>
      </c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  <c r="AW174" s="105"/>
      <c r="AX174" s="105"/>
    </row>
    <row r="175" spans="1:55" x14ac:dyDescent="0.2">
      <c r="A175" s="82">
        <f t="shared" si="26"/>
        <v>2008</v>
      </c>
      <c r="B175" s="82">
        <f t="shared" si="27"/>
        <v>8</v>
      </c>
      <c r="C175" s="65">
        <v>39668</v>
      </c>
      <c r="D175" s="105">
        <v>150</v>
      </c>
      <c r="E175" s="105">
        <v>153</v>
      </c>
      <c r="F175" s="105">
        <v>153</v>
      </c>
      <c r="G175" s="105">
        <v>191</v>
      </c>
      <c r="H175" s="105"/>
      <c r="I175" s="105">
        <v>264.89999999999998</v>
      </c>
      <c r="J175" s="105">
        <v>520</v>
      </c>
      <c r="K175" s="105">
        <v>172</v>
      </c>
      <c r="L175" s="105"/>
      <c r="M175" s="105" t="s">
        <v>829</v>
      </c>
      <c r="N175" s="105">
        <v>695</v>
      </c>
      <c r="O175" s="105">
        <v>598</v>
      </c>
      <c r="P175" s="105"/>
      <c r="Q175" s="105">
        <v>790</v>
      </c>
      <c r="R175" s="105">
        <v>905</v>
      </c>
      <c r="S175" s="105">
        <v>573</v>
      </c>
      <c r="T175" s="105"/>
      <c r="U175" s="105">
        <v>223.5</v>
      </c>
      <c r="V175" s="105">
        <v>230.5</v>
      </c>
      <c r="W175" s="105">
        <v>247</v>
      </c>
      <c r="Y175" s="32">
        <v>1.65</v>
      </c>
      <c r="Z175" s="32">
        <v>4.6900000000000004</v>
      </c>
      <c r="AA175" s="32">
        <v>1.84</v>
      </c>
      <c r="AB175" s="32">
        <v>22.55</v>
      </c>
      <c r="AE175" s="32" t="s">
        <v>829</v>
      </c>
      <c r="AF175" s="32">
        <v>1300</v>
      </c>
      <c r="AG175" s="32">
        <v>3710</v>
      </c>
      <c r="AH175" s="105">
        <v>1460</v>
      </c>
      <c r="AI175" s="105">
        <v>17830</v>
      </c>
      <c r="AJ175" s="105"/>
      <c r="AK175" s="105">
        <v>25000</v>
      </c>
      <c r="AL175" s="105"/>
      <c r="AM175" s="105"/>
      <c r="AN175" s="105"/>
      <c r="AO175" s="105">
        <v>210</v>
      </c>
      <c r="AP175" s="105">
        <v>204.9</v>
      </c>
      <c r="AQ175" s="105"/>
      <c r="AR175" s="105">
        <v>171.3</v>
      </c>
      <c r="AS175" s="105">
        <v>161.9</v>
      </c>
      <c r="AT175" s="105"/>
      <c r="AU175" s="105"/>
      <c r="AV175" s="105"/>
      <c r="AW175" s="105"/>
      <c r="AX175" s="105"/>
    </row>
    <row r="176" spans="1:55" x14ac:dyDescent="0.2">
      <c r="A176" s="82">
        <f t="shared" si="26"/>
        <v>2008</v>
      </c>
      <c r="B176" s="82">
        <f t="shared" si="27"/>
        <v>8</v>
      </c>
      <c r="C176" s="65">
        <v>39675</v>
      </c>
      <c r="D176" s="105">
        <v>141</v>
      </c>
      <c r="E176" s="105">
        <v>143</v>
      </c>
      <c r="F176" s="105">
        <v>143</v>
      </c>
      <c r="G176" s="105">
        <v>191</v>
      </c>
      <c r="H176" s="105"/>
      <c r="I176" s="105">
        <v>247.9</v>
      </c>
      <c r="J176" s="105">
        <v>520</v>
      </c>
      <c r="K176" s="105">
        <v>162.69999999999999</v>
      </c>
      <c r="L176" s="105"/>
      <c r="M176" s="105"/>
      <c r="N176" s="105">
        <v>695</v>
      </c>
      <c r="O176" s="105">
        <v>523</v>
      </c>
      <c r="P176" s="105"/>
      <c r="Q176" s="105">
        <v>790</v>
      </c>
      <c r="R176" s="105">
        <v>905</v>
      </c>
      <c r="S176" s="105">
        <v>573</v>
      </c>
      <c r="T176" s="105"/>
      <c r="U176" s="105">
        <v>218.5</v>
      </c>
      <c r="V176" s="105">
        <v>224.75</v>
      </c>
      <c r="W176" s="105">
        <v>241.25</v>
      </c>
      <c r="Y176" s="32">
        <v>1.65</v>
      </c>
      <c r="Z176" s="32">
        <v>4.6900000000000004</v>
      </c>
      <c r="AA176" s="32">
        <v>1.84</v>
      </c>
      <c r="AB176" s="32">
        <v>22.55</v>
      </c>
      <c r="AF176" s="32">
        <v>1300</v>
      </c>
      <c r="AG176" s="32">
        <v>3710</v>
      </c>
      <c r="AH176" s="105">
        <v>1460</v>
      </c>
      <c r="AI176" s="105">
        <v>17830</v>
      </c>
      <c r="AJ176" s="105"/>
      <c r="AK176" s="105">
        <v>25000</v>
      </c>
      <c r="AL176" s="105"/>
      <c r="AM176" s="105"/>
      <c r="AN176" s="105"/>
      <c r="AO176" s="105">
        <v>198.8</v>
      </c>
      <c r="AP176" s="105">
        <v>194.4</v>
      </c>
      <c r="AQ176" s="105"/>
      <c r="AR176" s="105">
        <v>160.9</v>
      </c>
      <c r="AS176" s="105">
        <v>151.69999999999999</v>
      </c>
      <c r="AT176" s="105"/>
      <c r="AU176" s="105"/>
      <c r="AV176" s="105"/>
      <c r="AW176" s="105"/>
      <c r="AX176" s="105"/>
    </row>
    <row r="177" spans="1:56" x14ac:dyDescent="0.2">
      <c r="A177" s="82">
        <f t="shared" si="26"/>
        <v>2008</v>
      </c>
      <c r="B177" s="82">
        <f t="shared" si="27"/>
        <v>8</v>
      </c>
      <c r="C177" s="65">
        <v>39682</v>
      </c>
      <c r="D177" s="105">
        <v>141.5</v>
      </c>
      <c r="E177" s="105">
        <v>143.5</v>
      </c>
      <c r="F177" s="105">
        <v>143</v>
      </c>
      <c r="G177" s="105">
        <v>191</v>
      </c>
      <c r="H177" s="105"/>
      <c r="I177" s="105">
        <v>257.7</v>
      </c>
      <c r="J177" s="105">
        <v>520</v>
      </c>
      <c r="K177" s="105">
        <v>161.19999999999999</v>
      </c>
      <c r="L177" s="105"/>
      <c r="M177" s="105"/>
      <c r="N177" s="105">
        <v>695</v>
      </c>
      <c r="O177" s="105">
        <v>513</v>
      </c>
      <c r="P177" s="105"/>
      <c r="Q177" s="105">
        <v>790</v>
      </c>
      <c r="R177" s="105">
        <v>905</v>
      </c>
      <c r="S177" s="105">
        <v>573</v>
      </c>
      <c r="T177" s="105"/>
      <c r="U177" s="105">
        <v>218</v>
      </c>
      <c r="V177" s="105">
        <v>224.75</v>
      </c>
      <c r="W177" s="105">
        <v>241.5</v>
      </c>
      <c r="Y177" s="32">
        <v>1.65</v>
      </c>
      <c r="Z177" s="32">
        <v>4.6900000000000004</v>
      </c>
      <c r="AA177" s="32">
        <v>1.84</v>
      </c>
      <c r="AB177" s="32">
        <v>22.55</v>
      </c>
      <c r="AF177" s="32">
        <v>1300</v>
      </c>
      <c r="AG177" s="32">
        <v>3710</v>
      </c>
      <c r="AH177" s="105">
        <v>1460</v>
      </c>
      <c r="AI177" s="105">
        <v>17830</v>
      </c>
      <c r="AJ177" s="105"/>
      <c r="AK177" s="105">
        <v>25000</v>
      </c>
      <c r="AL177" s="105"/>
      <c r="AM177" s="105"/>
      <c r="AN177" s="105"/>
      <c r="AO177" s="105">
        <v>200.5</v>
      </c>
      <c r="AP177" s="105">
        <v>195.8</v>
      </c>
      <c r="AQ177" s="105"/>
      <c r="AR177" s="105">
        <v>162.30000000000001</v>
      </c>
      <c r="AS177" s="105">
        <v>153.6</v>
      </c>
      <c r="AT177" s="105"/>
      <c r="AU177" s="105"/>
      <c r="AV177" s="105"/>
      <c r="AW177" s="105"/>
      <c r="AX177" s="105"/>
    </row>
    <row r="178" spans="1:56" x14ac:dyDescent="0.2">
      <c r="A178" s="82">
        <f t="shared" si="26"/>
        <v>2008</v>
      </c>
      <c r="B178" s="82">
        <f t="shared" si="27"/>
        <v>8</v>
      </c>
      <c r="C178" s="65">
        <v>39689</v>
      </c>
      <c r="D178" s="105">
        <v>140</v>
      </c>
      <c r="E178" s="105">
        <v>137</v>
      </c>
      <c r="F178" s="105">
        <v>135</v>
      </c>
      <c r="G178" s="105">
        <v>191</v>
      </c>
      <c r="H178" s="105"/>
      <c r="I178" s="105">
        <v>257.7</v>
      </c>
      <c r="J178" s="105">
        <v>520</v>
      </c>
      <c r="K178" s="105">
        <v>160.4</v>
      </c>
      <c r="L178" s="105"/>
      <c r="M178" s="105"/>
      <c r="N178" s="105">
        <v>695</v>
      </c>
      <c r="O178" s="105">
        <v>513</v>
      </c>
      <c r="P178" s="105"/>
      <c r="Q178" s="105">
        <v>735</v>
      </c>
      <c r="R178" s="105">
        <v>905</v>
      </c>
      <c r="S178" s="105">
        <v>573</v>
      </c>
      <c r="T178" s="105"/>
      <c r="U178" s="105">
        <v>216</v>
      </c>
      <c r="V178" s="105">
        <v>233.75</v>
      </c>
      <c r="W178" s="105">
        <v>239.75</v>
      </c>
      <c r="Y178" s="32">
        <v>1.66</v>
      </c>
      <c r="Z178" s="32">
        <v>4.9000000000000004</v>
      </c>
      <c r="AA178" s="32">
        <v>1.84</v>
      </c>
      <c r="AB178" s="32">
        <v>21.5</v>
      </c>
      <c r="AF178" s="32">
        <v>1310</v>
      </c>
      <c r="AG178" s="32">
        <v>3870</v>
      </c>
      <c r="AH178" s="105">
        <v>1450</v>
      </c>
      <c r="AI178" s="105">
        <v>17000</v>
      </c>
      <c r="AJ178" s="105"/>
      <c r="AK178" s="105">
        <v>25000</v>
      </c>
      <c r="AL178" s="105"/>
      <c r="AM178" s="105"/>
      <c r="AN178" s="105"/>
      <c r="AO178" s="105">
        <v>196.9</v>
      </c>
      <c r="AP178" s="105">
        <v>192.1</v>
      </c>
      <c r="AQ178" s="105"/>
      <c r="AR178" s="105">
        <v>158.69999999999999</v>
      </c>
      <c r="AS178" s="105">
        <v>149.6</v>
      </c>
      <c r="AT178" s="105"/>
      <c r="AU178" s="105"/>
      <c r="AV178" s="105"/>
      <c r="AW178" s="105"/>
      <c r="AX178" s="105"/>
    </row>
    <row r="179" spans="1:56" x14ac:dyDescent="0.2">
      <c r="A179" s="82">
        <f t="shared" si="26"/>
        <v>2008</v>
      </c>
      <c r="B179" s="82">
        <f t="shared" si="27"/>
        <v>9</v>
      </c>
      <c r="C179" s="65">
        <v>39696</v>
      </c>
      <c r="D179" s="105">
        <v>140</v>
      </c>
      <c r="E179" s="105">
        <v>137</v>
      </c>
      <c r="F179" s="105">
        <v>135</v>
      </c>
      <c r="G179" s="105">
        <v>191</v>
      </c>
      <c r="H179" s="105"/>
      <c r="I179" s="105">
        <v>256.7</v>
      </c>
      <c r="J179" s="105">
        <v>520</v>
      </c>
      <c r="K179" s="105">
        <v>160.4</v>
      </c>
      <c r="L179" s="105"/>
      <c r="M179" s="105"/>
      <c r="N179" s="105">
        <v>695</v>
      </c>
      <c r="O179" s="105">
        <v>513</v>
      </c>
      <c r="P179" s="105"/>
      <c r="Q179" s="105">
        <v>735</v>
      </c>
      <c r="R179" s="105">
        <v>905</v>
      </c>
      <c r="S179" s="105">
        <v>573</v>
      </c>
      <c r="T179" s="105"/>
      <c r="U179" s="105">
        <v>216.5</v>
      </c>
      <c r="V179" s="105">
        <v>224.75</v>
      </c>
      <c r="W179" s="105">
        <v>241.25</v>
      </c>
      <c r="Y179" s="32">
        <v>1.66</v>
      </c>
      <c r="Z179" s="32">
        <v>5.09</v>
      </c>
      <c r="AA179" s="32">
        <v>1.94</v>
      </c>
      <c r="AB179" s="32">
        <v>21</v>
      </c>
      <c r="AF179" s="32">
        <v>1310</v>
      </c>
      <c r="AG179" s="32">
        <v>4020</v>
      </c>
      <c r="AH179" s="105">
        <v>1530</v>
      </c>
      <c r="AI179" s="105">
        <v>16600</v>
      </c>
      <c r="AJ179" s="105"/>
      <c r="AK179" s="105">
        <v>25000</v>
      </c>
      <c r="AL179" s="105"/>
      <c r="AM179" s="105"/>
      <c r="AN179" s="105"/>
      <c r="AO179" s="105">
        <v>196.8</v>
      </c>
      <c r="AP179" s="105">
        <v>192</v>
      </c>
      <c r="AQ179" s="105"/>
      <c r="AR179" s="105">
        <v>158.69999999999999</v>
      </c>
      <c r="AS179" s="105">
        <v>149.4</v>
      </c>
      <c r="AT179" s="105"/>
      <c r="AU179" s="105"/>
      <c r="AV179" s="105"/>
      <c r="AW179" s="105"/>
      <c r="AX179" s="105"/>
    </row>
    <row r="180" spans="1:56" x14ac:dyDescent="0.2">
      <c r="A180" s="82">
        <f t="shared" si="26"/>
        <v>2008</v>
      </c>
      <c r="B180" s="82">
        <f t="shared" si="27"/>
        <v>9</v>
      </c>
      <c r="C180" s="65">
        <v>39703</v>
      </c>
      <c r="D180" s="105">
        <v>132</v>
      </c>
      <c r="E180" s="105">
        <v>132</v>
      </c>
      <c r="F180" s="105">
        <v>132</v>
      </c>
      <c r="G180" s="105">
        <v>191</v>
      </c>
      <c r="H180" s="105"/>
      <c r="I180" s="105">
        <v>248</v>
      </c>
      <c r="J180" s="105">
        <v>520</v>
      </c>
      <c r="K180" s="105">
        <v>147</v>
      </c>
      <c r="L180" s="105"/>
      <c r="M180" s="105" t="s">
        <v>829</v>
      </c>
      <c r="N180" s="105">
        <v>695</v>
      </c>
      <c r="O180" s="105">
        <v>513</v>
      </c>
      <c r="P180" s="105"/>
      <c r="Q180" s="105">
        <v>735</v>
      </c>
      <c r="R180" s="105">
        <v>905</v>
      </c>
      <c r="S180" s="105">
        <v>573</v>
      </c>
      <c r="T180" s="105"/>
      <c r="U180" s="105">
        <v>214.5</v>
      </c>
      <c r="V180" s="105">
        <v>221.5</v>
      </c>
      <c r="W180" s="105">
        <v>238.25</v>
      </c>
      <c r="Y180" s="32">
        <v>1.84</v>
      </c>
      <c r="Z180" s="32">
        <v>5.09</v>
      </c>
      <c r="AA180" s="32">
        <v>2</v>
      </c>
      <c r="AB180" s="32">
        <v>21</v>
      </c>
      <c r="AE180" s="32" t="s">
        <v>829</v>
      </c>
      <c r="AF180" s="32">
        <v>1450</v>
      </c>
      <c r="AG180" s="32">
        <v>4020</v>
      </c>
      <c r="AH180" s="105">
        <v>1580</v>
      </c>
      <c r="AI180" s="105">
        <v>16600</v>
      </c>
      <c r="AJ180" s="105"/>
      <c r="AK180" s="105">
        <v>25000</v>
      </c>
      <c r="AL180" s="105"/>
      <c r="AM180" s="105"/>
      <c r="AN180" s="105"/>
      <c r="AO180" s="105">
        <v>192.2</v>
      </c>
      <c r="AP180" s="105">
        <v>187.4</v>
      </c>
      <c r="AQ180" s="105"/>
      <c r="AR180" s="105">
        <v>153</v>
      </c>
      <c r="AS180" s="105">
        <v>143.69999999999999</v>
      </c>
      <c r="AT180" s="105"/>
      <c r="AU180" s="105"/>
      <c r="AV180" s="105"/>
      <c r="AW180" s="105"/>
      <c r="AX180" s="105"/>
    </row>
    <row r="181" spans="1:56" x14ac:dyDescent="0.2">
      <c r="A181" s="82">
        <f t="shared" si="26"/>
        <v>2008</v>
      </c>
      <c r="B181" s="82">
        <f t="shared" si="27"/>
        <v>9</v>
      </c>
      <c r="C181" s="65">
        <v>39710</v>
      </c>
      <c r="D181" s="105">
        <v>128</v>
      </c>
      <c r="E181" s="105">
        <v>128</v>
      </c>
      <c r="F181" s="105">
        <v>128</v>
      </c>
      <c r="G181" s="105"/>
      <c r="H181" s="105"/>
      <c r="I181" s="105">
        <v>250.9</v>
      </c>
      <c r="J181" s="105">
        <v>580</v>
      </c>
      <c r="K181" s="105">
        <v>149.19999999999999</v>
      </c>
      <c r="L181" s="105"/>
      <c r="M181" s="105"/>
      <c r="N181" s="105">
        <v>675</v>
      </c>
      <c r="O181" s="105">
        <v>508</v>
      </c>
      <c r="P181" s="105"/>
      <c r="Q181" s="105">
        <v>735</v>
      </c>
      <c r="R181" s="105">
        <v>905</v>
      </c>
      <c r="S181" s="105">
        <v>573</v>
      </c>
      <c r="T181" s="105"/>
      <c r="U181" s="105">
        <v>212.25</v>
      </c>
      <c r="V181" s="105">
        <v>218.75</v>
      </c>
      <c r="W181" s="105">
        <v>235.5</v>
      </c>
      <c r="Y181" s="32">
        <v>1.84</v>
      </c>
      <c r="Z181" s="32">
        <v>5.09</v>
      </c>
      <c r="AA181" s="32">
        <v>2.0499999999999998</v>
      </c>
      <c r="AB181" s="32">
        <v>21</v>
      </c>
      <c r="AF181" s="32">
        <v>1450</v>
      </c>
      <c r="AG181" s="32">
        <v>4020</v>
      </c>
      <c r="AH181" s="105">
        <v>1620</v>
      </c>
      <c r="AI181" s="105">
        <v>16600</v>
      </c>
      <c r="AJ181" s="105"/>
      <c r="AK181" s="105">
        <v>25000</v>
      </c>
      <c r="AL181" s="105"/>
      <c r="AM181" s="105"/>
      <c r="AN181" s="105"/>
      <c r="AO181" s="105">
        <v>189.5</v>
      </c>
      <c r="AP181" s="105">
        <v>184.1</v>
      </c>
      <c r="AQ181" s="105"/>
      <c r="AR181" s="105">
        <v>150.69999999999999</v>
      </c>
      <c r="AS181" s="105">
        <v>141.1</v>
      </c>
      <c r="AT181" s="105"/>
      <c r="AU181" s="105"/>
      <c r="AV181" s="105"/>
      <c r="AW181" s="105"/>
      <c r="AX181" s="105"/>
    </row>
    <row r="182" spans="1:56" x14ac:dyDescent="0.2">
      <c r="A182" s="82">
        <f t="shared" si="26"/>
        <v>2008</v>
      </c>
      <c r="B182" s="82">
        <f t="shared" si="27"/>
        <v>9</v>
      </c>
      <c r="C182" s="65">
        <v>39717</v>
      </c>
      <c r="D182" s="105">
        <v>128</v>
      </c>
      <c r="E182" s="105">
        <v>128</v>
      </c>
      <c r="F182" s="105">
        <v>128</v>
      </c>
      <c r="G182" s="105"/>
      <c r="H182" s="105"/>
      <c r="I182" s="105">
        <v>241.4</v>
      </c>
      <c r="J182" s="105">
        <v>580</v>
      </c>
      <c r="K182" s="105">
        <v>130.4</v>
      </c>
      <c r="L182" s="105"/>
      <c r="M182" s="105"/>
      <c r="N182" s="105">
        <v>675</v>
      </c>
      <c r="O182" s="105">
        <v>498</v>
      </c>
      <c r="P182" s="105"/>
      <c r="Q182" s="105">
        <v>735</v>
      </c>
      <c r="R182" s="105">
        <v>905</v>
      </c>
      <c r="S182" s="105">
        <v>573</v>
      </c>
      <c r="T182" s="105"/>
      <c r="U182" s="105">
        <v>211.5</v>
      </c>
      <c r="V182" s="105">
        <v>218</v>
      </c>
      <c r="W182" s="105">
        <v>234</v>
      </c>
      <c r="Y182" s="32">
        <v>1.8</v>
      </c>
      <c r="Z182" s="32">
        <v>5.09</v>
      </c>
      <c r="AA182" s="32">
        <v>2.1</v>
      </c>
      <c r="AB182" s="32">
        <v>20.5</v>
      </c>
      <c r="AF182" s="32">
        <v>1420</v>
      </c>
      <c r="AG182" s="32">
        <v>4020</v>
      </c>
      <c r="AH182" s="105">
        <v>1660</v>
      </c>
      <c r="AI182" s="105">
        <v>16200</v>
      </c>
      <c r="AJ182" s="105"/>
      <c r="AK182" s="105">
        <v>25000</v>
      </c>
      <c r="AL182" s="105"/>
      <c r="AM182" s="105"/>
      <c r="AN182" s="105"/>
      <c r="AO182" s="105">
        <v>187.4</v>
      </c>
      <c r="AP182" s="105">
        <v>182.5</v>
      </c>
      <c r="AQ182" s="105"/>
      <c r="AR182" s="105">
        <v>148.19999999999999</v>
      </c>
      <c r="AS182" s="105">
        <v>139.6</v>
      </c>
      <c r="AT182" s="105"/>
      <c r="AU182" s="105"/>
      <c r="AV182" s="105"/>
      <c r="AW182" s="105"/>
      <c r="AX182" s="105"/>
    </row>
    <row r="183" spans="1:56" x14ac:dyDescent="0.2">
      <c r="A183" s="82">
        <f t="shared" si="26"/>
        <v>2008</v>
      </c>
      <c r="B183" s="82">
        <f t="shared" si="27"/>
        <v>10</v>
      </c>
      <c r="C183" s="65">
        <v>39724</v>
      </c>
      <c r="D183" s="105">
        <v>128</v>
      </c>
      <c r="E183" s="105">
        <v>128</v>
      </c>
      <c r="F183" s="105">
        <v>128</v>
      </c>
      <c r="G183" s="105" t="s">
        <v>829</v>
      </c>
      <c r="H183" s="105"/>
      <c r="I183" s="105">
        <v>236.2</v>
      </c>
      <c r="J183" s="105">
        <v>580</v>
      </c>
      <c r="K183" s="105">
        <v>140.19999999999999</v>
      </c>
      <c r="L183" s="105"/>
      <c r="M183" s="105" t="s">
        <v>829</v>
      </c>
      <c r="N183" s="105">
        <v>675</v>
      </c>
      <c r="O183" s="105">
        <v>498</v>
      </c>
      <c r="P183" s="105"/>
      <c r="Q183" s="105">
        <v>735</v>
      </c>
      <c r="R183" s="105">
        <v>905</v>
      </c>
      <c r="S183" s="105">
        <v>573</v>
      </c>
      <c r="T183" s="105"/>
      <c r="U183" s="105">
        <v>207</v>
      </c>
      <c r="V183" s="105">
        <v>211.75</v>
      </c>
      <c r="W183" s="105">
        <v>227.5</v>
      </c>
      <c r="Y183" s="32">
        <v>1.75</v>
      </c>
      <c r="Z183" s="32">
        <v>5.09</v>
      </c>
      <c r="AA183" s="32">
        <v>2.1</v>
      </c>
      <c r="AB183" s="32">
        <v>20.25</v>
      </c>
      <c r="AE183" s="32" t="s">
        <v>829</v>
      </c>
      <c r="AF183" s="32">
        <v>1380</v>
      </c>
      <c r="AG183" s="32">
        <v>4020</v>
      </c>
      <c r="AH183" s="105">
        <v>1660</v>
      </c>
      <c r="AI183" s="105">
        <v>16010</v>
      </c>
      <c r="AJ183" s="105"/>
      <c r="AK183" s="105">
        <v>25000</v>
      </c>
      <c r="AL183" s="105"/>
      <c r="AM183" s="105"/>
      <c r="AN183" s="105"/>
      <c r="AO183" s="105">
        <v>186.3</v>
      </c>
      <c r="AP183" s="105">
        <v>181.8</v>
      </c>
      <c r="AQ183" s="105"/>
      <c r="AR183" s="105">
        <v>148</v>
      </c>
      <c r="AS183" s="105">
        <v>138.69999999999999</v>
      </c>
      <c r="AT183" s="105"/>
      <c r="AU183" s="105"/>
      <c r="AV183" s="105"/>
      <c r="AW183" s="105"/>
      <c r="AX183" s="105"/>
    </row>
    <row r="184" spans="1:56" x14ac:dyDescent="0.2">
      <c r="A184" s="82">
        <f t="shared" si="26"/>
        <v>2008</v>
      </c>
      <c r="B184" s="82">
        <f t="shared" si="27"/>
        <v>10</v>
      </c>
      <c r="C184" s="65">
        <v>39731</v>
      </c>
      <c r="D184" s="105">
        <v>118</v>
      </c>
      <c r="E184" s="105">
        <v>118</v>
      </c>
      <c r="F184" s="105">
        <v>123</v>
      </c>
      <c r="G184" s="105" t="s">
        <v>829</v>
      </c>
      <c r="H184" s="105"/>
      <c r="I184" s="105">
        <v>221</v>
      </c>
      <c r="J184" s="105">
        <v>580</v>
      </c>
      <c r="K184" s="105">
        <v>134.19999999999999</v>
      </c>
      <c r="L184" s="105"/>
      <c r="M184" s="105" t="s">
        <v>829</v>
      </c>
      <c r="N184" s="105">
        <v>675</v>
      </c>
      <c r="O184" s="105">
        <v>488</v>
      </c>
      <c r="P184" s="105"/>
      <c r="Q184" s="105">
        <v>735</v>
      </c>
      <c r="R184" s="105">
        <v>913</v>
      </c>
      <c r="S184" s="105">
        <v>583</v>
      </c>
      <c r="T184" s="105"/>
      <c r="U184" s="105">
        <v>198</v>
      </c>
      <c r="V184" s="105">
        <v>201.25</v>
      </c>
      <c r="W184" s="105">
        <v>215</v>
      </c>
      <c r="Y184" s="32">
        <v>1.74</v>
      </c>
      <c r="Z184" s="32">
        <v>5.09</v>
      </c>
      <c r="AA184" s="32">
        <v>2</v>
      </c>
      <c r="AB184" s="32">
        <v>20</v>
      </c>
      <c r="AE184" s="32" t="s">
        <v>829</v>
      </c>
      <c r="AF184" s="32">
        <v>1380</v>
      </c>
      <c r="AG184" s="32">
        <v>4030</v>
      </c>
      <c r="AH184" s="105">
        <v>1580</v>
      </c>
      <c r="AI184" s="105">
        <v>15820</v>
      </c>
      <c r="AJ184" s="105"/>
      <c r="AK184" s="105">
        <v>25000</v>
      </c>
      <c r="AL184" s="105"/>
      <c r="AM184" s="105"/>
      <c r="AN184" s="105"/>
      <c r="AO184" s="105">
        <v>181.2</v>
      </c>
      <c r="AP184" s="105">
        <v>177</v>
      </c>
      <c r="AQ184" s="105"/>
      <c r="AR184" s="105">
        <v>143</v>
      </c>
      <c r="AS184" s="105">
        <v>133.69999999999999</v>
      </c>
      <c r="AT184" s="105"/>
      <c r="AU184" s="105"/>
      <c r="AV184" s="105"/>
      <c r="AW184" s="105"/>
      <c r="AX184" s="105"/>
    </row>
    <row r="185" spans="1:56" x14ac:dyDescent="0.2">
      <c r="A185" s="82">
        <f t="shared" si="26"/>
        <v>2008</v>
      </c>
      <c r="B185" s="82">
        <f t="shared" si="27"/>
        <v>10</v>
      </c>
      <c r="C185" s="65">
        <v>39738</v>
      </c>
      <c r="D185" s="105">
        <v>115</v>
      </c>
      <c r="E185" s="105">
        <v>113</v>
      </c>
      <c r="F185" s="105">
        <v>121</v>
      </c>
      <c r="G185" s="105"/>
      <c r="H185" s="105"/>
      <c r="I185" s="105">
        <v>215.9</v>
      </c>
      <c r="J185" s="105">
        <v>580</v>
      </c>
      <c r="K185" s="105">
        <v>127.4</v>
      </c>
      <c r="L185" s="105"/>
      <c r="M185" s="105"/>
      <c r="N185" s="105">
        <v>675</v>
      </c>
      <c r="O185" s="105">
        <v>488</v>
      </c>
      <c r="P185" s="105"/>
      <c r="Q185" s="105">
        <v>715</v>
      </c>
      <c r="R185" s="105">
        <v>913</v>
      </c>
      <c r="S185" s="105">
        <v>583</v>
      </c>
      <c r="T185" s="105"/>
      <c r="U185" s="105">
        <v>195.5</v>
      </c>
      <c r="V185" s="105">
        <v>197.5</v>
      </c>
      <c r="W185" s="105">
        <v>210.25</v>
      </c>
      <c r="Y185" s="32">
        <v>1.74</v>
      </c>
      <c r="Z185" s="32">
        <v>5.09</v>
      </c>
      <c r="AA185" s="32">
        <v>2</v>
      </c>
      <c r="AB185" s="32">
        <v>20</v>
      </c>
      <c r="AF185" s="32">
        <v>1380</v>
      </c>
      <c r="AG185" s="32">
        <v>4030</v>
      </c>
      <c r="AH185" s="105">
        <v>1580</v>
      </c>
      <c r="AI185" s="105">
        <v>15820</v>
      </c>
      <c r="AJ185" s="105"/>
      <c r="AK185" s="105">
        <v>25000</v>
      </c>
      <c r="AL185" s="105"/>
      <c r="AM185" s="105"/>
      <c r="AN185" s="105"/>
      <c r="AO185" s="105">
        <v>176</v>
      </c>
      <c r="AP185" s="105">
        <v>174.1</v>
      </c>
      <c r="AQ185" s="105"/>
      <c r="AR185" s="105">
        <v>137.19999999999999</v>
      </c>
      <c r="AS185" s="105">
        <v>129.30000000000001</v>
      </c>
      <c r="AT185" s="105"/>
      <c r="AU185" s="105"/>
      <c r="AV185" s="105"/>
      <c r="AW185" s="105"/>
      <c r="AX185" s="105"/>
    </row>
    <row r="186" spans="1:56" x14ac:dyDescent="0.2">
      <c r="A186" s="82">
        <f t="shared" si="26"/>
        <v>2008</v>
      </c>
      <c r="B186" s="82">
        <f t="shared" si="27"/>
        <v>10</v>
      </c>
      <c r="C186" s="65">
        <v>39745</v>
      </c>
      <c r="D186" s="105">
        <v>115</v>
      </c>
      <c r="E186" s="105">
        <v>113</v>
      </c>
      <c r="F186" s="105">
        <v>121</v>
      </c>
      <c r="G186" s="105"/>
      <c r="H186" s="105"/>
      <c r="I186" s="105">
        <v>217.4</v>
      </c>
      <c r="J186" s="105">
        <v>580</v>
      </c>
      <c r="K186" s="105">
        <v>121.4</v>
      </c>
      <c r="L186" s="105"/>
      <c r="M186" s="105"/>
      <c r="N186" s="105">
        <v>675</v>
      </c>
      <c r="O186" s="105">
        <v>488</v>
      </c>
      <c r="P186" s="105"/>
      <c r="Q186" s="105">
        <v>715</v>
      </c>
      <c r="R186" s="105">
        <v>913</v>
      </c>
      <c r="S186" s="105">
        <v>583</v>
      </c>
      <c r="T186" s="105"/>
      <c r="U186" s="105">
        <v>195.5</v>
      </c>
      <c r="V186" s="105">
        <v>197.5</v>
      </c>
      <c r="W186" s="105">
        <v>210.25</v>
      </c>
      <c r="Y186" s="32">
        <v>1.74</v>
      </c>
      <c r="Z186" s="32">
        <v>5.09</v>
      </c>
      <c r="AA186" s="32">
        <v>2</v>
      </c>
      <c r="AB186" s="32">
        <v>20</v>
      </c>
      <c r="AF186" s="32">
        <v>1370</v>
      </c>
      <c r="AG186" s="32">
        <v>4020</v>
      </c>
      <c r="AH186" s="105">
        <v>1580</v>
      </c>
      <c r="AI186" s="105">
        <v>15800</v>
      </c>
      <c r="AJ186" s="105"/>
      <c r="AK186" s="105">
        <v>25000</v>
      </c>
      <c r="AL186" s="105"/>
      <c r="AM186" s="105"/>
      <c r="AN186" s="105"/>
      <c r="AO186" s="105">
        <v>176.2</v>
      </c>
      <c r="AP186" s="105">
        <v>174.3</v>
      </c>
      <c r="AQ186" s="105"/>
      <c r="AR186" s="105">
        <v>137.1</v>
      </c>
      <c r="AS186" s="105">
        <v>129.5</v>
      </c>
      <c r="AT186" s="105"/>
      <c r="AU186" s="105"/>
      <c r="AV186" s="105"/>
      <c r="AW186" s="105"/>
      <c r="AX186" s="105"/>
    </row>
    <row r="187" spans="1:56" x14ac:dyDescent="0.2">
      <c r="A187" s="82">
        <f t="shared" si="26"/>
        <v>2008</v>
      </c>
      <c r="B187" s="82">
        <f t="shared" si="27"/>
        <v>10</v>
      </c>
      <c r="C187" s="65">
        <v>39752</v>
      </c>
      <c r="D187" s="105">
        <v>113</v>
      </c>
      <c r="E187" s="105">
        <v>111</v>
      </c>
      <c r="F187" s="105">
        <v>121</v>
      </c>
      <c r="G187" s="105" t="s">
        <v>829</v>
      </c>
      <c r="H187" s="105"/>
      <c r="I187" s="105">
        <v>236.9</v>
      </c>
      <c r="J187" s="105">
        <v>580</v>
      </c>
      <c r="K187" s="105">
        <v>121.4</v>
      </c>
      <c r="L187" s="105"/>
      <c r="M187" s="105" t="s">
        <v>829</v>
      </c>
      <c r="N187" s="105">
        <v>675</v>
      </c>
      <c r="O187" s="105">
        <v>473</v>
      </c>
      <c r="P187" s="105"/>
      <c r="Q187" s="105">
        <v>715</v>
      </c>
      <c r="R187" s="105">
        <v>913</v>
      </c>
      <c r="S187" s="105">
        <v>583</v>
      </c>
      <c r="T187" s="105"/>
      <c r="U187" s="105">
        <v>195.5</v>
      </c>
      <c r="V187" s="105">
        <v>199.5</v>
      </c>
      <c r="W187" s="105">
        <v>211.75</v>
      </c>
      <c r="Y187" s="32">
        <v>1.66</v>
      </c>
      <c r="Z187" s="32">
        <v>4.99</v>
      </c>
      <c r="AA187" s="32">
        <v>2.0699999999999998</v>
      </c>
      <c r="AB187" s="32">
        <v>20.3</v>
      </c>
      <c r="AE187" s="32" t="s">
        <v>829</v>
      </c>
      <c r="AF187" s="32">
        <v>1310</v>
      </c>
      <c r="AG187" s="32">
        <v>3940</v>
      </c>
      <c r="AH187" s="105">
        <v>1640</v>
      </c>
      <c r="AI187" s="105">
        <v>16030</v>
      </c>
      <c r="AJ187" s="105" t="s">
        <v>30</v>
      </c>
      <c r="AK187" s="105">
        <v>25000</v>
      </c>
      <c r="AL187" s="105"/>
      <c r="AM187" s="105"/>
      <c r="AN187" s="105"/>
      <c r="AO187" s="105">
        <v>178.7</v>
      </c>
      <c r="AP187" s="105">
        <v>176.4</v>
      </c>
      <c r="AQ187" s="105"/>
      <c r="AR187" s="105">
        <v>139.19999999999999</v>
      </c>
      <c r="AS187" s="105">
        <v>132.19999999999999</v>
      </c>
      <c r="AT187" s="105"/>
      <c r="AU187" s="105"/>
      <c r="AV187" s="105"/>
      <c r="AW187" s="105"/>
      <c r="AX187" s="105"/>
    </row>
    <row r="188" spans="1:56" x14ac:dyDescent="0.2">
      <c r="A188" s="82">
        <f t="shared" si="26"/>
        <v>2008</v>
      </c>
      <c r="B188" s="82">
        <f t="shared" si="27"/>
        <v>11</v>
      </c>
      <c r="C188" s="65">
        <v>39759</v>
      </c>
      <c r="D188" s="105">
        <v>113</v>
      </c>
      <c r="E188" s="105">
        <v>111</v>
      </c>
      <c r="F188" s="105">
        <v>121</v>
      </c>
      <c r="G188" s="105"/>
      <c r="H188" s="105"/>
      <c r="I188" s="105">
        <v>247.2</v>
      </c>
      <c r="J188" s="105">
        <v>580</v>
      </c>
      <c r="K188" s="105">
        <v>123.4</v>
      </c>
      <c r="L188" s="105"/>
      <c r="M188" s="105"/>
      <c r="N188" s="105">
        <v>675</v>
      </c>
      <c r="O188" s="105">
        <v>463</v>
      </c>
      <c r="P188" s="105"/>
      <c r="Q188" s="105">
        <v>715</v>
      </c>
      <c r="R188" s="105">
        <v>929</v>
      </c>
      <c r="S188" s="105">
        <v>591</v>
      </c>
      <c r="T188" s="105"/>
      <c r="U188" s="105">
        <v>188.5</v>
      </c>
      <c r="V188" s="105">
        <v>191.25</v>
      </c>
      <c r="W188" s="105">
        <v>201</v>
      </c>
      <c r="Y188" s="32">
        <v>1.66</v>
      </c>
      <c r="Z188" s="32">
        <v>4.99</v>
      </c>
      <c r="AA188" s="32">
        <v>2.0699999999999998</v>
      </c>
      <c r="AB188" s="32">
        <v>20.3</v>
      </c>
      <c r="AF188" s="32">
        <v>1310</v>
      </c>
      <c r="AG188" s="32">
        <v>3940</v>
      </c>
      <c r="AH188" s="105">
        <v>1630</v>
      </c>
      <c r="AI188" s="105">
        <v>16020</v>
      </c>
      <c r="AJ188" s="105" t="s">
        <v>30</v>
      </c>
      <c r="AK188" s="105">
        <v>25000</v>
      </c>
      <c r="AL188" s="105"/>
      <c r="AM188" s="105"/>
      <c r="AN188" s="105"/>
      <c r="AO188" s="105">
        <v>180.2</v>
      </c>
      <c r="AP188" s="105">
        <v>175.1</v>
      </c>
      <c r="AQ188" s="105"/>
      <c r="AR188" s="105">
        <v>140.6</v>
      </c>
      <c r="AS188" s="105">
        <v>133.6</v>
      </c>
      <c r="AT188" s="105"/>
      <c r="AU188" s="105"/>
      <c r="AV188" s="105"/>
      <c r="AW188" s="105"/>
      <c r="AX188" s="105"/>
    </row>
    <row r="189" spans="1:56" x14ac:dyDescent="0.2">
      <c r="A189" s="82">
        <f t="shared" si="26"/>
        <v>2008</v>
      </c>
      <c r="B189" s="82">
        <f t="shared" si="27"/>
        <v>11</v>
      </c>
      <c r="C189" s="65">
        <v>39766</v>
      </c>
      <c r="D189" s="105">
        <v>113</v>
      </c>
      <c r="E189" s="105">
        <v>111</v>
      </c>
      <c r="F189" s="105">
        <v>121</v>
      </c>
      <c r="G189" s="105"/>
      <c r="H189" s="105"/>
      <c r="I189" s="105">
        <v>232</v>
      </c>
      <c r="J189" s="105">
        <v>580</v>
      </c>
      <c r="K189" s="105">
        <v>123.4</v>
      </c>
      <c r="L189" s="105"/>
      <c r="M189" s="105"/>
      <c r="N189" s="105">
        <v>675</v>
      </c>
      <c r="O189" s="105">
        <v>463</v>
      </c>
      <c r="P189" s="105"/>
      <c r="Q189" s="105">
        <v>715</v>
      </c>
      <c r="R189" s="105">
        <v>929</v>
      </c>
      <c r="S189" s="105">
        <v>591</v>
      </c>
      <c r="T189" s="105"/>
      <c r="U189" s="105">
        <v>186.75</v>
      </c>
      <c r="V189" s="105">
        <v>189.75</v>
      </c>
      <c r="W189" s="105">
        <v>198.75</v>
      </c>
      <c r="Y189" s="32">
        <v>1.66</v>
      </c>
      <c r="Z189" s="32">
        <v>4.8899999999999997</v>
      </c>
      <c r="AA189" s="32">
        <v>2.0699999999999998</v>
      </c>
      <c r="AB189" s="32">
        <v>20.5</v>
      </c>
      <c r="AF189" s="32">
        <v>1310</v>
      </c>
      <c r="AG189" s="32">
        <v>3860</v>
      </c>
      <c r="AH189" s="105">
        <v>1630</v>
      </c>
      <c r="AI189" s="105">
        <v>16170</v>
      </c>
      <c r="AJ189" s="105" t="s">
        <v>30</v>
      </c>
      <c r="AK189" s="105">
        <v>25000</v>
      </c>
      <c r="AL189" s="105"/>
      <c r="AM189" s="105"/>
      <c r="AN189" s="105"/>
      <c r="AO189" s="105">
        <v>177.5</v>
      </c>
      <c r="AP189" s="105">
        <v>172.9</v>
      </c>
      <c r="AQ189" s="105"/>
      <c r="AR189" s="105">
        <v>138.5</v>
      </c>
      <c r="AS189" s="105">
        <v>131.19999999999999</v>
      </c>
      <c r="AT189" s="105"/>
      <c r="AU189" s="105"/>
      <c r="AV189" s="105"/>
      <c r="AW189" s="105"/>
      <c r="AX189" s="105"/>
    </row>
    <row r="190" spans="1:56" x14ac:dyDescent="0.2">
      <c r="A190" s="82">
        <f t="shared" si="26"/>
        <v>2008</v>
      </c>
      <c r="B190" s="82">
        <f t="shared" si="27"/>
        <v>11</v>
      </c>
      <c r="C190" s="65">
        <v>39773</v>
      </c>
      <c r="D190" s="105">
        <v>113</v>
      </c>
      <c r="E190" s="105">
        <v>111</v>
      </c>
      <c r="F190" s="105">
        <v>121</v>
      </c>
      <c r="G190" s="105"/>
      <c r="H190" s="105"/>
      <c r="I190" s="105">
        <v>231.4</v>
      </c>
      <c r="J190" s="105">
        <v>580</v>
      </c>
      <c r="K190" s="105">
        <v>123.4</v>
      </c>
      <c r="L190" s="105"/>
      <c r="M190" s="105"/>
      <c r="N190" s="105">
        <v>675</v>
      </c>
      <c r="O190" s="105">
        <v>424</v>
      </c>
      <c r="P190" s="105"/>
      <c r="Q190" s="105">
        <v>715</v>
      </c>
      <c r="R190" s="105">
        <v>929</v>
      </c>
      <c r="S190" s="105">
        <v>591</v>
      </c>
      <c r="T190" s="105"/>
      <c r="U190" s="105">
        <v>186.75</v>
      </c>
      <c r="V190" s="105">
        <v>189.75</v>
      </c>
      <c r="W190" s="105">
        <v>198.75</v>
      </c>
      <c r="Y190" s="32">
        <v>1.62</v>
      </c>
      <c r="Z190" s="32">
        <v>5.09</v>
      </c>
      <c r="AA190" s="32">
        <v>2.0699999999999998</v>
      </c>
      <c r="AB190" s="32">
        <v>20.5</v>
      </c>
      <c r="AF190" s="32">
        <v>1280</v>
      </c>
      <c r="AG190" s="32">
        <v>4020</v>
      </c>
      <c r="AH190" s="105">
        <v>1630</v>
      </c>
      <c r="AI190" s="105">
        <v>16180</v>
      </c>
      <c r="AJ190" s="105" t="s">
        <v>30</v>
      </c>
      <c r="AK190" s="105">
        <v>25000</v>
      </c>
      <c r="AL190" s="105"/>
      <c r="AM190" s="105"/>
      <c r="AN190" s="105"/>
      <c r="AO190" s="105">
        <v>176.4</v>
      </c>
      <c r="AP190" s="105">
        <v>172</v>
      </c>
      <c r="AQ190" s="105"/>
      <c r="AR190" s="105">
        <v>138.19999999999999</v>
      </c>
      <c r="AS190" s="105">
        <v>131.1</v>
      </c>
      <c r="AT190" s="105"/>
      <c r="AU190" s="105"/>
      <c r="AV190" s="105"/>
      <c r="AW190" s="105"/>
      <c r="AX190" s="105"/>
    </row>
    <row r="191" spans="1:56" x14ac:dyDescent="0.2">
      <c r="A191" s="82">
        <f t="shared" si="26"/>
        <v>2008</v>
      </c>
      <c r="B191" s="82">
        <f t="shared" si="27"/>
        <v>11</v>
      </c>
      <c r="C191" s="65">
        <v>39780</v>
      </c>
      <c r="D191" s="105">
        <v>113</v>
      </c>
      <c r="E191" s="105">
        <v>111</v>
      </c>
      <c r="F191" s="105">
        <v>121</v>
      </c>
      <c r="G191" s="105"/>
      <c r="H191" s="105"/>
      <c r="I191" s="105">
        <v>231.4</v>
      </c>
      <c r="J191" s="105">
        <v>580</v>
      </c>
      <c r="K191" s="105">
        <v>125.2</v>
      </c>
      <c r="L191" s="105"/>
      <c r="M191" s="105"/>
      <c r="N191" s="105">
        <v>675</v>
      </c>
      <c r="O191" s="105">
        <v>424</v>
      </c>
      <c r="P191" s="105"/>
      <c r="Q191" s="105">
        <v>715</v>
      </c>
      <c r="R191" s="105">
        <v>1221.4000000000001</v>
      </c>
      <c r="S191" s="105">
        <v>685</v>
      </c>
      <c r="T191" s="105"/>
      <c r="U191" s="105">
        <v>187.75</v>
      </c>
      <c r="V191" s="105">
        <v>189.5</v>
      </c>
      <c r="W191" s="105">
        <v>198.75</v>
      </c>
      <c r="Y191" s="32">
        <v>1.61</v>
      </c>
      <c r="Z191" s="32">
        <v>5.09</v>
      </c>
      <c r="AA191" s="32">
        <v>2.08</v>
      </c>
      <c r="AB191" s="32">
        <v>20.9</v>
      </c>
      <c r="AF191" s="32">
        <v>1270</v>
      </c>
      <c r="AG191" s="32">
        <v>4020</v>
      </c>
      <c r="AH191" s="105">
        <v>1640</v>
      </c>
      <c r="AI191" s="105">
        <v>16510</v>
      </c>
      <c r="AJ191" s="105" t="s">
        <v>30</v>
      </c>
      <c r="AK191" s="105">
        <v>25000</v>
      </c>
      <c r="AL191" s="105"/>
      <c r="AM191" s="105"/>
      <c r="AN191" s="105"/>
      <c r="AO191" s="105">
        <v>176.4</v>
      </c>
      <c r="AP191" s="105">
        <v>181.9</v>
      </c>
      <c r="AQ191" s="105"/>
      <c r="AR191" s="105">
        <v>138.30000000000001</v>
      </c>
      <c r="AS191" s="105">
        <v>133.6</v>
      </c>
      <c r="AT191" s="105"/>
      <c r="AU191" s="105"/>
      <c r="AV191" s="105"/>
      <c r="AW191" s="105"/>
      <c r="AX191" s="105"/>
    </row>
    <row r="192" spans="1:56" x14ac:dyDescent="0.2">
      <c r="A192" s="82">
        <f t="shared" si="26"/>
        <v>2008</v>
      </c>
      <c r="B192" s="82">
        <f t="shared" si="27"/>
        <v>12</v>
      </c>
      <c r="C192" s="65">
        <v>39787</v>
      </c>
      <c r="D192" s="105">
        <v>104</v>
      </c>
      <c r="E192" s="105">
        <v>104</v>
      </c>
      <c r="F192" s="105">
        <v>118.25</v>
      </c>
      <c r="G192" s="105"/>
      <c r="H192" s="105"/>
      <c r="I192" s="105">
        <v>218</v>
      </c>
      <c r="J192" s="105">
        <v>580</v>
      </c>
      <c r="K192" s="105">
        <v>122.45</v>
      </c>
      <c r="L192" s="105"/>
      <c r="M192" s="105"/>
      <c r="N192" s="105">
        <v>673</v>
      </c>
      <c r="O192" s="105">
        <v>371</v>
      </c>
      <c r="P192" s="105"/>
      <c r="Q192" s="105">
        <v>715</v>
      </c>
      <c r="R192" s="105">
        <v>1221.4000000000001</v>
      </c>
      <c r="S192" s="105">
        <v>685</v>
      </c>
      <c r="T192" s="105"/>
      <c r="U192" s="105">
        <v>187.75</v>
      </c>
      <c r="V192" s="105">
        <v>189.25</v>
      </c>
      <c r="W192" s="105">
        <v>197.75</v>
      </c>
      <c r="Y192" s="32">
        <v>1.54</v>
      </c>
      <c r="Z192" s="32">
        <v>4.9368152047039686</v>
      </c>
      <c r="AA192" s="32">
        <v>2.0793650998073785</v>
      </c>
      <c r="AB192" s="32">
        <v>21.5</v>
      </c>
      <c r="AF192" s="32">
        <v>1220</v>
      </c>
      <c r="AG192" s="32">
        <v>3900</v>
      </c>
      <c r="AH192" s="105">
        <v>1640</v>
      </c>
      <c r="AI192" s="105">
        <v>16990</v>
      </c>
      <c r="AJ192" s="105" t="s">
        <v>30</v>
      </c>
      <c r="AK192" s="105">
        <v>25000</v>
      </c>
      <c r="AL192" s="105"/>
      <c r="AM192" s="105"/>
      <c r="AN192" s="105"/>
      <c r="AO192" s="105">
        <v>163.4</v>
      </c>
      <c r="AP192" s="105">
        <v>164.3</v>
      </c>
      <c r="AQ192" s="105"/>
      <c r="AR192" s="105">
        <v>126.2</v>
      </c>
      <c r="AS192" s="105">
        <v>120.5</v>
      </c>
      <c r="AT192" s="105"/>
      <c r="AU192" s="105"/>
      <c r="AV192" s="105"/>
      <c r="AW192" s="105"/>
      <c r="AX192" s="105"/>
      <c r="BA192">
        <v>146.78</v>
      </c>
      <c r="BC192">
        <v>75.72</v>
      </c>
      <c r="BD192">
        <v>72.3</v>
      </c>
    </row>
    <row r="193" spans="1:58" x14ac:dyDescent="0.2">
      <c r="A193" s="82">
        <f t="shared" si="26"/>
        <v>2008</v>
      </c>
      <c r="B193" s="82">
        <f t="shared" si="27"/>
        <v>12</v>
      </c>
      <c r="C193" s="65">
        <v>39794</v>
      </c>
      <c r="D193" s="105">
        <v>100</v>
      </c>
      <c r="E193" s="105">
        <v>100</v>
      </c>
      <c r="F193" s="105">
        <v>100</v>
      </c>
      <c r="G193" s="105"/>
      <c r="H193" s="105"/>
      <c r="I193" s="105">
        <v>209</v>
      </c>
      <c r="J193" s="105">
        <v>575</v>
      </c>
      <c r="K193" s="105">
        <v>120.5</v>
      </c>
      <c r="L193" s="105"/>
      <c r="M193" s="105"/>
      <c r="N193" s="105">
        <v>685</v>
      </c>
      <c r="O193" s="105">
        <v>371</v>
      </c>
      <c r="P193" s="105"/>
      <c r="Q193" s="105">
        <v>715</v>
      </c>
      <c r="R193" s="105">
        <v>1198</v>
      </c>
      <c r="S193" s="105">
        <v>660</v>
      </c>
      <c r="T193" s="105"/>
      <c r="U193" s="105">
        <v>183.5</v>
      </c>
      <c r="V193" s="105">
        <v>185.25</v>
      </c>
      <c r="W193" s="105">
        <v>192.5</v>
      </c>
      <c r="Y193" s="32">
        <v>1.51</v>
      </c>
      <c r="Z193" s="32">
        <v>4.83</v>
      </c>
      <c r="AA193" s="32">
        <v>2</v>
      </c>
      <c r="AB193" s="32">
        <v>21.55</v>
      </c>
      <c r="AF193" s="32">
        <v>1190</v>
      </c>
      <c r="AG193" s="32">
        <v>3820</v>
      </c>
      <c r="AH193" s="105">
        <v>1580</v>
      </c>
      <c r="AI193" s="105">
        <v>17030</v>
      </c>
      <c r="AJ193" s="105" t="s">
        <v>30</v>
      </c>
      <c r="AK193" s="105">
        <v>25000</v>
      </c>
      <c r="AL193" s="105"/>
      <c r="AM193" s="105"/>
      <c r="AN193" s="105"/>
      <c r="AO193" s="105">
        <v>157.69999999999999</v>
      </c>
      <c r="AP193" s="105">
        <v>159.30000000000001</v>
      </c>
      <c r="AQ193" s="105"/>
      <c r="AR193" s="105">
        <v>121.6</v>
      </c>
      <c r="AS193" s="105">
        <v>115.4</v>
      </c>
      <c r="AT193" s="105"/>
      <c r="AU193" s="105">
        <v>102.1</v>
      </c>
      <c r="AV193" s="105"/>
      <c r="AW193" s="105"/>
      <c r="AX193" s="105">
        <v>118.9</v>
      </c>
      <c r="BA193">
        <v>141.74</v>
      </c>
      <c r="BC193">
        <v>113.8</v>
      </c>
      <c r="BD193">
        <v>69.239999999999995</v>
      </c>
      <c r="BF193">
        <v>108.82</v>
      </c>
    </row>
    <row r="194" spans="1:58" x14ac:dyDescent="0.2">
      <c r="A194" s="82">
        <f t="shared" si="26"/>
        <v>2008</v>
      </c>
      <c r="B194" s="82">
        <f t="shared" si="27"/>
        <v>12</v>
      </c>
      <c r="C194" s="65">
        <v>39801</v>
      </c>
      <c r="D194" s="105">
        <v>98</v>
      </c>
      <c r="E194" s="105">
        <v>98</v>
      </c>
      <c r="F194" s="105">
        <v>98</v>
      </c>
      <c r="G194" s="105"/>
      <c r="H194" s="105"/>
      <c r="I194" s="105">
        <v>203</v>
      </c>
      <c r="J194" s="105">
        <v>570</v>
      </c>
      <c r="K194" s="105">
        <v>123.9</v>
      </c>
      <c r="L194" s="105"/>
      <c r="M194" s="105"/>
      <c r="N194" s="105">
        <v>663</v>
      </c>
      <c r="O194" s="105">
        <v>371</v>
      </c>
      <c r="P194" s="105"/>
      <c r="Q194" s="105">
        <v>715</v>
      </c>
      <c r="R194" s="105">
        <v>1198</v>
      </c>
      <c r="S194" s="105">
        <v>660</v>
      </c>
      <c r="T194" s="105"/>
      <c r="U194" s="105">
        <v>181.5</v>
      </c>
      <c r="V194" s="105">
        <v>184.5</v>
      </c>
      <c r="W194" s="105">
        <v>190.5</v>
      </c>
      <c r="Y194" s="32">
        <v>1.51</v>
      </c>
      <c r="Z194" s="32">
        <v>4.83</v>
      </c>
      <c r="AA194" s="32">
        <v>2</v>
      </c>
      <c r="AB194" s="32">
        <v>21.55</v>
      </c>
      <c r="AF194" s="32">
        <v>1190</v>
      </c>
      <c r="AG194" s="32">
        <v>3820</v>
      </c>
      <c r="AH194" s="105">
        <v>1580</v>
      </c>
      <c r="AI194" s="105">
        <v>17030</v>
      </c>
      <c r="AJ194" s="105" t="s">
        <v>30</v>
      </c>
      <c r="AK194" s="105">
        <v>25000</v>
      </c>
      <c r="AL194" s="105"/>
      <c r="AM194" s="105"/>
      <c r="AN194" s="105"/>
      <c r="AO194" s="105">
        <v>155.4</v>
      </c>
      <c r="AP194" s="105">
        <v>157</v>
      </c>
      <c r="AQ194" s="105"/>
      <c r="AR194" s="105">
        <v>119.6</v>
      </c>
      <c r="AS194" s="105">
        <v>112.9</v>
      </c>
      <c r="AT194" s="105"/>
      <c r="AU194" s="105">
        <v>100.7</v>
      </c>
      <c r="AV194" s="105"/>
      <c r="AW194" s="105"/>
      <c r="AX194" s="105">
        <v>116.7</v>
      </c>
      <c r="BA194">
        <v>139.36000000000001</v>
      </c>
      <c r="BC194">
        <v>112.03999999999999</v>
      </c>
      <c r="BD194">
        <v>67.739999999999995</v>
      </c>
      <c r="BF194">
        <v>107.10000000000001</v>
      </c>
    </row>
    <row r="195" spans="1:58" x14ac:dyDescent="0.2">
      <c r="A195" s="82">
        <f t="shared" si="26"/>
        <v>2008</v>
      </c>
      <c r="B195" s="82">
        <f t="shared" si="27"/>
        <v>12</v>
      </c>
      <c r="C195" s="65">
        <v>39808</v>
      </c>
      <c r="D195" s="105">
        <v>97</v>
      </c>
      <c r="E195" s="105">
        <v>98</v>
      </c>
      <c r="F195" s="105">
        <v>98</v>
      </c>
      <c r="G195" s="105"/>
      <c r="H195" s="105"/>
      <c r="I195" s="105">
        <v>194.2</v>
      </c>
      <c r="J195" s="105">
        <v>570</v>
      </c>
      <c r="K195" s="105">
        <v>120.5</v>
      </c>
      <c r="L195" s="105"/>
      <c r="M195" s="105"/>
      <c r="N195" s="105">
        <v>654</v>
      </c>
      <c r="O195" s="105">
        <v>341</v>
      </c>
      <c r="P195" s="105"/>
      <c r="Q195" s="105">
        <v>715</v>
      </c>
      <c r="R195" s="105">
        <v>1198</v>
      </c>
      <c r="S195" s="105">
        <v>660</v>
      </c>
      <c r="T195" s="105"/>
      <c r="U195" s="105">
        <v>181.25</v>
      </c>
      <c r="V195" s="105">
        <v>184.25</v>
      </c>
      <c r="W195" s="105">
        <v>190</v>
      </c>
      <c r="Y195" s="32">
        <v>1.51</v>
      </c>
      <c r="Z195" s="32">
        <v>4.8160778763280572</v>
      </c>
      <c r="AA195" s="32">
        <v>2</v>
      </c>
      <c r="AB195" s="32">
        <v>21.55</v>
      </c>
      <c r="AF195" s="32">
        <v>1190</v>
      </c>
      <c r="AG195" s="32">
        <v>3800</v>
      </c>
      <c r="AH195" s="105">
        <v>1580</v>
      </c>
      <c r="AI195" s="105">
        <v>17020</v>
      </c>
      <c r="AJ195" s="105" t="s">
        <v>30</v>
      </c>
      <c r="AK195" s="105">
        <v>25000</v>
      </c>
      <c r="AL195" s="105"/>
      <c r="AM195" s="105"/>
      <c r="AN195" s="105"/>
      <c r="AO195" s="105">
        <v>152.69999999999999</v>
      </c>
      <c r="AP195" s="105">
        <v>153.30000000000001</v>
      </c>
      <c r="AQ195" s="105"/>
      <c r="AR195" s="105">
        <v>117.8</v>
      </c>
      <c r="AS195" s="105">
        <v>111.3</v>
      </c>
      <c r="AT195" s="105"/>
      <c r="AU195" s="105">
        <v>100</v>
      </c>
      <c r="AV195" s="105"/>
      <c r="AW195" s="105"/>
      <c r="AX195" s="105">
        <v>115</v>
      </c>
      <c r="BA195">
        <v>136.5</v>
      </c>
      <c r="BC195">
        <v>110.67999999999999</v>
      </c>
      <c r="BD195">
        <v>66.78</v>
      </c>
      <c r="BF195">
        <v>106</v>
      </c>
    </row>
    <row r="196" spans="1:58" x14ac:dyDescent="0.2">
      <c r="A196" s="82">
        <f t="shared" si="26"/>
        <v>2009</v>
      </c>
      <c r="B196" s="82">
        <f t="shared" si="27"/>
        <v>1</v>
      </c>
      <c r="C196" s="65">
        <v>39815</v>
      </c>
      <c r="D196" s="105">
        <v>97</v>
      </c>
      <c r="E196" s="105">
        <v>98</v>
      </c>
      <c r="F196" s="105">
        <v>98</v>
      </c>
      <c r="G196" s="105"/>
      <c r="H196" s="105"/>
      <c r="I196" s="105">
        <v>194.2</v>
      </c>
      <c r="J196" s="105">
        <v>570</v>
      </c>
      <c r="K196" s="105">
        <v>120.5</v>
      </c>
      <c r="L196" s="105"/>
      <c r="M196" s="105"/>
      <c r="N196" s="105">
        <v>654</v>
      </c>
      <c r="O196" s="105">
        <v>341</v>
      </c>
      <c r="P196" s="105"/>
      <c r="Q196" s="105">
        <v>715</v>
      </c>
      <c r="R196" s="105">
        <v>1198</v>
      </c>
      <c r="S196" s="105">
        <v>660</v>
      </c>
      <c r="T196" s="105"/>
      <c r="U196" s="105">
        <v>181.25</v>
      </c>
      <c r="V196" s="105">
        <v>184.25</v>
      </c>
      <c r="W196" s="105">
        <v>190</v>
      </c>
      <c r="Y196" s="32">
        <v>1.51</v>
      </c>
      <c r="Z196" s="32">
        <v>4.8160778763280572</v>
      </c>
      <c r="AA196" s="32">
        <v>2</v>
      </c>
      <c r="AB196" s="32">
        <v>21.55</v>
      </c>
      <c r="AF196" s="32">
        <v>1190</v>
      </c>
      <c r="AG196" s="32">
        <v>3800</v>
      </c>
      <c r="AH196" s="105">
        <v>1580</v>
      </c>
      <c r="AI196" s="105">
        <v>17020</v>
      </c>
      <c r="AJ196" s="105" t="s">
        <v>30</v>
      </c>
      <c r="AK196" s="105">
        <v>25000</v>
      </c>
      <c r="AL196" s="105"/>
      <c r="AM196" s="105"/>
      <c r="AN196" s="105"/>
      <c r="AO196" s="105">
        <v>152.69999999999999</v>
      </c>
      <c r="AP196" s="105">
        <v>153.30000000000001</v>
      </c>
      <c r="AQ196" s="105"/>
      <c r="AR196" s="105">
        <v>117.8</v>
      </c>
      <c r="AS196" s="105">
        <v>111.3</v>
      </c>
      <c r="AT196" s="105"/>
      <c r="AU196" s="105"/>
      <c r="AV196" s="105"/>
      <c r="AW196" s="105"/>
      <c r="AX196" s="105"/>
      <c r="BA196">
        <v>136.5</v>
      </c>
      <c r="BC196">
        <v>70.679999999999993</v>
      </c>
      <c r="BD196">
        <v>66.78</v>
      </c>
    </row>
    <row r="197" spans="1:58" x14ac:dyDescent="0.2">
      <c r="A197" s="82">
        <f t="shared" si="26"/>
        <v>2009</v>
      </c>
      <c r="B197" s="82">
        <f t="shared" si="27"/>
        <v>1</v>
      </c>
      <c r="C197" s="65">
        <v>39822</v>
      </c>
      <c r="D197" s="105">
        <v>96</v>
      </c>
      <c r="E197" s="105">
        <v>98</v>
      </c>
      <c r="F197" s="105">
        <v>98</v>
      </c>
      <c r="G197" s="105"/>
      <c r="H197" s="105"/>
      <c r="I197" s="105">
        <v>224.9</v>
      </c>
      <c r="J197" s="105">
        <v>570</v>
      </c>
      <c r="K197" s="105">
        <v>126.9</v>
      </c>
      <c r="L197" s="105"/>
      <c r="M197" s="105"/>
      <c r="N197" s="105">
        <v>654</v>
      </c>
      <c r="O197" s="105">
        <v>341</v>
      </c>
      <c r="P197" s="105"/>
      <c r="Q197" s="105">
        <v>715</v>
      </c>
      <c r="R197" s="105">
        <v>1198</v>
      </c>
      <c r="S197" s="105">
        <v>660</v>
      </c>
      <c r="T197" s="105"/>
      <c r="U197" s="105">
        <v>178.5</v>
      </c>
      <c r="V197" s="105">
        <v>182.5</v>
      </c>
      <c r="W197" s="105">
        <v>190</v>
      </c>
      <c r="Y197" s="32">
        <v>1.51</v>
      </c>
      <c r="Z197" s="32">
        <v>4.8160778763280572</v>
      </c>
      <c r="AA197" s="32">
        <v>2</v>
      </c>
      <c r="AB197" s="32">
        <v>21.55</v>
      </c>
      <c r="AF197" s="32">
        <v>1190</v>
      </c>
      <c r="AG197" s="32">
        <v>3800</v>
      </c>
      <c r="AH197" s="105">
        <v>1580</v>
      </c>
      <c r="AI197" s="105">
        <v>17020</v>
      </c>
      <c r="AJ197" s="105" t="s">
        <v>30</v>
      </c>
      <c r="AK197" s="105">
        <v>25000</v>
      </c>
      <c r="AL197" s="105"/>
      <c r="AM197" s="105"/>
      <c r="AN197" s="105"/>
      <c r="AO197" s="105">
        <v>157.9</v>
      </c>
      <c r="AP197" s="105">
        <v>158.69999999999999</v>
      </c>
      <c r="AQ197" s="105"/>
      <c r="AR197" s="105">
        <v>122.2</v>
      </c>
      <c r="AS197" s="105">
        <v>116.2</v>
      </c>
      <c r="AT197" s="105"/>
      <c r="AU197" s="105">
        <v>100.1</v>
      </c>
      <c r="AV197" s="105"/>
      <c r="AW197" s="105"/>
      <c r="AX197" s="105">
        <v>118</v>
      </c>
      <c r="BA197">
        <v>141.69999999999999</v>
      </c>
      <c r="BC197">
        <v>113.35999999999999</v>
      </c>
      <c r="BD197">
        <v>69.72</v>
      </c>
      <c r="BF197">
        <v>107.25999999999999</v>
      </c>
    </row>
    <row r="198" spans="1:58" x14ac:dyDescent="0.2">
      <c r="A198" s="82">
        <f t="shared" si="26"/>
        <v>2009</v>
      </c>
      <c r="B198" s="82">
        <f t="shared" si="27"/>
        <v>1</v>
      </c>
      <c r="C198" s="65">
        <v>39829</v>
      </c>
      <c r="D198" s="105">
        <v>102</v>
      </c>
      <c r="E198" s="105">
        <v>100</v>
      </c>
      <c r="F198" s="105">
        <v>103</v>
      </c>
      <c r="G198" s="105"/>
      <c r="H198" s="105"/>
      <c r="I198" s="105">
        <v>229.7</v>
      </c>
      <c r="J198" s="105">
        <v>570</v>
      </c>
      <c r="K198" s="105">
        <v>127.2</v>
      </c>
      <c r="L198" s="105"/>
      <c r="M198" s="105"/>
      <c r="N198" s="105">
        <v>654</v>
      </c>
      <c r="O198" s="105">
        <v>383</v>
      </c>
      <c r="P198" s="105"/>
      <c r="Q198" s="105">
        <v>715</v>
      </c>
      <c r="R198" s="105">
        <v>1137</v>
      </c>
      <c r="S198" s="105">
        <v>614</v>
      </c>
      <c r="T198" s="105"/>
      <c r="U198" s="105">
        <v>176.25</v>
      </c>
      <c r="V198" s="105">
        <v>176.75</v>
      </c>
      <c r="W198" s="105">
        <v>189</v>
      </c>
      <c r="Y198" s="32">
        <v>1.51</v>
      </c>
      <c r="Z198" s="32">
        <v>4.8160778763280572</v>
      </c>
      <c r="AA198" s="32">
        <v>2</v>
      </c>
      <c r="AB198" s="32">
        <v>21.55</v>
      </c>
      <c r="AF198" s="32">
        <v>1190</v>
      </c>
      <c r="AG198" s="32">
        <v>3800</v>
      </c>
      <c r="AH198" s="105">
        <v>1580</v>
      </c>
      <c r="AI198" s="105">
        <v>17020</v>
      </c>
      <c r="AJ198" s="105" t="s">
        <v>30</v>
      </c>
      <c r="AK198" s="105">
        <v>25000</v>
      </c>
      <c r="AL198" s="105"/>
      <c r="AM198" s="105"/>
      <c r="AN198" s="105"/>
      <c r="AO198" s="105">
        <v>161.69999999999999</v>
      </c>
      <c r="AP198" s="105">
        <v>161.80000000000001</v>
      </c>
      <c r="AQ198" s="105"/>
      <c r="AR198" s="105">
        <v>125.2</v>
      </c>
      <c r="AS198" s="105">
        <v>119.2</v>
      </c>
      <c r="AT198" s="105"/>
      <c r="AU198" s="105">
        <v>103.5</v>
      </c>
      <c r="AV198" s="105"/>
      <c r="AW198" s="105"/>
      <c r="AX198" s="105">
        <v>122.1</v>
      </c>
      <c r="BA198">
        <v>144.76</v>
      </c>
      <c r="BC198">
        <v>116.52000000000001</v>
      </c>
      <c r="BD198">
        <v>71.52</v>
      </c>
      <c r="BF198">
        <v>110.94</v>
      </c>
    </row>
    <row r="199" spans="1:58" x14ac:dyDescent="0.2">
      <c r="A199" s="82">
        <f t="shared" si="26"/>
        <v>2009</v>
      </c>
      <c r="B199" s="82">
        <f t="shared" si="27"/>
        <v>1</v>
      </c>
      <c r="C199" s="65">
        <v>39836</v>
      </c>
      <c r="D199" s="105">
        <v>96</v>
      </c>
      <c r="E199" s="105">
        <v>103</v>
      </c>
      <c r="F199" s="105">
        <v>107</v>
      </c>
      <c r="G199" s="105"/>
      <c r="H199" s="105"/>
      <c r="I199" s="105">
        <v>241.75</v>
      </c>
      <c r="J199" s="105">
        <v>570</v>
      </c>
      <c r="K199" s="105">
        <v>148.19999999999999</v>
      </c>
      <c r="L199" s="105"/>
      <c r="M199" s="105"/>
      <c r="N199" s="105">
        <v>654</v>
      </c>
      <c r="O199" s="105">
        <v>383</v>
      </c>
      <c r="P199" s="105"/>
      <c r="Q199" s="105">
        <v>715</v>
      </c>
      <c r="R199" s="105">
        <v>1137</v>
      </c>
      <c r="S199" s="105">
        <v>614</v>
      </c>
      <c r="T199" s="105"/>
      <c r="U199" s="105">
        <v>175.75</v>
      </c>
      <c r="V199" s="105">
        <v>176.75</v>
      </c>
      <c r="W199" s="105">
        <v>189.25</v>
      </c>
      <c r="Y199" s="32">
        <v>1.4488479405109476</v>
      </c>
      <c r="Z199" s="32">
        <v>4.6685100305352751</v>
      </c>
      <c r="AA199" s="32">
        <v>1.9720430301399008</v>
      </c>
      <c r="AB199" s="32">
        <v>21.55</v>
      </c>
      <c r="AF199" s="32">
        <v>1140</v>
      </c>
      <c r="AG199" s="32">
        <v>3690</v>
      </c>
      <c r="AH199" s="105">
        <v>1560</v>
      </c>
      <c r="AI199" s="105">
        <v>17020</v>
      </c>
      <c r="AJ199" s="105" t="s">
        <v>30</v>
      </c>
      <c r="AK199" s="105">
        <v>25000</v>
      </c>
      <c r="AL199" s="105"/>
      <c r="AM199" s="105"/>
      <c r="AN199" s="105"/>
      <c r="AO199" s="105">
        <v>163.80000000000001</v>
      </c>
      <c r="AP199" s="105">
        <v>165</v>
      </c>
      <c r="AQ199" s="105"/>
      <c r="AR199" s="105">
        <v>128.30000000000001</v>
      </c>
      <c r="AS199" s="105">
        <v>121.7</v>
      </c>
      <c r="AT199" s="105"/>
      <c r="AU199" s="105">
        <v>103.7</v>
      </c>
      <c r="AV199" s="105"/>
      <c r="AW199" s="105"/>
      <c r="AX199" s="105">
        <v>122.1</v>
      </c>
      <c r="BA199">
        <v>147.68</v>
      </c>
      <c r="BC199">
        <v>118.46000000000001</v>
      </c>
      <c r="BD199">
        <v>73.02</v>
      </c>
      <c r="BF199">
        <v>111.06</v>
      </c>
    </row>
    <row r="200" spans="1:58" x14ac:dyDescent="0.2">
      <c r="A200" s="82">
        <f t="shared" si="26"/>
        <v>2009</v>
      </c>
      <c r="B200" s="82">
        <f t="shared" si="27"/>
        <v>1</v>
      </c>
      <c r="C200" s="65">
        <v>39843</v>
      </c>
      <c r="D200" s="105">
        <v>100</v>
      </c>
      <c r="E200" s="105">
        <v>103</v>
      </c>
      <c r="F200" s="105">
        <v>103</v>
      </c>
      <c r="G200" s="105"/>
      <c r="H200" s="105"/>
      <c r="I200" s="105">
        <v>262</v>
      </c>
      <c r="J200" s="105">
        <v>570</v>
      </c>
      <c r="K200" s="105">
        <v>148.19999999999999</v>
      </c>
      <c r="L200" s="105"/>
      <c r="M200" s="105"/>
      <c r="N200" s="105">
        <v>654</v>
      </c>
      <c r="O200" s="105">
        <v>383</v>
      </c>
      <c r="P200" s="105"/>
      <c r="Q200" s="105">
        <v>715</v>
      </c>
      <c r="R200" s="105">
        <v>1137</v>
      </c>
      <c r="S200" s="105">
        <v>614</v>
      </c>
      <c r="T200" s="105"/>
      <c r="U200" s="105">
        <v>180.75</v>
      </c>
      <c r="V200" s="105">
        <v>183.75</v>
      </c>
      <c r="W200" s="105">
        <v>199.5</v>
      </c>
      <c r="Y200" s="32">
        <v>1.3951869056772088</v>
      </c>
      <c r="Z200" s="32">
        <v>4.6685100305352751</v>
      </c>
      <c r="AA200" s="32">
        <v>1.9720430301399008</v>
      </c>
      <c r="AB200" s="32">
        <v>21.55</v>
      </c>
      <c r="AF200" s="32">
        <v>1100</v>
      </c>
      <c r="AG200" s="32">
        <v>3690</v>
      </c>
      <c r="AH200" s="105">
        <v>1560</v>
      </c>
      <c r="AI200" s="105">
        <v>17020</v>
      </c>
      <c r="AJ200" s="105" t="s">
        <v>30</v>
      </c>
      <c r="AK200" s="105">
        <v>25000</v>
      </c>
      <c r="AL200" s="105"/>
      <c r="AM200" s="105"/>
      <c r="AN200" s="105"/>
      <c r="AO200" s="105">
        <v>168</v>
      </c>
      <c r="AP200" s="105">
        <v>169</v>
      </c>
      <c r="AQ200" s="105"/>
      <c r="AR200" s="105">
        <v>131.80000000000001</v>
      </c>
      <c r="AS200" s="105">
        <v>125.8</v>
      </c>
      <c r="AT200" s="105"/>
      <c r="AU200" s="105">
        <v>105.4</v>
      </c>
      <c r="AV200" s="105"/>
      <c r="AW200" s="105"/>
      <c r="AX200" s="105">
        <v>125.8</v>
      </c>
      <c r="BF200">
        <v>113.56</v>
      </c>
    </row>
    <row r="201" spans="1:58" x14ac:dyDescent="0.2">
      <c r="A201" s="82">
        <f t="shared" si="26"/>
        <v>2009</v>
      </c>
      <c r="B201" s="82">
        <f t="shared" si="27"/>
        <v>2</v>
      </c>
      <c r="C201" s="65">
        <v>39850</v>
      </c>
      <c r="D201" s="105">
        <v>100</v>
      </c>
      <c r="E201" s="105">
        <v>103</v>
      </c>
      <c r="F201" s="105">
        <v>103</v>
      </c>
      <c r="G201" s="105"/>
      <c r="H201" s="105"/>
      <c r="I201" s="105">
        <v>262</v>
      </c>
      <c r="J201" s="105">
        <v>570</v>
      </c>
      <c r="K201" s="105">
        <v>148.19999999999999</v>
      </c>
      <c r="L201" s="105"/>
      <c r="M201" s="105"/>
      <c r="N201" s="105">
        <v>654</v>
      </c>
      <c r="O201" s="105">
        <v>401</v>
      </c>
      <c r="P201" s="105"/>
      <c r="Q201" s="105">
        <v>715</v>
      </c>
      <c r="R201" s="105">
        <v>1093</v>
      </c>
      <c r="S201" s="105">
        <v>593</v>
      </c>
      <c r="T201" s="105"/>
      <c r="U201" s="105">
        <v>182</v>
      </c>
      <c r="V201" s="105">
        <v>184.75</v>
      </c>
      <c r="W201" s="105">
        <v>201.25</v>
      </c>
      <c r="Y201" s="32">
        <v>1.3951869056772088</v>
      </c>
      <c r="Z201" s="32">
        <v>4.6685100305352751</v>
      </c>
      <c r="AA201" s="32">
        <v>1.9720430301399008</v>
      </c>
      <c r="AB201" s="32">
        <v>21.55</v>
      </c>
      <c r="AF201" s="32">
        <v>1100</v>
      </c>
      <c r="AG201" s="32">
        <v>3690</v>
      </c>
      <c r="AH201" s="105">
        <v>1560</v>
      </c>
      <c r="AI201" s="105">
        <v>17020</v>
      </c>
      <c r="AJ201" s="105" t="s">
        <v>30</v>
      </c>
      <c r="AK201" s="105">
        <v>25000</v>
      </c>
      <c r="AL201" s="105"/>
      <c r="AM201" s="105"/>
      <c r="AN201" s="105" t="s">
        <v>66</v>
      </c>
      <c r="AO201" s="105">
        <v>178.5</v>
      </c>
      <c r="AP201" s="105">
        <v>166.6</v>
      </c>
      <c r="AQ201" s="105" t="s">
        <v>66</v>
      </c>
      <c r="AR201" s="105">
        <v>141.9</v>
      </c>
      <c r="AS201" s="105">
        <v>124.1</v>
      </c>
      <c r="AT201" s="105" t="s">
        <v>66</v>
      </c>
      <c r="AU201" s="105">
        <v>115.4</v>
      </c>
      <c r="AV201" s="105"/>
      <c r="AW201" s="105" t="s">
        <v>66</v>
      </c>
      <c r="AX201" s="105">
        <v>136</v>
      </c>
      <c r="BF201">
        <v>123.64</v>
      </c>
    </row>
    <row r="202" spans="1:58" x14ac:dyDescent="0.2">
      <c r="A202" s="82">
        <f t="shared" si="26"/>
        <v>2009</v>
      </c>
      <c r="B202" s="82">
        <f t="shared" si="27"/>
        <v>2</v>
      </c>
      <c r="C202" s="65">
        <v>39857</v>
      </c>
      <c r="D202" s="105">
        <v>100</v>
      </c>
      <c r="E202" s="105">
        <v>103</v>
      </c>
      <c r="F202" s="105">
        <v>103</v>
      </c>
      <c r="G202" s="105"/>
      <c r="H202" s="105"/>
      <c r="I202" s="105">
        <v>268.39999999999998</v>
      </c>
      <c r="J202" s="105">
        <v>570</v>
      </c>
      <c r="K202" s="105">
        <v>151.19999999999999</v>
      </c>
      <c r="L202" s="105"/>
      <c r="M202" s="105"/>
      <c r="N202" s="105">
        <v>654</v>
      </c>
      <c r="O202" s="105">
        <v>396</v>
      </c>
      <c r="P202" s="105"/>
      <c r="Q202" s="105">
        <v>715</v>
      </c>
      <c r="R202" s="105">
        <v>1093</v>
      </c>
      <c r="S202" s="105">
        <v>593</v>
      </c>
      <c r="T202" s="105"/>
      <c r="U202" s="105">
        <v>179.25</v>
      </c>
      <c r="V202" s="105">
        <v>181.75</v>
      </c>
      <c r="W202" s="105">
        <v>199.25</v>
      </c>
      <c r="Y202" s="32">
        <v>1.3951869056772088</v>
      </c>
      <c r="Z202" s="32">
        <v>4.6685100305352751</v>
      </c>
      <c r="AA202" s="32">
        <v>1.9720430301399008</v>
      </c>
      <c r="AB202" s="32">
        <v>21.55</v>
      </c>
      <c r="AF202" s="32">
        <v>1100</v>
      </c>
      <c r="AG202" s="32">
        <v>3690</v>
      </c>
      <c r="AH202" s="105">
        <v>1560</v>
      </c>
      <c r="AI202" s="105">
        <v>17020</v>
      </c>
      <c r="AJ202" s="105" t="s">
        <v>30</v>
      </c>
      <c r="AK202" s="105">
        <v>25000</v>
      </c>
      <c r="AL202" s="105"/>
      <c r="AM202" s="105"/>
      <c r="AN202" s="105"/>
      <c r="AO202" s="105">
        <v>179.5</v>
      </c>
      <c r="AP202" s="105">
        <v>167.7</v>
      </c>
      <c r="AQ202" s="105"/>
      <c r="AR202" s="105">
        <v>142.9</v>
      </c>
      <c r="AS202" s="105">
        <v>125.1</v>
      </c>
      <c r="AT202" s="105"/>
      <c r="AU202" s="105">
        <v>115.7</v>
      </c>
      <c r="AV202" s="105"/>
      <c r="AW202" s="105"/>
      <c r="AX202" s="105">
        <v>136.6</v>
      </c>
      <c r="BF202">
        <v>124.06</v>
      </c>
    </row>
    <row r="203" spans="1:58" x14ac:dyDescent="0.2">
      <c r="A203" s="82">
        <f t="shared" si="26"/>
        <v>2009</v>
      </c>
      <c r="B203" s="82">
        <f t="shared" si="27"/>
        <v>2</v>
      </c>
      <c r="C203" s="65">
        <v>39864</v>
      </c>
      <c r="D203" s="105">
        <v>98</v>
      </c>
      <c r="E203" s="105">
        <v>103</v>
      </c>
      <c r="F203" s="105">
        <v>103</v>
      </c>
      <c r="G203" s="105"/>
      <c r="H203" s="105"/>
      <c r="I203" s="105">
        <v>269</v>
      </c>
      <c r="J203" s="105">
        <v>570</v>
      </c>
      <c r="K203" s="105">
        <v>151.19999999999999</v>
      </c>
      <c r="L203" s="105"/>
      <c r="M203" s="105"/>
      <c r="N203" s="105">
        <v>654</v>
      </c>
      <c r="O203" s="105">
        <v>390</v>
      </c>
      <c r="P203" s="105"/>
      <c r="Q203" s="105">
        <v>715</v>
      </c>
      <c r="R203" s="105">
        <v>1093</v>
      </c>
      <c r="S203" s="105">
        <v>593</v>
      </c>
      <c r="T203" s="105"/>
      <c r="U203" s="105">
        <v>179.25</v>
      </c>
      <c r="V203" s="105">
        <v>181.5</v>
      </c>
      <c r="W203" s="105">
        <v>198.75</v>
      </c>
      <c r="Y203" s="32">
        <v>1.3951869056772088</v>
      </c>
      <c r="Z203" s="32">
        <v>4.6685100305352751</v>
      </c>
      <c r="AA203" s="32">
        <v>1.9720430301399008</v>
      </c>
      <c r="AB203" s="32">
        <v>21.55</v>
      </c>
      <c r="AF203" s="32">
        <v>1100</v>
      </c>
      <c r="AG203" s="32">
        <v>3690</v>
      </c>
      <c r="AH203" s="105">
        <v>1560</v>
      </c>
      <c r="AI203" s="105">
        <v>17020</v>
      </c>
      <c r="AJ203" s="105" t="s">
        <v>30</v>
      </c>
      <c r="AK203" s="105">
        <v>25000</v>
      </c>
      <c r="AL203" s="105"/>
      <c r="AM203" s="105"/>
      <c r="AN203" s="105"/>
      <c r="AO203" s="105">
        <v>179</v>
      </c>
      <c r="AP203" s="105">
        <v>167.5</v>
      </c>
      <c r="AQ203" s="105"/>
      <c r="AR203" s="105">
        <v>142.6</v>
      </c>
      <c r="AS203" s="105">
        <v>124.8</v>
      </c>
      <c r="AT203" s="105"/>
      <c r="AU203" s="105">
        <v>114.8</v>
      </c>
      <c r="AV203" s="105"/>
      <c r="AW203" s="105"/>
      <c r="AX203" s="105">
        <v>135.9</v>
      </c>
      <c r="BF203">
        <v>123.24000000000001</v>
      </c>
    </row>
    <row r="204" spans="1:58" x14ac:dyDescent="0.2">
      <c r="A204" s="82">
        <f t="shared" si="26"/>
        <v>2009</v>
      </c>
      <c r="B204" s="82">
        <f t="shared" si="27"/>
        <v>2</v>
      </c>
      <c r="C204" s="65">
        <v>39871</v>
      </c>
      <c r="D204" s="105">
        <v>98</v>
      </c>
      <c r="E204" s="105">
        <v>103</v>
      </c>
      <c r="F204" s="105">
        <v>103</v>
      </c>
      <c r="G204" s="105"/>
      <c r="H204" s="105"/>
      <c r="I204" s="105">
        <v>256</v>
      </c>
      <c r="J204" s="105">
        <v>570</v>
      </c>
      <c r="K204" s="105">
        <v>151.19999999999999</v>
      </c>
      <c r="L204" s="105"/>
      <c r="M204" s="105"/>
      <c r="N204" s="105">
        <v>654</v>
      </c>
      <c r="O204" s="105">
        <v>416</v>
      </c>
      <c r="P204" s="105"/>
      <c r="Q204" s="105">
        <v>715</v>
      </c>
      <c r="R204" s="105">
        <v>1093</v>
      </c>
      <c r="S204" s="105">
        <v>593</v>
      </c>
      <c r="T204" s="105"/>
      <c r="U204" s="105">
        <v>178.75</v>
      </c>
      <c r="V204" s="105">
        <v>181.5</v>
      </c>
      <c r="W204" s="105">
        <v>199</v>
      </c>
      <c r="Y204" s="32">
        <v>1.3951869056772088</v>
      </c>
      <c r="Z204" s="32">
        <v>4.6685100305352751</v>
      </c>
      <c r="AA204" s="32">
        <v>1.9720430301399008</v>
      </c>
      <c r="AB204" s="32">
        <v>21.55</v>
      </c>
      <c r="AF204" s="32">
        <v>1100</v>
      </c>
      <c r="AG204" s="32">
        <v>3690</v>
      </c>
      <c r="AH204" s="105">
        <v>1560</v>
      </c>
      <c r="AI204" s="105">
        <v>17020</v>
      </c>
      <c r="AJ204" s="105" t="s">
        <v>30</v>
      </c>
      <c r="AK204" s="105">
        <v>25000</v>
      </c>
      <c r="AL204" s="105"/>
      <c r="AM204" s="105"/>
      <c r="AN204" s="105"/>
      <c r="AO204" s="105">
        <v>179.5</v>
      </c>
      <c r="AP204" s="105">
        <v>165.6</v>
      </c>
      <c r="AQ204" s="105"/>
      <c r="AR204" s="105">
        <v>140.9</v>
      </c>
      <c r="AS204" s="105">
        <v>122.7</v>
      </c>
      <c r="AT204" s="105"/>
      <c r="AU204" s="105">
        <v>114.8</v>
      </c>
      <c r="AV204" s="105"/>
      <c r="AW204" s="105"/>
      <c r="AX204" s="105">
        <v>134.69999999999999</v>
      </c>
      <c r="BF204">
        <v>122.75999999999999</v>
      </c>
    </row>
    <row r="205" spans="1:58" x14ac:dyDescent="0.2">
      <c r="A205" s="82">
        <f t="shared" si="26"/>
        <v>2009</v>
      </c>
      <c r="B205" s="82">
        <f t="shared" si="27"/>
        <v>3</v>
      </c>
      <c r="C205" s="65">
        <v>39878</v>
      </c>
      <c r="D205" s="105">
        <v>94</v>
      </c>
      <c r="E205" s="105">
        <v>103</v>
      </c>
      <c r="F205" s="105">
        <v>103</v>
      </c>
      <c r="G205" s="105"/>
      <c r="H205" s="105"/>
      <c r="I205" s="105">
        <v>242.2</v>
      </c>
      <c r="J205" s="105">
        <v>570</v>
      </c>
      <c r="K205" s="105">
        <v>151.19999999999999</v>
      </c>
      <c r="L205" s="105"/>
      <c r="M205" s="105"/>
      <c r="N205" s="105">
        <v>654</v>
      </c>
      <c r="O205" s="105">
        <v>416</v>
      </c>
      <c r="P205" s="105"/>
      <c r="Q205" s="105">
        <v>715</v>
      </c>
      <c r="R205" s="105">
        <v>1039</v>
      </c>
      <c r="S205" s="105">
        <v>548</v>
      </c>
      <c r="T205" s="105"/>
      <c r="U205" s="105">
        <v>178.5</v>
      </c>
      <c r="V205" s="105">
        <v>181.25</v>
      </c>
      <c r="W205" s="105">
        <v>198.25</v>
      </c>
      <c r="Y205" s="32">
        <v>1.3951869056772088</v>
      </c>
      <c r="Z205" s="32">
        <v>4.6685100305352751</v>
      </c>
      <c r="AA205" s="32">
        <v>1.9720430301399008</v>
      </c>
      <c r="AB205" s="32">
        <v>21.55</v>
      </c>
      <c r="AF205" s="32">
        <v>1100</v>
      </c>
      <c r="AG205" s="32">
        <v>3690</v>
      </c>
      <c r="AH205" s="105">
        <v>1560</v>
      </c>
      <c r="AI205" s="105">
        <v>17020</v>
      </c>
      <c r="AJ205" s="105" t="s">
        <v>30</v>
      </c>
      <c r="AK205" s="105">
        <v>25000</v>
      </c>
      <c r="AL205" s="105"/>
      <c r="AM205" s="105"/>
      <c r="AN205" s="105"/>
      <c r="AO205" s="105">
        <v>174.3</v>
      </c>
      <c r="AP205" s="105">
        <v>161.5</v>
      </c>
      <c r="AQ205" s="105"/>
      <c r="AR205" s="105">
        <v>138.30000000000001</v>
      </c>
      <c r="AS205" s="105">
        <v>118.4</v>
      </c>
      <c r="AT205" s="105"/>
      <c r="AU205" s="105">
        <v>112.1</v>
      </c>
      <c r="AV205" s="105"/>
      <c r="AW205" s="105"/>
      <c r="AX205" s="105">
        <v>131.6</v>
      </c>
      <c r="BF205">
        <v>119.89999999999999</v>
      </c>
    </row>
    <row r="206" spans="1:58" x14ac:dyDescent="0.2">
      <c r="A206" s="82">
        <f t="shared" si="26"/>
        <v>2009</v>
      </c>
      <c r="B206" s="82">
        <f t="shared" si="27"/>
        <v>3</v>
      </c>
      <c r="C206" s="65">
        <v>39885</v>
      </c>
      <c r="D206" s="105">
        <v>94</v>
      </c>
      <c r="E206" s="105">
        <v>103</v>
      </c>
      <c r="F206" s="105">
        <v>103</v>
      </c>
      <c r="G206" s="105"/>
      <c r="H206" s="105"/>
      <c r="I206" s="105">
        <v>245</v>
      </c>
      <c r="J206" s="105">
        <v>529</v>
      </c>
      <c r="K206" s="105">
        <v>151.19999999999999</v>
      </c>
      <c r="L206" s="105"/>
      <c r="M206" s="105"/>
      <c r="N206" s="105">
        <v>654</v>
      </c>
      <c r="O206" s="105">
        <v>416</v>
      </c>
      <c r="P206" s="105"/>
      <c r="Q206" s="105">
        <v>715</v>
      </c>
      <c r="R206" s="105">
        <v>1039</v>
      </c>
      <c r="S206" s="105">
        <v>548</v>
      </c>
      <c r="T206" s="105"/>
      <c r="U206" s="105">
        <v>178.25</v>
      </c>
      <c r="V206" s="105">
        <v>181</v>
      </c>
      <c r="W206" s="105">
        <v>197.25</v>
      </c>
      <c r="Y206" s="32">
        <v>1.3951869056772088</v>
      </c>
      <c r="Z206" s="32">
        <v>4.6685100305352751</v>
      </c>
      <c r="AA206" s="32">
        <v>1.9720430301399008</v>
      </c>
      <c r="AB206" s="32">
        <v>21.55</v>
      </c>
      <c r="AF206" s="32">
        <v>1100</v>
      </c>
      <c r="AG206" s="32">
        <v>3690</v>
      </c>
      <c r="AH206" s="105">
        <v>1560</v>
      </c>
      <c r="AI206" s="105">
        <v>17020</v>
      </c>
      <c r="AJ206" s="105" t="s">
        <v>30</v>
      </c>
      <c r="AK206" s="105">
        <v>25000</v>
      </c>
      <c r="AL206" s="105"/>
      <c r="AM206" s="105"/>
      <c r="AN206" s="105">
        <v>164.8</v>
      </c>
      <c r="AO206" s="105">
        <v>169.8</v>
      </c>
      <c r="AP206" s="105">
        <v>162</v>
      </c>
      <c r="AQ206" s="105">
        <v>128.69999999999999</v>
      </c>
      <c r="AR206" s="105">
        <v>133.69999999999999</v>
      </c>
      <c r="AS206" s="105">
        <v>118.8</v>
      </c>
      <c r="AT206" s="105">
        <v>102.1</v>
      </c>
      <c r="AU206" s="105">
        <v>107.1</v>
      </c>
      <c r="AV206" s="105"/>
      <c r="AW206" s="105">
        <v>121.9</v>
      </c>
      <c r="AX206" s="105">
        <v>126.9</v>
      </c>
      <c r="BF206">
        <v>115.02</v>
      </c>
    </row>
    <row r="207" spans="1:58" x14ac:dyDescent="0.2">
      <c r="A207" s="82">
        <f t="shared" si="26"/>
        <v>2009</v>
      </c>
      <c r="B207" s="82">
        <f t="shared" si="27"/>
        <v>3</v>
      </c>
      <c r="C207" s="65">
        <v>39892</v>
      </c>
      <c r="D207" s="105">
        <v>93</v>
      </c>
      <c r="E207" s="105">
        <v>98</v>
      </c>
      <c r="F207" s="105">
        <v>99</v>
      </c>
      <c r="G207" s="105"/>
      <c r="H207" s="105"/>
      <c r="I207" s="105">
        <v>244.7</v>
      </c>
      <c r="J207" s="105">
        <v>570</v>
      </c>
      <c r="K207" s="105">
        <v>151.19999999999999</v>
      </c>
      <c r="L207" s="105"/>
      <c r="M207" s="105"/>
      <c r="N207" s="105">
        <v>654</v>
      </c>
      <c r="O207" s="105">
        <v>390</v>
      </c>
      <c r="P207" s="105"/>
      <c r="Q207" s="105">
        <v>715</v>
      </c>
      <c r="R207" s="105">
        <v>1093</v>
      </c>
      <c r="S207" s="105">
        <v>593</v>
      </c>
      <c r="T207" s="105"/>
      <c r="U207" s="105">
        <v>178.75</v>
      </c>
      <c r="V207" s="105">
        <v>181.5</v>
      </c>
      <c r="W207" s="105">
        <v>198.75</v>
      </c>
      <c r="Y207" s="32">
        <v>1.3951869056772088</v>
      </c>
      <c r="Z207" s="32">
        <v>4.6685100305352751</v>
      </c>
      <c r="AA207" s="32">
        <v>1.9720430301399008</v>
      </c>
      <c r="AB207" s="32">
        <v>21.55</v>
      </c>
      <c r="AF207" s="32">
        <v>1100</v>
      </c>
      <c r="AG207" s="32">
        <v>3690</v>
      </c>
      <c r="AH207" s="105">
        <v>1560</v>
      </c>
      <c r="AI207" s="105">
        <v>17020</v>
      </c>
      <c r="AJ207" s="105" t="s">
        <v>30</v>
      </c>
      <c r="AK207" s="105">
        <v>25000</v>
      </c>
      <c r="AL207" s="105"/>
      <c r="AM207" s="105"/>
      <c r="AN207" s="105">
        <v>161.79</v>
      </c>
      <c r="AO207" s="105">
        <v>166.8</v>
      </c>
      <c r="AP207" s="105">
        <v>160.1</v>
      </c>
      <c r="AQ207" s="105">
        <v>125.74</v>
      </c>
      <c r="AR207" s="105">
        <v>130.69999999999999</v>
      </c>
      <c r="AS207" s="105">
        <v>117.1</v>
      </c>
      <c r="AT207" s="105">
        <v>100.58</v>
      </c>
      <c r="AU207" s="105">
        <v>105.6</v>
      </c>
      <c r="AV207" s="105"/>
      <c r="AW207" s="105">
        <v>119.31</v>
      </c>
      <c r="AX207" s="105">
        <v>124.3</v>
      </c>
      <c r="BF207">
        <v>113.07999999999998</v>
      </c>
    </row>
    <row r="208" spans="1:58" x14ac:dyDescent="0.2">
      <c r="A208" s="82">
        <f t="shared" si="26"/>
        <v>2009</v>
      </c>
      <c r="B208" s="82">
        <f t="shared" si="27"/>
        <v>3</v>
      </c>
      <c r="C208" s="65">
        <v>39899</v>
      </c>
      <c r="D208" s="105">
        <v>90</v>
      </c>
      <c r="E208" s="105">
        <v>95</v>
      </c>
      <c r="F208" s="105"/>
      <c r="G208" s="105"/>
      <c r="H208" s="105"/>
      <c r="I208" s="105">
        <v>241.5</v>
      </c>
      <c r="J208" s="105">
        <v>529</v>
      </c>
      <c r="K208" s="105">
        <v>151.19999999999999</v>
      </c>
      <c r="L208" s="105"/>
      <c r="M208" s="105"/>
      <c r="N208" s="105">
        <v>707</v>
      </c>
      <c r="O208" s="105">
        <v>433</v>
      </c>
      <c r="P208" s="105"/>
      <c r="Q208" s="105">
        <v>715</v>
      </c>
      <c r="R208" s="105">
        <v>1039</v>
      </c>
      <c r="S208" s="105">
        <v>548</v>
      </c>
      <c r="T208" s="105"/>
      <c r="U208" s="105">
        <v>174.5</v>
      </c>
      <c r="V208" s="105">
        <v>177.5</v>
      </c>
      <c r="W208" s="105">
        <v>195.75</v>
      </c>
      <c r="Y208" s="32">
        <v>1.3951869056772088</v>
      </c>
      <c r="Z208" s="32">
        <v>4.6685100305352751</v>
      </c>
      <c r="AA208" s="32">
        <v>1.9720430301399008</v>
      </c>
      <c r="AB208" s="32">
        <v>21.55</v>
      </c>
      <c r="AF208" s="32">
        <v>1100</v>
      </c>
      <c r="AG208" s="32">
        <v>3690</v>
      </c>
      <c r="AH208" s="105">
        <v>1560</v>
      </c>
      <c r="AI208" s="105">
        <v>17020</v>
      </c>
      <c r="AJ208" s="105" t="s">
        <v>30</v>
      </c>
      <c r="AK208" s="105">
        <v>25000</v>
      </c>
      <c r="AL208" s="105"/>
      <c r="AM208" s="105"/>
      <c r="AN208" s="105">
        <v>156.88999999999999</v>
      </c>
      <c r="AO208" s="105">
        <v>161.9</v>
      </c>
      <c r="AP208" s="105">
        <v>159.6</v>
      </c>
      <c r="AQ208" s="105">
        <v>122.49</v>
      </c>
      <c r="AR208" s="105">
        <v>127.5</v>
      </c>
      <c r="AS208" s="105">
        <v>113.1</v>
      </c>
      <c r="AT208" s="105">
        <v>97.5</v>
      </c>
      <c r="AU208" s="105">
        <v>102.5</v>
      </c>
      <c r="AV208" s="105"/>
      <c r="AW208" s="105">
        <v>114.58</v>
      </c>
      <c r="AX208" s="105">
        <v>119.6</v>
      </c>
      <c r="BF208">
        <v>109.34</v>
      </c>
    </row>
    <row r="209" spans="1:58" x14ac:dyDescent="0.2">
      <c r="A209" s="82">
        <f t="shared" si="26"/>
        <v>2009</v>
      </c>
      <c r="B209" s="82">
        <f t="shared" si="27"/>
        <v>4</v>
      </c>
      <c r="C209" s="65">
        <v>39906</v>
      </c>
      <c r="D209" s="105">
        <v>87.5</v>
      </c>
      <c r="E209" s="105">
        <v>95</v>
      </c>
      <c r="F209" s="105">
        <v>99</v>
      </c>
      <c r="G209" s="105"/>
      <c r="H209" s="105"/>
      <c r="I209" s="105">
        <v>244.7</v>
      </c>
      <c r="J209" s="105">
        <v>529</v>
      </c>
      <c r="K209" s="105">
        <v>151.19999999999999</v>
      </c>
      <c r="L209" s="105"/>
      <c r="M209" s="105"/>
      <c r="N209" s="105">
        <v>707</v>
      </c>
      <c r="O209" s="105">
        <v>411</v>
      </c>
      <c r="P209" s="105"/>
      <c r="Q209" s="105">
        <v>715</v>
      </c>
      <c r="R209" s="105">
        <v>1039</v>
      </c>
      <c r="S209" s="105">
        <v>548</v>
      </c>
      <c r="T209" s="105"/>
      <c r="U209" s="105">
        <v>174.25</v>
      </c>
      <c r="V209" s="105">
        <v>177.25</v>
      </c>
      <c r="W209" s="105">
        <v>194.5</v>
      </c>
      <c r="Y209" s="32">
        <v>1.3951869056772088</v>
      </c>
      <c r="Z209" s="32">
        <v>4.6685100305352751</v>
      </c>
      <c r="AA209" s="32">
        <v>1.9720430301399008</v>
      </c>
      <c r="AB209" s="32">
        <v>21.55</v>
      </c>
      <c r="AF209" s="32">
        <v>1100</v>
      </c>
      <c r="AG209" s="32">
        <v>3690</v>
      </c>
      <c r="AH209" s="105">
        <v>1560</v>
      </c>
      <c r="AI209" s="105">
        <v>17020</v>
      </c>
      <c r="AJ209" s="105" t="s">
        <v>30</v>
      </c>
      <c r="AK209" s="105">
        <v>25000</v>
      </c>
      <c r="AL209" s="105"/>
      <c r="AM209" s="105"/>
      <c r="AN209" s="105">
        <v>156.36000000000001</v>
      </c>
      <c r="AO209" s="105">
        <v>161.4</v>
      </c>
      <c r="AP209" s="105">
        <v>159.6</v>
      </c>
      <c r="AQ209" s="105">
        <v>122.34</v>
      </c>
      <c r="AR209" s="105">
        <v>127.3</v>
      </c>
      <c r="AS209" s="105">
        <v>113.1</v>
      </c>
      <c r="AT209" s="105">
        <v>95.72</v>
      </c>
      <c r="AU209" s="105">
        <v>100.7</v>
      </c>
      <c r="AV209" s="105"/>
      <c r="AW209" s="105">
        <v>113.71</v>
      </c>
      <c r="AX209" s="105">
        <v>118.7</v>
      </c>
      <c r="BF209">
        <v>107.9</v>
      </c>
    </row>
    <row r="210" spans="1:58" x14ac:dyDescent="0.2">
      <c r="A210" s="82">
        <f t="shared" si="26"/>
        <v>2009</v>
      </c>
      <c r="B210" s="82">
        <f t="shared" si="27"/>
        <v>4</v>
      </c>
      <c r="C210" s="65">
        <v>39913</v>
      </c>
      <c r="D210" s="105">
        <v>87.5</v>
      </c>
      <c r="E210" s="105">
        <v>95</v>
      </c>
      <c r="F210" s="105">
        <v>92</v>
      </c>
      <c r="G210" s="105"/>
      <c r="H210" s="105"/>
      <c r="I210" s="105">
        <v>244.75</v>
      </c>
      <c r="J210" s="105">
        <v>529</v>
      </c>
      <c r="K210" s="105">
        <v>143.75</v>
      </c>
      <c r="L210" s="105"/>
      <c r="M210" s="105"/>
      <c r="N210" s="105">
        <v>697</v>
      </c>
      <c r="O210" s="105">
        <v>411</v>
      </c>
      <c r="P210" s="105"/>
      <c r="Q210" s="105">
        <v>715</v>
      </c>
      <c r="R210" s="105">
        <v>975</v>
      </c>
      <c r="S210" s="105">
        <v>528</v>
      </c>
      <c r="T210" s="105"/>
      <c r="U210" s="105">
        <v>173.75</v>
      </c>
      <c r="V210" s="105">
        <v>177</v>
      </c>
      <c r="W210" s="105">
        <v>194.25</v>
      </c>
      <c r="Y210" s="32">
        <v>1.3951869056772088</v>
      </c>
      <c r="Z210" s="32">
        <v>4.6685100305352751</v>
      </c>
      <c r="AA210" s="32">
        <v>1.9720430301399008</v>
      </c>
      <c r="AB210" s="32">
        <v>21.55</v>
      </c>
      <c r="AF210" s="32">
        <v>1100</v>
      </c>
      <c r="AG210" s="32">
        <v>3690</v>
      </c>
      <c r="AH210" s="105">
        <v>1560</v>
      </c>
      <c r="AI210" s="105">
        <v>17020</v>
      </c>
      <c r="AJ210" s="105" t="s">
        <v>30</v>
      </c>
      <c r="AK210" s="105">
        <v>25000</v>
      </c>
      <c r="AL210" s="105"/>
      <c r="AM210" s="105"/>
      <c r="AN210" s="105">
        <v>156.36000000000001</v>
      </c>
      <c r="AO210" s="105">
        <v>161.4</v>
      </c>
      <c r="AP210" s="105">
        <v>157.5</v>
      </c>
      <c r="AQ210" s="105">
        <v>121.92</v>
      </c>
      <c r="AR210" s="105">
        <v>126.9</v>
      </c>
      <c r="AS210" s="105">
        <v>112.6</v>
      </c>
      <c r="AT210" s="105">
        <v>95.25</v>
      </c>
      <c r="AU210" s="105">
        <v>100.3</v>
      </c>
      <c r="AV210" s="105"/>
      <c r="AW210" s="105">
        <v>113.72</v>
      </c>
      <c r="AX210" s="105">
        <v>118.7</v>
      </c>
      <c r="BF210">
        <v>107.66</v>
      </c>
    </row>
    <row r="211" spans="1:58" x14ac:dyDescent="0.2">
      <c r="A211" s="82">
        <f t="shared" si="26"/>
        <v>2009</v>
      </c>
      <c r="B211" s="82">
        <f t="shared" si="27"/>
        <v>4</v>
      </c>
      <c r="C211" s="65">
        <v>39920</v>
      </c>
      <c r="D211" s="105">
        <v>87.5</v>
      </c>
      <c r="E211" s="105">
        <v>95</v>
      </c>
      <c r="F211" s="105">
        <v>92</v>
      </c>
      <c r="G211" s="105"/>
      <c r="H211" s="105"/>
      <c r="I211" s="105">
        <v>244.75</v>
      </c>
      <c r="J211" s="105">
        <v>529</v>
      </c>
      <c r="K211" s="105">
        <v>143.75</v>
      </c>
      <c r="L211" s="105"/>
      <c r="M211" s="105"/>
      <c r="N211" s="105">
        <v>697</v>
      </c>
      <c r="O211" s="105">
        <v>411</v>
      </c>
      <c r="P211" s="105"/>
      <c r="Q211" s="105">
        <v>715</v>
      </c>
      <c r="R211" s="105">
        <v>975</v>
      </c>
      <c r="S211" s="105">
        <v>528</v>
      </c>
      <c r="T211" s="105"/>
      <c r="U211" s="105">
        <v>174.25</v>
      </c>
      <c r="V211" s="105">
        <v>177</v>
      </c>
      <c r="W211" s="105">
        <v>194.5</v>
      </c>
      <c r="Y211" s="32">
        <v>1.28</v>
      </c>
      <c r="Z211" s="32">
        <v>3.47</v>
      </c>
      <c r="AA211" s="32">
        <v>1.63</v>
      </c>
      <c r="AB211" s="32">
        <v>18.399999999999999</v>
      </c>
      <c r="AF211" s="32">
        <v>1010</v>
      </c>
      <c r="AG211" s="32">
        <v>2740</v>
      </c>
      <c r="AH211" s="105">
        <v>1290</v>
      </c>
      <c r="AI211" s="105">
        <v>14530</v>
      </c>
      <c r="AJ211" s="105" t="s">
        <v>30</v>
      </c>
      <c r="AK211" s="105">
        <v>25000</v>
      </c>
      <c r="AL211" s="105"/>
      <c r="AM211" s="105"/>
      <c r="AN211" s="105">
        <v>154.63999999999999</v>
      </c>
      <c r="AO211" s="105">
        <v>159.6</v>
      </c>
      <c r="AP211" s="105">
        <v>157.5</v>
      </c>
      <c r="AQ211" s="105">
        <v>121.38</v>
      </c>
      <c r="AR211" s="105">
        <v>126.4</v>
      </c>
      <c r="AS211" s="105">
        <v>112.6</v>
      </c>
      <c r="AT211" s="105">
        <v>95.25</v>
      </c>
      <c r="AU211" s="105">
        <v>100.3</v>
      </c>
      <c r="AV211" s="105"/>
      <c r="AW211" s="105">
        <v>113.29</v>
      </c>
      <c r="AX211" s="105">
        <v>118.3</v>
      </c>
      <c r="BF211">
        <v>107.5</v>
      </c>
    </row>
    <row r="212" spans="1:58" x14ac:dyDescent="0.2">
      <c r="A212" s="82">
        <f t="shared" si="26"/>
        <v>2009</v>
      </c>
      <c r="B212" s="82">
        <f t="shared" si="27"/>
        <v>4</v>
      </c>
      <c r="C212" s="65">
        <v>39927</v>
      </c>
      <c r="D212" s="105">
        <v>84</v>
      </c>
      <c r="E212" s="105">
        <v>93</v>
      </c>
      <c r="F212" s="105">
        <v>89</v>
      </c>
      <c r="G212" s="105" t="s">
        <v>71</v>
      </c>
      <c r="H212" s="105"/>
      <c r="I212" s="105">
        <v>271.5</v>
      </c>
      <c r="J212" s="105">
        <v>529</v>
      </c>
      <c r="K212" s="105">
        <v>157</v>
      </c>
      <c r="L212" s="105"/>
      <c r="M212" s="105" t="s">
        <v>71</v>
      </c>
      <c r="N212" s="105">
        <v>697</v>
      </c>
      <c r="O212" s="105">
        <v>435</v>
      </c>
      <c r="P212" s="105"/>
      <c r="Q212" s="105">
        <v>715</v>
      </c>
      <c r="R212" s="105">
        <v>975</v>
      </c>
      <c r="S212" s="105">
        <v>528</v>
      </c>
      <c r="T212" s="105"/>
      <c r="U212" s="105">
        <v>174.75</v>
      </c>
      <c r="V212" s="105">
        <v>179</v>
      </c>
      <c r="W212" s="105">
        <v>198.5</v>
      </c>
      <c r="Y212" s="32">
        <v>1.25</v>
      </c>
      <c r="Z212" s="32">
        <v>3.41</v>
      </c>
      <c r="AA212" s="32">
        <v>1.65</v>
      </c>
      <c r="AB212" s="32">
        <v>17.75</v>
      </c>
      <c r="AE212" s="32" t="s">
        <v>71</v>
      </c>
      <c r="AF212" s="32">
        <v>990</v>
      </c>
      <c r="AG212" s="32">
        <v>2690</v>
      </c>
      <c r="AH212" s="105">
        <v>1300</v>
      </c>
      <c r="AI212" s="105">
        <v>14020</v>
      </c>
      <c r="AJ212" s="105" t="s">
        <v>30</v>
      </c>
      <c r="AK212" s="105">
        <v>25000</v>
      </c>
      <c r="AL212" s="105"/>
      <c r="AM212" s="105"/>
      <c r="AN212" s="105">
        <v>155.72</v>
      </c>
      <c r="AO212" s="105">
        <v>160.69999999999999</v>
      </c>
      <c r="AP212" s="105">
        <v>161.30000000000001</v>
      </c>
      <c r="AQ212" s="105">
        <v>124.16</v>
      </c>
      <c r="AR212" s="105">
        <v>129.19999999999999</v>
      </c>
      <c r="AS212" s="105">
        <v>115.1</v>
      </c>
      <c r="AT212" s="105">
        <v>92.86</v>
      </c>
      <c r="AU212" s="105">
        <v>97.9</v>
      </c>
      <c r="AV212" s="105"/>
      <c r="AW212" s="105">
        <v>113.24</v>
      </c>
      <c r="AX212" s="105">
        <v>118.2</v>
      </c>
      <c r="BF212">
        <v>106.02000000000001</v>
      </c>
    </row>
    <row r="213" spans="1:58" x14ac:dyDescent="0.2">
      <c r="A213" s="82">
        <f t="shared" si="26"/>
        <v>2009</v>
      </c>
      <c r="B213" s="82">
        <f t="shared" si="27"/>
        <v>5</v>
      </c>
      <c r="C213" s="65">
        <v>39934</v>
      </c>
      <c r="D213" s="105">
        <v>86</v>
      </c>
      <c r="E213" s="105">
        <v>92</v>
      </c>
      <c r="F213" s="105">
        <v>87</v>
      </c>
      <c r="G213" s="105"/>
      <c r="H213" s="105"/>
      <c r="I213" s="105">
        <v>270</v>
      </c>
      <c r="J213" s="105">
        <v>529</v>
      </c>
      <c r="K213" s="105">
        <v>167</v>
      </c>
      <c r="L213" s="105"/>
      <c r="M213" s="105"/>
      <c r="N213" s="105">
        <v>697</v>
      </c>
      <c r="O213" s="105">
        <v>435</v>
      </c>
      <c r="P213" s="105"/>
      <c r="Q213" s="105">
        <v>715</v>
      </c>
      <c r="R213" s="105">
        <v>975</v>
      </c>
      <c r="S213" s="105">
        <v>528</v>
      </c>
      <c r="T213" s="105"/>
      <c r="U213" s="105">
        <v>176.5</v>
      </c>
      <c r="V213" s="105">
        <v>182.25</v>
      </c>
      <c r="W213" s="105">
        <v>203.25</v>
      </c>
      <c r="Y213" s="32">
        <v>1.25</v>
      </c>
      <c r="Z213" s="32">
        <v>3.34</v>
      </c>
      <c r="AA213" s="32">
        <v>1.65</v>
      </c>
      <c r="AB213" s="32">
        <v>17.95</v>
      </c>
      <c r="AF213" s="32">
        <v>990</v>
      </c>
      <c r="AG213" s="32">
        <v>2640</v>
      </c>
      <c r="AH213" s="105">
        <v>1300</v>
      </c>
      <c r="AI213" s="105">
        <v>14180</v>
      </c>
      <c r="AJ213" s="105" t="s">
        <v>30</v>
      </c>
      <c r="AK213" s="105">
        <v>25000</v>
      </c>
      <c r="AL213" s="105"/>
      <c r="AM213" s="105"/>
      <c r="AN213" s="105">
        <v>158.03</v>
      </c>
      <c r="AO213" s="105">
        <v>163</v>
      </c>
      <c r="AP213" s="105">
        <v>160.6</v>
      </c>
      <c r="AQ213" s="105">
        <v>124.33</v>
      </c>
      <c r="AR213" s="105">
        <v>129.30000000000001</v>
      </c>
      <c r="AS213" s="105">
        <v>114.9</v>
      </c>
      <c r="AT213" s="105">
        <v>95.33</v>
      </c>
      <c r="AU213" s="105">
        <v>100.3</v>
      </c>
      <c r="AV213" s="105"/>
      <c r="AW213" s="105">
        <v>114.51</v>
      </c>
      <c r="AX213" s="105">
        <v>119.5</v>
      </c>
      <c r="BF213">
        <v>107.97999999999999</v>
      </c>
    </row>
    <row r="214" spans="1:58" x14ac:dyDescent="0.2">
      <c r="A214" s="82">
        <f t="shared" si="26"/>
        <v>2009</v>
      </c>
      <c r="B214" s="82">
        <f t="shared" si="27"/>
        <v>5</v>
      </c>
      <c r="C214" s="65">
        <v>39941</v>
      </c>
      <c r="D214" s="105">
        <v>86</v>
      </c>
      <c r="E214" s="105">
        <v>92</v>
      </c>
      <c r="F214" s="105">
        <v>87</v>
      </c>
      <c r="G214" s="105"/>
      <c r="H214" s="105"/>
      <c r="I214" s="105">
        <v>269</v>
      </c>
      <c r="J214" s="105">
        <v>529</v>
      </c>
      <c r="K214" s="105">
        <v>167</v>
      </c>
      <c r="L214" s="105"/>
      <c r="M214" s="105"/>
      <c r="N214" s="105">
        <v>697</v>
      </c>
      <c r="O214" s="105">
        <v>435</v>
      </c>
      <c r="P214" s="105"/>
      <c r="Q214" s="105">
        <v>715</v>
      </c>
      <c r="R214" s="105">
        <v>939</v>
      </c>
      <c r="S214" s="105">
        <v>502</v>
      </c>
      <c r="T214" s="105"/>
      <c r="U214" s="105">
        <v>168</v>
      </c>
      <c r="V214" s="105">
        <v>173</v>
      </c>
      <c r="W214" s="105">
        <v>195.25</v>
      </c>
      <c r="Y214" s="32">
        <v>1.26</v>
      </c>
      <c r="Z214" s="32">
        <v>3.31</v>
      </c>
      <c r="AA214" s="32">
        <v>1.65</v>
      </c>
      <c r="AB214" s="32">
        <v>17.95</v>
      </c>
      <c r="AF214" s="32">
        <v>1000</v>
      </c>
      <c r="AG214" s="32">
        <v>2610</v>
      </c>
      <c r="AH214" s="105">
        <v>1300</v>
      </c>
      <c r="AI214" s="105">
        <v>14180</v>
      </c>
      <c r="AJ214" s="105" t="s">
        <v>30</v>
      </c>
      <c r="AK214" s="105">
        <v>25000</v>
      </c>
      <c r="AL214" s="105"/>
      <c r="AM214" s="105"/>
      <c r="AN214" s="105">
        <v>157.86000000000001</v>
      </c>
      <c r="AO214" s="105">
        <v>162.9</v>
      </c>
      <c r="AP214" s="105">
        <v>159.6</v>
      </c>
      <c r="AQ214" s="105">
        <v>124.17</v>
      </c>
      <c r="AR214" s="105">
        <v>129.19999999999999</v>
      </c>
      <c r="AS214" s="105">
        <v>114</v>
      </c>
      <c r="AT214" s="105">
        <v>95.33</v>
      </c>
      <c r="AU214" s="105">
        <v>100.3</v>
      </c>
      <c r="AV214" s="105"/>
      <c r="AW214" s="105">
        <v>114.41</v>
      </c>
      <c r="AX214" s="105">
        <v>119.4</v>
      </c>
      <c r="BF214">
        <v>107.94</v>
      </c>
    </row>
    <row r="215" spans="1:58" x14ac:dyDescent="0.2">
      <c r="A215" s="82">
        <f t="shared" si="26"/>
        <v>2009</v>
      </c>
      <c r="B215" s="82">
        <f t="shared" si="27"/>
        <v>5</v>
      </c>
      <c r="C215" s="65">
        <v>39948</v>
      </c>
      <c r="D215" s="105">
        <v>86</v>
      </c>
      <c r="E215" s="105">
        <v>95</v>
      </c>
      <c r="F215" s="105">
        <v>95</v>
      </c>
      <c r="G215" s="105"/>
      <c r="H215" s="105"/>
      <c r="I215" s="105">
        <v>269</v>
      </c>
      <c r="J215" s="105">
        <v>529</v>
      </c>
      <c r="K215" s="105">
        <v>157</v>
      </c>
      <c r="L215" s="105"/>
      <c r="M215" s="105"/>
      <c r="N215" s="105">
        <v>697</v>
      </c>
      <c r="O215" s="105">
        <v>440</v>
      </c>
      <c r="P215" s="105"/>
      <c r="Q215" s="105">
        <v>715</v>
      </c>
      <c r="R215" s="105">
        <v>939</v>
      </c>
      <c r="S215" s="105">
        <v>502</v>
      </c>
      <c r="T215" s="105"/>
      <c r="U215" s="105">
        <v>171.5</v>
      </c>
      <c r="V215" s="105">
        <v>178</v>
      </c>
      <c r="W215" s="105">
        <v>203</v>
      </c>
      <c r="Y215" s="32">
        <v>1.25</v>
      </c>
      <c r="Z215" s="32">
        <v>3.26</v>
      </c>
      <c r="AA215" s="32">
        <v>1.68</v>
      </c>
      <c r="AB215" s="32">
        <v>17.95</v>
      </c>
      <c r="AF215" s="32">
        <v>990</v>
      </c>
      <c r="AG215" s="32">
        <v>2580</v>
      </c>
      <c r="AH215" s="105">
        <v>1330</v>
      </c>
      <c r="AI215" s="105">
        <v>14180</v>
      </c>
      <c r="AJ215" s="105" t="s">
        <v>30</v>
      </c>
      <c r="AK215" s="105">
        <v>25000</v>
      </c>
      <c r="AL215" s="105"/>
      <c r="AM215" s="105"/>
      <c r="AN215" s="105">
        <v>159.26</v>
      </c>
      <c r="AO215" s="105">
        <v>164.3</v>
      </c>
      <c r="AP215" s="105">
        <v>161.19999999999999</v>
      </c>
      <c r="AQ215" s="105">
        <v>125.24</v>
      </c>
      <c r="AR215" s="105">
        <v>130.19999999999999</v>
      </c>
      <c r="AS215" s="105">
        <v>115.5</v>
      </c>
      <c r="AT215" s="105">
        <v>94.7</v>
      </c>
      <c r="AU215" s="105">
        <v>99.7</v>
      </c>
      <c r="AV215" s="105"/>
      <c r="AW215" s="105">
        <v>115.56</v>
      </c>
      <c r="AX215" s="105">
        <v>120.6</v>
      </c>
      <c r="BF215">
        <v>108.06</v>
      </c>
    </row>
    <row r="216" spans="1:58" x14ac:dyDescent="0.2">
      <c r="A216" s="82">
        <f t="shared" ref="A216:A279" si="28">IF(C216&gt;0,YEAR(C216),0)</f>
        <v>2009</v>
      </c>
      <c r="B216" s="82">
        <f t="shared" ref="B216:B279" si="29">IF(C216&gt;0,MONTH(C216),0)</f>
        <v>5</v>
      </c>
      <c r="C216" s="65">
        <v>39955</v>
      </c>
      <c r="D216" s="105">
        <v>84</v>
      </c>
      <c r="E216" s="105">
        <v>92</v>
      </c>
      <c r="F216" s="105">
        <v>87</v>
      </c>
      <c r="G216" s="105"/>
      <c r="H216" s="105"/>
      <c r="I216" s="105">
        <v>244.75</v>
      </c>
      <c r="J216" s="105">
        <v>529</v>
      </c>
      <c r="K216" s="105">
        <v>143.75</v>
      </c>
      <c r="L216" s="105"/>
      <c r="M216" s="105"/>
      <c r="N216" s="105">
        <v>697</v>
      </c>
      <c r="O216" s="105">
        <v>411</v>
      </c>
      <c r="P216" s="105"/>
      <c r="Q216" s="105">
        <v>715</v>
      </c>
      <c r="R216" s="105">
        <v>975</v>
      </c>
      <c r="S216" s="105">
        <v>528</v>
      </c>
      <c r="T216" s="105"/>
      <c r="U216" s="105">
        <v>174.25</v>
      </c>
      <c r="V216" s="105">
        <v>177</v>
      </c>
      <c r="W216" s="105">
        <v>194.5</v>
      </c>
      <c r="Y216" s="32">
        <v>1.25</v>
      </c>
      <c r="Z216" s="32">
        <v>3.34</v>
      </c>
      <c r="AA216" s="32">
        <v>1.63</v>
      </c>
      <c r="AB216" s="32">
        <v>17.75</v>
      </c>
      <c r="AF216" s="32">
        <v>990</v>
      </c>
      <c r="AG216" s="32">
        <v>2640</v>
      </c>
      <c r="AH216" s="105">
        <v>1290</v>
      </c>
      <c r="AI216" s="105">
        <v>14020</v>
      </c>
      <c r="AJ216" s="105" t="s">
        <v>30</v>
      </c>
      <c r="AK216" s="105">
        <v>25000</v>
      </c>
      <c r="AL216" s="105"/>
      <c r="AM216" s="105"/>
      <c r="AN216" s="105">
        <v>152.49</v>
      </c>
      <c r="AO216" s="105">
        <v>157.5</v>
      </c>
      <c r="AP216" s="105">
        <v>155.6</v>
      </c>
      <c r="AQ216" s="105">
        <v>119.12</v>
      </c>
      <c r="AR216" s="105">
        <v>124.1</v>
      </c>
      <c r="AS216" s="105">
        <v>110.2</v>
      </c>
      <c r="AT216" s="105">
        <v>92.03</v>
      </c>
      <c r="AU216" s="105">
        <v>97</v>
      </c>
      <c r="AV216" s="105"/>
      <c r="AW216" s="105">
        <v>110.7</v>
      </c>
      <c r="AX216" s="105">
        <v>115.7</v>
      </c>
      <c r="BF216">
        <v>104.47999999999999</v>
      </c>
    </row>
    <row r="217" spans="1:58" x14ac:dyDescent="0.2">
      <c r="A217" s="82">
        <f t="shared" si="28"/>
        <v>2009</v>
      </c>
      <c r="B217" s="82">
        <f t="shared" si="29"/>
        <v>5</v>
      </c>
      <c r="C217" s="65">
        <v>39962</v>
      </c>
      <c r="D217" s="105">
        <v>95</v>
      </c>
      <c r="E217" s="105">
        <v>103</v>
      </c>
      <c r="F217" s="105">
        <v>97</v>
      </c>
      <c r="G217" s="105"/>
      <c r="H217" s="105"/>
      <c r="I217" s="105">
        <v>278</v>
      </c>
      <c r="J217" s="105">
        <v>529</v>
      </c>
      <c r="K217" s="105">
        <v>157</v>
      </c>
      <c r="L217" s="105"/>
      <c r="M217" s="105"/>
      <c r="N217" s="105">
        <v>697</v>
      </c>
      <c r="O217" s="105">
        <v>485.5</v>
      </c>
      <c r="P217" s="105"/>
      <c r="Q217" s="105">
        <v>715</v>
      </c>
      <c r="R217" s="105">
        <v>939</v>
      </c>
      <c r="S217" s="105">
        <v>502</v>
      </c>
      <c r="T217" s="105"/>
      <c r="U217" s="105">
        <v>173.25</v>
      </c>
      <c r="V217" s="105">
        <v>179.75</v>
      </c>
      <c r="W217" s="105">
        <v>206</v>
      </c>
      <c r="Y217" s="32">
        <v>1.25</v>
      </c>
      <c r="Z217" s="32">
        <v>3.3</v>
      </c>
      <c r="AA217" s="32">
        <v>1.68</v>
      </c>
      <c r="AB217" s="32">
        <v>17.95</v>
      </c>
      <c r="AF217" s="32">
        <v>990</v>
      </c>
      <c r="AG217" s="32">
        <v>2610</v>
      </c>
      <c r="AH217" s="105">
        <v>1330</v>
      </c>
      <c r="AI217" s="105">
        <v>14180</v>
      </c>
      <c r="AJ217" s="105" t="s">
        <v>30</v>
      </c>
      <c r="AK217" s="105">
        <v>25000</v>
      </c>
      <c r="AL217" s="105"/>
      <c r="AM217" s="105"/>
      <c r="AN217" s="105">
        <v>167.21</v>
      </c>
      <c r="AO217" s="105">
        <v>172.2</v>
      </c>
      <c r="AP217" s="105">
        <v>170.7</v>
      </c>
      <c r="AQ217" s="105">
        <v>132.53</v>
      </c>
      <c r="AR217" s="105">
        <v>137.5</v>
      </c>
      <c r="AS217" s="105">
        <v>125.2</v>
      </c>
      <c r="AT217" s="105">
        <v>113</v>
      </c>
      <c r="AU217" s="105">
        <v>118</v>
      </c>
      <c r="AV217" s="105"/>
      <c r="AW217" s="105">
        <v>123.62</v>
      </c>
      <c r="AX217" s="105">
        <v>128.6</v>
      </c>
      <c r="BF217">
        <v>122.24</v>
      </c>
    </row>
    <row r="218" spans="1:58" x14ac:dyDescent="0.2">
      <c r="A218" s="82">
        <f t="shared" si="28"/>
        <v>2009</v>
      </c>
      <c r="B218" s="82">
        <f t="shared" si="29"/>
        <v>6</v>
      </c>
      <c r="C218" s="65">
        <v>39969</v>
      </c>
      <c r="D218" s="105">
        <v>97</v>
      </c>
      <c r="E218" s="105">
        <v>105</v>
      </c>
      <c r="F218" s="105">
        <v>97</v>
      </c>
      <c r="G218" s="105"/>
      <c r="H218" s="105"/>
      <c r="I218" s="105">
        <v>272.5</v>
      </c>
      <c r="J218" s="105">
        <v>529</v>
      </c>
      <c r="K218" s="105">
        <v>156</v>
      </c>
      <c r="L218" s="105"/>
      <c r="M218" s="105"/>
      <c r="N218" s="105">
        <v>697</v>
      </c>
      <c r="O218" s="105">
        <v>465.5</v>
      </c>
      <c r="P218" s="105"/>
      <c r="Q218" s="105">
        <v>715</v>
      </c>
      <c r="R218" s="105">
        <v>939</v>
      </c>
      <c r="S218" s="105">
        <v>502</v>
      </c>
      <c r="T218" s="105"/>
      <c r="U218" s="105">
        <v>173.5</v>
      </c>
      <c r="V218" s="105">
        <v>180</v>
      </c>
      <c r="W218" s="105">
        <v>206.25</v>
      </c>
      <c r="Y218" s="32">
        <v>1.24</v>
      </c>
      <c r="Z218" s="32">
        <v>3.3</v>
      </c>
      <c r="AA218" s="32">
        <v>1.65</v>
      </c>
      <c r="AB218" s="32">
        <v>17.850000000000001</v>
      </c>
      <c r="AC218" s="32">
        <v>9.9499999999999993</v>
      </c>
      <c r="AF218" s="32">
        <v>980</v>
      </c>
      <c r="AG218" s="32">
        <v>2610</v>
      </c>
      <c r="AH218" s="105">
        <v>1300</v>
      </c>
      <c r="AI218" s="105">
        <v>14100</v>
      </c>
      <c r="AJ218" s="105">
        <v>7860</v>
      </c>
      <c r="AK218" s="105">
        <v>25000</v>
      </c>
      <c r="AL218" s="105"/>
      <c r="AM218" s="105"/>
      <c r="AN218" s="105">
        <v>166.78</v>
      </c>
      <c r="AO218" s="105">
        <v>171.8</v>
      </c>
      <c r="AP218" s="105">
        <v>168.5</v>
      </c>
      <c r="AQ218" s="105">
        <v>132.99</v>
      </c>
      <c r="AR218" s="105">
        <v>138</v>
      </c>
      <c r="AS218" s="105">
        <v>123.8</v>
      </c>
      <c r="AT218" s="105">
        <v>104.78</v>
      </c>
      <c r="AU218" s="105">
        <v>109.8</v>
      </c>
      <c r="AV218" s="105"/>
      <c r="AW218" s="105">
        <v>124.37</v>
      </c>
      <c r="AX218" s="105">
        <v>129.4</v>
      </c>
      <c r="BF218">
        <v>117.64</v>
      </c>
    </row>
    <row r="219" spans="1:58" x14ac:dyDescent="0.2">
      <c r="A219" s="82">
        <f t="shared" si="28"/>
        <v>2009</v>
      </c>
      <c r="B219" s="82">
        <f t="shared" si="29"/>
        <v>6</v>
      </c>
      <c r="C219" s="65">
        <v>39976</v>
      </c>
      <c r="D219" s="105">
        <v>97</v>
      </c>
      <c r="E219" s="105">
        <v>105</v>
      </c>
      <c r="F219" s="105">
        <v>97</v>
      </c>
      <c r="G219" s="105"/>
      <c r="H219" s="105"/>
      <c r="I219" s="105">
        <v>276.5</v>
      </c>
      <c r="J219" s="105">
        <v>529</v>
      </c>
      <c r="K219" s="105">
        <v>156</v>
      </c>
      <c r="L219" s="105"/>
      <c r="M219" s="105"/>
      <c r="N219" s="105">
        <v>697</v>
      </c>
      <c r="O219" s="105">
        <v>465.5</v>
      </c>
      <c r="P219" s="105"/>
      <c r="Q219" s="105">
        <v>715</v>
      </c>
      <c r="R219" s="105">
        <v>914</v>
      </c>
      <c r="S219" s="105">
        <v>487</v>
      </c>
      <c r="T219" s="105"/>
      <c r="U219" s="105">
        <v>174.5</v>
      </c>
      <c r="V219" s="105">
        <v>180.5</v>
      </c>
      <c r="W219" s="105">
        <v>206.75</v>
      </c>
      <c r="Y219" s="32">
        <v>1.24</v>
      </c>
      <c r="Z219" s="32">
        <v>3.3</v>
      </c>
      <c r="AA219" s="32">
        <v>1.65</v>
      </c>
      <c r="AB219" s="32">
        <v>17.850000000000001</v>
      </c>
      <c r="AC219" s="32">
        <v>9.9499999999999993</v>
      </c>
      <c r="AF219" s="32">
        <v>980</v>
      </c>
      <c r="AG219" s="32">
        <v>2610</v>
      </c>
      <c r="AH219" s="105">
        <v>1300</v>
      </c>
      <c r="AI219" s="105">
        <v>14100</v>
      </c>
      <c r="AJ219" s="105">
        <v>7860</v>
      </c>
      <c r="AK219" s="105">
        <v>25000</v>
      </c>
      <c r="AL219" s="105"/>
      <c r="AM219" s="105"/>
      <c r="AN219" s="105">
        <v>167.48</v>
      </c>
      <c r="AO219" s="105">
        <v>172.5</v>
      </c>
      <c r="AP219" s="105">
        <v>168.6</v>
      </c>
      <c r="AQ219" s="105">
        <v>133.53</v>
      </c>
      <c r="AR219" s="105">
        <v>138.5</v>
      </c>
      <c r="AS219" s="105">
        <v>124.1</v>
      </c>
      <c r="AT219" s="105">
        <v>104.78</v>
      </c>
      <c r="AU219" s="105">
        <v>109.8</v>
      </c>
      <c r="AV219" s="105"/>
      <c r="AW219" s="105">
        <v>124.81</v>
      </c>
      <c r="AX219" s="105">
        <v>129.80000000000001</v>
      </c>
      <c r="BF219">
        <v>117.80000000000001</v>
      </c>
    </row>
    <row r="220" spans="1:58" x14ac:dyDescent="0.2">
      <c r="A220" s="82">
        <f t="shared" si="28"/>
        <v>2009</v>
      </c>
      <c r="B220" s="82">
        <f t="shared" si="29"/>
        <v>6</v>
      </c>
      <c r="C220" s="65">
        <v>39983</v>
      </c>
      <c r="D220" s="105">
        <v>95</v>
      </c>
      <c r="E220" s="105">
        <v>104</v>
      </c>
      <c r="F220" s="105">
        <v>95</v>
      </c>
      <c r="G220" s="105"/>
      <c r="H220" s="105"/>
      <c r="I220" s="105">
        <v>278</v>
      </c>
      <c r="J220" s="105">
        <v>529</v>
      </c>
      <c r="K220" s="105">
        <v>156</v>
      </c>
      <c r="L220" s="105"/>
      <c r="M220" s="105"/>
      <c r="N220" s="105">
        <v>697</v>
      </c>
      <c r="O220" s="105">
        <v>465.5</v>
      </c>
      <c r="P220" s="105"/>
      <c r="Q220" s="105">
        <v>715</v>
      </c>
      <c r="R220" s="105">
        <v>914</v>
      </c>
      <c r="S220" s="105">
        <v>487</v>
      </c>
      <c r="T220" s="105"/>
      <c r="U220" s="105">
        <v>174.5</v>
      </c>
      <c r="V220" s="105">
        <v>183.25</v>
      </c>
      <c r="W220" s="105">
        <v>209</v>
      </c>
      <c r="Y220" s="32">
        <v>1.19</v>
      </c>
      <c r="Z220" s="32">
        <v>3.32</v>
      </c>
      <c r="AA220" s="32">
        <v>1.63</v>
      </c>
      <c r="AB220" s="32">
        <v>17.850000000000001</v>
      </c>
      <c r="AC220" s="32">
        <v>9.9499999999999993</v>
      </c>
      <c r="AF220" s="32">
        <v>940</v>
      </c>
      <c r="AG220" s="32">
        <v>2620</v>
      </c>
      <c r="AH220" s="105">
        <v>1290</v>
      </c>
      <c r="AI220" s="105">
        <v>14100</v>
      </c>
      <c r="AJ220" s="105">
        <v>7860</v>
      </c>
      <c r="AK220" s="105">
        <v>25000</v>
      </c>
      <c r="AL220" s="105"/>
      <c r="AM220" s="105"/>
      <c r="AN220" s="105">
        <v>166.85</v>
      </c>
      <c r="AO220" s="105">
        <v>171.9</v>
      </c>
      <c r="AP220" s="105">
        <v>168.2</v>
      </c>
      <c r="AQ220" s="105">
        <v>132.77000000000001</v>
      </c>
      <c r="AR220" s="105">
        <v>137.80000000000001</v>
      </c>
      <c r="AS220" s="105">
        <v>123.3</v>
      </c>
      <c r="AT220" s="105">
        <v>102.93</v>
      </c>
      <c r="AU220" s="105">
        <v>107.9</v>
      </c>
      <c r="AV220" s="105"/>
      <c r="AW220" s="105">
        <v>123.72</v>
      </c>
      <c r="AX220" s="105">
        <v>128.69999999999999</v>
      </c>
      <c r="BF220">
        <v>116.22</v>
      </c>
    </row>
    <row r="221" spans="1:58" x14ac:dyDescent="0.2">
      <c r="A221" s="82">
        <f t="shared" si="28"/>
        <v>2009</v>
      </c>
      <c r="B221" s="82">
        <f t="shared" si="29"/>
        <v>6</v>
      </c>
      <c r="C221" s="65">
        <v>39990</v>
      </c>
      <c r="D221" s="105">
        <v>94</v>
      </c>
      <c r="E221" s="105">
        <v>99</v>
      </c>
      <c r="F221" s="105">
        <v>96</v>
      </c>
      <c r="G221" s="105"/>
      <c r="H221" s="105"/>
      <c r="I221" s="105">
        <v>270.25</v>
      </c>
      <c r="J221" s="105">
        <v>529</v>
      </c>
      <c r="K221" s="105">
        <v>153</v>
      </c>
      <c r="L221" s="105"/>
      <c r="M221" s="105"/>
      <c r="N221" s="105">
        <v>702</v>
      </c>
      <c r="O221" s="105">
        <v>465.5</v>
      </c>
      <c r="P221" s="105"/>
      <c r="Q221" s="105">
        <v>715</v>
      </c>
      <c r="R221" s="105">
        <v>914</v>
      </c>
      <c r="S221" s="105">
        <v>487</v>
      </c>
      <c r="T221" s="105"/>
      <c r="U221" s="105">
        <v>174.25</v>
      </c>
      <c r="V221" s="105">
        <v>182.25</v>
      </c>
      <c r="W221" s="105">
        <v>206</v>
      </c>
      <c r="Y221" s="32">
        <v>1.19</v>
      </c>
      <c r="Z221" s="32">
        <v>3.32</v>
      </c>
      <c r="AA221" s="32">
        <v>1.63</v>
      </c>
      <c r="AB221" s="32">
        <v>17.850000000000001</v>
      </c>
      <c r="AC221" s="32">
        <v>9.9499999999999993</v>
      </c>
      <c r="AF221" s="32">
        <v>940</v>
      </c>
      <c r="AG221" s="32">
        <v>2620</v>
      </c>
      <c r="AH221" s="105">
        <v>1290</v>
      </c>
      <c r="AI221" s="105">
        <v>14100</v>
      </c>
      <c r="AJ221" s="105">
        <v>7860</v>
      </c>
      <c r="AK221" s="105">
        <v>25000</v>
      </c>
      <c r="AL221" s="105"/>
      <c r="AM221" s="105"/>
      <c r="AN221" s="105">
        <v>163.19</v>
      </c>
      <c r="AO221" s="105">
        <v>168.2</v>
      </c>
      <c r="AP221" s="105">
        <v>164.3</v>
      </c>
      <c r="AQ221" s="105">
        <v>128.79</v>
      </c>
      <c r="AR221" s="105">
        <v>133.80000000000001</v>
      </c>
      <c r="AS221" s="105">
        <v>119.25</v>
      </c>
      <c r="AT221" s="105">
        <v>101.12</v>
      </c>
      <c r="AU221" s="105">
        <v>106.1</v>
      </c>
      <c r="AV221" s="105"/>
      <c r="AW221" s="105">
        <v>120.6</v>
      </c>
      <c r="AX221" s="105">
        <v>125.6</v>
      </c>
      <c r="BF221">
        <v>113.9</v>
      </c>
    </row>
    <row r="222" spans="1:58" x14ac:dyDescent="0.2">
      <c r="A222" s="82">
        <f t="shared" si="28"/>
        <v>2009</v>
      </c>
      <c r="B222" s="82">
        <f t="shared" si="29"/>
        <v>7</v>
      </c>
      <c r="C222" s="65">
        <v>39997</v>
      </c>
      <c r="D222" s="105">
        <v>90</v>
      </c>
      <c r="E222" s="105">
        <v>93</v>
      </c>
      <c r="F222" s="105">
        <v>96</v>
      </c>
      <c r="G222" s="105"/>
      <c r="H222" s="105"/>
      <c r="I222" s="105">
        <v>266</v>
      </c>
      <c r="J222" s="105">
        <v>529</v>
      </c>
      <c r="K222" s="105">
        <v>153</v>
      </c>
      <c r="L222" s="105"/>
      <c r="M222" s="105"/>
      <c r="N222" s="105">
        <v>702</v>
      </c>
      <c r="O222" s="105">
        <v>440</v>
      </c>
      <c r="P222" s="105"/>
      <c r="Q222" s="105">
        <v>715</v>
      </c>
      <c r="R222" s="105">
        <v>914</v>
      </c>
      <c r="S222" s="105">
        <v>487</v>
      </c>
      <c r="T222" s="105"/>
      <c r="U222" s="105">
        <v>171.5</v>
      </c>
      <c r="V222" s="105">
        <v>179.25</v>
      </c>
      <c r="W222" s="105">
        <v>202.75</v>
      </c>
      <c r="Y222" s="32">
        <v>1.2</v>
      </c>
      <c r="Z222" s="32">
        <v>3.32</v>
      </c>
      <c r="AA222" s="32">
        <v>1.62</v>
      </c>
      <c r="AB222" s="32">
        <v>17.95</v>
      </c>
      <c r="AC222" s="32">
        <v>9.9499999999999993</v>
      </c>
      <c r="AF222" s="32">
        <v>950</v>
      </c>
      <c r="AG222" s="32">
        <v>2620</v>
      </c>
      <c r="AH222" s="105">
        <v>1280</v>
      </c>
      <c r="AI222" s="105">
        <v>14180</v>
      </c>
      <c r="AJ222" s="105">
        <v>7860</v>
      </c>
      <c r="AK222" s="105">
        <v>25000</v>
      </c>
      <c r="AL222" s="105"/>
      <c r="AM222" s="105"/>
      <c r="AN222" s="105">
        <v>158.46</v>
      </c>
      <c r="AO222" s="105">
        <v>163.5</v>
      </c>
      <c r="AP222" s="105">
        <v>159.6</v>
      </c>
      <c r="AQ222" s="105">
        <v>124.25</v>
      </c>
      <c r="AR222" s="105">
        <v>129.30000000000001</v>
      </c>
      <c r="AS222" s="105">
        <v>114.5</v>
      </c>
      <c r="AT222" s="105">
        <v>96.94</v>
      </c>
      <c r="AU222" s="105">
        <v>101.9</v>
      </c>
      <c r="AV222" s="105"/>
      <c r="AW222" s="105">
        <v>116.01</v>
      </c>
      <c r="AX222" s="105">
        <v>121</v>
      </c>
      <c r="BF222">
        <v>109.54</v>
      </c>
    </row>
    <row r="223" spans="1:58" x14ac:dyDescent="0.2">
      <c r="A223" s="82">
        <f t="shared" si="28"/>
        <v>2009</v>
      </c>
      <c r="B223" s="82">
        <f t="shared" si="29"/>
        <v>7</v>
      </c>
      <c r="C223" s="65">
        <v>40004</v>
      </c>
      <c r="D223" s="105">
        <v>87</v>
      </c>
      <c r="E223" s="105">
        <v>91</v>
      </c>
      <c r="F223" s="105">
        <v>92</v>
      </c>
      <c r="G223" s="105"/>
      <c r="H223" s="105"/>
      <c r="I223" s="105">
        <v>278.25</v>
      </c>
      <c r="J223" s="105">
        <v>529</v>
      </c>
      <c r="K223" s="105">
        <v>147</v>
      </c>
      <c r="L223" s="105"/>
      <c r="M223" s="105"/>
      <c r="N223" s="105">
        <v>702</v>
      </c>
      <c r="O223" s="105">
        <v>446</v>
      </c>
      <c r="P223" s="105"/>
      <c r="Q223" s="105">
        <v>715</v>
      </c>
      <c r="R223" s="105">
        <v>921</v>
      </c>
      <c r="S223" s="105">
        <v>491</v>
      </c>
      <c r="T223" s="105"/>
      <c r="U223" s="105">
        <v>171.75</v>
      </c>
      <c r="V223" s="105">
        <v>180</v>
      </c>
      <c r="W223" s="105">
        <v>204.75</v>
      </c>
      <c r="Y223" s="32">
        <v>1.2</v>
      </c>
      <c r="Z223" s="32">
        <v>3.32</v>
      </c>
      <c r="AA223" s="32">
        <v>1.62</v>
      </c>
      <c r="AB223" s="32">
        <v>17.95</v>
      </c>
      <c r="AC223" s="32">
        <v>9.9499999999999993</v>
      </c>
      <c r="AF223" s="32">
        <v>950</v>
      </c>
      <c r="AG223" s="32">
        <v>2620</v>
      </c>
      <c r="AH223" s="105">
        <v>1280</v>
      </c>
      <c r="AI223" s="105">
        <v>14180</v>
      </c>
      <c r="AJ223" s="105">
        <v>7860</v>
      </c>
      <c r="AK223" s="105">
        <v>25000</v>
      </c>
      <c r="AL223" s="105"/>
      <c r="AM223" s="105"/>
      <c r="AN223" s="105">
        <v>159.41</v>
      </c>
      <c r="AO223" s="105">
        <v>164.4</v>
      </c>
      <c r="AP223" s="105">
        <v>160.69999999999999</v>
      </c>
      <c r="AQ223" s="105">
        <v>124</v>
      </c>
      <c r="AR223" s="105">
        <v>129</v>
      </c>
      <c r="AS223" s="105">
        <v>114.9</v>
      </c>
      <c r="AT223" s="105">
        <v>94.2</v>
      </c>
      <c r="AU223" s="105">
        <v>99.2</v>
      </c>
      <c r="AV223" s="105"/>
      <c r="AW223" s="105">
        <v>115.5</v>
      </c>
      <c r="AX223" s="105">
        <v>120.5</v>
      </c>
      <c r="BF223">
        <v>107.72</v>
      </c>
    </row>
    <row r="224" spans="1:58" x14ac:dyDescent="0.2">
      <c r="A224" s="82">
        <f t="shared" si="28"/>
        <v>2009</v>
      </c>
      <c r="B224" s="82">
        <f t="shared" si="29"/>
        <v>7</v>
      </c>
      <c r="C224" s="65">
        <v>40011</v>
      </c>
      <c r="D224" s="105">
        <v>86</v>
      </c>
      <c r="E224" s="105">
        <v>88</v>
      </c>
      <c r="F224" s="105">
        <v>86</v>
      </c>
      <c r="G224" s="105"/>
      <c r="H224" s="105"/>
      <c r="I224" s="105">
        <v>258</v>
      </c>
      <c r="J224" s="105">
        <v>577</v>
      </c>
      <c r="K224" s="105">
        <v>147</v>
      </c>
      <c r="L224" s="105"/>
      <c r="M224" s="105">
        <v>149</v>
      </c>
      <c r="N224" s="105">
        <v>702</v>
      </c>
      <c r="O224" s="105">
        <v>446</v>
      </c>
      <c r="P224" s="105"/>
      <c r="Q224" s="105">
        <v>751</v>
      </c>
      <c r="R224" s="105">
        <v>899</v>
      </c>
      <c r="S224" s="105">
        <v>472</v>
      </c>
      <c r="T224" s="105"/>
      <c r="U224" s="105">
        <v>166.25</v>
      </c>
      <c r="V224" s="105">
        <v>173.5</v>
      </c>
      <c r="W224" s="105">
        <v>199.75</v>
      </c>
      <c r="Y224" s="32">
        <v>1.26</v>
      </c>
      <c r="Z224" s="32">
        <v>3.47</v>
      </c>
      <c r="AA224" s="32">
        <v>1.62</v>
      </c>
      <c r="AB224" s="32">
        <v>18.170000000000002</v>
      </c>
      <c r="AC224" s="32">
        <v>9.9499999999999993</v>
      </c>
      <c r="AF224" s="32">
        <v>1000</v>
      </c>
      <c r="AG224" s="32">
        <v>2740</v>
      </c>
      <c r="AH224" s="105">
        <v>1280</v>
      </c>
      <c r="AI224" s="105">
        <v>14350</v>
      </c>
      <c r="AJ224" s="105">
        <v>7860</v>
      </c>
      <c r="AK224" s="105">
        <v>25000</v>
      </c>
      <c r="AL224" s="105"/>
      <c r="AM224" s="105"/>
      <c r="AN224" s="105">
        <v>155.80000000000001</v>
      </c>
      <c r="AO224" s="105">
        <v>160.80000000000001</v>
      </c>
      <c r="AP224" s="105">
        <v>154.9</v>
      </c>
      <c r="AQ224" s="105">
        <v>117.7</v>
      </c>
      <c r="AR224" s="105">
        <v>122.7</v>
      </c>
      <c r="AS224" s="105">
        <v>109.2</v>
      </c>
      <c r="AT224" s="105">
        <v>92.6</v>
      </c>
      <c r="AU224" s="105">
        <v>97.6</v>
      </c>
      <c r="AV224" s="105"/>
      <c r="AW224" s="105">
        <v>111.8</v>
      </c>
      <c r="AX224" s="105">
        <v>116.8</v>
      </c>
      <c r="BF224">
        <v>105.28</v>
      </c>
    </row>
    <row r="225" spans="1:58" x14ac:dyDescent="0.2">
      <c r="A225" s="82">
        <f t="shared" si="28"/>
        <v>2009</v>
      </c>
      <c r="B225" s="82">
        <f t="shared" si="29"/>
        <v>7</v>
      </c>
      <c r="C225" s="65">
        <v>40018</v>
      </c>
      <c r="D225" s="105">
        <v>86</v>
      </c>
      <c r="E225" s="105">
        <v>88</v>
      </c>
      <c r="F225" s="105">
        <v>86</v>
      </c>
      <c r="G225" s="105"/>
      <c r="H225" s="105"/>
      <c r="I225" s="105">
        <v>257.25</v>
      </c>
      <c r="J225" s="105">
        <v>529</v>
      </c>
      <c r="K225" s="105">
        <v>135.5</v>
      </c>
      <c r="L225" s="105"/>
      <c r="M225" s="105"/>
      <c r="N225" s="105">
        <v>702</v>
      </c>
      <c r="O225" s="105">
        <v>446</v>
      </c>
      <c r="P225" s="105"/>
      <c r="Q225" s="105">
        <v>715</v>
      </c>
      <c r="R225" s="105">
        <v>921</v>
      </c>
      <c r="S225" s="105">
        <v>491</v>
      </c>
      <c r="T225" s="105"/>
      <c r="U225" s="105">
        <v>166.25</v>
      </c>
      <c r="V225" s="105">
        <v>172.5</v>
      </c>
      <c r="W225" s="105">
        <v>197.5</v>
      </c>
      <c r="Y225" s="32">
        <v>1.32</v>
      </c>
      <c r="Z225" s="32">
        <v>3.51</v>
      </c>
      <c r="AA225" s="32">
        <v>1.65</v>
      </c>
      <c r="AB225" s="32">
        <v>18.170000000000002</v>
      </c>
      <c r="AC225" s="32">
        <v>9.9499999999999993</v>
      </c>
      <c r="AF225" s="32">
        <v>1040</v>
      </c>
      <c r="AG225" s="32">
        <v>2770</v>
      </c>
      <c r="AH225" s="105">
        <v>1300</v>
      </c>
      <c r="AI225" s="105">
        <v>14350</v>
      </c>
      <c r="AJ225" s="105">
        <v>7860</v>
      </c>
      <c r="AK225" s="105">
        <v>25000</v>
      </c>
      <c r="AL225" s="105"/>
      <c r="AM225" s="105"/>
      <c r="AN225" s="105">
        <v>154.69999999999999</v>
      </c>
      <c r="AO225" s="105">
        <v>159.69999999999999</v>
      </c>
      <c r="AP225" s="105">
        <v>155.30000000000001</v>
      </c>
      <c r="AQ225" s="105">
        <v>119</v>
      </c>
      <c r="AR225" s="105">
        <v>124</v>
      </c>
      <c r="AS225" s="105">
        <v>109.6</v>
      </c>
      <c r="AT225" s="105">
        <v>91.8</v>
      </c>
      <c r="AU225" s="105">
        <v>96.8</v>
      </c>
      <c r="AV225" s="105"/>
      <c r="AW225" s="105">
        <v>111.8</v>
      </c>
      <c r="AX225" s="105">
        <v>116.8</v>
      </c>
      <c r="BF225">
        <v>104.8</v>
      </c>
    </row>
    <row r="226" spans="1:58" x14ac:dyDescent="0.2">
      <c r="A226" s="82">
        <f t="shared" si="28"/>
        <v>2009</v>
      </c>
      <c r="B226" s="82">
        <f t="shared" si="29"/>
        <v>7</v>
      </c>
      <c r="C226" s="65">
        <v>40025</v>
      </c>
      <c r="D226" s="105">
        <v>84</v>
      </c>
      <c r="E226" s="105">
        <v>90</v>
      </c>
      <c r="F226" s="105">
        <v>86</v>
      </c>
      <c r="G226" s="105"/>
      <c r="H226" s="105"/>
      <c r="I226" s="105">
        <v>241</v>
      </c>
      <c r="J226" s="105">
        <v>529</v>
      </c>
      <c r="K226" s="105">
        <v>133.75</v>
      </c>
      <c r="L226" s="105"/>
      <c r="M226" s="105"/>
      <c r="N226" s="105">
        <v>702</v>
      </c>
      <c r="O226" s="105">
        <v>446</v>
      </c>
      <c r="P226" s="105"/>
      <c r="Q226" s="105">
        <v>735</v>
      </c>
      <c r="R226" s="105">
        <v>921</v>
      </c>
      <c r="S226" s="105">
        <v>491</v>
      </c>
      <c r="T226" s="105"/>
      <c r="U226" s="105">
        <v>164.25</v>
      </c>
      <c r="V226" s="105">
        <v>167.75</v>
      </c>
      <c r="W226" s="105">
        <v>193.75</v>
      </c>
      <c r="Y226" s="32">
        <v>1.35</v>
      </c>
      <c r="Z226" s="32">
        <v>3.51</v>
      </c>
      <c r="AA226" s="32">
        <v>1.66</v>
      </c>
      <c r="AB226" s="32">
        <v>18.25</v>
      </c>
      <c r="AC226" s="32">
        <v>9.9499999999999993</v>
      </c>
      <c r="AF226" s="32">
        <v>1070</v>
      </c>
      <c r="AG226" s="32">
        <v>2770</v>
      </c>
      <c r="AH226" s="105">
        <v>1310</v>
      </c>
      <c r="AI226" s="105">
        <v>14420</v>
      </c>
      <c r="AJ226" s="105">
        <v>7860</v>
      </c>
      <c r="AK226" s="105">
        <v>25000</v>
      </c>
      <c r="AL226" s="105"/>
      <c r="AM226" s="105"/>
      <c r="AN226" s="105">
        <v>153.02000000000001</v>
      </c>
      <c r="AO226" s="105">
        <v>158</v>
      </c>
      <c r="AP226" s="105">
        <v>153.33000000000001</v>
      </c>
      <c r="AQ226" s="105">
        <v>117.35</v>
      </c>
      <c r="AR226" s="105">
        <v>122.4</v>
      </c>
      <c r="AS226" s="105">
        <v>107.61</v>
      </c>
      <c r="AT226" s="105">
        <v>91.26</v>
      </c>
      <c r="AU226" s="105">
        <v>96.3</v>
      </c>
      <c r="AV226" s="105"/>
      <c r="AW226" s="105">
        <v>110</v>
      </c>
      <c r="AX226" s="105">
        <v>115</v>
      </c>
      <c r="BF226">
        <v>103.78</v>
      </c>
    </row>
    <row r="227" spans="1:58" x14ac:dyDescent="0.2">
      <c r="A227" s="82">
        <f t="shared" si="28"/>
        <v>2009</v>
      </c>
      <c r="B227" s="82">
        <f t="shared" si="29"/>
        <v>8</v>
      </c>
      <c r="C227" s="65">
        <v>40032</v>
      </c>
      <c r="D227" s="105">
        <v>83</v>
      </c>
      <c r="E227" s="105">
        <v>90</v>
      </c>
      <c r="F227" s="105">
        <v>86</v>
      </c>
      <c r="G227" s="105"/>
      <c r="H227" s="105"/>
      <c r="I227" s="105">
        <v>254</v>
      </c>
      <c r="J227" s="105">
        <v>529</v>
      </c>
      <c r="K227" s="105">
        <v>131.75</v>
      </c>
      <c r="L227" s="105"/>
      <c r="M227" s="105"/>
      <c r="N227" s="105">
        <v>702</v>
      </c>
      <c r="O227" s="105">
        <v>405</v>
      </c>
      <c r="P227" s="105"/>
      <c r="Q227" s="105">
        <v>735</v>
      </c>
      <c r="R227" s="105">
        <v>923</v>
      </c>
      <c r="S227" s="105">
        <v>489</v>
      </c>
      <c r="T227" s="105"/>
      <c r="U227" s="105">
        <v>162.25</v>
      </c>
      <c r="V227" s="105">
        <v>166.25</v>
      </c>
      <c r="W227" s="105">
        <v>191.75</v>
      </c>
      <c r="Y227" s="32">
        <v>1.3951869056772088</v>
      </c>
      <c r="Z227" s="32">
        <v>3.41</v>
      </c>
      <c r="AA227" s="32">
        <v>1.68</v>
      </c>
      <c r="AB227" s="32">
        <v>18</v>
      </c>
      <c r="AC227" s="32">
        <v>9.9499999999999993</v>
      </c>
      <c r="AF227" s="32">
        <v>1100</v>
      </c>
      <c r="AG227" s="32">
        <v>2690</v>
      </c>
      <c r="AH227" s="105">
        <v>1330</v>
      </c>
      <c r="AI227" s="105">
        <v>14220</v>
      </c>
      <c r="AJ227" s="105">
        <v>7860</v>
      </c>
      <c r="AK227" s="105">
        <v>25000</v>
      </c>
      <c r="AL227" s="105"/>
      <c r="AM227" s="105"/>
      <c r="AN227" s="105">
        <v>154.06</v>
      </c>
      <c r="AO227" s="105">
        <v>159.1</v>
      </c>
      <c r="AP227" s="105">
        <v>154.88999999999999</v>
      </c>
      <c r="AQ227" s="105">
        <v>118.68</v>
      </c>
      <c r="AR227" s="105">
        <v>123.7</v>
      </c>
      <c r="AS227" s="105">
        <v>109.43</v>
      </c>
      <c r="AT227" s="105">
        <v>90.35</v>
      </c>
      <c r="AU227" s="105">
        <v>95.4</v>
      </c>
      <c r="AV227" s="105"/>
      <c r="AW227" s="105">
        <v>110.7</v>
      </c>
      <c r="AX227" s="105">
        <v>115.7</v>
      </c>
      <c r="BF227">
        <v>103.52000000000001</v>
      </c>
    </row>
    <row r="228" spans="1:58" x14ac:dyDescent="0.2">
      <c r="A228" s="82">
        <f t="shared" si="28"/>
        <v>2009</v>
      </c>
      <c r="B228" s="82">
        <f t="shared" si="29"/>
        <v>8</v>
      </c>
      <c r="C228" s="65">
        <v>40039</v>
      </c>
      <c r="D228" s="105">
        <v>81</v>
      </c>
      <c r="E228" s="105">
        <v>86</v>
      </c>
      <c r="F228" s="105">
        <v>84</v>
      </c>
      <c r="G228" s="105"/>
      <c r="H228" s="105"/>
      <c r="I228" s="105">
        <v>262</v>
      </c>
      <c r="J228" s="105">
        <v>529</v>
      </c>
      <c r="K228" s="105">
        <v>131.75</v>
      </c>
      <c r="L228" s="105"/>
      <c r="M228" s="105"/>
      <c r="N228" s="105">
        <v>702</v>
      </c>
      <c r="O228" s="105">
        <v>465.5</v>
      </c>
      <c r="P228" s="105"/>
      <c r="Q228" s="105">
        <v>735</v>
      </c>
      <c r="R228" s="105">
        <v>923</v>
      </c>
      <c r="S228" s="105">
        <v>489</v>
      </c>
      <c r="T228" s="105"/>
      <c r="U228" s="105">
        <v>163</v>
      </c>
      <c r="V228" s="105">
        <v>167.75</v>
      </c>
      <c r="W228" s="105">
        <v>193.75</v>
      </c>
      <c r="Y228" s="32">
        <v>1.3951869056772088</v>
      </c>
      <c r="Z228" s="32">
        <v>4.6685100305352751</v>
      </c>
      <c r="AA228" s="32">
        <v>1.71</v>
      </c>
      <c r="AB228" s="32">
        <v>18</v>
      </c>
      <c r="AC228" s="32">
        <v>9.9499999999999993</v>
      </c>
      <c r="AF228" s="32">
        <v>1100</v>
      </c>
      <c r="AG228" s="32">
        <v>3690</v>
      </c>
      <c r="AH228" s="105">
        <v>1350</v>
      </c>
      <c r="AI228" s="105">
        <v>14220</v>
      </c>
      <c r="AJ228" s="105">
        <v>7860</v>
      </c>
      <c r="AK228" s="105">
        <v>25000</v>
      </c>
      <c r="AL228" s="105"/>
      <c r="AM228" s="105"/>
      <c r="AN228" s="105">
        <v>156.15</v>
      </c>
      <c r="AO228" s="105">
        <v>161.19999999999999</v>
      </c>
      <c r="AP228" s="105">
        <v>155.1</v>
      </c>
      <c r="AQ228" s="105">
        <v>117.9</v>
      </c>
      <c r="AR228" s="105">
        <v>122.9</v>
      </c>
      <c r="AS228" s="105">
        <v>108.2</v>
      </c>
      <c r="AT228" s="105">
        <v>88.1</v>
      </c>
      <c r="AU228" s="105">
        <v>93.1</v>
      </c>
      <c r="AV228" s="105"/>
      <c r="AW228" s="105">
        <v>110.1</v>
      </c>
      <c r="AX228" s="105">
        <v>115.1</v>
      </c>
      <c r="BF228">
        <v>101.89999999999999</v>
      </c>
    </row>
    <row r="229" spans="1:58" x14ac:dyDescent="0.2">
      <c r="A229" s="82">
        <f t="shared" si="28"/>
        <v>2009</v>
      </c>
      <c r="B229" s="82">
        <f t="shared" si="29"/>
        <v>8</v>
      </c>
      <c r="C229" s="65">
        <v>40046</v>
      </c>
      <c r="D229" s="105">
        <v>80</v>
      </c>
      <c r="E229" s="105">
        <v>84</v>
      </c>
      <c r="F229" s="105">
        <v>84</v>
      </c>
      <c r="G229" s="105"/>
      <c r="H229" s="105"/>
      <c r="I229" s="105">
        <v>254.25</v>
      </c>
      <c r="J229" s="105">
        <v>529</v>
      </c>
      <c r="K229" s="105">
        <v>127.75</v>
      </c>
      <c r="L229" s="105"/>
      <c r="M229" s="105"/>
      <c r="N229" s="105">
        <v>774.25</v>
      </c>
      <c r="O229" s="105">
        <v>445.25</v>
      </c>
      <c r="P229" s="105"/>
      <c r="Q229" s="105">
        <v>735</v>
      </c>
      <c r="R229" s="105">
        <v>923</v>
      </c>
      <c r="S229" s="105">
        <v>489</v>
      </c>
      <c r="T229" s="105"/>
      <c r="U229" s="105">
        <v>162.25</v>
      </c>
      <c r="V229" s="105">
        <v>166.25</v>
      </c>
      <c r="W229" s="105">
        <v>191.75</v>
      </c>
      <c r="Y229" s="32">
        <v>1.3951869056772088</v>
      </c>
      <c r="Z229" s="32">
        <v>4.6685100305352751</v>
      </c>
      <c r="AA229" s="32">
        <v>1.73</v>
      </c>
      <c r="AB229" s="32">
        <v>18.149999999999999</v>
      </c>
      <c r="AC229" s="32">
        <v>9.9499999999999993</v>
      </c>
      <c r="AF229" s="32">
        <v>1100</v>
      </c>
      <c r="AG229" s="32">
        <v>3690</v>
      </c>
      <c r="AH229" s="105">
        <v>1370</v>
      </c>
      <c r="AI229" s="105">
        <v>14340</v>
      </c>
      <c r="AJ229" s="105">
        <v>7860</v>
      </c>
      <c r="AK229" s="105">
        <v>25000</v>
      </c>
      <c r="AL229" s="105"/>
      <c r="AM229" s="105"/>
      <c r="AN229" s="105">
        <v>153.19999999999999</v>
      </c>
      <c r="AO229" s="105">
        <v>158.19999999999999</v>
      </c>
      <c r="AP229" s="105">
        <v>155.69999999999999</v>
      </c>
      <c r="AQ229" s="105">
        <v>115.3</v>
      </c>
      <c r="AR229" s="105">
        <v>120.3</v>
      </c>
      <c r="AS229" s="105">
        <v>105.7</v>
      </c>
      <c r="AT229" s="105">
        <v>86.6</v>
      </c>
      <c r="AU229" s="105">
        <v>91.6</v>
      </c>
      <c r="AV229" s="105"/>
      <c r="AW229" s="105">
        <v>107.9</v>
      </c>
      <c r="AX229" s="105">
        <v>112.9</v>
      </c>
      <c r="BF229">
        <v>100.12</v>
      </c>
    </row>
    <row r="230" spans="1:58" x14ac:dyDescent="0.2">
      <c r="A230" s="82">
        <f t="shared" si="28"/>
        <v>2009</v>
      </c>
      <c r="B230" s="82">
        <f t="shared" si="29"/>
        <v>8</v>
      </c>
      <c r="C230" s="65">
        <v>40053</v>
      </c>
      <c r="D230" s="105">
        <v>80</v>
      </c>
      <c r="E230" s="105">
        <v>82</v>
      </c>
      <c r="F230" s="105">
        <v>82</v>
      </c>
      <c r="G230" s="105"/>
      <c r="H230" s="105"/>
      <c r="I230" s="105">
        <v>252.5</v>
      </c>
      <c r="J230" s="105">
        <v>577</v>
      </c>
      <c r="K230" s="105">
        <v>127.75</v>
      </c>
      <c r="L230" s="105"/>
      <c r="M230" s="105"/>
      <c r="N230" s="105">
        <v>775</v>
      </c>
      <c r="O230" s="105">
        <v>450.5</v>
      </c>
      <c r="P230" s="105"/>
      <c r="Q230" s="105">
        <v>735</v>
      </c>
      <c r="R230" s="105">
        <v>923</v>
      </c>
      <c r="S230" s="105">
        <v>489</v>
      </c>
      <c r="T230" s="105"/>
      <c r="U230" s="105">
        <v>160.25</v>
      </c>
      <c r="V230" s="105">
        <v>164.25</v>
      </c>
      <c r="W230" s="105">
        <v>188.25</v>
      </c>
      <c r="Y230" s="32">
        <v>1.3951869056772088</v>
      </c>
      <c r="Z230" s="32">
        <v>4.6685100305352751</v>
      </c>
      <c r="AA230" s="32">
        <v>1.73</v>
      </c>
      <c r="AB230" s="32">
        <v>18.149999999999999</v>
      </c>
      <c r="AC230" s="32">
        <v>9.9499999999999993</v>
      </c>
      <c r="AF230" s="32">
        <v>1100</v>
      </c>
      <c r="AG230" s="32">
        <v>3690</v>
      </c>
      <c r="AH230" s="105">
        <v>1370</v>
      </c>
      <c r="AI230" s="105">
        <v>14340</v>
      </c>
      <c r="AJ230" s="105">
        <v>7860</v>
      </c>
      <c r="AK230" s="105">
        <v>25000</v>
      </c>
      <c r="AL230" s="105"/>
      <c r="AM230" s="105"/>
      <c r="AN230" s="105">
        <v>152.19</v>
      </c>
      <c r="AO230" s="105">
        <v>157.19999999999999</v>
      </c>
      <c r="AP230" s="105">
        <v>154.4</v>
      </c>
      <c r="AQ230" s="105">
        <v>114.1</v>
      </c>
      <c r="AR230" s="105">
        <v>119.1</v>
      </c>
      <c r="AS230" s="105">
        <v>104.3</v>
      </c>
      <c r="AT230" s="105">
        <v>85.9</v>
      </c>
      <c r="AU230" s="105">
        <v>90.9</v>
      </c>
      <c r="AV230" s="105"/>
      <c r="AW230" s="105">
        <v>107</v>
      </c>
      <c r="AX230" s="105">
        <v>112</v>
      </c>
      <c r="BF230">
        <v>99.34</v>
      </c>
    </row>
    <row r="231" spans="1:58" x14ac:dyDescent="0.2">
      <c r="A231" s="82">
        <f t="shared" si="28"/>
        <v>2009</v>
      </c>
      <c r="B231" s="82">
        <f t="shared" si="29"/>
        <v>9</v>
      </c>
      <c r="C231" s="65">
        <v>40060</v>
      </c>
      <c r="D231" s="105">
        <v>79</v>
      </c>
      <c r="E231" s="105">
        <v>82</v>
      </c>
      <c r="F231" s="105">
        <v>79</v>
      </c>
      <c r="G231" s="105"/>
      <c r="H231" s="105"/>
      <c r="I231" s="105">
        <v>263.75</v>
      </c>
      <c r="J231" s="105">
        <v>577</v>
      </c>
      <c r="K231" s="105">
        <v>127.75</v>
      </c>
      <c r="L231" s="105"/>
      <c r="M231" s="105"/>
      <c r="N231" s="105">
        <v>775</v>
      </c>
      <c r="O231" s="105">
        <v>450.5</v>
      </c>
      <c r="P231" s="105"/>
      <c r="Q231" s="105">
        <v>735</v>
      </c>
      <c r="R231" s="105">
        <v>923</v>
      </c>
      <c r="S231" s="105">
        <v>489</v>
      </c>
      <c r="T231" s="105"/>
      <c r="U231" s="105">
        <v>161.5</v>
      </c>
      <c r="V231" s="105">
        <v>165.5</v>
      </c>
      <c r="W231" s="105">
        <v>191</v>
      </c>
      <c r="Y231" s="32">
        <v>1.44</v>
      </c>
      <c r="Z231" s="32">
        <v>3.8904250254460631</v>
      </c>
      <c r="AA231" s="32">
        <v>1.73</v>
      </c>
      <c r="AB231" s="32">
        <v>18.149999999999999</v>
      </c>
      <c r="AC231" s="32">
        <v>9.9499999999999993</v>
      </c>
      <c r="AF231" s="32">
        <v>1140</v>
      </c>
      <c r="AG231" s="32">
        <v>3070</v>
      </c>
      <c r="AH231" s="105">
        <v>1370</v>
      </c>
      <c r="AI231" s="105">
        <v>14340</v>
      </c>
      <c r="AJ231" s="105">
        <v>7860</v>
      </c>
      <c r="AK231" s="105">
        <v>25000</v>
      </c>
      <c r="AL231" s="105"/>
      <c r="AM231" s="105"/>
      <c r="AN231" s="105">
        <v>153.6</v>
      </c>
      <c r="AO231" s="105">
        <v>158.6</v>
      </c>
      <c r="AP231" s="105">
        <v>156.30000000000001</v>
      </c>
      <c r="AQ231" s="105">
        <v>115.3</v>
      </c>
      <c r="AR231" s="105">
        <v>120.3</v>
      </c>
      <c r="AS231" s="105">
        <v>106</v>
      </c>
      <c r="AT231" s="105">
        <v>85.4</v>
      </c>
      <c r="AU231" s="105">
        <v>90.4</v>
      </c>
      <c r="AV231" s="105"/>
      <c r="AW231" s="105">
        <v>107.7</v>
      </c>
      <c r="AX231" s="105">
        <v>112.7</v>
      </c>
      <c r="BF231">
        <v>99.320000000000007</v>
      </c>
    </row>
    <row r="232" spans="1:58" x14ac:dyDescent="0.2">
      <c r="A232" s="82">
        <f t="shared" si="28"/>
        <v>2009</v>
      </c>
      <c r="B232" s="82">
        <f t="shared" si="29"/>
        <v>9</v>
      </c>
      <c r="C232" s="65">
        <v>40067</v>
      </c>
      <c r="D232" s="105">
        <v>79</v>
      </c>
      <c r="E232" s="105">
        <v>82</v>
      </c>
      <c r="F232" s="105">
        <v>79</v>
      </c>
      <c r="G232" s="105"/>
      <c r="H232" s="105"/>
      <c r="I232" s="105">
        <v>255</v>
      </c>
      <c r="J232" s="105">
        <v>577</v>
      </c>
      <c r="K232" s="105">
        <v>124.75</v>
      </c>
      <c r="L232" s="105"/>
      <c r="M232" s="105"/>
      <c r="N232" s="105">
        <v>775</v>
      </c>
      <c r="O232" s="105">
        <v>430</v>
      </c>
      <c r="P232" s="105"/>
      <c r="Q232" s="105">
        <v>735</v>
      </c>
      <c r="R232" s="105">
        <v>930</v>
      </c>
      <c r="S232" s="105">
        <v>494</v>
      </c>
      <c r="T232" s="105"/>
      <c r="U232" s="105">
        <v>161.25</v>
      </c>
      <c r="V232" s="105">
        <v>165</v>
      </c>
      <c r="W232" s="105">
        <v>189.5</v>
      </c>
      <c r="Y232" s="32">
        <v>1.5293394927615558</v>
      </c>
      <c r="Z232" s="32">
        <v>3.8904250254460631</v>
      </c>
      <c r="AA232" s="32">
        <v>1.89</v>
      </c>
      <c r="AB232" s="32">
        <v>19.809999999999999</v>
      </c>
      <c r="AC232" s="32">
        <v>9.9499999999999993</v>
      </c>
      <c r="AF232" s="32">
        <v>1210</v>
      </c>
      <c r="AG232" s="32">
        <v>3070</v>
      </c>
      <c r="AH232" s="105">
        <v>1490</v>
      </c>
      <c r="AI232" s="105">
        <v>15650</v>
      </c>
      <c r="AJ232" s="105">
        <v>7860</v>
      </c>
      <c r="AK232" s="105">
        <v>25000</v>
      </c>
      <c r="AL232" s="105"/>
      <c r="AM232" s="105"/>
      <c r="AN232" s="105">
        <v>151.9</v>
      </c>
      <c r="AO232" s="105">
        <v>156.9</v>
      </c>
      <c r="AP232" s="105">
        <v>154.6</v>
      </c>
      <c r="AQ232" s="105">
        <v>114.1</v>
      </c>
      <c r="AR232" s="105">
        <v>119.1</v>
      </c>
      <c r="AS232" s="105">
        <v>104.7</v>
      </c>
      <c r="AT232" s="105">
        <v>85.2</v>
      </c>
      <c r="AU232" s="105">
        <v>90.2</v>
      </c>
      <c r="AV232" s="105"/>
      <c r="AW232" s="105">
        <v>106.7</v>
      </c>
      <c r="AX232" s="105">
        <v>111.7</v>
      </c>
      <c r="BF232">
        <v>98.800000000000011</v>
      </c>
    </row>
    <row r="233" spans="1:58" x14ac:dyDescent="0.2">
      <c r="A233" s="82">
        <f t="shared" si="28"/>
        <v>2009</v>
      </c>
      <c r="B233" s="82">
        <f t="shared" si="29"/>
        <v>9</v>
      </c>
      <c r="C233" s="65">
        <v>40074</v>
      </c>
      <c r="D233" s="105">
        <v>77</v>
      </c>
      <c r="E233" s="105">
        <v>80</v>
      </c>
      <c r="F233" s="105">
        <v>79</v>
      </c>
      <c r="G233" s="105"/>
      <c r="H233" s="105"/>
      <c r="I233" s="105">
        <v>247</v>
      </c>
      <c r="J233" s="105">
        <v>577</v>
      </c>
      <c r="K233" s="105">
        <v>127.75</v>
      </c>
      <c r="L233" s="105"/>
      <c r="M233" s="105">
        <v>128.75</v>
      </c>
      <c r="N233" s="105">
        <v>782.25</v>
      </c>
      <c r="O233" s="105">
        <v>400</v>
      </c>
      <c r="P233" s="105"/>
      <c r="Q233" s="105">
        <v>735</v>
      </c>
      <c r="R233" s="105">
        <v>930</v>
      </c>
      <c r="S233" s="105">
        <v>494</v>
      </c>
      <c r="T233" s="105"/>
      <c r="U233" s="105">
        <v>159.25</v>
      </c>
      <c r="V233" s="105">
        <v>162.75</v>
      </c>
      <c r="W233" s="105">
        <v>187.5</v>
      </c>
      <c r="Y233" s="32">
        <v>1.5293394927615558</v>
      </c>
      <c r="Z233" s="32">
        <v>3.8904250254460631</v>
      </c>
      <c r="AA233" s="32">
        <v>1.9720430301399008</v>
      </c>
      <c r="AB233" s="32">
        <v>19.95</v>
      </c>
      <c r="AC233" s="32">
        <v>9.9499999999999993</v>
      </c>
      <c r="AF233" s="32">
        <v>1210</v>
      </c>
      <c r="AG233" s="32">
        <v>3070</v>
      </c>
      <c r="AH233" s="105">
        <v>1560</v>
      </c>
      <c r="AI233" s="105">
        <v>15760</v>
      </c>
      <c r="AJ233" s="105">
        <v>7860</v>
      </c>
      <c r="AK233" s="105">
        <v>25000</v>
      </c>
      <c r="AL233" s="105"/>
      <c r="AM233" s="105"/>
      <c r="AN233" s="105">
        <v>148.5</v>
      </c>
      <c r="AO233" s="105">
        <v>153.5</v>
      </c>
      <c r="AP233" s="105">
        <v>151.80000000000001</v>
      </c>
      <c r="AQ233" s="105">
        <v>108.7</v>
      </c>
      <c r="AR233" s="105">
        <v>113.7</v>
      </c>
      <c r="AS233" s="105">
        <v>101.9</v>
      </c>
      <c r="AT233" s="105">
        <v>83.6</v>
      </c>
      <c r="AU233" s="105">
        <v>88.6</v>
      </c>
      <c r="AV233" s="105"/>
      <c r="AW233" s="105">
        <v>104</v>
      </c>
      <c r="AX233" s="105">
        <v>109</v>
      </c>
      <c r="BF233">
        <v>96.759999999999991</v>
      </c>
    </row>
    <row r="234" spans="1:58" x14ac:dyDescent="0.2">
      <c r="A234" s="82">
        <f t="shared" si="28"/>
        <v>2009</v>
      </c>
      <c r="B234" s="82">
        <f t="shared" si="29"/>
        <v>9</v>
      </c>
      <c r="C234" s="65">
        <v>40081</v>
      </c>
      <c r="D234" s="105">
        <v>77</v>
      </c>
      <c r="E234" s="105">
        <v>80</v>
      </c>
      <c r="F234" s="105">
        <v>78</v>
      </c>
      <c r="G234" s="105"/>
      <c r="H234" s="105"/>
      <c r="I234" s="105">
        <v>251.25</v>
      </c>
      <c r="J234" s="105">
        <v>530</v>
      </c>
      <c r="K234" s="105">
        <v>127.75</v>
      </c>
      <c r="L234" s="105"/>
      <c r="M234" s="105">
        <v>128.75</v>
      </c>
      <c r="N234" s="105">
        <v>798</v>
      </c>
      <c r="O234" s="105">
        <v>406</v>
      </c>
      <c r="P234" s="105"/>
      <c r="Q234" s="105">
        <v>735</v>
      </c>
      <c r="R234" s="105">
        <v>930</v>
      </c>
      <c r="S234" s="105">
        <v>494</v>
      </c>
      <c r="T234" s="105"/>
      <c r="U234" s="105">
        <v>158.25</v>
      </c>
      <c r="V234" s="105">
        <v>161.75</v>
      </c>
      <c r="W234" s="105">
        <v>185.75</v>
      </c>
      <c r="Y234" s="32">
        <v>1.5293394927615558</v>
      </c>
      <c r="Z234" s="32">
        <v>3.8904250254460631</v>
      </c>
      <c r="AA234" s="32">
        <v>1.9720430301399008</v>
      </c>
      <c r="AB234" s="32">
        <v>19.95</v>
      </c>
      <c r="AC234" s="32">
        <v>9.9499999999999993</v>
      </c>
      <c r="AF234" s="32">
        <v>1210</v>
      </c>
      <c r="AG234" s="32">
        <v>3070</v>
      </c>
      <c r="AH234" s="105">
        <v>1560</v>
      </c>
      <c r="AI234" s="105">
        <v>15760</v>
      </c>
      <c r="AJ234" s="105">
        <v>7860</v>
      </c>
      <c r="AK234" s="105">
        <v>25000</v>
      </c>
      <c r="AL234" s="105"/>
      <c r="AM234" s="105"/>
      <c r="AN234" s="105">
        <v>149.4</v>
      </c>
      <c r="AO234" s="105">
        <v>154.4</v>
      </c>
      <c r="AP234" s="105">
        <v>153.4</v>
      </c>
      <c r="AQ234" s="105">
        <v>109.1</v>
      </c>
      <c r="AR234" s="105">
        <v>114.1</v>
      </c>
      <c r="AS234" s="105">
        <v>102.6</v>
      </c>
      <c r="AT234" s="105">
        <v>83.6</v>
      </c>
      <c r="AU234" s="105">
        <v>88.6</v>
      </c>
      <c r="AV234" s="105"/>
      <c r="AW234" s="105">
        <v>104.6</v>
      </c>
      <c r="AX234" s="105">
        <v>109.6</v>
      </c>
      <c r="BF234">
        <v>97</v>
      </c>
    </row>
    <row r="235" spans="1:58" x14ac:dyDescent="0.2">
      <c r="A235" s="82">
        <f t="shared" si="28"/>
        <v>2009</v>
      </c>
      <c r="B235" s="82">
        <f t="shared" si="29"/>
        <v>10</v>
      </c>
      <c r="C235" s="65">
        <v>40088</v>
      </c>
      <c r="D235" s="105">
        <v>77.5</v>
      </c>
      <c r="E235" s="105">
        <v>79.5</v>
      </c>
      <c r="F235" s="105">
        <v>78</v>
      </c>
      <c r="G235" s="105"/>
      <c r="H235" s="105"/>
      <c r="I235" s="105">
        <v>246.5</v>
      </c>
      <c r="J235" s="105">
        <v>525</v>
      </c>
      <c r="K235" s="105">
        <v>127.75</v>
      </c>
      <c r="L235" s="105"/>
      <c r="M235" s="105">
        <v>125.75</v>
      </c>
      <c r="N235" s="105">
        <v>801.25</v>
      </c>
      <c r="O235" s="105">
        <v>411</v>
      </c>
      <c r="P235" s="105"/>
      <c r="Q235" s="105">
        <v>735</v>
      </c>
      <c r="R235" s="105">
        <v>930</v>
      </c>
      <c r="S235" s="105">
        <v>494</v>
      </c>
      <c r="T235" s="105"/>
      <c r="U235" s="105">
        <v>157.5</v>
      </c>
      <c r="V235" s="105">
        <v>161.25</v>
      </c>
      <c r="W235" s="105">
        <v>185</v>
      </c>
      <c r="Y235" s="32">
        <v>1.5293394927615558</v>
      </c>
      <c r="Z235" s="32">
        <v>3.63</v>
      </c>
      <c r="AA235" s="32">
        <v>1.9720430301399008</v>
      </c>
      <c r="AB235" s="32">
        <v>20.05</v>
      </c>
      <c r="AC235" s="32">
        <v>9.9499999999999993</v>
      </c>
      <c r="AF235" s="32">
        <v>1210</v>
      </c>
      <c r="AG235" s="32">
        <v>2870</v>
      </c>
      <c r="AH235" s="105">
        <v>1560</v>
      </c>
      <c r="AI235" s="105">
        <v>15840</v>
      </c>
      <c r="AJ235" s="105">
        <v>7860</v>
      </c>
      <c r="AK235" s="105">
        <v>25000</v>
      </c>
      <c r="AL235" s="105"/>
      <c r="AM235" s="105"/>
      <c r="AN235" s="105">
        <v>153.80000000000001</v>
      </c>
      <c r="AO235" s="105">
        <v>158.80000000000001</v>
      </c>
      <c r="AP235" s="105">
        <v>160.1</v>
      </c>
      <c r="AQ235" s="105">
        <v>112.8</v>
      </c>
      <c r="AR235" s="105">
        <v>117.8</v>
      </c>
      <c r="AS235" s="105">
        <v>107</v>
      </c>
      <c r="AT235" s="105">
        <v>85.7</v>
      </c>
      <c r="AU235" s="105">
        <v>90.7</v>
      </c>
      <c r="AV235" s="105"/>
      <c r="AW235" s="105">
        <v>108.4</v>
      </c>
      <c r="AX235" s="105">
        <v>113.4</v>
      </c>
      <c r="BF235">
        <v>99.78</v>
      </c>
    </row>
    <row r="236" spans="1:58" x14ac:dyDescent="0.2">
      <c r="A236" s="82">
        <f t="shared" si="28"/>
        <v>2009</v>
      </c>
      <c r="B236" s="82">
        <f t="shared" si="29"/>
        <v>10</v>
      </c>
      <c r="C236" s="65">
        <v>40095</v>
      </c>
      <c r="D236" s="105">
        <v>79</v>
      </c>
      <c r="E236" s="105">
        <v>82</v>
      </c>
      <c r="F236" s="105">
        <v>76</v>
      </c>
      <c r="G236" s="105"/>
      <c r="H236" s="105"/>
      <c r="I236" s="105">
        <v>245</v>
      </c>
      <c r="J236" s="105">
        <v>525</v>
      </c>
      <c r="K236" s="105">
        <v>124.75</v>
      </c>
      <c r="L236" s="105"/>
      <c r="M236" s="105">
        <v>125.75</v>
      </c>
      <c r="N236" s="105">
        <v>780</v>
      </c>
      <c r="O236" s="105">
        <v>411</v>
      </c>
      <c r="P236" s="105"/>
      <c r="Q236" s="105">
        <v>735</v>
      </c>
      <c r="R236" s="105">
        <v>1018</v>
      </c>
      <c r="S236" s="105">
        <v>506</v>
      </c>
      <c r="T236" s="105"/>
      <c r="U236" s="105">
        <v>157.75</v>
      </c>
      <c r="V236" s="105">
        <v>161.5</v>
      </c>
      <c r="W236" s="105">
        <v>184.75</v>
      </c>
      <c r="Y236" s="32">
        <v>1.5293394927615558</v>
      </c>
      <c r="Z236" s="32">
        <v>3.63</v>
      </c>
      <c r="AA236" s="32">
        <v>1.9720430301399008</v>
      </c>
      <c r="AB236" s="32">
        <v>20.05</v>
      </c>
      <c r="AC236" s="32">
        <v>9.9499999999999993</v>
      </c>
      <c r="AF236" s="32">
        <v>1210</v>
      </c>
      <c r="AG236" s="32">
        <v>2870</v>
      </c>
      <c r="AH236" s="105">
        <v>1560</v>
      </c>
      <c r="AI236" s="105">
        <v>15840</v>
      </c>
      <c r="AJ236" s="105">
        <v>7860</v>
      </c>
      <c r="AK236" s="105">
        <v>25000</v>
      </c>
      <c r="AL236" s="105"/>
      <c r="AM236" s="105"/>
      <c r="AN236" s="105">
        <v>154.86000000000001</v>
      </c>
      <c r="AO236" s="105">
        <v>159.9</v>
      </c>
      <c r="AP236" s="105">
        <v>162.5</v>
      </c>
      <c r="AQ236" s="105">
        <v>114</v>
      </c>
      <c r="AR236" s="105">
        <v>119</v>
      </c>
      <c r="AS236" s="105">
        <v>108.7</v>
      </c>
      <c r="AT236" s="105">
        <v>87.3</v>
      </c>
      <c r="AU236" s="105">
        <v>92.3</v>
      </c>
      <c r="AV236" s="105"/>
      <c r="AW236" s="105">
        <v>109.8</v>
      </c>
      <c r="AX236" s="105">
        <v>114.8</v>
      </c>
      <c r="BF236">
        <v>101.3</v>
      </c>
    </row>
    <row r="237" spans="1:58" x14ac:dyDescent="0.2">
      <c r="A237" s="82">
        <f t="shared" si="28"/>
        <v>2009</v>
      </c>
      <c r="B237" s="82">
        <f t="shared" si="29"/>
        <v>10</v>
      </c>
      <c r="C237" s="65">
        <v>40102</v>
      </c>
      <c r="D237" s="105">
        <v>79</v>
      </c>
      <c r="E237" s="105">
        <v>82</v>
      </c>
      <c r="F237" s="105">
        <v>76</v>
      </c>
      <c r="G237" s="105"/>
      <c r="H237" s="105"/>
      <c r="I237" s="105">
        <v>242</v>
      </c>
      <c r="J237" s="105">
        <v>525</v>
      </c>
      <c r="K237" s="105">
        <v>124.5</v>
      </c>
      <c r="L237" s="105"/>
      <c r="M237" s="105">
        <v>123.5</v>
      </c>
      <c r="N237" s="105">
        <v>780</v>
      </c>
      <c r="O237" s="105">
        <v>402</v>
      </c>
      <c r="P237" s="105"/>
      <c r="Q237" s="105">
        <v>735</v>
      </c>
      <c r="R237" s="105">
        <v>1018</v>
      </c>
      <c r="S237" s="105">
        <v>506</v>
      </c>
      <c r="T237" s="105"/>
      <c r="U237" s="105">
        <v>158.75</v>
      </c>
      <c r="V237" s="105">
        <v>162.25</v>
      </c>
      <c r="W237" s="105">
        <v>185.5</v>
      </c>
      <c r="Y237" s="32">
        <v>1.5293394927615558</v>
      </c>
      <c r="Z237" s="32">
        <v>3.88</v>
      </c>
      <c r="AA237" s="32">
        <v>1.9720430301399008</v>
      </c>
      <c r="AB237" s="32">
        <v>20.5</v>
      </c>
      <c r="AC237" s="32">
        <v>9.9499999999999993</v>
      </c>
      <c r="AF237" s="32">
        <v>1210</v>
      </c>
      <c r="AG237" s="32">
        <v>3060</v>
      </c>
      <c r="AH237" s="105">
        <v>1560</v>
      </c>
      <c r="AI237" s="105">
        <v>16190</v>
      </c>
      <c r="AJ237" s="105">
        <v>7860</v>
      </c>
      <c r="AK237" s="105">
        <v>25000</v>
      </c>
      <c r="AL237" s="105"/>
      <c r="AM237" s="105"/>
      <c r="AN237" s="105">
        <v>154.30000000000001</v>
      </c>
      <c r="AO237" s="105">
        <v>159.30000000000001</v>
      </c>
      <c r="AP237" s="105">
        <v>161.69999999999999</v>
      </c>
      <c r="AQ237" s="105">
        <v>113.3</v>
      </c>
      <c r="AR237" s="105">
        <v>118.3</v>
      </c>
      <c r="AS237" s="105">
        <v>108.1</v>
      </c>
      <c r="AT237" s="105">
        <v>87.2</v>
      </c>
      <c r="AU237" s="105">
        <v>92.2</v>
      </c>
      <c r="AV237" s="105"/>
      <c r="AW237" s="105">
        <v>109.3</v>
      </c>
      <c r="AX237" s="105">
        <v>114.3</v>
      </c>
      <c r="BF237">
        <v>101.03999999999999</v>
      </c>
    </row>
    <row r="238" spans="1:58" x14ac:dyDescent="0.2">
      <c r="A238" s="82">
        <f t="shared" si="28"/>
        <v>2009</v>
      </c>
      <c r="B238" s="82">
        <f t="shared" si="29"/>
        <v>10</v>
      </c>
      <c r="C238" s="65">
        <v>40109</v>
      </c>
      <c r="D238" s="105">
        <v>79</v>
      </c>
      <c r="E238" s="105">
        <v>84</v>
      </c>
      <c r="F238" s="105">
        <v>75</v>
      </c>
      <c r="G238" s="105"/>
      <c r="H238" s="105"/>
      <c r="I238" s="105">
        <v>245</v>
      </c>
      <c r="J238" s="105">
        <v>525</v>
      </c>
      <c r="K238" s="105">
        <v>126.5</v>
      </c>
      <c r="L238" s="105"/>
      <c r="M238" s="105">
        <v>123.5</v>
      </c>
      <c r="N238" s="105">
        <v>780</v>
      </c>
      <c r="O238" s="105">
        <v>402</v>
      </c>
      <c r="P238" s="105"/>
      <c r="Q238" s="105">
        <v>735</v>
      </c>
      <c r="R238" s="105">
        <v>1018</v>
      </c>
      <c r="S238" s="105">
        <v>506</v>
      </c>
      <c r="T238" s="105"/>
      <c r="U238" s="105">
        <v>159.75</v>
      </c>
      <c r="V238" s="105">
        <v>163.75</v>
      </c>
      <c r="W238" s="105">
        <v>187</v>
      </c>
      <c r="Y238" s="32">
        <v>1.5293394927615558</v>
      </c>
      <c r="Z238" s="32">
        <v>3.8904250254460631</v>
      </c>
      <c r="AA238" s="32">
        <v>1.9720430301399008</v>
      </c>
      <c r="AB238" s="32">
        <v>21.25</v>
      </c>
      <c r="AC238" s="32">
        <v>9.9499999999999993</v>
      </c>
      <c r="AF238" s="32">
        <v>1210</v>
      </c>
      <c r="AG238" s="32">
        <v>3070</v>
      </c>
      <c r="AH238" s="105">
        <v>1560</v>
      </c>
      <c r="AI238" s="105">
        <v>16790</v>
      </c>
      <c r="AJ238" s="105">
        <v>7860</v>
      </c>
      <c r="AK238" s="105">
        <v>25000</v>
      </c>
      <c r="AL238" s="105"/>
      <c r="AM238" s="105"/>
      <c r="AN238" s="105">
        <v>155.80000000000001</v>
      </c>
      <c r="AO238" s="105">
        <v>160.80000000000001</v>
      </c>
      <c r="AP238" s="105">
        <v>163.30000000000001</v>
      </c>
      <c r="AQ238" s="105">
        <v>114.7</v>
      </c>
      <c r="AR238" s="105">
        <v>119.7</v>
      </c>
      <c r="AS238" s="105">
        <v>109.8</v>
      </c>
      <c r="AT238" s="105">
        <v>88.1</v>
      </c>
      <c r="AU238" s="105">
        <v>93.1</v>
      </c>
      <c r="AV238" s="105"/>
      <c r="AW238" s="105">
        <v>110.5</v>
      </c>
      <c r="AX238" s="105">
        <v>115.5</v>
      </c>
      <c r="BF238">
        <v>102.06</v>
      </c>
    </row>
    <row r="239" spans="1:58" x14ac:dyDescent="0.2">
      <c r="A239" s="82">
        <f t="shared" si="28"/>
        <v>2009</v>
      </c>
      <c r="B239" s="82">
        <f t="shared" si="29"/>
        <v>10</v>
      </c>
      <c r="C239" s="65">
        <v>40116</v>
      </c>
      <c r="D239" s="105">
        <v>79</v>
      </c>
      <c r="E239" s="105">
        <v>84</v>
      </c>
      <c r="F239" s="105">
        <v>75</v>
      </c>
      <c r="G239" s="105"/>
      <c r="H239" s="105"/>
      <c r="I239" s="105">
        <v>245</v>
      </c>
      <c r="J239" s="105">
        <v>525</v>
      </c>
      <c r="K239" s="105">
        <v>126.5</v>
      </c>
      <c r="L239" s="105"/>
      <c r="M239" s="105">
        <v>123.5</v>
      </c>
      <c r="N239" s="105">
        <v>780</v>
      </c>
      <c r="O239" s="105">
        <v>411</v>
      </c>
      <c r="P239" s="105"/>
      <c r="Q239" s="105">
        <v>735</v>
      </c>
      <c r="R239" s="105">
        <v>1018</v>
      </c>
      <c r="S239" s="105">
        <v>506</v>
      </c>
      <c r="T239" s="105"/>
      <c r="U239" s="105">
        <v>159</v>
      </c>
      <c r="V239" s="105">
        <v>162.25</v>
      </c>
      <c r="W239" s="105">
        <v>185</v>
      </c>
      <c r="Y239" s="32">
        <v>1.5293394927615558</v>
      </c>
      <c r="Z239" s="32">
        <v>3.8904250254460631</v>
      </c>
      <c r="AA239" s="32">
        <v>1.9720430301399008</v>
      </c>
      <c r="AB239" s="32">
        <v>21.25</v>
      </c>
      <c r="AC239" s="32">
        <v>9.9499999999999993</v>
      </c>
      <c r="AF239" s="32">
        <v>1210</v>
      </c>
      <c r="AG239" s="32">
        <v>3070</v>
      </c>
      <c r="AH239" s="105">
        <v>1560</v>
      </c>
      <c r="AI239" s="105">
        <v>16790</v>
      </c>
      <c r="AJ239" s="105">
        <v>7860</v>
      </c>
      <c r="AK239" s="105">
        <v>25000</v>
      </c>
      <c r="AL239" s="105"/>
      <c r="AM239" s="105"/>
      <c r="AN239" s="105">
        <v>156.1</v>
      </c>
      <c r="AO239" s="105">
        <v>161.1</v>
      </c>
      <c r="AP239" s="105">
        <v>163.5</v>
      </c>
      <c r="AQ239" s="105">
        <v>114.8</v>
      </c>
      <c r="AR239" s="105">
        <v>119.8</v>
      </c>
      <c r="AS239" s="105">
        <v>109.8</v>
      </c>
      <c r="AT239" s="105">
        <v>88.1</v>
      </c>
      <c r="AU239" s="105">
        <v>93.1</v>
      </c>
      <c r="AV239" s="105"/>
      <c r="AW239" s="105">
        <v>110.6</v>
      </c>
      <c r="AX239" s="105">
        <v>115.6</v>
      </c>
      <c r="BF239">
        <v>102.1</v>
      </c>
    </row>
    <row r="240" spans="1:58" x14ac:dyDescent="0.2">
      <c r="A240" s="82">
        <f t="shared" si="28"/>
        <v>2009</v>
      </c>
      <c r="B240" s="82">
        <f t="shared" si="29"/>
        <v>11</v>
      </c>
      <c r="C240" s="65">
        <v>40123</v>
      </c>
      <c r="D240" s="105">
        <v>79</v>
      </c>
      <c r="E240" s="105">
        <v>84</v>
      </c>
      <c r="F240" s="105">
        <v>75</v>
      </c>
      <c r="G240" s="105"/>
      <c r="H240" s="105"/>
      <c r="I240" s="105">
        <v>245</v>
      </c>
      <c r="J240" s="105">
        <v>525</v>
      </c>
      <c r="K240" s="105">
        <v>124.5</v>
      </c>
      <c r="L240" s="105"/>
      <c r="M240" s="105">
        <v>125.75</v>
      </c>
      <c r="N240" s="105">
        <v>780</v>
      </c>
      <c r="O240" s="105">
        <v>411</v>
      </c>
      <c r="P240" s="105"/>
      <c r="Q240" s="105">
        <v>735</v>
      </c>
      <c r="R240" s="105">
        <v>966</v>
      </c>
      <c r="S240" s="105">
        <v>501</v>
      </c>
      <c r="T240" s="105"/>
      <c r="U240" s="105">
        <v>160.25</v>
      </c>
      <c r="V240" s="105">
        <v>161</v>
      </c>
      <c r="W240" s="105">
        <v>185</v>
      </c>
      <c r="Y240" s="32">
        <v>1.5293394927615558</v>
      </c>
      <c r="Z240" s="32">
        <v>3.8904250254460631</v>
      </c>
      <c r="AA240" s="32">
        <v>1.9720430301399008</v>
      </c>
      <c r="AB240" s="32">
        <v>21.5</v>
      </c>
      <c r="AC240" s="32">
        <v>9.9499999999999993</v>
      </c>
      <c r="AF240" s="32">
        <v>1210</v>
      </c>
      <c r="AG240" s="32">
        <v>3070</v>
      </c>
      <c r="AH240" s="105">
        <v>1560</v>
      </c>
      <c r="AI240" s="105">
        <v>16980</v>
      </c>
      <c r="AJ240" s="105">
        <v>7860</v>
      </c>
      <c r="AK240" s="105">
        <v>25000</v>
      </c>
      <c r="AL240" s="105"/>
      <c r="AM240" s="105"/>
      <c r="AN240" s="105">
        <v>156.1</v>
      </c>
      <c r="AO240" s="105">
        <v>161.1</v>
      </c>
      <c r="AP240" s="105">
        <v>162.19999999999999</v>
      </c>
      <c r="AQ240" s="105">
        <v>114.9</v>
      </c>
      <c r="AR240" s="105">
        <v>119.9</v>
      </c>
      <c r="AS240" s="105">
        <v>109.6</v>
      </c>
      <c r="AT240" s="105">
        <v>88.1</v>
      </c>
      <c r="AU240" s="105">
        <v>93.1</v>
      </c>
      <c r="AV240" s="105"/>
      <c r="AW240" s="105">
        <v>110.6</v>
      </c>
      <c r="AX240" s="105">
        <v>115.6</v>
      </c>
      <c r="BF240">
        <v>102.1</v>
      </c>
    </row>
    <row r="241" spans="1:58" x14ac:dyDescent="0.2">
      <c r="A241" s="82">
        <f t="shared" si="28"/>
        <v>2009</v>
      </c>
      <c r="B241" s="82">
        <f t="shared" si="29"/>
        <v>11</v>
      </c>
      <c r="C241" s="65">
        <v>40130</v>
      </c>
      <c r="D241" s="105">
        <v>79</v>
      </c>
      <c r="E241" s="105">
        <v>84</v>
      </c>
      <c r="F241" s="105">
        <v>75</v>
      </c>
      <c r="G241" s="105"/>
      <c r="H241" s="105"/>
      <c r="I241" s="105">
        <v>240</v>
      </c>
      <c r="J241" s="105">
        <v>525</v>
      </c>
      <c r="K241" s="105">
        <v>126.5</v>
      </c>
      <c r="L241" s="105"/>
      <c r="M241" s="105">
        <v>127.75</v>
      </c>
      <c r="N241" s="105">
        <v>780</v>
      </c>
      <c r="O241" s="105">
        <v>412</v>
      </c>
      <c r="P241" s="105"/>
      <c r="Q241" s="105">
        <v>735</v>
      </c>
      <c r="R241" s="105">
        <v>966</v>
      </c>
      <c r="S241" s="105">
        <v>501</v>
      </c>
      <c r="T241" s="105"/>
      <c r="U241" s="105">
        <v>159.25</v>
      </c>
      <c r="V241" s="105">
        <v>159.25</v>
      </c>
      <c r="W241" s="105">
        <v>183.25</v>
      </c>
      <c r="Y241" s="32">
        <v>1.5293394927615558</v>
      </c>
      <c r="Z241" s="32">
        <v>3.8904250254460631</v>
      </c>
      <c r="AA241" s="32">
        <v>1.9720430301399008</v>
      </c>
      <c r="AB241" s="32">
        <v>21.5</v>
      </c>
      <c r="AC241" s="32">
        <v>9.9499999999999993</v>
      </c>
      <c r="AF241" s="32">
        <v>1210</v>
      </c>
      <c r="AG241" s="32">
        <v>3070</v>
      </c>
      <c r="AH241" s="105">
        <v>1560</v>
      </c>
      <c r="AI241" s="105">
        <v>16980</v>
      </c>
      <c r="AJ241" s="105">
        <v>7860</v>
      </c>
      <c r="AK241" s="105">
        <v>25000</v>
      </c>
      <c r="AL241" s="105"/>
      <c r="AM241" s="105"/>
      <c r="AN241" s="105">
        <v>155.30000000000001</v>
      </c>
      <c r="AO241" s="105">
        <v>160.30000000000001</v>
      </c>
      <c r="AP241" s="105">
        <v>161.30000000000001</v>
      </c>
      <c r="AQ241" s="105">
        <v>114.6</v>
      </c>
      <c r="AR241" s="105">
        <v>119.6</v>
      </c>
      <c r="AS241" s="105">
        <v>108.7</v>
      </c>
      <c r="AT241" s="105">
        <v>88.4</v>
      </c>
      <c r="AU241" s="105">
        <v>93.4</v>
      </c>
      <c r="AV241" s="105"/>
      <c r="AW241" s="105">
        <v>109.9</v>
      </c>
      <c r="AX241" s="105">
        <v>114.9</v>
      </c>
      <c r="BF241">
        <v>102</v>
      </c>
    </row>
    <row r="242" spans="1:58" x14ac:dyDescent="0.2">
      <c r="A242" s="82">
        <f t="shared" si="28"/>
        <v>2009</v>
      </c>
      <c r="B242" s="82">
        <f t="shared" si="29"/>
        <v>11</v>
      </c>
      <c r="C242" s="65">
        <v>40137</v>
      </c>
      <c r="D242" s="105">
        <v>80</v>
      </c>
      <c r="E242" s="105">
        <v>85</v>
      </c>
      <c r="F242" s="105">
        <v>75</v>
      </c>
      <c r="G242" s="105"/>
      <c r="H242" s="105"/>
      <c r="I242" s="105">
        <v>246</v>
      </c>
      <c r="J242" s="105">
        <v>525</v>
      </c>
      <c r="K242" s="105">
        <v>124.5</v>
      </c>
      <c r="L242" s="105"/>
      <c r="M242" s="105">
        <v>134.75</v>
      </c>
      <c r="N242" s="105">
        <v>825</v>
      </c>
      <c r="O242" s="105">
        <v>425</v>
      </c>
      <c r="P242" s="105"/>
      <c r="Q242" s="105">
        <v>735</v>
      </c>
      <c r="R242" s="105">
        <v>966</v>
      </c>
      <c r="S242" s="105">
        <v>501</v>
      </c>
      <c r="T242" s="105"/>
      <c r="U242" s="105">
        <v>162</v>
      </c>
      <c r="V242" s="105">
        <v>160.75</v>
      </c>
      <c r="W242" s="105">
        <v>185.25</v>
      </c>
      <c r="Y242" s="32">
        <v>1.5293394927615558</v>
      </c>
      <c r="Z242" s="32">
        <v>3.8904250254460631</v>
      </c>
      <c r="AA242" s="32">
        <v>1.9720430301399008</v>
      </c>
      <c r="AB242" s="32">
        <v>21.5</v>
      </c>
      <c r="AC242" s="32">
        <v>9.9499999999999993</v>
      </c>
      <c r="AF242" s="32">
        <v>1210</v>
      </c>
      <c r="AG242" s="32">
        <v>3070</v>
      </c>
      <c r="AH242" s="105">
        <v>1560</v>
      </c>
      <c r="AI242" s="105">
        <v>16980</v>
      </c>
      <c r="AJ242" s="105">
        <v>7860</v>
      </c>
      <c r="AK242" s="105">
        <v>25000</v>
      </c>
      <c r="AL242" s="105"/>
      <c r="AM242" s="105"/>
      <c r="AN242" s="105">
        <v>157.4</v>
      </c>
      <c r="AO242" s="105">
        <v>162.4</v>
      </c>
      <c r="AP242" s="105">
        <v>164.9</v>
      </c>
      <c r="AQ242" s="105">
        <v>116.6</v>
      </c>
      <c r="AR242" s="105">
        <v>121.6</v>
      </c>
      <c r="AS242" s="105">
        <v>110.1</v>
      </c>
      <c r="AT242" s="105">
        <v>89.4</v>
      </c>
      <c r="AU242" s="105">
        <v>94.4</v>
      </c>
      <c r="AV242" s="105"/>
      <c r="AW242" s="105">
        <v>111.6</v>
      </c>
      <c r="AX242" s="105">
        <v>116.6</v>
      </c>
      <c r="BF242">
        <v>103.28</v>
      </c>
    </row>
    <row r="243" spans="1:58" x14ac:dyDescent="0.2">
      <c r="A243" s="82">
        <f t="shared" si="28"/>
        <v>2009</v>
      </c>
      <c r="B243" s="82">
        <f t="shared" si="29"/>
        <v>11</v>
      </c>
      <c r="C243" s="65">
        <v>40144</v>
      </c>
      <c r="D243" s="105">
        <v>80</v>
      </c>
      <c r="E243" s="105">
        <v>86</v>
      </c>
      <c r="F243" s="105">
        <v>75</v>
      </c>
      <c r="G243" s="105"/>
      <c r="H243" s="105"/>
      <c r="I243" s="105">
        <v>250</v>
      </c>
      <c r="J243" s="105">
        <v>525</v>
      </c>
      <c r="K243" s="105">
        <v>124.5</v>
      </c>
      <c r="L243" s="105"/>
      <c r="M243" s="105">
        <v>140</v>
      </c>
      <c r="N243" s="105">
        <v>881</v>
      </c>
      <c r="O243" s="105">
        <v>427</v>
      </c>
      <c r="P243" s="105"/>
      <c r="Q243" s="105">
        <v>735</v>
      </c>
      <c r="R243" s="105">
        <v>966</v>
      </c>
      <c r="S243" s="105">
        <v>501</v>
      </c>
      <c r="T243" s="105"/>
      <c r="U243" s="105">
        <v>159.75</v>
      </c>
      <c r="V243" s="105">
        <v>161.25</v>
      </c>
      <c r="W243" s="105">
        <v>187.25</v>
      </c>
      <c r="Y243" s="32">
        <v>1.5293394927615558</v>
      </c>
      <c r="Z243" s="32">
        <v>3.8904250254460631</v>
      </c>
      <c r="AA243" s="32">
        <v>1.9720430301399008</v>
      </c>
      <c r="AB243" s="32">
        <v>21.5</v>
      </c>
      <c r="AC243" s="32">
        <v>9.9499999999999993</v>
      </c>
      <c r="AF243" s="32">
        <v>1210</v>
      </c>
      <c r="AG243" s="32">
        <v>3070</v>
      </c>
      <c r="AH243" s="105">
        <v>1560</v>
      </c>
      <c r="AI243" s="105">
        <v>16980</v>
      </c>
      <c r="AJ243" s="105">
        <v>7860</v>
      </c>
      <c r="AK243" s="105">
        <v>25000</v>
      </c>
      <c r="AL243" s="105"/>
      <c r="AM243" s="105"/>
      <c r="AN243" s="105">
        <v>158.5</v>
      </c>
      <c r="AO243" s="105">
        <v>163.5</v>
      </c>
      <c r="AP243" s="105">
        <v>169.3</v>
      </c>
      <c r="AQ243" s="105">
        <v>117.9</v>
      </c>
      <c r="AR243" s="105">
        <v>122.9</v>
      </c>
      <c r="AS243" s="105">
        <v>111.9</v>
      </c>
      <c r="AT243" s="105">
        <v>90</v>
      </c>
      <c r="AU243" s="105">
        <v>95</v>
      </c>
      <c r="AV243" s="105"/>
      <c r="AW243" s="105">
        <v>112.6</v>
      </c>
      <c r="AX243" s="105">
        <v>117.6</v>
      </c>
      <c r="BF243">
        <v>104.03999999999999</v>
      </c>
    </row>
    <row r="244" spans="1:58" x14ac:dyDescent="0.2">
      <c r="A244" s="82">
        <f t="shared" si="28"/>
        <v>2009</v>
      </c>
      <c r="B244" s="82">
        <f t="shared" si="29"/>
        <v>12</v>
      </c>
      <c r="C244" s="65">
        <v>40151</v>
      </c>
      <c r="D244" s="105">
        <v>80</v>
      </c>
      <c r="E244" s="105">
        <v>86</v>
      </c>
      <c r="F244" s="105">
        <v>80</v>
      </c>
      <c r="G244" s="105"/>
      <c r="H244" s="105"/>
      <c r="I244" s="105">
        <v>248</v>
      </c>
      <c r="J244" s="105">
        <v>525</v>
      </c>
      <c r="K244" s="105">
        <v>128.5</v>
      </c>
      <c r="L244" s="105"/>
      <c r="M244" s="105">
        <v>140</v>
      </c>
      <c r="N244" s="105">
        <v>885</v>
      </c>
      <c r="O244" s="105">
        <v>440</v>
      </c>
      <c r="P244" s="105"/>
      <c r="Q244" s="105">
        <v>735</v>
      </c>
      <c r="R244" s="105">
        <v>966</v>
      </c>
      <c r="S244" s="105">
        <v>501</v>
      </c>
      <c r="T244" s="105"/>
      <c r="U244" s="105">
        <v>161.25</v>
      </c>
      <c r="V244" s="105">
        <v>163.25</v>
      </c>
      <c r="W244" s="105">
        <v>192.5</v>
      </c>
      <c r="Y244" s="32">
        <v>1.5293394927615558</v>
      </c>
      <c r="Z244" s="32">
        <v>3.8904250254460631</v>
      </c>
      <c r="AA244" s="32">
        <v>1.9720430301399008</v>
      </c>
      <c r="AB244" s="32">
        <v>21.5</v>
      </c>
      <c r="AC244" s="32">
        <v>9.9499999999999993</v>
      </c>
      <c r="AF244" s="32">
        <v>1210</v>
      </c>
      <c r="AG244" s="32">
        <v>3070</v>
      </c>
      <c r="AH244" s="105">
        <v>1560</v>
      </c>
      <c r="AI244" s="105">
        <v>16980</v>
      </c>
      <c r="AJ244" s="105">
        <v>7860</v>
      </c>
      <c r="AK244" s="105">
        <v>25000</v>
      </c>
      <c r="AL244" s="105"/>
      <c r="AM244" s="105"/>
      <c r="AN244" s="105">
        <v>158.6</v>
      </c>
      <c r="AO244" s="105">
        <v>163.6</v>
      </c>
      <c r="AP244" s="105">
        <v>169.4</v>
      </c>
      <c r="AQ244" s="105">
        <v>118.1</v>
      </c>
      <c r="AR244" s="105">
        <v>123.1</v>
      </c>
      <c r="AS244" s="105">
        <v>111.5</v>
      </c>
      <c r="AT244" s="105">
        <v>90.4</v>
      </c>
      <c r="AU244" s="105">
        <v>95.4</v>
      </c>
      <c r="AV244" s="105"/>
      <c r="AW244" s="105">
        <v>112.4</v>
      </c>
      <c r="AX244" s="105">
        <v>117.4</v>
      </c>
      <c r="BF244">
        <v>104.20000000000002</v>
      </c>
    </row>
    <row r="245" spans="1:58" x14ac:dyDescent="0.2">
      <c r="A245" s="82">
        <f t="shared" si="28"/>
        <v>2009</v>
      </c>
      <c r="B245" s="82">
        <f t="shared" si="29"/>
        <v>12</v>
      </c>
      <c r="C245" s="65">
        <v>40158</v>
      </c>
      <c r="D245" s="105">
        <v>80</v>
      </c>
      <c r="E245" s="105">
        <v>87</v>
      </c>
      <c r="F245" s="105">
        <v>80</v>
      </c>
      <c r="G245" s="105"/>
      <c r="H245" s="105"/>
      <c r="I245" s="105">
        <v>247.5</v>
      </c>
      <c r="J245" s="105">
        <v>530</v>
      </c>
      <c r="K245" s="105">
        <v>143.5</v>
      </c>
      <c r="L245" s="105"/>
      <c r="M245" s="105">
        <v>140</v>
      </c>
      <c r="N245" s="105">
        <v>875</v>
      </c>
      <c r="O245" s="105">
        <v>425</v>
      </c>
      <c r="P245" s="105"/>
      <c r="Q245" s="105">
        <v>735</v>
      </c>
      <c r="R245" s="105">
        <v>993</v>
      </c>
      <c r="S245" s="105">
        <v>515</v>
      </c>
      <c r="T245" s="105">
        <v>374</v>
      </c>
      <c r="U245" s="105">
        <v>165.25</v>
      </c>
      <c r="V245" s="105">
        <v>169.75</v>
      </c>
      <c r="W245" s="105">
        <v>196.75</v>
      </c>
      <c r="Y245" s="32">
        <v>1.5293394927615558</v>
      </c>
      <c r="Z245" s="32">
        <v>3.8904250254460631</v>
      </c>
      <c r="AA245" s="32">
        <v>1.9720430301399008</v>
      </c>
      <c r="AB245" s="32">
        <v>21.5</v>
      </c>
      <c r="AC245" s="32">
        <v>9.9499999999999993</v>
      </c>
      <c r="AF245" s="32">
        <v>1210</v>
      </c>
      <c r="AG245" s="32">
        <v>3070</v>
      </c>
      <c r="AH245" s="105">
        <v>1560</v>
      </c>
      <c r="AI245" s="105">
        <v>16980</v>
      </c>
      <c r="AJ245" s="105">
        <v>7860</v>
      </c>
      <c r="AK245" s="105">
        <v>25000</v>
      </c>
      <c r="AL245" s="105"/>
      <c r="AM245" s="105"/>
      <c r="AN245" s="105">
        <v>158.24</v>
      </c>
      <c r="AO245" s="105">
        <v>163.19999999999999</v>
      </c>
      <c r="AP245" s="105">
        <v>169.8</v>
      </c>
      <c r="AQ245" s="105">
        <v>119.1</v>
      </c>
      <c r="AR245" s="105">
        <v>124.1</v>
      </c>
      <c r="AS245" s="105">
        <v>112.3</v>
      </c>
      <c r="AT245" s="105">
        <v>90.9</v>
      </c>
      <c r="AU245" s="105">
        <v>95.9</v>
      </c>
      <c r="AV245" s="105"/>
      <c r="AW245" s="105">
        <v>112.4</v>
      </c>
      <c r="AX245" s="105">
        <v>117.4</v>
      </c>
      <c r="BF245">
        <v>104.5</v>
      </c>
    </row>
    <row r="246" spans="1:58" x14ac:dyDescent="0.2">
      <c r="A246" s="82">
        <f t="shared" si="28"/>
        <v>2009</v>
      </c>
      <c r="B246" s="82">
        <f t="shared" si="29"/>
        <v>12</v>
      </c>
      <c r="C246" s="65">
        <v>40165</v>
      </c>
      <c r="D246" s="105">
        <v>80</v>
      </c>
      <c r="E246" s="105">
        <v>87.5</v>
      </c>
      <c r="F246" s="105">
        <v>80</v>
      </c>
      <c r="G246" s="105"/>
      <c r="H246" s="105"/>
      <c r="I246" s="105">
        <v>247.5</v>
      </c>
      <c r="J246" s="105">
        <v>530</v>
      </c>
      <c r="K246" s="105">
        <v>143.5</v>
      </c>
      <c r="L246" s="105"/>
      <c r="M246" s="105">
        <v>140</v>
      </c>
      <c r="N246" s="105">
        <v>875</v>
      </c>
      <c r="O246" s="105">
        <v>425</v>
      </c>
      <c r="P246" s="105"/>
      <c r="Q246" s="105">
        <v>735</v>
      </c>
      <c r="R246" s="105">
        <v>993</v>
      </c>
      <c r="S246" s="105">
        <v>515</v>
      </c>
      <c r="T246" s="105">
        <v>374</v>
      </c>
      <c r="U246" s="105">
        <v>165.25</v>
      </c>
      <c r="V246" s="105">
        <v>169.75</v>
      </c>
      <c r="W246" s="105">
        <v>196.75</v>
      </c>
      <c r="Y246" s="32">
        <v>1.5293394927615558</v>
      </c>
      <c r="Z246" s="32">
        <v>3.8904250254460631</v>
      </c>
      <c r="AA246" s="32">
        <v>1.9720430301399008</v>
      </c>
      <c r="AB246" s="32">
        <v>21.5</v>
      </c>
      <c r="AC246" s="32">
        <v>9.9499999999999993</v>
      </c>
      <c r="AF246" s="32">
        <v>1210</v>
      </c>
      <c r="AG246" s="32">
        <v>3070</v>
      </c>
      <c r="AH246" s="105">
        <v>1560</v>
      </c>
      <c r="AI246" s="105">
        <v>16980</v>
      </c>
      <c r="AJ246" s="105">
        <v>7860</v>
      </c>
      <c r="AK246" s="105">
        <v>25000</v>
      </c>
      <c r="AL246" s="105"/>
      <c r="AM246" s="105"/>
      <c r="AN246" s="105">
        <v>158.5</v>
      </c>
      <c r="AO246" s="105">
        <v>163.5</v>
      </c>
      <c r="AP246" s="105">
        <v>170</v>
      </c>
      <c r="AQ246" s="105">
        <v>119.3</v>
      </c>
      <c r="AR246" s="105">
        <v>124.3</v>
      </c>
      <c r="AS246" s="105">
        <v>112.6</v>
      </c>
      <c r="AT246" s="105">
        <v>90.9</v>
      </c>
      <c r="AU246" s="105">
        <v>95.9</v>
      </c>
      <c r="AV246" s="105"/>
      <c r="AW246" s="105">
        <v>112.6</v>
      </c>
      <c r="AX246" s="105">
        <v>117.6</v>
      </c>
      <c r="BF246">
        <v>104.58</v>
      </c>
    </row>
    <row r="247" spans="1:58" x14ac:dyDescent="0.2">
      <c r="A247" s="82">
        <f t="shared" si="28"/>
        <v>2009</v>
      </c>
      <c r="B247" s="82">
        <f t="shared" si="29"/>
        <v>12</v>
      </c>
      <c r="C247" s="65">
        <v>40172</v>
      </c>
      <c r="D247" s="105">
        <v>80</v>
      </c>
      <c r="E247" s="105">
        <v>87.5</v>
      </c>
      <c r="F247" s="105">
        <v>80</v>
      </c>
      <c r="G247" s="105"/>
      <c r="H247" s="105"/>
      <c r="I247" s="105">
        <v>248.5</v>
      </c>
      <c r="J247" s="105">
        <v>549.5</v>
      </c>
      <c r="K247" s="105">
        <v>143.5</v>
      </c>
      <c r="L247" s="105"/>
      <c r="M247" s="105">
        <v>140</v>
      </c>
      <c r="N247" s="105">
        <v>875</v>
      </c>
      <c r="O247" s="105">
        <v>425</v>
      </c>
      <c r="P247" s="105"/>
      <c r="Q247" s="105">
        <v>735</v>
      </c>
      <c r="R247" s="105">
        <v>993</v>
      </c>
      <c r="S247" s="105">
        <v>515</v>
      </c>
      <c r="T247" s="105">
        <v>374</v>
      </c>
      <c r="U247" s="105">
        <v>161</v>
      </c>
      <c r="V247" s="105">
        <v>165.25</v>
      </c>
      <c r="W247" s="105">
        <v>193</v>
      </c>
      <c r="Y247" s="32">
        <v>1.5293394927615558</v>
      </c>
      <c r="Z247" s="32">
        <v>3.8904250254460631</v>
      </c>
      <c r="AA247" s="32">
        <v>1.9720430301399008</v>
      </c>
      <c r="AB247" s="32">
        <v>21.5</v>
      </c>
      <c r="AC247" s="32">
        <v>9.9499999999999993</v>
      </c>
      <c r="AF247" s="32">
        <v>1210</v>
      </c>
      <c r="AG247" s="32">
        <v>3070</v>
      </c>
      <c r="AH247" s="105">
        <v>1560</v>
      </c>
      <c r="AI247" s="105">
        <v>16980</v>
      </c>
      <c r="AJ247" s="105">
        <v>7860</v>
      </c>
      <c r="AK247" s="105"/>
      <c r="AL247" s="105"/>
      <c r="AM247" s="105"/>
      <c r="AN247" s="105">
        <v>158.69999999999999</v>
      </c>
      <c r="AO247" s="105">
        <v>163.69999999999999</v>
      </c>
      <c r="AP247" s="105">
        <v>170.2</v>
      </c>
      <c r="AQ247" s="105">
        <v>119.4</v>
      </c>
      <c r="AR247" s="105">
        <v>124.4</v>
      </c>
      <c r="AS247" s="105">
        <v>112.8</v>
      </c>
      <c r="AT247" s="105">
        <v>90.9</v>
      </c>
      <c r="AU247" s="105">
        <v>95.9</v>
      </c>
      <c r="AV247" s="105"/>
      <c r="AW247" s="105">
        <v>112.7</v>
      </c>
      <c r="AX247" s="105">
        <v>117.7</v>
      </c>
      <c r="BF247">
        <v>104.62</v>
      </c>
    </row>
    <row r="248" spans="1:58" x14ac:dyDescent="0.2">
      <c r="A248" s="82">
        <f t="shared" si="28"/>
        <v>2010</v>
      </c>
      <c r="B248" s="82">
        <f t="shared" si="29"/>
        <v>1</v>
      </c>
      <c r="C248" s="65">
        <v>40179</v>
      </c>
      <c r="D248" s="105">
        <v>80</v>
      </c>
      <c r="E248" s="105">
        <v>87.5</v>
      </c>
      <c r="F248" s="105">
        <v>80</v>
      </c>
      <c r="G248" s="105"/>
      <c r="H248" s="105"/>
      <c r="I248" s="105">
        <v>249</v>
      </c>
      <c r="J248" s="105">
        <v>554.5</v>
      </c>
      <c r="K248" s="105">
        <v>143.5</v>
      </c>
      <c r="L248" s="105"/>
      <c r="M248" s="105">
        <v>140</v>
      </c>
      <c r="N248" s="105">
        <v>875</v>
      </c>
      <c r="O248" s="105">
        <v>425</v>
      </c>
      <c r="P248" s="105"/>
      <c r="Q248" s="82">
        <v>735</v>
      </c>
      <c r="R248" s="105">
        <v>930</v>
      </c>
      <c r="S248" s="105">
        <v>464</v>
      </c>
      <c r="T248" s="105">
        <v>374</v>
      </c>
      <c r="U248" s="105">
        <v>160</v>
      </c>
      <c r="V248" s="105">
        <v>161</v>
      </c>
      <c r="W248" s="105">
        <v>188.75</v>
      </c>
      <c r="Y248" s="32">
        <v>1.5293394927615558</v>
      </c>
      <c r="Z248" s="32">
        <v>3.8904250254460631</v>
      </c>
      <c r="AA248" s="32">
        <v>1.9720430301399008</v>
      </c>
      <c r="AB248" s="32">
        <v>21.5</v>
      </c>
      <c r="AC248" s="32">
        <v>9.9499999999999993</v>
      </c>
      <c r="AF248" s="32">
        <v>1210</v>
      </c>
      <c r="AG248" s="32">
        <v>3070</v>
      </c>
      <c r="AH248" s="105">
        <v>1560</v>
      </c>
      <c r="AI248" s="105">
        <v>16980</v>
      </c>
      <c r="AJ248" s="105">
        <v>7860</v>
      </c>
      <c r="AK248" s="105"/>
      <c r="AL248" s="105"/>
      <c r="AM248" s="105"/>
      <c r="AN248" s="105">
        <v>158.69999999999999</v>
      </c>
      <c r="AO248" s="105">
        <v>163.69999999999999</v>
      </c>
      <c r="AP248" s="105">
        <v>170.2</v>
      </c>
      <c r="AQ248" s="105">
        <v>119.4</v>
      </c>
      <c r="AR248" s="105">
        <v>124.4</v>
      </c>
      <c r="AS248" s="105">
        <v>112.8</v>
      </c>
      <c r="AT248" s="105">
        <v>90.9</v>
      </c>
      <c r="AU248" s="105">
        <v>95.9</v>
      </c>
      <c r="AV248" s="105"/>
      <c r="AW248" s="105">
        <v>112.7</v>
      </c>
      <c r="AX248" s="105">
        <v>117.7</v>
      </c>
      <c r="BF248">
        <v>104.62</v>
      </c>
    </row>
    <row r="249" spans="1:58" x14ac:dyDescent="0.2">
      <c r="A249" s="82">
        <f t="shared" si="28"/>
        <v>2010</v>
      </c>
      <c r="B249" s="82">
        <f t="shared" si="29"/>
        <v>1</v>
      </c>
      <c r="C249" s="65">
        <v>40186</v>
      </c>
      <c r="D249" s="105">
        <v>80</v>
      </c>
      <c r="E249" s="105">
        <v>87.5</v>
      </c>
      <c r="F249" s="105">
        <v>80</v>
      </c>
      <c r="G249" s="105"/>
      <c r="H249" s="105"/>
      <c r="I249" s="105">
        <v>249</v>
      </c>
      <c r="J249" s="105">
        <v>554.5</v>
      </c>
      <c r="K249" s="105">
        <v>143.5</v>
      </c>
      <c r="L249" s="105"/>
      <c r="M249" s="105">
        <v>140</v>
      </c>
      <c r="N249" s="105">
        <v>875</v>
      </c>
      <c r="O249" s="105">
        <v>425</v>
      </c>
      <c r="P249" s="105"/>
      <c r="Q249" s="82">
        <v>735</v>
      </c>
      <c r="R249" s="105">
        <v>930</v>
      </c>
      <c r="S249" s="105">
        <v>464</v>
      </c>
      <c r="T249" s="105">
        <v>374</v>
      </c>
      <c r="U249" s="105">
        <v>160</v>
      </c>
      <c r="V249" s="105">
        <v>161</v>
      </c>
      <c r="W249" s="105">
        <v>188.75</v>
      </c>
      <c r="Y249" s="32">
        <v>1.5293394927615558</v>
      </c>
      <c r="Z249" s="32">
        <v>3.8904250254460631</v>
      </c>
      <c r="AA249" s="32">
        <v>1.9720430301399008</v>
      </c>
      <c r="AB249" s="32">
        <v>21.5</v>
      </c>
      <c r="AC249" s="32">
        <v>9.9499999999999993</v>
      </c>
      <c r="AF249" s="32">
        <v>1210</v>
      </c>
      <c r="AG249" s="32">
        <v>3070</v>
      </c>
      <c r="AH249" s="105">
        <v>1560</v>
      </c>
      <c r="AI249" s="105">
        <v>16980</v>
      </c>
      <c r="AJ249" s="105">
        <v>7860</v>
      </c>
      <c r="AK249" s="105"/>
      <c r="AL249" s="105"/>
      <c r="AM249" s="105"/>
      <c r="AN249" s="105">
        <v>158.85</v>
      </c>
      <c r="AO249" s="105">
        <v>163.9</v>
      </c>
      <c r="AP249" s="105">
        <v>168.6</v>
      </c>
      <c r="AQ249" s="105">
        <v>119.5</v>
      </c>
      <c r="AR249" s="105">
        <v>124.5</v>
      </c>
      <c r="AS249" s="105">
        <v>111.5</v>
      </c>
      <c r="AT249" s="105">
        <v>90.9</v>
      </c>
      <c r="AU249" s="105">
        <v>95.9</v>
      </c>
      <c r="AV249" s="105"/>
      <c r="AW249" s="105">
        <v>112.8</v>
      </c>
      <c r="AX249" s="105">
        <v>117.8</v>
      </c>
      <c r="BF249">
        <v>104.66</v>
      </c>
    </row>
    <row r="250" spans="1:58" x14ac:dyDescent="0.2">
      <c r="A250" s="82">
        <f t="shared" si="28"/>
        <v>2010</v>
      </c>
      <c r="B250" s="82">
        <f t="shared" si="29"/>
        <v>1</v>
      </c>
      <c r="C250" s="65">
        <v>40193</v>
      </c>
      <c r="D250" s="105">
        <v>82</v>
      </c>
      <c r="E250" s="105">
        <v>89</v>
      </c>
      <c r="F250" s="105">
        <v>90</v>
      </c>
      <c r="G250" s="105"/>
      <c r="H250" s="105"/>
      <c r="I250" s="105">
        <v>248</v>
      </c>
      <c r="J250" s="105">
        <v>554.5</v>
      </c>
      <c r="K250" s="105">
        <v>150</v>
      </c>
      <c r="L250" s="105"/>
      <c r="M250" s="105">
        <v>152</v>
      </c>
      <c r="N250" s="105">
        <v>900</v>
      </c>
      <c r="O250" s="105">
        <v>470</v>
      </c>
      <c r="P250" s="105"/>
      <c r="Q250" s="82">
        <v>735</v>
      </c>
      <c r="R250" s="105">
        <v>930</v>
      </c>
      <c r="S250" s="105">
        <v>464</v>
      </c>
      <c r="T250" s="105">
        <v>374</v>
      </c>
      <c r="U250" s="105">
        <v>161.5</v>
      </c>
      <c r="V250" s="105">
        <v>165.5</v>
      </c>
      <c r="W250" s="105">
        <v>196</v>
      </c>
      <c r="Y250" s="32">
        <v>1.5293394927615558</v>
      </c>
      <c r="Z250" s="32">
        <v>3.8904250254460631</v>
      </c>
      <c r="AA250" s="32">
        <v>1.9720430301399008</v>
      </c>
      <c r="AB250" s="32">
        <v>21.5</v>
      </c>
      <c r="AC250" s="32">
        <v>9.9499999999999993</v>
      </c>
      <c r="AF250" s="32">
        <v>1210</v>
      </c>
      <c r="AG250" s="32">
        <v>3070</v>
      </c>
      <c r="AH250" s="105">
        <v>1560</v>
      </c>
      <c r="AI250" s="105">
        <v>16980</v>
      </c>
      <c r="AJ250" s="105">
        <v>7860</v>
      </c>
      <c r="AK250" s="105"/>
      <c r="AL250" s="105"/>
      <c r="AM250" s="105"/>
      <c r="AN250" s="105">
        <v>161.1</v>
      </c>
      <c r="AO250" s="105">
        <v>166.1</v>
      </c>
      <c r="AP250" s="105">
        <v>171.5</v>
      </c>
      <c r="AQ250" s="105">
        <v>122.4</v>
      </c>
      <c r="AR250" s="105">
        <v>127.4</v>
      </c>
      <c r="AS250" s="105">
        <v>112.6</v>
      </c>
      <c r="AT250" s="105">
        <v>93.9</v>
      </c>
      <c r="AU250" s="105">
        <v>98.9</v>
      </c>
      <c r="AV250" s="105"/>
      <c r="AW250" s="105">
        <v>114.5</v>
      </c>
      <c r="AX250" s="105">
        <v>119.5</v>
      </c>
      <c r="BF250">
        <v>107.14000000000001</v>
      </c>
    </row>
    <row r="251" spans="1:58" x14ac:dyDescent="0.2">
      <c r="A251" s="82">
        <f t="shared" si="28"/>
        <v>2010</v>
      </c>
      <c r="B251" s="82">
        <f t="shared" si="29"/>
        <v>1</v>
      </c>
      <c r="C251" s="65">
        <v>40200</v>
      </c>
      <c r="D251" s="105">
        <v>82</v>
      </c>
      <c r="E251" s="105">
        <v>89</v>
      </c>
      <c r="F251" s="105">
        <v>90</v>
      </c>
      <c r="G251" s="105"/>
      <c r="H251" s="105"/>
      <c r="I251" s="105">
        <v>241</v>
      </c>
      <c r="J251" s="105">
        <v>554.5</v>
      </c>
      <c r="K251" s="105">
        <v>152.5</v>
      </c>
      <c r="L251" s="105"/>
      <c r="M251" s="105">
        <v>152.25</v>
      </c>
      <c r="N251" s="105">
        <v>900</v>
      </c>
      <c r="O251" s="105">
        <v>463.5</v>
      </c>
      <c r="P251" s="105"/>
      <c r="Q251" s="82">
        <v>735</v>
      </c>
      <c r="R251" s="105">
        <v>930</v>
      </c>
      <c r="S251" s="105">
        <v>464</v>
      </c>
      <c r="T251" s="105">
        <v>374</v>
      </c>
      <c r="U251" s="105">
        <v>170.25</v>
      </c>
      <c r="V251" s="105">
        <v>176</v>
      </c>
      <c r="W251" s="105">
        <v>206</v>
      </c>
      <c r="Y251" s="32">
        <v>1.5293394927615558</v>
      </c>
      <c r="Z251" s="32">
        <v>3.8904250254460631</v>
      </c>
      <c r="AA251" s="32">
        <v>1.9720430301399008</v>
      </c>
      <c r="AB251" s="32">
        <v>21.5</v>
      </c>
      <c r="AC251" s="32">
        <v>9.9499999999999993</v>
      </c>
      <c r="AF251" s="32">
        <v>1210</v>
      </c>
      <c r="AG251" s="32">
        <v>3070</v>
      </c>
      <c r="AH251" s="105">
        <v>1560</v>
      </c>
      <c r="AI251" s="105">
        <v>16980</v>
      </c>
      <c r="AJ251" s="105">
        <v>7860</v>
      </c>
      <c r="AK251" s="105"/>
      <c r="AL251" s="105"/>
      <c r="AM251" s="105"/>
      <c r="AN251" s="105">
        <v>159.69999999999999</v>
      </c>
      <c r="AO251" s="105">
        <v>164.7</v>
      </c>
      <c r="AP251" s="105">
        <v>170.1</v>
      </c>
      <c r="AQ251" s="105">
        <v>121.5</v>
      </c>
      <c r="AR251" s="105">
        <v>126.5</v>
      </c>
      <c r="AS251" s="105">
        <v>111.3</v>
      </c>
      <c r="AT251" s="105">
        <v>93.9</v>
      </c>
      <c r="AU251" s="105">
        <v>98.9</v>
      </c>
      <c r="AV251" s="105"/>
      <c r="AW251" s="105">
        <v>113.5</v>
      </c>
      <c r="AX251" s="105">
        <v>118.5</v>
      </c>
      <c r="BF251">
        <v>106.74000000000001</v>
      </c>
    </row>
    <row r="252" spans="1:58" x14ac:dyDescent="0.2">
      <c r="A252" s="82">
        <f t="shared" si="28"/>
        <v>2010</v>
      </c>
      <c r="B252" s="82">
        <f t="shared" si="29"/>
        <v>1</v>
      </c>
      <c r="C252" s="65">
        <v>40207</v>
      </c>
      <c r="D252" s="105">
        <v>82</v>
      </c>
      <c r="E252" s="105">
        <v>87</v>
      </c>
      <c r="F252" s="105">
        <v>90</v>
      </c>
      <c r="G252" s="105"/>
      <c r="H252" s="105"/>
      <c r="I252" s="105">
        <v>243.1</v>
      </c>
      <c r="J252" s="105">
        <v>549.5</v>
      </c>
      <c r="K252" s="105">
        <v>159</v>
      </c>
      <c r="L252" s="105"/>
      <c r="M252" s="105">
        <v>152</v>
      </c>
      <c r="N252" s="105">
        <v>900</v>
      </c>
      <c r="O252" s="105">
        <v>470</v>
      </c>
      <c r="P252" s="105"/>
      <c r="Q252" s="82">
        <v>735</v>
      </c>
      <c r="R252" s="105">
        <v>930</v>
      </c>
      <c r="S252" s="105">
        <v>464</v>
      </c>
      <c r="T252" s="105">
        <v>374</v>
      </c>
      <c r="U252" s="105">
        <v>171</v>
      </c>
      <c r="V252" s="105">
        <v>176</v>
      </c>
      <c r="W252" s="105">
        <v>205</v>
      </c>
      <c r="Y252" s="32">
        <v>1.5293394927615558</v>
      </c>
      <c r="Z252" s="32">
        <v>3.8904250254460631</v>
      </c>
      <c r="AA252" s="32">
        <v>1.9720430301399008</v>
      </c>
      <c r="AB252" s="32">
        <v>21.5</v>
      </c>
      <c r="AC252" s="32">
        <v>9.9499999999999993</v>
      </c>
      <c r="AF252" s="32">
        <v>1210</v>
      </c>
      <c r="AG252" s="32">
        <v>3070</v>
      </c>
      <c r="AH252" s="105">
        <v>1560</v>
      </c>
      <c r="AI252" s="105">
        <v>16980</v>
      </c>
      <c r="AJ252" s="105">
        <v>7860</v>
      </c>
      <c r="AK252" s="105" t="s">
        <v>30</v>
      </c>
      <c r="AL252" s="105"/>
      <c r="AM252" s="105"/>
      <c r="AN252" s="105">
        <v>159.4</v>
      </c>
      <c r="AO252" s="105">
        <v>164.4</v>
      </c>
      <c r="AP252" s="105">
        <v>169.6</v>
      </c>
      <c r="AQ252" s="105">
        <v>120.9</v>
      </c>
      <c r="AR252" s="105">
        <v>125.9</v>
      </c>
      <c r="AS252" s="105">
        <v>110.6</v>
      </c>
      <c r="AT252" s="105">
        <v>93.5</v>
      </c>
      <c r="AU252" s="105">
        <v>98.5</v>
      </c>
      <c r="AV252" s="105"/>
      <c r="AW252" s="105">
        <v>113.1</v>
      </c>
      <c r="AX252" s="105">
        <v>118.1</v>
      </c>
      <c r="BF252">
        <v>106.34</v>
      </c>
    </row>
    <row r="253" spans="1:58" x14ac:dyDescent="0.2">
      <c r="A253" s="82">
        <f t="shared" si="28"/>
        <v>2010</v>
      </c>
      <c r="B253" s="82">
        <f t="shared" si="29"/>
        <v>2</v>
      </c>
      <c r="C253" s="65">
        <v>40214</v>
      </c>
      <c r="D253" s="105">
        <v>82</v>
      </c>
      <c r="E253" s="105">
        <v>86</v>
      </c>
      <c r="F253" s="105">
        <v>90</v>
      </c>
      <c r="G253" s="105"/>
      <c r="H253" s="105"/>
      <c r="I253" s="105">
        <v>239.37</v>
      </c>
      <c r="J253" s="105">
        <v>549.5</v>
      </c>
      <c r="K253" s="105">
        <v>159</v>
      </c>
      <c r="L253" s="105"/>
      <c r="M253" s="105">
        <v>152</v>
      </c>
      <c r="N253" s="105">
        <v>932</v>
      </c>
      <c r="O253" s="105">
        <v>470</v>
      </c>
      <c r="P253" s="105"/>
      <c r="Q253" s="82">
        <v>735</v>
      </c>
      <c r="R253" s="105">
        <v>959</v>
      </c>
      <c r="S253" s="105">
        <v>474</v>
      </c>
      <c r="T253" s="105">
        <v>374</v>
      </c>
      <c r="U253" s="105">
        <v>167</v>
      </c>
      <c r="V253" s="105">
        <v>170.25</v>
      </c>
      <c r="W253" s="105">
        <v>198.5</v>
      </c>
      <c r="Y253" s="32">
        <v>1.9521300790555633</v>
      </c>
      <c r="Z253" s="32">
        <v>4.05</v>
      </c>
      <c r="AA253" s="32">
        <v>2.4015895817934423</v>
      </c>
      <c r="AB253" s="32">
        <v>22</v>
      </c>
      <c r="AC253" s="32">
        <v>9.9499999999999993</v>
      </c>
      <c r="AF253" s="32">
        <v>1540</v>
      </c>
      <c r="AG253" s="32">
        <v>3200</v>
      </c>
      <c r="AH253" s="105">
        <v>1900</v>
      </c>
      <c r="AI253" s="105">
        <v>17360</v>
      </c>
      <c r="AJ253" s="105">
        <v>7850</v>
      </c>
      <c r="AK253" s="105" t="s">
        <v>30</v>
      </c>
      <c r="AL253" s="105"/>
      <c r="AM253" s="105"/>
      <c r="AN253" s="105">
        <v>159.82</v>
      </c>
      <c r="AO253" s="105">
        <v>164.8</v>
      </c>
      <c r="AP253" s="105">
        <v>170.6</v>
      </c>
      <c r="AQ253" s="105">
        <v>120.7</v>
      </c>
      <c r="AR253" s="105">
        <v>125.7</v>
      </c>
      <c r="AS253" s="105">
        <v>109.6</v>
      </c>
      <c r="AT253" s="105">
        <v>93.2</v>
      </c>
      <c r="AU253" s="105">
        <v>98.2</v>
      </c>
      <c r="AV253" s="105"/>
      <c r="AW253" s="105">
        <v>112.6</v>
      </c>
      <c r="AX253" s="105">
        <v>117.6</v>
      </c>
      <c r="BF253">
        <v>105.96000000000001</v>
      </c>
    </row>
    <row r="254" spans="1:58" x14ac:dyDescent="0.2">
      <c r="A254" s="82">
        <f t="shared" si="28"/>
        <v>2010</v>
      </c>
      <c r="B254" s="82">
        <f t="shared" si="29"/>
        <v>2</v>
      </c>
      <c r="C254" s="65">
        <v>40221</v>
      </c>
      <c r="D254" s="105">
        <v>82</v>
      </c>
      <c r="E254" s="105">
        <v>86</v>
      </c>
      <c r="F254" s="105">
        <v>90</v>
      </c>
      <c r="G254" s="105"/>
      <c r="H254" s="105"/>
      <c r="I254" s="105">
        <v>241</v>
      </c>
      <c r="J254" s="105">
        <v>549.5</v>
      </c>
      <c r="K254" s="105">
        <v>159.75</v>
      </c>
      <c r="L254" s="105"/>
      <c r="M254" s="105">
        <v>161.75</v>
      </c>
      <c r="N254" s="105">
        <v>932</v>
      </c>
      <c r="O254" s="105">
        <v>470</v>
      </c>
      <c r="P254" s="105"/>
      <c r="Q254" s="82">
        <v>1000</v>
      </c>
      <c r="R254" s="105">
        <v>959</v>
      </c>
      <c r="S254" s="105">
        <v>474</v>
      </c>
      <c r="T254" s="105">
        <v>374</v>
      </c>
      <c r="U254" s="105">
        <v>170.75</v>
      </c>
      <c r="V254" s="105">
        <v>175.25</v>
      </c>
      <c r="W254" s="105">
        <v>209</v>
      </c>
      <c r="Y254" s="32">
        <v>1.9521300790555633</v>
      </c>
      <c r="Z254" s="32">
        <v>4.05</v>
      </c>
      <c r="AA254" s="32">
        <v>2.4015895817934423</v>
      </c>
      <c r="AB254" s="32">
        <v>22</v>
      </c>
      <c r="AC254" s="32">
        <v>9.9499999999999993</v>
      </c>
      <c r="AF254" s="32">
        <v>1540</v>
      </c>
      <c r="AG254" s="32">
        <v>3200</v>
      </c>
      <c r="AH254" s="105">
        <v>1900</v>
      </c>
      <c r="AI254" s="105">
        <v>17360</v>
      </c>
      <c r="AJ254" s="105">
        <v>7850</v>
      </c>
      <c r="AK254" s="105" t="s">
        <v>30</v>
      </c>
      <c r="AL254" s="105"/>
      <c r="AM254" s="105"/>
      <c r="AN254" s="105">
        <v>168</v>
      </c>
      <c r="AO254" s="105">
        <v>173</v>
      </c>
      <c r="AP254" s="105">
        <v>171.5</v>
      </c>
      <c r="AQ254" s="105">
        <v>121.3</v>
      </c>
      <c r="AR254" s="105">
        <v>126.3</v>
      </c>
      <c r="AS254" s="105">
        <v>109.9</v>
      </c>
      <c r="AT254" s="105">
        <v>94.4</v>
      </c>
      <c r="AU254" s="105">
        <v>99.4</v>
      </c>
      <c r="AV254" s="105"/>
      <c r="AW254" s="105">
        <v>112.8</v>
      </c>
      <c r="AX254" s="105">
        <v>117.8</v>
      </c>
      <c r="BF254">
        <v>106.76</v>
      </c>
    </row>
    <row r="255" spans="1:58" x14ac:dyDescent="0.2">
      <c r="A255" s="82">
        <f t="shared" si="28"/>
        <v>2010</v>
      </c>
      <c r="B255" s="82">
        <f t="shared" si="29"/>
        <v>2</v>
      </c>
      <c r="C255" s="65">
        <v>40228</v>
      </c>
      <c r="D255" s="105">
        <v>82</v>
      </c>
      <c r="E255" s="105">
        <v>85</v>
      </c>
      <c r="F255" s="105">
        <v>90</v>
      </c>
      <c r="G255" s="105"/>
      <c r="H255" s="105"/>
      <c r="I255" s="105">
        <v>245</v>
      </c>
      <c r="J255" s="105">
        <v>549.5</v>
      </c>
      <c r="K255" s="105">
        <v>162.75</v>
      </c>
      <c r="L255" s="105"/>
      <c r="M255" s="105">
        <v>161.75</v>
      </c>
      <c r="N255" s="105">
        <v>932</v>
      </c>
      <c r="O255" s="105">
        <v>480</v>
      </c>
      <c r="P255" s="105"/>
      <c r="Q255" s="82">
        <v>1000</v>
      </c>
      <c r="R255" s="105">
        <v>959</v>
      </c>
      <c r="S255" s="105">
        <v>474</v>
      </c>
      <c r="T255" s="105">
        <v>374</v>
      </c>
      <c r="U255" s="105">
        <v>167.5</v>
      </c>
      <c r="V255" s="105">
        <v>169</v>
      </c>
      <c r="W255" s="105">
        <v>199</v>
      </c>
      <c r="Y255" s="32">
        <v>1.9521300790555633</v>
      </c>
      <c r="Z255" s="32">
        <v>3.95</v>
      </c>
      <c r="AA255" s="32">
        <v>2.4015895817934423</v>
      </c>
      <c r="AB255" s="32">
        <v>22</v>
      </c>
      <c r="AC255" s="32">
        <v>9.9499999999999993</v>
      </c>
      <c r="AF255" s="32">
        <v>1540</v>
      </c>
      <c r="AG255" s="32">
        <v>3120</v>
      </c>
      <c r="AH255" s="105">
        <v>1900</v>
      </c>
      <c r="AI255" s="105">
        <v>17360</v>
      </c>
      <c r="AJ255" s="105">
        <v>7850</v>
      </c>
      <c r="AK255" s="105" t="s">
        <v>30</v>
      </c>
      <c r="AL255" s="105"/>
      <c r="AM255" s="105"/>
      <c r="AN255" s="105">
        <v>168.6</v>
      </c>
      <c r="AO255" s="105">
        <v>173.6</v>
      </c>
      <c r="AP255" s="105">
        <v>171.9</v>
      </c>
      <c r="AQ255" s="105">
        <v>121.6</v>
      </c>
      <c r="AR255" s="105">
        <v>126.6</v>
      </c>
      <c r="AS255" s="105">
        <v>110.2</v>
      </c>
      <c r="AT255" s="105">
        <v>94</v>
      </c>
      <c r="AU255" s="105">
        <v>99</v>
      </c>
      <c r="AV255" s="105"/>
      <c r="AW255" s="105">
        <v>113.1</v>
      </c>
      <c r="AX255" s="105">
        <v>118.1</v>
      </c>
      <c r="BF255">
        <v>106.64</v>
      </c>
    </row>
    <row r="256" spans="1:58" x14ac:dyDescent="0.2">
      <c r="A256" s="82">
        <f t="shared" si="28"/>
        <v>2010</v>
      </c>
      <c r="B256" s="82">
        <f t="shared" si="29"/>
        <v>2</v>
      </c>
      <c r="C256" s="65">
        <v>40235</v>
      </c>
      <c r="D256" s="105">
        <v>82</v>
      </c>
      <c r="E256" s="105">
        <v>85</v>
      </c>
      <c r="F256" s="105">
        <v>90</v>
      </c>
      <c r="G256" s="105"/>
      <c r="H256" s="105"/>
      <c r="I256" s="105">
        <v>248</v>
      </c>
      <c r="J256" s="105">
        <v>549.5</v>
      </c>
      <c r="K256" s="105">
        <v>162.75</v>
      </c>
      <c r="L256" s="105"/>
      <c r="M256" s="105">
        <v>161.75</v>
      </c>
      <c r="N256" s="105">
        <v>932</v>
      </c>
      <c r="O256" s="105">
        <v>490</v>
      </c>
      <c r="P256" s="105"/>
      <c r="Q256" s="82">
        <v>1000</v>
      </c>
      <c r="R256" s="105">
        <v>959</v>
      </c>
      <c r="S256" s="105">
        <v>474</v>
      </c>
      <c r="T256" s="105">
        <v>374</v>
      </c>
      <c r="U256" s="105">
        <v>167.25</v>
      </c>
      <c r="V256" s="105">
        <v>168.5</v>
      </c>
      <c r="W256" s="105">
        <v>199.25</v>
      </c>
      <c r="Y256" s="32">
        <v>1.9521300790555633</v>
      </c>
      <c r="Z256" s="32">
        <v>3.95</v>
      </c>
      <c r="AA256" s="32">
        <v>2.5357565975360927</v>
      </c>
      <c r="AB256" s="32">
        <v>22</v>
      </c>
      <c r="AC256" s="32">
        <v>9.9499999999999993</v>
      </c>
      <c r="AF256" s="32">
        <v>1540</v>
      </c>
      <c r="AG256" s="32">
        <v>3120</v>
      </c>
      <c r="AH256" s="105">
        <v>2000</v>
      </c>
      <c r="AI256" s="105">
        <v>17360</v>
      </c>
      <c r="AJ256" s="105">
        <v>7850</v>
      </c>
      <c r="AK256" s="105" t="s">
        <v>30</v>
      </c>
      <c r="AL256" s="105"/>
      <c r="AM256" s="105"/>
      <c r="AN256" s="105">
        <v>169.5</v>
      </c>
      <c r="AO256" s="105">
        <v>174.5</v>
      </c>
      <c r="AP256" s="105">
        <v>172.6</v>
      </c>
      <c r="AQ256" s="105">
        <v>122.2</v>
      </c>
      <c r="AR256" s="105">
        <v>127.2</v>
      </c>
      <c r="AS256" s="105">
        <v>110.8</v>
      </c>
      <c r="AT256" s="105">
        <v>94</v>
      </c>
      <c r="AU256" s="105">
        <v>99</v>
      </c>
      <c r="AV256" s="105"/>
      <c r="AW256" s="105">
        <v>113.6</v>
      </c>
      <c r="AX256" s="105">
        <v>118.6</v>
      </c>
      <c r="BF256">
        <v>106.84</v>
      </c>
    </row>
    <row r="257" spans="1:58" x14ac:dyDescent="0.2">
      <c r="A257" s="82">
        <f t="shared" si="28"/>
        <v>2010</v>
      </c>
      <c r="B257" s="82">
        <f t="shared" si="29"/>
        <v>3</v>
      </c>
      <c r="C257" s="65">
        <v>40242</v>
      </c>
      <c r="D257" s="105">
        <v>79</v>
      </c>
      <c r="E257" s="105">
        <v>85</v>
      </c>
      <c r="F257" s="105">
        <v>76.5</v>
      </c>
      <c r="G257" s="105"/>
      <c r="H257" s="105"/>
      <c r="I257" s="105">
        <v>248</v>
      </c>
      <c r="J257" s="105">
        <v>549.5</v>
      </c>
      <c r="K257" s="105">
        <v>162.75</v>
      </c>
      <c r="L257" s="105"/>
      <c r="M257" s="105">
        <v>161.75</v>
      </c>
      <c r="N257" s="105">
        <v>932</v>
      </c>
      <c r="O257" s="105">
        <v>490</v>
      </c>
      <c r="P257" s="105"/>
      <c r="Q257" s="82">
        <v>1000</v>
      </c>
      <c r="R257" s="105">
        <v>959</v>
      </c>
      <c r="S257" s="105">
        <v>474</v>
      </c>
      <c r="T257" s="105">
        <v>374</v>
      </c>
      <c r="U257" s="105">
        <v>167</v>
      </c>
      <c r="V257" s="105">
        <v>167.75</v>
      </c>
      <c r="W257" s="105">
        <v>199</v>
      </c>
      <c r="Y257" s="32">
        <v>1.9521300790555633</v>
      </c>
      <c r="Z257" s="32">
        <v>3.85</v>
      </c>
      <c r="AA257" s="32">
        <v>2.5357565975360927</v>
      </c>
      <c r="AB257" s="32">
        <v>22</v>
      </c>
      <c r="AC257" s="32">
        <v>9.9499999999999993</v>
      </c>
      <c r="AF257" s="32">
        <v>1540</v>
      </c>
      <c r="AG257" s="32">
        <v>3040</v>
      </c>
      <c r="AH257" s="105">
        <v>2000</v>
      </c>
      <c r="AI257" s="105">
        <v>17360</v>
      </c>
      <c r="AJ257" s="105">
        <v>7850</v>
      </c>
      <c r="AK257" s="105" t="s">
        <v>30</v>
      </c>
      <c r="AL257" s="105"/>
      <c r="AM257" s="105"/>
      <c r="AN257" s="105">
        <v>168.9</v>
      </c>
      <c r="AO257" s="105">
        <v>173.9</v>
      </c>
      <c r="AP257" s="105">
        <v>172.4</v>
      </c>
      <c r="AQ257" s="105">
        <v>121.7</v>
      </c>
      <c r="AR257" s="105">
        <v>126.7</v>
      </c>
      <c r="AS257" s="105">
        <v>110.2</v>
      </c>
      <c r="AT257" s="105">
        <v>92.5</v>
      </c>
      <c r="AU257" s="105">
        <v>97.5</v>
      </c>
      <c r="AV257" s="105"/>
      <c r="AW257" s="105">
        <v>112.5</v>
      </c>
      <c r="AX257" s="105">
        <v>117.5</v>
      </c>
      <c r="BF257">
        <v>105.5</v>
      </c>
    </row>
    <row r="258" spans="1:58" x14ac:dyDescent="0.2">
      <c r="A258" s="82">
        <f t="shared" si="28"/>
        <v>2010</v>
      </c>
      <c r="B258" s="82">
        <f t="shared" si="29"/>
        <v>3</v>
      </c>
      <c r="C258" s="65">
        <v>40249</v>
      </c>
      <c r="D258" s="105">
        <v>79</v>
      </c>
      <c r="E258" s="105">
        <v>84</v>
      </c>
      <c r="F258" s="105">
        <v>76.5</v>
      </c>
      <c r="G258" s="105"/>
      <c r="H258" s="105"/>
      <c r="I258" s="105">
        <v>241.54</v>
      </c>
      <c r="J258" s="105">
        <v>549.5</v>
      </c>
      <c r="K258" s="105">
        <v>162.75</v>
      </c>
      <c r="L258" s="105"/>
      <c r="M258" s="105">
        <v>161.75</v>
      </c>
      <c r="N258" s="105">
        <v>959</v>
      </c>
      <c r="O258" s="105">
        <v>490</v>
      </c>
      <c r="P258" s="105"/>
      <c r="Q258" s="82">
        <v>1000</v>
      </c>
      <c r="R258" s="105">
        <v>960</v>
      </c>
      <c r="S258" s="105">
        <v>476</v>
      </c>
      <c r="T258" s="105">
        <v>374</v>
      </c>
      <c r="U258" s="105">
        <v>165.25</v>
      </c>
      <c r="V258" s="105">
        <v>165</v>
      </c>
      <c r="W258" s="105">
        <v>194.75</v>
      </c>
      <c r="Y258" s="32">
        <v>1.9521300790555633</v>
      </c>
      <c r="Z258" s="32">
        <v>3.85</v>
      </c>
      <c r="AA258" s="32">
        <v>2.5357565975360927</v>
      </c>
      <c r="AB258" s="32">
        <v>22</v>
      </c>
      <c r="AC258" s="32">
        <v>9.9499999999999993</v>
      </c>
      <c r="AF258" s="32">
        <v>1540</v>
      </c>
      <c r="AG258" s="32">
        <v>3040</v>
      </c>
      <c r="AH258" s="105">
        <v>2000</v>
      </c>
      <c r="AI258" s="105">
        <v>17360</v>
      </c>
      <c r="AJ258" s="105">
        <v>7850</v>
      </c>
      <c r="AK258" s="105" t="s">
        <v>30</v>
      </c>
      <c r="AL258" s="105"/>
      <c r="AM258" s="105"/>
      <c r="AN258" s="105">
        <v>167.4</v>
      </c>
      <c r="AO258" s="105">
        <v>172.4</v>
      </c>
      <c r="AP258" s="105">
        <v>172.1</v>
      </c>
      <c r="AQ258" s="105">
        <v>119.9</v>
      </c>
      <c r="AR258" s="105">
        <v>124.9</v>
      </c>
      <c r="AS258" s="105">
        <v>108.5</v>
      </c>
      <c r="AT258" s="105">
        <v>92.3</v>
      </c>
      <c r="AU258" s="105">
        <v>97.3</v>
      </c>
      <c r="AV258" s="105"/>
      <c r="AW258" s="105">
        <v>111.2</v>
      </c>
      <c r="AX258" s="105">
        <v>116.2</v>
      </c>
      <c r="BF258">
        <v>104.86</v>
      </c>
    </row>
    <row r="259" spans="1:58" x14ac:dyDescent="0.2">
      <c r="A259" s="82">
        <f t="shared" si="28"/>
        <v>2010</v>
      </c>
      <c r="B259" s="82">
        <f t="shared" si="29"/>
        <v>3</v>
      </c>
      <c r="C259" s="65">
        <v>40256</v>
      </c>
      <c r="D259" s="105">
        <v>80</v>
      </c>
      <c r="E259" s="105">
        <v>84</v>
      </c>
      <c r="F259" s="105">
        <v>82</v>
      </c>
      <c r="G259" s="105"/>
      <c r="H259" s="105"/>
      <c r="I259" s="105">
        <v>230.5</v>
      </c>
      <c r="J259" s="105">
        <v>549.5</v>
      </c>
      <c r="K259" s="105">
        <v>162.75</v>
      </c>
      <c r="L259" s="105"/>
      <c r="M259" s="105">
        <v>161.75</v>
      </c>
      <c r="N259" s="105">
        <v>979</v>
      </c>
      <c r="O259" s="105">
        <v>490</v>
      </c>
      <c r="P259" s="105"/>
      <c r="Q259" s="82">
        <v>1000</v>
      </c>
      <c r="R259" s="105">
        <v>960</v>
      </c>
      <c r="S259" s="105">
        <v>476</v>
      </c>
      <c r="T259" s="105">
        <v>374</v>
      </c>
      <c r="U259" s="105">
        <v>164.25</v>
      </c>
      <c r="V259" s="105">
        <v>163.5</v>
      </c>
      <c r="W259" s="105">
        <v>193</v>
      </c>
      <c r="Y259" s="32">
        <v>1.9521300790555633</v>
      </c>
      <c r="Z259" s="32">
        <v>3.85</v>
      </c>
      <c r="AA259" s="32">
        <v>2.5357565975360927</v>
      </c>
      <c r="AB259" s="32">
        <v>22</v>
      </c>
      <c r="AC259" s="32">
        <v>9.9499999999999993</v>
      </c>
      <c r="AF259" s="32">
        <v>1540</v>
      </c>
      <c r="AG259" s="32">
        <v>3040</v>
      </c>
      <c r="AH259" s="105">
        <v>2000</v>
      </c>
      <c r="AI259" s="105">
        <v>17360</v>
      </c>
      <c r="AJ259" s="105">
        <v>7850</v>
      </c>
      <c r="AK259" s="105" t="s">
        <v>30</v>
      </c>
      <c r="AL259" s="105"/>
      <c r="AM259" s="105"/>
      <c r="AN259" s="105">
        <v>165.6</v>
      </c>
      <c r="AO259" s="105">
        <v>170.6</v>
      </c>
      <c r="AP259" s="105">
        <v>171.2</v>
      </c>
      <c r="AQ259" s="105">
        <v>118</v>
      </c>
      <c r="AR259" s="105">
        <v>123</v>
      </c>
      <c r="AS259" s="105">
        <v>106.6</v>
      </c>
      <c r="AT259" s="105">
        <v>92.7</v>
      </c>
      <c r="AU259" s="105">
        <v>97.7</v>
      </c>
      <c r="AV259" s="105"/>
      <c r="AW259" s="105">
        <v>110.1</v>
      </c>
      <c r="AX259" s="105">
        <v>115.1</v>
      </c>
      <c r="BF259">
        <v>104.66</v>
      </c>
    </row>
    <row r="260" spans="1:58" x14ac:dyDescent="0.2">
      <c r="A260" s="82">
        <f t="shared" si="28"/>
        <v>2010</v>
      </c>
      <c r="B260" s="82">
        <f t="shared" si="29"/>
        <v>3</v>
      </c>
      <c r="C260" s="65">
        <v>40263</v>
      </c>
      <c r="D260" s="105">
        <v>80</v>
      </c>
      <c r="E260" s="105">
        <v>84</v>
      </c>
      <c r="F260" s="105">
        <v>82</v>
      </c>
      <c r="G260" s="105"/>
      <c r="H260" s="105"/>
      <c r="I260" s="105">
        <v>242.75</v>
      </c>
      <c r="J260" s="105">
        <v>549.5</v>
      </c>
      <c r="K260" s="105">
        <v>162.75</v>
      </c>
      <c r="L260" s="105"/>
      <c r="M260" s="105">
        <v>161.75</v>
      </c>
      <c r="N260" s="105">
        <v>984</v>
      </c>
      <c r="O260" s="105">
        <v>490</v>
      </c>
      <c r="P260" s="105"/>
      <c r="Q260" s="82">
        <v>1000</v>
      </c>
      <c r="R260" s="105">
        <v>960</v>
      </c>
      <c r="S260" s="105">
        <v>476</v>
      </c>
      <c r="T260" s="105">
        <v>374</v>
      </c>
      <c r="U260" s="105">
        <v>164</v>
      </c>
      <c r="V260" s="105">
        <v>163.5</v>
      </c>
      <c r="W260" s="105">
        <v>193.5</v>
      </c>
      <c r="Y260" s="32">
        <v>1.9521300790555633</v>
      </c>
      <c r="Z260" s="32">
        <v>3.85</v>
      </c>
      <c r="AA260" s="32">
        <v>2.5357565975360927</v>
      </c>
      <c r="AB260" s="32">
        <v>22</v>
      </c>
      <c r="AC260" s="32">
        <v>9.9499999999999993</v>
      </c>
      <c r="AF260" s="32">
        <v>1540</v>
      </c>
      <c r="AG260" s="32">
        <v>3040</v>
      </c>
      <c r="AH260" s="105">
        <v>2000</v>
      </c>
      <c r="AI260" s="105">
        <v>17360</v>
      </c>
      <c r="AJ260" s="105">
        <v>7850</v>
      </c>
      <c r="AK260" s="105" t="s">
        <v>30</v>
      </c>
      <c r="AL260" s="105"/>
      <c r="AM260" s="105"/>
      <c r="AN260" s="105">
        <v>167.7</v>
      </c>
      <c r="AO260" s="105">
        <v>172.7</v>
      </c>
      <c r="AP260" s="105">
        <v>173.3</v>
      </c>
      <c r="AQ260" s="105">
        <v>120.3</v>
      </c>
      <c r="AR260" s="105">
        <v>125.3</v>
      </c>
      <c r="AS260" s="105">
        <v>108.9</v>
      </c>
      <c r="AT260" s="105">
        <v>92.7</v>
      </c>
      <c r="AU260" s="105">
        <v>97.7</v>
      </c>
      <c r="AV260" s="105"/>
      <c r="AW260" s="105">
        <v>111.8</v>
      </c>
      <c r="AX260" s="105">
        <v>116.8</v>
      </c>
      <c r="BF260">
        <v>105.34</v>
      </c>
    </row>
    <row r="261" spans="1:58" x14ac:dyDescent="0.2">
      <c r="A261" s="82">
        <f t="shared" si="28"/>
        <v>2010</v>
      </c>
      <c r="B261" s="82">
        <f t="shared" si="29"/>
        <v>4</v>
      </c>
      <c r="C261" s="65">
        <v>40270</v>
      </c>
      <c r="D261" s="105">
        <v>81</v>
      </c>
      <c r="E261" s="105">
        <v>83</v>
      </c>
      <c r="F261" s="105">
        <v>82</v>
      </c>
      <c r="G261" s="105"/>
      <c r="H261" s="105"/>
      <c r="I261" s="105">
        <v>256.46000000000004</v>
      </c>
      <c r="J261" s="105">
        <v>549.5</v>
      </c>
      <c r="K261" s="105">
        <v>162.75</v>
      </c>
      <c r="L261" s="105"/>
      <c r="M261" s="105">
        <v>161.75</v>
      </c>
      <c r="N261" s="105">
        <v>995</v>
      </c>
      <c r="O261" s="105">
        <v>500</v>
      </c>
      <c r="P261" s="105"/>
      <c r="Q261" s="82">
        <v>1000</v>
      </c>
      <c r="R261" s="105">
        <v>960</v>
      </c>
      <c r="S261" s="105">
        <v>476</v>
      </c>
      <c r="T261" s="105">
        <v>374</v>
      </c>
      <c r="U261" s="105">
        <v>164</v>
      </c>
      <c r="V261" s="105">
        <v>163.75</v>
      </c>
      <c r="W261" s="105">
        <v>194</v>
      </c>
      <c r="Y261" s="32">
        <v>1.9521300790555633</v>
      </c>
      <c r="Z261" s="32">
        <v>3.85</v>
      </c>
      <c r="AA261" s="32">
        <v>2.5357565975360927</v>
      </c>
      <c r="AB261" s="32">
        <v>22</v>
      </c>
      <c r="AC261" s="32">
        <v>9.9499999999999993</v>
      </c>
      <c r="AF261" s="32">
        <v>1540</v>
      </c>
      <c r="AG261" s="32">
        <v>3040</v>
      </c>
      <c r="AH261" s="105">
        <v>2000</v>
      </c>
      <c r="AI261" s="105">
        <v>17360</v>
      </c>
      <c r="AJ261" s="105">
        <v>7850</v>
      </c>
      <c r="AK261" s="105" t="s">
        <v>30</v>
      </c>
      <c r="AL261" s="105"/>
      <c r="AM261" s="105"/>
      <c r="AN261" s="105">
        <v>167.7</v>
      </c>
      <c r="AO261" s="105">
        <v>172.7</v>
      </c>
      <c r="AP261" s="105">
        <v>173.3</v>
      </c>
      <c r="AQ261" s="105">
        <v>120.3</v>
      </c>
      <c r="AR261" s="105">
        <v>125.3</v>
      </c>
      <c r="AS261" s="105">
        <v>108.9</v>
      </c>
      <c r="AT261" s="105">
        <v>92.7</v>
      </c>
      <c r="AU261" s="105">
        <v>97.7</v>
      </c>
      <c r="AV261" s="105"/>
      <c r="AW261" s="105">
        <v>111.8</v>
      </c>
      <c r="AX261" s="105">
        <v>116.8</v>
      </c>
      <c r="BF261">
        <v>105.34</v>
      </c>
    </row>
    <row r="262" spans="1:58" x14ac:dyDescent="0.2">
      <c r="A262" s="82">
        <f t="shared" si="28"/>
        <v>2010</v>
      </c>
      <c r="B262" s="82">
        <f t="shared" si="29"/>
        <v>4</v>
      </c>
      <c r="C262" s="65">
        <v>40277</v>
      </c>
      <c r="D262" s="105">
        <v>81</v>
      </c>
      <c r="E262" s="105">
        <v>83</v>
      </c>
      <c r="F262" s="105">
        <v>82</v>
      </c>
      <c r="G262" s="105"/>
      <c r="H262" s="105"/>
      <c r="I262" s="105">
        <v>256.46000000000004</v>
      </c>
      <c r="J262" s="105">
        <v>549.5</v>
      </c>
      <c r="K262" s="105">
        <v>149.5</v>
      </c>
      <c r="L262" s="105"/>
      <c r="M262" s="105">
        <v>157.75</v>
      </c>
      <c r="N262" s="105">
        <v>995</v>
      </c>
      <c r="O262" s="105">
        <v>500</v>
      </c>
      <c r="P262" s="105"/>
      <c r="Q262" s="82">
        <v>1000</v>
      </c>
      <c r="R262" s="105">
        <v>1021</v>
      </c>
      <c r="S262" s="105">
        <v>529</v>
      </c>
      <c r="T262" s="105">
        <v>374</v>
      </c>
      <c r="U262" s="105">
        <v>164</v>
      </c>
      <c r="V262" s="105">
        <v>163.75</v>
      </c>
      <c r="W262" s="105">
        <v>194</v>
      </c>
      <c r="Y262" s="32">
        <v>1.85</v>
      </c>
      <c r="Z262" s="32">
        <v>3.72</v>
      </c>
      <c r="AA262" s="32">
        <v>2.5357565975360927</v>
      </c>
      <c r="AB262" s="32">
        <v>21.25</v>
      </c>
      <c r="AC262" s="32">
        <v>9.9499999999999993</v>
      </c>
      <c r="AF262" s="32">
        <v>1460</v>
      </c>
      <c r="AG262" s="32">
        <v>2940</v>
      </c>
      <c r="AH262" s="105">
        <v>2000</v>
      </c>
      <c r="AI262" s="105">
        <v>16770</v>
      </c>
      <c r="AJ262" s="105">
        <v>7850</v>
      </c>
      <c r="AK262" s="105" t="s">
        <v>30</v>
      </c>
      <c r="AL262" s="105"/>
      <c r="AM262" s="105"/>
      <c r="AN262" s="105">
        <v>169.7</v>
      </c>
      <c r="AO262" s="105">
        <v>174.7</v>
      </c>
      <c r="AP262" s="105">
        <v>177.7</v>
      </c>
      <c r="AQ262" s="105">
        <v>122.3</v>
      </c>
      <c r="AR262" s="105">
        <v>127.3</v>
      </c>
      <c r="AS262" s="105">
        <v>112.6</v>
      </c>
      <c r="AT262" s="105">
        <v>92.1</v>
      </c>
      <c r="AU262" s="105">
        <v>97.1</v>
      </c>
      <c r="AV262" s="105"/>
      <c r="AW262" s="105">
        <v>113.7</v>
      </c>
      <c r="AX262" s="105">
        <v>118.7</v>
      </c>
      <c r="BF262">
        <v>105.74</v>
      </c>
    </row>
    <row r="263" spans="1:58" x14ac:dyDescent="0.2">
      <c r="A263" s="82">
        <f t="shared" si="28"/>
        <v>2010</v>
      </c>
      <c r="B263" s="82">
        <f t="shared" si="29"/>
        <v>4</v>
      </c>
      <c r="C263" s="65">
        <v>40284</v>
      </c>
      <c r="D263" s="105">
        <v>81</v>
      </c>
      <c r="E263" s="105">
        <v>83</v>
      </c>
      <c r="F263" s="105">
        <v>82</v>
      </c>
      <c r="G263" s="105"/>
      <c r="H263" s="105"/>
      <c r="I263" s="105">
        <v>256.46000000000004</v>
      </c>
      <c r="J263" s="105">
        <v>549.5</v>
      </c>
      <c r="K263" s="105">
        <v>149.75</v>
      </c>
      <c r="L263" s="105"/>
      <c r="M263" s="105">
        <v>161.75</v>
      </c>
      <c r="N263" s="105">
        <v>995</v>
      </c>
      <c r="O263" s="105">
        <v>510</v>
      </c>
      <c r="P263" s="105"/>
      <c r="Q263" s="82">
        <v>1000</v>
      </c>
      <c r="R263" s="105">
        <v>960</v>
      </c>
      <c r="S263" s="105">
        <v>476</v>
      </c>
      <c r="T263" s="105">
        <v>374</v>
      </c>
      <c r="U263" s="105">
        <v>164</v>
      </c>
      <c r="V263" s="105">
        <v>163.75</v>
      </c>
      <c r="W263" s="105">
        <v>194</v>
      </c>
      <c r="Y263" s="32">
        <v>1.85</v>
      </c>
      <c r="Z263" s="32">
        <v>3.72</v>
      </c>
      <c r="AA263" s="32">
        <v>2.5357565975360927</v>
      </c>
      <c r="AB263" s="32">
        <v>21.25</v>
      </c>
      <c r="AC263" s="32">
        <v>9.9499999999999993</v>
      </c>
      <c r="AF263" s="32">
        <v>1460</v>
      </c>
      <c r="AG263" s="32">
        <v>2940</v>
      </c>
      <c r="AH263" s="105">
        <v>2000</v>
      </c>
      <c r="AI263" s="105">
        <v>16770</v>
      </c>
      <c r="AJ263" s="105">
        <v>7850</v>
      </c>
      <c r="AK263" s="105" t="s">
        <v>30</v>
      </c>
      <c r="AL263" s="105"/>
      <c r="AM263" s="105"/>
      <c r="AN263" s="105">
        <v>170.3</v>
      </c>
      <c r="AO263" s="105">
        <v>175.3</v>
      </c>
      <c r="AP263" s="105">
        <v>176.5</v>
      </c>
      <c r="AQ263" s="105">
        <v>122.9</v>
      </c>
      <c r="AR263" s="105">
        <v>127.9</v>
      </c>
      <c r="AS263" s="105">
        <v>112.6</v>
      </c>
      <c r="AT263" s="105">
        <v>92.3</v>
      </c>
      <c r="AU263" s="105">
        <v>97.3</v>
      </c>
      <c r="AV263" s="105"/>
      <c r="AW263" s="105">
        <v>113.9</v>
      </c>
      <c r="AX263" s="105">
        <v>118.9</v>
      </c>
      <c r="BF263">
        <v>105.94</v>
      </c>
    </row>
    <row r="264" spans="1:58" x14ac:dyDescent="0.2">
      <c r="A264" s="82">
        <f t="shared" si="28"/>
        <v>2010</v>
      </c>
      <c r="B264" s="82">
        <f t="shared" si="29"/>
        <v>4</v>
      </c>
      <c r="C264" s="65">
        <v>40291</v>
      </c>
      <c r="D264" s="105">
        <v>81</v>
      </c>
      <c r="E264" s="105">
        <v>83</v>
      </c>
      <c r="F264" s="105">
        <v>82</v>
      </c>
      <c r="G264" s="105"/>
      <c r="H264" s="105"/>
      <c r="I264" s="105">
        <v>256.46000000000004</v>
      </c>
      <c r="J264" s="105">
        <v>549.5</v>
      </c>
      <c r="K264" s="105">
        <v>151.5</v>
      </c>
      <c r="L264" s="105">
        <v>169</v>
      </c>
      <c r="M264" s="105">
        <v>164</v>
      </c>
      <c r="N264" s="105">
        <v>995</v>
      </c>
      <c r="O264" s="105">
        <v>506.5</v>
      </c>
      <c r="P264" s="105"/>
      <c r="Q264" s="82">
        <v>1000</v>
      </c>
      <c r="R264" s="105">
        <v>962</v>
      </c>
      <c r="S264" s="105">
        <v>477</v>
      </c>
      <c r="T264" s="105">
        <v>396</v>
      </c>
      <c r="U264" s="105">
        <v>166.25</v>
      </c>
      <c r="V264" s="105">
        <v>166.25</v>
      </c>
      <c r="W264" s="105">
        <v>197</v>
      </c>
      <c r="Y264" s="32">
        <v>1.85</v>
      </c>
      <c r="Z264" s="32">
        <v>3.72</v>
      </c>
      <c r="AA264" s="32">
        <v>2.5357565975360927</v>
      </c>
      <c r="AB264" s="32">
        <v>21.25</v>
      </c>
      <c r="AC264" s="32">
        <v>9.9499999999999993</v>
      </c>
      <c r="AF264" s="32">
        <v>1460</v>
      </c>
      <c r="AG264" s="32">
        <v>2940</v>
      </c>
      <c r="AH264" s="105">
        <v>2000</v>
      </c>
      <c r="AI264" s="105">
        <v>16770</v>
      </c>
      <c r="AJ264" s="105">
        <v>7850</v>
      </c>
      <c r="AK264" s="105" t="s">
        <v>30</v>
      </c>
      <c r="AL264" s="105"/>
      <c r="AM264" s="105"/>
      <c r="AN264" s="105">
        <v>158.5</v>
      </c>
      <c r="AO264" s="105">
        <v>163.5</v>
      </c>
      <c r="AP264" s="105">
        <v>162.6</v>
      </c>
      <c r="AQ264" s="105">
        <v>123.1</v>
      </c>
      <c r="AR264" s="105">
        <v>128.1</v>
      </c>
      <c r="AS264" s="105">
        <v>111</v>
      </c>
      <c r="AT264" s="105">
        <v>92.5</v>
      </c>
      <c r="AU264" s="105">
        <v>97.5</v>
      </c>
      <c r="AV264" s="105"/>
      <c r="AW264" s="105">
        <v>113.7</v>
      </c>
      <c r="AX264" s="105">
        <v>118.7</v>
      </c>
      <c r="BF264">
        <v>105.98</v>
      </c>
    </row>
    <row r="265" spans="1:58" x14ac:dyDescent="0.2">
      <c r="A265" s="82">
        <f t="shared" si="28"/>
        <v>2010</v>
      </c>
      <c r="B265" s="82">
        <f t="shared" si="29"/>
        <v>4</v>
      </c>
      <c r="C265" s="65">
        <v>40298</v>
      </c>
      <c r="D265" s="105">
        <v>86</v>
      </c>
      <c r="E265" s="105">
        <v>90</v>
      </c>
      <c r="F265" s="105">
        <v>88</v>
      </c>
      <c r="G265" s="105"/>
      <c r="H265" s="105"/>
      <c r="I265" s="105">
        <v>271.37</v>
      </c>
      <c r="J265" s="105">
        <v>561</v>
      </c>
      <c r="K265" s="105">
        <v>151.75</v>
      </c>
      <c r="L265" s="105">
        <v>163</v>
      </c>
      <c r="M265" s="105">
        <v>161.75</v>
      </c>
      <c r="N265" s="105">
        <v>1100</v>
      </c>
      <c r="O265" s="105">
        <v>513.25</v>
      </c>
      <c r="P265" s="105"/>
      <c r="Q265" s="82"/>
      <c r="R265" s="105">
        <v>962</v>
      </c>
      <c r="S265" s="105">
        <v>477</v>
      </c>
      <c r="T265" s="105">
        <v>396</v>
      </c>
      <c r="U265" s="105">
        <v>170.25</v>
      </c>
      <c r="V265" s="105">
        <v>171</v>
      </c>
      <c r="W265" s="105">
        <v>204</v>
      </c>
      <c r="Y265" s="32">
        <v>1.85</v>
      </c>
      <c r="Z265" s="32">
        <v>3.72</v>
      </c>
      <c r="AA265" s="32">
        <v>2.5357565975360927</v>
      </c>
      <c r="AB265" s="32">
        <v>21.25</v>
      </c>
      <c r="AC265" s="32">
        <v>9.9499999999999993</v>
      </c>
      <c r="AF265" s="32">
        <v>1460</v>
      </c>
      <c r="AG265" s="32">
        <v>2940</v>
      </c>
      <c r="AH265" s="105">
        <v>2000</v>
      </c>
      <c r="AI265" s="105">
        <v>16770</v>
      </c>
      <c r="AJ265" s="105">
        <v>7850</v>
      </c>
      <c r="AK265" s="105" t="s">
        <v>30</v>
      </c>
      <c r="AL265" s="105"/>
      <c r="AM265" s="105"/>
      <c r="AN265" s="105">
        <v>163.69999999999999</v>
      </c>
      <c r="AO265" s="105">
        <v>168.7</v>
      </c>
      <c r="AP265" s="105">
        <v>169.2</v>
      </c>
      <c r="AQ265" s="105">
        <v>128.30000000000001</v>
      </c>
      <c r="AR265" s="105">
        <v>133.30000000000001</v>
      </c>
      <c r="AS265" s="105">
        <v>118.5</v>
      </c>
      <c r="AT265" s="105">
        <v>97.5</v>
      </c>
      <c r="AU265" s="105">
        <v>102.5</v>
      </c>
      <c r="AV265" s="105"/>
      <c r="AW265" s="105">
        <v>119.6</v>
      </c>
      <c r="AX265" s="105">
        <v>124.6</v>
      </c>
      <c r="BF265">
        <v>111.34</v>
      </c>
    </row>
    <row r="266" spans="1:58" x14ac:dyDescent="0.2">
      <c r="A266" s="82">
        <f t="shared" si="28"/>
        <v>2010</v>
      </c>
      <c r="B266" s="82">
        <f t="shared" si="29"/>
        <v>5</v>
      </c>
      <c r="C266" s="65">
        <v>40305</v>
      </c>
      <c r="D266" s="105">
        <v>86</v>
      </c>
      <c r="E266" s="105">
        <v>90</v>
      </c>
      <c r="F266" s="105">
        <v>88</v>
      </c>
      <c r="G266" s="105"/>
      <c r="H266" s="105"/>
      <c r="I266" s="105">
        <v>256.25</v>
      </c>
      <c r="J266" s="105">
        <v>561</v>
      </c>
      <c r="K266" s="105">
        <v>151.5</v>
      </c>
      <c r="L266" s="105">
        <v>164</v>
      </c>
      <c r="M266" s="105">
        <v>161.75</v>
      </c>
      <c r="N266" s="105">
        <v>1100</v>
      </c>
      <c r="O266" s="105">
        <v>518</v>
      </c>
      <c r="P266" s="105"/>
      <c r="Q266" s="82"/>
      <c r="R266" s="105">
        <v>962</v>
      </c>
      <c r="S266" s="105">
        <v>477</v>
      </c>
      <c r="T266" s="105">
        <v>396</v>
      </c>
      <c r="U266" s="105">
        <v>170.25</v>
      </c>
      <c r="V266" s="105">
        <v>171</v>
      </c>
      <c r="W266" s="105">
        <v>204</v>
      </c>
      <c r="Y266" s="32">
        <v>1.85</v>
      </c>
      <c r="Z266" s="32">
        <v>3.72</v>
      </c>
      <c r="AA266" s="32">
        <v>2.5357565975360927</v>
      </c>
      <c r="AB266" s="32">
        <v>21.25</v>
      </c>
      <c r="AC266" s="32">
        <v>9.9499999999999993</v>
      </c>
      <c r="AF266" s="32">
        <v>1460</v>
      </c>
      <c r="AG266" s="32">
        <v>2940</v>
      </c>
      <c r="AH266" s="105">
        <v>2000</v>
      </c>
      <c r="AI266" s="105">
        <v>16770</v>
      </c>
      <c r="AJ266" s="105">
        <v>7850</v>
      </c>
      <c r="AK266" s="105" t="s">
        <v>30</v>
      </c>
      <c r="AL266" s="105"/>
      <c r="AM266" s="105"/>
      <c r="AN266" s="105">
        <v>161.6</v>
      </c>
      <c r="AO266" s="105">
        <v>166.6</v>
      </c>
      <c r="AP266" s="105">
        <v>179.4</v>
      </c>
      <c r="AQ266" s="105">
        <v>127</v>
      </c>
      <c r="AR266" s="105">
        <v>132</v>
      </c>
      <c r="AS266" s="105">
        <v>115.7</v>
      </c>
      <c r="AT266" s="105">
        <v>97.4</v>
      </c>
      <c r="AU266" s="105">
        <v>102.4</v>
      </c>
      <c r="AV266" s="105"/>
      <c r="AW266" s="105">
        <v>117.9</v>
      </c>
      <c r="AX266" s="105">
        <v>122.9</v>
      </c>
      <c r="BF266">
        <v>110.6</v>
      </c>
    </row>
    <row r="267" spans="1:58" x14ac:dyDescent="0.2">
      <c r="A267" s="82">
        <f t="shared" si="28"/>
        <v>2010</v>
      </c>
      <c r="B267" s="82">
        <f t="shared" si="29"/>
        <v>5</v>
      </c>
      <c r="C267" s="65">
        <v>40312</v>
      </c>
      <c r="D267" s="105">
        <v>88</v>
      </c>
      <c r="E267" s="105">
        <v>92</v>
      </c>
      <c r="F267" s="105">
        <v>88</v>
      </c>
      <c r="G267" s="105"/>
      <c r="H267" s="105"/>
      <c r="I267" s="105">
        <v>250</v>
      </c>
      <c r="J267" s="105">
        <v>561</v>
      </c>
      <c r="K267" s="105">
        <v>166.75</v>
      </c>
      <c r="L267" s="105">
        <v>171</v>
      </c>
      <c r="M267" s="105">
        <v>161.75</v>
      </c>
      <c r="N267" s="105">
        <v>1100</v>
      </c>
      <c r="O267" s="105">
        <v>518</v>
      </c>
      <c r="P267" s="105"/>
      <c r="Q267" s="82"/>
      <c r="R267" s="105">
        <v>1025</v>
      </c>
      <c r="S267" s="105">
        <v>508</v>
      </c>
      <c r="T267" s="105">
        <v>429</v>
      </c>
      <c r="U267" s="105"/>
      <c r="V267" s="105"/>
      <c r="W267" s="105"/>
      <c r="Y267" s="32">
        <v>1.85</v>
      </c>
      <c r="Z267" s="32">
        <v>3.72</v>
      </c>
      <c r="AA267" s="32">
        <v>2.5357565975360927</v>
      </c>
      <c r="AB267" s="32">
        <v>21.25</v>
      </c>
      <c r="AC267" s="32">
        <v>9.9499999999999993</v>
      </c>
      <c r="AF267" s="32">
        <v>1460</v>
      </c>
      <c r="AG267" s="32">
        <v>2940</v>
      </c>
      <c r="AH267" s="105">
        <v>2000</v>
      </c>
      <c r="AI267" s="105">
        <v>16770</v>
      </c>
      <c r="AJ267" s="105">
        <v>7850</v>
      </c>
      <c r="AK267" s="105" t="s">
        <v>30</v>
      </c>
      <c r="AL267" s="105"/>
      <c r="AM267" s="105"/>
      <c r="AN267" s="105">
        <v>162.30000000000001</v>
      </c>
      <c r="AO267" s="105">
        <v>167.3</v>
      </c>
      <c r="AP267" s="105">
        <v>181.7</v>
      </c>
      <c r="AQ267" s="105">
        <v>127.9</v>
      </c>
      <c r="AR267" s="105">
        <v>132.9</v>
      </c>
      <c r="AS267" s="105">
        <v>116.7</v>
      </c>
      <c r="AT267" s="105">
        <v>99.6</v>
      </c>
      <c r="AU267" s="105">
        <v>104.6</v>
      </c>
      <c r="AV267" s="105"/>
      <c r="AW267" s="105">
        <v>118.9</v>
      </c>
      <c r="AX267" s="105">
        <v>123.9</v>
      </c>
      <c r="BF267">
        <v>112.32</v>
      </c>
    </row>
    <row r="268" spans="1:58" x14ac:dyDescent="0.2">
      <c r="A268" s="82">
        <f t="shared" si="28"/>
        <v>2010</v>
      </c>
      <c r="B268" s="82">
        <f t="shared" si="29"/>
        <v>5</v>
      </c>
      <c r="C268" s="65">
        <v>40319</v>
      </c>
      <c r="D268" s="105">
        <v>88</v>
      </c>
      <c r="E268" s="105">
        <v>94</v>
      </c>
      <c r="F268" s="105">
        <v>88</v>
      </c>
      <c r="G268" s="105"/>
      <c r="H268" s="105"/>
      <c r="I268" s="105">
        <v>250</v>
      </c>
      <c r="J268" s="105">
        <v>584</v>
      </c>
      <c r="K268" s="105">
        <v>166.75</v>
      </c>
      <c r="L268" s="105">
        <v>171</v>
      </c>
      <c r="M268" s="105">
        <v>161.75</v>
      </c>
      <c r="N268" s="105">
        <v>1100</v>
      </c>
      <c r="O268" s="105">
        <v>518</v>
      </c>
      <c r="P268" s="105"/>
      <c r="Q268" s="82"/>
      <c r="R268" s="105">
        <v>1025</v>
      </c>
      <c r="S268" s="105">
        <v>508</v>
      </c>
      <c r="T268" s="105">
        <v>429</v>
      </c>
      <c r="U268" s="105">
        <v>167.75</v>
      </c>
      <c r="V268" s="105">
        <v>194.75</v>
      </c>
      <c r="W268" s="105">
        <v>214.5</v>
      </c>
      <c r="Y268" s="32">
        <v>1.85</v>
      </c>
      <c r="Z268" s="32">
        <v>3.72</v>
      </c>
      <c r="AA268" s="32">
        <v>2.5357565975360927</v>
      </c>
      <c r="AB268" s="32">
        <v>21.25</v>
      </c>
      <c r="AC268" s="32">
        <v>9.9499999999999993</v>
      </c>
      <c r="AF268" s="32">
        <v>1460</v>
      </c>
      <c r="AG268" s="32">
        <v>2940</v>
      </c>
      <c r="AH268" s="105">
        <v>2000</v>
      </c>
      <c r="AI268" s="105">
        <v>16770</v>
      </c>
      <c r="AJ268" s="105">
        <v>7850</v>
      </c>
      <c r="AK268" s="105" t="s">
        <v>30</v>
      </c>
      <c r="AL268" s="105"/>
      <c r="AM268" s="105"/>
      <c r="AN268" s="105">
        <v>161.5</v>
      </c>
      <c r="AO268" s="105">
        <v>166.5</v>
      </c>
      <c r="AP268" s="105">
        <v>169.3</v>
      </c>
      <c r="AQ268" s="105">
        <v>128.19999999999999</v>
      </c>
      <c r="AR268" s="105">
        <v>133.19999999999999</v>
      </c>
      <c r="AS268" s="105">
        <v>117.3</v>
      </c>
      <c r="AT268" s="105">
        <v>100.5</v>
      </c>
      <c r="AU268" s="105">
        <v>105.5</v>
      </c>
      <c r="AV268" s="105"/>
      <c r="AW268" s="105">
        <v>119.4</v>
      </c>
      <c r="AX268" s="105">
        <v>124.4</v>
      </c>
      <c r="BF268">
        <v>113.06</v>
      </c>
    </row>
    <row r="269" spans="1:58" x14ac:dyDescent="0.2">
      <c r="A269" s="82">
        <f t="shared" si="28"/>
        <v>2010</v>
      </c>
      <c r="B269" s="82">
        <f t="shared" si="29"/>
        <v>5</v>
      </c>
      <c r="C269" s="65">
        <v>40326</v>
      </c>
      <c r="D269" s="105">
        <v>88</v>
      </c>
      <c r="E269" s="105">
        <v>94</v>
      </c>
      <c r="F269" s="105">
        <v>91</v>
      </c>
      <c r="G269" s="105"/>
      <c r="H269" s="105"/>
      <c r="I269" s="105">
        <v>245</v>
      </c>
      <c r="J269" s="105">
        <v>584</v>
      </c>
      <c r="K269" s="105">
        <v>169.75</v>
      </c>
      <c r="L269" s="105">
        <v>173</v>
      </c>
      <c r="M269" s="105">
        <v>181.75</v>
      </c>
      <c r="N269" s="105">
        <v>1100</v>
      </c>
      <c r="O269" s="105">
        <v>530</v>
      </c>
      <c r="P269" s="105"/>
      <c r="Q269" s="82"/>
      <c r="R269" s="105">
        <v>1039</v>
      </c>
      <c r="S269" s="105">
        <v>559</v>
      </c>
      <c r="T269" s="105">
        <v>429</v>
      </c>
      <c r="U269" s="105">
        <v>168</v>
      </c>
      <c r="V269" s="105">
        <v>192.75</v>
      </c>
      <c r="W269" s="105">
        <v>214</v>
      </c>
      <c r="Y269" s="32">
        <v>1.85</v>
      </c>
      <c r="Z269" s="32">
        <v>3.72</v>
      </c>
      <c r="AA269" s="32">
        <v>2.5357565975360927</v>
      </c>
      <c r="AB269" s="32">
        <v>21.25</v>
      </c>
      <c r="AC269" s="32">
        <v>9.9499999999999993</v>
      </c>
      <c r="AF269" s="32">
        <v>1460</v>
      </c>
      <c r="AG269" s="32">
        <v>2940</v>
      </c>
      <c r="AH269" s="105">
        <v>2000</v>
      </c>
      <c r="AI269" s="105">
        <v>16770</v>
      </c>
      <c r="AJ269" s="105">
        <v>7850</v>
      </c>
      <c r="AK269" s="105" t="s">
        <v>30</v>
      </c>
      <c r="AL269" s="105"/>
      <c r="AM269" s="105"/>
      <c r="AN269" s="105">
        <v>161.4</v>
      </c>
      <c r="AO269" s="105">
        <v>166.4</v>
      </c>
      <c r="AP269" s="105">
        <v>169.3</v>
      </c>
      <c r="AQ269" s="105">
        <v>127.3</v>
      </c>
      <c r="AR269" s="105">
        <v>132.30000000000001</v>
      </c>
      <c r="AS269" s="105">
        <v>117.7</v>
      </c>
      <c r="AT269" s="105">
        <v>102.1</v>
      </c>
      <c r="AU269" s="105">
        <v>107.1</v>
      </c>
      <c r="AV269" s="105"/>
      <c r="AW269" s="105">
        <v>119</v>
      </c>
      <c r="AX269" s="105">
        <v>124</v>
      </c>
      <c r="BF269">
        <v>113.85999999999999</v>
      </c>
    </row>
    <row r="270" spans="1:58" x14ac:dyDescent="0.2">
      <c r="A270" s="82">
        <f t="shared" si="28"/>
        <v>2010</v>
      </c>
      <c r="B270" s="82">
        <f t="shared" si="29"/>
        <v>6</v>
      </c>
      <c r="C270" s="65">
        <v>40333</v>
      </c>
      <c r="D270" s="105">
        <v>88</v>
      </c>
      <c r="E270" s="105">
        <v>94</v>
      </c>
      <c r="F270" s="105">
        <v>91</v>
      </c>
      <c r="G270" s="105"/>
      <c r="H270" s="105"/>
      <c r="I270" s="105">
        <v>247</v>
      </c>
      <c r="J270" s="105">
        <v>584</v>
      </c>
      <c r="K270" s="105">
        <v>169.75</v>
      </c>
      <c r="L270" s="105">
        <v>173</v>
      </c>
      <c r="M270" s="105">
        <v>181.75</v>
      </c>
      <c r="N270" s="105">
        <v>1160</v>
      </c>
      <c r="O270" s="105">
        <v>540.75</v>
      </c>
      <c r="P270" s="105"/>
      <c r="Q270" s="82"/>
      <c r="R270" s="105">
        <v>1025</v>
      </c>
      <c r="S270" s="105">
        <v>508</v>
      </c>
      <c r="T270" s="105">
        <v>429</v>
      </c>
      <c r="U270" s="105">
        <v>167.5</v>
      </c>
      <c r="V270" s="105">
        <v>189.25</v>
      </c>
      <c r="W270" s="105">
        <v>210</v>
      </c>
      <c r="Y270" s="32">
        <v>1.91</v>
      </c>
      <c r="Z270" s="32">
        <v>3.9</v>
      </c>
      <c r="AA270" s="32">
        <v>2.11</v>
      </c>
      <c r="AB270" s="32">
        <v>20.5</v>
      </c>
      <c r="AC270" s="32">
        <v>9.9499999999999993</v>
      </c>
      <c r="AF270" s="32">
        <v>1510</v>
      </c>
      <c r="AG270" s="32">
        <v>3080</v>
      </c>
      <c r="AH270" s="105">
        <v>1670</v>
      </c>
      <c r="AI270" s="105">
        <v>16180</v>
      </c>
      <c r="AJ270" s="105">
        <v>7850</v>
      </c>
      <c r="AK270" s="105" t="s">
        <v>30</v>
      </c>
      <c r="AL270" s="105"/>
      <c r="AM270" s="105"/>
      <c r="AN270" s="105">
        <v>162.30000000000001</v>
      </c>
      <c r="AO270" s="105">
        <v>167.3</v>
      </c>
      <c r="AP270" s="105">
        <v>169.5</v>
      </c>
      <c r="AQ270" s="105">
        <v>127.8</v>
      </c>
      <c r="AR270" s="105">
        <v>132.80000000000001</v>
      </c>
      <c r="AS270" s="105">
        <v>116.7</v>
      </c>
      <c r="AT270" s="105">
        <v>102.1</v>
      </c>
      <c r="AU270" s="105">
        <v>107.1</v>
      </c>
      <c r="AV270" s="105"/>
      <c r="AW270" s="105">
        <v>119.6</v>
      </c>
      <c r="AX270" s="105">
        <v>124.6</v>
      </c>
      <c r="BF270">
        <v>114.1</v>
      </c>
    </row>
    <row r="271" spans="1:58" x14ac:dyDescent="0.2">
      <c r="A271" s="82">
        <f t="shared" si="28"/>
        <v>2010</v>
      </c>
      <c r="B271" s="82">
        <f t="shared" si="29"/>
        <v>6</v>
      </c>
      <c r="C271" s="65">
        <v>40340</v>
      </c>
      <c r="D271" s="105">
        <v>87</v>
      </c>
      <c r="E271" s="105">
        <v>94</v>
      </c>
      <c r="F271" s="105">
        <v>91</v>
      </c>
      <c r="G271" s="105"/>
      <c r="H271" s="105"/>
      <c r="I271" s="105">
        <v>243</v>
      </c>
      <c r="J271" s="105">
        <v>584</v>
      </c>
      <c r="K271" s="105">
        <v>169.75</v>
      </c>
      <c r="L271" s="105">
        <v>172</v>
      </c>
      <c r="M271" s="105">
        <v>181.75</v>
      </c>
      <c r="N271" s="105">
        <v>1160</v>
      </c>
      <c r="O271" s="105">
        <v>540.75</v>
      </c>
      <c r="P271" s="105"/>
      <c r="Q271" s="82"/>
      <c r="R271" s="105">
        <v>1025</v>
      </c>
      <c r="S271" s="105">
        <v>508</v>
      </c>
      <c r="T271" s="105">
        <v>429</v>
      </c>
      <c r="U271" s="105">
        <v>165</v>
      </c>
      <c r="V271" s="105">
        <v>186.5</v>
      </c>
      <c r="W271" s="105">
        <v>207</v>
      </c>
      <c r="Y271" s="32">
        <v>1.91</v>
      </c>
      <c r="Z271" s="32">
        <v>3.9</v>
      </c>
      <c r="AA271" s="32">
        <v>2.11</v>
      </c>
      <c r="AB271" s="32">
        <v>20.5</v>
      </c>
      <c r="AC271" s="32">
        <v>9.9499999999999993</v>
      </c>
      <c r="AF271" s="32">
        <v>1510</v>
      </c>
      <c r="AG271" s="32">
        <v>3080</v>
      </c>
      <c r="AH271" s="105">
        <v>1670</v>
      </c>
      <c r="AI271" s="105">
        <v>16180</v>
      </c>
      <c r="AJ271" s="105">
        <v>7850</v>
      </c>
      <c r="AK271" s="105" t="s">
        <v>30</v>
      </c>
      <c r="AL271" s="105"/>
      <c r="AM271" s="105"/>
      <c r="AN271" s="105">
        <v>161.19999999999999</v>
      </c>
      <c r="AO271" s="105">
        <v>166.2</v>
      </c>
      <c r="AP271" s="105">
        <v>168.6</v>
      </c>
      <c r="AQ271" s="105">
        <v>126.9</v>
      </c>
      <c r="AR271" s="105">
        <v>131.9</v>
      </c>
      <c r="AS271" s="105">
        <v>115.8</v>
      </c>
      <c r="AT271" s="105">
        <v>101.6</v>
      </c>
      <c r="AU271" s="105">
        <v>106.6</v>
      </c>
      <c r="AV271" s="105"/>
      <c r="AW271" s="105">
        <v>118.7</v>
      </c>
      <c r="AX271" s="105">
        <v>123.7</v>
      </c>
      <c r="BF271">
        <v>113.44</v>
      </c>
    </row>
    <row r="272" spans="1:58" x14ac:dyDescent="0.2">
      <c r="A272" s="82">
        <f t="shared" si="28"/>
        <v>2010</v>
      </c>
      <c r="B272" s="82">
        <f t="shared" si="29"/>
        <v>6</v>
      </c>
      <c r="C272" s="65">
        <v>40347</v>
      </c>
      <c r="D272" s="105">
        <v>87</v>
      </c>
      <c r="E272" s="105">
        <v>94</v>
      </c>
      <c r="F272" s="105">
        <v>91</v>
      </c>
      <c r="G272" s="105"/>
      <c r="H272" s="105"/>
      <c r="I272" s="105">
        <v>244</v>
      </c>
      <c r="J272" s="105">
        <v>584</v>
      </c>
      <c r="K272" s="105">
        <v>169.75</v>
      </c>
      <c r="L272" s="105">
        <v>172</v>
      </c>
      <c r="M272" s="105">
        <v>181.75</v>
      </c>
      <c r="N272" s="105">
        <v>1164</v>
      </c>
      <c r="O272" s="105">
        <v>540.75</v>
      </c>
      <c r="P272" s="105"/>
      <c r="Q272" s="82"/>
      <c r="R272" s="105">
        <v>1025</v>
      </c>
      <c r="S272" s="105">
        <v>508</v>
      </c>
      <c r="T272" s="105">
        <v>429</v>
      </c>
      <c r="U272" s="105">
        <v>165</v>
      </c>
      <c r="V272" s="105">
        <v>186.5</v>
      </c>
      <c r="W272" s="105">
        <v>207</v>
      </c>
      <c r="Y272" s="32">
        <v>1.91</v>
      </c>
      <c r="Z272" s="32">
        <v>3.9</v>
      </c>
      <c r="AA272" s="32">
        <v>2.11</v>
      </c>
      <c r="AB272" s="32">
        <v>20.5</v>
      </c>
      <c r="AC272" s="32">
        <v>9.9499999999999993</v>
      </c>
      <c r="AF272" s="32">
        <v>1510</v>
      </c>
      <c r="AG272" s="32">
        <v>3080</v>
      </c>
      <c r="AH272" s="105">
        <v>1670</v>
      </c>
      <c r="AI272" s="105">
        <v>16180</v>
      </c>
      <c r="AJ272" s="105">
        <v>7850</v>
      </c>
      <c r="AK272" s="105" t="s">
        <v>30</v>
      </c>
      <c r="AL272" s="105"/>
      <c r="AM272" s="105"/>
      <c r="AN272" s="105">
        <v>161.4</v>
      </c>
      <c r="AO272" s="105">
        <v>166.4</v>
      </c>
      <c r="AP272" s="105">
        <v>168.8</v>
      </c>
      <c r="AQ272" s="105">
        <v>127.1</v>
      </c>
      <c r="AR272" s="105">
        <v>132.1</v>
      </c>
      <c r="AS272" s="105">
        <v>116</v>
      </c>
      <c r="AT272" s="105">
        <v>101.6</v>
      </c>
      <c r="AU272" s="105">
        <v>106.6</v>
      </c>
      <c r="AV272" s="105"/>
      <c r="AW272" s="105">
        <v>118.9</v>
      </c>
      <c r="AX272" s="105">
        <v>123.9</v>
      </c>
      <c r="BF272">
        <v>113.52</v>
      </c>
    </row>
    <row r="273" spans="1:58" x14ac:dyDescent="0.2">
      <c r="A273" s="82">
        <f t="shared" si="28"/>
        <v>2010</v>
      </c>
      <c r="B273" s="82">
        <f t="shared" si="29"/>
        <v>6</v>
      </c>
      <c r="C273" s="65">
        <v>40354</v>
      </c>
      <c r="D273" s="105">
        <v>87</v>
      </c>
      <c r="E273" s="105">
        <v>94</v>
      </c>
      <c r="F273" s="105">
        <v>91</v>
      </c>
      <c r="G273" s="105"/>
      <c r="H273" s="105"/>
      <c r="I273" s="105">
        <v>241.5</v>
      </c>
      <c r="J273" s="105">
        <v>594</v>
      </c>
      <c r="K273" s="105">
        <v>169.75</v>
      </c>
      <c r="L273" s="105">
        <v>176</v>
      </c>
      <c r="M273" s="105">
        <v>181.75</v>
      </c>
      <c r="N273" s="105">
        <v>1164</v>
      </c>
      <c r="O273" s="105">
        <v>550</v>
      </c>
      <c r="P273" s="105"/>
      <c r="Q273" s="82"/>
      <c r="R273" s="105">
        <v>995</v>
      </c>
      <c r="S273" s="105">
        <v>477</v>
      </c>
      <c r="T273" s="105">
        <v>429</v>
      </c>
      <c r="U273" s="105">
        <v>164</v>
      </c>
      <c r="V273" s="105">
        <v>186.5</v>
      </c>
      <c r="W273" s="105">
        <v>208.25</v>
      </c>
      <c r="Y273" s="32">
        <v>1.91</v>
      </c>
      <c r="Z273" s="32">
        <v>3.9</v>
      </c>
      <c r="AA273" s="32">
        <v>2.11</v>
      </c>
      <c r="AB273" s="32">
        <v>20.5</v>
      </c>
      <c r="AC273" s="32">
        <v>9.9499999999999993</v>
      </c>
      <c r="AF273" s="32">
        <v>1510</v>
      </c>
      <c r="AG273" s="32">
        <v>3080</v>
      </c>
      <c r="AH273" s="105">
        <v>1670</v>
      </c>
      <c r="AI273" s="105">
        <v>16180</v>
      </c>
      <c r="AJ273" s="105">
        <v>7850</v>
      </c>
      <c r="AK273" s="105" t="s">
        <v>30</v>
      </c>
      <c r="AL273" s="105"/>
      <c r="AM273" s="105"/>
      <c r="AN273" s="105">
        <v>162</v>
      </c>
      <c r="AO273" s="105">
        <v>167</v>
      </c>
      <c r="AP273" s="105">
        <v>168.2</v>
      </c>
      <c r="AQ273" s="105">
        <v>126.6</v>
      </c>
      <c r="AR273" s="105">
        <v>131.6</v>
      </c>
      <c r="AS273" s="105">
        <v>114.7</v>
      </c>
      <c r="AT273" s="105">
        <v>101.6</v>
      </c>
      <c r="AU273" s="105">
        <v>106.6</v>
      </c>
      <c r="AV273" s="105"/>
      <c r="AW273" s="105">
        <v>118.8</v>
      </c>
      <c r="AX273" s="105">
        <v>123.8</v>
      </c>
      <c r="BF273">
        <v>113.47999999999999</v>
      </c>
    </row>
    <row r="274" spans="1:58" x14ac:dyDescent="0.2">
      <c r="A274" s="82">
        <f t="shared" si="28"/>
        <v>2010</v>
      </c>
      <c r="B274" s="82">
        <f t="shared" si="29"/>
        <v>7</v>
      </c>
      <c r="C274" s="65">
        <v>40361</v>
      </c>
      <c r="D274" s="105">
        <v>87</v>
      </c>
      <c r="E274" s="105">
        <v>94</v>
      </c>
      <c r="F274" s="105">
        <v>92</v>
      </c>
      <c r="G274" s="105"/>
      <c r="H274" s="105"/>
      <c r="I274" s="105">
        <v>242.51</v>
      </c>
      <c r="J274" s="105">
        <v>594</v>
      </c>
      <c r="K274" s="105">
        <v>169.75</v>
      </c>
      <c r="L274" s="105">
        <v>176</v>
      </c>
      <c r="M274" s="105">
        <v>181.75</v>
      </c>
      <c r="N274" s="105">
        <v>1144.5</v>
      </c>
      <c r="O274" s="105">
        <v>550</v>
      </c>
      <c r="P274" s="105"/>
      <c r="Q274" s="82"/>
      <c r="R274" s="105">
        <v>995</v>
      </c>
      <c r="S274" s="105">
        <v>477</v>
      </c>
      <c r="T274" s="105">
        <v>429</v>
      </c>
      <c r="U274" s="105">
        <v>163.75</v>
      </c>
      <c r="V274" s="105">
        <v>186.25</v>
      </c>
      <c r="W274" s="105">
        <v>208</v>
      </c>
      <c r="Y274" s="32">
        <v>1.91</v>
      </c>
      <c r="Z274" s="32">
        <v>3.9</v>
      </c>
      <c r="AA274" s="32">
        <v>2.11</v>
      </c>
      <c r="AB274" s="32">
        <v>20.5</v>
      </c>
      <c r="AC274" s="32">
        <v>9.9499999999999993</v>
      </c>
      <c r="AF274" s="32">
        <v>1510</v>
      </c>
      <c r="AG274" s="32">
        <v>3080</v>
      </c>
      <c r="AH274" s="105">
        <v>1670</v>
      </c>
      <c r="AI274" s="105">
        <v>16180</v>
      </c>
      <c r="AJ274" s="105">
        <v>7850</v>
      </c>
      <c r="AK274" s="105" t="s">
        <v>30</v>
      </c>
      <c r="AL274" s="105"/>
      <c r="AM274" s="105"/>
      <c r="AN274" s="105">
        <v>162.21</v>
      </c>
      <c r="AO274" s="105">
        <v>167.2</v>
      </c>
      <c r="AP274" s="105">
        <v>168.4</v>
      </c>
      <c r="AQ274" s="105">
        <v>126.82</v>
      </c>
      <c r="AR274" s="105">
        <v>131.80000000000001</v>
      </c>
      <c r="AS274" s="105">
        <v>114.9</v>
      </c>
      <c r="AT274" s="105">
        <v>101.56</v>
      </c>
      <c r="AU274" s="105">
        <v>106.6</v>
      </c>
      <c r="AV274" s="105"/>
      <c r="AW274" s="105">
        <v>118.9</v>
      </c>
      <c r="AX274" s="105">
        <v>123.9</v>
      </c>
      <c r="BF274">
        <v>113.52</v>
      </c>
    </row>
    <row r="275" spans="1:58" x14ac:dyDescent="0.2">
      <c r="A275" s="82">
        <f t="shared" si="28"/>
        <v>2010</v>
      </c>
      <c r="B275" s="82">
        <f t="shared" si="29"/>
        <v>7</v>
      </c>
      <c r="C275" s="65">
        <v>40368</v>
      </c>
      <c r="D275" s="105">
        <v>87</v>
      </c>
      <c r="E275" s="105">
        <v>94</v>
      </c>
      <c r="F275" s="105">
        <v>93</v>
      </c>
      <c r="G275" s="105"/>
      <c r="H275" s="105"/>
      <c r="I275" s="105">
        <v>238.56</v>
      </c>
      <c r="J275" s="105">
        <v>594</v>
      </c>
      <c r="K275" s="105">
        <v>169.75</v>
      </c>
      <c r="L275" s="105">
        <v>176</v>
      </c>
      <c r="M275" s="105">
        <v>181.75</v>
      </c>
      <c r="N275" s="105">
        <v>1100</v>
      </c>
      <c r="O275" s="105">
        <v>550</v>
      </c>
      <c r="P275" s="105"/>
      <c r="Q275" s="82"/>
      <c r="R275" s="105">
        <v>1000</v>
      </c>
      <c r="S275" s="105">
        <v>482</v>
      </c>
      <c r="T275" s="105">
        <v>429</v>
      </c>
      <c r="U275" s="105">
        <v>160.75</v>
      </c>
      <c r="V275" s="105">
        <v>187</v>
      </c>
      <c r="W275" s="105">
        <v>208</v>
      </c>
      <c r="Y275" s="32">
        <v>1.86</v>
      </c>
      <c r="Z275" s="32">
        <v>4.1538108073924569</v>
      </c>
      <c r="AA275" s="32">
        <v>2.11</v>
      </c>
      <c r="AB275" s="32">
        <v>20.45</v>
      </c>
      <c r="AC275" s="32">
        <v>9.9499999999999993</v>
      </c>
      <c r="AF275" s="32">
        <v>1470</v>
      </c>
      <c r="AG275" s="32">
        <v>3280</v>
      </c>
      <c r="AH275" s="105">
        <v>1670</v>
      </c>
      <c r="AI275" s="105">
        <v>16140</v>
      </c>
      <c r="AJ275" s="105">
        <v>7850</v>
      </c>
      <c r="AK275" s="105" t="s">
        <v>30</v>
      </c>
      <c r="AL275" s="105"/>
      <c r="AM275" s="105"/>
      <c r="AN275" s="105">
        <v>161.56</v>
      </c>
      <c r="AO275" s="105">
        <v>166.6</v>
      </c>
      <c r="AP275" s="105">
        <v>167.7</v>
      </c>
      <c r="AQ275" s="105">
        <v>126.1</v>
      </c>
      <c r="AR275" s="105">
        <v>131.1</v>
      </c>
      <c r="AS275" s="105">
        <v>114.1</v>
      </c>
      <c r="AT275" s="105">
        <v>101.56</v>
      </c>
      <c r="AU275" s="105">
        <v>106.6</v>
      </c>
      <c r="AV275" s="105"/>
      <c r="AW275" s="105">
        <v>118.56</v>
      </c>
      <c r="AX275" s="105">
        <v>123.6</v>
      </c>
      <c r="BF275">
        <v>113.39999999999999</v>
      </c>
    </row>
    <row r="276" spans="1:58" x14ac:dyDescent="0.2">
      <c r="A276" s="82">
        <f t="shared" si="28"/>
        <v>2010</v>
      </c>
      <c r="B276" s="82">
        <f t="shared" si="29"/>
        <v>7</v>
      </c>
      <c r="C276" s="65">
        <v>40375</v>
      </c>
      <c r="D276" s="105">
        <v>95</v>
      </c>
      <c r="E276" s="105">
        <v>99</v>
      </c>
      <c r="F276" s="105">
        <v>103</v>
      </c>
      <c r="G276" s="105"/>
      <c r="H276" s="105"/>
      <c r="I276" s="105">
        <v>244.89</v>
      </c>
      <c r="J276" s="105">
        <v>594</v>
      </c>
      <c r="K276" s="105">
        <v>169.75</v>
      </c>
      <c r="L276" s="105">
        <v>176</v>
      </c>
      <c r="M276" s="105">
        <v>176.75</v>
      </c>
      <c r="N276" s="105">
        <v>1100</v>
      </c>
      <c r="O276" s="105">
        <v>545</v>
      </c>
      <c r="P276" s="105"/>
      <c r="Q276" s="82"/>
      <c r="R276" s="105">
        <v>1000</v>
      </c>
      <c r="S276" s="105">
        <v>482</v>
      </c>
      <c r="T276" s="105">
        <v>429</v>
      </c>
      <c r="U276" s="105">
        <v>168.5</v>
      </c>
      <c r="V276" s="105">
        <v>188.5</v>
      </c>
      <c r="W276" s="105">
        <v>208.25</v>
      </c>
      <c r="Y276" s="32">
        <v>1.86</v>
      </c>
      <c r="Z276" s="32">
        <v>4.1538108073924569</v>
      </c>
      <c r="AA276" s="32">
        <v>2.11</v>
      </c>
      <c r="AB276" s="32">
        <v>20.45</v>
      </c>
      <c r="AC276" s="32">
        <v>9.9499999999999993</v>
      </c>
      <c r="AF276" s="32">
        <v>1470</v>
      </c>
      <c r="AG276" s="32">
        <v>3280</v>
      </c>
      <c r="AH276" s="105">
        <v>1670</v>
      </c>
      <c r="AI276" s="105">
        <v>16140</v>
      </c>
      <c r="AJ276" s="105">
        <v>7850</v>
      </c>
      <c r="AK276" s="105" t="s">
        <v>30</v>
      </c>
      <c r="AL276" s="105"/>
      <c r="AM276" s="105"/>
      <c r="AN276" s="105">
        <v>165.37</v>
      </c>
      <c r="AO276" s="105">
        <v>170.4</v>
      </c>
      <c r="AP276" s="105">
        <v>141.9</v>
      </c>
      <c r="AQ276" s="105">
        <v>131.34</v>
      </c>
      <c r="AR276" s="105">
        <v>136.30000000000001</v>
      </c>
      <c r="AS276" s="105">
        <v>119.64</v>
      </c>
      <c r="AT276" s="105">
        <v>106.74</v>
      </c>
      <c r="AU276" s="105">
        <v>111.7</v>
      </c>
      <c r="AV276" s="105"/>
      <c r="AW276" s="105">
        <v>123.41</v>
      </c>
      <c r="AX276" s="105">
        <v>128.4</v>
      </c>
      <c r="BF276">
        <v>118.38</v>
      </c>
    </row>
    <row r="277" spans="1:58" x14ac:dyDescent="0.2">
      <c r="A277" s="82">
        <f t="shared" si="28"/>
        <v>2010</v>
      </c>
      <c r="B277" s="82">
        <f t="shared" si="29"/>
        <v>7</v>
      </c>
      <c r="C277" s="65">
        <v>40382</v>
      </c>
      <c r="D277" s="105">
        <v>107</v>
      </c>
      <c r="E277" s="105">
        <v>111</v>
      </c>
      <c r="F277" s="105">
        <v>103</v>
      </c>
      <c r="G277" s="105"/>
      <c r="H277" s="105"/>
      <c r="I277" s="105">
        <v>263.75</v>
      </c>
      <c r="J277" s="105">
        <v>594</v>
      </c>
      <c r="K277" s="105">
        <v>181.75</v>
      </c>
      <c r="L277" s="105">
        <v>184</v>
      </c>
      <c r="M277" s="105">
        <v>176.75</v>
      </c>
      <c r="N277" s="105">
        <v>1100</v>
      </c>
      <c r="O277" s="105">
        <v>545</v>
      </c>
      <c r="P277" s="105"/>
      <c r="Q277" s="82"/>
      <c r="R277" s="105">
        <v>1000</v>
      </c>
      <c r="S277" s="105">
        <v>482</v>
      </c>
      <c r="T277" s="105">
        <v>429</v>
      </c>
      <c r="U277" s="105">
        <v>172.75</v>
      </c>
      <c r="V277" s="105">
        <v>192.25</v>
      </c>
      <c r="W277" s="105">
        <v>208.5</v>
      </c>
      <c r="Y277" s="32">
        <v>1.86</v>
      </c>
      <c r="Z277" s="32">
        <v>4.1538108073924569</v>
      </c>
      <c r="AA277" s="32">
        <v>2.11</v>
      </c>
      <c r="AB277" s="32">
        <v>20.45</v>
      </c>
      <c r="AC277" s="32">
        <v>9.9499999999999993</v>
      </c>
      <c r="AF277" s="32">
        <v>1470</v>
      </c>
      <c r="AG277" s="32">
        <v>3280</v>
      </c>
      <c r="AH277" s="105">
        <v>1670</v>
      </c>
      <c r="AI277" s="105">
        <v>16140</v>
      </c>
      <c r="AJ277" s="105">
        <v>7850</v>
      </c>
      <c r="AK277" s="105" t="s">
        <v>30</v>
      </c>
      <c r="AL277" s="105"/>
      <c r="AM277" s="105"/>
      <c r="AN277" s="105">
        <v>175.51</v>
      </c>
      <c r="AO277" s="105">
        <v>180.5</v>
      </c>
      <c r="AP277" s="105">
        <v>182.3</v>
      </c>
      <c r="AQ277" s="105">
        <v>143.37</v>
      </c>
      <c r="AR277" s="105">
        <v>148.4</v>
      </c>
      <c r="AS277" s="105">
        <v>131.91999999999999</v>
      </c>
      <c r="AT277" s="105">
        <v>117.13</v>
      </c>
      <c r="AU277" s="105">
        <v>122.1</v>
      </c>
      <c r="AV277" s="105"/>
      <c r="AW277" s="105">
        <v>134.66999999999999</v>
      </c>
      <c r="AX277" s="105">
        <v>139.69999999999999</v>
      </c>
      <c r="BF277">
        <v>129.13999999999999</v>
      </c>
    </row>
    <row r="278" spans="1:58" x14ac:dyDescent="0.2">
      <c r="A278" s="82">
        <f t="shared" si="28"/>
        <v>2010</v>
      </c>
      <c r="B278" s="82">
        <f t="shared" si="29"/>
        <v>7</v>
      </c>
      <c r="C278" s="65">
        <v>40389</v>
      </c>
      <c r="D278" s="105">
        <v>118.5</v>
      </c>
      <c r="E278" s="105">
        <v>120.5</v>
      </c>
      <c r="F278" s="105">
        <v>109.5</v>
      </c>
      <c r="G278" s="105"/>
      <c r="H278" s="105"/>
      <c r="I278" s="105">
        <v>258</v>
      </c>
      <c r="J278" s="105">
        <v>594</v>
      </c>
      <c r="K278" s="105">
        <v>181.75</v>
      </c>
      <c r="L278" s="105">
        <v>185</v>
      </c>
      <c r="M278" s="105">
        <v>176.75</v>
      </c>
      <c r="N278" s="105">
        <v>1094.5</v>
      </c>
      <c r="O278" s="105">
        <v>567</v>
      </c>
      <c r="P278" s="105"/>
      <c r="Q278" s="82"/>
      <c r="R278" s="105">
        <v>1000</v>
      </c>
      <c r="S278" s="105">
        <v>482</v>
      </c>
      <c r="T278" s="105">
        <v>429</v>
      </c>
      <c r="U278" s="105">
        <v>172</v>
      </c>
      <c r="V278" s="105">
        <v>194.5</v>
      </c>
      <c r="W278" s="105">
        <v>208.75</v>
      </c>
      <c r="Y278" s="32">
        <v>1.86</v>
      </c>
      <c r="Z278" s="32">
        <v>4.1538108073924569</v>
      </c>
      <c r="AA278" s="32">
        <v>2.11</v>
      </c>
      <c r="AB278" s="32">
        <v>20.45</v>
      </c>
      <c r="AC278" s="32">
        <v>9.9499999999999993</v>
      </c>
      <c r="AF278" s="32">
        <v>1470</v>
      </c>
      <c r="AG278" s="32">
        <v>3280</v>
      </c>
      <c r="AH278" s="105">
        <v>1670</v>
      </c>
      <c r="AI278" s="105">
        <v>16140</v>
      </c>
      <c r="AJ278" s="105">
        <v>7850</v>
      </c>
      <c r="AK278" s="105" t="s">
        <v>30</v>
      </c>
      <c r="AL278" s="105"/>
      <c r="AM278" s="105"/>
      <c r="AN278" s="105">
        <v>180.42</v>
      </c>
      <c r="AO278" s="105">
        <v>185.4</v>
      </c>
      <c r="AP278" s="105">
        <v>187.5</v>
      </c>
      <c r="AQ278" s="105">
        <v>149.41999999999999</v>
      </c>
      <c r="AR278" s="105">
        <v>154.4</v>
      </c>
      <c r="AS278" s="105">
        <v>138.19999999999999</v>
      </c>
      <c r="AT278" s="105">
        <v>127.75</v>
      </c>
      <c r="AU278" s="105">
        <v>132.80000000000001</v>
      </c>
      <c r="AV278" s="105"/>
      <c r="AW278" s="105">
        <v>141.9</v>
      </c>
      <c r="AX278" s="105">
        <v>146.9</v>
      </c>
      <c r="BF278">
        <v>138.44</v>
      </c>
    </row>
    <row r="279" spans="1:58" x14ac:dyDescent="0.2">
      <c r="A279" s="82">
        <f t="shared" si="28"/>
        <v>2010</v>
      </c>
      <c r="B279" s="82">
        <f t="shared" si="29"/>
        <v>8</v>
      </c>
      <c r="C279" s="65">
        <v>40396</v>
      </c>
      <c r="D279" s="105">
        <v>132</v>
      </c>
      <c r="E279" s="105">
        <v>132</v>
      </c>
      <c r="F279" s="105">
        <v>118</v>
      </c>
      <c r="G279" s="105"/>
      <c r="H279" s="105"/>
      <c r="I279" s="105">
        <v>261.75</v>
      </c>
      <c r="J279" s="105">
        <v>594</v>
      </c>
      <c r="K279" s="105">
        <v>181.75</v>
      </c>
      <c r="L279" s="105">
        <v>185</v>
      </c>
      <c r="M279" s="105">
        <v>176.75</v>
      </c>
      <c r="N279" s="105">
        <v>1094.5</v>
      </c>
      <c r="O279" s="105">
        <v>567</v>
      </c>
      <c r="P279" s="105"/>
      <c r="Q279" s="82"/>
      <c r="R279" s="105">
        <v>1000</v>
      </c>
      <c r="S279" s="105">
        <v>482</v>
      </c>
      <c r="T279" s="105">
        <v>429</v>
      </c>
      <c r="U279" s="105">
        <v>177.25</v>
      </c>
      <c r="V279" s="105">
        <v>195</v>
      </c>
      <c r="W279" s="105">
        <v>209.75</v>
      </c>
      <c r="Y279" s="32">
        <v>1.86</v>
      </c>
      <c r="Z279" s="32">
        <v>4.1538108073924569</v>
      </c>
      <c r="AA279" s="32">
        <v>2.11</v>
      </c>
      <c r="AB279" s="32">
        <v>20.45</v>
      </c>
      <c r="AC279" s="32">
        <v>9.9499999999999993</v>
      </c>
      <c r="AF279" s="32">
        <v>1470</v>
      </c>
      <c r="AG279" s="32">
        <v>3280</v>
      </c>
      <c r="AH279" s="105">
        <v>1670</v>
      </c>
      <c r="AI279" s="105">
        <v>16140</v>
      </c>
      <c r="AJ279" s="105">
        <v>7850</v>
      </c>
      <c r="AK279" s="105" t="s">
        <v>30</v>
      </c>
      <c r="AL279" s="105"/>
      <c r="AM279" s="105"/>
      <c r="AN279" s="105">
        <v>186.97</v>
      </c>
      <c r="AO279" s="105">
        <v>192</v>
      </c>
      <c r="AP279" s="105">
        <v>194.8</v>
      </c>
      <c r="AQ279" s="105">
        <v>157.75</v>
      </c>
      <c r="AR279" s="105">
        <v>162.80000000000001</v>
      </c>
      <c r="AS279" s="105">
        <v>147.6</v>
      </c>
      <c r="AT279" s="105">
        <v>136.1</v>
      </c>
      <c r="AU279" s="105">
        <v>141.1</v>
      </c>
      <c r="AV279" s="105"/>
      <c r="AW279" s="105">
        <v>152.02000000000001</v>
      </c>
      <c r="AX279" s="105">
        <v>157</v>
      </c>
      <c r="BF279">
        <v>147.46</v>
      </c>
    </row>
    <row r="280" spans="1:58" x14ac:dyDescent="0.2">
      <c r="A280" s="82">
        <f>IF(C280&gt;0,YEAR(C280),0)</f>
        <v>2010</v>
      </c>
      <c r="B280" s="82">
        <f t="shared" ref="B280:B329" si="30">IF(C280&gt;0,MONTH(C280),0)</f>
        <v>8</v>
      </c>
      <c r="C280" s="65">
        <v>40403</v>
      </c>
      <c r="D280" s="105">
        <v>144</v>
      </c>
      <c r="E280" s="105">
        <v>136</v>
      </c>
      <c r="F280" s="105">
        <v>122</v>
      </c>
      <c r="G280" s="105"/>
      <c r="H280" s="105"/>
      <c r="I280" s="105">
        <v>258</v>
      </c>
      <c r="J280" s="105">
        <v>614</v>
      </c>
      <c r="K280" s="105">
        <v>181.75</v>
      </c>
      <c r="L280" s="105">
        <v>187</v>
      </c>
      <c r="M280" s="105">
        <v>176.75</v>
      </c>
      <c r="N280" s="105">
        <v>1009</v>
      </c>
      <c r="O280" s="105">
        <v>582</v>
      </c>
      <c r="P280" s="105"/>
      <c r="Q280" s="82"/>
      <c r="R280" s="105">
        <v>1000</v>
      </c>
      <c r="S280" s="105">
        <v>482</v>
      </c>
      <c r="T280" s="105">
        <v>429</v>
      </c>
      <c r="U280" s="105">
        <v>188.25</v>
      </c>
      <c r="V280" s="105">
        <v>203.75</v>
      </c>
      <c r="W280" s="105">
        <v>216</v>
      </c>
      <c r="Y280" s="32">
        <v>1.82</v>
      </c>
      <c r="Z280" s="32">
        <v>4.1538108073924569</v>
      </c>
      <c r="AA280" s="32">
        <v>2</v>
      </c>
      <c r="AB280" s="32">
        <v>20.2</v>
      </c>
      <c r="AC280" s="32">
        <v>9.9499999999999993</v>
      </c>
      <c r="AF280" s="32">
        <v>1440</v>
      </c>
      <c r="AG280" s="32">
        <v>3280</v>
      </c>
      <c r="AH280" s="105">
        <v>1580</v>
      </c>
      <c r="AI280" s="105">
        <v>15940</v>
      </c>
      <c r="AJ280" s="105">
        <v>7850</v>
      </c>
      <c r="AK280" s="105" t="s">
        <v>30</v>
      </c>
      <c r="AL280" s="105"/>
      <c r="AM280" s="105"/>
      <c r="AN280" s="105">
        <v>190.7</v>
      </c>
      <c r="AO280" s="105">
        <v>195.7</v>
      </c>
      <c r="AP280" s="105">
        <v>198.4</v>
      </c>
      <c r="AQ280" s="105">
        <v>161.6</v>
      </c>
      <c r="AR280" s="105">
        <v>166.6</v>
      </c>
      <c r="AS280" s="105">
        <v>151.30000000000001</v>
      </c>
      <c r="AT280" s="105">
        <v>142.30000000000001</v>
      </c>
      <c r="AU280" s="105">
        <v>147.30000000000001</v>
      </c>
      <c r="AV280" s="105"/>
      <c r="AW280" s="105">
        <v>157.6</v>
      </c>
      <c r="AX280" s="105">
        <v>162.6</v>
      </c>
      <c r="BF280">
        <v>153.42000000000002</v>
      </c>
    </row>
    <row r="281" spans="1:58" x14ac:dyDescent="0.2">
      <c r="A281" s="82">
        <f>IF(C281&gt;0,YEAR(C281),0)</f>
        <v>2010</v>
      </c>
      <c r="B281" s="82">
        <f t="shared" si="30"/>
        <v>8</v>
      </c>
      <c r="C281" s="65">
        <v>40410</v>
      </c>
      <c r="D281" s="105">
        <v>141</v>
      </c>
      <c r="E281" s="105">
        <v>133</v>
      </c>
      <c r="F281" s="105">
        <v>119</v>
      </c>
      <c r="G281" s="105">
        <v>170</v>
      </c>
      <c r="H281" s="105"/>
      <c r="I281" s="105">
        <v>259</v>
      </c>
      <c r="J281" s="105">
        <v>580</v>
      </c>
      <c r="K281" s="105">
        <v>168</v>
      </c>
      <c r="L281" s="105">
        <v>175</v>
      </c>
      <c r="M281" s="105">
        <v>176.75</v>
      </c>
      <c r="N281" s="105">
        <v>1045</v>
      </c>
      <c r="O281" s="105">
        <v>570</v>
      </c>
      <c r="P281" s="105"/>
      <c r="Q281" s="82"/>
      <c r="R281" s="105">
        <v>1000</v>
      </c>
      <c r="S281" s="105">
        <v>482</v>
      </c>
      <c r="T281" s="105">
        <v>429</v>
      </c>
      <c r="U281" s="105">
        <v>183.75</v>
      </c>
      <c r="V281" s="105">
        <v>200.25</v>
      </c>
      <c r="W281" s="105">
        <v>216.25</v>
      </c>
      <c r="Y281" s="32">
        <v>1.82</v>
      </c>
      <c r="Z281" s="32">
        <v>4.1538108073924569</v>
      </c>
      <c r="AA281" s="32">
        <v>2</v>
      </c>
      <c r="AB281" s="32">
        <v>20.2</v>
      </c>
      <c r="AC281" s="32">
        <v>9.9499999999999993</v>
      </c>
      <c r="AF281" s="32">
        <v>1440</v>
      </c>
      <c r="AG281" s="32">
        <v>3280</v>
      </c>
      <c r="AH281" s="105">
        <v>1580</v>
      </c>
      <c r="AI281" s="105">
        <v>15940</v>
      </c>
      <c r="AJ281" s="105">
        <v>7850</v>
      </c>
      <c r="AK281" s="105" t="s">
        <v>30</v>
      </c>
      <c r="AL281" s="105"/>
      <c r="AM281" s="105"/>
      <c r="AN281" s="105">
        <v>186.8</v>
      </c>
      <c r="AO281" s="105">
        <v>191.8</v>
      </c>
      <c r="AP281" s="105">
        <v>196</v>
      </c>
      <c r="AQ281" s="105">
        <v>158.1</v>
      </c>
      <c r="AR281" s="105">
        <v>163.1</v>
      </c>
      <c r="AS281" s="105">
        <v>151</v>
      </c>
      <c r="AT281" s="105">
        <v>139.30000000000001</v>
      </c>
      <c r="AU281" s="105">
        <v>144.30000000000001</v>
      </c>
      <c r="AV281" s="105"/>
      <c r="AW281" s="105">
        <v>154.80000000000001</v>
      </c>
      <c r="AX281" s="105">
        <v>159.80000000000001</v>
      </c>
      <c r="BF281">
        <v>150.5</v>
      </c>
    </row>
    <row r="282" spans="1:58" x14ac:dyDescent="0.2">
      <c r="A282" s="82">
        <f t="shared" ref="A282:A329" si="31">IF(C282&gt;0,YEAR(C282),0)</f>
        <v>2010</v>
      </c>
      <c r="B282" s="82">
        <f t="shared" si="30"/>
        <v>8</v>
      </c>
      <c r="C282" s="65">
        <v>40417</v>
      </c>
      <c r="D282" s="105">
        <v>133</v>
      </c>
      <c r="E282" s="105">
        <v>129</v>
      </c>
      <c r="F282" s="105">
        <v>117</v>
      </c>
      <c r="G282" s="105">
        <v>169</v>
      </c>
      <c r="H282" s="105"/>
      <c r="I282" s="105">
        <v>254</v>
      </c>
      <c r="J282" s="105">
        <v>572</v>
      </c>
      <c r="K282" s="105">
        <v>160.5</v>
      </c>
      <c r="L282" s="105">
        <v>175</v>
      </c>
      <c r="M282" s="105">
        <v>180</v>
      </c>
      <c r="N282" s="105">
        <v>1050</v>
      </c>
      <c r="O282" s="105">
        <v>570</v>
      </c>
      <c r="P282" s="105"/>
      <c r="Q282" s="82"/>
      <c r="R282" s="105">
        <v>1035</v>
      </c>
      <c r="S282" s="105">
        <v>492</v>
      </c>
      <c r="T282" s="105">
        <v>429</v>
      </c>
      <c r="U282" s="105">
        <v>181.75</v>
      </c>
      <c r="V282" s="105">
        <v>199</v>
      </c>
      <c r="W282" s="105">
        <v>215.75</v>
      </c>
      <c r="Y282" s="32">
        <v>1.82</v>
      </c>
      <c r="Z282" s="32">
        <v>4.1538108073924569</v>
      </c>
      <c r="AA282" s="32">
        <v>2</v>
      </c>
      <c r="AB282" s="32">
        <v>20.2</v>
      </c>
      <c r="AC282" s="32">
        <v>9.9499999999999993</v>
      </c>
      <c r="AF282" s="32">
        <v>1440</v>
      </c>
      <c r="AG282" s="32">
        <v>3280</v>
      </c>
      <c r="AH282" s="105">
        <v>1580</v>
      </c>
      <c r="AI282" s="105">
        <v>15940</v>
      </c>
      <c r="AJ282" s="105">
        <v>7850</v>
      </c>
      <c r="AK282" s="105" t="s">
        <v>30</v>
      </c>
      <c r="AL282" s="105"/>
      <c r="AM282" s="105"/>
      <c r="AN282" s="105">
        <v>183.1</v>
      </c>
      <c r="AO282" s="105">
        <v>188.1</v>
      </c>
      <c r="AP282" s="105">
        <v>192</v>
      </c>
      <c r="AQ282" s="105">
        <v>154.19999999999999</v>
      </c>
      <c r="AR282" s="105">
        <v>159.19999999999999</v>
      </c>
      <c r="AS282" s="105">
        <v>145</v>
      </c>
      <c r="AT282" s="105">
        <v>134.4</v>
      </c>
      <c r="AU282" s="105">
        <v>139.4</v>
      </c>
      <c r="AV282" s="105"/>
      <c r="AW282" s="105">
        <v>149.9</v>
      </c>
      <c r="AX282" s="105">
        <v>154.9</v>
      </c>
      <c r="BF282">
        <v>145.60000000000002</v>
      </c>
    </row>
    <row r="283" spans="1:58" x14ac:dyDescent="0.2">
      <c r="A283" s="82">
        <f t="shared" si="31"/>
        <v>2010</v>
      </c>
      <c r="B283" s="82">
        <f t="shared" si="30"/>
        <v>9</v>
      </c>
      <c r="C283" s="65">
        <v>40424</v>
      </c>
      <c r="D283" s="105">
        <v>130</v>
      </c>
      <c r="E283" s="105">
        <v>127</v>
      </c>
      <c r="F283" s="105">
        <v>116</v>
      </c>
      <c r="G283" s="105">
        <v>169</v>
      </c>
      <c r="H283" s="105"/>
      <c r="I283" s="105">
        <v>254</v>
      </c>
      <c r="J283" s="105">
        <v>572</v>
      </c>
      <c r="K283" s="105">
        <v>160.5</v>
      </c>
      <c r="L283" s="105">
        <v>180</v>
      </c>
      <c r="M283" s="105">
        <v>180</v>
      </c>
      <c r="N283" s="105">
        <v>1050</v>
      </c>
      <c r="O283" s="105">
        <v>575</v>
      </c>
      <c r="P283" s="105"/>
      <c r="Q283" s="105"/>
      <c r="R283" s="105">
        <v>1035</v>
      </c>
      <c r="S283" s="105">
        <v>492</v>
      </c>
      <c r="T283" s="105">
        <v>429</v>
      </c>
      <c r="U283" s="105">
        <v>180.25</v>
      </c>
      <c r="V283" s="105">
        <v>197.75</v>
      </c>
      <c r="W283" s="105">
        <v>216</v>
      </c>
      <c r="Y283" s="32">
        <v>1.82</v>
      </c>
      <c r="Z283" s="32">
        <v>4.1538108073924569</v>
      </c>
      <c r="AA283" s="32">
        <v>2</v>
      </c>
      <c r="AB283" s="32">
        <v>20.2</v>
      </c>
      <c r="AC283" s="32">
        <v>9.9499999999999993</v>
      </c>
      <c r="AF283" s="32">
        <v>1440</v>
      </c>
      <c r="AG283" s="32">
        <v>3280</v>
      </c>
      <c r="AH283" s="105">
        <v>1580</v>
      </c>
      <c r="AI283" s="105">
        <v>15940</v>
      </c>
      <c r="AJ283" s="105">
        <v>7850</v>
      </c>
      <c r="AK283" s="105" t="s">
        <v>30</v>
      </c>
      <c r="AL283" s="105"/>
      <c r="AM283" s="105"/>
      <c r="AN283" s="105">
        <v>182.8</v>
      </c>
      <c r="AO283" s="105">
        <v>187.8</v>
      </c>
      <c r="AP283" s="105">
        <v>191.1</v>
      </c>
      <c r="AQ283" s="105">
        <v>153.4</v>
      </c>
      <c r="AR283" s="105">
        <v>158.4</v>
      </c>
      <c r="AS283" s="105">
        <v>143.30000000000001</v>
      </c>
      <c r="AT283" s="105">
        <v>132.4</v>
      </c>
      <c r="AU283" s="105">
        <v>137.4</v>
      </c>
      <c r="AV283" s="105"/>
      <c r="AW283" s="105">
        <v>148.4</v>
      </c>
      <c r="AX283" s="105">
        <v>153.4</v>
      </c>
      <c r="BF283">
        <v>143.80000000000001</v>
      </c>
    </row>
    <row r="284" spans="1:58" x14ac:dyDescent="0.2">
      <c r="A284" s="82">
        <f t="shared" si="31"/>
        <v>2010</v>
      </c>
      <c r="B284" s="82">
        <f t="shared" si="30"/>
        <v>9</v>
      </c>
      <c r="C284" s="65">
        <v>40431</v>
      </c>
      <c r="D284" s="105">
        <v>134</v>
      </c>
      <c r="E284" s="105">
        <v>127</v>
      </c>
      <c r="F284" s="105">
        <v>116</v>
      </c>
      <c r="G284" s="105">
        <v>169</v>
      </c>
      <c r="H284" s="105"/>
      <c r="I284" s="105">
        <v>255</v>
      </c>
      <c r="J284" s="105">
        <v>287</v>
      </c>
      <c r="K284" s="105">
        <v>165</v>
      </c>
      <c r="L284" s="105">
        <v>184</v>
      </c>
      <c r="M284" s="105">
        <v>179</v>
      </c>
      <c r="N284" s="105">
        <v>1052</v>
      </c>
      <c r="O284" s="105">
        <v>575</v>
      </c>
      <c r="P284" s="105">
        <v>503</v>
      </c>
      <c r="Q284" s="82">
        <v>975</v>
      </c>
      <c r="R284" s="105">
        <v>1035</v>
      </c>
      <c r="S284" s="105">
        <v>492</v>
      </c>
      <c r="T284" s="105">
        <v>429</v>
      </c>
      <c r="U284" s="105">
        <v>181.75</v>
      </c>
      <c r="V284" s="105">
        <v>198.75</v>
      </c>
      <c r="W284" s="105">
        <v>216.25</v>
      </c>
      <c r="Y284" s="32">
        <v>1.82</v>
      </c>
      <c r="Z284" s="32">
        <v>4.1538108073924569</v>
      </c>
      <c r="AA284" s="32">
        <v>2</v>
      </c>
      <c r="AB284" s="32">
        <v>20.2</v>
      </c>
      <c r="AC284" s="32">
        <v>9.9499999999999993</v>
      </c>
      <c r="AF284" s="32">
        <v>1440</v>
      </c>
      <c r="AG284" s="32">
        <v>3280</v>
      </c>
      <c r="AH284" s="105">
        <v>1580</v>
      </c>
      <c r="AI284" s="105">
        <v>15940</v>
      </c>
      <c r="AJ284" s="105">
        <v>7850</v>
      </c>
      <c r="AK284" s="105" t="s">
        <v>30</v>
      </c>
      <c r="AL284" s="105"/>
      <c r="AM284" s="105"/>
      <c r="AN284" s="105">
        <v>184.24</v>
      </c>
      <c r="AO284" s="105">
        <v>189.2</v>
      </c>
      <c r="AP284" s="105">
        <v>191.8</v>
      </c>
      <c r="AQ284" s="105">
        <v>154.82</v>
      </c>
      <c r="AR284" s="105">
        <v>159.80000000000001</v>
      </c>
      <c r="AS284" s="105">
        <v>144.19999999999999</v>
      </c>
      <c r="AT284" s="105">
        <v>134.61000000000001</v>
      </c>
      <c r="AU284" s="105">
        <v>139.6</v>
      </c>
      <c r="AV284" s="105"/>
      <c r="AW284" s="105">
        <v>149.5</v>
      </c>
      <c r="AX284" s="105">
        <v>154.5</v>
      </c>
      <c r="BF284">
        <v>145.56</v>
      </c>
    </row>
    <row r="285" spans="1:58" x14ac:dyDescent="0.2">
      <c r="A285" s="82">
        <f t="shared" si="31"/>
        <v>2010</v>
      </c>
      <c r="B285" s="82">
        <f t="shared" si="30"/>
        <v>9</v>
      </c>
      <c r="C285" s="65">
        <v>40438</v>
      </c>
      <c r="D285" s="105">
        <v>130</v>
      </c>
      <c r="E285" s="105">
        <v>135</v>
      </c>
      <c r="F285" s="105">
        <v>126</v>
      </c>
      <c r="G285" s="105">
        <v>169</v>
      </c>
      <c r="H285" s="105"/>
      <c r="I285" s="105">
        <v>266</v>
      </c>
      <c r="J285" s="105">
        <v>587</v>
      </c>
      <c r="K285" s="105">
        <v>176.75</v>
      </c>
      <c r="L285" s="105">
        <v>184</v>
      </c>
      <c r="M285" s="105">
        <v>180</v>
      </c>
      <c r="N285" s="105">
        <v>1052</v>
      </c>
      <c r="O285" s="105">
        <v>575</v>
      </c>
      <c r="P285" s="105">
        <v>503</v>
      </c>
      <c r="Q285" s="82">
        <v>975</v>
      </c>
      <c r="R285" s="105">
        <v>1006</v>
      </c>
      <c r="S285" s="105">
        <v>490</v>
      </c>
      <c r="T285" s="105">
        <v>429</v>
      </c>
      <c r="U285" s="105">
        <v>183.5</v>
      </c>
      <c r="V285" s="105">
        <v>200.5</v>
      </c>
      <c r="W285" s="105">
        <v>217.75</v>
      </c>
      <c r="Y285" s="32">
        <v>1.82</v>
      </c>
      <c r="Z285" s="32">
        <v>4.1538108073924569</v>
      </c>
      <c r="AA285" s="32">
        <v>2</v>
      </c>
      <c r="AB285" s="32">
        <v>20.2</v>
      </c>
      <c r="AC285" s="32">
        <v>9.9499999999999993</v>
      </c>
      <c r="AF285" s="32">
        <v>1440</v>
      </c>
      <c r="AG285" s="32">
        <v>3280</v>
      </c>
      <c r="AH285" s="105">
        <v>1580</v>
      </c>
      <c r="AI285" s="105">
        <v>15940</v>
      </c>
      <c r="AJ285" s="105">
        <v>7850</v>
      </c>
      <c r="AK285" s="105" t="s">
        <v>30</v>
      </c>
      <c r="AL285" s="105"/>
      <c r="AM285" s="105"/>
      <c r="AN285" s="105">
        <v>188.2</v>
      </c>
      <c r="AO285" s="105">
        <v>193.2</v>
      </c>
      <c r="AP285" s="105">
        <v>196.8</v>
      </c>
      <c r="AQ285" s="105">
        <v>159.1</v>
      </c>
      <c r="AR285" s="105">
        <v>164.1</v>
      </c>
      <c r="AS285" s="105">
        <v>149.5</v>
      </c>
      <c r="AT285" s="105">
        <v>136.69999999999999</v>
      </c>
      <c r="AU285" s="105">
        <v>141.69999999999999</v>
      </c>
      <c r="AV285" s="105"/>
      <c r="AW285" s="105">
        <v>152.9</v>
      </c>
      <c r="AX285" s="105">
        <v>157.9</v>
      </c>
      <c r="BF285">
        <v>148.18</v>
      </c>
    </row>
    <row r="286" spans="1:58" x14ac:dyDescent="0.2">
      <c r="A286" s="82">
        <f t="shared" si="31"/>
        <v>2010</v>
      </c>
      <c r="B286" s="82">
        <f t="shared" si="30"/>
        <v>9</v>
      </c>
      <c r="C286" s="65">
        <v>40445</v>
      </c>
      <c r="D286" s="105">
        <v>130</v>
      </c>
      <c r="E286" s="105">
        <v>133</v>
      </c>
      <c r="F286" s="105">
        <v>125</v>
      </c>
      <c r="G286" s="105">
        <v>169</v>
      </c>
      <c r="H286" s="105"/>
      <c r="I286" s="105">
        <v>264</v>
      </c>
      <c r="J286" s="105">
        <v>525</v>
      </c>
      <c r="K286" s="105">
        <v>180</v>
      </c>
      <c r="L286" s="105">
        <v>184</v>
      </c>
      <c r="M286" s="105">
        <v>180</v>
      </c>
      <c r="N286" s="105">
        <v>1052</v>
      </c>
      <c r="O286" s="105">
        <v>575</v>
      </c>
      <c r="P286" s="105">
        <v>503</v>
      </c>
      <c r="Q286" s="82">
        <v>975</v>
      </c>
      <c r="R286" s="105">
        <v>1006</v>
      </c>
      <c r="S286" s="105">
        <v>490</v>
      </c>
      <c r="T286" s="105">
        <v>429</v>
      </c>
      <c r="U286" s="105">
        <v>183.5</v>
      </c>
      <c r="V286" s="105">
        <v>200.5</v>
      </c>
      <c r="W286" s="105">
        <v>217.75</v>
      </c>
      <c r="Y286" s="32">
        <v>1.82</v>
      </c>
      <c r="Z286" s="32">
        <v>4.1538108073924569</v>
      </c>
      <c r="AA286" s="32">
        <v>2</v>
      </c>
      <c r="AB286" s="32">
        <v>20.2</v>
      </c>
      <c r="AC286" s="32">
        <v>9.9499999999999993</v>
      </c>
      <c r="AF286" s="32">
        <v>1440</v>
      </c>
      <c r="AG286" s="32">
        <v>3280</v>
      </c>
      <c r="AH286" s="105">
        <v>1580</v>
      </c>
      <c r="AI286" s="105">
        <v>15940</v>
      </c>
      <c r="AJ286" s="105">
        <v>7850</v>
      </c>
      <c r="AK286" s="105" t="s">
        <v>30</v>
      </c>
      <c r="AL286" s="105"/>
      <c r="AM286" s="105"/>
      <c r="AN286" s="105">
        <v>186.2</v>
      </c>
      <c r="AO286" s="105">
        <v>191.2</v>
      </c>
      <c r="AP286" s="105">
        <v>192.8</v>
      </c>
      <c r="AQ286" s="105">
        <v>157.9</v>
      </c>
      <c r="AR286" s="105">
        <v>162.9</v>
      </c>
      <c r="AS286" s="105">
        <v>148.4</v>
      </c>
      <c r="AT286" s="105">
        <v>135.9</v>
      </c>
      <c r="AU286" s="105">
        <v>140.9</v>
      </c>
      <c r="AV286" s="105"/>
      <c r="AW286" s="105">
        <v>151.9</v>
      </c>
      <c r="AX286" s="105">
        <v>156.9</v>
      </c>
      <c r="BF286">
        <v>147.30000000000001</v>
      </c>
    </row>
    <row r="287" spans="1:58" x14ac:dyDescent="0.2">
      <c r="A287" s="82">
        <f t="shared" si="31"/>
        <v>2010</v>
      </c>
      <c r="B287" s="82">
        <f t="shared" si="30"/>
        <v>10</v>
      </c>
      <c r="C287" s="65">
        <v>40452</v>
      </c>
      <c r="D287" s="105">
        <v>145</v>
      </c>
      <c r="E287" s="105">
        <v>141</v>
      </c>
      <c r="F287" s="105">
        <v>130</v>
      </c>
      <c r="G287" s="105"/>
      <c r="H287" s="105"/>
      <c r="I287" s="105">
        <v>263.33000000000004</v>
      </c>
      <c r="J287" s="105">
        <v>630</v>
      </c>
      <c r="K287" s="105">
        <v>193.75</v>
      </c>
      <c r="L287" s="105">
        <v>193</v>
      </c>
      <c r="M287" s="105">
        <v>201.75</v>
      </c>
      <c r="N287" s="105">
        <v>1052</v>
      </c>
      <c r="O287" s="105">
        <v>575</v>
      </c>
      <c r="P287" s="105">
        <v>503</v>
      </c>
      <c r="Q287" s="82">
        <v>975</v>
      </c>
      <c r="R287" s="105">
        <v>996</v>
      </c>
      <c r="S287" s="105">
        <v>480</v>
      </c>
      <c r="T287" s="105">
        <v>429</v>
      </c>
      <c r="U287" s="105">
        <v>189.25</v>
      </c>
      <c r="V287" s="105">
        <v>207.75</v>
      </c>
      <c r="W287" s="105">
        <v>225.75</v>
      </c>
      <c r="Y287" s="32">
        <v>1.82</v>
      </c>
      <c r="Z287" s="32">
        <v>4.1538108073924569</v>
      </c>
      <c r="AA287" s="32">
        <v>2</v>
      </c>
      <c r="AB287" s="32">
        <v>20.2</v>
      </c>
      <c r="AC287" s="32">
        <v>9.9499999999999993</v>
      </c>
      <c r="AF287" s="32">
        <v>1440</v>
      </c>
      <c r="AG287" s="32">
        <v>3280</v>
      </c>
      <c r="AH287" s="105">
        <v>1580</v>
      </c>
      <c r="AI287" s="105">
        <v>15940</v>
      </c>
      <c r="AJ287" s="105">
        <v>7850</v>
      </c>
      <c r="AK287" s="105" t="s">
        <v>30</v>
      </c>
      <c r="AL287" s="105"/>
      <c r="AM287" s="105"/>
      <c r="AN287" s="105">
        <v>194.1</v>
      </c>
      <c r="AO287" s="105">
        <v>199.1</v>
      </c>
      <c r="AP287" s="105">
        <v>202.8</v>
      </c>
      <c r="AQ287" s="105">
        <v>165.5</v>
      </c>
      <c r="AR287" s="105">
        <v>170.5</v>
      </c>
      <c r="AS287" s="105">
        <v>155.4</v>
      </c>
      <c r="AT287" s="105">
        <v>145.80000000000001</v>
      </c>
      <c r="AU287" s="105">
        <v>150.80000000000001</v>
      </c>
      <c r="AV287" s="105"/>
      <c r="AW287" s="105">
        <v>160.6</v>
      </c>
      <c r="AX287" s="105">
        <v>165.6</v>
      </c>
      <c r="BF287">
        <v>156.72</v>
      </c>
    </row>
    <row r="288" spans="1:58" x14ac:dyDescent="0.2">
      <c r="A288" s="82">
        <f t="shared" si="31"/>
        <v>2010</v>
      </c>
      <c r="B288" s="82">
        <f t="shared" si="30"/>
        <v>10</v>
      </c>
      <c r="C288" s="65">
        <v>40459</v>
      </c>
      <c r="D288" s="105">
        <v>147</v>
      </c>
      <c r="E288" s="105">
        <v>134</v>
      </c>
      <c r="F288" s="105">
        <v>123</v>
      </c>
      <c r="G288" s="105"/>
      <c r="H288" s="105"/>
      <c r="I288" s="105">
        <v>255</v>
      </c>
      <c r="J288" s="105">
        <v>630</v>
      </c>
      <c r="K288" s="105">
        <v>190.75</v>
      </c>
      <c r="L288" s="105">
        <v>189</v>
      </c>
      <c r="M288" s="105">
        <v>201.75</v>
      </c>
      <c r="N288" s="105">
        <v>1052</v>
      </c>
      <c r="O288" s="105">
        <v>575</v>
      </c>
      <c r="P288" s="105">
        <v>503</v>
      </c>
      <c r="Q288" s="82">
        <v>975</v>
      </c>
      <c r="R288" s="105">
        <v>996</v>
      </c>
      <c r="S288" s="105">
        <v>480</v>
      </c>
      <c r="T288" s="105">
        <v>429</v>
      </c>
      <c r="U288" s="105">
        <v>186</v>
      </c>
      <c r="V288" s="105">
        <v>204.75</v>
      </c>
      <c r="W288" s="105">
        <v>223</v>
      </c>
      <c r="Y288" s="32">
        <v>1.82</v>
      </c>
      <c r="Z288" s="32">
        <v>4.1538108073924569</v>
      </c>
      <c r="AA288" s="32">
        <v>2</v>
      </c>
      <c r="AB288" s="32">
        <v>20.2</v>
      </c>
      <c r="AC288" s="32">
        <v>9.9499999999999993</v>
      </c>
      <c r="AF288" s="32">
        <v>1440</v>
      </c>
      <c r="AG288" s="32">
        <v>3280</v>
      </c>
      <c r="AH288" s="105">
        <v>1580</v>
      </c>
      <c r="AI288" s="105">
        <v>15940</v>
      </c>
      <c r="AJ288" s="105">
        <v>7850</v>
      </c>
      <c r="AK288" s="105" t="s">
        <v>30</v>
      </c>
      <c r="AL288" s="105"/>
      <c r="AM288" s="105"/>
      <c r="AN288" s="105">
        <v>195.8</v>
      </c>
      <c r="AO288" s="105">
        <v>200.8</v>
      </c>
      <c r="AP288" s="105">
        <v>197.2</v>
      </c>
      <c r="AQ288" s="105">
        <v>159.30000000000001</v>
      </c>
      <c r="AR288" s="105">
        <v>164.3</v>
      </c>
      <c r="AS288" s="105">
        <v>149.69999999999999</v>
      </c>
      <c r="AT288" s="105">
        <v>141.1</v>
      </c>
      <c r="AU288" s="105">
        <v>146.1</v>
      </c>
      <c r="AV288" s="105"/>
      <c r="AW288" s="105">
        <v>155.4</v>
      </c>
      <c r="AX288" s="105">
        <v>160.4</v>
      </c>
      <c r="BF288">
        <v>151.82</v>
      </c>
    </row>
    <row r="289" spans="1:60" x14ac:dyDescent="0.2">
      <c r="A289" s="82">
        <f t="shared" si="31"/>
        <v>2010</v>
      </c>
      <c r="B289" s="82">
        <f t="shared" si="30"/>
        <v>10</v>
      </c>
      <c r="C289" s="65">
        <v>40466</v>
      </c>
      <c r="D289" s="105">
        <v>131</v>
      </c>
      <c r="E289" s="105">
        <v>135</v>
      </c>
      <c r="F289" s="105">
        <v>130</v>
      </c>
      <c r="G289" s="105"/>
      <c r="H289" s="105"/>
      <c r="I289" s="105">
        <v>244.5</v>
      </c>
      <c r="J289" s="105">
        <v>630</v>
      </c>
      <c r="K289" s="105">
        <v>193.75</v>
      </c>
      <c r="L289" s="105">
        <v>193</v>
      </c>
      <c r="M289" s="105">
        <v>201.75</v>
      </c>
      <c r="N289" s="105">
        <v>1048</v>
      </c>
      <c r="O289" s="105">
        <v>575</v>
      </c>
      <c r="P289" s="105">
        <v>503</v>
      </c>
      <c r="Q289" s="82">
        <v>975</v>
      </c>
      <c r="R289" s="105">
        <v>999</v>
      </c>
      <c r="S289" s="105">
        <v>490</v>
      </c>
      <c r="T289" s="105">
        <v>429</v>
      </c>
      <c r="U289" s="105">
        <v>192.5</v>
      </c>
      <c r="V289" s="105">
        <v>211.25</v>
      </c>
      <c r="W289" s="105">
        <v>228.75</v>
      </c>
      <c r="Y289" s="32">
        <v>1.82</v>
      </c>
      <c r="Z289" s="32">
        <v>4.1538108073924569</v>
      </c>
      <c r="AA289" s="32">
        <v>2</v>
      </c>
      <c r="AB289" s="32">
        <v>20.2</v>
      </c>
      <c r="AC289" s="32">
        <v>9.9499999999999993</v>
      </c>
      <c r="AF289" s="32">
        <v>1440</v>
      </c>
      <c r="AG289" s="32">
        <v>3280</v>
      </c>
      <c r="AH289" s="105">
        <v>1580</v>
      </c>
      <c r="AI289" s="105">
        <v>15940</v>
      </c>
      <c r="AJ289" s="105">
        <v>7850</v>
      </c>
      <c r="AK289" s="105" t="s">
        <v>30</v>
      </c>
      <c r="AL289" s="105"/>
      <c r="AM289" s="105"/>
      <c r="AN289" s="105">
        <v>192.3</v>
      </c>
      <c r="AO289" s="105">
        <v>197.3</v>
      </c>
      <c r="AP289" s="105">
        <v>194.5</v>
      </c>
      <c r="AQ289" s="105">
        <v>154.9</v>
      </c>
      <c r="AR289" s="105">
        <v>159.9</v>
      </c>
      <c r="AS289" s="105">
        <v>145.19999999999999</v>
      </c>
      <c r="AT289" s="105">
        <v>135.30000000000001</v>
      </c>
      <c r="AU289" s="105">
        <v>140.30000000000001</v>
      </c>
      <c r="AV289" s="105"/>
      <c r="AW289" s="105">
        <v>149</v>
      </c>
      <c r="AX289" s="105">
        <v>154</v>
      </c>
      <c r="BF289">
        <v>145.78</v>
      </c>
    </row>
    <row r="290" spans="1:60" x14ac:dyDescent="0.2">
      <c r="A290" s="82">
        <f t="shared" si="31"/>
        <v>2010</v>
      </c>
      <c r="B290" s="82">
        <f t="shared" si="30"/>
        <v>10</v>
      </c>
      <c r="C290" s="65">
        <v>40473</v>
      </c>
      <c r="D290" s="105">
        <v>131</v>
      </c>
      <c r="E290" s="105">
        <v>135</v>
      </c>
      <c r="F290" s="105">
        <v>130</v>
      </c>
      <c r="G290" s="105"/>
      <c r="H290" s="105"/>
      <c r="I290" s="105">
        <v>257.5</v>
      </c>
      <c r="J290" s="105">
        <v>565</v>
      </c>
      <c r="K290" s="105"/>
      <c r="L290" s="105">
        <v>193</v>
      </c>
      <c r="M290" s="105">
        <v>196</v>
      </c>
      <c r="N290" s="105">
        <v>1048</v>
      </c>
      <c r="O290" s="105">
        <v>575</v>
      </c>
      <c r="P290" s="105">
        <v>503</v>
      </c>
      <c r="Q290" s="82">
        <v>1100</v>
      </c>
      <c r="R290" s="105">
        <v>999</v>
      </c>
      <c r="S290" s="105">
        <v>490</v>
      </c>
      <c r="T290" s="105">
        <v>429</v>
      </c>
      <c r="U290" s="105">
        <v>189.5</v>
      </c>
      <c r="V290" s="105">
        <v>208.5</v>
      </c>
      <c r="W290" s="105">
        <v>225.75</v>
      </c>
      <c r="Y290" s="32">
        <v>1.78</v>
      </c>
      <c r="Z290" s="32">
        <v>4.05</v>
      </c>
      <c r="AA290" s="32">
        <v>2</v>
      </c>
      <c r="AB290" s="32">
        <v>17.399999999999999</v>
      </c>
      <c r="AC290" s="32">
        <v>9.9499999999999993</v>
      </c>
      <c r="AF290" s="32">
        <v>1400</v>
      </c>
      <c r="AG290" s="32">
        <v>3200</v>
      </c>
      <c r="AH290" s="105">
        <v>1580</v>
      </c>
      <c r="AI290" s="105">
        <v>13730</v>
      </c>
      <c r="AJ290" s="105">
        <v>7850</v>
      </c>
      <c r="AK290" s="105" t="s">
        <v>30</v>
      </c>
      <c r="AL290" s="105"/>
      <c r="AM290" s="105"/>
      <c r="AN290" s="105">
        <v>187.8</v>
      </c>
      <c r="AO290" s="105">
        <v>192.8</v>
      </c>
      <c r="AP290" s="105">
        <v>191.8</v>
      </c>
      <c r="AQ290" s="105">
        <v>157.19999999999999</v>
      </c>
      <c r="AR290" s="105">
        <v>162.19999999999999</v>
      </c>
      <c r="AS290" s="105">
        <v>147.69999999999999</v>
      </c>
      <c r="AT290" s="105">
        <v>135.6</v>
      </c>
      <c r="AU290" s="105">
        <v>140.6</v>
      </c>
      <c r="AV290" s="105"/>
      <c r="AW290" s="105">
        <v>150.30000000000001</v>
      </c>
      <c r="AX290" s="105">
        <v>155.30000000000001</v>
      </c>
      <c r="BF290">
        <v>146.48000000000002</v>
      </c>
    </row>
    <row r="291" spans="1:60" x14ac:dyDescent="0.2">
      <c r="A291" s="82">
        <f t="shared" si="31"/>
        <v>2010</v>
      </c>
      <c r="B291" s="82">
        <f t="shared" si="30"/>
        <v>10</v>
      </c>
      <c r="C291" s="65">
        <v>40480</v>
      </c>
      <c r="D291" s="105">
        <v>133</v>
      </c>
      <c r="E291" s="105">
        <v>135</v>
      </c>
      <c r="F291" s="105">
        <v>127</v>
      </c>
      <c r="G291" s="105">
        <v>200</v>
      </c>
      <c r="H291" s="105"/>
      <c r="I291" s="105">
        <v>250</v>
      </c>
      <c r="J291" s="105">
        <v>545</v>
      </c>
      <c r="K291" s="105">
        <v>171.75</v>
      </c>
      <c r="L291" s="105">
        <v>188</v>
      </c>
      <c r="M291" s="105">
        <v>175</v>
      </c>
      <c r="N291" s="105">
        <v>1030</v>
      </c>
      <c r="O291" s="105">
        <v>575</v>
      </c>
      <c r="P291" s="105">
        <v>503</v>
      </c>
      <c r="Q291" s="82">
        <v>1050</v>
      </c>
      <c r="R291" s="105">
        <v>989</v>
      </c>
      <c r="S291" s="105">
        <v>490</v>
      </c>
      <c r="T291" s="105">
        <v>429</v>
      </c>
      <c r="U291" s="105">
        <v>188.75</v>
      </c>
      <c r="V291" s="105">
        <v>208.75</v>
      </c>
      <c r="W291" s="105">
        <v>227</v>
      </c>
      <c r="Y291" s="32">
        <v>1.78</v>
      </c>
      <c r="Z291" s="32">
        <v>4.05</v>
      </c>
      <c r="AA291" s="32">
        <v>2</v>
      </c>
      <c r="AB291" s="32">
        <v>17.399999999999999</v>
      </c>
      <c r="AC291" s="32">
        <v>9.9499999999999993</v>
      </c>
      <c r="AF291" s="32">
        <v>1400</v>
      </c>
      <c r="AG291" s="32">
        <v>3200</v>
      </c>
      <c r="AH291" s="105">
        <v>1580</v>
      </c>
      <c r="AI291" s="105">
        <v>13730</v>
      </c>
      <c r="AJ291" s="105">
        <v>7850</v>
      </c>
      <c r="AK291" s="105" t="s">
        <v>30</v>
      </c>
      <c r="AL291" s="105"/>
      <c r="AM291" s="105"/>
      <c r="AN291" s="105">
        <v>179.4</v>
      </c>
      <c r="AO291" s="105">
        <v>184.4</v>
      </c>
      <c r="AP291" s="105">
        <v>188.1</v>
      </c>
      <c r="AQ291" s="105">
        <v>156.19999999999999</v>
      </c>
      <c r="AR291" s="105">
        <v>161.19999999999999</v>
      </c>
      <c r="AS291" s="105">
        <v>145.1</v>
      </c>
      <c r="AT291" s="105">
        <v>135.1</v>
      </c>
      <c r="AU291" s="105">
        <v>140.1</v>
      </c>
      <c r="AV291" s="105"/>
      <c r="AW291" s="105">
        <v>150</v>
      </c>
      <c r="AX291" s="105">
        <v>155</v>
      </c>
      <c r="BF291">
        <v>146.06</v>
      </c>
    </row>
    <row r="292" spans="1:60" x14ac:dyDescent="0.2">
      <c r="A292" s="82">
        <f t="shared" si="31"/>
        <v>2010</v>
      </c>
      <c r="B292" s="82">
        <f t="shared" si="30"/>
        <v>11</v>
      </c>
      <c r="C292" s="65">
        <v>40487</v>
      </c>
      <c r="D292" s="105">
        <v>131</v>
      </c>
      <c r="E292" s="105">
        <v>133</v>
      </c>
      <c r="F292" s="105">
        <v>122</v>
      </c>
      <c r="G292" s="105">
        <v>200</v>
      </c>
      <c r="H292" s="105"/>
      <c r="I292" s="105">
        <v>250</v>
      </c>
      <c r="J292" s="105">
        <v>550</v>
      </c>
      <c r="K292" s="105">
        <v>171.75</v>
      </c>
      <c r="L292" s="105">
        <v>188</v>
      </c>
      <c r="M292" s="105">
        <v>175</v>
      </c>
      <c r="N292" s="105">
        <v>1030</v>
      </c>
      <c r="O292" s="105">
        <v>575</v>
      </c>
      <c r="P292" s="105">
        <v>503</v>
      </c>
      <c r="Q292" s="82">
        <v>1050</v>
      </c>
      <c r="R292" s="105">
        <v>1007</v>
      </c>
      <c r="S292" s="105">
        <v>488</v>
      </c>
      <c r="T292" s="105">
        <v>429</v>
      </c>
      <c r="U292" s="105">
        <v>189.5</v>
      </c>
      <c r="V292" s="105">
        <v>209.25</v>
      </c>
      <c r="W292" s="105">
        <v>222.75</v>
      </c>
      <c r="Y292" s="32">
        <v>1.78</v>
      </c>
      <c r="Z292" s="32">
        <v>4.05</v>
      </c>
      <c r="AA292" s="32">
        <v>2</v>
      </c>
      <c r="AB292" s="32">
        <v>17.399999999999999</v>
      </c>
      <c r="AC292" s="32">
        <v>9.9499999999999993</v>
      </c>
      <c r="AF292" s="32">
        <v>1400</v>
      </c>
      <c r="AG292" s="32">
        <v>3200</v>
      </c>
      <c r="AH292" s="105">
        <v>1580</v>
      </c>
      <c r="AI292" s="105">
        <v>13730</v>
      </c>
      <c r="AJ292" s="105">
        <v>7850</v>
      </c>
      <c r="AK292" s="105" t="s">
        <v>30</v>
      </c>
      <c r="AL292" s="105"/>
      <c r="AM292" s="105"/>
      <c r="AN292" s="105">
        <v>178.2</v>
      </c>
      <c r="AO292" s="105">
        <v>183.2</v>
      </c>
      <c r="AP292" s="105">
        <v>187.7</v>
      </c>
      <c r="AQ292" s="105">
        <v>154.80000000000001</v>
      </c>
      <c r="AR292" s="105">
        <v>159.80000000000001</v>
      </c>
      <c r="AS292" s="105">
        <v>143.5</v>
      </c>
      <c r="AT292" s="105">
        <v>133.5</v>
      </c>
      <c r="AU292" s="105">
        <v>138.5</v>
      </c>
      <c r="AV292" s="105"/>
      <c r="AW292" s="105">
        <v>148.6</v>
      </c>
      <c r="AX292" s="105">
        <v>153.6</v>
      </c>
      <c r="BF292">
        <v>144.54</v>
      </c>
    </row>
    <row r="293" spans="1:60" x14ac:dyDescent="0.2">
      <c r="A293" s="82">
        <f t="shared" si="31"/>
        <v>2010</v>
      </c>
      <c r="B293" s="82">
        <f t="shared" si="30"/>
        <v>11</v>
      </c>
      <c r="C293" s="65">
        <v>40494</v>
      </c>
      <c r="D293" s="105">
        <v>138</v>
      </c>
      <c r="E293" s="105">
        <v>142</v>
      </c>
      <c r="F293" s="105">
        <v>130</v>
      </c>
      <c r="G293" s="105"/>
      <c r="H293" s="105"/>
      <c r="I293" s="105">
        <v>257.08000000000004</v>
      </c>
      <c r="J293" s="105">
        <v>630</v>
      </c>
      <c r="K293" s="105">
        <v>186.75</v>
      </c>
      <c r="L293" s="105">
        <v>190</v>
      </c>
      <c r="M293" s="105">
        <v>201.75</v>
      </c>
      <c r="N293" s="105">
        <v>1046.5</v>
      </c>
      <c r="O293" s="105">
        <v>595</v>
      </c>
      <c r="P293" s="105">
        <v>520</v>
      </c>
      <c r="Q293" s="82">
        <v>1050</v>
      </c>
      <c r="R293" s="105">
        <v>997</v>
      </c>
      <c r="S293" s="105">
        <v>478</v>
      </c>
      <c r="T293" s="105">
        <v>429</v>
      </c>
      <c r="U293" s="105">
        <v>190.75</v>
      </c>
      <c r="V293" s="105">
        <v>212.25</v>
      </c>
      <c r="W293" s="105">
        <v>227</v>
      </c>
      <c r="Y293" s="32">
        <v>1.78</v>
      </c>
      <c r="Z293" s="32">
        <v>4.05</v>
      </c>
      <c r="AA293" s="32">
        <v>2</v>
      </c>
      <c r="AB293" s="32">
        <v>17.399999999999999</v>
      </c>
      <c r="AC293" s="32">
        <v>9.9499999999999993</v>
      </c>
      <c r="AD293" s="32">
        <v>2</v>
      </c>
      <c r="AF293" s="32">
        <v>1400</v>
      </c>
      <c r="AG293" s="32">
        <v>3200</v>
      </c>
      <c r="AH293" s="105">
        <v>1580</v>
      </c>
      <c r="AI293" s="105">
        <v>13730</v>
      </c>
      <c r="AJ293" s="105">
        <v>7850</v>
      </c>
      <c r="AK293" s="105"/>
      <c r="AL293" s="105"/>
      <c r="AM293" s="105"/>
      <c r="AN293" s="105">
        <v>185</v>
      </c>
      <c r="AO293" s="105">
        <v>190</v>
      </c>
      <c r="AP293" s="105">
        <v>195.6</v>
      </c>
      <c r="AQ293" s="105">
        <v>161.69999999999999</v>
      </c>
      <c r="AR293" s="105">
        <v>166.7</v>
      </c>
      <c r="AS293" s="105">
        <v>150.80000000000001</v>
      </c>
      <c r="AT293" s="105">
        <v>140.9</v>
      </c>
      <c r="AU293" s="105">
        <v>145.9</v>
      </c>
      <c r="AV293" s="105"/>
      <c r="AW293" s="105">
        <v>155.4</v>
      </c>
      <c r="AX293" s="105">
        <v>160.4</v>
      </c>
      <c r="BF293">
        <v>151.70000000000002</v>
      </c>
    </row>
    <row r="294" spans="1:60" x14ac:dyDescent="0.2">
      <c r="A294" s="82">
        <f t="shared" si="31"/>
        <v>2010</v>
      </c>
      <c r="B294" s="82">
        <f t="shared" si="30"/>
        <v>11</v>
      </c>
      <c r="C294" s="65">
        <v>40501</v>
      </c>
      <c r="D294" s="105">
        <v>140</v>
      </c>
      <c r="E294" s="105">
        <v>144</v>
      </c>
      <c r="F294" s="105">
        <v>132</v>
      </c>
      <c r="G294" s="105"/>
      <c r="H294" s="105"/>
      <c r="I294" s="105">
        <v>264.88</v>
      </c>
      <c r="J294" s="105">
        <v>630</v>
      </c>
      <c r="K294" s="105">
        <v>189.75</v>
      </c>
      <c r="L294" s="105">
        <v>192</v>
      </c>
      <c r="M294" s="105">
        <v>201.75</v>
      </c>
      <c r="N294" s="105">
        <v>1046.5</v>
      </c>
      <c r="O294" s="105">
        <v>595</v>
      </c>
      <c r="P294" s="105">
        <v>520</v>
      </c>
      <c r="Q294" s="82">
        <v>1050</v>
      </c>
      <c r="R294" s="105">
        <v>997</v>
      </c>
      <c r="S294" s="105">
        <v>478</v>
      </c>
      <c r="T294" s="105">
        <v>429</v>
      </c>
      <c r="U294" s="105">
        <v>194.25</v>
      </c>
      <c r="V294" s="105">
        <v>216.5</v>
      </c>
      <c r="W294" s="105">
        <v>233.75</v>
      </c>
      <c r="Y294" s="32">
        <v>1.78</v>
      </c>
      <c r="Z294" s="32">
        <v>4.05</v>
      </c>
      <c r="AA294" s="32">
        <v>2</v>
      </c>
      <c r="AB294" s="32">
        <v>17.399999999999999</v>
      </c>
      <c r="AC294" s="32">
        <v>9.9499999999999993</v>
      </c>
      <c r="AF294" s="32">
        <v>1400</v>
      </c>
      <c r="AG294" s="32">
        <v>3200</v>
      </c>
      <c r="AH294" s="105">
        <v>1580</v>
      </c>
      <c r="AI294" s="105">
        <v>13730</v>
      </c>
      <c r="AJ294" s="105">
        <v>7850</v>
      </c>
      <c r="AK294" s="105" t="s">
        <v>30</v>
      </c>
      <c r="AL294" s="105"/>
      <c r="AM294" s="105"/>
      <c r="AN294" s="105">
        <v>187.5</v>
      </c>
      <c r="AO294" s="105">
        <v>192.5</v>
      </c>
      <c r="AP294" s="105">
        <v>198.3</v>
      </c>
      <c r="AQ294" s="105">
        <v>164.1</v>
      </c>
      <c r="AR294" s="105">
        <v>169.1</v>
      </c>
      <c r="AS294" s="105">
        <v>153.6</v>
      </c>
      <c r="AT294" s="105">
        <v>142.5</v>
      </c>
      <c r="AU294" s="105">
        <v>147.5</v>
      </c>
      <c r="AV294" s="105"/>
      <c r="AW294" s="105">
        <v>157.69999999999999</v>
      </c>
      <c r="AX294" s="105">
        <v>162.69999999999999</v>
      </c>
      <c r="BF294">
        <v>153.57999999999998</v>
      </c>
    </row>
    <row r="295" spans="1:60" x14ac:dyDescent="0.2">
      <c r="A295" s="82">
        <f>IF(C295&gt;0,YEAR(C295),0)</f>
        <v>2010</v>
      </c>
      <c r="B295" s="82">
        <f>IF(C295&gt;0,MONTH(C295),0)</f>
        <v>11</v>
      </c>
      <c r="C295" s="65">
        <v>40508</v>
      </c>
      <c r="D295" s="105">
        <v>130</v>
      </c>
      <c r="E295" s="105">
        <v>135</v>
      </c>
      <c r="F295" s="105">
        <v>129</v>
      </c>
      <c r="G295" s="105">
        <v>200</v>
      </c>
      <c r="H295" s="105"/>
      <c r="I295" s="105">
        <v>252</v>
      </c>
      <c r="J295" s="105">
        <v>575</v>
      </c>
      <c r="K295" s="105">
        <v>179.75</v>
      </c>
      <c r="L295" s="105">
        <v>190</v>
      </c>
      <c r="M295" s="105">
        <v>198</v>
      </c>
      <c r="N295" s="105">
        <v>1030</v>
      </c>
      <c r="O295" s="105">
        <v>652</v>
      </c>
      <c r="P295" s="105">
        <v>520</v>
      </c>
      <c r="Q295" s="82">
        <v>1050</v>
      </c>
      <c r="R295" s="105">
        <v>997</v>
      </c>
      <c r="S295" s="105">
        <v>478</v>
      </c>
      <c r="T295" s="105">
        <v>429</v>
      </c>
      <c r="U295" s="105">
        <v>190.25</v>
      </c>
      <c r="V295" s="105">
        <v>212.25</v>
      </c>
      <c r="W295" s="105">
        <v>229.25</v>
      </c>
      <c r="Y295" s="32">
        <v>1.78</v>
      </c>
      <c r="Z295" s="32">
        <v>4.05</v>
      </c>
      <c r="AA295" s="32">
        <v>2</v>
      </c>
      <c r="AB295" s="32">
        <v>17.399999999999999</v>
      </c>
      <c r="AC295" s="32">
        <v>9.9499999999999993</v>
      </c>
      <c r="AF295" s="32">
        <v>1400</v>
      </c>
      <c r="AG295" s="32">
        <v>3200</v>
      </c>
      <c r="AH295" s="105">
        <v>1580</v>
      </c>
      <c r="AI295" s="105">
        <v>13730</v>
      </c>
      <c r="AJ295" s="105">
        <v>7850</v>
      </c>
      <c r="AK295" s="105" t="s">
        <v>30</v>
      </c>
      <c r="AL295" s="105"/>
      <c r="AM295" s="105"/>
      <c r="AN295" s="105">
        <v>182.2</v>
      </c>
      <c r="AO295" s="105">
        <v>187.2</v>
      </c>
      <c r="AP295" s="105">
        <v>185.4</v>
      </c>
      <c r="AQ295" s="105">
        <v>156.1</v>
      </c>
      <c r="AR295" s="105">
        <v>161.1</v>
      </c>
      <c r="AS295" s="105">
        <v>144.5</v>
      </c>
      <c r="AT295" s="105">
        <v>134.80000000000001</v>
      </c>
      <c r="AU295" s="105">
        <v>139.80000000000001</v>
      </c>
      <c r="AV295" s="105"/>
      <c r="AW295" s="105">
        <v>149.9</v>
      </c>
      <c r="AX295" s="105">
        <v>154.9</v>
      </c>
      <c r="BF295">
        <v>145.84000000000003</v>
      </c>
    </row>
    <row r="296" spans="1:60" x14ac:dyDescent="0.2">
      <c r="A296" s="82">
        <f>IF(C296&gt;0,YEAR(C296),0)</f>
        <v>2010</v>
      </c>
      <c r="B296" s="82">
        <f>IF(C296&gt;0,MONTH(C296),0)</f>
        <v>12</v>
      </c>
      <c r="C296" s="65">
        <v>40515</v>
      </c>
      <c r="D296" s="105">
        <v>129</v>
      </c>
      <c r="E296" s="105">
        <v>135</v>
      </c>
      <c r="F296" s="105">
        <v>131</v>
      </c>
      <c r="G296" s="105">
        <v>220</v>
      </c>
      <c r="H296" s="105"/>
      <c r="I296" s="105">
        <v>269.35000000000002</v>
      </c>
      <c r="J296" s="105">
        <v>550</v>
      </c>
      <c r="K296" s="105">
        <v>179.75</v>
      </c>
      <c r="L296" s="105">
        <v>192</v>
      </c>
      <c r="M296" s="105">
        <v>199</v>
      </c>
      <c r="N296" s="105">
        <v>1029</v>
      </c>
      <c r="O296" s="105">
        <v>652</v>
      </c>
      <c r="P296" s="105">
        <v>520</v>
      </c>
      <c r="Q296" s="82">
        <v>1050</v>
      </c>
      <c r="R296" s="105">
        <v>997</v>
      </c>
      <c r="S296" s="105">
        <v>478</v>
      </c>
      <c r="T296" s="105">
        <v>429</v>
      </c>
      <c r="U296" s="105">
        <v>192.25</v>
      </c>
      <c r="V296" s="105">
        <v>215.25</v>
      </c>
      <c r="W296" s="105">
        <v>231.5</v>
      </c>
      <c r="Y296" s="32">
        <v>1.88</v>
      </c>
      <c r="Z296" s="32">
        <v>4.05</v>
      </c>
      <c r="AA296" s="32">
        <v>2.5</v>
      </c>
      <c r="AB296" s="32">
        <v>16.5</v>
      </c>
      <c r="AC296" s="32">
        <v>12</v>
      </c>
      <c r="AF296" s="32">
        <v>1480</v>
      </c>
      <c r="AG296" s="32">
        <v>3200</v>
      </c>
      <c r="AH296" s="105">
        <v>1970</v>
      </c>
      <c r="AI296" s="105">
        <v>13020</v>
      </c>
      <c r="AJ296" s="105">
        <v>9470</v>
      </c>
      <c r="AK296" s="105" t="s">
        <v>30</v>
      </c>
      <c r="AL296" s="105"/>
      <c r="AM296" s="105"/>
      <c r="AN296" s="105">
        <v>196.9</v>
      </c>
      <c r="AO296" s="105">
        <v>201.9</v>
      </c>
      <c r="AP296" s="105">
        <v>195.1</v>
      </c>
      <c r="AQ296" s="105">
        <v>159</v>
      </c>
      <c r="AR296" s="105">
        <v>164</v>
      </c>
      <c r="AS296" s="105">
        <v>147.4</v>
      </c>
      <c r="AT296" s="105">
        <v>134.4</v>
      </c>
      <c r="AU296" s="105">
        <v>139.4</v>
      </c>
      <c r="AV296" s="105"/>
      <c r="AW296" s="105">
        <v>151.6</v>
      </c>
      <c r="AX296" s="105">
        <v>156.6</v>
      </c>
      <c r="BF296">
        <v>146.28</v>
      </c>
    </row>
    <row r="297" spans="1:60" x14ac:dyDescent="0.2">
      <c r="A297" s="82">
        <f>IF(C297&gt;0,YEAR(C297),0)</f>
        <v>2010</v>
      </c>
      <c r="B297" s="82">
        <f>IF(C297&gt;0,MONTH(C297),0)</f>
        <v>12</v>
      </c>
      <c r="C297" s="65">
        <v>40522</v>
      </c>
      <c r="D297" s="105">
        <v>142</v>
      </c>
      <c r="E297" s="105">
        <v>148</v>
      </c>
      <c r="F297" s="105">
        <v>137</v>
      </c>
      <c r="G297" s="105">
        <v>200</v>
      </c>
      <c r="H297" s="105"/>
      <c r="I297" s="105">
        <v>274</v>
      </c>
      <c r="J297" s="105">
        <v>608</v>
      </c>
      <c r="K297" s="105">
        <v>179.75</v>
      </c>
      <c r="L297" s="105">
        <v>192</v>
      </c>
      <c r="M297" s="105">
        <v>201.75</v>
      </c>
      <c r="N297" s="105">
        <v>1029</v>
      </c>
      <c r="O297" s="105">
        <v>550</v>
      </c>
      <c r="P297" s="105">
        <v>503</v>
      </c>
      <c r="Q297" s="82">
        <v>1200</v>
      </c>
      <c r="R297" s="105">
        <v>996</v>
      </c>
      <c r="S297" s="105">
        <v>479</v>
      </c>
      <c r="T297" s="105">
        <v>429</v>
      </c>
      <c r="U297" s="105">
        <v>196.5</v>
      </c>
      <c r="V297" s="105">
        <v>220</v>
      </c>
      <c r="W297" s="105">
        <v>235</v>
      </c>
      <c r="Y297" s="32">
        <v>1.88</v>
      </c>
      <c r="Z297" s="32">
        <v>4.05</v>
      </c>
      <c r="AA297" s="32">
        <v>2.5</v>
      </c>
      <c r="AB297" s="32">
        <v>16.5</v>
      </c>
      <c r="AC297" s="32">
        <v>12</v>
      </c>
      <c r="AF297" s="32">
        <v>1480</v>
      </c>
      <c r="AG297" s="32">
        <v>3200</v>
      </c>
      <c r="AH297" s="105">
        <v>1970</v>
      </c>
      <c r="AI297" s="105">
        <v>13020</v>
      </c>
      <c r="AJ297" s="105">
        <v>9470</v>
      </c>
      <c r="AK297" s="105" t="s">
        <v>30</v>
      </c>
      <c r="AL297" s="105"/>
      <c r="AM297" s="105"/>
      <c r="AN297" s="105">
        <v>189.9</v>
      </c>
      <c r="AO297" s="105">
        <v>194.9</v>
      </c>
      <c r="AP297" s="105">
        <v>192.4</v>
      </c>
      <c r="AQ297" s="105">
        <v>167.4</v>
      </c>
      <c r="AR297" s="105">
        <v>172.4</v>
      </c>
      <c r="AS297" s="105">
        <v>157.4</v>
      </c>
      <c r="AT297" s="105">
        <v>144.4</v>
      </c>
      <c r="AU297" s="105">
        <v>149.4</v>
      </c>
      <c r="AV297" s="105"/>
      <c r="AW297" s="105">
        <v>160.6</v>
      </c>
      <c r="AX297" s="105">
        <v>165.6</v>
      </c>
      <c r="BF297">
        <v>155.88</v>
      </c>
    </row>
    <row r="298" spans="1:60" x14ac:dyDescent="0.2">
      <c r="A298" s="82">
        <f>IF(C298&gt;0,YEAR(C298),0)</f>
        <v>2010</v>
      </c>
      <c r="B298" s="82">
        <f>IF(C298&gt;0,MONTH(C298),0)</f>
        <v>12</v>
      </c>
      <c r="C298" s="65">
        <v>40529</v>
      </c>
      <c r="D298" s="105">
        <v>145</v>
      </c>
      <c r="E298" s="105">
        <v>153</v>
      </c>
      <c r="F298" s="105">
        <v>140</v>
      </c>
      <c r="G298" s="105">
        <v>205</v>
      </c>
      <c r="H298" s="105"/>
      <c r="I298" s="105">
        <v>271.5</v>
      </c>
      <c r="J298" s="105">
        <v>575</v>
      </c>
      <c r="K298" s="105">
        <v>181.75</v>
      </c>
      <c r="L298" s="105">
        <v>194</v>
      </c>
      <c r="M298" s="105">
        <v>193</v>
      </c>
      <c r="N298" s="105">
        <v>1007</v>
      </c>
      <c r="O298" s="105">
        <v>550</v>
      </c>
      <c r="P298" s="105">
        <v>503</v>
      </c>
      <c r="Q298" s="82">
        <v>1200</v>
      </c>
      <c r="R298" s="105">
        <v>996</v>
      </c>
      <c r="S298" s="105">
        <v>479</v>
      </c>
      <c r="T298" s="105">
        <v>429</v>
      </c>
      <c r="U298" s="105">
        <v>198.25</v>
      </c>
      <c r="V298" s="105">
        <v>220.5</v>
      </c>
      <c r="W298" s="105">
        <v>232.75</v>
      </c>
      <c r="Y298" s="32">
        <v>1.88</v>
      </c>
      <c r="Z298" s="32">
        <v>4.05</v>
      </c>
      <c r="AA298" s="32">
        <v>2.5</v>
      </c>
      <c r="AB298" s="32">
        <v>16.5</v>
      </c>
      <c r="AC298" s="32">
        <v>12</v>
      </c>
      <c r="AF298" s="32">
        <v>1480</v>
      </c>
      <c r="AG298" s="32">
        <v>3200</v>
      </c>
      <c r="AH298" s="32">
        <v>1970</v>
      </c>
      <c r="AI298" s="32">
        <v>13020</v>
      </c>
      <c r="AJ298" s="32">
        <v>9470</v>
      </c>
      <c r="AK298" s="32" t="s">
        <v>30</v>
      </c>
      <c r="AN298" s="32">
        <v>192.2</v>
      </c>
      <c r="AO298" s="32">
        <v>197.2</v>
      </c>
      <c r="AP298" s="32">
        <v>194.9</v>
      </c>
      <c r="AQ298" s="32">
        <v>170.2</v>
      </c>
      <c r="AR298" s="32">
        <v>175.2</v>
      </c>
      <c r="AS298" s="32">
        <v>169.7</v>
      </c>
      <c r="AT298" s="32">
        <v>147.6</v>
      </c>
      <c r="AU298" s="32">
        <v>152.6</v>
      </c>
      <c r="AW298" s="32">
        <v>163.4</v>
      </c>
      <c r="AX298" s="32">
        <v>168.4</v>
      </c>
      <c r="BF298">
        <v>158.91999999999999</v>
      </c>
    </row>
    <row r="299" spans="1:60" x14ac:dyDescent="0.2">
      <c r="A299" s="82">
        <f t="shared" si="31"/>
        <v>2010</v>
      </c>
      <c r="B299" s="82">
        <f t="shared" si="30"/>
        <v>12</v>
      </c>
      <c r="C299" s="65">
        <v>40536</v>
      </c>
      <c r="D299" s="105">
        <v>146</v>
      </c>
      <c r="E299" s="105">
        <v>155</v>
      </c>
      <c r="F299" s="105">
        <v>143</v>
      </c>
      <c r="G299" s="105">
        <v>205</v>
      </c>
      <c r="H299" s="105"/>
      <c r="I299" s="105">
        <v>269</v>
      </c>
      <c r="J299" s="105">
        <v>600</v>
      </c>
      <c r="K299" s="105">
        <v>185</v>
      </c>
      <c r="L299" s="105">
        <v>197</v>
      </c>
      <c r="M299" s="105">
        <v>190</v>
      </c>
      <c r="N299" s="105">
        <v>1007</v>
      </c>
      <c r="O299" s="105">
        <v>550</v>
      </c>
      <c r="P299" s="105">
        <v>503</v>
      </c>
      <c r="Q299" s="82">
        <v>1200</v>
      </c>
      <c r="R299" s="105">
        <v>996</v>
      </c>
      <c r="S299" s="105">
        <v>479</v>
      </c>
      <c r="T299" s="105">
        <v>429</v>
      </c>
      <c r="U299" s="105">
        <v>201</v>
      </c>
      <c r="V299" s="105">
        <v>224.25</v>
      </c>
      <c r="W299" s="105">
        <v>236.5</v>
      </c>
      <c r="Y299" s="32">
        <v>1.88</v>
      </c>
      <c r="Z299" s="32">
        <v>4.05</v>
      </c>
      <c r="AA299" s="32">
        <v>2.5</v>
      </c>
      <c r="AB299" s="32">
        <v>16.5</v>
      </c>
      <c r="AC299" s="32">
        <v>12</v>
      </c>
      <c r="AF299" s="32">
        <v>1480</v>
      </c>
      <c r="AG299" s="32">
        <v>3200</v>
      </c>
      <c r="AH299" s="105">
        <v>1970</v>
      </c>
      <c r="AI299" s="105">
        <v>13020</v>
      </c>
      <c r="AJ299" s="105">
        <v>9470</v>
      </c>
      <c r="AK299" s="105" t="s">
        <v>30</v>
      </c>
      <c r="AL299" s="105"/>
      <c r="AM299" s="105"/>
      <c r="AN299" s="105">
        <v>192.9</v>
      </c>
      <c r="AO299" s="105">
        <v>197.9</v>
      </c>
      <c r="AP299" s="105">
        <v>195.8</v>
      </c>
      <c r="AQ299" s="105">
        <v>171.5</v>
      </c>
      <c r="AR299" s="105">
        <v>176.5</v>
      </c>
      <c r="AS299" s="105">
        <v>161.5</v>
      </c>
      <c r="AT299" s="105">
        <v>148.5</v>
      </c>
      <c r="AU299" s="105">
        <v>153.5</v>
      </c>
      <c r="AV299" s="105"/>
      <c r="AW299" s="105">
        <v>164.3</v>
      </c>
      <c r="AX299" s="105">
        <v>169.3</v>
      </c>
      <c r="BF299">
        <v>159.82</v>
      </c>
    </row>
    <row r="300" spans="1:60" x14ac:dyDescent="0.2">
      <c r="A300" s="82">
        <f t="shared" si="31"/>
        <v>2010</v>
      </c>
      <c r="B300" s="82">
        <f t="shared" si="30"/>
        <v>12</v>
      </c>
      <c r="C300" s="65">
        <v>40543</v>
      </c>
      <c r="D300" s="105">
        <v>146</v>
      </c>
      <c r="E300" s="105">
        <v>156</v>
      </c>
      <c r="F300" s="105">
        <v>146</v>
      </c>
      <c r="G300" s="105">
        <v>205</v>
      </c>
      <c r="H300" s="105"/>
      <c r="I300" s="105">
        <v>269</v>
      </c>
      <c r="J300" s="105">
        <v>600</v>
      </c>
      <c r="K300" s="105">
        <v>185</v>
      </c>
      <c r="L300" s="105">
        <v>197</v>
      </c>
      <c r="M300" s="105">
        <v>190</v>
      </c>
      <c r="N300" s="105">
        <v>1007</v>
      </c>
      <c r="O300" s="105">
        <v>550</v>
      </c>
      <c r="P300" s="105">
        <v>503</v>
      </c>
      <c r="Q300" s="82">
        <v>1200</v>
      </c>
      <c r="R300" s="105">
        <v>996</v>
      </c>
      <c r="S300" s="105">
        <v>479</v>
      </c>
      <c r="T300" s="105">
        <v>429</v>
      </c>
      <c r="U300" s="105">
        <v>202.5</v>
      </c>
      <c r="V300" s="105">
        <v>225.5</v>
      </c>
      <c r="W300" s="105">
        <v>237</v>
      </c>
      <c r="Y300" s="32">
        <v>2.0192135869268886</v>
      </c>
      <c r="Z300" s="32">
        <v>4.05</v>
      </c>
      <c r="AA300" s="32">
        <v>2.5357565975360927</v>
      </c>
      <c r="AB300" s="32">
        <v>17.25</v>
      </c>
      <c r="AC300" s="32">
        <v>12</v>
      </c>
      <c r="AF300" s="32">
        <v>1590</v>
      </c>
      <c r="AG300" s="32">
        <v>3200</v>
      </c>
      <c r="AH300" s="105">
        <v>2000</v>
      </c>
      <c r="AI300" s="105">
        <v>13610</v>
      </c>
      <c r="AJ300" s="105">
        <v>9470</v>
      </c>
      <c r="AK300" s="105" t="s">
        <v>30</v>
      </c>
      <c r="AL300" s="105"/>
      <c r="AM300" s="105"/>
      <c r="AN300" s="105">
        <v>193.7</v>
      </c>
      <c r="AO300" s="105">
        <v>198.7</v>
      </c>
      <c r="AP300" s="105">
        <v>196.3</v>
      </c>
      <c r="AQ300" s="105">
        <v>172.1</v>
      </c>
      <c r="AR300" s="105">
        <v>177.1</v>
      </c>
      <c r="AS300" s="105">
        <v>162.1</v>
      </c>
      <c r="AT300" s="105">
        <v>148.5</v>
      </c>
      <c r="AU300" s="105">
        <v>153.5</v>
      </c>
      <c r="AV300" s="105"/>
      <c r="AW300" s="105">
        <v>164.6</v>
      </c>
      <c r="AX300" s="105">
        <v>169.6</v>
      </c>
      <c r="BF300">
        <v>159.94</v>
      </c>
      <c r="BH300">
        <v>7.4452499999999997</v>
      </c>
    </row>
    <row r="301" spans="1:60" x14ac:dyDescent="0.2">
      <c r="A301" s="82">
        <f t="shared" si="31"/>
        <v>2011</v>
      </c>
      <c r="B301" s="82">
        <f t="shared" si="30"/>
        <v>1</v>
      </c>
      <c r="C301" s="65">
        <v>40550</v>
      </c>
      <c r="D301" s="105">
        <v>166</v>
      </c>
      <c r="E301" s="105">
        <v>158</v>
      </c>
      <c r="F301" s="105">
        <v>146</v>
      </c>
      <c r="G301" s="105"/>
      <c r="H301" s="105"/>
      <c r="I301" s="105">
        <v>295</v>
      </c>
      <c r="J301" s="105">
        <v>638</v>
      </c>
      <c r="K301" s="105">
        <v>194.75</v>
      </c>
      <c r="L301" s="105">
        <v>202</v>
      </c>
      <c r="M301" s="105">
        <v>198.75</v>
      </c>
      <c r="N301" s="105">
        <v>1027</v>
      </c>
      <c r="O301" s="105">
        <v>762</v>
      </c>
      <c r="P301" s="105">
        <v>503</v>
      </c>
      <c r="Q301" s="82">
        <v>1200</v>
      </c>
      <c r="R301" s="105">
        <v>1017</v>
      </c>
      <c r="S301" s="105">
        <v>486</v>
      </c>
      <c r="T301" s="105">
        <v>429</v>
      </c>
      <c r="U301" s="105">
        <v>202.5</v>
      </c>
      <c r="V301" s="105">
        <v>225.5</v>
      </c>
      <c r="W301" s="105">
        <v>237</v>
      </c>
      <c r="Y301" s="32">
        <v>1.95</v>
      </c>
      <c r="Z301" s="32">
        <v>4.05</v>
      </c>
      <c r="AA301" s="32">
        <v>2.4500000000000002</v>
      </c>
      <c r="AB301" s="32">
        <v>17.25</v>
      </c>
      <c r="AC301" s="32">
        <v>12</v>
      </c>
      <c r="AF301" s="32">
        <v>1540</v>
      </c>
      <c r="AG301" s="32">
        <v>3200</v>
      </c>
      <c r="AH301" s="105">
        <v>1930</v>
      </c>
      <c r="AI301" s="105">
        <v>13610</v>
      </c>
      <c r="AJ301" s="105">
        <v>9470</v>
      </c>
      <c r="AK301" s="105" t="s">
        <v>30</v>
      </c>
      <c r="AL301" s="105"/>
      <c r="AM301" s="105"/>
      <c r="AN301" s="105">
        <v>208.6</v>
      </c>
      <c r="AO301" s="105">
        <v>213.6</v>
      </c>
      <c r="AP301" s="105">
        <v>209.4</v>
      </c>
      <c r="AQ301" s="105">
        <v>181.4</v>
      </c>
      <c r="AR301" s="105">
        <v>186.4</v>
      </c>
      <c r="AS301" s="105">
        <v>171.3</v>
      </c>
      <c r="AT301" s="105">
        <v>158</v>
      </c>
      <c r="AU301" s="105">
        <v>163</v>
      </c>
      <c r="AV301" s="105"/>
      <c r="AW301" s="105">
        <v>177.7</v>
      </c>
      <c r="AX301" s="105">
        <v>182.7</v>
      </c>
      <c r="BF301">
        <v>170.88</v>
      </c>
      <c r="BH301">
        <v>7.4452499999999997</v>
      </c>
    </row>
    <row r="302" spans="1:60" x14ac:dyDescent="0.2">
      <c r="A302" s="82">
        <f t="shared" si="31"/>
        <v>2011</v>
      </c>
      <c r="B302" s="82">
        <f t="shared" si="30"/>
        <v>1</v>
      </c>
      <c r="C302" s="65">
        <v>40557</v>
      </c>
      <c r="D302" s="105">
        <v>155</v>
      </c>
      <c r="E302" s="105">
        <v>159</v>
      </c>
      <c r="F302" s="105">
        <v>147</v>
      </c>
      <c r="G302" s="105"/>
      <c r="H302" s="105"/>
      <c r="I302" s="105">
        <v>286</v>
      </c>
      <c r="J302" s="105">
        <v>555</v>
      </c>
      <c r="K302" s="105">
        <v>200.75</v>
      </c>
      <c r="L302" s="105">
        <v>206</v>
      </c>
      <c r="M302" s="105">
        <v>195</v>
      </c>
      <c r="N302" s="105">
        <v>1020</v>
      </c>
      <c r="O302" s="105">
        <v>652</v>
      </c>
      <c r="P302" s="105">
        <v>503</v>
      </c>
      <c r="Q302" s="82">
        <v>1200</v>
      </c>
      <c r="R302" s="105">
        <v>990.25</v>
      </c>
      <c r="S302" s="105">
        <v>486</v>
      </c>
      <c r="T302" s="105">
        <v>429</v>
      </c>
      <c r="U302" s="105">
        <v>205</v>
      </c>
      <c r="V302" s="105">
        <v>208.25</v>
      </c>
      <c r="W302" s="105">
        <v>238.5</v>
      </c>
      <c r="Y302" s="32">
        <v>1.95</v>
      </c>
      <c r="Z302" s="32">
        <v>4.05</v>
      </c>
      <c r="AA302" s="32">
        <v>2.4500000000000002</v>
      </c>
      <c r="AB302" s="32">
        <v>17.25</v>
      </c>
      <c r="AC302" s="32">
        <v>12</v>
      </c>
      <c r="AF302" s="32">
        <v>1540</v>
      </c>
      <c r="AG302" s="32">
        <v>3200</v>
      </c>
      <c r="AH302" s="105">
        <v>1930</v>
      </c>
      <c r="AI302" s="105">
        <v>13610</v>
      </c>
      <c r="AJ302" s="105">
        <v>9470</v>
      </c>
      <c r="AK302" s="105" t="s">
        <v>30</v>
      </c>
      <c r="AL302" s="105"/>
      <c r="AM302" s="105"/>
      <c r="AN302" s="105">
        <v>214.5</v>
      </c>
      <c r="AO302" s="105">
        <v>219.5</v>
      </c>
      <c r="AP302" s="105">
        <v>212.4</v>
      </c>
      <c r="AQ302" s="105">
        <v>178.8</v>
      </c>
      <c r="AR302" s="105">
        <v>183.8</v>
      </c>
      <c r="AS302" s="105">
        <v>169</v>
      </c>
      <c r="AT302" s="105">
        <v>154.4</v>
      </c>
      <c r="AU302" s="105">
        <v>159.4</v>
      </c>
      <c r="AV302" s="105"/>
      <c r="AW302" s="105">
        <v>172.3</v>
      </c>
      <c r="AX302" s="105">
        <v>177.3</v>
      </c>
      <c r="BF302">
        <v>166.56</v>
      </c>
      <c r="BH302">
        <v>7.4452499999999997</v>
      </c>
    </row>
    <row r="303" spans="1:60" x14ac:dyDescent="0.2">
      <c r="A303" s="82">
        <f t="shared" si="31"/>
        <v>2011</v>
      </c>
      <c r="B303" s="82">
        <f t="shared" si="30"/>
        <v>1</v>
      </c>
      <c r="C303" s="65">
        <v>40564</v>
      </c>
      <c r="D303" s="105">
        <v>162</v>
      </c>
      <c r="E303" s="105">
        <v>172</v>
      </c>
      <c r="F303" s="105">
        <v>172</v>
      </c>
      <c r="G303" s="105"/>
      <c r="H303" s="105"/>
      <c r="I303" s="105">
        <v>289.39999999999998</v>
      </c>
      <c r="J303" s="105">
        <v>638</v>
      </c>
      <c r="K303" s="105">
        <v>215.75</v>
      </c>
      <c r="L303" s="105">
        <v>213</v>
      </c>
      <c r="M303" s="105">
        <v>201.75</v>
      </c>
      <c r="N303" s="105">
        <v>1020</v>
      </c>
      <c r="O303" s="105">
        <v>652</v>
      </c>
      <c r="P303" s="105">
        <v>503</v>
      </c>
      <c r="Q303" s="82">
        <v>1200</v>
      </c>
      <c r="R303" s="105">
        <v>990.25</v>
      </c>
      <c r="S303" s="105">
        <v>486</v>
      </c>
      <c r="T303" s="105">
        <v>429</v>
      </c>
      <c r="U303" s="105">
        <v>215</v>
      </c>
      <c r="V303" s="105">
        <v>241.25</v>
      </c>
      <c r="W303" s="105">
        <v>250.75</v>
      </c>
      <c r="Y303" s="32">
        <v>2.0192135869268886</v>
      </c>
      <c r="Z303" s="32">
        <v>4.05</v>
      </c>
      <c r="AA303" s="32">
        <v>2.5357565975360927</v>
      </c>
      <c r="AB303" s="32">
        <v>17.25</v>
      </c>
      <c r="AC303" s="32">
        <v>12</v>
      </c>
      <c r="AF303" s="32">
        <v>1590</v>
      </c>
      <c r="AG303" s="32">
        <v>3200</v>
      </c>
      <c r="AH303" s="105">
        <v>2000</v>
      </c>
      <c r="AI303" s="105">
        <v>13610</v>
      </c>
      <c r="AJ303" s="105">
        <v>9470</v>
      </c>
      <c r="AK303" s="105" t="s">
        <v>30</v>
      </c>
      <c r="AL303" s="105"/>
      <c r="AM303" s="105"/>
      <c r="AN303" s="105">
        <v>224.6</v>
      </c>
      <c r="AO303" s="105">
        <v>229.6</v>
      </c>
      <c r="AP303" s="105">
        <v>223.2</v>
      </c>
      <c r="AQ303" s="105">
        <v>187.4</v>
      </c>
      <c r="AR303" s="105">
        <v>192.4</v>
      </c>
      <c r="AS303" s="105">
        <v>177.9</v>
      </c>
      <c r="AT303" s="105">
        <v>161.9</v>
      </c>
      <c r="AU303" s="105">
        <v>166.9</v>
      </c>
      <c r="AV303" s="105"/>
      <c r="AW303" s="105">
        <v>180.3</v>
      </c>
      <c r="AX303" s="105">
        <v>185.3</v>
      </c>
      <c r="BF303">
        <v>174.26</v>
      </c>
      <c r="BH303">
        <v>7.4452499999999997</v>
      </c>
    </row>
    <row r="304" spans="1:60" x14ac:dyDescent="0.2">
      <c r="A304" s="82">
        <f t="shared" si="31"/>
        <v>2011</v>
      </c>
      <c r="B304" s="82">
        <f t="shared" si="30"/>
        <v>1</v>
      </c>
      <c r="C304" s="65">
        <v>40571</v>
      </c>
      <c r="D304" s="105">
        <v>162</v>
      </c>
      <c r="E304" s="105">
        <v>172</v>
      </c>
      <c r="F304" s="105">
        <v>157</v>
      </c>
      <c r="G304" s="105">
        <v>217</v>
      </c>
      <c r="H304" s="105"/>
      <c r="I304" s="105">
        <v>281</v>
      </c>
      <c r="J304" s="105">
        <v>638</v>
      </c>
      <c r="K304" s="105">
        <v>210.75</v>
      </c>
      <c r="L304" s="105">
        <v>205</v>
      </c>
      <c r="M304" s="105">
        <v>201.75</v>
      </c>
      <c r="N304" s="105">
        <v>1010</v>
      </c>
      <c r="O304" s="105">
        <v>550</v>
      </c>
      <c r="P304" s="105">
        <v>503</v>
      </c>
      <c r="Q304" s="82">
        <v>1200</v>
      </c>
      <c r="R304" s="105">
        <v>990.25</v>
      </c>
      <c r="S304" s="105">
        <v>486</v>
      </c>
      <c r="T304" s="105">
        <v>429</v>
      </c>
      <c r="U304" s="105">
        <v>219</v>
      </c>
      <c r="V304" s="105">
        <v>239.5</v>
      </c>
      <c r="W304" s="105">
        <v>248.5</v>
      </c>
      <c r="Y304" s="32">
        <v>1.8850465711842381</v>
      </c>
      <c r="Z304" s="32">
        <v>4.05</v>
      </c>
      <c r="AA304" s="32">
        <v>2.5357565975360927</v>
      </c>
      <c r="AB304" s="32">
        <v>17.25</v>
      </c>
      <c r="AC304" s="32">
        <v>12</v>
      </c>
      <c r="AF304" s="32">
        <v>1490</v>
      </c>
      <c r="AG304" s="32">
        <v>3200</v>
      </c>
      <c r="AH304" s="105">
        <v>2000</v>
      </c>
      <c r="AI304" s="105">
        <v>13610</v>
      </c>
      <c r="AJ304" s="105">
        <v>9470</v>
      </c>
      <c r="AK304" s="105" t="s">
        <v>30</v>
      </c>
      <c r="AL304" s="105"/>
      <c r="AM304" s="105"/>
      <c r="AN304" s="105">
        <v>218.8</v>
      </c>
      <c r="AO304" s="105">
        <v>223.8</v>
      </c>
      <c r="AP304" s="105">
        <v>215.7</v>
      </c>
      <c r="AQ304" s="105">
        <v>184.6</v>
      </c>
      <c r="AR304" s="105">
        <v>189.6</v>
      </c>
      <c r="AS304" s="105">
        <v>175.6</v>
      </c>
      <c r="AT304" s="105">
        <v>161.80000000000001</v>
      </c>
      <c r="AU304" s="105">
        <v>166.8</v>
      </c>
      <c r="AV304" s="105"/>
      <c r="AW304" s="105">
        <v>173.6</v>
      </c>
      <c r="AX304" s="105">
        <v>178.6</v>
      </c>
      <c r="BF304">
        <v>171.51999999999998</v>
      </c>
      <c r="BH304">
        <v>7.4452499999999997</v>
      </c>
    </row>
    <row r="305" spans="1:60" x14ac:dyDescent="0.2">
      <c r="A305" s="82">
        <f t="shared" si="31"/>
        <v>2011</v>
      </c>
      <c r="B305" s="82">
        <f t="shared" si="30"/>
        <v>2</v>
      </c>
      <c r="C305" s="65">
        <v>40578</v>
      </c>
      <c r="D305" s="105">
        <v>160</v>
      </c>
      <c r="E305" s="105">
        <v>170</v>
      </c>
      <c r="F305" s="105">
        <v>154</v>
      </c>
      <c r="G305" s="105">
        <v>217</v>
      </c>
      <c r="H305" s="105"/>
      <c r="I305" s="105">
        <v>272</v>
      </c>
      <c r="J305" s="105">
        <v>595</v>
      </c>
      <c r="K305" s="105">
        <v>200</v>
      </c>
      <c r="L305" s="105">
        <v>205</v>
      </c>
      <c r="M305" s="105">
        <v>187</v>
      </c>
      <c r="N305" s="105">
        <v>1134.5</v>
      </c>
      <c r="O305" s="105">
        <v>652</v>
      </c>
      <c r="P305" s="105">
        <v>503</v>
      </c>
      <c r="Q305" s="82">
        <v>1200</v>
      </c>
      <c r="R305" s="105">
        <v>990.25</v>
      </c>
      <c r="S305" s="105">
        <v>486</v>
      </c>
      <c r="T305" s="105">
        <v>429</v>
      </c>
      <c r="U305" s="105">
        <v>218.25</v>
      </c>
      <c r="V305" s="105">
        <v>238.5</v>
      </c>
      <c r="W305" s="105">
        <v>246</v>
      </c>
      <c r="Y305" s="32">
        <v>1.8850465711842381</v>
      </c>
      <c r="Z305" s="32">
        <v>4.05</v>
      </c>
      <c r="AA305" s="32">
        <v>2.5357565975360927</v>
      </c>
      <c r="AB305" s="32">
        <v>17.25</v>
      </c>
      <c r="AC305" s="32">
        <v>12</v>
      </c>
      <c r="AF305" s="32">
        <v>1490</v>
      </c>
      <c r="AG305" s="32">
        <v>3200</v>
      </c>
      <c r="AH305" s="105">
        <v>2000</v>
      </c>
      <c r="AI305" s="105">
        <v>13610</v>
      </c>
      <c r="AJ305" s="105">
        <v>9470</v>
      </c>
      <c r="AK305" s="105" t="s">
        <v>30</v>
      </c>
      <c r="AL305" s="105"/>
      <c r="AM305" s="105"/>
      <c r="AN305" s="105">
        <v>218</v>
      </c>
      <c r="AO305" s="105">
        <v>223</v>
      </c>
      <c r="AP305" s="105">
        <v>215.2</v>
      </c>
      <c r="AQ305" s="105">
        <v>182.8</v>
      </c>
      <c r="AR305" s="105">
        <v>187.8</v>
      </c>
      <c r="AS305" s="105">
        <v>173.5</v>
      </c>
      <c r="AT305" s="105">
        <v>159.5</v>
      </c>
      <c r="AU305" s="105">
        <v>164.5</v>
      </c>
      <c r="AV305" s="105"/>
      <c r="AW305" s="105">
        <v>176.5</v>
      </c>
      <c r="AX305" s="105">
        <v>181.5</v>
      </c>
      <c r="BF305">
        <v>171.3</v>
      </c>
      <c r="BH305">
        <v>7.4452499999999997</v>
      </c>
    </row>
    <row r="306" spans="1:60" x14ac:dyDescent="0.2">
      <c r="A306" s="82">
        <f t="shared" si="31"/>
        <v>2011</v>
      </c>
      <c r="B306" s="82">
        <f t="shared" si="30"/>
        <v>2</v>
      </c>
      <c r="C306" s="65">
        <v>40585</v>
      </c>
      <c r="D306" s="105">
        <v>160</v>
      </c>
      <c r="E306" s="105">
        <v>170</v>
      </c>
      <c r="F306" s="105">
        <v>154</v>
      </c>
      <c r="G306" s="105"/>
      <c r="H306" s="105"/>
      <c r="I306" s="105">
        <v>282.83</v>
      </c>
      <c r="J306" s="105">
        <v>585</v>
      </c>
      <c r="K306" s="105">
        <v>195</v>
      </c>
      <c r="L306" s="105">
        <v>202</v>
      </c>
      <c r="M306" s="105">
        <v>188.5</v>
      </c>
      <c r="N306" s="105">
        <v>1144.5</v>
      </c>
      <c r="O306" s="105">
        <v>652</v>
      </c>
      <c r="P306" s="105">
        <v>503</v>
      </c>
      <c r="Q306" s="82">
        <v>1200</v>
      </c>
      <c r="R306" s="105">
        <v>990.25</v>
      </c>
      <c r="S306" s="105">
        <v>486</v>
      </c>
      <c r="T306" s="105">
        <v>429</v>
      </c>
      <c r="U306" s="105">
        <v>222.25</v>
      </c>
      <c r="V306" s="105">
        <v>238.5</v>
      </c>
      <c r="W306" s="105">
        <v>246</v>
      </c>
      <c r="Y306" s="32">
        <v>1.8850465711842381</v>
      </c>
      <c r="Z306" s="32">
        <v>3.95</v>
      </c>
      <c r="AA306" s="32">
        <v>2.35</v>
      </c>
      <c r="AB306" s="32">
        <v>17.05</v>
      </c>
      <c r="AC306" s="32">
        <v>12</v>
      </c>
      <c r="AF306" s="32">
        <v>1490</v>
      </c>
      <c r="AG306" s="32">
        <v>3120</v>
      </c>
      <c r="AH306" s="105">
        <v>1850</v>
      </c>
      <c r="AI306" s="105">
        <v>13460</v>
      </c>
      <c r="AJ306" s="105">
        <v>9470</v>
      </c>
      <c r="AK306" s="105" t="s">
        <v>30</v>
      </c>
      <c r="AL306" s="105"/>
      <c r="AM306" s="105"/>
      <c r="AN306" s="105">
        <v>219.1</v>
      </c>
      <c r="AO306" s="105">
        <v>224.1</v>
      </c>
      <c r="AP306" s="105">
        <v>218.4</v>
      </c>
      <c r="AQ306" s="105">
        <v>183.6</v>
      </c>
      <c r="AR306" s="105">
        <v>188.6</v>
      </c>
      <c r="AS306" s="105">
        <v>174.3</v>
      </c>
      <c r="AT306" s="105">
        <v>159.5</v>
      </c>
      <c r="AU306" s="105">
        <v>164.5</v>
      </c>
      <c r="AV306" s="105"/>
      <c r="AW306" s="105">
        <v>177.5</v>
      </c>
      <c r="AX306" s="105">
        <v>182.5</v>
      </c>
      <c r="BF306">
        <v>171.7</v>
      </c>
    </row>
    <row r="307" spans="1:60" x14ac:dyDescent="0.2">
      <c r="A307" s="82">
        <f t="shared" si="31"/>
        <v>2011</v>
      </c>
      <c r="B307" s="82">
        <f t="shared" si="30"/>
        <v>2</v>
      </c>
      <c r="C307" s="65">
        <v>40592</v>
      </c>
      <c r="D307" s="105">
        <v>162</v>
      </c>
      <c r="E307" s="105">
        <v>170</v>
      </c>
      <c r="F307" s="105">
        <v>157</v>
      </c>
      <c r="G307" s="105">
        <v>217</v>
      </c>
      <c r="H307" s="105"/>
      <c r="I307" s="105">
        <v>283.92</v>
      </c>
      <c r="J307" s="105">
        <v>638</v>
      </c>
      <c r="K307" s="105">
        <v>157.75</v>
      </c>
      <c r="L307" s="105">
        <v>215</v>
      </c>
      <c r="M307" s="105">
        <v>201.75</v>
      </c>
      <c r="N307" s="105">
        <v>1117</v>
      </c>
      <c r="O307" s="105">
        <v>652</v>
      </c>
      <c r="P307" s="105">
        <v>503</v>
      </c>
      <c r="Q307" s="82">
        <v>1100</v>
      </c>
      <c r="R307" s="105">
        <v>1045</v>
      </c>
      <c r="S307" s="105">
        <v>554</v>
      </c>
      <c r="T307" s="105">
        <v>429</v>
      </c>
      <c r="U307" s="105">
        <v>216</v>
      </c>
      <c r="V307" s="105">
        <v>235</v>
      </c>
      <c r="W307" s="105">
        <v>242.5</v>
      </c>
      <c r="Y307" s="32">
        <v>1.8850465711842381</v>
      </c>
      <c r="Z307" s="32">
        <v>3.95</v>
      </c>
      <c r="AA307" s="32">
        <v>2.5357565975360927</v>
      </c>
      <c r="AB307" s="32">
        <v>17.05</v>
      </c>
      <c r="AC307" s="32">
        <v>12</v>
      </c>
      <c r="AF307" s="32">
        <v>1490</v>
      </c>
      <c r="AG307" s="32">
        <v>3120</v>
      </c>
      <c r="AH307" s="105">
        <v>2000</v>
      </c>
      <c r="AI307" s="105">
        <v>13460</v>
      </c>
      <c r="AJ307" s="105">
        <v>9470</v>
      </c>
      <c r="AK307" s="105" t="s">
        <v>30</v>
      </c>
      <c r="AL307" s="105"/>
      <c r="AM307" s="105"/>
      <c r="AN307" s="105">
        <v>208.3</v>
      </c>
      <c r="AO307" s="105">
        <v>213.3</v>
      </c>
      <c r="AP307" s="105">
        <v>220.6</v>
      </c>
      <c r="AQ307" s="105">
        <v>184.1</v>
      </c>
      <c r="AR307" s="105">
        <v>189.1</v>
      </c>
      <c r="AS307" s="105">
        <v>178.2</v>
      </c>
      <c r="AT307" s="105">
        <v>158.80000000000001</v>
      </c>
      <c r="AU307" s="105">
        <v>163.80000000000001</v>
      </c>
      <c r="AV307" s="105"/>
      <c r="AW307" s="105">
        <v>178.9</v>
      </c>
      <c r="AX307" s="105">
        <v>183.9</v>
      </c>
      <c r="BF307">
        <v>171.84</v>
      </c>
    </row>
    <row r="308" spans="1:60" x14ac:dyDescent="0.2">
      <c r="A308" s="82">
        <f t="shared" si="31"/>
        <v>2011</v>
      </c>
      <c r="B308" s="82">
        <f t="shared" si="30"/>
        <v>2</v>
      </c>
      <c r="C308" s="65">
        <v>40599</v>
      </c>
      <c r="D308" s="105">
        <v>162</v>
      </c>
      <c r="E308" s="105">
        <v>172</v>
      </c>
      <c r="F308" s="105">
        <v>169</v>
      </c>
      <c r="G308" s="105"/>
      <c r="H308" s="105"/>
      <c r="I308" s="105">
        <v>276.47000000000003</v>
      </c>
      <c r="J308" s="105">
        <v>638</v>
      </c>
      <c r="K308" s="105">
        <v>196.75</v>
      </c>
      <c r="L308" s="105">
        <v>213</v>
      </c>
      <c r="M308" s="105">
        <v>198.75</v>
      </c>
      <c r="N308" s="105">
        <v>1147.5</v>
      </c>
      <c r="O308" s="105">
        <v>652</v>
      </c>
      <c r="P308" s="105">
        <v>503</v>
      </c>
      <c r="Q308" s="82">
        <v>1100</v>
      </c>
      <c r="R308" s="105">
        <v>1045</v>
      </c>
      <c r="S308" s="105">
        <v>554</v>
      </c>
      <c r="T308" s="105">
        <v>456.5</v>
      </c>
      <c r="U308" s="105">
        <v>217</v>
      </c>
      <c r="V308" s="105">
        <v>229.5</v>
      </c>
      <c r="W308" s="105">
        <v>239</v>
      </c>
      <c r="Y308" s="32">
        <v>1.8850465711842381</v>
      </c>
      <c r="Z308" s="32">
        <v>3.95</v>
      </c>
      <c r="AA308" s="32">
        <v>2.5357565975360927</v>
      </c>
      <c r="AB308" s="32">
        <v>17.05</v>
      </c>
      <c r="AC308" s="32">
        <v>12</v>
      </c>
      <c r="AF308" s="32">
        <v>1490</v>
      </c>
      <c r="AG308" s="32">
        <v>3120</v>
      </c>
      <c r="AH308" s="105">
        <v>2000</v>
      </c>
      <c r="AI308" s="105">
        <v>13460</v>
      </c>
      <c r="AJ308" s="105">
        <v>9470</v>
      </c>
      <c r="AK308" s="105" t="s">
        <v>30</v>
      </c>
      <c r="AL308" s="105"/>
      <c r="AM308" s="105"/>
      <c r="AN308" s="105">
        <v>222.1</v>
      </c>
      <c r="AO308" s="105">
        <v>227.1</v>
      </c>
      <c r="AP308" s="105">
        <v>222.7</v>
      </c>
      <c r="AQ308" s="105">
        <v>185.8</v>
      </c>
      <c r="AR308" s="105">
        <v>190.8</v>
      </c>
      <c r="AS308" s="105">
        <v>178</v>
      </c>
      <c r="AT308" s="105">
        <v>161.9</v>
      </c>
      <c r="AU308" s="105">
        <v>166.9</v>
      </c>
      <c r="AV308" s="105"/>
      <c r="AW308" s="105">
        <v>179</v>
      </c>
      <c r="AX308" s="105">
        <v>184</v>
      </c>
      <c r="BF308">
        <v>173.74</v>
      </c>
      <c r="BH308">
        <v>7.4452499999999997</v>
      </c>
    </row>
    <row r="309" spans="1:60" x14ac:dyDescent="0.2">
      <c r="A309" s="82">
        <f t="shared" si="31"/>
        <v>2011</v>
      </c>
      <c r="B309" s="82">
        <f t="shared" si="30"/>
        <v>3</v>
      </c>
      <c r="C309" s="65">
        <v>40606</v>
      </c>
      <c r="D309" s="105">
        <v>155</v>
      </c>
      <c r="E309" s="105">
        <v>164</v>
      </c>
      <c r="F309" s="105">
        <v>149</v>
      </c>
      <c r="G309" s="105">
        <v>217</v>
      </c>
      <c r="H309" s="105"/>
      <c r="I309" s="105">
        <v>264.85000000000002</v>
      </c>
      <c r="J309" s="105">
        <v>555</v>
      </c>
      <c r="K309" s="105">
        <v>154</v>
      </c>
      <c r="L309" s="105">
        <v>181</v>
      </c>
      <c r="M309" s="105">
        <v>180</v>
      </c>
      <c r="N309" s="105">
        <v>1050</v>
      </c>
      <c r="O309" s="105">
        <v>595</v>
      </c>
      <c r="P309" s="105">
        <v>503</v>
      </c>
      <c r="Q309" s="82">
        <v>1100</v>
      </c>
      <c r="R309" s="105">
        <v>1045</v>
      </c>
      <c r="S309" s="105">
        <v>554</v>
      </c>
      <c r="T309" s="105">
        <v>456.5</v>
      </c>
      <c r="U309" s="105">
        <v>206.75</v>
      </c>
      <c r="V309" s="105">
        <v>224</v>
      </c>
      <c r="W309" s="105">
        <v>234.25</v>
      </c>
      <c r="Y309" s="32">
        <v>1.8850465711842381</v>
      </c>
      <c r="Z309" s="32">
        <v>3.95</v>
      </c>
      <c r="AA309" s="32">
        <v>2.5357565975360927</v>
      </c>
      <c r="AB309" s="32">
        <v>17.05</v>
      </c>
      <c r="AC309" s="32">
        <v>12</v>
      </c>
      <c r="AF309" s="32">
        <v>1490</v>
      </c>
      <c r="AG309" s="32">
        <v>3120</v>
      </c>
      <c r="AH309" s="105">
        <v>2000</v>
      </c>
      <c r="AI309" s="105">
        <v>13460</v>
      </c>
      <c r="AJ309" s="105">
        <v>9470</v>
      </c>
      <c r="AK309" s="105" t="s">
        <v>30</v>
      </c>
      <c r="AL309" s="105"/>
      <c r="AM309" s="105"/>
      <c r="AN309" s="105">
        <v>198.37926251914769</v>
      </c>
      <c r="AO309" s="105">
        <v>203.4</v>
      </c>
      <c r="AP309" s="105">
        <v>188.70547748217228</v>
      </c>
      <c r="AQ309" s="105">
        <v>176.83905073045568</v>
      </c>
      <c r="AR309" s="105">
        <v>181.8</v>
      </c>
      <c r="AS309" s="105">
        <v>166.9</v>
      </c>
      <c r="AT309" s="105">
        <v>153.03889019199238</v>
      </c>
      <c r="AU309" s="105">
        <v>158</v>
      </c>
      <c r="AV309" s="105"/>
      <c r="AW309" s="105">
        <v>170.56144939209452</v>
      </c>
      <c r="AX309" s="105">
        <v>175.6</v>
      </c>
      <c r="BF309">
        <v>165.04</v>
      </c>
      <c r="BH309">
        <v>7.4452499999999997</v>
      </c>
    </row>
    <row r="310" spans="1:60" x14ac:dyDescent="0.2">
      <c r="A310" s="82">
        <f t="shared" si="31"/>
        <v>2011</v>
      </c>
      <c r="B310" s="82">
        <f t="shared" si="30"/>
        <v>3</v>
      </c>
      <c r="C310" s="65">
        <v>40613</v>
      </c>
      <c r="D310" s="105">
        <v>155</v>
      </c>
      <c r="E310" s="105">
        <v>164</v>
      </c>
      <c r="F310" s="105">
        <v>149</v>
      </c>
      <c r="G310" s="105">
        <v>217</v>
      </c>
      <c r="H310" s="105"/>
      <c r="I310" s="105">
        <v>268</v>
      </c>
      <c r="J310" s="105">
        <v>580</v>
      </c>
      <c r="K310" s="105">
        <v>152.5</v>
      </c>
      <c r="L310" s="105">
        <v>184.5</v>
      </c>
      <c r="M310" s="105">
        <v>179</v>
      </c>
      <c r="N310" s="105">
        <v>1117.5</v>
      </c>
      <c r="O310" s="105">
        <v>595</v>
      </c>
      <c r="P310" s="105">
        <v>503</v>
      </c>
      <c r="Q310" s="82">
        <v>1100</v>
      </c>
      <c r="R310" s="105">
        <v>1045</v>
      </c>
      <c r="S310" s="105">
        <v>554</v>
      </c>
      <c r="T310" s="105">
        <v>506</v>
      </c>
      <c r="U310" s="105">
        <v>208</v>
      </c>
      <c r="V310" s="105">
        <v>223</v>
      </c>
      <c r="W310" s="105">
        <v>230.5</v>
      </c>
      <c r="Y310" s="32">
        <v>1.8850465711842381</v>
      </c>
      <c r="Z310" s="32">
        <v>3.95</v>
      </c>
      <c r="AA310" s="32">
        <v>2.5357565975360927</v>
      </c>
      <c r="AB310" s="32">
        <v>17.05</v>
      </c>
      <c r="AC310" s="32">
        <v>12</v>
      </c>
      <c r="AF310" s="32">
        <v>1490</v>
      </c>
      <c r="AG310" s="32">
        <v>3120</v>
      </c>
      <c r="AH310" s="105">
        <v>2000</v>
      </c>
      <c r="AI310" s="105">
        <v>13460</v>
      </c>
      <c r="AJ310" s="105">
        <v>9470</v>
      </c>
      <c r="AK310" s="105" t="s">
        <v>30</v>
      </c>
      <c r="AL310" s="105"/>
      <c r="AM310" s="105"/>
      <c r="AN310" s="105">
        <v>200.1551</v>
      </c>
      <c r="AO310" s="105">
        <v>205.2</v>
      </c>
      <c r="AP310" s="105">
        <v>206.2627</v>
      </c>
      <c r="AQ310" s="105">
        <v>178.45169999999999</v>
      </c>
      <c r="AR310" s="105">
        <v>183.5</v>
      </c>
      <c r="AS310" s="105">
        <v>167.7</v>
      </c>
      <c r="AT310" s="105">
        <v>158.47579999999999</v>
      </c>
      <c r="AU310" s="105">
        <v>163.5</v>
      </c>
      <c r="AV310" s="105"/>
      <c r="AW310" s="105">
        <v>174.60130000000001</v>
      </c>
      <c r="AX310" s="105">
        <v>179.6</v>
      </c>
      <c r="BF310">
        <v>169.94</v>
      </c>
      <c r="BH310">
        <v>7.4452499999999997</v>
      </c>
    </row>
    <row r="311" spans="1:60" x14ac:dyDescent="0.2">
      <c r="A311" s="82">
        <f t="shared" si="31"/>
        <v>2011</v>
      </c>
      <c r="B311" s="82">
        <f t="shared" si="30"/>
        <v>3</v>
      </c>
      <c r="C311" s="65">
        <v>40620</v>
      </c>
      <c r="D311" s="105">
        <v>150</v>
      </c>
      <c r="E311" s="105">
        <v>162</v>
      </c>
      <c r="F311" s="105">
        <v>149</v>
      </c>
      <c r="G311" s="105">
        <v>217</v>
      </c>
      <c r="H311" s="105"/>
      <c r="I311" s="105">
        <v>258.39999999999998</v>
      </c>
      <c r="J311" s="105">
        <v>555</v>
      </c>
      <c r="K311" s="105">
        <v>155.5</v>
      </c>
      <c r="L311" s="105">
        <v>179</v>
      </c>
      <c r="M311" s="105">
        <v>181.5</v>
      </c>
      <c r="N311" s="105">
        <v>1132.5</v>
      </c>
      <c r="O311" s="105">
        <v>595</v>
      </c>
      <c r="P311" s="105">
        <v>503</v>
      </c>
      <c r="Q311" s="82">
        <v>1100</v>
      </c>
      <c r="R311" s="105">
        <v>1045</v>
      </c>
      <c r="S311" s="105">
        <v>554</v>
      </c>
      <c r="T311" s="105">
        <v>506</v>
      </c>
      <c r="U311" s="105">
        <v>203.25</v>
      </c>
      <c r="V311" s="105">
        <v>218.25</v>
      </c>
      <c r="W311" s="105">
        <v>225.5</v>
      </c>
      <c r="Y311" s="32">
        <v>1.8850465711842381</v>
      </c>
      <c r="Z311" s="32">
        <v>3.95</v>
      </c>
      <c r="AA311" s="32">
        <v>2.5357565975360927</v>
      </c>
      <c r="AB311" s="32">
        <v>17.05</v>
      </c>
      <c r="AC311" s="32">
        <v>12</v>
      </c>
      <c r="AF311" s="32">
        <v>1490</v>
      </c>
      <c r="AG311" s="32">
        <v>3120</v>
      </c>
      <c r="AH311" s="105">
        <v>2000</v>
      </c>
      <c r="AI311" s="105">
        <v>13460</v>
      </c>
      <c r="AJ311" s="105">
        <v>9470</v>
      </c>
      <c r="AK311" s="105" t="s">
        <v>30</v>
      </c>
      <c r="AL311" s="105"/>
      <c r="AM311" s="105"/>
      <c r="AN311" s="105">
        <v>195.5</v>
      </c>
      <c r="AO311" s="105">
        <v>200.5</v>
      </c>
      <c r="AP311" s="105">
        <v>199.1</v>
      </c>
      <c r="AQ311" s="105">
        <v>171.9</v>
      </c>
      <c r="AR311" s="105">
        <v>176.9</v>
      </c>
      <c r="AS311" s="105">
        <v>164</v>
      </c>
      <c r="AT311" s="105">
        <v>148.6</v>
      </c>
      <c r="AU311" s="105">
        <v>153.6</v>
      </c>
      <c r="AV311" s="105"/>
      <c r="AW311" s="105">
        <v>166.6</v>
      </c>
      <c r="AX311" s="105">
        <v>171.6</v>
      </c>
      <c r="BF311">
        <v>160.80000000000001</v>
      </c>
      <c r="BH311">
        <v>7.4452499999999997</v>
      </c>
    </row>
    <row r="312" spans="1:60" x14ac:dyDescent="0.2">
      <c r="A312" s="82">
        <f t="shared" si="31"/>
        <v>2011</v>
      </c>
      <c r="B312" s="82">
        <f t="shared" si="30"/>
        <v>3</v>
      </c>
      <c r="C312" s="65">
        <v>40627</v>
      </c>
      <c r="D312" s="105">
        <v>153</v>
      </c>
      <c r="E312" s="105">
        <v>160</v>
      </c>
      <c r="F312" s="105">
        <v>156</v>
      </c>
      <c r="G312" s="105">
        <v>215</v>
      </c>
      <c r="H312" s="105"/>
      <c r="I312" s="105">
        <v>253</v>
      </c>
      <c r="J312" s="105">
        <v>638</v>
      </c>
      <c r="K312" s="105">
        <v>154</v>
      </c>
      <c r="L312" s="105">
        <v>189</v>
      </c>
      <c r="M312" s="105">
        <v>192.75</v>
      </c>
      <c r="N312" s="105">
        <v>1102.25</v>
      </c>
      <c r="O312" s="105">
        <v>595</v>
      </c>
      <c r="P312" s="105">
        <v>503</v>
      </c>
      <c r="Q312" s="82">
        <v>1100</v>
      </c>
      <c r="R312" s="105">
        <v>1045</v>
      </c>
      <c r="S312" s="105">
        <v>554</v>
      </c>
      <c r="T312" s="105">
        <v>506</v>
      </c>
      <c r="U312" s="105">
        <v>202.75</v>
      </c>
      <c r="V312" s="105">
        <v>217.75</v>
      </c>
      <c r="W312" s="105">
        <v>225.25</v>
      </c>
      <c r="Y312" s="32">
        <v>1.8850465711842381</v>
      </c>
      <c r="Z312" s="32">
        <v>3.95</v>
      </c>
      <c r="AA312" s="32">
        <v>2.5357565975360927</v>
      </c>
      <c r="AB312" s="32">
        <v>17.05</v>
      </c>
      <c r="AC312" s="32">
        <v>12</v>
      </c>
      <c r="AF312" s="32">
        <v>1490</v>
      </c>
      <c r="AG312" s="32">
        <v>3120</v>
      </c>
      <c r="AH312" s="105">
        <v>2000</v>
      </c>
      <c r="AI312" s="105">
        <v>13460</v>
      </c>
      <c r="AJ312" s="105">
        <v>9470</v>
      </c>
      <c r="AK312" s="105" t="s">
        <v>30</v>
      </c>
      <c r="AL312" s="105"/>
      <c r="AM312" s="105"/>
      <c r="AN312" s="105">
        <v>195</v>
      </c>
      <c r="AO312" s="105">
        <v>200</v>
      </c>
      <c r="AP312" s="105">
        <v>199</v>
      </c>
      <c r="AQ312" s="105">
        <v>171.7</v>
      </c>
      <c r="AR312" s="105">
        <v>176.7</v>
      </c>
      <c r="AS312" s="105">
        <v>164.4</v>
      </c>
      <c r="AT312" s="105">
        <v>150.11000000000001</v>
      </c>
      <c r="AU312" s="105">
        <v>155.1</v>
      </c>
      <c r="AV312" s="105"/>
      <c r="AW312" s="105">
        <v>167.6</v>
      </c>
      <c r="AX312" s="105">
        <v>172.6</v>
      </c>
      <c r="BF312">
        <v>162.1</v>
      </c>
      <c r="BH312">
        <v>7.4452499999999997</v>
      </c>
    </row>
    <row r="313" spans="1:60" x14ac:dyDescent="0.2">
      <c r="A313" s="82">
        <f t="shared" si="31"/>
        <v>2011</v>
      </c>
      <c r="B313" s="82">
        <f t="shared" si="30"/>
        <v>4</v>
      </c>
      <c r="C313" s="65">
        <v>40634</v>
      </c>
      <c r="D313" s="105">
        <v>152</v>
      </c>
      <c r="E313" s="105">
        <v>162</v>
      </c>
      <c r="F313" s="105">
        <v>159</v>
      </c>
      <c r="G313" s="105">
        <v>215</v>
      </c>
      <c r="H313" s="105"/>
      <c r="I313" s="105">
        <v>253</v>
      </c>
      <c r="J313" s="105">
        <v>620</v>
      </c>
      <c r="K313" s="105">
        <v>154</v>
      </c>
      <c r="L313" s="105">
        <v>195</v>
      </c>
      <c r="M313" s="105">
        <v>192.75</v>
      </c>
      <c r="N313" s="105">
        <v>1118.5</v>
      </c>
      <c r="O313" s="105">
        <v>595</v>
      </c>
      <c r="P313" s="105">
        <v>503</v>
      </c>
      <c r="Q313" s="105">
        <v>1100</v>
      </c>
      <c r="R313" s="105">
        <v>937</v>
      </c>
      <c r="S313" s="105">
        <v>555</v>
      </c>
      <c r="T313" s="105">
        <v>506</v>
      </c>
      <c r="U313" s="105">
        <v>203.25</v>
      </c>
      <c r="V313" s="105">
        <v>215.5</v>
      </c>
      <c r="W313" s="105">
        <v>222.5</v>
      </c>
      <c r="Y313" s="32">
        <v>1.8850465711842381</v>
      </c>
      <c r="Z313" s="32">
        <v>3.95</v>
      </c>
      <c r="AA313" s="32">
        <v>2.5357565975360927</v>
      </c>
      <c r="AB313" s="32">
        <v>17.05</v>
      </c>
      <c r="AC313" s="32">
        <v>12</v>
      </c>
      <c r="AF313" s="32">
        <v>1490</v>
      </c>
      <c r="AG313" s="32">
        <v>3120</v>
      </c>
      <c r="AH313" s="105">
        <v>2000</v>
      </c>
      <c r="AI313" s="105">
        <v>13460</v>
      </c>
      <c r="AJ313" s="105">
        <v>9470</v>
      </c>
      <c r="AK313" s="105" t="s">
        <v>30</v>
      </c>
      <c r="AL313" s="105"/>
      <c r="AM313" s="105"/>
      <c r="AN313" s="105">
        <v>195.9</v>
      </c>
      <c r="AO313" s="105">
        <v>200.9</v>
      </c>
      <c r="AP313" s="105">
        <v>197.6</v>
      </c>
      <c r="AQ313" s="105">
        <v>172.9</v>
      </c>
      <c r="AR313" s="105">
        <v>177.9</v>
      </c>
      <c r="AS313" s="105">
        <v>166</v>
      </c>
      <c r="AT313" s="105">
        <v>150</v>
      </c>
      <c r="AU313" s="105">
        <v>155</v>
      </c>
      <c r="AV313" s="105"/>
      <c r="AW313" s="105">
        <v>168.2</v>
      </c>
      <c r="AX313" s="105">
        <v>173.2</v>
      </c>
      <c r="BF313">
        <v>162.28</v>
      </c>
      <c r="BH313">
        <v>7.4452499999999997</v>
      </c>
    </row>
    <row r="314" spans="1:60" x14ac:dyDescent="0.2">
      <c r="A314" s="82">
        <f t="shared" si="31"/>
        <v>2011</v>
      </c>
      <c r="B314" s="82">
        <f t="shared" si="30"/>
        <v>4</v>
      </c>
      <c r="C314" s="65">
        <v>40641</v>
      </c>
      <c r="D314" s="105">
        <v>155</v>
      </c>
      <c r="E314" s="105">
        <v>163</v>
      </c>
      <c r="F314" s="105">
        <v>159</v>
      </c>
      <c r="G314" s="105">
        <v>215</v>
      </c>
      <c r="H314" s="105"/>
      <c r="I314" s="105">
        <v>241.25</v>
      </c>
      <c r="J314" s="105">
        <v>620</v>
      </c>
      <c r="K314" s="105">
        <v>166</v>
      </c>
      <c r="L314" s="105">
        <v>197</v>
      </c>
      <c r="M314" s="105">
        <v>181.75</v>
      </c>
      <c r="N314" s="105">
        <v>1075.25</v>
      </c>
      <c r="O314" s="105">
        <v>595</v>
      </c>
      <c r="P314" s="105">
        <v>503</v>
      </c>
      <c r="Q314" s="105">
        <v>1100</v>
      </c>
      <c r="R314" s="105">
        <v>937</v>
      </c>
      <c r="S314" s="105">
        <v>555</v>
      </c>
      <c r="T314" s="105">
        <v>506</v>
      </c>
      <c r="U314" s="105">
        <v>205</v>
      </c>
      <c r="V314" s="105">
        <v>217</v>
      </c>
      <c r="W314" s="105">
        <v>223.5</v>
      </c>
      <c r="Y314" s="32">
        <v>1.8850465711842381</v>
      </c>
      <c r="Z314" s="32">
        <v>3.95</v>
      </c>
      <c r="AA314" s="32">
        <v>2.5357565975360927</v>
      </c>
      <c r="AB314" s="32">
        <v>17.05</v>
      </c>
      <c r="AC314" s="32">
        <v>12</v>
      </c>
      <c r="AF314" s="32">
        <v>1490</v>
      </c>
      <c r="AG314" s="32">
        <v>3120</v>
      </c>
      <c r="AH314" s="105">
        <v>2000</v>
      </c>
      <c r="AI314" s="105">
        <v>13460</v>
      </c>
      <c r="AJ314" s="105">
        <v>9470</v>
      </c>
      <c r="AK314" s="105" t="s">
        <v>30</v>
      </c>
      <c r="AL314" s="105"/>
      <c r="AM314" s="105"/>
      <c r="AN314" s="105">
        <v>194.8</v>
      </c>
      <c r="AO314" s="105">
        <v>199.8</v>
      </c>
      <c r="AP314" s="105">
        <v>196.4</v>
      </c>
      <c r="AQ314" s="105">
        <v>173.5</v>
      </c>
      <c r="AR314" s="105">
        <v>178.5</v>
      </c>
      <c r="AS314" s="105">
        <v>166</v>
      </c>
      <c r="AT314" s="105">
        <v>152.80000000000001</v>
      </c>
      <c r="AU314" s="105">
        <v>157.80000000000001</v>
      </c>
      <c r="AV314" s="105"/>
      <c r="AW314" s="105">
        <v>168.5</v>
      </c>
      <c r="AX314" s="105">
        <v>173.5</v>
      </c>
      <c r="BF314">
        <v>164.08</v>
      </c>
    </row>
    <row r="315" spans="1:60" x14ac:dyDescent="0.2">
      <c r="A315" s="82">
        <f t="shared" si="31"/>
        <v>2011</v>
      </c>
      <c r="B315" s="82">
        <f t="shared" si="30"/>
        <v>4</v>
      </c>
      <c r="C315" s="65">
        <v>40648</v>
      </c>
      <c r="D315" s="105">
        <v>153</v>
      </c>
      <c r="E315" s="105">
        <v>158</v>
      </c>
      <c r="F315" s="105">
        <v>145</v>
      </c>
      <c r="G315" s="105"/>
      <c r="H315" s="105"/>
      <c r="I315" s="105">
        <v>243</v>
      </c>
      <c r="J315" s="105">
        <v>530</v>
      </c>
      <c r="K315" s="105">
        <v>172</v>
      </c>
      <c r="L315" s="105">
        <v>182</v>
      </c>
      <c r="M315" s="105">
        <v>170</v>
      </c>
      <c r="N315" s="105">
        <v>1050</v>
      </c>
      <c r="O315" s="105">
        <v>635</v>
      </c>
      <c r="P315" s="105">
        <v>503</v>
      </c>
      <c r="Q315" s="105">
        <v>1100</v>
      </c>
      <c r="R315" s="105">
        <v>947</v>
      </c>
      <c r="S315" s="105">
        <v>569</v>
      </c>
      <c r="T315" s="105">
        <v>517</v>
      </c>
      <c r="U315" s="105">
        <v>204.75</v>
      </c>
      <c r="V315" s="105">
        <v>215.25</v>
      </c>
      <c r="W315" s="105">
        <v>220.5</v>
      </c>
      <c r="Y315" s="32">
        <v>1.8850465711842381</v>
      </c>
      <c r="Z315" s="32">
        <v>3.95</v>
      </c>
      <c r="AA315" s="32">
        <v>2.5357565975360927</v>
      </c>
      <c r="AB315" s="32">
        <v>17.05</v>
      </c>
      <c r="AC315" s="32">
        <v>12</v>
      </c>
      <c r="AF315" s="32">
        <v>1490</v>
      </c>
      <c r="AG315" s="32">
        <v>3120</v>
      </c>
      <c r="AH315" s="105">
        <v>2000</v>
      </c>
      <c r="AI315" s="105">
        <v>13460</v>
      </c>
      <c r="AJ315" s="105">
        <v>9470</v>
      </c>
      <c r="AK315" s="105" t="s">
        <v>30</v>
      </c>
      <c r="AL315" s="105"/>
      <c r="AM315" s="105"/>
      <c r="AN315" s="105">
        <v>203.9</v>
      </c>
      <c r="AO315" s="105">
        <v>208.9</v>
      </c>
      <c r="AP315" s="105">
        <v>208.1</v>
      </c>
      <c r="AQ315" s="105">
        <v>169.6</v>
      </c>
      <c r="AR315" s="105">
        <v>174.6</v>
      </c>
      <c r="AS315" s="105">
        <v>161.80000000000001</v>
      </c>
      <c r="AT315" s="105">
        <v>150.1</v>
      </c>
      <c r="AU315" s="105">
        <v>155.1</v>
      </c>
      <c r="AV315" s="105"/>
      <c r="AW315" s="105">
        <v>165.9</v>
      </c>
      <c r="AX315" s="105">
        <v>170.9</v>
      </c>
      <c r="BF315">
        <v>161.41999999999999</v>
      </c>
    </row>
    <row r="316" spans="1:60" x14ac:dyDescent="0.2">
      <c r="A316" s="82">
        <f t="shared" si="31"/>
        <v>2011</v>
      </c>
      <c r="B316" s="82">
        <f t="shared" si="30"/>
        <v>4</v>
      </c>
      <c r="C316" s="65">
        <v>40655</v>
      </c>
      <c r="D316" s="105">
        <v>156</v>
      </c>
      <c r="E316" s="105">
        <v>168</v>
      </c>
      <c r="F316" s="105">
        <v>158</v>
      </c>
      <c r="G316" s="105">
        <v>215</v>
      </c>
      <c r="H316" s="105"/>
      <c r="I316" s="105">
        <v>225.75</v>
      </c>
      <c r="J316" s="105">
        <v>610</v>
      </c>
      <c r="K316" s="105">
        <v>164</v>
      </c>
      <c r="L316" s="105">
        <v>200</v>
      </c>
      <c r="M316" s="105">
        <v>181.75</v>
      </c>
      <c r="N316" s="105">
        <v>1090.5</v>
      </c>
      <c r="O316" s="105">
        <v>595</v>
      </c>
      <c r="P316" s="105">
        <v>503</v>
      </c>
      <c r="Q316" s="105">
        <v>1100</v>
      </c>
      <c r="R316" s="105">
        <v>947</v>
      </c>
      <c r="S316" s="105">
        <v>569</v>
      </c>
      <c r="T316" s="105">
        <v>517</v>
      </c>
      <c r="U316" s="105">
        <v>204.75</v>
      </c>
      <c r="V316" s="105">
        <v>215.25</v>
      </c>
      <c r="W316" s="105">
        <v>220.5</v>
      </c>
      <c r="Y316" s="32">
        <v>1.8850465711842381</v>
      </c>
      <c r="Z316" s="32">
        <v>3.95</v>
      </c>
      <c r="AA316" s="32">
        <v>2.5357565975360927</v>
      </c>
      <c r="AB316" s="32">
        <v>17.05</v>
      </c>
      <c r="AC316" s="32">
        <v>12</v>
      </c>
      <c r="AF316" s="32">
        <v>1490</v>
      </c>
      <c r="AG316" s="32">
        <v>3120</v>
      </c>
      <c r="AH316" s="105">
        <v>2000</v>
      </c>
      <c r="AI316" s="105">
        <v>13460</v>
      </c>
      <c r="AJ316" s="105">
        <v>9470</v>
      </c>
      <c r="AK316" s="105" t="s">
        <v>30</v>
      </c>
      <c r="AL316" s="105"/>
      <c r="AM316" s="105"/>
      <c r="AN316" s="105">
        <v>207.3</v>
      </c>
      <c r="AO316" s="105">
        <v>212.3</v>
      </c>
      <c r="AP316" s="105">
        <v>210.3</v>
      </c>
      <c r="AQ316" s="105">
        <v>173.8</v>
      </c>
      <c r="AR316" s="105">
        <v>178.8</v>
      </c>
      <c r="AS316" s="105">
        <v>167.6</v>
      </c>
      <c r="AT316" s="105">
        <v>155.6</v>
      </c>
      <c r="AU316" s="105">
        <v>160.6</v>
      </c>
      <c r="AV316" s="105"/>
      <c r="AW316" s="105">
        <v>168</v>
      </c>
      <c r="AX316" s="105">
        <v>173</v>
      </c>
      <c r="BF316">
        <v>165.56</v>
      </c>
    </row>
    <row r="317" spans="1:60" x14ac:dyDescent="0.2">
      <c r="A317" s="82">
        <f t="shared" si="31"/>
        <v>2011</v>
      </c>
      <c r="B317" s="82">
        <f t="shared" si="30"/>
        <v>4</v>
      </c>
      <c r="C317" s="65">
        <v>40662</v>
      </c>
      <c r="D317" s="105">
        <v>157</v>
      </c>
      <c r="E317" s="105">
        <v>172</v>
      </c>
      <c r="F317" s="105">
        <v>178</v>
      </c>
      <c r="G317" s="105"/>
      <c r="H317" s="105"/>
      <c r="I317" s="105">
        <v>234.5</v>
      </c>
      <c r="J317" s="105">
        <v>610</v>
      </c>
      <c r="K317" s="105">
        <v>176.75</v>
      </c>
      <c r="L317" s="105">
        <v>206</v>
      </c>
      <c r="M317" s="105">
        <v>175.75</v>
      </c>
      <c r="N317" s="105">
        <v>1090.5</v>
      </c>
      <c r="O317" s="105">
        <v>665.5</v>
      </c>
      <c r="P317" s="105">
        <v>503</v>
      </c>
      <c r="Q317" s="105">
        <v>1150</v>
      </c>
      <c r="R317" s="105">
        <v>947</v>
      </c>
      <c r="S317" s="105">
        <v>569</v>
      </c>
      <c r="T317" s="105">
        <v>517</v>
      </c>
      <c r="U317" s="105">
        <v>209</v>
      </c>
      <c r="V317" s="105">
        <v>219.25</v>
      </c>
      <c r="W317" s="105">
        <v>222.5</v>
      </c>
      <c r="Y317" s="32">
        <v>1.8850465711842381</v>
      </c>
      <c r="Z317" s="32">
        <v>3.95</v>
      </c>
      <c r="AA317" s="32">
        <v>2.5357565975360927</v>
      </c>
      <c r="AB317" s="32">
        <v>17.05</v>
      </c>
      <c r="AC317" s="32">
        <v>12</v>
      </c>
      <c r="AF317" s="32">
        <v>1490</v>
      </c>
      <c r="AG317" s="32">
        <v>3120</v>
      </c>
      <c r="AH317" s="105">
        <v>2000</v>
      </c>
      <c r="AI317" s="105">
        <v>13460</v>
      </c>
      <c r="AJ317" s="105">
        <v>9470</v>
      </c>
      <c r="AK317" s="105" t="s">
        <v>30</v>
      </c>
      <c r="AL317" s="105"/>
      <c r="AM317" s="105"/>
      <c r="AN317" s="105">
        <v>213</v>
      </c>
      <c r="AO317" s="105">
        <v>218</v>
      </c>
      <c r="AP317" s="105">
        <v>217</v>
      </c>
      <c r="AQ317" s="105">
        <v>177.6</v>
      </c>
      <c r="AR317" s="105">
        <v>182.6</v>
      </c>
      <c r="AS317" s="105">
        <v>171.7</v>
      </c>
      <c r="AT317" s="105">
        <v>155.19999999999999</v>
      </c>
      <c r="AU317" s="105">
        <v>160.19999999999999</v>
      </c>
      <c r="AV317" s="105"/>
      <c r="AW317" s="105">
        <v>171.5</v>
      </c>
      <c r="AX317" s="105">
        <v>176.5</v>
      </c>
      <c r="BF317">
        <v>166.72</v>
      </c>
    </row>
    <row r="318" spans="1:60" x14ac:dyDescent="0.2">
      <c r="A318" s="82">
        <f t="shared" si="31"/>
        <v>2011</v>
      </c>
      <c r="B318" s="82">
        <f t="shared" si="30"/>
        <v>5</v>
      </c>
      <c r="C318" s="65">
        <v>40669</v>
      </c>
      <c r="D318" s="105">
        <v>159</v>
      </c>
      <c r="E318" s="105">
        <v>173</v>
      </c>
      <c r="F318" s="105">
        <v>158</v>
      </c>
      <c r="G318" s="105">
        <v>218</v>
      </c>
      <c r="H318" s="105"/>
      <c r="I318" s="105">
        <v>234.5</v>
      </c>
      <c r="J318" s="105">
        <v>610</v>
      </c>
      <c r="K318" s="105">
        <v>167</v>
      </c>
      <c r="L318" s="105">
        <v>197</v>
      </c>
      <c r="M318" s="105">
        <v>175.75</v>
      </c>
      <c r="N318" s="105">
        <v>987</v>
      </c>
      <c r="O318" s="105">
        <v>595</v>
      </c>
      <c r="P318" s="105">
        <v>503</v>
      </c>
      <c r="Q318" s="105">
        <v>950</v>
      </c>
      <c r="R318" s="105">
        <v>947</v>
      </c>
      <c r="S318" s="105">
        <v>569</v>
      </c>
      <c r="T318" s="105">
        <v>517</v>
      </c>
      <c r="U318" s="105">
        <v>207</v>
      </c>
      <c r="V318" s="105">
        <v>217.5</v>
      </c>
      <c r="W318" s="105">
        <v>221.5</v>
      </c>
      <c r="Y318" s="32">
        <v>1.8850465711842381</v>
      </c>
      <c r="Z318" s="32">
        <v>3.95</v>
      </c>
      <c r="AA318" s="32">
        <v>2.5357565975360927</v>
      </c>
      <c r="AB318" s="32">
        <v>17.05</v>
      </c>
      <c r="AC318" s="32">
        <v>12</v>
      </c>
      <c r="AF318" s="32">
        <v>1490</v>
      </c>
      <c r="AG318" s="32">
        <v>3120</v>
      </c>
      <c r="AH318" s="105">
        <v>2000</v>
      </c>
      <c r="AI318" s="105">
        <v>13460</v>
      </c>
      <c r="AJ318" s="105">
        <v>9470</v>
      </c>
      <c r="AK318" s="105" t="s">
        <v>30</v>
      </c>
      <c r="AL318" s="105"/>
      <c r="AM318" s="105"/>
      <c r="AN318" s="105">
        <v>198.2</v>
      </c>
      <c r="AO318" s="105">
        <v>203.2</v>
      </c>
      <c r="AP318" s="105">
        <v>201.9</v>
      </c>
      <c r="AQ318" s="105">
        <v>176.9</v>
      </c>
      <c r="AR318" s="105">
        <v>181.9</v>
      </c>
      <c r="AS318" s="105">
        <v>171.1</v>
      </c>
      <c r="AT318" s="105">
        <v>156.30000000000001</v>
      </c>
      <c r="AU318" s="105">
        <v>161.30000000000001</v>
      </c>
      <c r="AV318" s="105"/>
      <c r="AW318" s="105">
        <v>171.3</v>
      </c>
      <c r="AX318" s="105">
        <v>176.3</v>
      </c>
      <c r="BF318">
        <v>167.3</v>
      </c>
    </row>
    <row r="319" spans="1:60" x14ac:dyDescent="0.2">
      <c r="A319" s="82">
        <f t="shared" si="31"/>
        <v>2011</v>
      </c>
      <c r="B319" s="82">
        <f t="shared" si="30"/>
        <v>5</v>
      </c>
      <c r="C319" s="65">
        <v>40676</v>
      </c>
      <c r="D319" s="105">
        <v>158</v>
      </c>
      <c r="E319" s="105">
        <v>172</v>
      </c>
      <c r="F319" s="105">
        <v>159</v>
      </c>
      <c r="G319" s="105">
        <v>218</v>
      </c>
      <c r="H319" s="105"/>
      <c r="I319" s="105">
        <v>229</v>
      </c>
      <c r="J319" s="105">
        <v>605</v>
      </c>
      <c r="K319" s="105">
        <v>159</v>
      </c>
      <c r="L319" s="105">
        <v>200</v>
      </c>
      <c r="M319" s="105">
        <v>175.75</v>
      </c>
      <c r="N319" s="105">
        <v>972</v>
      </c>
      <c r="O319" s="105">
        <v>595</v>
      </c>
      <c r="P319" s="105">
        <v>503</v>
      </c>
      <c r="Q319" s="105">
        <v>950</v>
      </c>
      <c r="R319" s="105">
        <v>921</v>
      </c>
      <c r="S319" s="105">
        <v>568</v>
      </c>
      <c r="T319" s="105">
        <v>517</v>
      </c>
      <c r="U319" s="105">
        <v>198</v>
      </c>
      <c r="V319" s="105">
        <v>211.25</v>
      </c>
      <c r="W319" s="105">
        <v>220.5</v>
      </c>
      <c r="Y319" s="32">
        <v>1.8850465711842381</v>
      </c>
      <c r="Z319" s="32">
        <v>3.95</v>
      </c>
      <c r="AA319" s="32">
        <v>2.5357565975360927</v>
      </c>
      <c r="AB319" s="32">
        <v>17.05</v>
      </c>
      <c r="AC319" s="32">
        <v>12</v>
      </c>
      <c r="AF319" s="32">
        <v>1490</v>
      </c>
      <c r="AG319" s="32">
        <v>3120</v>
      </c>
      <c r="AH319" s="105">
        <v>2000</v>
      </c>
      <c r="AI319" s="105">
        <v>13460</v>
      </c>
      <c r="AJ319" s="105">
        <v>9470</v>
      </c>
      <c r="AK319" s="105" t="s">
        <v>30</v>
      </c>
      <c r="AL319" s="105"/>
      <c r="AM319" s="105"/>
      <c r="AN319" s="105">
        <v>196.9</v>
      </c>
      <c r="AO319" s="105">
        <v>201.9</v>
      </c>
      <c r="AP319" s="105">
        <v>199.5</v>
      </c>
      <c r="AQ319" s="105">
        <v>175.29400000000001</v>
      </c>
      <c r="AR319" s="105">
        <v>180.3</v>
      </c>
      <c r="AS319" s="105">
        <v>168.4</v>
      </c>
      <c r="AT319" s="105">
        <v>154.9</v>
      </c>
      <c r="AU319" s="105">
        <v>159.9</v>
      </c>
      <c r="AV319" s="105"/>
      <c r="AW319" s="105">
        <v>170.1</v>
      </c>
      <c r="AX319" s="105">
        <v>175.1</v>
      </c>
      <c r="BF319">
        <v>165.98000000000002</v>
      </c>
    </row>
    <row r="320" spans="1:60" x14ac:dyDescent="0.2">
      <c r="A320" s="82">
        <f t="shared" si="31"/>
        <v>2011</v>
      </c>
      <c r="B320" s="82">
        <f t="shared" si="30"/>
        <v>5</v>
      </c>
      <c r="C320" s="65">
        <v>40683</v>
      </c>
      <c r="D320" s="105">
        <v>162</v>
      </c>
      <c r="E320" s="105">
        <v>174</v>
      </c>
      <c r="F320" s="105">
        <v>152</v>
      </c>
      <c r="G320" s="105">
        <v>218</v>
      </c>
      <c r="H320" s="105"/>
      <c r="I320" s="105">
        <v>239</v>
      </c>
      <c r="J320" s="105">
        <v>525</v>
      </c>
      <c r="K320" s="105">
        <v>166</v>
      </c>
      <c r="L320" s="105">
        <v>182</v>
      </c>
      <c r="M320" s="105">
        <v>168.5</v>
      </c>
      <c r="N320" s="105">
        <v>915</v>
      </c>
      <c r="O320" s="105">
        <v>595</v>
      </c>
      <c r="P320" s="105">
        <v>503</v>
      </c>
      <c r="Q320" s="105">
        <v>950</v>
      </c>
      <c r="R320" s="105">
        <v>921</v>
      </c>
      <c r="S320" s="105">
        <v>568</v>
      </c>
      <c r="T320" s="105">
        <v>517</v>
      </c>
      <c r="U320" s="105">
        <v>202</v>
      </c>
      <c r="V320" s="105">
        <v>216.25</v>
      </c>
      <c r="W320" s="105">
        <v>226</v>
      </c>
      <c r="Y320" s="32">
        <v>1.8850465711842381</v>
      </c>
      <c r="Z320" s="32">
        <v>3.95</v>
      </c>
      <c r="AA320" s="32">
        <v>2.3199999999999998</v>
      </c>
      <c r="AB320" s="32">
        <v>14.75</v>
      </c>
      <c r="AC320" s="32">
        <v>12</v>
      </c>
      <c r="AF320" s="32">
        <v>1490</v>
      </c>
      <c r="AG320" s="32">
        <v>3120</v>
      </c>
      <c r="AH320" s="105">
        <v>1830</v>
      </c>
      <c r="AI320" s="105">
        <v>11640</v>
      </c>
      <c r="AJ320" s="105">
        <v>9470</v>
      </c>
      <c r="AK320" s="105" t="s">
        <v>30</v>
      </c>
      <c r="AL320" s="105"/>
      <c r="AM320" s="105"/>
      <c r="AN320" s="105">
        <v>198.5676</v>
      </c>
      <c r="AO320" s="105">
        <v>203.6</v>
      </c>
      <c r="AP320" s="105">
        <v>200.45679999999999</v>
      </c>
      <c r="AQ320" s="105">
        <v>178.0778</v>
      </c>
      <c r="AR320" s="105">
        <v>183.1</v>
      </c>
      <c r="AS320" s="105">
        <v>169.3929</v>
      </c>
      <c r="AT320" s="105">
        <v>159.20359999999999</v>
      </c>
      <c r="AU320" s="105">
        <v>164.2</v>
      </c>
      <c r="AV320" s="105"/>
      <c r="AW320" s="105">
        <v>174.44200000000001</v>
      </c>
      <c r="AX320" s="105">
        <v>179.4</v>
      </c>
      <c r="BF320">
        <v>170.28</v>
      </c>
    </row>
    <row r="321" spans="1:72" x14ac:dyDescent="0.2">
      <c r="A321" s="82">
        <f t="shared" si="31"/>
        <v>2011</v>
      </c>
      <c r="B321" s="82">
        <f t="shared" si="30"/>
        <v>5</v>
      </c>
      <c r="C321" s="65">
        <v>40690</v>
      </c>
      <c r="D321" s="105">
        <v>162</v>
      </c>
      <c r="E321" s="105">
        <v>174</v>
      </c>
      <c r="F321" s="105">
        <v>152</v>
      </c>
      <c r="G321" s="105">
        <v>218</v>
      </c>
      <c r="H321" s="105"/>
      <c r="I321" s="105">
        <v>239</v>
      </c>
      <c r="J321" s="105">
        <v>525</v>
      </c>
      <c r="K321" s="105">
        <v>166</v>
      </c>
      <c r="L321" s="105">
        <v>182</v>
      </c>
      <c r="M321" s="105">
        <v>168.5</v>
      </c>
      <c r="N321" s="105">
        <v>904</v>
      </c>
      <c r="O321" s="105">
        <v>595</v>
      </c>
      <c r="P321" s="105">
        <v>503</v>
      </c>
      <c r="Q321" s="105">
        <v>950</v>
      </c>
      <c r="R321" s="105">
        <v>921</v>
      </c>
      <c r="S321" s="105">
        <v>568</v>
      </c>
      <c r="T321" s="105">
        <v>517</v>
      </c>
      <c r="U321" s="105">
        <v>209.25</v>
      </c>
      <c r="V321" s="105">
        <v>223.75</v>
      </c>
      <c r="W321" s="105">
        <v>231</v>
      </c>
      <c r="Y321" s="32">
        <v>1.8850465711842381</v>
      </c>
      <c r="Z321" s="32">
        <v>3.95</v>
      </c>
      <c r="AA321" s="32">
        <v>2.3199999999999998</v>
      </c>
      <c r="AB321" s="32">
        <v>14.75</v>
      </c>
      <c r="AC321" s="32">
        <v>12</v>
      </c>
      <c r="AF321" s="32">
        <v>1490</v>
      </c>
      <c r="AG321" s="32">
        <v>3120</v>
      </c>
      <c r="AH321" s="105">
        <v>1830</v>
      </c>
      <c r="AI321" s="105">
        <v>11640</v>
      </c>
      <c r="AJ321" s="105">
        <v>9470</v>
      </c>
      <c r="AK321" s="105" t="s">
        <v>30</v>
      </c>
      <c r="AL321" s="105"/>
      <c r="AM321" s="105"/>
      <c r="AN321" s="105">
        <v>198.5676</v>
      </c>
      <c r="AO321" s="105">
        <v>203.6</v>
      </c>
      <c r="AP321" s="105">
        <v>200.45679999999999</v>
      </c>
      <c r="AQ321" s="105">
        <v>178.0778</v>
      </c>
      <c r="AR321" s="105">
        <v>183.1</v>
      </c>
      <c r="AS321" s="105">
        <v>169.3929</v>
      </c>
      <c r="AT321" s="105">
        <v>159.20359999999999</v>
      </c>
      <c r="AU321" s="105">
        <v>164.2</v>
      </c>
      <c r="AV321" s="105"/>
      <c r="AW321" s="105">
        <v>174.44200000000001</v>
      </c>
      <c r="AX321" s="105">
        <v>179.4</v>
      </c>
      <c r="BF321">
        <v>170.28</v>
      </c>
    </row>
    <row r="322" spans="1:72" x14ac:dyDescent="0.2">
      <c r="A322" s="82">
        <f t="shared" si="31"/>
        <v>2011</v>
      </c>
      <c r="B322" s="82">
        <f t="shared" si="30"/>
        <v>6</v>
      </c>
      <c r="C322" s="65">
        <v>40697</v>
      </c>
      <c r="D322" s="105">
        <v>166</v>
      </c>
      <c r="E322" s="105">
        <v>182</v>
      </c>
      <c r="F322" s="105">
        <v>160</v>
      </c>
      <c r="G322" s="105">
        <v>220</v>
      </c>
      <c r="H322" s="105"/>
      <c r="I322" s="105">
        <v>240.5</v>
      </c>
      <c r="J322" s="105">
        <v>605</v>
      </c>
      <c r="K322" s="105">
        <v>177</v>
      </c>
      <c r="L322" s="105">
        <v>205</v>
      </c>
      <c r="M322" s="105">
        <v>175.75</v>
      </c>
      <c r="N322" s="105">
        <v>904</v>
      </c>
      <c r="O322" s="105">
        <v>595</v>
      </c>
      <c r="P322" s="105">
        <v>503</v>
      </c>
      <c r="Q322" s="105">
        <v>950</v>
      </c>
      <c r="R322" s="105">
        <v>921</v>
      </c>
      <c r="S322" s="105">
        <v>568</v>
      </c>
      <c r="T322" s="105">
        <v>517</v>
      </c>
      <c r="U322" s="105">
        <v>216</v>
      </c>
      <c r="V322" s="105">
        <v>227.25</v>
      </c>
      <c r="W322" s="105">
        <v>238.25</v>
      </c>
      <c r="Y322" s="32">
        <v>1.8850465711842381</v>
      </c>
      <c r="Z322" s="32">
        <v>3.9</v>
      </c>
      <c r="AA322" s="32">
        <v>2.15</v>
      </c>
      <c r="AB322" s="32">
        <v>14.1</v>
      </c>
      <c r="AC322" s="32">
        <v>12.25</v>
      </c>
      <c r="AF322" s="32">
        <v>1490</v>
      </c>
      <c r="AG322" s="32">
        <v>3080</v>
      </c>
      <c r="AH322" s="105">
        <v>1700</v>
      </c>
      <c r="AI322" s="105">
        <v>11130</v>
      </c>
      <c r="AJ322" s="105">
        <v>9670</v>
      </c>
      <c r="AK322" s="105" t="s">
        <v>30</v>
      </c>
      <c r="AL322" s="105"/>
      <c r="AM322" s="105"/>
      <c r="AN322" s="105">
        <v>203.36840000000001</v>
      </c>
      <c r="AO322" s="105">
        <v>208.4</v>
      </c>
      <c r="AP322" s="105">
        <v>205.96440000000001</v>
      </c>
      <c r="AQ322" s="105">
        <v>183.03829999999999</v>
      </c>
      <c r="AR322" s="105">
        <v>188</v>
      </c>
      <c r="AS322" s="105">
        <v>174.3912</v>
      </c>
      <c r="AT322" s="105">
        <v>162.21119999999999</v>
      </c>
      <c r="AU322" s="105">
        <v>167.2</v>
      </c>
      <c r="AV322" s="105"/>
      <c r="AW322" s="105">
        <v>180.0095</v>
      </c>
      <c r="AX322" s="105">
        <v>185</v>
      </c>
      <c r="BF322">
        <v>174.32</v>
      </c>
    </row>
    <row r="323" spans="1:72" x14ac:dyDescent="0.2">
      <c r="A323" s="82">
        <f t="shared" si="31"/>
        <v>2011</v>
      </c>
      <c r="B323" s="82">
        <f t="shared" si="30"/>
        <v>6</v>
      </c>
      <c r="C323" s="65">
        <v>40704</v>
      </c>
      <c r="D323" s="105">
        <v>166</v>
      </c>
      <c r="E323" s="105">
        <v>182</v>
      </c>
      <c r="F323" s="105">
        <v>160</v>
      </c>
      <c r="G323" s="105">
        <v>220</v>
      </c>
      <c r="H323" s="105"/>
      <c r="I323" s="105">
        <v>232.5</v>
      </c>
      <c r="J323" s="105">
        <v>605</v>
      </c>
      <c r="K323" s="105">
        <v>175</v>
      </c>
      <c r="L323" s="105">
        <v>205</v>
      </c>
      <c r="M323" s="105">
        <v>175.75</v>
      </c>
      <c r="N323" s="105">
        <v>897</v>
      </c>
      <c r="O323" s="105">
        <v>595</v>
      </c>
      <c r="P323" s="105">
        <v>503</v>
      </c>
      <c r="Q323" s="105">
        <v>950</v>
      </c>
      <c r="R323" s="105">
        <v>921</v>
      </c>
      <c r="S323" s="105">
        <v>568</v>
      </c>
      <c r="T323" s="105">
        <v>517</v>
      </c>
      <c r="U323" s="105">
        <v>212</v>
      </c>
      <c r="V323" s="105">
        <v>228</v>
      </c>
      <c r="W323" s="105">
        <v>233.25</v>
      </c>
      <c r="Y323" s="32">
        <v>1.8850465711842381</v>
      </c>
      <c r="Z323" s="32">
        <v>3.9</v>
      </c>
      <c r="AA323" s="32">
        <v>2.15</v>
      </c>
      <c r="AB323" s="32">
        <v>14.1</v>
      </c>
      <c r="AC323" s="32">
        <v>12.25</v>
      </c>
      <c r="AF323" s="32">
        <v>1490</v>
      </c>
      <c r="AG323" s="32">
        <v>3080</v>
      </c>
      <c r="AH323" s="105">
        <v>1700</v>
      </c>
      <c r="AI323" s="105">
        <v>11130</v>
      </c>
      <c r="AJ323" s="105">
        <v>9670</v>
      </c>
      <c r="AK323" s="105" t="s">
        <v>30</v>
      </c>
      <c r="AL323" s="105"/>
      <c r="AM323" s="105"/>
      <c r="AN323" s="105">
        <v>201.9649</v>
      </c>
      <c r="AO323" s="105">
        <v>207</v>
      </c>
      <c r="AP323" s="105">
        <v>204.54599999999999</v>
      </c>
      <c r="AQ323" s="105">
        <v>181.56880000000001</v>
      </c>
      <c r="AR323" s="105">
        <v>186.6</v>
      </c>
      <c r="AS323" s="105">
        <v>172.83840000000001</v>
      </c>
      <c r="AT323" s="105">
        <v>162.18629999999999</v>
      </c>
      <c r="AU323" s="105">
        <v>167.2</v>
      </c>
      <c r="AV323" s="105"/>
      <c r="AW323" s="105">
        <v>176.79730000000001</v>
      </c>
      <c r="AX323" s="105">
        <v>181.8</v>
      </c>
      <c r="BF323">
        <v>173.04000000000002</v>
      </c>
    </row>
    <row r="324" spans="1:72" x14ac:dyDescent="0.2">
      <c r="A324" s="82">
        <f t="shared" si="31"/>
        <v>2011</v>
      </c>
      <c r="B324" s="82">
        <f t="shared" si="30"/>
        <v>6</v>
      </c>
      <c r="C324" s="65">
        <v>40711</v>
      </c>
      <c r="D324" s="105">
        <v>164</v>
      </c>
      <c r="E324" s="105">
        <v>179</v>
      </c>
      <c r="F324" s="105">
        <v>156</v>
      </c>
      <c r="G324" s="105">
        <v>218</v>
      </c>
      <c r="H324" s="105"/>
      <c r="I324" s="105">
        <v>239</v>
      </c>
      <c r="J324" s="105">
        <v>605</v>
      </c>
      <c r="K324" s="105">
        <v>175.8</v>
      </c>
      <c r="L324" s="105">
        <v>198</v>
      </c>
      <c r="M324" s="105">
        <v>170.5</v>
      </c>
      <c r="N324" s="105">
        <v>870</v>
      </c>
      <c r="O324" s="105">
        <v>595</v>
      </c>
      <c r="P324" s="105">
        <v>503</v>
      </c>
      <c r="Q324" s="105">
        <v>950</v>
      </c>
      <c r="R324" s="105">
        <v>921</v>
      </c>
      <c r="S324" s="105">
        <v>568</v>
      </c>
      <c r="T324" s="105">
        <v>517</v>
      </c>
      <c r="U324" s="105">
        <v>206.75</v>
      </c>
      <c r="V324" s="105">
        <v>223.75</v>
      </c>
      <c r="W324" s="105">
        <v>231</v>
      </c>
      <c r="Y324" s="32">
        <v>1.8850465711842381</v>
      </c>
      <c r="Z324" s="32">
        <v>3.85</v>
      </c>
      <c r="AA324" s="32">
        <v>2.12</v>
      </c>
      <c r="AB324" s="32">
        <v>13.75</v>
      </c>
      <c r="AC324" s="32">
        <v>12</v>
      </c>
      <c r="AF324" s="32">
        <v>1490</v>
      </c>
      <c r="AG324" s="32">
        <v>3040</v>
      </c>
      <c r="AH324" s="105">
        <v>1670</v>
      </c>
      <c r="AI324" s="105">
        <v>10850</v>
      </c>
      <c r="AJ324" s="105">
        <v>9470</v>
      </c>
      <c r="AK324" s="105" t="s">
        <v>30</v>
      </c>
      <c r="AL324" s="105"/>
      <c r="AM324" s="105"/>
      <c r="AN324" s="105">
        <v>201.21850000000001</v>
      </c>
      <c r="AO324" s="105">
        <v>206.2</v>
      </c>
      <c r="AP324" s="105">
        <v>203.75299999999999</v>
      </c>
      <c r="AQ324" s="105">
        <v>181.4357</v>
      </c>
      <c r="AR324" s="105">
        <v>186.4</v>
      </c>
      <c r="AS324" s="105">
        <v>172.87350000000001</v>
      </c>
      <c r="AT324" s="105">
        <v>160.7218</v>
      </c>
      <c r="AU324" s="105">
        <v>165.7</v>
      </c>
      <c r="AV324" s="105"/>
      <c r="AW324" s="105">
        <v>177.69739999999999</v>
      </c>
      <c r="AX324" s="105">
        <v>182.7</v>
      </c>
      <c r="BF324">
        <v>172.5</v>
      </c>
      <c r="BT324">
        <v>1</v>
      </c>
    </row>
    <row r="325" spans="1:72" x14ac:dyDescent="0.2">
      <c r="A325" s="82">
        <f t="shared" si="31"/>
        <v>2011</v>
      </c>
      <c r="B325" s="82">
        <f t="shared" si="30"/>
        <v>6</v>
      </c>
      <c r="C325" s="65">
        <v>40718</v>
      </c>
      <c r="D325" s="105">
        <v>166</v>
      </c>
      <c r="E325" s="105">
        <v>174</v>
      </c>
      <c r="F325" s="105">
        <v>159</v>
      </c>
      <c r="G325" s="105">
        <v>218</v>
      </c>
      <c r="H325" s="105"/>
      <c r="I325" s="105">
        <v>235.5</v>
      </c>
      <c r="J325" s="105">
        <v>600</v>
      </c>
      <c r="K325" s="105">
        <v>172.79</v>
      </c>
      <c r="L325" s="105">
        <v>199</v>
      </c>
      <c r="M325" s="105">
        <v>175.75</v>
      </c>
      <c r="N325" s="105">
        <v>894</v>
      </c>
      <c r="O325" s="105">
        <v>595</v>
      </c>
      <c r="P325" s="105">
        <v>503</v>
      </c>
      <c r="Q325" s="105">
        <v>950</v>
      </c>
      <c r="R325" s="105">
        <v>917</v>
      </c>
      <c r="S325" s="105">
        <v>569</v>
      </c>
      <c r="T325" s="105">
        <v>517</v>
      </c>
      <c r="U325" s="105">
        <v>204</v>
      </c>
      <c r="V325" s="105">
        <v>221.25</v>
      </c>
      <c r="W325" s="105">
        <v>229.25</v>
      </c>
      <c r="Y325" s="32">
        <v>1.8850465711842381</v>
      </c>
      <c r="Z325" s="32">
        <v>3.85</v>
      </c>
      <c r="AA325" s="32">
        <v>2.12</v>
      </c>
      <c r="AB325" s="32">
        <v>13.75</v>
      </c>
      <c r="AC325" s="32">
        <v>12</v>
      </c>
      <c r="AF325" s="32">
        <v>1490</v>
      </c>
      <c r="AG325" s="32">
        <v>3040</v>
      </c>
      <c r="AH325" s="105">
        <v>1670</v>
      </c>
      <c r="AI325" s="105">
        <v>10850</v>
      </c>
      <c r="AJ325" s="105">
        <v>9470</v>
      </c>
      <c r="AK325" s="105" t="s">
        <v>30</v>
      </c>
      <c r="AL325" s="105"/>
      <c r="AM325" s="105"/>
      <c r="AN325" s="105">
        <v>199.3167</v>
      </c>
      <c r="AO325" s="105">
        <v>204.3</v>
      </c>
      <c r="AP325" s="105">
        <v>202.20169999999999</v>
      </c>
      <c r="AQ325" s="105">
        <v>180.70419999999999</v>
      </c>
      <c r="AR325" s="105">
        <v>185.7</v>
      </c>
      <c r="AS325" s="105">
        <v>172.3254</v>
      </c>
      <c r="AT325" s="105">
        <v>165.43690000000001</v>
      </c>
      <c r="AU325" s="105">
        <v>170.4</v>
      </c>
      <c r="AV325" s="105"/>
      <c r="AW325" s="105">
        <v>176.2936</v>
      </c>
      <c r="AX325" s="105">
        <v>181.3</v>
      </c>
      <c r="BF325">
        <v>174.76</v>
      </c>
      <c r="BT325">
        <v>2</v>
      </c>
    </row>
    <row r="326" spans="1:72" x14ac:dyDescent="0.2">
      <c r="A326" s="82">
        <f t="shared" si="31"/>
        <v>2011</v>
      </c>
      <c r="B326" s="82">
        <f t="shared" si="30"/>
        <v>7</v>
      </c>
      <c r="C326" s="65">
        <v>40725</v>
      </c>
      <c r="D326" s="105">
        <v>154</v>
      </c>
      <c r="E326" s="105">
        <v>162</v>
      </c>
      <c r="F326" s="105">
        <v>159</v>
      </c>
      <c r="G326" s="105">
        <v>220</v>
      </c>
      <c r="H326" s="105"/>
      <c r="I326" s="105">
        <v>229.5</v>
      </c>
      <c r="J326" s="105">
        <v>600</v>
      </c>
      <c r="K326" s="105">
        <v>169</v>
      </c>
      <c r="L326" s="105">
        <v>194</v>
      </c>
      <c r="M326" s="105">
        <v>173.75</v>
      </c>
      <c r="N326" s="105">
        <v>894</v>
      </c>
      <c r="O326" s="105">
        <v>595</v>
      </c>
      <c r="P326" s="105">
        <v>503</v>
      </c>
      <c r="Q326" s="105">
        <v>950</v>
      </c>
      <c r="R326" s="105">
        <v>917</v>
      </c>
      <c r="S326" s="105">
        <v>569</v>
      </c>
      <c r="T326" s="105">
        <v>517</v>
      </c>
      <c r="U326" s="105">
        <v>198</v>
      </c>
      <c r="V326" s="105">
        <v>217.25</v>
      </c>
      <c r="W326" s="105">
        <v>228.25</v>
      </c>
      <c r="Y326" s="32">
        <v>1.8850465711842381</v>
      </c>
      <c r="Z326" s="32">
        <v>3.85</v>
      </c>
      <c r="AA326" s="32">
        <v>2.12</v>
      </c>
      <c r="AB326" s="32">
        <v>13.75</v>
      </c>
      <c r="AC326" s="32">
        <v>12</v>
      </c>
      <c r="AF326" s="32">
        <v>1490</v>
      </c>
      <c r="AG326" s="32">
        <v>3040</v>
      </c>
      <c r="AH326" s="105">
        <v>1670</v>
      </c>
      <c r="AI326" s="105">
        <v>10850</v>
      </c>
      <c r="AJ326" s="105">
        <v>9470</v>
      </c>
      <c r="AK326" s="105" t="s">
        <v>30</v>
      </c>
      <c r="AL326" s="105"/>
      <c r="AM326" s="105"/>
      <c r="AN326" s="105">
        <v>191.06290000000001</v>
      </c>
      <c r="AO326" s="105">
        <v>196.1</v>
      </c>
      <c r="AP326" s="105">
        <v>193.7722</v>
      </c>
      <c r="AQ326" s="105">
        <v>172.85</v>
      </c>
      <c r="AR326" s="105">
        <v>177.9</v>
      </c>
      <c r="AS326" s="105">
        <v>162.4659</v>
      </c>
      <c r="AT326" s="105">
        <v>155.2647</v>
      </c>
      <c r="AU326" s="105">
        <v>160.30000000000001</v>
      </c>
      <c r="AV326" s="105"/>
      <c r="AW326" s="105">
        <v>166.7243</v>
      </c>
      <c r="AX326" s="105">
        <v>171.7</v>
      </c>
      <c r="BF326">
        <v>164.86</v>
      </c>
      <c r="BH326">
        <v>7.4452499999999997</v>
      </c>
      <c r="BT326">
        <v>3</v>
      </c>
    </row>
    <row r="327" spans="1:72" x14ac:dyDescent="0.2">
      <c r="A327" s="82">
        <f t="shared" si="31"/>
        <v>2011</v>
      </c>
      <c r="B327" s="82">
        <f t="shared" si="30"/>
        <v>7</v>
      </c>
      <c r="C327" s="65">
        <v>40732</v>
      </c>
      <c r="D327" s="105">
        <v>153</v>
      </c>
      <c r="E327" s="105">
        <v>162</v>
      </c>
      <c r="F327" s="105">
        <v>153</v>
      </c>
      <c r="G327" s="105"/>
      <c r="H327" s="105"/>
      <c r="I327" s="105">
        <v>229</v>
      </c>
      <c r="J327" s="105">
        <v>525</v>
      </c>
      <c r="K327" s="105">
        <v>175</v>
      </c>
      <c r="L327" s="105">
        <v>190</v>
      </c>
      <c r="M327" s="105">
        <v>167</v>
      </c>
      <c r="N327" s="105">
        <v>870</v>
      </c>
      <c r="O327" s="105">
        <v>610.75</v>
      </c>
      <c r="P327" s="105">
        <v>503</v>
      </c>
      <c r="Q327" s="105">
        <v>950</v>
      </c>
      <c r="R327" s="105">
        <v>917</v>
      </c>
      <c r="S327" s="105">
        <v>569</v>
      </c>
      <c r="T327" s="105">
        <v>517</v>
      </c>
      <c r="U327" s="105">
        <v>194.25</v>
      </c>
      <c r="V327" s="105">
        <v>215</v>
      </c>
      <c r="W327" s="105">
        <v>227.75</v>
      </c>
      <c r="Y327" s="32">
        <v>1.8850465711842381</v>
      </c>
      <c r="Z327" s="32">
        <v>3.85</v>
      </c>
      <c r="AA327" s="32">
        <v>2.12</v>
      </c>
      <c r="AB327" s="32">
        <v>13.75</v>
      </c>
      <c r="AC327" s="32">
        <v>12</v>
      </c>
      <c r="AF327" s="32">
        <v>1490</v>
      </c>
      <c r="AG327" s="32">
        <v>3040</v>
      </c>
      <c r="AH327" s="105">
        <v>1670</v>
      </c>
      <c r="AI327" s="105">
        <v>10850</v>
      </c>
      <c r="AJ327" s="105">
        <v>9470</v>
      </c>
      <c r="AK327" s="105" t="s">
        <v>30</v>
      </c>
      <c r="AL327" s="105"/>
      <c r="AM327" s="105"/>
      <c r="AN327" s="105">
        <v>201.29</v>
      </c>
      <c r="AO327" s="105">
        <v>206.3</v>
      </c>
      <c r="AP327" s="105">
        <v>189.74</v>
      </c>
      <c r="AQ327" s="105">
        <v>170.66</v>
      </c>
      <c r="AR327" s="105">
        <v>175.7</v>
      </c>
      <c r="AS327" s="105">
        <v>163.15</v>
      </c>
      <c r="AT327" s="105">
        <v>152.66</v>
      </c>
      <c r="AU327" s="105">
        <v>157.69999999999999</v>
      </c>
      <c r="AV327" s="105"/>
      <c r="AW327" s="105">
        <v>165.74</v>
      </c>
      <c r="AX327" s="105">
        <v>170.7</v>
      </c>
      <c r="BF327">
        <v>162.89999999999998</v>
      </c>
      <c r="BH327">
        <v>7.4452499999999997</v>
      </c>
      <c r="BT327">
        <v>4</v>
      </c>
    </row>
    <row r="328" spans="1:72" x14ac:dyDescent="0.2">
      <c r="A328" s="82">
        <f t="shared" si="31"/>
        <v>2011</v>
      </c>
      <c r="B328" s="82">
        <f t="shared" si="30"/>
        <v>7</v>
      </c>
      <c r="C328" s="65">
        <v>40739</v>
      </c>
      <c r="D328" s="105">
        <v>160</v>
      </c>
      <c r="E328" s="105">
        <v>170</v>
      </c>
      <c r="F328" s="105">
        <v>175</v>
      </c>
      <c r="G328" s="105"/>
      <c r="H328" s="105"/>
      <c r="I328" s="105">
        <v>256.75</v>
      </c>
      <c r="J328" s="105">
        <v>600</v>
      </c>
      <c r="K328" s="105">
        <v>177.75</v>
      </c>
      <c r="L328" s="105">
        <v>203</v>
      </c>
      <c r="M328" s="105">
        <v>167.75</v>
      </c>
      <c r="N328" s="105">
        <v>930.25</v>
      </c>
      <c r="O328" s="105">
        <v>610.25</v>
      </c>
      <c r="P328" s="105">
        <v>503</v>
      </c>
      <c r="Q328" s="105">
        <v>1150</v>
      </c>
      <c r="R328" s="105">
        <v>917</v>
      </c>
      <c r="S328" s="105">
        <v>569</v>
      </c>
      <c r="T328" s="105">
        <v>517</v>
      </c>
      <c r="U328" s="105">
        <v>197.25</v>
      </c>
      <c r="V328" s="105">
        <v>217.25</v>
      </c>
      <c r="W328" s="105">
        <v>229</v>
      </c>
      <c r="Y328" s="32">
        <v>1.95</v>
      </c>
      <c r="Z328" s="32">
        <v>3.85</v>
      </c>
      <c r="AA328" s="32">
        <v>2.12</v>
      </c>
      <c r="AB328" s="32">
        <v>13.75</v>
      </c>
      <c r="AC328" s="32">
        <v>12</v>
      </c>
      <c r="AF328" s="32">
        <v>1540</v>
      </c>
      <c r="AG328" s="32">
        <v>3040</v>
      </c>
      <c r="AH328" s="105">
        <v>1670</v>
      </c>
      <c r="AI328" s="105">
        <v>10850</v>
      </c>
      <c r="AJ328" s="105">
        <v>9470</v>
      </c>
      <c r="AK328" s="105" t="s">
        <v>30</v>
      </c>
      <c r="AL328" s="105"/>
      <c r="AM328" s="105"/>
      <c r="AN328" s="105">
        <v>213.6728</v>
      </c>
      <c r="AO328" s="105">
        <v>218.7</v>
      </c>
      <c r="AP328" s="105">
        <v>211.62950000000001</v>
      </c>
      <c r="AQ328" s="105">
        <v>181.78270000000001</v>
      </c>
      <c r="AR328" s="105">
        <v>186.8</v>
      </c>
      <c r="AS328" s="105">
        <v>172.66470000000001</v>
      </c>
      <c r="AT328" s="105">
        <v>161.7722</v>
      </c>
      <c r="AU328" s="105">
        <v>166.8</v>
      </c>
      <c r="AV328" s="105"/>
      <c r="AW328" s="105">
        <v>175.2636</v>
      </c>
      <c r="AX328" s="105">
        <v>180.3</v>
      </c>
      <c r="BF328">
        <v>172.2</v>
      </c>
      <c r="BH328">
        <v>7.4452499999999997</v>
      </c>
      <c r="BT328">
        <v>5</v>
      </c>
    </row>
    <row r="329" spans="1:72" x14ac:dyDescent="0.2">
      <c r="A329" s="82">
        <f t="shared" si="31"/>
        <v>2011</v>
      </c>
      <c r="B329" s="82">
        <f t="shared" si="30"/>
        <v>7</v>
      </c>
      <c r="C329" s="65">
        <v>40746</v>
      </c>
      <c r="D329" s="105">
        <v>159</v>
      </c>
      <c r="E329" s="105">
        <v>169</v>
      </c>
      <c r="F329" s="105">
        <v>157</v>
      </c>
      <c r="G329" s="105"/>
      <c r="H329" s="105"/>
      <c r="I329" s="105">
        <v>245.5</v>
      </c>
      <c r="J329" s="105">
        <v>505</v>
      </c>
      <c r="K329" s="105">
        <v>168</v>
      </c>
      <c r="L329" s="105">
        <v>194</v>
      </c>
      <c r="M329" s="105">
        <v>165</v>
      </c>
      <c r="N329" s="105">
        <v>880</v>
      </c>
      <c r="O329" s="105">
        <v>610.25</v>
      </c>
      <c r="P329" s="105">
        <v>503</v>
      </c>
      <c r="Q329" s="105">
        <v>870</v>
      </c>
      <c r="R329" s="105">
        <v>917</v>
      </c>
      <c r="S329" s="105">
        <v>569</v>
      </c>
      <c r="T329" s="105">
        <v>517</v>
      </c>
      <c r="U329" s="105">
        <v>199</v>
      </c>
      <c r="V329" s="105">
        <v>218.5</v>
      </c>
      <c r="W329" s="105">
        <v>231</v>
      </c>
      <c r="Y329" s="32">
        <v>1.95</v>
      </c>
      <c r="Z329" s="32">
        <v>3.85</v>
      </c>
      <c r="AA329" s="32">
        <v>2.12</v>
      </c>
      <c r="AB329" s="32">
        <v>13.75</v>
      </c>
      <c r="AC329" s="32">
        <v>12</v>
      </c>
      <c r="AF329" s="32">
        <v>1540</v>
      </c>
      <c r="AG329" s="32">
        <v>3040</v>
      </c>
      <c r="AH329" s="105">
        <v>1670</v>
      </c>
      <c r="AI329" s="105">
        <v>10850</v>
      </c>
      <c r="AJ329" s="105">
        <v>9470</v>
      </c>
      <c r="AK329" s="105" t="s">
        <v>30</v>
      </c>
      <c r="AL329" s="105"/>
      <c r="AM329" s="105"/>
      <c r="AN329" s="105">
        <v>206.62559999999999</v>
      </c>
      <c r="AO329" s="105">
        <v>211.6</v>
      </c>
      <c r="AP329" s="105">
        <v>207.50049999999999</v>
      </c>
      <c r="AQ329" s="105">
        <v>178.55690000000001</v>
      </c>
      <c r="AR329" s="105">
        <v>183.6</v>
      </c>
      <c r="AS329" s="105">
        <v>169.96520000000001</v>
      </c>
      <c r="AT329" s="105">
        <v>159.89429999999999</v>
      </c>
      <c r="AU329" s="105">
        <v>164.9</v>
      </c>
      <c r="AV329" s="105"/>
      <c r="AW329" s="105">
        <v>172.95400000000001</v>
      </c>
      <c r="AX329" s="105">
        <v>178</v>
      </c>
      <c r="BF329">
        <v>170.14</v>
      </c>
      <c r="BT329">
        <v>6</v>
      </c>
    </row>
    <row r="330" spans="1:72" x14ac:dyDescent="0.2">
      <c r="A330" s="82">
        <f>IF(HLOOKUP($BT330,Prisudvikling!$CC$7:$KP$63,D$3)&gt;0,YEAR(C330),0)</f>
        <v>2011</v>
      </c>
      <c r="B330" s="82">
        <f>IF(HLOOKUP($BT330,Prisudvikling!$CC$7:$KP$63,D$3)&gt;0,MONTH(C330),0)</f>
        <v>7</v>
      </c>
      <c r="C330" s="65">
        <f>IF(HLOOKUP($BT330,Prisudvikling!$CC$7:$KP$63,C$3)&gt;0,HLOOKUP($BT330,Prisudvikling!$CC$7:$KP$63,C$3),"")</f>
        <v>40753</v>
      </c>
      <c r="D330" s="105">
        <f>IF(HLOOKUP($BT330,Prisudvikling!$CC$7:$KP$63,D$3)&gt;0,HLOOKUP($BT330,Prisudvikling!$CC$7:$KP$63,D$3),"")</f>
        <v>154</v>
      </c>
      <c r="E330" s="105">
        <f>IF(HLOOKUP($BT330,Prisudvikling!$CC$7:$KP$63,E$3)&gt;0,HLOOKUP($BT330,Prisudvikling!$CC$7:$KP$63,E$3),"")</f>
        <v>167</v>
      </c>
      <c r="F330" s="105">
        <f>IF(HLOOKUP($BT330,Prisudvikling!$CC$7:$KP$63,F$3)&gt;0,HLOOKUP($BT330,Prisudvikling!$CC$7:$KP$63,F$3),"")</f>
        <v>157</v>
      </c>
      <c r="G330" s="105" t="str">
        <f>IF(HLOOKUP($BT330,Prisudvikling!$CC$7:$KP$63,G$3)&gt;0,HLOOKUP($BT330,Prisudvikling!$CC$7:$KP$63,G$3),"")</f>
        <v/>
      </c>
      <c r="H330" s="105" t="str">
        <f>IF(HLOOKUP($BT330,Prisudvikling!$CC$7:$KP$63,H$3)&gt;0,HLOOKUP($BT330,Prisudvikling!$CC$7:$KP$63,H$3),"")</f>
        <v/>
      </c>
      <c r="I330" s="105">
        <f>IF(HLOOKUP($BT330,Prisudvikling!$CC$7:$KP$63,I$3)&gt;0,HLOOKUP($BT330,Prisudvikling!$CC$7:$KP$63,I$3),"")</f>
        <v>235</v>
      </c>
      <c r="J330" s="105">
        <f>IF(HLOOKUP($BT330,Prisudvikling!$CC$7:$KP$63,J$3)&gt;0,HLOOKUP($BT330,Prisudvikling!$CC$7:$KP$63,J$3),"")</f>
        <v>565</v>
      </c>
      <c r="K330" s="105">
        <f>IF(HLOOKUP($BT330,Prisudvikling!$CC$7:$KP$63,K$3)&gt;0,HLOOKUP($BT330,Prisudvikling!$CC$7:$KP$63,K$3),"")</f>
        <v>175</v>
      </c>
      <c r="L330" s="105">
        <f>IF(HLOOKUP($BT330,Prisudvikling!$CC$7:$KP$63,L$3)&gt;0,HLOOKUP($BT330,Prisudvikling!$CC$7:$KP$63,L$3),"")</f>
        <v>194</v>
      </c>
      <c r="M330" s="105">
        <f>IF(HLOOKUP($BT330,Prisudvikling!$CC$7:$KP$63,M$3)&gt;0,HLOOKUP($BT330,Prisudvikling!$CC$7:$KP$63,M$3),"")</f>
        <v>163</v>
      </c>
      <c r="N330" s="105">
        <f>IF(HLOOKUP($BT330,Prisudvikling!$CC$7:$KP$63,N$3)&gt;0,HLOOKUP($BT330,Prisudvikling!$CC$7:$KP$63,N$3),"")</f>
        <v>880</v>
      </c>
      <c r="O330" s="105">
        <f>IF(HLOOKUP($BT330,Prisudvikling!$CC$7:$KP$63,O$3)&gt;0,HLOOKUP($BT330,Prisudvikling!$CC$7:$KP$63,O$3),"")</f>
        <v>615.5</v>
      </c>
      <c r="P330" s="105">
        <f>IF(HLOOKUP($BT330,Prisudvikling!$CC$7:$KP$63,P$3)&gt;0,HLOOKUP($BT330,Prisudvikling!$CC$7:$KP$63,P$3),"")</f>
        <v>503</v>
      </c>
      <c r="Q330" s="105">
        <f>IF(HLOOKUP($BT330,Prisudvikling!$CC$7:$KP$63,Q$3)&gt;0,HLOOKUP($BT330,Prisudvikling!$CC$7:$KP$63,Q$3),"")</f>
        <v>910</v>
      </c>
      <c r="R330" s="105">
        <f>IF(HLOOKUP($BT330,Prisudvikling!$CC$7:$KP$63,R$3)&gt;0,HLOOKUP($BT330,Prisudvikling!$CC$7:$KP$63,R$3),"")</f>
        <v>909</v>
      </c>
      <c r="S330" s="105">
        <f>IF(HLOOKUP($BT330,Prisudvikling!$CC$7:$KP$63,S$3)&gt;0,HLOOKUP($BT330,Prisudvikling!$CC$7:$KP$63,S$3),"")</f>
        <v>540</v>
      </c>
      <c r="T330" s="105">
        <f>IF(HLOOKUP($BT330,Prisudvikling!$CC$7:$KP$63,T$3)&gt;0,HLOOKUP($BT330,Prisudvikling!$CC$7:$KP$63,T$3),"")</f>
        <v>607.79999999999995</v>
      </c>
      <c r="U330" s="105">
        <f>IF(HLOOKUP($BT330,Prisudvikling!$CC$7:$KP$63,U$3)&gt;0,HLOOKUP($BT330,Prisudvikling!$CC$7:$KP$63,U$3),"")</f>
        <v>199</v>
      </c>
      <c r="V330" s="105">
        <f>IF(HLOOKUP($BT330,Prisudvikling!$CC$7:$KP$63,V$3)&gt;0,HLOOKUP($BT330,Prisudvikling!$CC$7:$KP$63,V$3),"")</f>
        <v>218.5</v>
      </c>
      <c r="W330" s="105">
        <f>IF(HLOOKUP($BT330,Prisudvikling!$CC$7:$KP$63,W$3)&gt;0,HLOOKUP($BT330,Prisudvikling!$CC$7:$KP$63,W$3),"")</f>
        <v>231</v>
      </c>
      <c r="X330" s="32" t="str">
        <f>IF(HLOOKUP($BT330,Prisudvikling!$CC$7:$KP$63,X$3)&gt;0,HLOOKUP($BT330,Prisudvikling!$CC$7:$KP$63,X$3),"")</f>
        <v/>
      </c>
      <c r="Y330" s="32">
        <f>IF(HLOOKUP($BT330,Prisudvikling!$CC$7:$KP$63,Y$3)&gt;0,HLOOKUP($BT330,Prisudvikling!$CC$7:$KP$63,Y$3),"")</f>
        <v>1.8850465711842381</v>
      </c>
      <c r="Z330" s="32">
        <f>IF(HLOOKUP($BT330,Prisudvikling!$CC$7:$KP$63,Z$3)&gt;0,HLOOKUP($BT330,Prisudvikling!$CC$7:$KP$63,Z$3),"")</f>
        <v>3.85</v>
      </c>
      <c r="AA330" s="32">
        <f>IF(HLOOKUP($BT330,Prisudvikling!$CC$7:$KP$63,AA$3)&gt;0,HLOOKUP($BT330,Prisudvikling!$CC$7:$KP$63,AA$3),"")</f>
        <v>2.12</v>
      </c>
      <c r="AB330" s="32">
        <f>IF(HLOOKUP($BT330,Prisudvikling!$CC$7:$KP$63,AB$3)&gt;0,HLOOKUP($BT330,Prisudvikling!$CC$7:$KP$63,AB$3),"")</f>
        <v>13.75</v>
      </c>
      <c r="AC330" s="32">
        <f>IF(HLOOKUP($BT330,Prisudvikling!$CC$7:$KP$63,AC$3)&gt;0,HLOOKUP($BT330,Prisudvikling!$CC$7:$KP$63,AC$3),"")</f>
        <v>12</v>
      </c>
      <c r="AD330" s="32" t="str">
        <f>IF(HLOOKUP($BT330,Prisudvikling!$CC$7:$KP$63,AD$3)&gt;0,HLOOKUP($BT330,Prisudvikling!$CC$7:$KP$63,AD$3),"")</f>
        <v/>
      </c>
      <c r="AE330" s="32" t="str">
        <f>IF(HLOOKUP($BT330,Prisudvikling!$CC$7:$KP$63,AE$3)&gt;0,HLOOKUP($BT330,Prisudvikling!$CC$7:$KP$63,AE$3),"")</f>
        <v/>
      </c>
      <c r="AF330" s="32">
        <f>IF(HLOOKUP($BT330,Prisudvikling!$CC$7:$KP$63,AF$3)&gt;0,HLOOKUP($BT330,Prisudvikling!$CC$7:$KP$63,AF$3),"")</f>
        <v>1490</v>
      </c>
      <c r="AG330" s="32">
        <f>IF(HLOOKUP($BT330,Prisudvikling!$CC$7:$KP$63,AG$3)&gt;0,HLOOKUP($BT330,Prisudvikling!$CC$7:$KP$63,AG$3),"")</f>
        <v>3040</v>
      </c>
      <c r="AH330" s="32">
        <f>IF(HLOOKUP($BT330,Prisudvikling!$CC$7:$KP$63,AH$3)&gt;0,HLOOKUP($BT330,Prisudvikling!$CC$7:$KP$63,AH$3),"")</f>
        <v>1670</v>
      </c>
      <c r="AI330" s="32">
        <f>IF(HLOOKUP($BT330,Prisudvikling!$CC$7:$KP$63,AI$3)&gt;0,HLOOKUP($BT330,Prisudvikling!$CC$7:$KP$63,AI$3),"")</f>
        <v>10850</v>
      </c>
      <c r="AJ330" s="32">
        <f>IF(HLOOKUP($BT330,Prisudvikling!$CC$7:$KP$63,AJ$3)&gt;0,HLOOKUP($BT330,Prisudvikling!$CC$7:$KP$63,AJ$3),"")</f>
        <v>9470</v>
      </c>
      <c r="AK330" s="32" t="str">
        <f>IF(HLOOKUP($BT330,Prisudvikling!$CC$7:$KP$63,AK$3)&gt;0,HLOOKUP($BT330,Prisudvikling!$CC$7:$KP$63,AK$3),"")</f>
        <v xml:space="preserve"> </v>
      </c>
      <c r="AL330" s="32" t="str">
        <f>IF(HLOOKUP($BT330,Prisudvikling!$CC$7:$KP$63,AL$3)&gt;0,HLOOKUP($BT330,Prisudvikling!$CC$7:$KP$63,AL$3),"")</f>
        <v/>
      </c>
      <c r="AM330" s="32" t="str">
        <f>IF(HLOOKUP($BT330,Prisudvikling!$CC$7:$KP$63,AM$3)&gt;0,HLOOKUP($BT330,Prisudvikling!$CC$7:$KP$63,AM$3),"")</f>
        <v/>
      </c>
      <c r="AN330" s="113">
        <f>IF(HLOOKUP($BT330,Prisudvikling!$CC$7:$KP$63,AN$3)&gt;0,HLOOKUP($BT330,Prisudvikling!$CC$7:$KP$63,AN$3),"")</f>
        <v>204.74180000000001</v>
      </c>
      <c r="AO330" s="113">
        <f>IF(HLOOKUP($BT330,Prisudvikling!$CC$7:$KP$63,AO$3)&gt;0,HLOOKUP($BT330,Prisudvikling!$CC$7:$KP$63,AO$3),"")</f>
        <v>209.7</v>
      </c>
      <c r="AP330" s="113">
        <f>IF(HLOOKUP($BT330,Prisudvikling!$CC$7:$KP$63,AP$3)&gt;0,HLOOKUP($BT330,Prisudvikling!$CC$7:$KP$63,AP$3),"")</f>
        <v>203.8673</v>
      </c>
      <c r="AQ330" s="113">
        <f>IF(HLOOKUP($BT330,Prisudvikling!$CC$7:$KP$63,AQ$3)&gt;0,HLOOKUP($BT330,Prisudvikling!$CC$7:$KP$63,AQ$3),"")</f>
        <v>175.0308</v>
      </c>
      <c r="AR330" s="113">
        <f>IF(HLOOKUP($BT330,Prisudvikling!$CC$7:$KP$63,AR$3)&gt;0,HLOOKUP($BT330,Prisudvikling!$CC$7:$KP$63,AR$3),"")</f>
        <v>180</v>
      </c>
      <c r="AS330" s="113">
        <f>IF(HLOOKUP($BT330,Prisudvikling!$CC$7:$KP$63,AS$3)&gt;0,HLOOKUP($BT330,Prisudvikling!$CC$7:$KP$63,AS$3),"")</f>
        <v>166.14840000000001</v>
      </c>
      <c r="AT330" s="113">
        <f>IF(HLOOKUP($BT330,Prisudvikling!$CC$7:$KP$63,AT$3)&gt;0,HLOOKUP($BT330,Prisudvikling!$CC$7:$KP$63,AT$3),"")</f>
        <v>158.06309999999999</v>
      </c>
      <c r="AU330" s="113">
        <f>IF(HLOOKUP($BT330,Prisudvikling!$CC$7:$KP$63,AU$3)&gt;0,HLOOKUP($BT330,Prisudvikling!$CC$7:$KP$63,AU$3),"")</f>
        <v>163.1</v>
      </c>
      <c r="AV330" s="113" t="str">
        <f>IF(HLOOKUP($BT330,Prisudvikling!$CC$7:$KP$63,AV$3)&gt;0,HLOOKUP($BT330,Prisudvikling!$CC$7:$KP$63,AV$3),"")</f>
        <v/>
      </c>
      <c r="AW330" s="113">
        <f>IF(HLOOKUP($BT330,Prisudvikling!$CC$7:$KP$63,AW$3)&gt;0,HLOOKUP($BT330,Prisudvikling!$CC$7:$KP$63,AW$3),"")</f>
        <v>168.82220000000001</v>
      </c>
      <c r="AX330" s="113">
        <f>IF(HLOOKUP($BT330,Prisudvikling!$CC$7:$KP$63,AX$3)&gt;0,HLOOKUP($BT330,Prisudvikling!$CC$7:$KP$63,AX$3),"")</f>
        <v>173.8</v>
      </c>
      <c r="BF330">
        <v>167.38</v>
      </c>
      <c r="BT330">
        <v>7</v>
      </c>
    </row>
    <row r="331" spans="1:72" x14ac:dyDescent="0.2">
      <c r="A331" s="82">
        <f>IF(HLOOKUP($BT331,Prisudvikling!$CC$7:$KP$63,D$3)&gt;0,YEAR(C331),0)</f>
        <v>2011</v>
      </c>
      <c r="B331" s="82">
        <f>IF(HLOOKUP($BT331,Prisudvikling!$CC$7:$KP$63,D$3)&gt;0,MONTH(C331),0)</f>
        <v>8</v>
      </c>
      <c r="C331" s="65">
        <f>IF(HLOOKUP($BT331,Prisudvikling!$CC$7:$KP$63,D$3)&gt;0,HLOOKUP($BT331,Prisudvikling!$CC$7:$KP$63,C$3),"")</f>
        <v>40760</v>
      </c>
      <c r="D331" s="105">
        <f>IF(HLOOKUP($BT331,Prisudvikling!$CC$7:$KP$63,D$3)&gt;0,HLOOKUP($BT331,Prisudvikling!$CC$7:$KP$63,D$3),"")</f>
        <v>150</v>
      </c>
      <c r="E331" s="105">
        <f>IF(HLOOKUP($BT331,Prisudvikling!$CC$7:$KP$63,E$3)&gt;0,HLOOKUP($BT331,Prisudvikling!$CC$7:$KP$63,E$3),"")</f>
        <v>172</v>
      </c>
      <c r="F331" s="105">
        <f>IF(HLOOKUP($BT331,Prisudvikling!$CC$7:$KP$63,F$3)&gt;0,HLOOKUP($BT331,Prisudvikling!$CC$7:$KP$63,F$3),"")</f>
        <v>159</v>
      </c>
      <c r="G331" s="105">
        <f>IF(HLOOKUP($BT331,Prisudvikling!$CC$7:$KP$63,G$3)&gt;0,HLOOKUP($BT331,Prisudvikling!$CC$7:$KP$63,G$3),"")</f>
        <v>220</v>
      </c>
      <c r="H331" s="105" t="str">
        <f>IF(HLOOKUP($BT331,Prisudvikling!$CC$7:$KP$63,H$3)&gt;0,HLOOKUP($BT331,Prisudvikling!$CC$7:$KP$63,H$3),"")</f>
        <v/>
      </c>
      <c r="I331" s="105">
        <f>IF(HLOOKUP($BT331,Prisudvikling!$CC$7:$KP$63,I$3)&gt;0,HLOOKUP($BT331,Prisudvikling!$CC$7:$KP$63,I$3),"")</f>
        <v>233</v>
      </c>
      <c r="J331" s="105">
        <f>IF(HLOOKUP($BT331,Prisudvikling!$CC$7:$KP$63,J$3)&gt;0,HLOOKUP($BT331,Prisudvikling!$CC$7:$KP$63,J$3),"")</f>
        <v>595</v>
      </c>
      <c r="K331" s="105">
        <f>IF(HLOOKUP($BT331,Prisudvikling!$CC$7:$KP$63,K$3)&gt;0,HLOOKUP($BT331,Prisudvikling!$CC$7:$KP$63,K$3),"")</f>
        <v>164.5</v>
      </c>
      <c r="L331" s="105">
        <f>IF(HLOOKUP($BT331,Prisudvikling!$CC$7:$KP$63,L$3)&gt;0,HLOOKUP($BT331,Prisudvikling!$CC$7:$KP$63,L$3),"")</f>
        <v>194</v>
      </c>
      <c r="M331" s="105">
        <f>IF(HLOOKUP($BT331,Prisudvikling!$CC$7:$KP$63,M$3)&gt;0,HLOOKUP($BT331,Prisudvikling!$CC$7:$KP$63,M$3),"")</f>
        <v>167.75</v>
      </c>
      <c r="N331" s="105">
        <f>IF(HLOOKUP($BT331,Prisudvikling!$CC$7:$KP$63,N$3)&gt;0,HLOOKUP($BT331,Prisudvikling!$CC$7:$KP$63,N$3),"")</f>
        <v>902</v>
      </c>
      <c r="O331" s="105">
        <f>IF(HLOOKUP($BT331,Prisudvikling!$CC$7:$KP$63,O$3)&gt;0,HLOOKUP($BT331,Prisudvikling!$CC$7:$KP$63,O$3),"")</f>
        <v>615.5</v>
      </c>
      <c r="P331" s="105">
        <f>IF(HLOOKUP($BT331,Prisudvikling!$CC$7:$KP$63,P$3)&gt;0,HLOOKUP($BT331,Prisudvikling!$CC$7:$KP$63,P$3),"")</f>
        <v>503</v>
      </c>
      <c r="Q331" s="105">
        <f>IF(HLOOKUP($BT331,Prisudvikling!$CC$7:$KP$63,Q$3)&gt;0,HLOOKUP($BT331,Prisudvikling!$CC$7:$KP$63,Q$3),"")</f>
        <v>1025</v>
      </c>
      <c r="R331" s="105">
        <f>IF(HLOOKUP($BT331,Prisudvikling!$CC$7:$KP$63,R$3)&gt;0,HLOOKUP($BT331,Prisudvikling!$CC$7:$KP$63,R$3),"")</f>
        <v>917</v>
      </c>
      <c r="S331" s="105">
        <f>IF(HLOOKUP($BT331,Prisudvikling!$CC$7:$KP$63,S$3)&gt;0,HLOOKUP($BT331,Prisudvikling!$CC$7:$KP$63,S$3),"")</f>
        <v>569</v>
      </c>
      <c r="T331" s="105">
        <f>IF(HLOOKUP($BT331,Prisudvikling!$CC$7:$KP$63,T$3)&gt;0,HLOOKUP($BT331,Prisudvikling!$CC$7:$KP$63,T$3),"")</f>
        <v>517</v>
      </c>
      <c r="U331" s="105">
        <f>IF(HLOOKUP($BT331,Prisudvikling!$CC$7:$KP$63,U$3)&gt;0,HLOOKUP($BT331,Prisudvikling!$CC$7:$KP$63,U$3),"")</f>
        <v>195.25</v>
      </c>
      <c r="V331" s="105">
        <f>IF(HLOOKUP($BT331,Prisudvikling!$CC$7:$KP$63,V$3)&gt;0,HLOOKUP($BT331,Prisudvikling!$CC$7:$KP$63,V$3),"")</f>
        <v>212.5</v>
      </c>
      <c r="W331" s="105">
        <f>IF(HLOOKUP($BT331,Prisudvikling!$CC$7:$KP$63,W$3)&gt;0,HLOOKUP($BT331,Prisudvikling!$CC$7:$KP$63,W$3),"")</f>
        <v>224.25</v>
      </c>
      <c r="X331" s="32" t="str">
        <f>IF(HLOOKUP($BT331,Prisudvikling!$CC$7:$KP$63,X$3)&gt;0,HLOOKUP($BT331,Prisudvikling!$CC$7:$KP$63,X$3),"")</f>
        <v/>
      </c>
      <c r="Y331" s="32">
        <f>IF(HLOOKUP($BT331,Prisudvikling!$CC$7:$KP$63,Y$3)&gt;0,HLOOKUP($BT331,Prisudvikling!$CC$7:$KP$63,Y$3),"")</f>
        <v>1.8850465711842381</v>
      </c>
      <c r="Z331" s="32">
        <f>IF(HLOOKUP($BT331,Prisudvikling!$CC$7:$KP$63,Z$3)&gt;0,HLOOKUP($BT331,Prisudvikling!$CC$7:$KP$63,Z$3),"")</f>
        <v>3.85</v>
      </c>
      <c r="AA331" s="32">
        <f>IF(HLOOKUP($BT331,Prisudvikling!$CC$7:$KP$63,AA$3)&gt;0,HLOOKUP($BT331,Prisudvikling!$CC$7:$KP$63,AA$3),"")</f>
        <v>2.12</v>
      </c>
      <c r="AB331" s="32">
        <f>IF(HLOOKUP($BT331,Prisudvikling!$CC$7:$KP$63,AB$3)&gt;0,HLOOKUP($BT331,Prisudvikling!$CC$7:$KP$63,AB$3),"")</f>
        <v>13.75</v>
      </c>
      <c r="AC331" s="32">
        <f>IF(HLOOKUP($BT331,Prisudvikling!$CC$7:$KP$63,AC$3)&gt;0,HLOOKUP($BT331,Prisudvikling!$CC$7:$KP$63,AC$3),"")</f>
        <v>12</v>
      </c>
      <c r="AD331" s="32" t="str">
        <f>IF(HLOOKUP($BT331,Prisudvikling!$CC$7:$KP$63,AD$3)&gt;0,HLOOKUP($BT331,Prisudvikling!$CC$7:$KP$63,AD$3),"")</f>
        <v/>
      </c>
      <c r="AE331" s="32" t="str">
        <f>IF(HLOOKUP($BT331,Prisudvikling!$CC$7:$KP$63,AE$3)&gt;0,HLOOKUP($BT331,Prisudvikling!$CC$7:$KP$63,AE$3),"")</f>
        <v/>
      </c>
      <c r="AF331" s="32">
        <f>IF(HLOOKUP($BT331,Prisudvikling!$CC$7:$KP$63,AF$3)&gt;0,HLOOKUP($BT331,Prisudvikling!$CC$7:$KP$63,AF$3),"")</f>
        <v>1490</v>
      </c>
      <c r="AG331" s="32">
        <f>IF(HLOOKUP($BT331,Prisudvikling!$CC$7:$KP$63,AG$3)&gt;0,HLOOKUP($BT331,Prisudvikling!$CC$7:$KP$63,AG$3),"")</f>
        <v>3040</v>
      </c>
      <c r="AH331" s="32">
        <f>IF(HLOOKUP($BT331,Prisudvikling!$CC$7:$KP$63,AH$3)&gt;0,HLOOKUP($BT331,Prisudvikling!$CC$7:$KP$63,AH$3),"")</f>
        <v>1670</v>
      </c>
      <c r="AI331" s="32">
        <f>IF(HLOOKUP($BT331,Prisudvikling!$CC$7:$KP$63,AI$3)&gt;0,HLOOKUP($BT331,Prisudvikling!$CC$7:$KP$63,AI$3),"")</f>
        <v>10850</v>
      </c>
      <c r="AJ331" s="32">
        <f>IF(HLOOKUP($BT331,Prisudvikling!$CC$7:$KP$63,AJ$3)&gt;0,HLOOKUP($BT331,Prisudvikling!$CC$7:$KP$63,AJ$3),"")</f>
        <v>9470</v>
      </c>
      <c r="AK331" s="32" t="str">
        <f>IF(HLOOKUP($BT331,Prisudvikling!$CC$7:$KP$63,AK$3)&gt;0,HLOOKUP($BT331,Prisudvikling!$CC$7:$KP$63,AK$3),"")</f>
        <v xml:space="preserve"> </v>
      </c>
      <c r="AL331" s="32" t="str">
        <f>IF(HLOOKUP($BT331,Prisudvikling!$CC$7:$KP$63,AL$3)&gt;0,HLOOKUP($BT331,Prisudvikling!$CC$7:$KP$63,AL$3),"")</f>
        <v/>
      </c>
      <c r="AM331" s="32" t="str">
        <f>IF(HLOOKUP($BT331,Prisudvikling!$CC$7:$KP$63,AM$3)&gt;0,HLOOKUP($BT331,Prisudvikling!$CC$7:$KP$63,AM$3),"")</f>
        <v/>
      </c>
      <c r="AN331" s="113">
        <f>IF(HLOOKUP($BT331,Prisudvikling!$CC$7:$KP$63,AN$3)&gt;0,HLOOKUP($BT331,Prisudvikling!$CC$7:$KP$63,AN$3),"")</f>
        <v>195.20529999999999</v>
      </c>
      <c r="AO331" s="113">
        <f>IF(HLOOKUP($BT331,Prisudvikling!$CC$7:$KP$63,AO$3)&gt;0,HLOOKUP($BT331,Prisudvikling!$CC$7:$KP$63,AO$3),"")</f>
        <v>200.2</v>
      </c>
      <c r="AP331" s="113">
        <f>IF(HLOOKUP($BT331,Prisudvikling!$CC$7:$KP$63,AP$3)&gt;0,HLOOKUP($BT331,Prisudvikling!$CC$7:$KP$63,AP$3),"")</f>
        <v>198.30770000000001</v>
      </c>
      <c r="AQ331" s="113">
        <f>IF(HLOOKUP($BT331,Prisudvikling!$CC$7:$KP$63,AQ$3)&gt;0,HLOOKUP($BT331,Prisudvikling!$CC$7:$KP$63,AQ$3),"")</f>
        <v>173</v>
      </c>
      <c r="AR331" s="113">
        <f>IF(HLOOKUP($BT331,Prisudvikling!$CC$7:$KP$63,AR$3)&gt;0,HLOOKUP($BT331,Prisudvikling!$CC$7:$KP$63,AR$3),"")</f>
        <v>178</v>
      </c>
      <c r="AS331" s="113">
        <f>IF(HLOOKUP($BT331,Prisudvikling!$CC$7:$KP$63,AS$3)&gt;0,HLOOKUP($BT331,Prisudvikling!$CC$7:$KP$63,AS$3),"")</f>
        <v>163.6491</v>
      </c>
      <c r="AT331" s="113">
        <f>IF(HLOOKUP($BT331,Prisudvikling!$CC$7:$KP$63,AT$3)&gt;0,HLOOKUP($BT331,Prisudvikling!$CC$7:$KP$63,AT$3),"")</f>
        <v>151.83510000000001</v>
      </c>
      <c r="AU331" s="113">
        <f>IF(HLOOKUP($BT331,Prisudvikling!$CC$7:$KP$63,AU$3)&gt;0,HLOOKUP($BT331,Prisudvikling!$CC$7:$KP$63,AU$3),"")</f>
        <v>156.80000000000001</v>
      </c>
      <c r="AV331" s="113" t="str">
        <f>IF(HLOOKUP($BT331,Prisudvikling!$CC$7:$KP$63,AV$3)&gt;0,HLOOKUP($BT331,Prisudvikling!$CC$7:$KP$63,AV$3),"")</f>
        <v/>
      </c>
      <c r="AW331" s="113">
        <f>IF(HLOOKUP($BT331,Prisudvikling!$CC$7:$KP$63,AW$3)&gt;0,HLOOKUP($BT331,Prisudvikling!$CC$7:$KP$63,AW$3),"")</f>
        <v>169.47020000000001</v>
      </c>
      <c r="AX331" s="113">
        <f>IF(HLOOKUP($BT331,Prisudvikling!$CC$7:$KP$63,AX$3)&gt;0,HLOOKUP($BT331,Prisudvikling!$CC$7:$KP$63,AX$3),"")</f>
        <v>174.5</v>
      </c>
      <c r="AY331" s="32" t="str">
        <f>IF(HLOOKUP($BT331,Prisudvikling!$CC$7:$KP$63,AY$3)&gt;0,HLOOKUP($BT331,Prisudvikling!$CC$7:$KP$63,AY$3),"")</f>
        <v/>
      </c>
      <c r="AZ331" s="32" t="str">
        <f>IF(HLOOKUP($BT331,Prisudvikling!$CC$7:$KP$63,AZ$3)&gt;0,HLOOKUP($BT331,Prisudvikling!$CC$7:$KP$63,AZ$3),"")</f>
        <v/>
      </c>
      <c r="BA331" s="32" t="str">
        <f>IF(HLOOKUP($BT331,Prisudvikling!$CC$7:$KP$63,BA$3)&gt;0,HLOOKUP($BT331,Prisudvikling!$CC$7:$KP$63,BA$3),"")</f>
        <v/>
      </c>
      <c r="BB331" s="32" t="str">
        <f>IF(HLOOKUP($BT331,Prisudvikling!$CC$7:$KP$63,BB$3)&gt;0,HLOOKUP($BT331,Prisudvikling!$CC$7:$KP$63,BB$3),"")</f>
        <v/>
      </c>
      <c r="BC331" s="32" t="str">
        <f>IF(HLOOKUP($BT331,Prisudvikling!$CC$7:$KP$63,BC$3)&gt;0,HLOOKUP($BT331,Prisudvikling!$CC$7:$KP$63,BC$3),"")</f>
        <v/>
      </c>
      <c r="BD331" s="32" t="str">
        <f>IF(HLOOKUP($BT331,Prisudvikling!$CC$7:$KP$63,BD$3)&gt;0,HLOOKUP($BT331,Prisudvikling!$CC$7:$KP$63,BD$3),"")</f>
        <v/>
      </c>
      <c r="BE331" s="32" t="str">
        <f>IF(HLOOKUP($BT331,Prisudvikling!$CC$7:$KP$63,BE$3)&gt;0,HLOOKUP($BT331,Prisudvikling!$CC$7:$KP$63,BE$3),"")</f>
        <v/>
      </c>
      <c r="BF331" s="32">
        <f>IF(HLOOKUP($BT331,Prisudvikling!$CC$7:$KP$63,BF$3)&gt;0,HLOOKUP($BT331,Prisudvikling!$CC$7:$KP$63,BF$3),"")</f>
        <v>163.88</v>
      </c>
      <c r="BG331" s="32" t="e">
        <f>IF(HLOOKUP($BT331,Prisudvikling!$CC$7:$KP$63,BG$3)&gt;0,HLOOKUP($BT331,Prisudvikling!$CC$7:$KP$63,BG$3),"")</f>
        <v>#REF!</v>
      </c>
      <c r="BH331" s="32" t="e">
        <f>IF(HLOOKUP($BT331,Prisudvikling!$CC$7:$KP$63,BH$3)&gt;0,HLOOKUP($BT331,Prisudvikling!$CC$7:$KP$63,BH$3),"")</f>
        <v>#REF!</v>
      </c>
      <c r="BI331" s="32" t="e">
        <f>IF(HLOOKUP($BT331,Prisudvikling!$CC$7:$KP$63,BI$3)&gt;0,HLOOKUP($BT331,Prisudvikling!$CC$7:$KP$63,BI$3),"")</f>
        <v>#REF!</v>
      </c>
      <c r="BJ331" s="32" t="e">
        <f>IF(HLOOKUP($BT331,Prisudvikling!$CC$7:$KP$63,BJ$3)&gt;0,HLOOKUP($BT331,Prisudvikling!$CC$7:$KP$63,BJ$3),"")</f>
        <v>#REF!</v>
      </c>
      <c r="BK331" s="32" t="e">
        <f>IF(HLOOKUP($BT331,Prisudvikling!$CC$7:$KP$63,BK$3)&gt;0,HLOOKUP($BT331,Prisudvikling!$CC$7:$KP$63,BK$3),"")</f>
        <v>#REF!</v>
      </c>
      <c r="BL331" s="32"/>
      <c r="BM331" s="32"/>
      <c r="BN331" s="32"/>
      <c r="BT331">
        <v>8</v>
      </c>
    </row>
    <row r="332" spans="1:72" x14ac:dyDescent="0.2">
      <c r="A332" s="82">
        <f>IF(HLOOKUP($BT332,Prisudvikling!$CC$7:$KP$63,D$3)&gt;0,YEAR(C332),0)</f>
        <v>2011</v>
      </c>
      <c r="B332" s="82">
        <f>IF(HLOOKUP($BT332,Prisudvikling!$CC$7:$KP$63,D$3)&gt;0,MONTH(C332),0)</f>
        <v>8</v>
      </c>
      <c r="C332" s="65">
        <f>IF(HLOOKUP($BT332,Prisudvikling!$CC$7:$KP$63,D$3)&gt;0,HLOOKUP($BT332,Prisudvikling!$CC$7:$KP$63,C$3),"")</f>
        <v>40767</v>
      </c>
      <c r="D332" s="105">
        <f>IF(HLOOKUP($BT332,Prisudvikling!$CC$7:$KP$63,D$3)&gt;0,HLOOKUP($BT332,Prisudvikling!$CC$7:$KP$63,D$3),"")</f>
        <v>150</v>
      </c>
      <c r="E332" s="105">
        <f>IF(HLOOKUP($BT332,Prisudvikling!$CC$7:$KP$63,E$3)&gt;0,HLOOKUP($BT332,Prisudvikling!$CC$7:$KP$63,E$3),"")</f>
        <v>143</v>
      </c>
      <c r="F332" s="105">
        <f>IF(HLOOKUP($BT332,Prisudvikling!$CC$7:$KP$63,F$3)&gt;0,HLOOKUP($BT332,Prisudvikling!$CC$7:$KP$63,F$3),"")</f>
        <v>150</v>
      </c>
      <c r="G332" s="105">
        <f>IF(HLOOKUP($BT332,Prisudvikling!$CC$7:$KP$63,G$3)&gt;0,HLOOKUP($BT332,Prisudvikling!$CC$7:$KP$63,G$3),"")</f>
        <v>220</v>
      </c>
      <c r="H332" s="105" t="str">
        <f>IF(HLOOKUP($BT332,Prisudvikling!$CC$7:$KP$63,H$3)&gt;0,HLOOKUP($BT332,Prisudvikling!$CC$7:$KP$63,H$3),"")</f>
        <v/>
      </c>
      <c r="I332" s="105">
        <f>IF(HLOOKUP($BT332,Prisudvikling!$CC$7:$KP$63,I$3)&gt;0,HLOOKUP($BT332,Prisudvikling!$CC$7:$KP$63,I$3),"")</f>
        <v>242</v>
      </c>
      <c r="J332" s="105">
        <f>IF(HLOOKUP($BT332,Prisudvikling!$CC$7:$KP$63,J$3)&gt;0,HLOOKUP($BT332,Prisudvikling!$CC$7:$KP$63,J$3),"")</f>
        <v>542</v>
      </c>
      <c r="K332" s="105">
        <f>IF(HLOOKUP($BT332,Prisudvikling!$CC$7:$KP$63,K$3)&gt;0,HLOOKUP($BT332,Prisudvikling!$CC$7:$KP$63,K$3),"")</f>
        <v>152</v>
      </c>
      <c r="L332" s="105">
        <f>IF(HLOOKUP($BT332,Prisudvikling!$CC$7:$KP$63,L$3)&gt;0,HLOOKUP($BT332,Prisudvikling!$CC$7:$KP$63,L$3),"")</f>
        <v>177</v>
      </c>
      <c r="M332" s="105">
        <f>IF(HLOOKUP($BT332,Prisudvikling!$CC$7:$KP$63,M$3)&gt;0,HLOOKUP($BT332,Prisudvikling!$CC$7:$KP$63,M$3),"")</f>
        <v>157</v>
      </c>
      <c r="N332" s="105">
        <f>IF(HLOOKUP($BT332,Prisudvikling!$CC$7:$KP$63,N$3)&gt;0,HLOOKUP($BT332,Prisudvikling!$CC$7:$KP$63,N$3),"")</f>
        <v>880</v>
      </c>
      <c r="O332" s="105">
        <f>IF(HLOOKUP($BT332,Prisudvikling!$CC$7:$KP$63,O$3)&gt;0,HLOOKUP($BT332,Prisudvikling!$CC$7:$KP$63,O$3),"")</f>
        <v>623.5</v>
      </c>
      <c r="P332" s="105">
        <f>IF(HLOOKUP($BT332,Prisudvikling!$CC$7:$KP$63,P$3)&gt;0,HLOOKUP($BT332,Prisudvikling!$CC$7:$KP$63,P$3),"")</f>
        <v>503</v>
      </c>
      <c r="Q332" s="105">
        <f>IF(HLOOKUP($BT332,Prisudvikling!$CC$7:$KP$63,Q$3)&gt;0,HLOOKUP($BT332,Prisudvikling!$CC$7:$KP$63,Q$3),"")</f>
        <v>1025</v>
      </c>
      <c r="R332" s="105">
        <f>IF(HLOOKUP($BT332,Prisudvikling!$CC$7:$KP$63,R$3)&gt;0,HLOOKUP($BT332,Prisudvikling!$CC$7:$KP$63,R$3),"")</f>
        <v>917</v>
      </c>
      <c r="S332" s="105">
        <f>IF(HLOOKUP($BT332,Prisudvikling!$CC$7:$KP$63,S$3)&gt;0,HLOOKUP($BT332,Prisudvikling!$CC$7:$KP$63,S$3),"")</f>
        <v>568</v>
      </c>
      <c r="T332" s="105">
        <f>IF(HLOOKUP($BT332,Prisudvikling!$CC$7:$KP$63,T$3)&gt;0,HLOOKUP($BT332,Prisudvikling!$CC$7:$KP$63,T$3),"")</f>
        <v>517</v>
      </c>
      <c r="U332" s="105">
        <f>IF(HLOOKUP($BT332,Prisudvikling!$CC$7:$KP$63,U$3)&gt;0,HLOOKUP($BT332,Prisudvikling!$CC$7:$KP$63,U$3),"")</f>
        <v>193.5</v>
      </c>
      <c r="V332" s="105">
        <f>IF(HLOOKUP($BT332,Prisudvikling!$CC$7:$KP$63,V$3)&gt;0,HLOOKUP($BT332,Prisudvikling!$CC$7:$KP$63,V$3),"")</f>
        <v>210.5</v>
      </c>
      <c r="W332" s="105">
        <f>IF(HLOOKUP($BT332,Prisudvikling!$CC$7:$KP$63,W$3)&gt;0,HLOOKUP($BT332,Prisudvikling!$CC$7:$KP$63,W$3),"")</f>
        <v>222.5</v>
      </c>
      <c r="X332" s="32" t="str">
        <f>IF(HLOOKUP($BT332,Prisudvikling!$CC$7:$KP$63,X$3)&gt;0,HLOOKUP($BT332,Prisudvikling!$CC$7:$KP$63,X$3),"")</f>
        <v/>
      </c>
      <c r="Y332" s="32">
        <f>IF(HLOOKUP($BT332,Prisudvikling!$CC$7:$KP$63,Y$3)&gt;0,HLOOKUP($BT332,Prisudvikling!$CC$7:$KP$63,Y$3),"")</f>
        <v>1.8850465711842381</v>
      </c>
      <c r="Z332" s="32">
        <f>IF(HLOOKUP($BT332,Prisudvikling!$CC$7:$KP$63,Z$3)&gt;0,HLOOKUP($BT332,Prisudvikling!$CC$7:$KP$63,Z$3),"")</f>
        <v>3.622509425051561</v>
      </c>
      <c r="AA332" s="32">
        <f>IF(HLOOKUP($BT332,Prisudvikling!$CC$7:$KP$63,AA$3)&gt;0,HLOOKUP($BT332,Prisudvikling!$CC$7:$KP$63,AA$3),"")</f>
        <v>1.95</v>
      </c>
      <c r="AB332" s="32">
        <f>IF(HLOOKUP($BT332,Prisudvikling!$CC$7:$KP$63,AB$3)&gt;0,HLOOKUP($BT332,Prisudvikling!$CC$7:$KP$63,AB$3),"")</f>
        <v>11.5</v>
      </c>
      <c r="AC332" s="32">
        <f>IF(HLOOKUP($BT332,Prisudvikling!$CC$7:$KP$63,AC$3)&gt;0,HLOOKUP($BT332,Prisudvikling!$CC$7:$KP$63,AC$3),"")</f>
        <v>12</v>
      </c>
      <c r="AD332" s="32" t="str">
        <f>IF(HLOOKUP($BT332,Prisudvikling!$CC$7:$KP$63,AD$3)&gt;0,HLOOKUP($BT332,Prisudvikling!$CC$7:$KP$63,AD$3),"")</f>
        <v/>
      </c>
      <c r="AE332" s="32" t="str">
        <f>IF(HLOOKUP($BT332,Prisudvikling!$CC$7:$KP$63,AE$3)&gt;0,HLOOKUP($BT332,Prisudvikling!$CC$7:$KP$63,AE$3),"")</f>
        <v/>
      </c>
      <c r="AF332" s="32">
        <f>IF(HLOOKUP($BT332,Prisudvikling!$CC$7:$KP$63,AF$3)&gt;0,HLOOKUP($BT332,Prisudvikling!$CC$7:$KP$63,AF$3),"")</f>
        <v>1490</v>
      </c>
      <c r="AG332" s="32">
        <f>IF(HLOOKUP($BT332,Prisudvikling!$CC$7:$KP$63,AG$3)&gt;0,HLOOKUP($BT332,Prisudvikling!$CC$7:$KP$63,AG$3),"")</f>
        <v>2860</v>
      </c>
      <c r="AH332" s="32">
        <f>IF(HLOOKUP($BT332,Prisudvikling!$CC$7:$KP$63,AH$3)&gt;0,HLOOKUP($BT332,Prisudvikling!$CC$7:$KP$63,AH$3),"")</f>
        <v>1540</v>
      </c>
      <c r="AI332" s="32">
        <f>IF(HLOOKUP($BT332,Prisudvikling!$CC$7:$KP$63,AI$3)&gt;0,HLOOKUP($BT332,Prisudvikling!$CC$7:$KP$63,AI$3),"")</f>
        <v>9080</v>
      </c>
      <c r="AJ332" s="32">
        <f>IF(HLOOKUP($BT332,Prisudvikling!$CC$7:$KP$63,AJ$3)&gt;0,HLOOKUP($BT332,Prisudvikling!$CC$7:$KP$63,AJ$3),"")</f>
        <v>9470</v>
      </c>
      <c r="AK332" s="32" t="str">
        <f>IF(HLOOKUP($BT332,Prisudvikling!$CC$7:$KP$63,AK$3)&gt;0,HLOOKUP($BT332,Prisudvikling!$CC$7:$KP$63,AK$3),"")</f>
        <v xml:space="preserve"> </v>
      </c>
      <c r="AL332" s="32" t="str">
        <f>IF(HLOOKUP($BT332,Prisudvikling!$CC$7:$KP$63,AL$3)&gt;0,HLOOKUP($BT332,Prisudvikling!$CC$7:$KP$63,AL$3),"")</f>
        <v/>
      </c>
      <c r="AM332" s="32" t="str">
        <f>IF(HLOOKUP($BT332,Prisudvikling!$CC$7:$KP$63,AM$3)&gt;0,HLOOKUP($BT332,Prisudvikling!$CC$7:$KP$63,AM$3),"")</f>
        <v/>
      </c>
      <c r="AN332" s="113">
        <f>IF(HLOOKUP($BT332,Prisudvikling!$CC$7:$KP$63,AN$3)&gt;0,HLOOKUP($BT332,Prisudvikling!$CC$7:$KP$63,AN$3),"")</f>
        <v>184.81460000000001</v>
      </c>
      <c r="AO332" s="113">
        <f>IF(HLOOKUP($BT332,Prisudvikling!$CC$7:$KP$63,AO$3)&gt;0,HLOOKUP($BT332,Prisudvikling!$CC$7:$KP$63,AO$3),"")</f>
        <v>189.8</v>
      </c>
      <c r="AP332" s="113">
        <f>IF(HLOOKUP($BT332,Prisudvikling!$CC$7:$KP$63,AP$3)&gt;0,HLOOKUP($BT332,Prisudvikling!$CC$7:$KP$63,AP$3),"")</f>
        <v>186.15289999999999</v>
      </c>
      <c r="AQ332" s="113">
        <f>IF(HLOOKUP($BT332,Prisudvikling!$CC$7:$KP$63,AQ$3)&gt;0,HLOOKUP($BT332,Prisudvikling!$CC$7:$KP$63,AQ$3),"")</f>
        <v>161.67230000000001</v>
      </c>
      <c r="AR332" s="113">
        <f>IF(HLOOKUP($BT332,Prisudvikling!$CC$7:$KP$63,AR$3)&gt;0,HLOOKUP($BT332,Prisudvikling!$CC$7:$KP$63,AR$3),"")</f>
        <v>166.7</v>
      </c>
      <c r="AS332" s="113">
        <f>IF(HLOOKUP($BT332,Prisudvikling!$CC$7:$KP$63,AS$3)&gt;0,HLOOKUP($BT332,Prisudvikling!$CC$7:$KP$63,AS$3),"")</f>
        <v>153.19829999999999</v>
      </c>
      <c r="AT332" s="113">
        <f>IF(HLOOKUP($BT332,Prisudvikling!$CC$7:$KP$63,AT$3)&gt;0,HLOOKUP($BT332,Prisudvikling!$CC$7:$KP$63,AT$3),"")</f>
        <v>144.0737</v>
      </c>
      <c r="AU332" s="113">
        <f>IF(HLOOKUP($BT332,Prisudvikling!$CC$7:$KP$63,AU$3)&gt;0,HLOOKUP($BT332,Prisudvikling!$CC$7:$KP$63,AU$3),"")</f>
        <v>149.1</v>
      </c>
      <c r="AV332" s="113" t="str">
        <f>IF(HLOOKUP($BT332,Prisudvikling!$CC$7:$KP$63,AV$3)&gt;0,HLOOKUP($BT332,Prisudvikling!$CC$7:$KP$63,AV$3),"")</f>
        <v/>
      </c>
      <c r="AW332" s="113">
        <f>IF(HLOOKUP($BT332,Prisudvikling!$CC$7:$KP$63,AW$3)&gt;0,HLOOKUP($BT332,Prisudvikling!$CC$7:$KP$63,AW$3),"")</f>
        <v>159.02500000000001</v>
      </c>
      <c r="AX332" s="113">
        <f>IF(HLOOKUP($BT332,Prisudvikling!$CC$7:$KP$63,AX$3)&gt;0,HLOOKUP($BT332,Prisudvikling!$CC$7:$KP$63,AX$3),"")</f>
        <v>164</v>
      </c>
      <c r="AY332" s="32" t="str">
        <f>IF(HLOOKUP($BT332,Prisudvikling!$CC$7:$KP$63,AY$3)&gt;0,HLOOKUP($BT332,Prisudvikling!$CC$7:$KP$63,AY$3),"")</f>
        <v/>
      </c>
      <c r="AZ332" s="32" t="str">
        <f>IF(HLOOKUP($BT332,Prisudvikling!$CC$7:$KP$63,AZ$3)&gt;0,HLOOKUP($BT332,Prisudvikling!$CC$7:$KP$63,AZ$3),"")</f>
        <v/>
      </c>
      <c r="BA332" s="32" t="str">
        <f>IF(HLOOKUP($BT332,Prisudvikling!$CC$7:$KP$63,BA$3)&gt;0,HLOOKUP($BT332,Prisudvikling!$CC$7:$KP$63,BA$3),"")</f>
        <v/>
      </c>
      <c r="BB332" s="32" t="str">
        <f>IF(HLOOKUP($BT332,Prisudvikling!$CC$7:$KP$63,BB$3)&gt;0,HLOOKUP($BT332,Prisudvikling!$CC$7:$KP$63,BB$3),"")</f>
        <v/>
      </c>
      <c r="BC332" s="32" t="str">
        <f>IF(HLOOKUP($BT332,Prisudvikling!$CC$7:$KP$63,BC$3)&gt;0,HLOOKUP($BT332,Prisudvikling!$CC$7:$KP$63,BC$3),"")</f>
        <v/>
      </c>
      <c r="BD332" s="32" t="str">
        <f>IF(HLOOKUP($BT332,Prisudvikling!$CC$7:$KP$63,BD$3)&gt;0,HLOOKUP($BT332,Prisudvikling!$CC$7:$KP$63,BD$3),"")</f>
        <v/>
      </c>
      <c r="BE332" s="32" t="str">
        <f>IF(HLOOKUP($BT332,Prisudvikling!$CC$7:$KP$63,BE$3)&gt;0,HLOOKUP($BT332,Prisudvikling!$CC$7:$KP$63,BE$3),"")</f>
        <v/>
      </c>
      <c r="BF332" s="32">
        <f>IF(HLOOKUP($BT332,Prisudvikling!$CC$7:$KP$63,BF$3)&gt;0,HLOOKUP($BT332,Prisudvikling!$CC$7:$KP$63,BF$3),"")</f>
        <v>155.06</v>
      </c>
      <c r="BG332" s="32" t="e">
        <f>IF(HLOOKUP($BT332,Prisudvikling!$CC$7:$KP$63,BG$3)&gt;0,HLOOKUP($BT332,Prisudvikling!$CC$7:$KP$63,BG$3),"")</f>
        <v>#REF!</v>
      </c>
      <c r="BH332" s="32" t="e">
        <f>IF(HLOOKUP($BT332,Prisudvikling!$CC$7:$KP$63,BH$3)&gt;0,HLOOKUP($BT332,Prisudvikling!$CC$7:$KP$63,BH$3),"")</f>
        <v>#REF!</v>
      </c>
      <c r="BI332" s="32" t="e">
        <f>IF(HLOOKUP($BT332,Prisudvikling!$CC$7:$KP$63,BI$3)&gt;0,HLOOKUP($BT332,Prisudvikling!$CC$7:$KP$63,BI$3),"")</f>
        <v>#REF!</v>
      </c>
      <c r="BJ332" s="32" t="e">
        <f>IF(HLOOKUP($BT332,Prisudvikling!$CC$7:$KP$63,BJ$3)&gt;0,HLOOKUP($BT332,Prisudvikling!$CC$7:$KP$63,BJ$3),"")</f>
        <v>#REF!</v>
      </c>
      <c r="BK332" s="32" t="e">
        <f>IF(HLOOKUP($BT332,Prisudvikling!$CC$7:$KP$63,BK$3)&gt;0,HLOOKUP($BT332,Prisudvikling!$CC$7:$KP$63,BK$3),"")</f>
        <v>#REF!</v>
      </c>
      <c r="BL332" s="32"/>
      <c r="BM332" s="32"/>
      <c r="BN332" s="32"/>
      <c r="BT332">
        <v>9</v>
      </c>
    </row>
    <row r="333" spans="1:72" x14ac:dyDescent="0.2">
      <c r="A333" s="82">
        <f>IF(HLOOKUP($BT333,Prisudvikling!$CC$7:$KP$63,D$3)&gt;0,YEAR(C333),0)</f>
        <v>2011</v>
      </c>
      <c r="B333" s="82">
        <f>IF(HLOOKUP($BT333,Prisudvikling!$CC$7:$KP$63,D$3)&gt;0,MONTH(C333),0)</f>
        <v>8</v>
      </c>
      <c r="C333" s="65">
        <f>IF(HLOOKUP($BT333,Prisudvikling!$CC$7:$KP$63,D$3)&gt;0,HLOOKUP($BT333,Prisudvikling!$CC$7:$KP$63,C$3),"")</f>
        <v>40774</v>
      </c>
      <c r="D333" s="105">
        <f>IF(HLOOKUP($BT333,Prisudvikling!$CC$7:$KP$63,D$3)&gt;0,HLOOKUP($BT333,Prisudvikling!$CC$7:$KP$63,D$3),"")</f>
        <v>149</v>
      </c>
      <c r="E333" s="105">
        <f>IF(HLOOKUP($BT333,Prisudvikling!$CC$7:$KP$63,E$3)&gt;0,HLOOKUP($BT333,Prisudvikling!$CC$7:$KP$63,E$3),"")</f>
        <v>141</v>
      </c>
      <c r="F333" s="105">
        <f>IF(HLOOKUP($BT333,Prisudvikling!$CC$7:$KP$63,F$3)&gt;0,HLOOKUP($BT333,Prisudvikling!$CC$7:$KP$63,F$3),"")</f>
        <v>144</v>
      </c>
      <c r="G333" s="105">
        <f>IF(HLOOKUP($BT333,Prisudvikling!$CC$7:$KP$63,G$3)&gt;0,HLOOKUP($BT333,Prisudvikling!$CC$7:$KP$63,G$3),"")</f>
        <v>220</v>
      </c>
      <c r="H333" s="105" t="str">
        <f>IF(HLOOKUP($BT333,Prisudvikling!$CC$7:$KP$63,H$3)&gt;0,HLOOKUP($BT333,Prisudvikling!$CC$7:$KP$63,H$3),"")</f>
        <v/>
      </c>
      <c r="I333" s="105">
        <f>IF(HLOOKUP($BT333,Prisudvikling!$CC$7:$KP$63,I$3)&gt;0,HLOOKUP($BT333,Prisudvikling!$CC$7:$KP$63,I$3),"")</f>
        <v>236.75</v>
      </c>
      <c r="J333" s="105">
        <f>IF(HLOOKUP($BT333,Prisudvikling!$CC$7:$KP$63,J$3)&gt;0,HLOOKUP($BT333,Prisudvikling!$CC$7:$KP$63,J$3),"")</f>
        <v>542</v>
      </c>
      <c r="K333" s="105">
        <f>IF(HLOOKUP($BT333,Prisudvikling!$CC$7:$KP$63,K$3)&gt;0,HLOOKUP($BT333,Prisudvikling!$CC$7:$KP$63,K$3),"")</f>
        <v>150</v>
      </c>
      <c r="L333" s="105">
        <f>IF(HLOOKUP($BT333,Prisudvikling!$CC$7:$KP$63,L$3)&gt;0,HLOOKUP($BT333,Prisudvikling!$CC$7:$KP$63,L$3),"")</f>
        <v>177</v>
      </c>
      <c r="M333" s="105">
        <f>IF(HLOOKUP($BT333,Prisudvikling!$CC$7:$KP$63,M$3)&gt;0,HLOOKUP($BT333,Prisudvikling!$CC$7:$KP$63,M$3),"")</f>
        <v>157</v>
      </c>
      <c r="N333" s="105">
        <f>IF(HLOOKUP($BT333,Prisudvikling!$CC$7:$KP$63,N$3)&gt;0,HLOOKUP($BT333,Prisudvikling!$CC$7:$KP$63,N$3),"")</f>
        <v>880</v>
      </c>
      <c r="O333" s="105">
        <f>IF(HLOOKUP($BT333,Prisudvikling!$CC$7:$KP$63,O$3)&gt;0,HLOOKUP($BT333,Prisudvikling!$CC$7:$KP$63,O$3),"")</f>
        <v>595</v>
      </c>
      <c r="P333" s="105">
        <f>IF(HLOOKUP($BT333,Prisudvikling!$CC$7:$KP$63,P$3)&gt;0,HLOOKUP($BT333,Prisudvikling!$CC$7:$KP$63,P$3),"")</f>
        <v>503</v>
      </c>
      <c r="Q333" s="105">
        <f>IF(HLOOKUP($BT333,Prisudvikling!$CC$7:$KP$63,Q$3)&gt;0,HLOOKUP($BT333,Prisudvikling!$CC$7:$KP$63,Q$3),"")</f>
        <v>1025</v>
      </c>
      <c r="R333" s="105">
        <f>IF(HLOOKUP($BT333,Prisudvikling!$CC$7:$KP$63,R$3)&gt;0,HLOOKUP($BT333,Prisudvikling!$CC$7:$KP$63,R$3),"")</f>
        <v>917</v>
      </c>
      <c r="S333" s="105">
        <f>IF(HLOOKUP($BT333,Prisudvikling!$CC$7:$KP$63,S$3)&gt;0,HLOOKUP($BT333,Prisudvikling!$CC$7:$KP$63,S$3),"")</f>
        <v>568</v>
      </c>
      <c r="T333" s="105">
        <f>IF(HLOOKUP($BT333,Prisudvikling!$CC$7:$KP$63,T$3)&gt;0,HLOOKUP($BT333,Prisudvikling!$CC$7:$KP$63,T$3),"")</f>
        <v>517</v>
      </c>
      <c r="U333" s="105">
        <f>IF(HLOOKUP($BT333,Prisudvikling!$CC$7:$KP$63,U$3)&gt;0,HLOOKUP($BT333,Prisudvikling!$CC$7:$KP$63,U$3),"")</f>
        <v>192.75</v>
      </c>
      <c r="V333" s="105">
        <f>IF(HLOOKUP($BT333,Prisudvikling!$CC$7:$KP$63,V$3)&gt;0,HLOOKUP($BT333,Prisudvikling!$CC$7:$KP$63,V$3),"")</f>
        <v>210.25</v>
      </c>
      <c r="W333" s="105">
        <f>IF(HLOOKUP($BT333,Prisudvikling!$CC$7:$KP$63,W$3)&gt;0,HLOOKUP($BT333,Prisudvikling!$CC$7:$KP$63,W$3),"")</f>
        <v>222.75</v>
      </c>
      <c r="X333" s="32" t="str">
        <f>IF(HLOOKUP($BT333,Prisudvikling!$CC$7:$KP$63,X$3)&gt;0,HLOOKUP($BT333,Prisudvikling!$CC$7:$KP$63,X$3),"")</f>
        <v/>
      </c>
      <c r="Y333" s="32">
        <f>IF(HLOOKUP($BT333,Prisudvikling!$CC$7:$KP$63,Y$3)&gt;0,HLOOKUP($BT333,Prisudvikling!$CC$7:$KP$63,Y$3),"")</f>
        <v>1.8850465711842381</v>
      </c>
      <c r="Z333" s="32">
        <f>IF(HLOOKUP($BT333,Prisudvikling!$CC$7:$KP$63,Z$3)&gt;0,HLOOKUP($BT333,Prisudvikling!$CC$7:$KP$63,Z$3),"")</f>
        <v>3.622509425051561</v>
      </c>
      <c r="AA333" s="32">
        <f>IF(HLOOKUP($BT333,Prisudvikling!$CC$7:$KP$63,AA$3)&gt;0,HLOOKUP($BT333,Prisudvikling!$CC$7:$KP$63,AA$3),"")</f>
        <v>1.87</v>
      </c>
      <c r="AB333" s="32">
        <f>IF(HLOOKUP($BT333,Prisudvikling!$CC$7:$KP$63,AB$3)&gt;0,HLOOKUP($BT333,Prisudvikling!$CC$7:$KP$63,AB$3),"")</f>
        <v>11.25</v>
      </c>
      <c r="AC333" s="32">
        <f>IF(HLOOKUP($BT333,Prisudvikling!$CC$7:$KP$63,AC$3)&gt;0,HLOOKUP($BT333,Prisudvikling!$CC$7:$KP$63,AC$3),"")</f>
        <v>12</v>
      </c>
      <c r="AD333" s="32" t="str">
        <f>IF(HLOOKUP($BT333,Prisudvikling!$CC$7:$KP$63,AD$3)&gt;0,HLOOKUP($BT333,Prisudvikling!$CC$7:$KP$63,AD$3),"")</f>
        <v/>
      </c>
      <c r="AE333" s="32" t="str">
        <f>IF(HLOOKUP($BT333,Prisudvikling!$CC$7:$KP$63,AE$3)&gt;0,HLOOKUP($BT333,Prisudvikling!$CC$7:$KP$63,AE$3),"")</f>
        <v/>
      </c>
      <c r="AF333" s="32">
        <f>IF(HLOOKUP($BT333,Prisudvikling!$CC$7:$KP$63,AF$3)&gt;0,HLOOKUP($BT333,Prisudvikling!$CC$7:$KP$63,AF$3),"")</f>
        <v>1490</v>
      </c>
      <c r="AG333" s="32">
        <f>IF(HLOOKUP($BT333,Prisudvikling!$CC$7:$KP$63,AG$3)&gt;0,HLOOKUP($BT333,Prisudvikling!$CC$7:$KP$63,AG$3),"")</f>
        <v>2860</v>
      </c>
      <c r="AH333" s="32">
        <f>IF(HLOOKUP($BT333,Prisudvikling!$CC$7:$KP$63,AH$3)&gt;0,HLOOKUP($BT333,Prisudvikling!$CC$7:$KP$63,AH$3),"")</f>
        <v>1480</v>
      </c>
      <c r="AI333" s="32">
        <f>IF(HLOOKUP($BT333,Prisudvikling!$CC$7:$KP$63,AI$3)&gt;0,HLOOKUP($BT333,Prisudvikling!$CC$7:$KP$63,AI$3),"")</f>
        <v>8880</v>
      </c>
      <c r="AJ333" s="32">
        <f>IF(HLOOKUP($BT333,Prisudvikling!$CC$7:$KP$63,AJ$3)&gt;0,HLOOKUP($BT333,Prisudvikling!$CC$7:$KP$63,AJ$3),"")</f>
        <v>9470</v>
      </c>
      <c r="AK333" s="32" t="str">
        <f>IF(HLOOKUP($BT333,Prisudvikling!$CC$7:$KP$63,AK$3)&gt;0,HLOOKUP($BT333,Prisudvikling!$CC$7:$KP$63,AK$3),"")</f>
        <v xml:space="preserve"> </v>
      </c>
      <c r="AL333" s="32" t="str">
        <f>IF(HLOOKUP($BT333,Prisudvikling!$CC$7:$KP$63,AL$3)&gt;0,HLOOKUP($BT333,Prisudvikling!$CC$7:$KP$63,AL$3),"")</f>
        <v/>
      </c>
      <c r="AM333" s="32" t="str">
        <f>IF(HLOOKUP($BT333,Prisudvikling!$CC$7:$KP$63,AM$3)&gt;0,HLOOKUP($BT333,Prisudvikling!$CC$7:$KP$63,AM$3),"")</f>
        <v/>
      </c>
      <c r="AN333" s="113">
        <f>IF(HLOOKUP($BT333,Prisudvikling!$CC$7:$KP$63,AN$3)&gt;0,HLOOKUP($BT333,Prisudvikling!$CC$7:$KP$63,AN$3),"")</f>
        <v>181.91929999999999</v>
      </c>
      <c r="AO333" s="113">
        <f>IF(HLOOKUP($BT333,Prisudvikling!$CC$7:$KP$63,AO$3)&gt;0,HLOOKUP($BT333,Prisudvikling!$CC$7:$KP$63,AO$3),"")</f>
        <v>186.9</v>
      </c>
      <c r="AP333" s="113">
        <f>IF(HLOOKUP($BT333,Prisudvikling!$CC$7:$KP$63,AP$3)&gt;0,HLOOKUP($BT333,Prisudvikling!$CC$7:$KP$63,AP$3),"")</f>
        <v>183.39490000000001</v>
      </c>
      <c r="AQ333" s="113">
        <f>IF(HLOOKUP($BT333,Prisudvikling!$CC$7:$KP$63,AQ$3)&gt;0,HLOOKUP($BT333,Prisudvikling!$CC$7:$KP$63,AQ$3),"")</f>
        <v>159.58680000000001</v>
      </c>
      <c r="AR333" s="113">
        <f>IF(HLOOKUP($BT333,Prisudvikling!$CC$7:$KP$63,AR$3)&gt;0,HLOOKUP($BT333,Prisudvikling!$CC$7:$KP$63,AR$3),"")</f>
        <v>164.6</v>
      </c>
      <c r="AS333" s="113">
        <f>IF(HLOOKUP($BT333,Prisudvikling!$CC$7:$KP$63,AS$3)&gt;0,HLOOKUP($BT333,Prisudvikling!$CC$7:$KP$63,AS$3),"")</f>
        <v>151.11879999999999</v>
      </c>
      <c r="AT333" s="113">
        <f>IF(HLOOKUP($BT333,Prisudvikling!$CC$7:$KP$63,AT$3)&gt;0,HLOOKUP($BT333,Prisudvikling!$CC$7:$KP$63,AT$3),"")</f>
        <v>142.72710000000001</v>
      </c>
      <c r="AU333" s="113">
        <f>IF(HLOOKUP($BT333,Prisudvikling!$CC$7:$KP$63,AU$3)&gt;0,HLOOKUP($BT333,Prisudvikling!$CC$7:$KP$63,AU$3),"")</f>
        <v>147.69999999999999</v>
      </c>
      <c r="AV333" s="113" t="str">
        <f>IF(HLOOKUP($BT333,Prisudvikling!$CC$7:$KP$63,AV$3)&gt;0,HLOOKUP($BT333,Prisudvikling!$CC$7:$KP$63,AV$3),"")</f>
        <v/>
      </c>
      <c r="AW333" s="113">
        <f>IF(HLOOKUP($BT333,Prisudvikling!$CC$7:$KP$63,AW$3)&gt;0,HLOOKUP($BT333,Prisudvikling!$CC$7:$KP$63,AW$3),"")</f>
        <v>157.10849999999999</v>
      </c>
      <c r="AX333" s="113">
        <f>IF(HLOOKUP($BT333,Prisudvikling!$CC$7:$KP$63,AX$3)&gt;0,HLOOKUP($BT333,Prisudvikling!$CC$7:$KP$63,AX$3),"")</f>
        <v>162.1</v>
      </c>
      <c r="BT333">
        <v>10</v>
      </c>
    </row>
    <row r="334" spans="1:72" x14ac:dyDescent="0.2">
      <c r="A334" s="82">
        <f>IF(HLOOKUP($BT334,Prisudvikling!$CC$7:$KP$63,D$3)&gt;0,YEAR(C334),0)</f>
        <v>2011</v>
      </c>
      <c r="B334" s="82">
        <f>IF(HLOOKUP($BT334,Prisudvikling!$CC$7:$KP$63,D$3)&gt;0,MONTH(C334),0)</f>
        <v>8</v>
      </c>
      <c r="C334" s="65">
        <f>IF(HLOOKUP($BT334,Prisudvikling!$CC$7:$KP$63,D$3)&gt;0,HLOOKUP($BT334,Prisudvikling!$CC$7:$KP$63,C$3),"")</f>
        <v>40781</v>
      </c>
      <c r="D334" s="105">
        <f>IF(HLOOKUP($BT334,Prisudvikling!$CC$7:$KP$63,D$3)&gt;0,HLOOKUP($BT334,Prisudvikling!$CC$7:$KP$63,D$3),"")</f>
        <v>145</v>
      </c>
      <c r="E334" s="105">
        <f>IF(HLOOKUP($BT334,Prisudvikling!$CC$7:$KP$63,E$3)&gt;0,HLOOKUP($BT334,Prisudvikling!$CC$7:$KP$63,E$3),"")</f>
        <v>143</v>
      </c>
      <c r="F334" s="105">
        <f>IF(HLOOKUP($BT334,Prisudvikling!$CC$7:$KP$63,F$3)&gt;0,HLOOKUP($BT334,Prisudvikling!$CC$7:$KP$63,F$3),"")</f>
        <v>145</v>
      </c>
      <c r="G334" s="105">
        <f>IF(HLOOKUP($BT334,Prisudvikling!$CC$7:$KP$63,G$3)&gt;0,HLOOKUP($BT334,Prisudvikling!$CC$7:$KP$63,G$3),"")</f>
        <v>220</v>
      </c>
      <c r="H334" s="105" t="str">
        <f>IF(HLOOKUP($BT334,Prisudvikling!$CC$7:$KP$63,H$3)&gt;0,HLOOKUP($BT334,Prisudvikling!$CC$7:$KP$63,H$3),"")</f>
        <v/>
      </c>
      <c r="I334" s="105">
        <f>IF(HLOOKUP($BT334,Prisudvikling!$CC$7:$KP$63,I$3)&gt;0,HLOOKUP($BT334,Prisudvikling!$CC$7:$KP$63,I$3),"")</f>
        <v>235</v>
      </c>
      <c r="J334" s="105">
        <f>IF(HLOOKUP($BT334,Prisudvikling!$CC$7:$KP$63,J$3)&gt;0,HLOOKUP($BT334,Prisudvikling!$CC$7:$KP$63,J$3),"")</f>
        <v>545</v>
      </c>
      <c r="K334" s="105">
        <f>IF(HLOOKUP($BT334,Prisudvikling!$CC$7:$KP$63,K$3)&gt;0,HLOOKUP($BT334,Prisudvikling!$CC$7:$KP$63,K$3),"")</f>
        <v>146</v>
      </c>
      <c r="L334" s="105">
        <f>IF(HLOOKUP($BT334,Prisudvikling!$CC$7:$KP$63,L$3)&gt;0,HLOOKUP($BT334,Prisudvikling!$CC$7:$KP$63,L$3),"")</f>
        <v>175</v>
      </c>
      <c r="M334" s="105">
        <f>IF(HLOOKUP($BT334,Prisudvikling!$CC$7:$KP$63,M$3)&gt;0,HLOOKUP($BT334,Prisudvikling!$CC$7:$KP$63,M$3),"")</f>
        <v>148.75</v>
      </c>
      <c r="N334" s="105">
        <f>IF(HLOOKUP($BT334,Prisudvikling!$CC$7:$KP$63,N$3)&gt;0,HLOOKUP($BT334,Prisudvikling!$CC$7:$KP$63,N$3),"")</f>
        <v>860</v>
      </c>
      <c r="O334" s="105">
        <f>IF(HLOOKUP($BT334,Prisudvikling!$CC$7:$KP$63,O$3)&gt;0,HLOOKUP($BT334,Prisudvikling!$CC$7:$KP$63,O$3),"")</f>
        <v>595</v>
      </c>
      <c r="P334" s="105">
        <f>IF(HLOOKUP($BT334,Prisudvikling!$CC$7:$KP$63,P$3)&gt;0,HLOOKUP($BT334,Prisudvikling!$CC$7:$KP$63,P$3),"")</f>
        <v>503</v>
      </c>
      <c r="Q334" s="105">
        <f>IF(HLOOKUP($BT334,Prisudvikling!$CC$7:$KP$63,Q$3)&gt;0,HLOOKUP($BT334,Prisudvikling!$CC$7:$KP$63,Q$3),"")</f>
        <v>1025</v>
      </c>
      <c r="R334" s="105">
        <f>IF(HLOOKUP($BT334,Prisudvikling!$CC$7:$KP$63,R$3)&gt;0,HLOOKUP($BT334,Prisudvikling!$CC$7:$KP$63,R$3),"")</f>
        <v>917</v>
      </c>
      <c r="S334" s="105">
        <f>IF(HLOOKUP($BT334,Prisudvikling!$CC$7:$KP$63,S$3)&gt;0,HLOOKUP($BT334,Prisudvikling!$CC$7:$KP$63,S$3),"")</f>
        <v>568</v>
      </c>
      <c r="T334" s="105">
        <f>IF(HLOOKUP($BT334,Prisudvikling!$CC$7:$KP$63,T$3)&gt;0,HLOOKUP($BT334,Prisudvikling!$CC$7:$KP$63,T$3),"")</f>
        <v>517</v>
      </c>
      <c r="U334" s="105">
        <f>IF(HLOOKUP($BT334,Prisudvikling!$CC$7:$KP$63,U$3)&gt;0,HLOOKUP($BT334,Prisudvikling!$CC$7:$KP$63,U$3),"")</f>
        <v>192.25</v>
      </c>
      <c r="V334" s="105">
        <f>IF(HLOOKUP($BT334,Prisudvikling!$CC$7:$KP$63,V$3)&gt;0,HLOOKUP($BT334,Prisudvikling!$CC$7:$KP$63,V$3),"")</f>
        <v>209.25</v>
      </c>
      <c r="W334" s="105">
        <f>IF(HLOOKUP($BT334,Prisudvikling!$CC$7:$KP$63,W$3)&gt;0,HLOOKUP($BT334,Prisudvikling!$CC$7:$KP$63,W$3),"")</f>
        <v>221.25</v>
      </c>
      <c r="X334" s="32" t="str">
        <f>IF(HLOOKUP($BT334,Prisudvikling!$CC$7:$KP$63,X$3)&gt;0,HLOOKUP($BT334,Prisudvikling!$CC$7:$KP$63,X$3),"")</f>
        <v/>
      </c>
      <c r="Y334" s="32">
        <f>IF(HLOOKUP($BT334,Prisudvikling!$CC$7:$KP$63,Y$3)&gt;0,HLOOKUP($BT334,Prisudvikling!$CC$7:$KP$63,Y$3),"")</f>
        <v>1.8850465711842381</v>
      </c>
      <c r="Z334" s="32">
        <f>IF(HLOOKUP($BT334,Prisudvikling!$CC$7:$KP$63,Z$3)&gt;0,HLOOKUP($BT334,Prisudvikling!$CC$7:$KP$63,Z$3),"")</f>
        <v>3.622509425051561</v>
      </c>
      <c r="AA334" s="32">
        <f>IF(HLOOKUP($BT334,Prisudvikling!$CC$7:$KP$63,AA$3)&gt;0,HLOOKUP($BT334,Prisudvikling!$CC$7:$KP$63,AA$3),"")</f>
        <v>1.87</v>
      </c>
      <c r="AB334" s="32">
        <f>IF(HLOOKUP($BT334,Prisudvikling!$CC$7:$KP$63,AB$3)&gt;0,HLOOKUP($BT334,Prisudvikling!$CC$7:$KP$63,AB$3),"")</f>
        <v>11.15</v>
      </c>
      <c r="AC334" s="32">
        <f>IF(HLOOKUP($BT334,Prisudvikling!$CC$7:$KP$63,AC$3)&gt;0,HLOOKUP($BT334,Prisudvikling!$CC$7:$KP$63,AC$3),"")</f>
        <v>12</v>
      </c>
      <c r="AD334" s="32" t="str">
        <f>IF(HLOOKUP($BT334,Prisudvikling!$CC$7:$KP$63,AD$3)&gt;0,HLOOKUP($BT334,Prisudvikling!$CC$7:$KP$63,AD$3),"")</f>
        <v/>
      </c>
      <c r="AE334" s="32" t="str">
        <f>IF(HLOOKUP($BT334,Prisudvikling!$CC$7:$KP$63,AE$3)&gt;0,HLOOKUP($BT334,Prisudvikling!$CC$7:$KP$63,AE$3),"")</f>
        <v/>
      </c>
      <c r="AF334" s="32">
        <f>IF(HLOOKUP($BT334,Prisudvikling!$CC$7:$KP$63,AF$3)&gt;0,HLOOKUP($BT334,Prisudvikling!$CC$7:$KP$63,AF$3),"")</f>
        <v>1490</v>
      </c>
      <c r="AG334" s="32">
        <f>IF(HLOOKUP($BT334,Prisudvikling!$CC$7:$KP$63,AG$3)&gt;0,HLOOKUP($BT334,Prisudvikling!$CC$7:$KP$63,AG$3),"")</f>
        <v>2860</v>
      </c>
      <c r="AH334" s="32">
        <f>IF(HLOOKUP($BT334,Prisudvikling!$CC$7:$KP$63,AH$3)&gt;0,HLOOKUP($BT334,Prisudvikling!$CC$7:$KP$63,AH$3),"")</f>
        <v>1480</v>
      </c>
      <c r="AI334" s="32">
        <f>IF(HLOOKUP($BT334,Prisudvikling!$CC$7:$KP$63,AI$3)&gt;0,HLOOKUP($BT334,Prisudvikling!$CC$7:$KP$63,AI$3),"")</f>
        <v>8800</v>
      </c>
      <c r="AJ334" s="32">
        <f>IF(HLOOKUP($BT334,Prisudvikling!$CC$7:$KP$63,AJ$3)&gt;0,HLOOKUP($BT334,Prisudvikling!$CC$7:$KP$63,AJ$3),"")</f>
        <v>9470</v>
      </c>
      <c r="AK334" s="32" t="str">
        <f>IF(HLOOKUP($BT334,Prisudvikling!$CC$7:$KP$63,AK$3)&gt;0,HLOOKUP($BT334,Prisudvikling!$CC$7:$KP$63,AK$3),"")</f>
        <v xml:space="preserve"> </v>
      </c>
      <c r="AL334" s="32" t="str">
        <f>IF(HLOOKUP($BT334,Prisudvikling!$CC$7:$KP$63,AL$3)&gt;0,HLOOKUP($BT334,Prisudvikling!$CC$7:$KP$63,AL$3),"")</f>
        <v/>
      </c>
      <c r="AM334" s="32" t="str">
        <f>IF(HLOOKUP($BT334,Prisudvikling!$CC$7:$KP$63,AM$3)&gt;0,HLOOKUP($BT334,Prisudvikling!$CC$7:$KP$63,AM$3),"")</f>
        <v/>
      </c>
      <c r="AN334" s="113">
        <f>IF(HLOOKUP($BT334,Prisudvikling!$CC$7:$KP$63,AN$3)&gt;0,HLOOKUP($BT334,Prisudvikling!$CC$7:$KP$63,AN$3),"")</f>
        <v>181.5959</v>
      </c>
      <c r="AO334" s="113">
        <f>IF(HLOOKUP($BT334,Prisudvikling!$CC$7:$KP$63,AO$3)&gt;0,HLOOKUP($BT334,Prisudvikling!$CC$7:$KP$63,AO$3),"")</f>
        <v>186.6</v>
      </c>
      <c r="AP334" s="113">
        <f>IF(HLOOKUP($BT334,Prisudvikling!$CC$7:$KP$63,AP$3)&gt;0,HLOOKUP($BT334,Prisudvikling!$CC$7:$KP$63,AP$3),"")</f>
        <v>183.79069999999999</v>
      </c>
      <c r="AQ334" s="113">
        <f>IF(HLOOKUP($BT334,Prisudvikling!$CC$7:$KP$63,AQ$3)&gt;0,HLOOKUP($BT334,Prisudvikling!$CC$7:$KP$63,AQ$3),"")</f>
        <v>159.16220000000001</v>
      </c>
      <c r="AR334" s="113">
        <f>IF(HLOOKUP($BT334,Prisudvikling!$CC$7:$KP$63,AR$3)&gt;0,HLOOKUP($BT334,Prisudvikling!$CC$7:$KP$63,AR$3),"")</f>
        <v>164.2</v>
      </c>
      <c r="AS334" s="113">
        <f>IF(HLOOKUP($BT334,Prisudvikling!$CC$7:$KP$63,AS$3)&gt;0,HLOOKUP($BT334,Prisudvikling!$CC$7:$KP$63,AS$3),"")</f>
        <v>151.08269999999999</v>
      </c>
      <c r="AT334" s="113">
        <f>IF(HLOOKUP($BT334,Prisudvikling!$CC$7:$KP$63,AT$3)&gt;0,HLOOKUP($BT334,Prisudvikling!$CC$7:$KP$63,AT$3),"")</f>
        <v>141.54179999999999</v>
      </c>
      <c r="AU334" s="113">
        <f>IF(HLOOKUP($BT334,Prisudvikling!$CC$7:$KP$63,AU$3)&gt;0,HLOOKUP($BT334,Prisudvikling!$CC$7:$KP$63,AU$3),"")</f>
        <v>146.5</v>
      </c>
      <c r="AV334" s="113" t="str">
        <f>IF(HLOOKUP($BT334,Prisudvikling!$CC$7:$KP$63,AV$3)&gt;0,HLOOKUP($BT334,Prisudvikling!$CC$7:$KP$63,AV$3),"")</f>
        <v/>
      </c>
      <c r="AW334" s="113">
        <f>IF(HLOOKUP($BT334,Prisudvikling!$CC$7:$KP$63,AW$3)&gt;0,HLOOKUP($BT334,Prisudvikling!$CC$7:$KP$63,AW$3),"")</f>
        <v>156.1026</v>
      </c>
      <c r="AX334" s="113">
        <f>IF(HLOOKUP($BT334,Prisudvikling!$CC$7:$KP$63,AX$3)&gt;0,HLOOKUP($BT334,Prisudvikling!$CC$7:$KP$63,AX$3),"")</f>
        <v>161.1</v>
      </c>
      <c r="BT334">
        <v>11</v>
      </c>
    </row>
    <row r="335" spans="1:72" x14ac:dyDescent="0.2">
      <c r="A335" s="82">
        <f>IF(HLOOKUP($BT335,Prisudvikling!$CC$7:$KP$63,D$3)&gt;0,YEAR(C335),0)</f>
        <v>2011</v>
      </c>
      <c r="B335" s="82">
        <f>IF(HLOOKUP($BT335,Prisudvikling!$CC$7:$KP$63,D$3)&gt;0,MONTH(C335),0)</f>
        <v>9</v>
      </c>
      <c r="C335" s="65">
        <f>IF(HLOOKUP($BT335,Prisudvikling!$CC$7:$KP$63,D$3)&gt;0,HLOOKUP($BT335,Prisudvikling!$CC$7:$KP$63,C$3),"")</f>
        <v>40788</v>
      </c>
      <c r="D335" s="105">
        <f>IF(HLOOKUP($BT335,Prisudvikling!$CC$7:$KP$63,D$3)&gt;0,HLOOKUP($BT335,Prisudvikling!$CC$7:$KP$63,D$3),"")</f>
        <v>145</v>
      </c>
      <c r="E335" s="105">
        <f>IF(HLOOKUP($BT335,Prisudvikling!$CC$7:$KP$63,E$3)&gt;0,HLOOKUP($BT335,Prisudvikling!$CC$7:$KP$63,E$3),"")</f>
        <v>148</v>
      </c>
      <c r="F335" s="105">
        <f>IF(HLOOKUP($BT335,Prisudvikling!$CC$7:$KP$63,F$3)&gt;0,HLOOKUP($BT335,Prisudvikling!$CC$7:$KP$63,F$3),"")</f>
        <v>157</v>
      </c>
      <c r="G335" s="105" t="str">
        <f>IF(HLOOKUP($BT335,Prisudvikling!$CC$7:$KP$63,G$3)&gt;0,HLOOKUP($BT335,Prisudvikling!$CC$7:$KP$63,G$3),"")</f>
        <v/>
      </c>
      <c r="H335" s="105" t="str">
        <f>IF(HLOOKUP($BT335,Prisudvikling!$CC$7:$KP$63,H$3)&gt;0,HLOOKUP($BT335,Prisudvikling!$CC$7:$KP$63,H$3),"")</f>
        <v/>
      </c>
      <c r="I335" s="105">
        <f>IF(HLOOKUP($BT335,Prisudvikling!$CC$7:$KP$63,I$3)&gt;0,HLOOKUP($BT335,Prisudvikling!$CC$7:$KP$63,I$3),"")</f>
        <v>242.5</v>
      </c>
      <c r="J335" s="105">
        <f>IF(HLOOKUP($BT335,Prisudvikling!$CC$7:$KP$63,J$3)&gt;0,HLOOKUP($BT335,Prisudvikling!$CC$7:$KP$63,J$3),"")</f>
        <v>560</v>
      </c>
      <c r="K335" s="105">
        <f>IF(HLOOKUP($BT335,Prisudvikling!$CC$7:$KP$63,K$3)&gt;0,HLOOKUP($BT335,Prisudvikling!$CC$7:$KP$63,K$3),"")</f>
        <v>168.25</v>
      </c>
      <c r="L335" s="105">
        <f>IF(HLOOKUP($BT335,Prisudvikling!$CC$7:$KP$63,L$3)&gt;0,HLOOKUP($BT335,Prisudvikling!$CC$7:$KP$63,L$3),"")</f>
        <v>186</v>
      </c>
      <c r="M335" s="105">
        <f>IF(HLOOKUP($BT335,Prisudvikling!$CC$7:$KP$63,M$3)&gt;0,HLOOKUP($BT335,Prisudvikling!$CC$7:$KP$63,M$3),"")</f>
        <v>148.75</v>
      </c>
      <c r="N335" s="105">
        <f>IF(HLOOKUP($BT335,Prisudvikling!$CC$7:$KP$63,N$3)&gt;0,HLOOKUP($BT335,Prisudvikling!$CC$7:$KP$63,N$3),"")</f>
        <v>877</v>
      </c>
      <c r="O335" s="105">
        <f>IF(HLOOKUP($BT335,Prisudvikling!$CC$7:$KP$63,O$3)&gt;0,HLOOKUP($BT335,Prisudvikling!$CC$7:$KP$63,O$3),"")</f>
        <v>621</v>
      </c>
      <c r="P335" s="105">
        <f>IF(HLOOKUP($BT335,Prisudvikling!$CC$7:$KP$63,P$3)&gt;0,HLOOKUP($BT335,Prisudvikling!$CC$7:$KP$63,P$3),"")</f>
        <v>503</v>
      </c>
      <c r="Q335" s="105">
        <f>IF(HLOOKUP($BT335,Prisudvikling!$CC$7:$KP$63,Q$3)&gt;0,HLOOKUP($BT335,Prisudvikling!$CC$7:$KP$63,Q$3),"")</f>
        <v>1025</v>
      </c>
      <c r="R335" s="105">
        <f>IF(HLOOKUP($BT335,Prisudvikling!$CC$7:$KP$63,R$3)&gt;0,HLOOKUP($BT335,Prisudvikling!$CC$7:$KP$63,R$3),"")</f>
        <v>917</v>
      </c>
      <c r="S335" s="105">
        <f>IF(HLOOKUP($BT335,Prisudvikling!$CC$7:$KP$63,S$3)&gt;0,HLOOKUP($BT335,Prisudvikling!$CC$7:$KP$63,S$3),"")</f>
        <v>568</v>
      </c>
      <c r="T335" s="105">
        <f>IF(HLOOKUP($BT335,Prisudvikling!$CC$7:$KP$63,T$3)&gt;0,HLOOKUP($BT335,Prisudvikling!$CC$7:$KP$63,T$3),"")</f>
        <v>517</v>
      </c>
      <c r="U335" s="105">
        <f>IF(HLOOKUP($BT335,Prisudvikling!$CC$7:$KP$63,U$3)&gt;0,HLOOKUP($BT335,Prisudvikling!$CC$7:$KP$63,U$3),"")</f>
        <v>196.75</v>
      </c>
      <c r="V335" s="105">
        <f>IF(HLOOKUP($BT335,Prisudvikling!$CC$7:$KP$63,V$3)&gt;0,HLOOKUP($BT335,Prisudvikling!$CC$7:$KP$63,V$3),"")</f>
        <v>209.75</v>
      </c>
      <c r="W335" s="105">
        <f>IF(HLOOKUP($BT335,Prisudvikling!$CC$7:$KP$63,W$3)&gt;0,HLOOKUP($BT335,Prisudvikling!$CC$7:$KP$63,W$3),"")</f>
        <v>222</v>
      </c>
      <c r="X335" s="32" t="str">
        <f>IF(HLOOKUP($BT335,Prisudvikling!$CC$7:$KP$63,X$3)&gt;0,HLOOKUP($BT335,Prisudvikling!$CC$7:$KP$63,X$3),"")</f>
        <v/>
      </c>
      <c r="Y335" s="32">
        <f>IF(HLOOKUP($BT335,Prisudvikling!$CC$7:$KP$63,Y$3)&gt;0,HLOOKUP($BT335,Prisudvikling!$CC$7:$KP$63,Y$3),"")</f>
        <v>1.8850465711842381</v>
      </c>
      <c r="Z335" s="32">
        <f>IF(HLOOKUP($BT335,Prisudvikling!$CC$7:$KP$63,Z$3)&gt;0,HLOOKUP($BT335,Prisudvikling!$CC$7:$KP$63,Z$3),"")</f>
        <v>3.622509425051561</v>
      </c>
      <c r="AA335" s="32">
        <f>IF(HLOOKUP($BT335,Prisudvikling!$CC$7:$KP$63,AA$3)&gt;0,HLOOKUP($BT335,Prisudvikling!$CC$7:$KP$63,AA$3),"")</f>
        <v>1.87</v>
      </c>
      <c r="AB335" s="32">
        <f>IF(HLOOKUP($BT335,Prisudvikling!$CC$7:$KP$63,AB$3)&gt;0,HLOOKUP($BT335,Prisudvikling!$CC$7:$KP$63,AB$3),"")</f>
        <v>11.15</v>
      </c>
      <c r="AC335" s="32">
        <f>IF(HLOOKUP($BT335,Prisudvikling!$CC$7:$KP$63,AC$3)&gt;0,HLOOKUP($BT335,Prisudvikling!$CC$7:$KP$63,AC$3),"")</f>
        <v>12</v>
      </c>
      <c r="AD335" s="32" t="str">
        <f>IF(HLOOKUP($BT335,Prisudvikling!$CC$7:$KP$63,AD$3)&gt;0,HLOOKUP($BT335,Prisudvikling!$CC$7:$KP$63,AD$3),"")</f>
        <v/>
      </c>
      <c r="AE335" s="32" t="str">
        <f>IF(HLOOKUP($BT335,Prisudvikling!$CC$7:$KP$63,AE$3)&gt;0,HLOOKUP($BT335,Prisudvikling!$CC$7:$KP$63,AE$3),"")</f>
        <v/>
      </c>
      <c r="AF335" s="32">
        <f>IF(HLOOKUP($BT335,Prisudvikling!$CC$7:$KP$63,AF$3)&gt;0,HLOOKUP($BT335,Prisudvikling!$CC$7:$KP$63,AF$3),"")</f>
        <v>1490</v>
      </c>
      <c r="AG335" s="32">
        <f>IF(HLOOKUP($BT335,Prisudvikling!$CC$7:$KP$63,AG$3)&gt;0,HLOOKUP($BT335,Prisudvikling!$CC$7:$KP$63,AG$3),"")</f>
        <v>2860</v>
      </c>
      <c r="AH335" s="32">
        <f>IF(HLOOKUP($BT335,Prisudvikling!$CC$7:$KP$63,AH$3)&gt;0,HLOOKUP($BT335,Prisudvikling!$CC$7:$KP$63,AH$3),"")</f>
        <v>1480</v>
      </c>
      <c r="AI335" s="32">
        <f>IF(HLOOKUP($BT335,Prisudvikling!$CC$7:$KP$63,AI$3)&gt;0,HLOOKUP($BT335,Prisudvikling!$CC$7:$KP$63,AI$3),"")</f>
        <v>8800</v>
      </c>
      <c r="AJ335" s="32">
        <f>IF(HLOOKUP($BT335,Prisudvikling!$CC$7:$KP$63,AJ$3)&gt;0,HLOOKUP($BT335,Prisudvikling!$CC$7:$KP$63,AJ$3),"")</f>
        <v>9470</v>
      </c>
      <c r="AK335" s="32" t="str">
        <f>IF(HLOOKUP($BT335,Prisudvikling!$CC$7:$KP$63,AK$3)&gt;0,HLOOKUP($BT335,Prisudvikling!$CC$7:$KP$63,AK$3),"")</f>
        <v xml:space="preserve"> </v>
      </c>
      <c r="AL335" s="32" t="str">
        <f>IF(HLOOKUP($BT335,Prisudvikling!$CC$7:$KP$63,AL$3)&gt;0,HLOOKUP($BT335,Prisudvikling!$CC$7:$KP$63,AL$3),"")</f>
        <v/>
      </c>
      <c r="AM335" s="32" t="str">
        <f>IF(HLOOKUP($BT335,Prisudvikling!$CC$7:$KP$63,AM$3)&gt;0,HLOOKUP($BT335,Prisudvikling!$CC$7:$KP$63,AM$3),"")</f>
        <v/>
      </c>
      <c r="AN335" s="113">
        <f>IF(HLOOKUP($BT335,Prisudvikling!$CC$7:$KP$63,AN$3)&gt;0,HLOOKUP($BT335,Prisudvikling!$CC$7:$KP$63,AN$3),"")</f>
        <v>197.32499999999999</v>
      </c>
      <c r="AO335" s="113">
        <f>IF(HLOOKUP($BT335,Prisudvikling!$CC$7:$KP$63,AO$3)&gt;0,HLOOKUP($BT335,Prisudvikling!$CC$7:$KP$63,AO$3),"")</f>
        <v>202.3</v>
      </c>
      <c r="AP335" s="113">
        <f>IF(HLOOKUP($BT335,Prisudvikling!$CC$7:$KP$63,AP$3)&gt;0,HLOOKUP($BT335,Prisudvikling!$CC$7:$KP$63,AP$3),"")</f>
        <v>195.98140000000001</v>
      </c>
      <c r="AQ335" s="113">
        <f>IF(HLOOKUP($BT335,Prisudvikling!$CC$7:$KP$63,AQ$3)&gt;0,HLOOKUP($BT335,Prisudvikling!$CC$7:$KP$63,AQ$3),"")</f>
        <v>164.43350000000001</v>
      </c>
      <c r="AR335" s="113">
        <f>IF(HLOOKUP($BT335,Prisudvikling!$CC$7:$KP$63,AR$3)&gt;0,HLOOKUP($BT335,Prisudvikling!$CC$7:$KP$63,AR$3),"")</f>
        <v>169.4</v>
      </c>
      <c r="AS335" s="113">
        <f>IF(HLOOKUP($BT335,Prisudvikling!$CC$7:$KP$63,AS$3)&gt;0,HLOOKUP($BT335,Prisudvikling!$CC$7:$KP$63,AS$3),"")</f>
        <v>155.23750000000001</v>
      </c>
      <c r="AT335" s="113">
        <f>IF(HLOOKUP($BT335,Prisudvikling!$CC$7:$KP$63,AT$3)&gt;0,HLOOKUP($BT335,Prisudvikling!$CC$7:$KP$63,AT$3),"")</f>
        <v>145.6986</v>
      </c>
      <c r="AU335" s="113">
        <f>IF(HLOOKUP($BT335,Prisudvikling!$CC$7:$KP$63,AU$3)&gt;0,HLOOKUP($BT335,Prisudvikling!$CC$7:$KP$63,AU$3),"")</f>
        <v>150.69999999999999</v>
      </c>
      <c r="AV335" s="113" t="str">
        <f>IF(HLOOKUP($BT335,Prisudvikling!$CC$7:$KP$63,AV$3)&gt;0,HLOOKUP($BT335,Prisudvikling!$CC$7:$KP$63,AV$3),"")</f>
        <v/>
      </c>
      <c r="AW335" s="113">
        <f>IF(HLOOKUP($BT335,Prisudvikling!$CC$7:$KP$63,AW$3)&gt;0,HLOOKUP($BT335,Prisudvikling!$CC$7:$KP$63,AW$3),"")</f>
        <v>159.4666</v>
      </c>
      <c r="AX335" s="113">
        <f>IF(HLOOKUP($BT335,Prisudvikling!$CC$7:$KP$63,AX$3)&gt;0,HLOOKUP($BT335,Prisudvikling!$CC$7:$KP$63,AX$3),"")</f>
        <v>164.5</v>
      </c>
      <c r="BT335">
        <v>12</v>
      </c>
    </row>
    <row r="336" spans="1:72" x14ac:dyDescent="0.2">
      <c r="A336" s="82">
        <f>IF(HLOOKUP($BT336,Prisudvikling!$CC$7:$KP$63,D$3)&gt;0,YEAR(C336),0)</f>
        <v>2011</v>
      </c>
      <c r="B336" s="82">
        <f>IF(HLOOKUP($BT336,Prisudvikling!$CC$7:$KP$63,D$3)&gt;0,MONTH(C336),0)</f>
        <v>9</v>
      </c>
      <c r="C336" s="65">
        <f>IF(HLOOKUP($BT336,Prisudvikling!$CC$7:$KP$63,D$3)&gt;0,HLOOKUP($BT336,Prisudvikling!$CC$7:$KP$63,C$3),"")</f>
        <v>40795</v>
      </c>
      <c r="D336" s="105">
        <f>IF(HLOOKUP($BT336,Prisudvikling!$CC$7:$KP$63,D$3)&gt;0,HLOOKUP($BT336,Prisudvikling!$CC$7:$KP$63,D$3),"")</f>
        <v>148</v>
      </c>
      <c r="E336" s="105">
        <f>IF(HLOOKUP($BT336,Prisudvikling!$CC$7:$KP$63,E$3)&gt;0,HLOOKUP($BT336,Prisudvikling!$CC$7:$KP$63,E$3),"")</f>
        <v>146</v>
      </c>
      <c r="F336" s="105">
        <f>IF(HLOOKUP($BT336,Prisudvikling!$CC$7:$KP$63,F$3)&gt;0,HLOOKUP($BT336,Prisudvikling!$CC$7:$KP$63,F$3),"")</f>
        <v>145</v>
      </c>
      <c r="G336" s="105">
        <f>IF(HLOOKUP($BT336,Prisudvikling!$CC$7:$KP$63,G$3)&gt;0,HLOOKUP($BT336,Prisudvikling!$CC$7:$KP$63,G$3),"")</f>
        <v>220</v>
      </c>
      <c r="H336" s="105" t="str">
        <f>IF(HLOOKUP($BT336,Prisudvikling!$CC$7:$KP$63,H$3)&gt;0,HLOOKUP($BT336,Prisudvikling!$CC$7:$KP$63,H$3),"")</f>
        <v/>
      </c>
      <c r="I336" s="105">
        <f>IF(HLOOKUP($BT336,Prisudvikling!$CC$7:$KP$63,I$3)&gt;0,HLOOKUP($BT336,Prisudvikling!$CC$7:$KP$63,I$3),"")</f>
        <v>246</v>
      </c>
      <c r="J336" s="105">
        <f>IF(HLOOKUP($BT336,Prisudvikling!$CC$7:$KP$63,J$3)&gt;0,HLOOKUP($BT336,Prisudvikling!$CC$7:$KP$63,J$3),"")</f>
        <v>535</v>
      </c>
      <c r="K336" s="105">
        <f>IF(HLOOKUP($BT336,Prisudvikling!$CC$7:$KP$63,K$3)&gt;0,HLOOKUP($BT336,Prisudvikling!$CC$7:$KP$63,K$3),"")</f>
        <v>161</v>
      </c>
      <c r="L336" s="105">
        <f>IF(HLOOKUP($BT336,Prisudvikling!$CC$7:$KP$63,L$3)&gt;0,HLOOKUP($BT336,Prisudvikling!$CC$7:$KP$63,L$3),"")</f>
        <v>176</v>
      </c>
      <c r="M336" s="105">
        <f>IF(HLOOKUP($BT336,Prisudvikling!$CC$7:$KP$63,M$3)&gt;0,HLOOKUP($BT336,Prisudvikling!$CC$7:$KP$63,M$3),"")</f>
        <v>148.75</v>
      </c>
      <c r="N336" s="105">
        <f>IF(HLOOKUP($BT336,Prisudvikling!$CC$7:$KP$63,N$3)&gt;0,HLOOKUP($BT336,Prisudvikling!$CC$7:$KP$63,N$3),"")</f>
        <v>860</v>
      </c>
      <c r="O336" s="105">
        <f>IF(HLOOKUP($BT336,Prisudvikling!$CC$7:$KP$63,O$3)&gt;0,HLOOKUP($BT336,Prisudvikling!$CC$7:$KP$63,O$3),"")</f>
        <v>590</v>
      </c>
      <c r="P336" s="105">
        <f>IF(HLOOKUP($BT336,Prisudvikling!$CC$7:$KP$63,P$3)&gt;0,HLOOKUP($BT336,Prisudvikling!$CC$7:$KP$63,P$3),"")</f>
        <v>503</v>
      </c>
      <c r="Q336" s="105">
        <f>IF(HLOOKUP($BT336,Prisudvikling!$CC$7:$KP$63,Q$3)&gt;0,HLOOKUP($BT336,Prisudvikling!$CC$7:$KP$63,Q$3),"")</f>
        <v>1025</v>
      </c>
      <c r="R336" s="105">
        <f>IF(HLOOKUP($BT336,Prisudvikling!$CC$7:$KP$63,R$3)&gt;0,HLOOKUP($BT336,Prisudvikling!$CC$7:$KP$63,R$3),"")</f>
        <v>910</v>
      </c>
      <c r="S336" s="105">
        <f>IF(HLOOKUP($BT336,Prisudvikling!$CC$7:$KP$63,S$3)&gt;0,HLOOKUP($BT336,Prisudvikling!$CC$7:$KP$63,S$3),"")</f>
        <v>564</v>
      </c>
      <c r="T336" s="105">
        <f>IF(HLOOKUP($BT336,Prisudvikling!$CC$7:$KP$63,T$3)&gt;0,HLOOKUP($BT336,Prisudvikling!$CC$7:$KP$63,T$3),"")</f>
        <v>517</v>
      </c>
      <c r="U336" s="105">
        <f>IF(HLOOKUP($BT336,Prisudvikling!$CC$7:$KP$63,U$3)&gt;0,HLOOKUP($BT336,Prisudvikling!$CC$7:$KP$63,U$3),"")</f>
        <v>196.5</v>
      </c>
      <c r="V336" s="105">
        <f>IF(HLOOKUP($BT336,Prisudvikling!$CC$7:$KP$63,V$3)&gt;0,HLOOKUP($BT336,Prisudvikling!$CC$7:$KP$63,V$3),"")</f>
        <v>214</v>
      </c>
      <c r="W336" s="105">
        <f>IF(HLOOKUP($BT336,Prisudvikling!$CC$7:$KP$63,W$3)&gt;0,HLOOKUP($BT336,Prisudvikling!$CC$7:$KP$63,W$3),"")</f>
        <v>225.25</v>
      </c>
      <c r="X336" s="32" t="str">
        <f>IF(HLOOKUP($BT336,Prisudvikling!$CC$7:$KP$63,X$3)&gt;0,HLOOKUP($BT336,Prisudvikling!$CC$7:$KP$63,X$3),"")</f>
        <v/>
      </c>
      <c r="Y336" s="32">
        <f>IF(HLOOKUP($BT336,Prisudvikling!$CC$7:$KP$63,Y$3)&gt;0,HLOOKUP($BT336,Prisudvikling!$CC$7:$KP$63,Y$3),"")</f>
        <v>1.8850465711842381</v>
      </c>
      <c r="Z336" s="32">
        <f>IF(HLOOKUP($BT336,Prisudvikling!$CC$7:$KP$63,Z$3)&gt;0,HLOOKUP($BT336,Prisudvikling!$CC$7:$KP$63,Z$3),"")</f>
        <v>3.622509425051561</v>
      </c>
      <c r="AA336" s="32">
        <f>IF(HLOOKUP($BT336,Prisudvikling!$CC$7:$KP$63,AA$3)&gt;0,HLOOKUP($BT336,Prisudvikling!$CC$7:$KP$63,AA$3),"")</f>
        <v>1.87</v>
      </c>
      <c r="AB336" s="32">
        <f>IF(HLOOKUP($BT336,Prisudvikling!$CC$7:$KP$63,AB$3)&gt;0,HLOOKUP($BT336,Prisudvikling!$CC$7:$KP$63,AB$3),"")</f>
        <v>11.15</v>
      </c>
      <c r="AC336" s="32">
        <f>IF(HLOOKUP($BT336,Prisudvikling!$CC$7:$KP$63,AC$3)&gt;0,HLOOKUP($BT336,Prisudvikling!$CC$7:$KP$63,AC$3),"")</f>
        <v>12</v>
      </c>
      <c r="AD336" s="32" t="str">
        <f>IF(HLOOKUP($BT336,Prisudvikling!$CC$7:$KP$63,AD$3)&gt;0,HLOOKUP($BT336,Prisudvikling!$CC$7:$KP$63,AD$3),"")</f>
        <v/>
      </c>
      <c r="AE336" s="32" t="str">
        <f>IF(HLOOKUP($BT336,Prisudvikling!$CC$7:$KP$63,AE$3)&gt;0,HLOOKUP($BT336,Prisudvikling!$CC$7:$KP$63,AE$3),"")</f>
        <v/>
      </c>
      <c r="AF336" s="32">
        <f>IF(HLOOKUP($BT336,Prisudvikling!$CC$7:$KP$63,AF$3)&gt;0,HLOOKUP($BT336,Prisudvikling!$CC$7:$KP$63,AF$3),"")</f>
        <v>1490</v>
      </c>
      <c r="AG336" s="32">
        <f>IF(HLOOKUP($BT336,Prisudvikling!$CC$7:$KP$63,AG$3)&gt;0,HLOOKUP($BT336,Prisudvikling!$CC$7:$KP$63,AG$3),"")</f>
        <v>2860</v>
      </c>
      <c r="AH336" s="32">
        <f>IF(HLOOKUP($BT336,Prisudvikling!$CC$7:$KP$63,AH$3)&gt;0,HLOOKUP($BT336,Prisudvikling!$CC$7:$KP$63,AH$3),"")</f>
        <v>1480</v>
      </c>
      <c r="AI336" s="32">
        <f>IF(HLOOKUP($BT336,Prisudvikling!$CC$7:$KP$63,AI$3)&gt;0,HLOOKUP($BT336,Prisudvikling!$CC$7:$KP$63,AI$3),"")</f>
        <v>8800</v>
      </c>
      <c r="AJ336" s="32">
        <f>IF(HLOOKUP($BT336,Prisudvikling!$CC$7:$KP$63,AJ$3)&gt;0,HLOOKUP($BT336,Prisudvikling!$CC$7:$KP$63,AJ$3),"")</f>
        <v>9470</v>
      </c>
      <c r="AK336" s="32" t="str">
        <f>IF(HLOOKUP($BT336,Prisudvikling!$CC$7:$KP$63,AK$3)&gt;0,HLOOKUP($BT336,Prisudvikling!$CC$7:$KP$63,AK$3),"")</f>
        <v xml:space="preserve"> </v>
      </c>
      <c r="AL336" s="32" t="str">
        <f>IF(HLOOKUP($BT336,Prisudvikling!$CC$7:$KP$63,AL$3)&gt;0,HLOOKUP($BT336,Prisudvikling!$CC$7:$KP$63,AL$3),"")</f>
        <v/>
      </c>
      <c r="AM336" s="32" t="str">
        <f>IF(HLOOKUP($BT336,Prisudvikling!$CC$7:$KP$63,AM$3)&gt;0,HLOOKUP($BT336,Prisudvikling!$CC$7:$KP$63,AM$3),"")</f>
        <v/>
      </c>
      <c r="AN336" s="113">
        <f>IF(HLOOKUP($BT336,Prisudvikling!$CC$7:$KP$63,AN$3)&gt;0,HLOOKUP($BT336,Prisudvikling!$CC$7:$KP$63,AN$3),"")</f>
        <v>185.14670000000001</v>
      </c>
      <c r="AO336" s="113">
        <f>IF(HLOOKUP($BT336,Prisudvikling!$CC$7:$KP$63,AO$3)&gt;0,HLOOKUP($BT336,Prisudvikling!$CC$7:$KP$63,AO$3),"")</f>
        <v>190.1</v>
      </c>
      <c r="AP336" s="113">
        <f>IF(HLOOKUP($BT336,Prisudvikling!$CC$7:$KP$63,AP$3)&gt;0,HLOOKUP($BT336,Prisudvikling!$CC$7:$KP$63,AP$3),"")</f>
        <v>187.21600000000001</v>
      </c>
      <c r="AQ336" s="113">
        <f>IF(HLOOKUP($BT336,Prisudvikling!$CC$7:$KP$63,AQ$3)&gt;0,HLOOKUP($BT336,Prisudvikling!$CC$7:$KP$63,AQ$3),"")</f>
        <v>163.15360000000001</v>
      </c>
      <c r="AR336" s="113">
        <f>IF(HLOOKUP($BT336,Prisudvikling!$CC$7:$KP$63,AR$3)&gt;0,HLOOKUP($BT336,Prisudvikling!$CC$7:$KP$63,AR$3),"")</f>
        <v>168.2</v>
      </c>
      <c r="AS336" s="113">
        <f>IF(HLOOKUP($BT336,Prisudvikling!$CC$7:$KP$63,AS$3)&gt;0,HLOOKUP($BT336,Prisudvikling!$CC$7:$KP$63,AS$3),"")</f>
        <v>155.18799999999999</v>
      </c>
      <c r="AT336" s="113">
        <f>IF(HLOOKUP($BT336,Prisudvikling!$CC$7:$KP$63,AT$3)&gt;0,HLOOKUP($BT336,Prisudvikling!$CC$7:$KP$63,AT$3),"")</f>
        <v>145.13040000000001</v>
      </c>
      <c r="AU336" s="113">
        <f>IF(HLOOKUP($BT336,Prisudvikling!$CC$7:$KP$63,AU$3)&gt;0,HLOOKUP($BT336,Prisudvikling!$CC$7:$KP$63,AU$3),"")</f>
        <v>150.1</v>
      </c>
      <c r="AV336" s="113" t="str">
        <f>IF(HLOOKUP($BT336,Prisudvikling!$CC$7:$KP$63,AV$3)&gt;0,HLOOKUP($BT336,Prisudvikling!$CC$7:$KP$63,AV$3),"")</f>
        <v/>
      </c>
      <c r="AW336" s="113">
        <f>IF(HLOOKUP($BT336,Prisudvikling!$CC$7:$KP$63,AW$3)&gt;0,HLOOKUP($BT336,Prisudvikling!$CC$7:$KP$63,AW$3),"")</f>
        <v>159.428</v>
      </c>
      <c r="AX336" s="113">
        <f>IF(HLOOKUP($BT336,Prisudvikling!$CC$7:$KP$63,AX$3)&gt;0,HLOOKUP($BT336,Prisudvikling!$CC$7:$KP$63,AX$3),"")</f>
        <v>164.4</v>
      </c>
      <c r="BT336">
        <v>13</v>
      </c>
    </row>
    <row r="337" spans="1:72" x14ac:dyDescent="0.2">
      <c r="A337" s="82">
        <f>IF(HLOOKUP($BT337,Prisudvikling!$CC$7:$KP$63,D$3)&gt;0,YEAR(C337),0)</f>
        <v>2011</v>
      </c>
      <c r="B337" s="82">
        <f>IF(HLOOKUP($BT337,Prisudvikling!$CC$7:$KP$63,D$3)&gt;0,MONTH(C337),0)</f>
        <v>9</v>
      </c>
      <c r="C337" s="65">
        <f>IF(HLOOKUP($BT337,Prisudvikling!$CC$7:$KP$63,D$3)&gt;0,HLOOKUP($BT337,Prisudvikling!$CC$7:$KP$63,C$3),"")</f>
        <v>40802</v>
      </c>
      <c r="D337" s="105">
        <f>IF(HLOOKUP($BT337,Prisudvikling!$CC$7:$KP$63,D$3)&gt;0,HLOOKUP($BT337,Prisudvikling!$CC$7:$KP$63,D$3),"")</f>
        <v>148</v>
      </c>
      <c r="E337" s="105">
        <f>IF(HLOOKUP($BT337,Prisudvikling!$CC$7:$KP$63,E$3)&gt;0,HLOOKUP($BT337,Prisudvikling!$CC$7:$KP$63,E$3),"")</f>
        <v>148</v>
      </c>
      <c r="F337" s="105">
        <f>IF(HLOOKUP($BT337,Prisudvikling!$CC$7:$KP$63,F$3)&gt;0,HLOOKUP($BT337,Prisudvikling!$CC$7:$KP$63,F$3),"")</f>
        <v>145</v>
      </c>
      <c r="G337" s="105">
        <f>IF(HLOOKUP($BT337,Prisudvikling!$CC$7:$KP$63,G$3)&gt;0,HLOOKUP($BT337,Prisudvikling!$CC$7:$KP$63,G$3),"")</f>
        <v>220</v>
      </c>
      <c r="H337" s="105" t="str">
        <f>IF(HLOOKUP($BT337,Prisudvikling!$CC$7:$KP$63,H$3)&gt;0,HLOOKUP($BT337,Prisudvikling!$CC$7:$KP$63,H$3),"")</f>
        <v/>
      </c>
      <c r="I337" s="105">
        <f>IF(HLOOKUP($BT337,Prisudvikling!$CC$7:$KP$63,I$3)&gt;0,HLOOKUP($BT337,Prisudvikling!$CC$7:$KP$63,I$3),"")</f>
        <v>246</v>
      </c>
      <c r="J337" s="105">
        <f>IF(HLOOKUP($BT337,Prisudvikling!$CC$7:$KP$63,J$3)&gt;0,HLOOKUP($BT337,Prisudvikling!$CC$7:$KP$63,J$3),"")</f>
        <v>513</v>
      </c>
      <c r="K337" s="105">
        <f>IF(HLOOKUP($BT337,Prisudvikling!$CC$7:$KP$63,K$3)&gt;0,HLOOKUP($BT337,Prisudvikling!$CC$7:$KP$63,K$3),"")</f>
        <v>161</v>
      </c>
      <c r="L337" s="105">
        <f>IF(HLOOKUP($BT337,Prisudvikling!$CC$7:$KP$63,L$3)&gt;0,HLOOKUP($BT337,Prisudvikling!$CC$7:$KP$63,L$3),"")</f>
        <v>176</v>
      </c>
      <c r="M337" s="105">
        <f>IF(HLOOKUP($BT337,Prisudvikling!$CC$7:$KP$63,M$3)&gt;0,HLOOKUP($BT337,Prisudvikling!$CC$7:$KP$63,M$3),"")</f>
        <v>151.75</v>
      </c>
      <c r="N337" s="105">
        <f>IF(HLOOKUP($BT337,Prisudvikling!$CC$7:$KP$63,N$3)&gt;0,HLOOKUP($BT337,Prisudvikling!$CC$7:$KP$63,N$3),"")</f>
        <v>845</v>
      </c>
      <c r="O337" s="105">
        <f>IF(HLOOKUP($BT337,Prisudvikling!$CC$7:$KP$63,O$3)&gt;0,HLOOKUP($BT337,Prisudvikling!$CC$7:$KP$63,O$3),"")</f>
        <v>590</v>
      </c>
      <c r="P337" s="105">
        <f>IF(HLOOKUP($BT337,Prisudvikling!$CC$7:$KP$63,P$3)&gt;0,HLOOKUP($BT337,Prisudvikling!$CC$7:$KP$63,P$3),"")</f>
        <v>503</v>
      </c>
      <c r="Q337" s="105">
        <f>IF(HLOOKUP($BT337,Prisudvikling!$CC$7:$KP$63,Q$3)&gt;0,HLOOKUP($BT337,Prisudvikling!$CC$7:$KP$63,Q$3),"")</f>
        <v>1025</v>
      </c>
      <c r="R337" s="105">
        <f>IF(HLOOKUP($BT337,Prisudvikling!$CC$7:$KP$63,R$3)&gt;0,HLOOKUP($BT337,Prisudvikling!$CC$7:$KP$63,R$3),"")</f>
        <v>910</v>
      </c>
      <c r="S337" s="105">
        <f>IF(HLOOKUP($BT337,Prisudvikling!$CC$7:$KP$63,S$3)&gt;0,HLOOKUP($BT337,Prisudvikling!$CC$7:$KP$63,S$3),"")</f>
        <v>564</v>
      </c>
      <c r="T337" s="105">
        <f>IF(HLOOKUP($BT337,Prisudvikling!$CC$7:$KP$63,T$3)&gt;0,HLOOKUP($BT337,Prisudvikling!$CC$7:$KP$63,T$3),"")</f>
        <v>517</v>
      </c>
      <c r="U337" s="105">
        <f>IF(HLOOKUP($BT337,Prisudvikling!$CC$7:$KP$63,U$3)&gt;0,HLOOKUP($BT337,Prisudvikling!$CC$7:$KP$63,U$3),"")</f>
        <v>197.25</v>
      </c>
      <c r="V337" s="105">
        <f>IF(HLOOKUP($BT337,Prisudvikling!$CC$7:$KP$63,V$3)&gt;0,HLOOKUP($BT337,Prisudvikling!$CC$7:$KP$63,V$3),"")</f>
        <v>215.75</v>
      </c>
      <c r="W337" s="105">
        <f>IF(HLOOKUP($BT337,Prisudvikling!$CC$7:$KP$63,W$3)&gt;0,HLOOKUP($BT337,Prisudvikling!$CC$7:$KP$63,W$3),"")</f>
        <v>227.5</v>
      </c>
      <c r="X337" s="32" t="str">
        <f>IF(HLOOKUP($BT337,Prisudvikling!$CC$7:$KP$63,X$3)&gt;0,HLOOKUP($BT337,Prisudvikling!$CC$7:$KP$63,X$3),"")</f>
        <v/>
      </c>
      <c r="Y337" s="32">
        <f>IF(HLOOKUP($BT337,Prisudvikling!$CC$7:$KP$63,Y$3)&gt;0,HLOOKUP($BT337,Prisudvikling!$CC$7:$KP$63,Y$3),"")</f>
        <v>1.8850465711842381</v>
      </c>
      <c r="Z337" s="32">
        <f>IF(HLOOKUP($BT337,Prisudvikling!$CC$7:$KP$63,Z$3)&gt;0,HLOOKUP($BT337,Prisudvikling!$CC$7:$KP$63,Z$3),"")</f>
        <v>3.622509425051561</v>
      </c>
      <c r="AA337" s="32">
        <f>IF(HLOOKUP($BT337,Prisudvikling!$CC$7:$KP$63,AA$3)&gt;0,HLOOKUP($BT337,Prisudvikling!$CC$7:$KP$63,AA$3),"")</f>
        <v>1.87</v>
      </c>
      <c r="AB337" s="32">
        <f>IF(HLOOKUP($BT337,Prisudvikling!$CC$7:$KP$63,AB$3)&gt;0,HLOOKUP($BT337,Prisudvikling!$CC$7:$KP$63,AB$3),"")</f>
        <v>11.15</v>
      </c>
      <c r="AC337" s="32">
        <f>IF(HLOOKUP($BT337,Prisudvikling!$CC$7:$KP$63,AC$3)&gt;0,HLOOKUP($BT337,Prisudvikling!$CC$7:$KP$63,AC$3),"")</f>
        <v>12</v>
      </c>
      <c r="AD337" s="32" t="str">
        <f>IF(HLOOKUP($BT337,Prisudvikling!$CC$7:$KP$63,AD$3)&gt;0,HLOOKUP($BT337,Prisudvikling!$CC$7:$KP$63,AD$3),"")</f>
        <v/>
      </c>
      <c r="AE337" s="32" t="str">
        <f>IF(HLOOKUP($BT337,Prisudvikling!$CC$7:$KP$63,AE$3)&gt;0,HLOOKUP($BT337,Prisudvikling!$CC$7:$KP$63,AE$3),"")</f>
        <v/>
      </c>
      <c r="AF337" s="32">
        <f>IF(HLOOKUP($BT337,Prisudvikling!$CC$7:$KP$63,AF$3)&gt;0,HLOOKUP($BT337,Prisudvikling!$CC$7:$KP$63,AF$3),"")</f>
        <v>1490</v>
      </c>
      <c r="AG337" s="32">
        <f>IF(HLOOKUP($BT337,Prisudvikling!$CC$7:$KP$63,AG$3)&gt;0,HLOOKUP($BT337,Prisudvikling!$CC$7:$KP$63,AG$3),"")</f>
        <v>2860</v>
      </c>
      <c r="AH337" s="32">
        <f>IF(HLOOKUP($BT337,Prisudvikling!$CC$7:$KP$63,AH$3)&gt;0,HLOOKUP($BT337,Prisudvikling!$CC$7:$KP$63,AH$3),"")</f>
        <v>1480</v>
      </c>
      <c r="AI337" s="32">
        <f>IF(HLOOKUP($BT337,Prisudvikling!$CC$7:$KP$63,AI$3)&gt;0,HLOOKUP($BT337,Prisudvikling!$CC$7:$KP$63,AI$3),"")</f>
        <v>8800</v>
      </c>
      <c r="AJ337" s="32">
        <f>IF(HLOOKUP($BT337,Prisudvikling!$CC$7:$KP$63,AJ$3)&gt;0,HLOOKUP($BT337,Prisudvikling!$CC$7:$KP$63,AJ$3),"")</f>
        <v>9470</v>
      </c>
      <c r="AK337" s="32" t="str">
        <f>IF(HLOOKUP($BT337,Prisudvikling!$CC$7:$KP$63,AK$3)&gt;0,HLOOKUP($BT337,Prisudvikling!$CC$7:$KP$63,AK$3),"")</f>
        <v xml:space="preserve"> </v>
      </c>
      <c r="AL337" s="32" t="str">
        <f>IF(HLOOKUP($BT337,Prisudvikling!$CC$7:$KP$63,AL$3)&gt;0,HLOOKUP($BT337,Prisudvikling!$CC$7:$KP$63,AL$3),"")</f>
        <v/>
      </c>
      <c r="AM337" s="32" t="str">
        <f>IF(HLOOKUP($BT337,Prisudvikling!$CC$7:$KP$63,AM$3)&gt;0,HLOOKUP($BT337,Prisudvikling!$CC$7:$KP$63,AM$3),"")</f>
        <v/>
      </c>
      <c r="AN337" s="113">
        <f>IF(HLOOKUP($BT337,Prisudvikling!$CC$7:$KP$63,AN$3)&gt;0,HLOOKUP($BT337,Prisudvikling!$CC$7:$KP$63,AN$3),"")</f>
        <v>185.92660000000001</v>
      </c>
      <c r="AO337" s="113">
        <f>IF(HLOOKUP($BT337,Prisudvikling!$CC$7:$KP$63,AO$3)&gt;0,HLOOKUP($BT337,Prisudvikling!$CC$7:$KP$63,AO$3),"")</f>
        <v>190.9</v>
      </c>
      <c r="AP337" s="113">
        <f>IF(HLOOKUP($BT337,Prisudvikling!$CC$7:$KP$63,AP$3)&gt;0,HLOOKUP($BT337,Prisudvikling!$CC$7:$KP$63,AP$3),"")</f>
        <v>188.27250000000001</v>
      </c>
      <c r="AQ337" s="113">
        <f>IF(HLOOKUP($BT337,Prisudvikling!$CC$7:$KP$63,AQ$3)&gt;0,HLOOKUP($BT337,Prisudvikling!$CC$7:$KP$63,AQ$3),"")</f>
        <v>164.05719999999999</v>
      </c>
      <c r="AR337" s="113">
        <f>IF(HLOOKUP($BT337,Prisudvikling!$CC$7:$KP$63,AR$3)&gt;0,HLOOKUP($BT337,Prisudvikling!$CC$7:$KP$63,AR$3),"")</f>
        <v>169.1</v>
      </c>
      <c r="AS337" s="113">
        <f>IF(HLOOKUP($BT337,Prisudvikling!$CC$7:$KP$63,AS$3)&gt;0,HLOOKUP($BT337,Prisudvikling!$CC$7:$KP$63,AS$3),"")</f>
        <v>156.13380000000001</v>
      </c>
      <c r="AT337" s="113">
        <f>IF(HLOOKUP($BT337,Prisudvikling!$CC$7:$KP$63,AT$3)&gt;0,HLOOKUP($BT337,Prisudvikling!$CC$7:$KP$63,AT$3),"")</f>
        <v>145.92449999999999</v>
      </c>
      <c r="AU337" s="113">
        <f>IF(HLOOKUP($BT337,Prisudvikling!$CC$7:$KP$63,AU$3)&gt;0,HLOOKUP($BT337,Prisudvikling!$CC$7:$KP$63,AU$3),"")</f>
        <v>150.9</v>
      </c>
      <c r="AV337" s="113" t="str">
        <f>IF(HLOOKUP($BT337,Prisudvikling!$CC$7:$KP$63,AV$3)&gt;0,HLOOKUP($BT337,Prisudvikling!$CC$7:$KP$63,AV$3),"")</f>
        <v/>
      </c>
      <c r="AW337" s="113">
        <f>IF(HLOOKUP($BT337,Prisudvikling!$CC$7:$KP$63,AW$3)&gt;0,HLOOKUP($BT337,Prisudvikling!$CC$7:$KP$63,AW$3),"")</f>
        <v>160.15960000000001</v>
      </c>
      <c r="AX337" s="113">
        <f>IF(HLOOKUP($BT337,Prisudvikling!$CC$7:$KP$63,AX$3)&gt;0,HLOOKUP($BT337,Prisudvikling!$CC$7:$KP$63,AX$3),"")</f>
        <v>165.2</v>
      </c>
      <c r="BT337">
        <v>14</v>
      </c>
    </row>
    <row r="338" spans="1:72" x14ac:dyDescent="0.2">
      <c r="A338" s="82">
        <f>IF(HLOOKUP($BT338,Prisudvikling!$CC$7:$KP$63,D$3)&gt;0,YEAR(C338),0)</f>
        <v>2011</v>
      </c>
      <c r="B338" s="82">
        <f>IF(HLOOKUP($BT338,Prisudvikling!$CC$7:$KP$63,D$3)&gt;0,MONTH(C338),0)</f>
        <v>9</v>
      </c>
      <c r="C338" s="65">
        <f>IF(HLOOKUP($BT338,Prisudvikling!$CC$7:$KP$63,D$3)&gt;0,HLOOKUP($BT338,Prisudvikling!$CC$7:$KP$63,C$3),"")</f>
        <v>40809</v>
      </c>
      <c r="D338" s="105">
        <f>IF(HLOOKUP($BT338,Prisudvikling!$CC$7:$KP$63,D$3)&gt;0,HLOOKUP($BT338,Prisudvikling!$CC$7:$KP$63,D$3),"")</f>
        <v>152</v>
      </c>
      <c r="E338" s="105">
        <f>IF(HLOOKUP($BT338,Prisudvikling!$CC$7:$KP$63,E$3)&gt;0,HLOOKUP($BT338,Prisudvikling!$CC$7:$KP$63,E$3),"")</f>
        <v>144</v>
      </c>
      <c r="F338" s="105">
        <f>IF(HLOOKUP($BT338,Prisudvikling!$CC$7:$KP$63,F$3)&gt;0,HLOOKUP($BT338,Prisudvikling!$CC$7:$KP$63,F$3),"")</f>
        <v>150</v>
      </c>
      <c r="G338" s="105">
        <f>IF(HLOOKUP($BT338,Prisudvikling!$CC$7:$KP$63,G$3)&gt;0,HLOOKUP($BT338,Prisudvikling!$CC$7:$KP$63,G$3),"")</f>
        <v>220</v>
      </c>
      <c r="H338" s="105" t="str">
        <f>IF(HLOOKUP($BT338,Prisudvikling!$CC$7:$KP$63,H$3)&gt;0,HLOOKUP($BT338,Prisudvikling!$CC$7:$KP$63,H$3),"")</f>
        <v/>
      </c>
      <c r="I338" s="105">
        <f>IF(HLOOKUP($BT338,Prisudvikling!$CC$7:$KP$63,I$3)&gt;0,HLOOKUP($BT338,Prisudvikling!$CC$7:$KP$63,I$3),"")</f>
        <v>244.75</v>
      </c>
      <c r="J338" s="105">
        <f>IF(HLOOKUP($BT338,Prisudvikling!$CC$7:$KP$63,J$3)&gt;0,HLOOKUP($BT338,Prisudvikling!$CC$7:$KP$63,J$3),"")</f>
        <v>565</v>
      </c>
      <c r="K338" s="105">
        <f>IF(HLOOKUP($BT338,Prisudvikling!$CC$7:$KP$63,K$3)&gt;0,HLOOKUP($BT338,Prisudvikling!$CC$7:$KP$63,K$3),"")</f>
        <v>157</v>
      </c>
      <c r="L338" s="105">
        <f>IF(HLOOKUP($BT338,Prisudvikling!$CC$7:$KP$63,L$3)&gt;0,HLOOKUP($BT338,Prisudvikling!$CC$7:$KP$63,L$3),"")</f>
        <v>178</v>
      </c>
      <c r="M338" s="105">
        <f>IF(HLOOKUP($BT338,Prisudvikling!$CC$7:$KP$63,M$3)&gt;0,HLOOKUP($BT338,Prisudvikling!$CC$7:$KP$63,M$3),"")</f>
        <v>154.75</v>
      </c>
      <c r="N338" s="105">
        <f>IF(HLOOKUP($BT338,Prisudvikling!$CC$7:$KP$63,N$3)&gt;0,HLOOKUP($BT338,Prisudvikling!$CC$7:$KP$63,N$3),"")</f>
        <v>865</v>
      </c>
      <c r="O338" s="105">
        <f>IF(HLOOKUP($BT338,Prisudvikling!$CC$7:$KP$63,O$3)&gt;0,HLOOKUP($BT338,Prisudvikling!$CC$7:$KP$63,O$3),"")</f>
        <v>575</v>
      </c>
      <c r="P338" s="105">
        <f>IF(HLOOKUP($BT338,Prisudvikling!$CC$7:$KP$63,P$3)&gt;0,HLOOKUP($BT338,Prisudvikling!$CC$7:$KP$63,P$3),"")</f>
        <v>503</v>
      </c>
      <c r="Q338" s="105">
        <f>IF(HLOOKUP($BT338,Prisudvikling!$CC$7:$KP$63,Q$3)&gt;0,HLOOKUP($BT338,Prisudvikling!$CC$7:$KP$63,Q$3),"")</f>
        <v>1025</v>
      </c>
      <c r="R338" s="105">
        <f>IF(HLOOKUP($BT338,Prisudvikling!$CC$7:$KP$63,R$3)&gt;0,HLOOKUP($BT338,Prisudvikling!$CC$7:$KP$63,R$3),"")</f>
        <v>910</v>
      </c>
      <c r="S338" s="105">
        <f>IF(HLOOKUP($BT338,Prisudvikling!$CC$7:$KP$63,S$3)&gt;0,HLOOKUP($BT338,Prisudvikling!$CC$7:$KP$63,S$3),"")</f>
        <v>564</v>
      </c>
      <c r="T338" s="105">
        <f>IF(HLOOKUP($BT338,Prisudvikling!$CC$7:$KP$63,T$3)&gt;0,HLOOKUP($BT338,Prisudvikling!$CC$7:$KP$63,T$3),"")</f>
        <v>517</v>
      </c>
      <c r="U338" s="105">
        <f>IF(HLOOKUP($BT338,Prisudvikling!$CC$7:$KP$63,U$3)&gt;0,HLOOKUP($BT338,Prisudvikling!$CC$7:$KP$63,U$3),"")</f>
        <v>196.5</v>
      </c>
      <c r="V338" s="105">
        <f>IF(HLOOKUP($BT338,Prisudvikling!$CC$7:$KP$63,V$3)&gt;0,HLOOKUP($BT338,Prisudvikling!$CC$7:$KP$63,V$3),"")</f>
        <v>215</v>
      </c>
      <c r="W338" s="105">
        <f>IF(HLOOKUP($BT338,Prisudvikling!$CC$7:$KP$63,W$3)&gt;0,HLOOKUP($BT338,Prisudvikling!$CC$7:$KP$63,W$3),"")</f>
        <v>226.75</v>
      </c>
      <c r="X338" s="32" t="str">
        <f>IF(HLOOKUP($BT338,Prisudvikling!$CC$7:$KP$63,X$3)&gt;0,HLOOKUP($BT338,Prisudvikling!$CC$7:$KP$63,X$3),"")</f>
        <v/>
      </c>
      <c r="Y338" s="32">
        <f>IF(HLOOKUP($BT338,Prisudvikling!$CC$7:$KP$63,Y$3)&gt;0,HLOOKUP($BT338,Prisudvikling!$CC$7:$KP$63,Y$3),"")</f>
        <v>1.8850465711842381</v>
      </c>
      <c r="Z338" s="32">
        <f>IF(HLOOKUP($BT338,Prisudvikling!$CC$7:$KP$63,Z$3)&gt;0,HLOOKUP($BT338,Prisudvikling!$CC$7:$KP$63,Z$3),"")</f>
        <v>3.622509425051561</v>
      </c>
      <c r="AA338" s="32">
        <f>IF(HLOOKUP($BT338,Prisudvikling!$CC$7:$KP$63,AA$3)&gt;0,HLOOKUP($BT338,Prisudvikling!$CC$7:$KP$63,AA$3),"")</f>
        <v>1.87</v>
      </c>
      <c r="AB338" s="32">
        <f>IF(HLOOKUP($BT338,Prisudvikling!$CC$7:$KP$63,AB$3)&gt;0,HLOOKUP($BT338,Prisudvikling!$CC$7:$KP$63,AB$3),"")</f>
        <v>11.15</v>
      </c>
      <c r="AC338" s="32">
        <f>IF(HLOOKUP($BT338,Prisudvikling!$CC$7:$KP$63,AC$3)&gt;0,HLOOKUP($BT338,Prisudvikling!$CC$7:$KP$63,AC$3),"")</f>
        <v>12</v>
      </c>
      <c r="AD338" s="32" t="str">
        <f>IF(HLOOKUP($BT338,Prisudvikling!$CC$7:$KP$63,AD$3)&gt;0,HLOOKUP($BT338,Prisudvikling!$CC$7:$KP$63,AD$3),"")</f>
        <v/>
      </c>
      <c r="AE338" s="32" t="str">
        <f>IF(HLOOKUP($BT338,Prisudvikling!$CC$7:$KP$63,AE$3)&gt;0,HLOOKUP($BT338,Prisudvikling!$CC$7:$KP$63,AE$3),"")</f>
        <v/>
      </c>
      <c r="AF338" s="32">
        <f>IF(HLOOKUP($BT338,Prisudvikling!$CC$7:$KP$63,AF$3)&gt;0,HLOOKUP($BT338,Prisudvikling!$CC$7:$KP$63,AF$3),"")</f>
        <v>1490</v>
      </c>
      <c r="AG338" s="32">
        <f>IF(HLOOKUP($BT338,Prisudvikling!$CC$7:$KP$63,AG$3)&gt;0,HLOOKUP($BT338,Prisudvikling!$CC$7:$KP$63,AG$3),"")</f>
        <v>2860</v>
      </c>
      <c r="AH338" s="32">
        <f>IF(HLOOKUP($BT338,Prisudvikling!$CC$7:$KP$63,AH$3)&gt;0,HLOOKUP($BT338,Prisudvikling!$CC$7:$KP$63,AH$3),"")</f>
        <v>1480</v>
      </c>
      <c r="AI338" s="32">
        <f>IF(HLOOKUP($BT338,Prisudvikling!$CC$7:$KP$63,AI$3)&gt;0,HLOOKUP($BT338,Prisudvikling!$CC$7:$KP$63,AI$3),"")</f>
        <v>8800</v>
      </c>
      <c r="AJ338" s="32">
        <f>IF(HLOOKUP($BT338,Prisudvikling!$CC$7:$KP$63,AJ$3)&gt;0,HLOOKUP($BT338,Prisudvikling!$CC$7:$KP$63,AJ$3),"")</f>
        <v>9470</v>
      </c>
      <c r="AK338" s="32" t="str">
        <f>IF(HLOOKUP($BT338,Prisudvikling!$CC$7:$KP$63,AK$3)&gt;0,HLOOKUP($BT338,Prisudvikling!$CC$7:$KP$63,AK$3),"")</f>
        <v xml:space="preserve"> </v>
      </c>
      <c r="AL338" s="32" t="str">
        <f>IF(HLOOKUP($BT338,Prisudvikling!$CC$7:$KP$63,AL$3)&gt;0,HLOOKUP($BT338,Prisudvikling!$CC$7:$KP$63,AL$3),"")</f>
        <v/>
      </c>
      <c r="AM338" s="32" t="str">
        <f>IF(HLOOKUP($BT338,Prisudvikling!$CC$7:$KP$63,AM$3)&gt;0,HLOOKUP($BT338,Prisudvikling!$CC$7:$KP$63,AM$3),"")</f>
        <v/>
      </c>
      <c r="AN338" s="113">
        <f>IF(HLOOKUP($BT338,Prisudvikling!$CC$7:$KP$63,AN$3)&gt;0,HLOOKUP($BT338,Prisudvikling!$CC$7:$KP$63,AN$3),"")</f>
        <v>184.3974</v>
      </c>
      <c r="AO338" s="113">
        <f>IF(HLOOKUP($BT338,Prisudvikling!$CC$7:$KP$63,AO$3)&gt;0,HLOOKUP($BT338,Prisudvikling!$CC$7:$KP$63,AO$3),"")</f>
        <v>189.4</v>
      </c>
      <c r="AP338" s="113">
        <f>IF(HLOOKUP($BT338,Prisudvikling!$CC$7:$KP$63,AP$3)&gt;0,HLOOKUP($BT338,Prisudvikling!$CC$7:$KP$63,AP$3),"")</f>
        <v>185.92850000000001</v>
      </c>
      <c r="AQ338" s="113">
        <f>IF(HLOOKUP($BT338,Prisudvikling!$CC$7:$KP$63,AQ$3)&gt;0,HLOOKUP($BT338,Prisudvikling!$CC$7:$KP$63,AQ$3),"")</f>
        <v>162.68389999999999</v>
      </c>
      <c r="AR338" s="113">
        <f>IF(HLOOKUP($BT338,Prisudvikling!$CC$7:$KP$63,AR$3)&gt;0,HLOOKUP($BT338,Prisudvikling!$CC$7:$KP$63,AR$3),"")</f>
        <v>167.7</v>
      </c>
      <c r="AS338" s="113">
        <f>IF(HLOOKUP($BT338,Prisudvikling!$CC$7:$KP$63,AS$3)&gt;0,HLOOKUP($BT338,Prisudvikling!$CC$7:$KP$63,AS$3),"")</f>
        <v>154.4751</v>
      </c>
      <c r="AT338" s="113">
        <f>IF(HLOOKUP($BT338,Prisudvikling!$CC$7:$KP$63,AT$3)&gt;0,HLOOKUP($BT338,Prisudvikling!$CC$7:$KP$63,AT$3),"")</f>
        <v>145.69370000000001</v>
      </c>
      <c r="AU338" s="113">
        <f>IF(HLOOKUP($BT338,Prisudvikling!$CC$7:$KP$63,AU$3)&gt;0,HLOOKUP($BT338,Prisudvikling!$CC$7:$KP$63,AU$3),"")</f>
        <v>150.69999999999999</v>
      </c>
      <c r="AV338" s="113" t="str">
        <f>IF(HLOOKUP($BT338,Prisudvikling!$CC$7:$KP$63,AV$3)&gt;0,HLOOKUP($BT338,Prisudvikling!$CC$7:$KP$63,AV$3),"")</f>
        <v/>
      </c>
      <c r="AW338" s="113">
        <f>IF(HLOOKUP($BT338,Prisudvikling!$CC$7:$KP$63,AW$3)&gt;0,HLOOKUP($BT338,Prisudvikling!$CC$7:$KP$63,AW$3),"")</f>
        <v>160.01419999999999</v>
      </c>
      <c r="AX338" s="113">
        <f>IF(HLOOKUP($BT338,Prisudvikling!$CC$7:$KP$63,AX$3)&gt;0,HLOOKUP($BT338,Prisudvikling!$CC$7:$KP$63,AX$3),"")</f>
        <v>165</v>
      </c>
      <c r="BT338">
        <v>15</v>
      </c>
    </row>
    <row r="339" spans="1:72" x14ac:dyDescent="0.2">
      <c r="A339" s="82">
        <f>IF(HLOOKUP($BT339,Prisudvikling!$CC$7:$KP$63,D$3)&gt;0,YEAR(C339),0)</f>
        <v>2011</v>
      </c>
      <c r="B339" s="82">
        <f>IF(HLOOKUP($BT339,Prisudvikling!$CC$7:$KP$63,D$3)&gt;0,MONTH(C339),0)</f>
        <v>9</v>
      </c>
      <c r="C339" s="65">
        <f>IF(HLOOKUP($BT339,Prisudvikling!$CC$7:$KP$63,D$3)&gt;0,HLOOKUP($BT339,Prisudvikling!$CC$7:$KP$63,C$3),"")</f>
        <v>40816</v>
      </c>
      <c r="D339" s="105">
        <f>IF(HLOOKUP($BT339,Prisudvikling!$CC$7:$KP$63,D$3)&gt;0,HLOOKUP($BT339,Prisudvikling!$CC$7:$KP$63,D$3),"")</f>
        <v>148</v>
      </c>
      <c r="E339" s="105">
        <f>IF(HLOOKUP($BT339,Prisudvikling!$CC$7:$KP$63,E$3)&gt;0,HLOOKUP($BT339,Prisudvikling!$CC$7:$KP$63,E$3),"")</f>
        <v>142</v>
      </c>
      <c r="F339" s="105">
        <f>IF(HLOOKUP($BT339,Prisudvikling!$CC$7:$KP$63,F$3)&gt;0,HLOOKUP($BT339,Prisudvikling!$CC$7:$KP$63,F$3),"")</f>
        <v>148</v>
      </c>
      <c r="G339" s="105">
        <f>IF(HLOOKUP($BT339,Prisudvikling!$CC$7:$KP$63,G$3)&gt;0,HLOOKUP($BT339,Prisudvikling!$CC$7:$KP$63,G$3),"")</f>
        <v>217</v>
      </c>
      <c r="H339" s="105" t="str">
        <f>IF(HLOOKUP($BT339,Prisudvikling!$CC$7:$KP$63,H$3)&gt;0,HLOOKUP($BT339,Prisudvikling!$CC$7:$KP$63,H$3),"")</f>
        <v/>
      </c>
      <c r="I339" s="105">
        <f>IF(HLOOKUP($BT339,Prisudvikling!$CC$7:$KP$63,I$3)&gt;0,HLOOKUP($BT339,Prisudvikling!$CC$7:$KP$63,I$3),"")</f>
        <v>237.25</v>
      </c>
      <c r="J339" s="105">
        <f>IF(HLOOKUP($BT339,Prisudvikling!$CC$7:$KP$63,J$3)&gt;0,HLOOKUP($BT339,Prisudvikling!$CC$7:$KP$63,J$3),"")</f>
        <v>565</v>
      </c>
      <c r="K339" s="105">
        <f>IF(HLOOKUP($BT339,Prisudvikling!$CC$7:$KP$63,K$3)&gt;0,HLOOKUP($BT339,Prisudvikling!$CC$7:$KP$63,K$3),"")</f>
        <v>155</v>
      </c>
      <c r="L339" s="105">
        <f>IF(HLOOKUP($BT339,Prisudvikling!$CC$7:$KP$63,L$3)&gt;0,HLOOKUP($BT339,Prisudvikling!$CC$7:$KP$63,L$3),"")</f>
        <v>178</v>
      </c>
      <c r="M339" s="105">
        <f>IF(HLOOKUP($BT339,Prisudvikling!$CC$7:$KP$63,M$3)&gt;0,HLOOKUP($BT339,Prisudvikling!$CC$7:$KP$63,M$3),"")</f>
        <v>141</v>
      </c>
      <c r="N339" s="105">
        <f>IF(HLOOKUP($BT339,Prisudvikling!$CC$7:$KP$63,N$3)&gt;0,HLOOKUP($BT339,Prisudvikling!$CC$7:$KP$63,N$3),"")</f>
        <v>865</v>
      </c>
      <c r="O339" s="105">
        <f>IF(HLOOKUP($BT339,Prisudvikling!$CC$7:$KP$63,O$3)&gt;0,HLOOKUP($BT339,Prisudvikling!$CC$7:$KP$63,O$3),"")</f>
        <v>575</v>
      </c>
      <c r="P339" s="105">
        <f>IF(HLOOKUP($BT339,Prisudvikling!$CC$7:$KP$63,P$3)&gt;0,HLOOKUP($BT339,Prisudvikling!$CC$7:$KP$63,P$3),"")</f>
        <v>503</v>
      </c>
      <c r="Q339" s="105">
        <f>IF(HLOOKUP($BT339,Prisudvikling!$CC$7:$KP$63,Q$3)&gt;0,HLOOKUP($BT339,Prisudvikling!$CC$7:$KP$63,Q$3),"")</f>
        <v>1025</v>
      </c>
      <c r="R339" s="105">
        <f>IF(HLOOKUP($BT339,Prisudvikling!$CC$7:$KP$63,R$3)&gt;0,HLOOKUP($BT339,Prisudvikling!$CC$7:$KP$63,R$3),"")</f>
        <v>910</v>
      </c>
      <c r="S339" s="105">
        <f>IF(HLOOKUP($BT339,Prisudvikling!$CC$7:$KP$63,S$3)&gt;0,HLOOKUP($BT339,Prisudvikling!$CC$7:$KP$63,S$3),"")</f>
        <v>564</v>
      </c>
      <c r="T339" s="105">
        <f>IF(HLOOKUP($BT339,Prisudvikling!$CC$7:$KP$63,T$3)&gt;0,HLOOKUP($BT339,Prisudvikling!$CC$7:$KP$63,T$3),"")</f>
        <v>517</v>
      </c>
      <c r="U339" s="105">
        <f>IF(HLOOKUP($BT339,Prisudvikling!$CC$7:$KP$63,U$3)&gt;0,HLOOKUP($BT339,Prisudvikling!$CC$7:$KP$63,U$3),"")</f>
        <v>193.25</v>
      </c>
      <c r="V339" s="105">
        <f>IF(HLOOKUP($BT339,Prisudvikling!$CC$7:$KP$63,V$3)&gt;0,HLOOKUP($BT339,Prisudvikling!$CC$7:$KP$63,V$3),"")</f>
        <v>212.25</v>
      </c>
      <c r="W339" s="105">
        <f>IF(HLOOKUP($BT339,Prisudvikling!$CC$7:$KP$63,W$3)&gt;0,HLOOKUP($BT339,Prisudvikling!$CC$7:$KP$63,W$3),"")</f>
        <v>223.5</v>
      </c>
      <c r="X339" s="32" t="str">
        <f>IF(HLOOKUP($BT339,Prisudvikling!$CC$7:$KP$63,X$3)&gt;0,HLOOKUP($BT339,Prisudvikling!$CC$7:$KP$63,X$3),"")</f>
        <v/>
      </c>
      <c r="Y339" s="32">
        <f>IF(HLOOKUP($BT339,Prisudvikling!$CC$7:$KP$63,Y$3)&gt;0,HLOOKUP($BT339,Prisudvikling!$CC$7:$KP$63,Y$3),"")</f>
        <v>1.8850465711842381</v>
      </c>
      <c r="Z339" s="32">
        <f>IF(HLOOKUP($BT339,Prisudvikling!$CC$7:$KP$63,Z$3)&gt;0,HLOOKUP($BT339,Prisudvikling!$CC$7:$KP$63,Z$3),"")</f>
        <v>3.622509425051561</v>
      </c>
      <c r="AA339" s="32">
        <f>IF(HLOOKUP($BT339,Prisudvikling!$CC$7:$KP$63,AA$3)&gt;0,HLOOKUP($BT339,Prisudvikling!$CC$7:$KP$63,AA$3),"")</f>
        <v>1.87</v>
      </c>
      <c r="AB339" s="32">
        <f>IF(HLOOKUP($BT339,Prisudvikling!$CC$7:$KP$63,AB$3)&gt;0,HLOOKUP($BT339,Prisudvikling!$CC$7:$KP$63,AB$3),"")</f>
        <v>11.15</v>
      </c>
      <c r="AC339" s="32">
        <f>IF(HLOOKUP($BT339,Prisudvikling!$CC$7:$KP$63,AC$3)&gt;0,HLOOKUP($BT339,Prisudvikling!$CC$7:$KP$63,AC$3),"")</f>
        <v>12</v>
      </c>
      <c r="AD339" s="32" t="str">
        <f>IF(HLOOKUP($BT339,Prisudvikling!$CC$7:$KP$63,AD$3)&gt;0,HLOOKUP($BT339,Prisudvikling!$CC$7:$KP$63,AD$3),"")</f>
        <v/>
      </c>
      <c r="AE339" s="32" t="str">
        <f>IF(HLOOKUP($BT339,Prisudvikling!$CC$7:$KP$63,AE$3)&gt;0,HLOOKUP($BT339,Prisudvikling!$CC$7:$KP$63,AE$3),"")</f>
        <v/>
      </c>
      <c r="AF339" s="32">
        <f>IF(HLOOKUP($BT339,Prisudvikling!$CC$7:$KP$63,AF$3)&gt;0,HLOOKUP($BT339,Prisudvikling!$CC$7:$KP$63,AF$3),"")</f>
        <v>1490</v>
      </c>
      <c r="AG339" s="32">
        <f>IF(HLOOKUP($BT339,Prisudvikling!$CC$7:$KP$63,AG$3)&gt;0,HLOOKUP($BT339,Prisudvikling!$CC$7:$KP$63,AG$3),"")</f>
        <v>2860</v>
      </c>
      <c r="AH339" s="32">
        <f>IF(HLOOKUP($BT339,Prisudvikling!$CC$7:$KP$63,AH$3)&gt;0,HLOOKUP($BT339,Prisudvikling!$CC$7:$KP$63,AH$3),"")</f>
        <v>1480</v>
      </c>
      <c r="AI339" s="32">
        <f>IF(HLOOKUP($BT339,Prisudvikling!$CC$7:$KP$63,AI$3)&gt;0,HLOOKUP($BT339,Prisudvikling!$CC$7:$KP$63,AI$3),"")</f>
        <v>8800</v>
      </c>
      <c r="AJ339" s="32">
        <f>IF(HLOOKUP($BT339,Prisudvikling!$CC$7:$KP$63,AJ$3)&gt;0,HLOOKUP($BT339,Prisudvikling!$CC$7:$KP$63,AJ$3),"")</f>
        <v>9470</v>
      </c>
      <c r="AK339" s="32" t="str">
        <f>IF(HLOOKUP($BT339,Prisudvikling!$CC$7:$KP$63,AK$3)&gt;0,HLOOKUP($BT339,Prisudvikling!$CC$7:$KP$63,AK$3),"")</f>
        <v xml:space="preserve"> </v>
      </c>
      <c r="AL339" s="32" t="str">
        <f>IF(HLOOKUP($BT339,Prisudvikling!$CC$7:$KP$63,AL$3)&gt;0,HLOOKUP($BT339,Prisudvikling!$CC$7:$KP$63,AL$3),"")</f>
        <v/>
      </c>
      <c r="AM339" s="32" t="str">
        <f>IF(HLOOKUP($BT339,Prisudvikling!$CC$7:$KP$63,AM$3)&gt;0,HLOOKUP($BT339,Prisudvikling!$CC$7:$KP$63,AM$3),"")</f>
        <v/>
      </c>
      <c r="AN339" s="113">
        <f>IF(HLOOKUP($BT339,Prisudvikling!$CC$7:$KP$63,AN$3)&gt;0,HLOOKUP($BT339,Prisudvikling!$CC$7:$KP$63,AN$3),"")</f>
        <v>181.59700000000001</v>
      </c>
      <c r="AO339" s="113">
        <f>IF(HLOOKUP($BT339,Prisudvikling!$CC$7:$KP$63,AO$3)&gt;0,HLOOKUP($BT339,Prisudvikling!$CC$7:$KP$63,AO$3),"")</f>
        <v>186.6</v>
      </c>
      <c r="AP339" s="113">
        <f>IF(HLOOKUP($BT339,Prisudvikling!$CC$7:$KP$63,AP$3)&gt;0,HLOOKUP($BT339,Prisudvikling!$CC$7:$KP$63,AP$3),"")</f>
        <v>183.1944</v>
      </c>
      <c r="AQ339" s="113">
        <f>IF(HLOOKUP($BT339,Prisudvikling!$CC$7:$KP$63,AQ$3)&gt;0,HLOOKUP($BT339,Prisudvikling!$CC$7:$KP$63,AQ$3),"")</f>
        <v>160.08340000000001</v>
      </c>
      <c r="AR339" s="113">
        <f>IF(HLOOKUP($BT339,Prisudvikling!$CC$7:$KP$63,AR$3)&gt;0,HLOOKUP($BT339,Prisudvikling!$CC$7:$KP$63,AR$3),"")</f>
        <v>165.1</v>
      </c>
      <c r="AS339" s="113">
        <f>IF(HLOOKUP($BT339,Prisudvikling!$CC$7:$KP$63,AS$3)&gt;0,HLOOKUP($BT339,Prisudvikling!$CC$7:$KP$63,AS$3),"")</f>
        <v>151.4769</v>
      </c>
      <c r="AT339" s="113">
        <f>IF(HLOOKUP($BT339,Prisudvikling!$CC$7:$KP$63,AT$3)&gt;0,HLOOKUP($BT339,Prisudvikling!$CC$7:$KP$63,AT$3),"")</f>
        <v>143.15610000000001</v>
      </c>
      <c r="AU339" s="113">
        <f>IF(HLOOKUP($BT339,Prisudvikling!$CC$7:$KP$63,AU$3)&gt;0,HLOOKUP($BT339,Prisudvikling!$CC$7:$KP$63,AU$3),"")</f>
        <v>148.19999999999999</v>
      </c>
      <c r="AV339" s="113" t="str">
        <f>IF(HLOOKUP($BT339,Prisudvikling!$CC$7:$KP$63,AV$3)&gt;0,HLOOKUP($BT339,Prisudvikling!$CC$7:$KP$63,AV$3),"")</f>
        <v/>
      </c>
      <c r="AW339" s="113">
        <f>IF(HLOOKUP($BT339,Prisudvikling!$CC$7:$KP$63,AW$3)&gt;0,HLOOKUP($BT339,Prisudvikling!$CC$7:$KP$63,AW$3),"")</f>
        <v>157.01840000000001</v>
      </c>
      <c r="AX339" s="113">
        <f>IF(HLOOKUP($BT339,Prisudvikling!$CC$7:$KP$63,AX$3)&gt;0,HLOOKUP($BT339,Prisudvikling!$CC$7:$KP$63,AX$3),"")</f>
        <v>162</v>
      </c>
      <c r="BT339">
        <v>16</v>
      </c>
    </row>
    <row r="340" spans="1:72" x14ac:dyDescent="0.2">
      <c r="A340" s="82">
        <f>IF(HLOOKUP($BT340,Prisudvikling!$CC$7:$KP$63,D$3)&gt;0,YEAR(C340),0)</f>
        <v>2011</v>
      </c>
      <c r="B340" s="82">
        <f>IF(HLOOKUP($BT340,Prisudvikling!$CC$7:$KP$63,D$3)&gt;0,MONTH(C340),0)</f>
        <v>10</v>
      </c>
      <c r="C340" s="65">
        <f>IF(HLOOKUP($BT340,Prisudvikling!$CC$7:$KP$63,D$3)&gt;0,HLOOKUP($BT340,Prisudvikling!$CC$7:$KP$63,C$3),"")</f>
        <v>40823</v>
      </c>
      <c r="D340" s="105">
        <f>IF(HLOOKUP($BT340,Prisudvikling!$CC$7:$KP$63,D$3)&gt;0,HLOOKUP($BT340,Prisudvikling!$CC$7:$KP$63,D$3),"")</f>
        <v>145</v>
      </c>
      <c r="E340" s="105">
        <f>IF(HLOOKUP($BT340,Prisudvikling!$CC$7:$KP$63,E$3)&gt;0,HLOOKUP($BT340,Prisudvikling!$CC$7:$KP$63,E$3),"")</f>
        <v>138</v>
      </c>
      <c r="F340" s="105">
        <f>IF(HLOOKUP($BT340,Prisudvikling!$CC$7:$KP$63,F$3)&gt;0,HLOOKUP($BT340,Prisudvikling!$CC$7:$KP$63,F$3),"")</f>
        <v>148</v>
      </c>
      <c r="G340" s="105">
        <f>IF(HLOOKUP($BT340,Prisudvikling!$CC$7:$KP$63,G$3)&gt;0,HLOOKUP($BT340,Prisudvikling!$CC$7:$KP$63,G$3),"")</f>
        <v>217</v>
      </c>
      <c r="H340" s="105" t="str">
        <f>IF(HLOOKUP($BT340,Prisudvikling!$CC$7:$KP$63,H$3)&gt;0,HLOOKUP($BT340,Prisudvikling!$CC$7:$KP$63,H$3),"")</f>
        <v/>
      </c>
      <c r="I340" s="105">
        <f>IF(HLOOKUP($BT340,Prisudvikling!$CC$7:$KP$63,I$3)&gt;0,HLOOKUP($BT340,Prisudvikling!$CC$7:$KP$63,I$3),"")</f>
        <v>237.25</v>
      </c>
      <c r="J340" s="105">
        <f>IF(HLOOKUP($BT340,Prisudvikling!$CC$7:$KP$63,J$3)&gt;0,HLOOKUP($BT340,Prisudvikling!$CC$7:$KP$63,J$3),"")</f>
        <v>565</v>
      </c>
      <c r="K340" s="105">
        <f>IF(HLOOKUP($BT340,Prisudvikling!$CC$7:$KP$63,K$3)&gt;0,HLOOKUP($BT340,Prisudvikling!$CC$7:$KP$63,K$3),"")</f>
        <v>159</v>
      </c>
      <c r="L340" s="105">
        <f>IF(HLOOKUP($BT340,Prisudvikling!$CC$7:$KP$63,L$3)&gt;0,HLOOKUP($BT340,Prisudvikling!$CC$7:$KP$63,L$3),"")</f>
        <v>178</v>
      </c>
      <c r="M340" s="105">
        <f>IF(HLOOKUP($BT340,Prisudvikling!$CC$7:$KP$63,M$3)&gt;0,HLOOKUP($BT340,Prisudvikling!$CC$7:$KP$63,M$3),"")</f>
        <v>156.75</v>
      </c>
      <c r="N340" s="105">
        <f>IF(HLOOKUP($BT340,Prisudvikling!$CC$7:$KP$63,N$3)&gt;0,HLOOKUP($BT340,Prisudvikling!$CC$7:$KP$63,N$3),"")</f>
        <v>865</v>
      </c>
      <c r="O340" s="105">
        <f>IF(HLOOKUP($BT340,Prisudvikling!$CC$7:$KP$63,O$3)&gt;0,HLOOKUP($BT340,Prisudvikling!$CC$7:$KP$63,O$3),"")</f>
        <v>575</v>
      </c>
      <c r="P340" s="105">
        <f>IF(HLOOKUP($BT340,Prisudvikling!$CC$7:$KP$63,P$3)&gt;0,HLOOKUP($BT340,Prisudvikling!$CC$7:$KP$63,P$3),"")</f>
        <v>503</v>
      </c>
      <c r="Q340" s="105">
        <f>IF(HLOOKUP($BT340,Prisudvikling!$CC$7:$KP$63,Q$3)&gt;0,HLOOKUP($BT340,Prisudvikling!$CC$7:$KP$63,Q$3),"")</f>
        <v>1025</v>
      </c>
      <c r="R340" s="105">
        <f>IF(HLOOKUP($BT340,Prisudvikling!$CC$7:$KP$63,R$3)&gt;0,HLOOKUP($BT340,Prisudvikling!$CC$7:$KP$63,R$3),"")</f>
        <v>910</v>
      </c>
      <c r="S340" s="105">
        <f>IF(HLOOKUP($BT340,Prisudvikling!$CC$7:$KP$63,S$3)&gt;0,HLOOKUP($BT340,Prisudvikling!$CC$7:$KP$63,S$3),"")</f>
        <v>564</v>
      </c>
      <c r="T340" s="105">
        <f>IF(HLOOKUP($BT340,Prisudvikling!$CC$7:$KP$63,T$3)&gt;0,HLOOKUP($BT340,Prisudvikling!$CC$7:$KP$63,T$3),"")</f>
        <v>517</v>
      </c>
      <c r="U340" s="105">
        <f>IF(HLOOKUP($BT340,Prisudvikling!$CC$7:$KP$63,U$3)&gt;0,HLOOKUP($BT340,Prisudvikling!$CC$7:$KP$63,U$3),"")</f>
        <v>191.5</v>
      </c>
      <c r="V340" s="105">
        <f>IF(HLOOKUP($BT340,Prisudvikling!$CC$7:$KP$63,V$3)&gt;0,HLOOKUP($BT340,Prisudvikling!$CC$7:$KP$63,V$3),"")</f>
        <v>210.25</v>
      </c>
      <c r="W340" s="105">
        <f>IF(HLOOKUP($BT340,Prisudvikling!$CC$7:$KP$63,W$3)&gt;0,HLOOKUP($BT340,Prisudvikling!$CC$7:$KP$63,W$3),"")</f>
        <v>221.75</v>
      </c>
      <c r="X340" s="32" t="str">
        <f>IF(HLOOKUP($BT340,Prisudvikling!$CC$7:$KP$63,X$3)&gt;0,HLOOKUP($BT340,Prisudvikling!$CC$7:$KP$63,X$3),"")</f>
        <v/>
      </c>
      <c r="Y340" s="32">
        <f>IF(HLOOKUP($BT340,Prisudvikling!$CC$7:$KP$63,Y$3)&gt;0,HLOOKUP($BT340,Prisudvikling!$CC$7:$KP$63,Y$3),"")</f>
        <v>1.8850465711842381</v>
      </c>
      <c r="Z340" s="32">
        <f>IF(HLOOKUP($BT340,Prisudvikling!$CC$7:$KP$63,Z$3)&gt;0,HLOOKUP($BT340,Prisudvikling!$CC$7:$KP$63,Z$3),"")</f>
        <v>3.56</v>
      </c>
      <c r="AA340" s="32">
        <f>IF(HLOOKUP($BT340,Prisudvikling!$CC$7:$KP$63,AA$3)&gt;0,HLOOKUP($BT340,Prisudvikling!$CC$7:$KP$63,AA$3),"")</f>
        <v>2.02</v>
      </c>
      <c r="AB340" s="32">
        <f>IF(HLOOKUP($BT340,Prisudvikling!$CC$7:$KP$63,AB$3)&gt;0,HLOOKUP($BT340,Prisudvikling!$CC$7:$KP$63,AB$3),"")</f>
        <v>9.9</v>
      </c>
      <c r="AC340" s="32">
        <f>IF(HLOOKUP($BT340,Prisudvikling!$CC$7:$KP$63,AC$3)&gt;0,HLOOKUP($BT340,Prisudvikling!$CC$7:$KP$63,AC$3),"")</f>
        <v>12</v>
      </c>
      <c r="AD340" s="32" t="str">
        <f>IF(HLOOKUP($BT340,Prisudvikling!$CC$7:$KP$63,AD$3)&gt;0,HLOOKUP($BT340,Prisudvikling!$CC$7:$KP$63,AD$3),"")</f>
        <v/>
      </c>
      <c r="AE340" s="32" t="str">
        <f>IF(HLOOKUP($BT340,Prisudvikling!$CC$7:$KP$63,AE$3)&gt;0,HLOOKUP($BT340,Prisudvikling!$CC$7:$KP$63,AE$3),"")</f>
        <v/>
      </c>
      <c r="AF340" s="32">
        <f>IF(HLOOKUP($BT340,Prisudvikling!$CC$7:$KP$63,AF$3)&gt;0,HLOOKUP($BT340,Prisudvikling!$CC$7:$KP$63,AF$3),"")</f>
        <v>1490</v>
      </c>
      <c r="AG340" s="32">
        <f>IF(HLOOKUP($BT340,Prisudvikling!$CC$7:$KP$63,AG$3)&gt;0,HLOOKUP($BT340,Prisudvikling!$CC$7:$KP$63,AG$3),"")</f>
        <v>2810</v>
      </c>
      <c r="AH340" s="32">
        <f>IF(HLOOKUP($BT340,Prisudvikling!$CC$7:$KP$63,AH$3)&gt;0,HLOOKUP($BT340,Prisudvikling!$CC$7:$KP$63,AH$3),"")</f>
        <v>1590</v>
      </c>
      <c r="AI340" s="32">
        <f>IF(HLOOKUP($BT340,Prisudvikling!$CC$7:$KP$63,AI$3)&gt;0,HLOOKUP($BT340,Prisudvikling!$CC$7:$KP$63,AI$3),"")</f>
        <v>7810</v>
      </c>
      <c r="AJ340" s="32">
        <f>IF(HLOOKUP($BT340,Prisudvikling!$CC$7:$KP$63,AJ$3)&gt;0,HLOOKUP($BT340,Prisudvikling!$CC$7:$KP$63,AJ$3),"")</f>
        <v>9470</v>
      </c>
      <c r="AK340" s="32" t="str">
        <f>IF(HLOOKUP($BT340,Prisudvikling!$CC$7:$KP$63,AK$3)&gt;0,HLOOKUP($BT340,Prisudvikling!$CC$7:$KP$63,AK$3),"")</f>
        <v xml:space="preserve"> </v>
      </c>
      <c r="AL340" s="32" t="str">
        <f>IF(HLOOKUP($BT340,Prisudvikling!$CC$7:$KP$63,AL$3)&gt;0,HLOOKUP($BT340,Prisudvikling!$CC$7:$KP$63,AL$3),"")</f>
        <v/>
      </c>
      <c r="AM340" s="32" t="str">
        <f>IF(HLOOKUP($BT340,Prisudvikling!$CC$7:$KP$63,AM$3)&gt;0,HLOOKUP($BT340,Prisudvikling!$CC$7:$KP$63,AM$3),"")</f>
        <v/>
      </c>
      <c r="AN340" s="113">
        <f>IF(HLOOKUP($BT340,Prisudvikling!$CC$7:$KP$63,AN$3)&gt;0,HLOOKUP($BT340,Prisudvikling!$CC$7:$KP$63,AN$3),"")</f>
        <v>179.42859999999999</v>
      </c>
      <c r="AO340" s="113">
        <f>IF(HLOOKUP($BT340,Prisudvikling!$CC$7:$KP$63,AO$3)&gt;0,HLOOKUP($BT340,Prisudvikling!$CC$7:$KP$63,AO$3),"")</f>
        <v>184.4</v>
      </c>
      <c r="AP340" s="113">
        <f>IF(HLOOKUP($BT340,Prisudvikling!$CC$7:$KP$63,AP$3)&gt;0,HLOOKUP($BT340,Prisudvikling!$CC$7:$KP$63,AP$3),"")</f>
        <v>180.8186</v>
      </c>
      <c r="AQ340" s="113">
        <f>IF(HLOOKUP($BT340,Prisudvikling!$CC$7:$KP$63,AQ$3)&gt;0,HLOOKUP($BT340,Prisudvikling!$CC$7:$KP$63,AQ$3),"")</f>
        <v>157.9367</v>
      </c>
      <c r="AR340" s="113">
        <f>IF(HLOOKUP($BT340,Prisudvikling!$CC$7:$KP$63,AR$3)&gt;0,HLOOKUP($BT340,Prisudvikling!$CC$7:$KP$63,AR$3),"")</f>
        <v>162.9</v>
      </c>
      <c r="AS340" s="113">
        <f>IF(HLOOKUP($BT340,Prisudvikling!$CC$7:$KP$63,AS$3)&gt;0,HLOOKUP($BT340,Prisudvikling!$CC$7:$KP$63,AS$3),"")</f>
        <v>148.83510000000001</v>
      </c>
      <c r="AT340" s="113">
        <f>IF(HLOOKUP($BT340,Prisudvikling!$CC$7:$KP$63,AT$3)&gt;0,HLOOKUP($BT340,Prisudvikling!$CC$7:$KP$63,AT$3),"")</f>
        <v>140.68799999999999</v>
      </c>
      <c r="AU340" s="113">
        <f>IF(HLOOKUP($BT340,Prisudvikling!$CC$7:$KP$63,AU$3)&gt;0,HLOOKUP($BT340,Prisudvikling!$CC$7:$KP$63,AU$3),"")</f>
        <v>145.69999999999999</v>
      </c>
      <c r="AV340" s="113" t="str">
        <f>IF(HLOOKUP($BT340,Prisudvikling!$CC$7:$KP$63,AV$3)&gt;0,HLOOKUP($BT340,Prisudvikling!$CC$7:$KP$63,AV$3),"")</f>
        <v/>
      </c>
      <c r="AW340" s="113">
        <f>IF(HLOOKUP($BT340,Prisudvikling!$CC$7:$KP$63,AW$3)&gt;0,HLOOKUP($BT340,Prisudvikling!$CC$7:$KP$63,AW$3),"")</f>
        <v>154.46960000000001</v>
      </c>
      <c r="AX340" s="113">
        <f>IF(HLOOKUP($BT340,Prisudvikling!$CC$7:$KP$63,AX$3)&gt;0,HLOOKUP($BT340,Prisudvikling!$CC$7:$KP$63,AX$3),"")</f>
        <v>159.5</v>
      </c>
      <c r="BT340">
        <v>17</v>
      </c>
    </row>
    <row r="341" spans="1:72" x14ac:dyDescent="0.2">
      <c r="A341" s="82">
        <f>IF(HLOOKUP($BT341,Prisudvikling!$CC$7:$KP$63,D$3)&gt;0,YEAR(C341),0)</f>
        <v>2011</v>
      </c>
      <c r="B341" s="82">
        <f>IF(HLOOKUP($BT341,Prisudvikling!$CC$7:$KP$63,D$3)&gt;0,MONTH(C341),0)</f>
        <v>10</v>
      </c>
      <c r="C341" s="65">
        <f>IF(HLOOKUP($BT341,Prisudvikling!$CC$7:$KP$63,D$3)&gt;0,HLOOKUP($BT341,Prisudvikling!$CC$7:$KP$63,C$3),"")</f>
        <v>40830</v>
      </c>
      <c r="D341" s="105">
        <f>IF(HLOOKUP($BT341,Prisudvikling!$CC$7:$KP$63,D$3)&gt;0,HLOOKUP($BT341,Prisudvikling!$CC$7:$KP$63,D$3),"")</f>
        <v>145</v>
      </c>
      <c r="E341" s="105">
        <f>IF(HLOOKUP($BT341,Prisudvikling!$CC$7:$KP$63,E$3)&gt;0,HLOOKUP($BT341,Prisudvikling!$CC$7:$KP$63,E$3),"")</f>
        <v>138</v>
      </c>
      <c r="F341" s="105">
        <f>IF(HLOOKUP($BT341,Prisudvikling!$CC$7:$KP$63,F$3)&gt;0,HLOOKUP($BT341,Prisudvikling!$CC$7:$KP$63,F$3),"")</f>
        <v>153</v>
      </c>
      <c r="G341" s="105" t="str">
        <f>IF(HLOOKUP($BT341,Prisudvikling!$CC$7:$KP$63,G$3)&gt;0,HLOOKUP($BT341,Prisudvikling!$CC$7:$KP$63,G$3),"")</f>
        <v/>
      </c>
      <c r="H341" s="105" t="str">
        <f>IF(HLOOKUP($BT341,Prisudvikling!$CC$7:$KP$63,H$3)&gt;0,HLOOKUP($BT341,Prisudvikling!$CC$7:$KP$63,H$3),"")</f>
        <v/>
      </c>
      <c r="I341" s="105">
        <f>IF(HLOOKUP($BT341,Prisudvikling!$CC$7:$KP$63,I$3)&gt;0,HLOOKUP($BT341,Prisudvikling!$CC$7:$KP$63,I$3),"")</f>
        <v>237.25</v>
      </c>
      <c r="J341" s="105">
        <f>IF(HLOOKUP($BT341,Prisudvikling!$CC$7:$KP$63,J$3)&gt;0,HLOOKUP($BT341,Prisudvikling!$CC$7:$KP$63,J$3),"")</f>
        <v>565</v>
      </c>
      <c r="K341" s="105">
        <f>IF(HLOOKUP($BT341,Prisudvikling!$CC$7:$KP$63,K$3)&gt;0,HLOOKUP($BT341,Prisudvikling!$CC$7:$KP$63,K$3),"")</f>
        <v>170.75</v>
      </c>
      <c r="L341" s="105">
        <f>IF(HLOOKUP($BT341,Prisudvikling!$CC$7:$KP$63,L$3)&gt;0,HLOOKUP($BT341,Prisudvikling!$CC$7:$KP$63,L$3),"")</f>
        <v>196.5</v>
      </c>
      <c r="M341" s="105">
        <f>IF(HLOOKUP($BT341,Prisudvikling!$CC$7:$KP$63,M$3)&gt;0,HLOOKUP($BT341,Prisudvikling!$CC$7:$KP$63,M$3),"")</f>
        <v>166.75</v>
      </c>
      <c r="N341" s="105">
        <f>IF(HLOOKUP($BT341,Prisudvikling!$CC$7:$KP$63,N$3)&gt;0,HLOOKUP($BT341,Prisudvikling!$CC$7:$KP$63,N$3),"")</f>
        <v>865</v>
      </c>
      <c r="O341" s="105">
        <f>IF(HLOOKUP($BT341,Prisudvikling!$CC$7:$KP$63,O$3)&gt;0,HLOOKUP($BT341,Prisudvikling!$CC$7:$KP$63,O$3),"")</f>
        <v>642.5</v>
      </c>
      <c r="P341" s="105">
        <f>IF(HLOOKUP($BT341,Prisudvikling!$CC$7:$KP$63,P$3)&gt;0,HLOOKUP($BT341,Prisudvikling!$CC$7:$KP$63,P$3),"")</f>
        <v>503</v>
      </c>
      <c r="Q341" s="105">
        <f>IF(HLOOKUP($BT341,Prisudvikling!$CC$7:$KP$63,Q$3)&gt;0,HLOOKUP($BT341,Prisudvikling!$CC$7:$KP$63,Q$3),"")</f>
        <v>1025</v>
      </c>
      <c r="R341" s="105">
        <f>IF(HLOOKUP($BT341,Prisudvikling!$CC$7:$KP$63,R$3)&gt;0,HLOOKUP($BT341,Prisudvikling!$CC$7:$KP$63,R$3),"")</f>
        <v>910</v>
      </c>
      <c r="S341" s="105">
        <f>IF(HLOOKUP($BT341,Prisudvikling!$CC$7:$KP$63,S$3)&gt;0,HLOOKUP($BT341,Prisudvikling!$CC$7:$KP$63,S$3),"")</f>
        <v>564</v>
      </c>
      <c r="T341" s="105">
        <f>IF(HLOOKUP($BT341,Prisudvikling!$CC$7:$KP$63,T$3)&gt;0,HLOOKUP($BT341,Prisudvikling!$CC$7:$KP$63,T$3),"")</f>
        <v>517</v>
      </c>
      <c r="U341" s="105">
        <f>IF(HLOOKUP($BT341,Prisudvikling!$CC$7:$KP$63,U$3)&gt;0,HLOOKUP($BT341,Prisudvikling!$CC$7:$KP$63,U$3),"")</f>
        <v>191.75</v>
      </c>
      <c r="V341" s="105">
        <f>IF(HLOOKUP($BT341,Prisudvikling!$CC$7:$KP$63,V$3)&gt;0,HLOOKUP($BT341,Prisudvikling!$CC$7:$KP$63,V$3),"")</f>
        <v>207</v>
      </c>
      <c r="W341" s="105">
        <f>IF(HLOOKUP($BT341,Prisudvikling!$CC$7:$KP$63,W$3)&gt;0,HLOOKUP($BT341,Prisudvikling!$CC$7:$KP$63,W$3),"")</f>
        <v>218.75</v>
      </c>
      <c r="X341" s="32" t="str">
        <f>IF(HLOOKUP($BT341,Prisudvikling!$CC$7:$KP$63,X$3)&gt;0,HLOOKUP($BT341,Prisudvikling!$CC$7:$KP$63,X$3),"")</f>
        <v/>
      </c>
      <c r="Y341" s="32">
        <f>IF(HLOOKUP($BT341,Prisudvikling!$CC$7:$KP$63,Y$3)&gt;0,HLOOKUP($BT341,Prisudvikling!$CC$7:$KP$63,Y$3),"")</f>
        <v>1.8850465711842381</v>
      </c>
      <c r="Z341" s="32">
        <f>IF(HLOOKUP($BT341,Prisudvikling!$CC$7:$KP$63,Z$3)&gt;0,HLOOKUP($BT341,Prisudvikling!$CC$7:$KP$63,Z$3),"")</f>
        <v>3.56</v>
      </c>
      <c r="AA341" s="32">
        <f>IF(HLOOKUP($BT341,Prisudvikling!$CC$7:$KP$63,AA$3)&gt;0,HLOOKUP($BT341,Prisudvikling!$CC$7:$KP$63,AA$3),"")</f>
        <v>2.02</v>
      </c>
      <c r="AB341" s="32">
        <f>IF(HLOOKUP($BT341,Prisudvikling!$CC$7:$KP$63,AB$3)&gt;0,HLOOKUP($BT341,Prisudvikling!$CC$7:$KP$63,AB$3),"")</f>
        <v>9.9</v>
      </c>
      <c r="AC341" s="32">
        <f>IF(HLOOKUP($BT341,Prisudvikling!$CC$7:$KP$63,AC$3)&gt;0,HLOOKUP($BT341,Prisudvikling!$CC$7:$KP$63,AC$3),"")</f>
        <v>12</v>
      </c>
      <c r="AD341" s="32" t="str">
        <f>IF(HLOOKUP($BT341,Prisudvikling!$CC$7:$KP$63,AD$3)&gt;0,HLOOKUP($BT341,Prisudvikling!$CC$7:$KP$63,AD$3),"")</f>
        <v/>
      </c>
      <c r="AE341" s="32" t="str">
        <f>IF(HLOOKUP($BT341,Prisudvikling!$CC$7:$KP$63,AE$3)&gt;0,HLOOKUP($BT341,Prisudvikling!$CC$7:$KP$63,AE$3),"")</f>
        <v/>
      </c>
      <c r="AF341" s="32">
        <f>IF(HLOOKUP($BT341,Prisudvikling!$CC$7:$KP$63,AF$3)&gt;0,HLOOKUP($BT341,Prisudvikling!$CC$7:$KP$63,AF$3),"")</f>
        <v>1490</v>
      </c>
      <c r="AG341" s="32">
        <f>IF(HLOOKUP($BT341,Prisudvikling!$CC$7:$KP$63,AG$3)&gt;0,HLOOKUP($BT341,Prisudvikling!$CC$7:$KP$63,AG$3),"")</f>
        <v>2810</v>
      </c>
      <c r="AH341" s="32">
        <f>IF(HLOOKUP($BT341,Prisudvikling!$CC$7:$KP$63,AH$3)&gt;0,HLOOKUP($BT341,Prisudvikling!$CC$7:$KP$63,AH$3),"")</f>
        <v>1590</v>
      </c>
      <c r="AI341" s="32">
        <f>IF(HLOOKUP($BT341,Prisudvikling!$CC$7:$KP$63,AI$3)&gt;0,HLOOKUP($BT341,Prisudvikling!$CC$7:$KP$63,AI$3),"")</f>
        <v>7810</v>
      </c>
      <c r="AJ341" s="32">
        <f>IF(HLOOKUP($BT341,Prisudvikling!$CC$7:$KP$63,AJ$3)&gt;0,HLOOKUP($BT341,Prisudvikling!$CC$7:$KP$63,AJ$3),"")</f>
        <v>9470</v>
      </c>
      <c r="AK341" s="32" t="str">
        <f>IF(HLOOKUP($BT341,Prisudvikling!$CC$7:$KP$63,AK$3)&gt;0,HLOOKUP($BT341,Prisudvikling!$CC$7:$KP$63,AK$3),"")</f>
        <v xml:space="preserve"> </v>
      </c>
      <c r="AL341" s="32" t="str">
        <f>IF(HLOOKUP($BT341,Prisudvikling!$CC$7:$KP$63,AL$3)&gt;0,HLOOKUP($BT341,Prisudvikling!$CC$7:$KP$63,AL$3),"")</f>
        <v/>
      </c>
      <c r="AM341" s="32" t="str">
        <f>IF(HLOOKUP($BT341,Prisudvikling!$CC$7:$KP$63,AM$3)&gt;0,HLOOKUP($BT341,Prisudvikling!$CC$7:$KP$63,AM$3),"")</f>
        <v/>
      </c>
      <c r="AN341" s="113">
        <f>IF(HLOOKUP($BT341,Prisudvikling!$CC$7:$KP$63,AN$3)&gt;0,HLOOKUP($BT341,Prisudvikling!$CC$7:$KP$63,AN$3),"")</f>
        <v>195.04640000000001</v>
      </c>
      <c r="AO341" s="113">
        <f>IF(HLOOKUP($BT341,Prisudvikling!$CC$7:$KP$63,AO$3)&gt;0,HLOOKUP($BT341,Prisudvikling!$CC$7:$KP$63,AO$3),"")</f>
        <v>200</v>
      </c>
      <c r="AP341" s="113">
        <f>IF(HLOOKUP($BT341,Prisudvikling!$CC$7:$KP$63,AP$3)&gt;0,HLOOKUP($BT341,Prisudvikling!$CC$7:$KP$63,AP$3),"")</f>
        <v>191.11320000000001</v>
      </c>
      <c r="AQ341" s="113">
        <f>IF(HLOOKUP($BT341,Prisudvikling!$CC$7:$KP$63,AQ$3)&gt;0,HLOOKUP($BT341,Prisudvikling!$CC$7:$KP$63,AQ$3),"")</f>
        <v>158.29910000000001</v>
      </c>
      <c r="AR341" s="113">
        <f>IF(HLOOKUP($BT341,Prisudvikling!$CC$7:$KP$63,AR$3)&gt;0,HLOOKUP($BT341,Prisudvikling!$CC$7:$KP$63,AR$3),"")</f>
        <v>163.30000000000001</v>
      </c>
      <c r="AS341" s="113">
        <f>IF(HLOOKUP($BT341,Prisudvikling!$CC$7:$KP$63,AS$3)&gt;0,HLOOKUP($BT341,Prisudvikling!$CC$7:$KP$63,AS$3),"")</f>
        <v>133.4487</v>
      </c>
      <c r="AT341" s="113">
        <f>IF(HLOOKUP($BT341,Prisudvikling!$CC$7:$KP$63,AT$3)&gt;0,HLOOKUP($BT341,Prisudvikling!$CC$7:$KP$63,AT$3),"")</f>
        <v>142.10300000000001</v>
      </c>
      <c r="AU341" s="113">
        <f>IF(HLOOKUP($BT341,Prisudvikling!$CC$7:$KP$63,AU$3)&gt;0,HLOOKUP($BT341,Prisudvikling!$CC$7:$KP$63,AU$3),"")</f>
        <v>147.1</v>
      </c>
      <c r="AV341" s="113" t="str">
        <f>IF(HLOOKUP($BT341,Prisudvikling!$CC$7:$KP$63,AV$3)&gt;0,HLOOKUP($BT341,Prisudvikling!$CC$7:$KP$63,AV$3),"")</f>
        <v/>
      </c>
      <c r="AW341" s="113">
        <f>IF(HLOOKUP($BT341,Prisudvikling!$CC$7:$KP$63,AW$3)&gt;0,HLOOKUP($BT341,Prisudvikling!$CC$7:$KP$63,AW$3),"")</f>
        <v>155.9237</v>
      </c>
      <c r="AX341" s="113">
        <f>IF(HLOOKUP($BT341,Prisudvikling!$CC$7:$KP$63,AX$3)&gt;0,HLOOKUP($BT341,Prisudvikling!$CC$7:$KP$63,AX$3),"")</f>
        <v>160.9</v>
      </c>
      <c r="BT341">
        <v>18</v>
      </c>
    </row>
    <row r="342" spans="1:72" x14ac:dyDescent="0.2">
      <c r="A342" s="82">
        <f>IF(HLOOKUP($BT342,Prisudvikling!$CC$7:$KP$63,D$3)&gt;0,YEAR(C342),0)</f>
        <v>2011</v>
      </c>
      <c r="B342" s="82">
        <f>IF(HLOOKUP($BT342,Prisudvikling!$CC$7:$KP$63,D$3)&gt;0,MONTH(C342),0)</f>
        <v>10</v>
      </c>
      <c r="C342" s="65">
        <f>IF(HLOOKUP($BT342,Prisudvikling!$CC$7:$KP$63,D$3)&gt;0,HLOOKUP($BT342,Prisudvikling!$CC$7:$KP$63,C$3),"")</f>
        <v>40837</v>
      </c>
      <c r="D342" s="105">
        <f>IF(HLOOKUP($BT342,Prisudvikling!$CC$7:$KP$63,D$3)&gt;0,HLOOKUP($BT342,Prisudvikling!$CC$7:$KP$63,D$3),"")</f>
        <v>145</v>
      </c>
      <c r="E342" s="105">
        <f>IF(HLOOKUP($BT342,Prisudvikling!$CC$7:$KP$63,E$3)&gt;0,HLOOKUP($BT342,Prisudvikling!$CC$7:$KP$63,E$3),"")</f>
        <v>138</v>
      </c>
      <c r="F342" s="105">
        <f>IF(HLOOKUP($BT342,Prisudvikling!$CC$7:$KP$63,F$3)&gt;0,HLOOKUP($BT342,Prisudvikling!$CC$7:$KP$63,F$3),"")</f>
        <v>145</v>
      </c>
      <c r="G342" s="105">
        <f>IF(HLOOKUP($BT342,Prisudvikling!$CC$7:$KP$63,G$3)&gt;0,HLOOKUP($BT342,Prisudvikling!$CC$7:$KP$63,G$3),"")</f>
        <v>217</v>
      </c>
      <c r="H342" s="105" t="str">
        <f>IF(HLOOKUP($BT342,Prisudvikling!$CC$7:$KP$63,H$3)&gt;0,HLOOKUP($BT342,Prisudvikling!$CC$7:$KP$63,H$3),"")</f>
        <v/>
      </c>
      <c r="I342" s="105">
        <f>IF(HLOOKUP($BT342,Prisudvikling!$CC$7:$KP$63,I$3)&gt;0,HLOOKUP($BT342,Prisudvikling!$CC$7:$KP$63,I$3),"")</f>
        <v>230</v>
      </c>
      <c r="J342" s="105">
        <f>IF(HLOOKUP($BT342,Prisudvikling!$CC$7:$KP$63,J$3)&gt;0,HLOOKUP($BT342,Prisudvikling!$CC$7:$KP$63,J$3),"")</f>
        <v>508</v>
      </c>
      <c r="K342" s="105">
        <f>IF(HLOOKUP($BT342,Prisudvikling!$CC$7:$KP$63,K$3)&gt;0,HLOOKUP($BT342,Prisudvikling!$CC$7:$KP$63,K$3),"")</f>
        <v>156</v>
      </c>
      <c r="L342" s="105">
        <f>IF(HLOOKUP($BT342,Prisudvikling!$CC$7:$KP$63,L$3)&gt;0,HLOOKUP($BT342,Prisudvikling!$CC$7:$KP$63,L$3),"")</f>
        <v>178</v>
      </c>
      <c r="M342" s="105">
        <f>IF(HLOOKUP($BT342,Prisudvikling!$CC$7:$KP$63,M$3)&gt;0,HLOOKUP($BT342,Prisudvikling!$CC$7:$KP$63,M$3),"")</f>
        <v>145</v>
      </c>
      <c r="N342" s="105">
        <f>IF(HLOOKUP($BT342,Prisudvikling!$CC$7:$KP$63,N$3)&gt;0,HLOOKUP($BT342,Prisudvikling!$CC$7:$KP$63,N$3),"")</f>
        <v>850</v>
      </c>
      <c r="O342" s="105">
        <f>IF(HLOOKUP($BT342,Prisudvikling!$CC$7:$KP$63,O$3)&gt;0,HLOOKUP($BT342,Prisudvikling!$CC$7:$KP$63,O$3),"")</f>
        <v>575</v>
      </c>
      <c r="P342" s="105">
        <f>IF(HLOOKUP($BT342,Prisudvikling!$CC$7:$KP$63,P$3)&gt;0,HLOOKUP($BT342,Prisudvikling!$CC$7:$KP$63,P$3),"")</f>
        <v>503</v>
      </c>
      <c r="Q342" s="105">
        <f>IF(HLOOKUP($BT342,Prisudvikling!$CC$7:$KP$63,Q$3)&gt;0,HLOOKUP($BT342,Prisudvikling!$CC$7:$KP$63,Q$3),"")</f>
        <v>1025</v>
      </c>
      <c r="R342" s="105">
        <f>IF(HLOOKUP($BT342,Prisudvikling!$CC$7:$KP$63,R$3)&gt;0,HLOOKUP($BT342,Prisudvikling!$CC$7:$KP$63,R$3),"")</f>
        <v>910</v>
      </c>
      <c r="S342" s="105">
        <f>IF(HLOOKUP($BT342,Prisudvikling!$CC$7:$KP$63,S$3)&gt;0,HLOOKUP($BT342,Prisudvikling!$CC$7:$KP$63,S$3),"")</f>
        <v>566</v>
      </c>
      <c r="T342" s="105">
        <f>IF(HLOOKUP($BT342,Prisudvikling!$CC$7:$KP$63,T$3)&gt;0,HLOOKUP($BT342,Prisudvikling!$CC$7:$KP$63,T$3),"")</f>
        <v>517</v>
      </c>
      <c r="U342" s="105">
        <f>IF(HLOOKUP($BT342,Prisudvikling!$CC$7:$KP$63,U$3)&gt;0,HLOOKUP($BT342,Prisudvikling!$CC$7:$KP$63,U$3),"")</f>
        <v>193</v>
      </c>
      <c r="V342" s="105">
        <f>IF(HLOOKUP($BT342,Prisudvikling!$CC$7:$KP$63,V$3)&gt;0,HLOOKUP($BT342,Prisudvikling!$CC$7:$KP$63,V$3),"")</f>
        <v>207.25</v>
      </c>
      <c r="W342" s="105">
        <f>IF(HLOOKUP($BT342,Prisudvikling!$CC$7:$KP$63,W$3)&gt;0,HLOOKUP($BT342,Prisudvikling!$CC$7:$KP$63,W$3),"")</f>
        <v>219.5</v>
      </c>
      <c r="X342" s="32" t="str">
        <f>IF(HLOOKUP($BT342,Prisudvikling!$CC$7:$KP$63,X$3)&gt;0,HLOOKUP($BT342,Prisudvikling!$CC$7:$KP$63,X$3),"")</f>
        <v/>
      </c>
      <c r="Y342" s="32">
        <f>IF(HLOOKUP($BT342,Prisudvikling!$CC$7:$KP$63,Y$3)&gt;0,HLOOKUP($BT342,Prisudvikling!$CC$7:$KP$63,Y$3),"")</f>
        <v>1.8850465711842381</v>
      </c>
      <c r="Z342" s="32">
        <f>IF(HLOOKUP($BT342,Prisudvikling!$CC$7:$KP$63,Z$3)&gt;0,HLOOKUP($BT342,Prisudvikling!$CC$7:$KP$63,Z$3),"")</f>
        <v>3.56</v>
      </c>
      <c r="AA342" s="32">
        <f>IF(HLOOKUP($BT342,Prisudvikling!$CC$7:$KP$63,AA$3)&gt;0,HLOOKUP($BT342,Prisudvikling!$CC$7:$KP$63,AA$3),"")</f>
        <v>2.02</v>
      </c>
      <c r="AB342" s="32">
        <f>IF(HLOOKUP($BT342,Prisudvikling!$CC$7:$KP$63,AB$3)&gt;0,HLOOKUP($BT342,Prisudvikling!$CC$7:$KP$63,AB$3),"")</f>
        <v>9.9</v>
      </c>
      <c r="AC342" s="32">
        <f>IF(HLOOKUP($BT342,Prisudvikling!$CC$7:$KP$63,AC$3)&gt;0,HLOOKUP($BT342,Prisudvikling!$CC$7:$KP$63,AC$3),"")</f>
        <v>12</v>
      </c>
      <c r="AD342" s="32" t="str">
        <f>IF(HLOOKUP($BT342,Prisudvikling!$CC$7:$KP$63,AD$3)&gt;0,HLOOKUP($BT342,Prisudvikling!$CC$7:$KP$63,AD$3),"")</f>
        <v/>
      </c>
      <c r="AE342" s="32" t="str">
        <f>IF(HLOOKUP($BT342,Prisudvikling!$CC$7:$KP$63,AE$3)&gt;0,HLOOKUP($BT342,Prisudvikling!$CC$7:$KP$63,AE$3),"")</f>
        <v/>
      </c>
      <c r="AF342" s="32">
        <f>IF(HLOOKUP($BT342,Prisudvikling!$CC$7:$KP$63,AF$3)&gt;0,HLOOKUP($BT342,Prisudvikling!$CC$7:$KP$63,AF$3),"")</f>
        <v>1490</v>
      </c>
      <c r="AG342" s="32">
        <f>IF(HLOOKUP($BT342,Prisudvikling!$CC$7:$KP$63,AG$3)&gt;0,HLOOKUP($BT342,Prisudvikling!$CC$7:$KP$63,AG$3),"")</f>
        <v>2810</v>
      </c>
      <c r="AH342" s="32">
        <f>IF(HLOOKUP($BT342,Prisudvikling!$CC$7:$KP$63,AH$3)&gt;0,HLOOKUP($BT342,Prisudvikling!$CC$7:$KP$63,AH$3),"")</f>
        <v>1590</v>
      </c>
      <c r="AI342" s="32">
        <f>IF(HLOOKUP($BT342,Prisudvikling!$CC$7:$KP$63,AI$3)&gt;0,HLOOKUP($BT342,Prisudvikling!$CC$7:$KP$63,AI$3),"")</f>
        <v>7810</v>
      </c>
      <c r="AJ342" s="32">
        <f>IF(HLOOKUP($BT342,Prisudvikling!$CC$7:$KP$63,AJ$3)&gt;0,HLOOKUP($BT342,Prisudvikling!$CC$7:$KP$63,AJ$3),"")</f>
        <v>9470</v>
      </c>
      <c r="AK342" s="32" t="str">
        <f>IF(HLOOKUP($BT342,Prisudvikling!$CC$7:$KP$63,AK$3)&gt;0,HLOOKUP($BT342,Prisudvikling!$CC$7:$KP$63,AK$3),"")</f>
        <v xml:space="preserve"> </v>
      </c>
      <c r="AL342" s="32" t="str">
        <f>IF(HLOOKUP($BT342,Prisudvikling!$CC$7:$KP$63,AL$3)&gt;0,HLOOKUP($BT342,Prisudvikling!$CC$7:$KP$63,AL$3),"")</f>
        <v/>
      </c>
      <c r="AM342" s="32" t="str">
        <f>IF(HLOOKUP($BT342,Prisudvikling!$CC$7:$KP$63,AM$3)&gt;0,HLOOKUP($BT342,Prisudvikling!$CC$7:$KP$63,AM$3),"")</f>
        <v/>
      </c>
      <c r="AN342" s="113">
        <f>IF(HLOOKUP($BT342,Prisudvikling!$CC$7:$KP$63,AN$3)&gt;0,HLOOKUP($BT342,Prisudvikling!$CC$7:$KP$63,AN$3),"")</f>
        <v>178.1566</v>
      </c>
      <c r="AO342" s="113">
        <f>IF(HLOOKUP($BT342,Prisudvikling!$CC$7:$KP$63,AO$3)&gt;0,HLOOKUP($BT342,Prisudvikling!$CC$7:$KP$63,AO$3),"")</f>
        <v>183.2</v>
      </c>
      <c r="AP342" s="113">
        <f>IF(HLOOKUP($BT342,Prisudvikling!$CC$7:$KP$63,AP$3)&gt;0,HLOOKUP($BT342,Prisudvikling!$CC$7:$KP$63,AP$3),"")</f>
        <v>179.5351</v>
      </c>
      <c r="AQ342" s="113">
        <f>IF(HLOOKUP($BT342,Prisudvikling!$CC$7:$KP$63,AQ$3)&gt;0,HLOOKUP($BT342,Prisudvikling!$CC$7:$KP$63,AQ$3),"")</f>
        <v>157.35290000000001</v>
      </c>
      <c r="AR342" s="113">
        <f>IF(HLOOKUP($BT342,Prisudvikling!$CC$7:$KP$63,AR$3)&gt;0,HLOOKUP($BT342,Prisudvikling!$CC$7:$KP$63,AR$3),"")</f>
        <v>162.4</v>
      </c>
      <c r="AS342" s="113">
        <f>IF(HLOOKUP($BT342,Prisudvikling!$CC$7:$KP$63,AS$3)&gt;0,HLOOKUP($BT342,Prisudvikling!$CC$7:$KP$63,AS$3),"")</f>
        <v>147.50020000000001</v>
      </c>
      <c r="AT342" s="113">
        <f>IF(HLOOKUP($BT342,Prisudvikling!$CC$7:$KP$63,AT$3)&gt;0,HLOOKUP($BT342,Prisudvikling!$CC$7:$KP$63,AT$3),"")</f>
        <v>140.4547</v>
      </c>
      <c r="AU342" s="113">
        <f>IF(HLOOKUP($BT342,Prisudvikling!$CC$7:$KP$63,AU$3)&gt;0,HLOOKUP($BT342,Prisudvikling!$CC$7:$KP$63,AU$3),"")</f>
        <v>145.5</v>
      </c>
      <c r="AV342" s="113" t="str">
        <f>IF(HLOOKUP($BT342,Prisudvikling!$CC$7:$KP$63,AV$3)&gt;0,HLOOKUP($BT342,Prisudvikling!$CC$7:$KP$63,AV$3),"")</f>
        <v/>
      </c>
      <c r="AW342" s="113">
        <f>IF(HLOOKUP($BT342,Prisudvikling!$CC$7:$KP$63,AW$3)&gt;0,HLOOKUP($BT342,Prisudvikling!$CC$7:$KP$63,AW$3),"")</f>
        <v>153.72460000000001</v>
      </c>
      <c r="AX342" s="113">
        <f>IF(HLOOKUP($BT342,Prisudvikling!$CC$7:$KP$63,AX$3)&gt;0,HLOOKUP($BT342,Prisudvikling!$CC$7:$KP$63,AX$3),"")</f>
        <v>158.69999999999999</v>
      </c>
      <c r="BT342">
        <v>19</v>
      </c>
    </row>
    <row r="343" spans="1:72" x14ac:dyDescent="0.2">
      <c r="A343" s="82">
        <f>IF(HLOOKUP($BT343,Prisudvikling!$CC$7:$KP$63,D$3)&gt;0,YEAR(C343),0)</f>
        <v>2011</v>
      </c>
      <c r="B343" s="82">
        <f>IF(HLOOKUP($BT343,Prisudvikling!$CC$7:$KP$63,D$3)&gt;0,MONTH(C343),0)</f>
        <v>10</v>
      </c>
      <c r="C343" s="65">
        <f>IF(HLOOKUP($BT343,Prisudvikling!$CC$7:$KP$63,D$3)&gt;0,HLOOKUP($BT343,Prisudvikling!$CC$7:$KP$63,C$3),"")</f>
        <v>40844</v>
      </c>
      <c r="D343" s="105">
        <f>IF(HLOOKUP($BT343,Prisudvikling!$CC$7:$KP$63,D$3)&gt;0,HLOOKUP($BT343,Prisudvikling!$CC$7:$KP$63,D$3),"")</f>
        <v>147</v>
      </c>
      <c r="E343" s="105">
        <f>IF(HLOOKUP($BT343,Prisudvikling!$CC$7:$KP$63,E$3)&gt;0,HLOOKUP($BT343,Prisudvikling!$CC$7:$KP$63,E$3),"")</f>
        <v>138</v>
      </c>
      <c r="F343" s="105">
        <f>IF(HLOOKUP($BT343,Prisudvikling!$CC$7:$KP$63,F$3)&gt;0,HLOOKUP($BT343,Prisudvikling!$CC$7:$KP$63,F$3),"")</f>
        <v>156</v>
      </c>
      <c r="G343" s="105" t="str">
        <f>IF(HLOOKUP($BT343,Prisudvikling!$CC$7:$KP$63,G$3)&gt;0,HLOOKUP($BT343,Prisudvikling!$CC$7:$KP$63,G$3),"")</f>
        <v/>
      </c>
      <c r="H343" s="105" t="str">
        <f>IF(HLOOKUP($BT343,Prisudvikling!$CC$7:$KP$63,H$3)&gt;0,HLOOKUP($BT343,Prisudvikling!$CC$7:$KP$63,H$3),"")</f>
        <v/>
      </c>
      <c r="I343" s="105">
        <f>IF(HLOOKUP($BT343,Prisudvikling!$CC$7:$KP$63,I$3)&gt;0,HLOOKUP($BT343,Prisudvikling!$CC$7:$KP$63,I$3),"")</f>
        <v>240.68</v>
      </c>
      <c r="J343" s="105">
        <f>IF(HLOOKUP($BT343,Prisudvikling!$CC$7:$KP$63,J$3)&gt;0,HLOOKUP($BT343,Prisudvikling!$CC$7:$KP$63,J$3),"")</f>
        <v>565</v>
      </c>
      <c r="K343" s="105">
        <f>IF(HLOOKUP($BT343,Prisudvikling!$CC$7:$KP$63,K$3)&gt;0,HLOOKUP($BT343,Prisudvikling!$CC$7:$KP$63,K$3),"")</f>
        <v>168.75</v>
      </c>
      <c r="L343" s="105">
        <f>IF(HLOOKUP($BT343,Prisudvikling!$CC$7:$KP$63,L$3)&gt;0,HLOOKUP($BT343,Prisudvikling!$CC$7:$KP$63,L$3),"")</f>
        <v>180</v>
      </c>
      <c r="M343" s="105">
        <f>IF(HLOOKUP($BT343,Prisudvikling!$CC$7:$KP$63,M$3)&gt;0,HLOOKUP($BT343,Prisudvikling!$CC$7:$KP$63,M$3),"")</f>
        <v>156.5</v>
      </c>
      <c r="N343" s="105">
        <f>IF(HLOOKUP($BT343,Prisudvikling!$CC$7:$KP$63,N$3)&gt;0,HLOOKUP($BT343,Prisudvikling!$CC$7:$KP$63,N$3),"")</f>
        <v>867</v>
      </c>
      <c r="O343" s="105">
        <f>IF(HLOOKUP($BT343,Prisudvikling!$CC$7:$KP$63,O$3)&gt;0,HLOOKUP($BT343,Prisudvikling!$CC$7:$KP$63,O$3),"")</f>
        <v>614.5</v>
      </c>
      <c r="P343" s="105">
        <f>IF(HLOOKUP($BT343,Prisudvikling!$CC$7:$KP$63,P$3)&gt;0,HLOOKUP($BT343,Prisudvikling!$CC$7:$KP$63,P$3),"")</f>
        <v>503</v>
      </c>
      <c r="Q343" s="105">
        <f>IF(HLOOKUP($BT343,Prisudvikling!$CC$7:$KP$63,Q$3)&gt;0,HLOOKUP($BT343,Prisudvikling!$CC$7:$KP$63,Q$3),"")</f>
        <v>1025</v>
      </c>
      <c r="R343" s="105">
        <f>IF(HLOOKUP($BT343,Prisudvikling!$CC$7:$KP$63,R$3)&gt;0,HLOOKUP($BT343,Prisudvikling!$CC$7:$KP$63,R$3),"")</f>
        <v>910</v>
      </c>
      <c r="S343" s="105">
        <f>IF(HLOOKUP($BT343,Prisudvikling!$CC$7:$KP$63,S$3)&gt;0,HLOOKUP($BT343,Prisudvikling!$CC$7:$KP$63,S$3),"")</f>
        <v>566</v>
      </c>
      <c r="T343" s="105">
        <f>IF(HLOOKUP($BT343,Prisudvikling!$CC$7:$KP$63,T$3)&gt;0,HLOOKUP($BT343,Prisudvikling!$CC$7:$KP$63,T$3),"")</f>
        <v>517</v>
      </c>
      <c r="U343" s="105">
        <f>IF(HLOOKUP($BT343,Prisudvikling!$CC$7:$KP$63,U$3)&gt;0,HLOOKUP($BT343,Prisudvikling!$CC$7:$KP$63,U$3),"")</f>
        <v>194.5</v>
      </c>
      <c r="V343" s="105">
        <f>IF(HLOOKUP($BT343,Prisudvikling!$CC$7:$KP$63,V$3)&gt;0,HLOOKUP($BT343,Prisudvikling!$CC$7:$KP$63,V$3),"")</f>
        <v>208</v>
      </c>
      <c r="W343" s="105">
        <f>IF(HLOOKUP($BT343,Prisudvikling!$CC$7:$KP$63,W$3)&gt;0,HLOOKUP($BT343,Prisudvikling!$CC$7:$KP$63,W$3),"")</f>
        <v>219.5</v>
      </c>
      <c r="X343" s="32" t="str">
        <f>IF(HLOOKUP($BT343,Prisudvikling!$CC$7:$KP$63,X$3)&gt;0,HLOOKUP($BT343,Prisudvikling!$CC$7:$KP$63,X$3),"")</f>
        <v/>
      </c>
      <c r="Y343" s="32">
        <f>IF(HLOOKUP($BT343,Prisudvikling!$CC$7:$KP$63,Y$3)&gt;0,HLOOKUP($BT343,Prisudvikling!$CC$7:$KP$63,Y$3),"")</f>
        <v>1.8850465711842381</v>
      </c>
      <c r="Z343" s="32">
        <f>IF(HLOOKUP($BT343,Prisudvikling!$CC$7:$KP$63,Z$3)&gt;0,HLOOKUP($BT343,Prisudvikling!$CC$7:$KP$63,Z$3),"")</f>
        <v>3.56</v>
      </c>
      <c r="AA343" s="32">
        <f>IF(HLOOKUP($BT343,Prisudvikling!$CC$7:$KP$63,AA$3)&gt;0,HLOOKUP($BT343,Prisudvikling!$CC$7:$KP$63,AA$3),"")</f>
        <v>2.02</v>
      </c>
      <c r="AB343" s="32">
        <f>IF(HLOOKUP($BT343,Prisudvikling!$CC$7:$KP$63,AB$3)&gt;0,HLOOKUP($BT343,Prisudvikling!$CC$7:$KP$63,AB$3),"")</f>
        <v>9.9</v>
      </c>
      <c r="AC343" s="32">
        <f>IF(HLOOKUP($BT343,Prisudvikling!$CC$7:$KP$63,AC$3)&gt;0,HLOOKUP($BT343,Prisudvikling!$CC$7:$KP$63,AC$3),"")</f>
        <v>12</v>
      </c>
      <c r="AD343" s="32" t="str">
        <f>IF(HLOOKUP($BT343,Prisudvikling!$CC$7:$KP$63,AD$3)&gt;0,HLOOKUP($BT343,Prisudvikling!$CC$7:$KP$63,AD$3),"")</f>
        <v/>
      </c>
      <c r="AE343" s="32" t="str">
        <f>IF(HLOOKUP($BT343,Prisudvikling!$CC$7:$KP$63,AE$3)&gt;0,HLOOKUP($BT343,Prisudvikling!$CC$7:$KP$63,AE$3),"")</f>
        <v/>
      </c>
      <c r="AF343" s="32">
        <f>IF(HLOOKUP($BT343,Prisudvikling!$CC$7:$KP$63,AF$3)&gt;0,HLOOKUP($BT343,Prisudvikling!$CC$7:$KP$63,AF$3),"")</f>
        <v>1490</v>
      </c>
      <c r="AG343" s="32">
        <f>IF(HLOOKUP($BT343,Prisudvikling!$CC$7:$KP$63,AG$3)&gt;0,HLOOKUP($BT343,Prisudvikling!$CC$7:$KP$63,AG$3),"")</f>
        <v>2810</v>
      </c>
      <c r="AH343" s="32">
        <f>IF(HLOOKUP($BT343,Prisudvikling!$CC$7:$KP$63,AH$3)&gt;0,HLOOKUP($BT343,Prisudvikling!$CC$7:$KP$63,AH$3),"")</f>
        <v>1590</v>
      </c>
      <c r="AI343" s="32">
        <f>IF(HLOOKUP($BT343,Prisudvikling!$CC$7:$KP$63,AI$3)&gt;0,HLOOKUP($BT343,Prisudvikling!$CC$7:$KP$63,AI$3),"")</f>
        <v>7810</v>
      </c>
      <c r="AJ343" s="32">
        <f>IF(HLOOKUP($BT343,Prisudvikling!$CC$7:$KP$63,AJ$3)&gt;0,HLOOKUP($BT343,Prisudvikling!$CC$7:$KP$63,AJ$3),"")</f>
        <v>9470</v>
      </c>
      <c r="AK343" s="32" t="str">
        <f>IF(HLOOKUP($BT343,Prisudvikling!$CC$7:$KP$63,AK$3)&gt;0,HLOOKUP($BT343,Prisudvikling!$CC$7:$KP$63,AK$3),"")</f>
        <v xml:space="preserve"> </v>
      </c>
      <c r="AL343" s="32" t="str">
        <f>IF(HLOOKUP($BT343,Prisudvikling!$CC$7:$KP$63,AL$3)&gt;0,HLOOKUP($BT343,Prisudvikling!$CC$7:$KP$63,AL$3),"")</f>
        <v/>
      </c>
      <c r="AM343" s="32" t="str">
        <f>IF(HLOOKUP($BT343,Prisudvikling!$CC$7:$KP$63,AM$3)&gt;0,HLOOKUP($BT343,Prisudvikling!$CC$7:$KP$63,AM$3),"")</f>
        <v/>
      </c>
      <c r="AN343" s="113">
        <f>IF(HLOOKUP($BT343,Prisudvikling!$CC$7:$KP$63,AN$3)&gt;0,HLOOKUP($BT343,Prisudvikling!$CC$7:$KP$63,AN$3),"")</f>
        <v>194.23</v>
      </c>
      <c r="AO343" s="113">
        <f>IF(HLOOKUP($BT343,Prisudvikling!$CC$7:$KP$63,AO$3)&gt;0,HLOOKUP($BT343,Prisudvikling!$CC$7:$KP$63,AO$3),"")</f>
        <v>199.2</v>
      </c>
      <c r="AP343" s="113">
        <f>IF(HLOOKUP($BT343,Prisudvikling!$CC$7:$KP$63,AP$3)&gt;0,HLOOKUP($BT343,Prisudvikling!$CC$7:$KP$63,AP$3),"")</f>
        <v>191.7</v>
      </c>
      <c r="AQ343" s="113">
        <f>IF(HLOOKUP($BT343,Prisudvikling!$CC$7:$KP$63,AQ$3)&gt;0,HLOOKUP($BT343,Prisudvikling!$CC$7:$KP$63,AQ$3),"")</f>
        <v>159.1</v>
      </c>
      <c r="AR343" s="113">
        <f>IF(HLOOKUP($BT343,Prisudvikling!$CC$7:$KP$63,AR$3)&gt;0,HLOOKUP($BT343,Prisudvikling!$CC$7:$KP$63,AR$3),"")</f>
        <v>164.1</v>
      </c>
      <c r="AS343" s="113">
        <f>IF(HLOOKUP($BT343,Prisudvikling!$CC$7:$KP$63,AS$3)&gt;0,HLOOKUP($BT343,Prisudvikling!$CC$7:$KP$63,AS$3),"")</f>
        <v>150</v>
      </c>
      <c r="AT343" s="113">
        <f>IF(HLOOKUP($BT343,Prisudvikling!$CC$7:$KP$63,AT$3)&gt;0,HLOOKUP($BT343,Prisudvikling!$CC$7:$KP$63,AT$3),"")</f>
        <v>140.6</v>
      </c>
      <c r="AU343" s="113">
        <f>IF(HLOOKUP($BT343,Prisudvikling!$CC$7:$KP$63,AU$3)&gt;0,HLOOKUP($BT343,Prisudvikling!$CC$7:$KP$63,AU$3),"")</f>
        <v>145.6</v>
      </c>
      <c r="AV343" s="113" t="str">
        <f>IF(HLOOKUP($BT343,Prisudvikling!$CC$7:$KP$63,AV$3)&gt;0,HLOOKUP($BT343,Prisudvikling!$CC$7:$KP$63,AV$3),"")</f>
        <v/>
      </c>
      <c r="AW343" s="113">
        <f>IF(HLOOKUP($BT343,Prisudvikling!$CC$7:$KP$63,AW$3)&gt;0,HLOOKUP($BT343,Prisudvikling!$CC$7:$KP$63,AW$3),"")</f>
        <v>155.80000000000001</v>
      </c>
      <c r="AX343" s="113">
        <f>IF(HLOOKUP($BT343,Prisudvikling!$CC$7:$KP$63,AX$3)&gt;0,HLOOKUP($BT343,Prisudvikling!$CC$7:$KP$63,AX$3),"")</f>
        <v>160.80000000000001</v>
      </c>
      <c r="BT343">
        <v>20</v>
      </c>
    </row>
    <row r="344" spans="1:72" x14ac:dyDescent="0.2">
      <c r="A344" s="82">
        <f>IF(HLOOKUP($BT344,Prisudvikling!$CC$7:$KP$63,D$3)&gt;0,YEAR(C344),0)</f>
        <v>2011</v>
      </c>
      <c r="B344" s="82">
        <f>IF(HLOOKUP($BT344,Prisudvikling!$CC$7:$KP$63,D$3)&gt;0,MONTH(C344),0)</f>
        <v>11</v>
      </c>
      <c r="C344" s="65">
        <f>IF(HLOOKUP($BT344,Prisudvikling!$CC$7:$KP$63,D$3)&gt;0,HLOOKUP($BT344,Prisudvikling!$CC$7:$KP$63,C$3),"")</f>
        <v>40851</v>
      </c>
      <c r="D344" s="105">
        <f>IF(HLOOKUP($BT344,Prisudvikling!$CC$7:$KP$63,D$3)&gt;0,HLOOKUP($BT344,Prisudvikling!$CC$7:$KP$63,D$3),"")</f>
        <v>147</v>
      </c>
      <c r="E344" s="105">
        <f>IF(HLOOKUP($BT344,Prisudvikling!$CC$7:$KP$63,E$3)&gt;0,HLOOKUP($BT344,Prisudvikling!$CC$7:$KP$63,E$3),"")</f>
        <v>136</v>
      </c>
      <c r="F344" s="105">
        <f>IF(HLOOKUP($BT344,Prisudvikling!$CC$7:$KP$63,F$3)&gt;0,HLOOKUP($BT344,Prisudvikling!$CC$7:$KP$63,F$3),"")</f>
        <v>147</v>
      </c>
      <c r="G344" s="105">
        <f>IF(HLOOKUP($BT344,Prisudvikling!$CC$7:$KP$63,G$3)&gt;0,HLOOKUP($BT344,Prisudvikling!$CC$7:$KP$63,G$3),"")</f>
        <v>217</v>
      </c>
      <c r="H344" s="105" t="str">
        <f>IF(HLOOKUP($BT344,Prisudvikling!$CC$7:$KP$63,H$3)&gt;0,HLOOKUP($BT344,Prisudvikling!$CC$7:$KP$63,H$3),"")</f>
        <v/>
      </c>
      <c r="I344" s="105">
        <f>IF(HLOOKUP($BT344,Prisudvikling!$CC$7:$KP$63,I$3)&gt;0,HLOOKUP($BT344,Prisudvikling!$CC$7:$KP$63,I$3),"")</f>
        <v>234.25</v>
      </c>
      <c r="J344" s="105">
        <f>IF(HLOOKUP($BT344,Prisudvikling!$CC$7:$KP$63,J$3)&gt;0,HLOOKUP($BT344,Prisudvikling!$CC$7:$KP$63,J$3),"")</f>
        <v>565</v>
      </c>
      <c r="K344" s="105">
        <f>IF(HLOOKUP($BT344,Prisudvikling!$CC$7:$KP$63,K$3)&gt;0,HLOOKUP($BT344,Prisudvikling!$CC$7:$KP$63,K$3),"")</f>
        <v>168.75</v>
      </c>
      <c r="L344" s="105">
        <f>IF(HLOOKUP($BT344,Prisudvikling!$CC$7:$KP$63,L$3)&gt;0,HLOOKUP($BT344,Prisudvikling!$CC$7:$KP$63,L$3),"")</f>
        <v>178</v>
      </c>
      <c r="M344" s="105">
        <f>IF(HLOOKUP($BT344,Prisudvikling!$CC$7:$KP$63,M$3)&gt;0,HLOOKUP($BT344,Prisudvikling!$CC$7:$KP$63,M$3),"")</f>
        <v>145</v>
      </c>
      <c r="N344" s="105">
        <f>IF(HLOOKUP($BT344,Prisudvikling!$CC$7:$KP$63,N$3)&gt;0,HLOOKUP($BT344,Prisudvikling!$CC$7:$KP$63,N$3),"")</f>
        <v>867</v>
      </c>
      <c r="O344" s="105">
        <f>IF(HLOOKUP($BT344,Prisudvikling!$CC$7:$KP$63,O$3)&gt;0,HLOOKUP($BT344,Prisudvikling!$CC$7:$KP$63,O$3),"")</f>
        <v>575</v>
      </c>
      <c r="P344" s="105">
        <f>IF(HLOOKUP($BT344,Prisudvikling!$CC$7:$KP$63,P$3)&gt;0,HLOOKUP($BT344,Prisudvikling!$CC$7:$KP$63,P$3),"")</f>
        <v>503</v>
      </c>
      <c r="Q344" s="105">
        <f>IF(HLOOKUP($BT344,Prisudvikling!$CC$7:$KP$63,Q$3)&gt;0,HLOOKUP($BT344,Prisudvikling!$CC$7:$KP$63,Q$3),"")</f>
        <v>975</v>
      </c>
      <c r="R344" s="105">
        <f>IF(HLOOKUP($BT344,Prisudvikling!$CC$7:$KP$63,R$3)&gt;0,HLOOKUP($BT344,Prisudvikling!$CC$7:$KP$63,R$3),"")</f>
        <v>910</v>
      </c>
      <c r="S344" s="105">
        <f>IF(HLOOKUP($BT344,Prisudvikling!$CC$7:$KP$63,S$3)&gt;0,HLOOKUP($BT344,Prisudvikling!$CC$7:$KP$63,S$3),"")</f>
        <v>566</v>
      </c>
      <c r="T344" s="105">
        <f>IF(HLOOKUP($BT344,Prisudvikling!$CC$7:$KP$63,T$3)&gt;0,HLOOKUP($BT344,Prisudvikling!$CC$7:$KP$63,T$3),"")</f>
        <v>517</v>
      </c>
      <c r="U344" s="105">
        <f>IF(HLOOKUP($BT344,Prisudvikling!$CC$7:$KP$63,U$3)&gt;0,HLOOKUP($BT344,Prisudvikling!$CC$7:$KP$63,U$3),"")</f>
        <v>194.5</v>
      </c>
      <c r="V344" s="105">
        <f>IF(HLOOKUP($BT344,Prisudvikling!$CC$7:$KP$63,V$3)&gt;0,HLOOKUP($BT344,Prisudvikling!$CC$7:$KP$63,V$3),"")</f>
        <v>207.75</v>
      </c>
      <c r="W344" s="105">
        <f>IF(HLOOKUP($BT344,Prisudvikling!$CC$7:$KP$63,W$3)&gt;0,HLOOKUP($BT344,Prisudvikling!$CC$7:$KP$63,W$3),"")</f>
        <v>219</v>
      </c>
      <c r="X344" s="32" t="str">
        <f>IF(HLOOKUP($BT344,Prisudvikling!$CC$7:$KP$63,X$3)&gt;0,HLOOKUP($BT344,Prisudvikling!$CC$7:$KP$63,X$3),"")</f>
        <v/>
      </c>
      <c r="Y344" s="32">
        <f>IF(HLOOKUP($BT344,Prisudvikling!$CC$7:$KP$63,Y$3)&gt;0,HLOOKUP($BT344,Prisudvikling!$CC$7:$KP$63,Y$3),"")</f>
        <v>1.8850465711842381</v>
      </c>
      <c r="Z344" s="32">
        <f>IF(HLOOKUP($BT344,Prisudvikling!$CC$7:$KP$63,Z$3)&gt;0,HLOOKUP($BT344,Prisudvikling!$CC$7:$KP$63,Z$3),"")</f>
        <v>3.56</v>
      </c>
      <c r="AA344" s="32">
        <f>IF(HLOOKUP($BT344,Prisudvikling!$CC$7:$KP$63,AA$3)&gt;0,HLOOKUP($BT344,Prisudvikling!$CC$7:$KP$63,AA$3),"")</f>
        <v>2.02</v>
      </c>
      <c r="AB344" s="32">
        <f>IF(HLOOKUP($BT344,Prisudvikling!$CC$7:$KP$63,AB$3)&gt;0,HLOOKUP($BT344,Prisudvikling!$CC$7:$KP$63,AB$3),"")</f>
        <v>9.9</v>
      </c>
      <c r="AC344" s="32">
        <f>IF(HLOOKUP($BT344,Prisudvikling!$CC$7:$KP$63,AC$3)&gt;0,HLOOKUP($BT344,Prisudvikling!$CC$7:$KP$63,AC$3),"")</f>
        <v>12</v>
      </c>
      <c r="AD344" s="32" t="str">
        <f>IF(HLOOKUP($BT344,Prisudvikling!$CC$7:$KP$63,AD$3)&gt;0,HLOOKUP($BT344,Prisudvikling!$CC$7:$KP$63,AD$3),"")</f>
        <v/>
      </c>
      <c r="AE344" s="32" t="str">
        <f>IF(HLOOKUP($BT344,Prisudvikling!$CC$7:$KP$63,AE$3)&gt;0,HLOOKUP($BT344,Prisudvikling!$CC$7:$KP$63,AE$3),"")</f>
        <v/>
      </c>
      <c r="AF344" s="32">
        <f>IF(HLOOKUP($BT344,Prisudvikling!$CC$7:$KP$63,AF$3)&gt;0,HLOOKUP($BT344,Prisudvikling!$CC$7:$KP$63,AF$3),"")</f>
        <v>1490</v>
      </c>
      <c r="AG344" s="32">
        <f>IF(HLOOKUP($BT344,Prisudvikling!$CC$7:$KP$63,AG$3)&gt;0,HLOOKUP($BT344,Prisudvikling!$CC$7:$KP$63,AG$3),"")</f>
        <v>2810</v>
      </c>
      <c r="AH344" s="32">
        <f>IF(HLOOKUP($BT344,Prisudvikling!$CC$7:$KP$63,AH$3)&gt;0,HLOOKUP($BT344,Prisudvikling!$CC$7:$KP$63,AH$3),"")</f>
        <v>1590</v>
      </c>
      <c r="AI344" s="32">
        <f>IF(HLOOKUP($BT344,Prisudvikling!$CC$7:$KP$63,AI$3)&gt;0,HLOOKUP($BT344,Prisudvikling!$CC$7:$KP$63,AI$3),"")</f>
        <v>7810</v>
      </c>
      <c r="AJ344" s="32">
        <f>IF(HLOOKUP($BT344,Prisudvikling!$CC$7:$KP$63,AJ$3)&gt;0,HLOOKUP($BT344,Prisudvikling!$CC$7:$KP$63,AJ$3),"")</f>
        <v>9470</v>
      </c>
      <c r="AK344" s="32" t="str">
        <f>IF(HLOOKUP($BT344,Prisudvikling!$CC$7:$KP$63,AK$3)&gt;0,HLOOKUP($BT344,Prisudvikling!$CC$7:$KP$63,AK$3),"")</f>
        <v xml:space="preserve"> </v>
      </c>
      <c r="AL344" s="32" t="str">
        <f>IF(HLOOKUP($BT344,Prisudvikling!$CC$7:$KP$63,AL$3)&gt;0,HLOOKUP($BT344,Prisudvikling!$CC$7:$KP$63,AL$3),"")</f>
        <v/>
      </c>
      <c r="AM344" s="32" t="str">
        <f>IF(HLOOKUP($BT344,Prisudvikling!$CC$7:$KP$63,AM$3)&gt;0,HLOOKUP($BT344,Prisudvikling!$CC$7:$KP$63,AM$3),"")</f>
        <v/>
      </c>
      <c r="AN344" s="113">
        <f>IF(HLOOKUP($BT344,Prisudvikling!$CC$7:$KP$63,AN$3)&gt;0,HLOOKUP($BT344,Prisudvikling!$CC$7:$KP$63,AN$3),"")</f>
        <v>178.47020000000001</v>
      </c>
      <c r="AO344" s="113">
        <f>IF(HLOOKUP($BT344,Prisudvikling!$CC$7:$KP$63,AO$3)&gt;0,HLOOKUP($BT344,Prisudvikling!$CC$7:$KP$63,AO$3),"")</f>
        <v>183.5</v>
      </c>
      <c r="AP344" s="113">
        <f>IF(HLOOKUP($BT344,Prisudvikling!$CC$7:$KP$63,AP$3)&gt;0,HLOOKUP($BT344,Prisudvikling!$CC$7:$KP$63,AP$3),"")</f>
        <v>179.40649999999999</v>
      </c>
      <c r="AQ344" s="113">
        <f>IF(HLOOKUP($BT344,Prisudvikling!$CC$7:$KP$63,AQ$3)&gt;0,HLOOKUP($BT344,Prisudvikling!$CC$7:$KP$63,AQ$3),"")</f>
        <v>156.98679999999999</v>
      </c>
      <c r="AR344" s="113">
        <f>IF(HLOOKUP($BT344,Prisudvikling!$CC$7:$KP$63,AR$3)&gt;0,HLOOKUP($BT344,Prisudvikling!$CC$7:$KP$63,AR$3),"")</f>
        <v>162</v>
      </c>
      <c r="AS344" s="113">
        <f>IF(HLOOKUP($BT344,Prisudvikling!$CC$7:$KP$63,AS$3)&gt;0,HLOOKUP($BT344,Prisudvikling!$CC$7:$KP$63,AS$3),"")</f>
        <v>147.51230000000001</v>
      </c>
      <c r="AT344" s="113">
        <f>IF(HLOOKUP($BT344,Prisudvikling!$CC$7:$KP$63,AT$3)&gt;0,HLOOKUP($BT344,Prisudvikling!$CC$7:$KP$63,AT$3),"")</f>
        <v>141.4461</v>
      </c>
      <c r="AU344" s="113">
        <f>IF(HLOOKUP($BT344,Prisudvikling!$CC$7:$KP$63,AU$3)&gt;0,HLOOKUP($BT344,Prisudvikling!$CC$7:$KP$63,AU$3),"")</f>
        <v>146.4</v>
      </c>
      <c r="AV344" s="113" t="str">
        <f>IF(HLOOKUP($BT344,Prisudvikling!$CC$7:$KP$63,AV$3)&gt;0,HLOOKUP($BT344,Prisudvikling!$CC$7:$KP$63,AV$3),"")</f>
        <v/>
      </c>
      <c r="AW344" s="113">
        <f>IF(HLOOKUP($BT344,Prisudvikling!$CC$7:$KP$63,AW$3)&gt;0,HLOOKUP($BT344,Prisudvikling!$CC$7:$KP$63,AW$3),"")</f>
        <v>154.16139999999999</v>
      </c>
      <c r="AX344" s="113">
        <f>IF(HLOOKUP($BT344,Prisudvikling!$CC$7:$KP$63,AX$3)&gt;0,HLOOKUP($BT344,Prisudvikling!$CC$7:$KP$63,AX$3),"")</f>
        <v>159.19999999999999</v>
      </c>
      <c r="BT344">
        <v>21</v>
      </c>
    </row>
    <row r="345" spans="1:72" x14ac:dyDescent="0.2">
      <c r="A345" s="82">
        <f>IF(HLOOKUP($BT345,Prisudvikling!$CC$7:$KP$63,D$3)&gt;0,YEAR(C345),0)</f>
        <v>2011</v>
      </c>
      <c r="B345" s="82">
        <f>IF(HLOOKUP($BT345,Prisudvikling!$CC$7:$KP$63,D$3)&gt;0,MONTH(C345),0)</f>
        <v>11</v>
      </c>
      <c r="C345" s="65">
        <f>IF(HLOOKUP($BT345,Prisudvikling!$CC$7:$KP$63,D$3)&gt;0,HLOOKUP($BT345,Prisudvikling!$CC$7:$KP$63,C$3),"")</f>
        <v>40858</v>
      </c>
      <c r="D345" s="105">
        <f>IF(HLOOKUP($BT345,Prisudvikling!$CC$7:$KP$63,D$3)&gt;0,HLOOKUP($BT345,Prisudvikling!$CC$7:$KP$63,D$3),"")</f>
        <v>147</v>
      </c>
      <c r="E345" s="105">
        <f>IF(HLOOKUP($BT345,Prisudvikling!$CC$7:$KP$63,E$3)&gt;0,HLOOKUP($BT345,Prisudvikling!$CC$7:$KP$63,E$3),"")</f>
        <v>140</v>
      </c>
      <c r="F345" s="105">
        <f>IF(HLOOKUP($BT345,Prisudvikling!$CC$7:$KP$63,F$3)&gt;0,HLOOKUP($BT345,Prisudvikling!$CC$7:$KP$63,F$3),"")</f>
        <v>145</v>
      </c>
      <c r="G345" s="105">
        <f>IF(HLOOKUP($BT345,Prisudvikling!$CC$7:$KP$63,G$3)&gt;0,HLOOKUP($BT345,Prisudvikling!$CC$7:$KP$63,G$3),"")</f>
        <v>190</v>
      </c>
      <c r="H345" s="105" t="str">
        <f>IF(HLOOKUP($BT345,Prisudvikling!$CC$7:$KP$63,H$3)&gt;0,HLOOKUP($BT345,Prisudvikling!$CC$7:$KP$63,H$3),"")</f>
        <v/>
      </c>
      <c r="I345" s="105">
        <f>IF(HLOOKUP($BT345,Prisudvikling!$CC$7:$KP$63,I$3)&gt;0,HLOOKUP($BT345,Prisudvikling!$CC$7:$KP$63,I$3),"")</f>
        <v>225.5</v>
      </c>
      <c r="J345" s="105">
        <f>IF(HLOOKUP($BT345,Prisudvikling!$CC$7:$KP$63,J$3)&gt;0,HLOOKUP($BT345,Prisudvikling!$CC$7:$KP$63,J$3),"")</f>
        <v>525</v>
      </c>
      <c r="K345" s="105">
        <f>IF(HLOOKUP($BT345,Prisudvikling!$CC$7:$KP$63,K$3)&gt;0,HLOOKUP($BT345,Prisudvikling!$CC$7:$KP$63,K$3),"")</f>
        <v>151</v>
      </c>
      <c r="L345" s="105">
        <f>IF(HLOOKUP($BT345,Prisudvikling!$CC$7:$KP$63,L$3)&gt;0,HLOOKUP($BT345,Prisudvikling!$CC$7:$KP$63,L$3),"")</f>
        <v>172</v>
      </c>
      <c r="M345" s="105">
        <f>IF(HLOOKUP($BT345,Prisudvikling!$CC$7:$KP$63,M$3)&gt;0,HLOOKUP($BT345,Prisudvikling!$CC$7:$KP$63,M$3),"")</f>
        <v>145</v>
      </c>
      <c r="N345" s="105">
        <f>IF(HLOOKUP($BT345,Prisudvikling!$CC$7:$KP$63,N$3)&gt;0,HLOOKUP($BT345,Prisudvikling!$CC$7:$KP$63,N$3),"")</f>
        <v>865</v>
      </c>
      <c r="O345" s="105">
        <f>IF(HLOOKUP($BT345,Prisudvikling!$CC$7:$KP$63,O$3)&gt;0,HLOOKUP($BT345,Prisudvikling!$CC$7:$KP$63,O$3),"")</f>
        <v>590</v>
      </c>
      <c r="P345" s="105">
        <f>IF(HLOOKUP($BT345,Prisudvikling!$CC$7:$KP$63,P$3)&gt;0,HLOOKUP($BT345,Prisudvikling!$CC$7:$KP$63,P$3),"")</f>
        <v>503</v>
      </c>
      <c r="Q345" s="105">
        <f>IF(HLOOKUP($BT345,Prisudvikling!$CC$7:$KP$63,Q$3)&gt;0,HLOOKUP($BT345,Prisudvikling!$CC$7:$KP$63,Q$3),"")</f>
        <v>975</v>
      </c>
      <c r="R345" s="105">
        <f>IF(HLOOKUP($BT345,Prisudvikling!$CC$7:$KP$63,R$3)&gt;0,HLOOKUP($BT345,Prisudvikling!$CC$7:$KP$63,R$3),"")</f>
        <v>905</v>
      </c>
      <c r="S345" s="105">
        <f>IF(HLOOKUP($BT345,Prisudvikling!$CC$7:$KP$63,S$3)&gt;0,HLOOKUP($BT345,Prisudvikling!$CC$7:$KP$63,S$3),"")</f>
        <v>567</v>
      </c>
      <c r="T345" s="105">
        <f>IF(HLOOKUP($BT345,Prisudvikling!$CC$7:$KP$63,T$3)&gt;0,HLOOKUP($BT345,Prisudvikling!$CC$7:$KP$63,T$3),"")</f>
        <v>517</v>
      </c>
      <c r="U345" s="105">
        <f>IF(HLOOKUP($BT345,Prisudvikling!$CC$7:$KP$63,U$3)&gt;0,HLOOKUP($BT345,Prisudvikling!$CC$7:$KP$63,U$3),"")</f>
        <v>192</v>
      </c>
      <c r="V345" s="105">
        <f>IF(HLOOKUP($BT345,Prisudvikling!$CC$7:$KP$63,V$3)&gt;0,HLOOKUP($BT345,Prisudvikling!$CC$7:$KP$63,V$3),"")</f>
        <v>204.5</v>
      </c>
      <c r="W345" s="105">
        <f>IF(HLOOKUP($BT345,Prisudvikling!$CC$7:$KP$63,W$3)&gt;0,HLOOKUP($BT345,Prisudvikling!$CC$7:$KP$63,W$3),"")</f>
        <v>215</v>
      </c>
      <c r="X345" s="32" t="str">
        <f>IF(HLOOKUP($BT345,Prisudvikling!$CC$7:$KP$63,X$3)&gt;0,HLOOKUP($BT345,Prisudvikling!$CC$7:$KP$63,X$3),"")</f>
        <v/>
      </c>
      <c r="Y345" s="32">
        <f>IF(HLOOKUP($BT345,Prisudvikling!$CC$7:$KP$63,Y$3)&gt;0,HLOOKUP($BT345,Prisudvikling!$CC$7:$KP$63,Y$3),"")</f>
        <v>1.8850465711842381</v>
      </c>
      <c r="Z345" s="32">
        <f>IF(HLOOKUP($BT345,Prisudvikling!$CC$7:$KP$63,Z$3)&gt;0,HLOOKUP($BT345,Prisudvikling!$CC$7:$KP$63,Z$3),"")</f>
        <v>3.56</v>
      </c>
      <c r="AA345" s="32">
        <f>IF(HLOOKUP($BT345,Prisudvikling!$CC$7:$KP$63,AA$3)&gt;0,HLOOKUP($BT345,Prisudvikling!$CC$7:$KP$63,AA$3),"")</f>
        <v>2.02</v>
      </c>
      <c r="AB345" s="32">
        <f>IF(HLOOKUP($BT345,Prisudvikling!$CC$7:$KP$63,AB$3)&gt;0,HLOOKUP($BT345,Prisudvikling!$CC$7:$KP$63,AB$3),"")</f>
        <v>9.9</v>
      </c>
      <c r="AC345" s="32">
        <f>IF(HLOOKUP($BT345,Prisudvikling!$CC$7:$KP$63,AC$3)&gt;0,HLOOKUP($BT345,Prisudvikling!$CC$7:$KP$63,AC$3),"")</f>
        <v>12</v>
      </c>
      <c r="AD345" s="32" t="str">
        <f>IF(HLOOKUP($BT345,Prisudvikling!$CC$7:$KP$63,AD$3)&gt;0,HLOOKUP($BT345,Prisudvikling!$CC$7:$KP$63,AD$3),"")</f>
        <v/>
      </c>
      <c r="AE345" s="32" t="str">
        <f>IF(HLOOKUP($BT345,Prisudvikling!$CC$7:$KP$63,AE$3)&gt;0,HLOOKUP($BT345,Prisudvikling!$CC$7:$KP$63,AE$3),"")</f>
        <v/>
      </c>
      <c r="AF345" s="32">
        <f>IF(HLOOKUP($BT345,Prisudvikling!$CC$7:$KP$63,AF$3)&gt;0,HLOOKUP($BT345,Prisudvikling!$CC$7:$KP$63,AF$3),"")</f>
        <v>1490</v>
      </c>
      <c r="AG345" s="32">
        <f>IF(HLOOKUP($BT345,Prisudvikling!$CC$7:$KP$63,AG$3)&gt;0,HLOOKUP($BT345,Prisudvikling!$CC$7:$KP$63,AG$3),"")</f>
        <v>2810</v>
      </c>
      <c r="AH345" s="32">
        <f>IF(HLOOKUP($BT345,Prisudvikling!$CC$7:$KP$63,AH$3)&gt;0,HLOOKUP($BT345,Prisudvikling!$CC$7:$KP$63,AH$3),"")</f>
        <v>1590</v>
      </c>
      <c r="AI345" s="32">
        <f>IF(HLOOKUP($BT345,Prisudvikling!$CC$7:$KP$63,AI$3)&gt;0,HLOOKUP($BT345,Prisudvikling!$CC$7:$KP$63,AI$3),"")</f>
        <v>7810</v>
      </c>
      <c r="AJ345" s="32">
        <f>IF(HLOOKUP($BT345,Prisudvikling!$CC$7:$KP$63,AJ$3)&gt;0,HLOOKUP($BT345,Prisudvikling!$CC$7:$KP$63,AJ$3),"")</f>
        <v>9470</v>
      </c>
      <c r="AK345" s="32" t="str">
        <f>IF(HLOOKUP($BT345,Prisudvikling!$CC$7:$KP$63,AK$3)&gt;0,HLOOKUP($BT345,Prisudvikling!$CC$7:$KP$63,AK$3),"")</f>
        <v xml:space="preserve"> </v>
      </c>
      <c r="AL345" s="32" t="str">
        <f>IF(HLOOKUP($BT345,Prisudvikling!$CC$7:$KP$63,AL$3)&gt;0,HLOOKUP($BT345,Prisudvikling!$CC$7:$KP$63,AL$3),"")</f>
        <v/>
      </c>
      <c r="AM345" s="32" t="str">
        <f>IF(HLOOKUP($BT345,Prisudvikling!$CC$7:$KP$63,AM$3)&gt;0,HLOOKUP($BT345,Prisudvikling!$CC$7:$KP$63,AM$3),"")</f>
        <v/>
      </c>
      <c r="AN345" s="113">
        <f>IF(HLOOKUP($BT345,Prisudvikling!$CC$7:$KP$63,AN$3)&gt;0,HLOOKUP($BT345,Prisudvikling!$CC$7:$KP$63,AN$3),"")</f>
        <v>178.7329</v>
      </c>
      <c r="AO345" s="113">
        <f>IF(HLOOKUP($BT345,Prisudvikling!$CC$7:$KP$63,AO$3)&gt;0,HLOOKUP($BT345,Prisudvikling!$CC$7:$KP$63,AO$3),"")</f>
        <v>183.7</v>
      </c>
      <c r="AP345" s="113">
        <f>IF(HLOOKUP($BT345,Prisudvikling!$CC$7:$KP$63,AP$3)&gt;0,HLOOKUP($BT345,Prisudvikling!$CC$7:$KP$63,AP$3),"")</f>
        <v>180.15219999999999</v>
      </c>
      <c r="AQ345" s="113">
        <f>IF(HLOOKUP($BT345,Prisudvikling!$CC$7:$KP$63,AQ$3)&gt;0,HLOOKUP($BT345,Prisudvikling!$CC$7:$KP$63,AQ$3),"")</f>
        <v>157.334</v>
      </c>
      <c r="AR345" s="113">
        <f>IF(HLOOKUP($BT345,Prisudvikling!$CC$7:$KP$63,AR$3)&gt;0,HLOOKUP($BT345,Prisudvikling!$CC$7:$KP$63,AR$3),"")</f>
        <v>162.30000000000001</v>
      </c>
      <c r="AS345" s="113">
        <f>IF(HLOOKUP($BT345,Prisudvikling!$CC$7:$KP$63,AS$3)&gt;0,HLOOKUP($BT345,Prisudvikling!$CC$7:$KP$63,AS$3),"")</f>
        <v>148.2295</v>
      </c>
      <c r="AT345" s="113">
        <f>IF(HLOOKUP($BT345,Prisudvikling!$CC$7:$KP$63,AT$3)&gt;0,HLOOKUP($BT345,Prisudvikling!$CC$7:$KP$63,AT$3),"")</f>
        <v>141.41309999999999</v>
      </c>
      <c r="AU345" s="113">
        <f>IF(HLOOKUP($BT345,Prisudvikling!$CC$7:$KP$63,AU$3)&gt;0,HLOOKUP($BT345,Prisudvikling!$CC$7:$KP$63,AU$3),"")</f>
        <v>146.4</v>
      </c>
      <c r="AV345" s="113" t="str">
        <f>IF(HLOOKUP($BT345,Prisudvikling!$CC$7:$KP$63,AV$3)&gt;0,HLOOKUP($BT345,Prisudvikling!$CC$7:$KP$63,AV$3),"")</f>
        <v/>
      </c>
      <c r="AW345" s="113">
        <f>IF(HLOOKUP($BT345,Prisudvikling!$CC$7:$KP$63,AW$3)&gt;0,HLOOKUP($BT345,Prisudvikling!$CC$7:$KP$63,AW$3),"")</f>
        <v>154.58410000000001</v>
      </c>
      <c r="AX345" s="113">
        <f>IF(HLOOKUP($BT345,Prisudvikling!$CC$7:$KP$63,AX$3)&gt;0,HLOOKUP($BT345,Prisudvikling!$CC$7:$KP$63,AX$3),"")</f>
        <v>159.6</v>
      </c>
      <c r="BT345">
        <v>22</v>
      </c>
    </row>
    <row r="346" spans="1:72" x14ac:dyDescent="0.2">
      <c r="A346" s="82">
        <f>IF(HLOOKUP($BT346,Prisudvikling!$CC$7:$KP$63,D$3)&gt;0,YEAR(C346),0)</f>
        <v>2011</v>
      </c>
      <c r="B346" s="82">
        <f>IF(HLOOKUP($BT346,Prisudvikling!$CC$7:$KP$63,D$3)&gt;0,MONTH(C346),0)</f>
        <v>11</v>
      </c>
      <c r="C346" s="65">
        <f>IF(HLOOKUP($BT346,Prisudvikling!$CC$7:$KP$63,D$3)&gt;0,HLOOKUP($BT346,Prisudvikling!$CC$7:$KP$63,C$3),"")</f>
        <v>40865</v>
      </c>
      <c r="D346" s="105">
        <f>IF(HLOOKUP($BT346,Prisudvikling!$CC$7:$KP$63,D$3)&gt;0,HLOOKUP($BT346,Prisudvikling!$CC$7:$KP$63,D$3),"")</f>
        <v>147</v>
      </c>
      <c r="E346" s="105">
        <f>IF(HLOOKUP($BT346,Prisudvikling!$CC$7:$KP$63,E$3)&gt;0,HLOOKUP($BT346,Prisudvikling!$CC$7:$KP$63,E$3),"")</f>
        <v>140</v>
      </c>
      <c r="F346" s="105">
        <f>IF(HLOOKUP($BT346,Prisudvikling!$CC$7:$KP$63,F$3)&gt;0,HLOOKUP($BT346,Prisudvikling!$CC$7:$KP$63,F$3),"")</f>
        <v>145</v>
      </c>
      <c r="G346" s="105">
        <f>IF(HLOOKUP($BT346,Prisudvikling!$CC$7:$KP$63,G$3)&gt;0,HLOOKUP($BT346,Prisudvikling!$CC$7:$KP$63,G$3),"")</f>
        <v>200</v>
      </c>
      <c r="H346" s="105" t="str">
        <f>IF(HLOOKUP($BT346,Prisudvikling!$CC$7:$KP$63,H$3)&gt;0,HLOOKUP($BT346,Prisudvikling!$CC$7:$KP$63,H$3),"")</f>
        <v/>
      </c>
      <c r="I346" s="105">
        <f>IF(HLOOKUP($BT346,Prisudvikling!$CC$7:$KP$63,I$3)&gt;0,HLOOKUP($BT346,Prisudvikling!$CC$7:$KP$63,I$3),"")</f>
        <v>225</v>
      </c>
      <c r="J346" s="105">
        <f>IF(HLOOKUP($BT346,Prisudvikling!$CC$7:$KP$63,J$3)&gt;0,HLOOKUP($BT346,Prisudvikling!$CC$7:$KP$63,J$3),"")</f>
        <v>525</v>
      </c>
      <c r="K346" s="105">
        <f>IF(HLOOKUP($BT346,Prisudvikling!$CC$7:$KP$63,K$3)&gt;0,HLOOKUP($BT346,Prisudvikling!$CC$7:$KP$63,K$3),"")</f>
        <v>148</v>
      </c>
      <c r="L346" s="105">
        <f>IF(HLOOKUP($BT346,Prisudvikling!$CC$7:$KP$63,L$3)&gt;0,HLOOKUP($BT346,Prisudvikling!$CC$7:$KP$63,L$3),"")</f>
        <v>175</v>
      </c>
      <c r="M346" s="105">
        <f>IF(HLOOKUP($BT346,Prisudvikling!$CC$7:$KP$63,M$3)&gt;0,HLOOKUP($BT346,Prisudvikling!$CC$7:$KP$63,M$3),"")</f>
        <v>156</v>
      </c>
      <c r="N346" s="105">
        <f>IF(HLOOKUP($BT346,Prisudvikling!$CC$7:$KP$63,N$3)&gt;0,HLOOKUP($BT346,Prisudvikling!$CC$7:$KP$63,N$3),"")</f>
        <v>865</v>
      </c>
      <c r="O346" s="105">
        <f>IF(HLOOKUP($BT346,Prisudvikling!$CC$7:$KP$63,O$3)&gt;0,HLOOKUP($BT346,Prisudvikling!$CC$7:$KP$63,O$3),"")</f>
        <v>627.5</v>
      </c>
      <c r="P346" s="105">
        <f>IF(HLOOKUP($BT346,Prisudvikling!$CC$7:$KP$63,P$3)&gt;0,HLOOKUP($BT346,Prisudvikling!$CC$7:$KP$63,P$3),"")</f>
        <v>503</v>
      </c>
      <c r="Q346" s="105">
        <f>IF(HLOOKUP($BT346,Prisudvikling!$CC$7:$KP$63,Q$3)&gt;0,HLOOKUP($BT346,Prisudvikling!$CC$7:$KP$63,Q$3),"")</f>
        <v>975</v>
      </c>
      <c r="R346" s="105">
        <f>IF(HLOOKUP($BT346,Prisudvikling!$CC$7:$KP$63,R$3)&gt;0,HLOOKUP($BT346,Prisudvikling!$CC$7:$KP$63,R$3),"")</f>
        <v>905</v>
      </c>
      <c r="S346" s="105">
        <f>IF(HLOOKUP($BT346,Prisudvikling!$CC$7:$KP$63,S$3)&gt;0,HLOOKUP($BT346,Prisudvikling!$CC$7:$KP$63,S$3),"")</f>
        <v>567</v>
      </c>
      <c r="T346" s="105">
        <f>IF(HLOOKUP($BT346,Prisudvikling!$CC$7:$KP$63,T$3)&gt;0,HLOOKUP($BT346,Prisudvikling!$CC$7:$KP$63,T$3),"")</f>
        <v>517</v>
      </c>
      <c r="U346" s="105">
        <f>IF(HLOOKUP($BT346,Prisudvikling!$CC$7:$KP$63,U$3)&gt;0,HLOOKUP($BT346,Prisudvikling!$CC$7:$KP$63,U$3),"")</f>
        <v>191.75</v>
      </c>
      <c r="V346" s="105">
        <f>IF(HLOOKUP($BT346,Prisudvikling!$CC$7:$KP$63,V$3)&gt;0,HLOOKUP($BT346,Prisudvikling!$CC$7:$KP$63,V$3),"")</f>
        <v>204.25</v>
      </c>
      <c r="W346" s="105">
        <f>IF(HLOOKUP($BT346,Prisudvikling!$CC$7:$KP$63,W$3)&gt;0,HLOOKUP($BT346,Prisudvikling!$CC$7:$KP$63,W$3),"")</f>
        <v>214.5</v>
      </c>
      <c r="X346" s="32" t="str">
        <f>IF(HLOOKUP($BT346,Prisudvikling!$CC$7:$KP$63,X$3)&gt;0,HLOOKUP($BT346,Prisudvikling!$CC$7:$KP$63,X$3),"")</f>
        <v/>
      </c>
      <c r="Y346" s="32">
        <f>IF(HLOOKUP($BT346,Prisudvikling!$CC$7:$KP$63,Y$3)&gt;0,HLOOKUP($BT346,Prisudvikling!$CC$7:$KP$63,Y$3),"")</f>
        <v>1.8850465711842381</v>
      </c>
      <c r="Z346" s="32">
        <f>IF(HLOOKUP($BT346,Prisudvikling!$CC$7:$KP$63,Z$3)&gt;0,HLOOKUP($BT346,Prisudvikling!$CC$7:$KP$63,Z$3),"")</f>
        <v>3.56</v>
      </c>
      <c r="AA346" s="32">
        <f>IF(HLOOKUP($BT346,Prisudvikling!$CC$7:$KP$63,AA$3)&gt;0,HLOOKUP($BT346,Prisudvikling!$CC$7:$KP$63,AA$3),"")</f>
        <v>2.0499999999999998</v>
      </c>
      <c r="AB346" s="32">
        <f>IF(HLOOKUP($BT346,Prisudvikling!$CC$7:$KP$63,AB$3)&gt;0,HLOOKUP($BT346,Prisudvikling!$CC$7:$KP$63,AB$3),"")</f>
        <v>9.75</v>
      </c>
      <c r="AC346" s="32">
        <f>IF(HLOOKUP($BT346,Prisudvikling!$CC$7:$KP$63,AC$3)&gt;0,HLOOKUP($BT346,Prisudvikling!$CC$7:$KP$63,AC$3),"")</f>
        <v>12</v>
      </c>
      <c r="AD346" s="32" t="str">
        <f>IF(HLOOKUP($BT346,Prisudvikling!$CC$7:$KP$63,AD$3)&gt;0,HLOOKUP($BT346,Prisudvikling!$CC$7:$KP$63,AD$3),"")</f>
        <v/>
      </c>
      <c r="AE346" s="32" t="str">
        <f>IF(HLOOKUP($BT346,Prisudvikling!$CC$7:$KP$63,AE$3)&gt;0,HLOOKUP($BT346,Prisudvikling!$CC$7:$KP$63,AE$3),"")</f>
        <v/>
      </c>
      <c r="AF346" s="32">
        <f>IF(HLOOKUP($BT346,Prisudvikling!$CC$7:$KP$63,AF$3)&gt;0,HLOOKUP($BT346,Prisudvikling!$CC$7:$KP$63,AF$3),"")</f>
        <v>1490</v>
      </c>
      <c r="AG346" s="32">
        <f>IF(HLOOKUP($BT346,Prisudvikling!$CC$7:$KP$63,AG$3)&gt;0,HLOOKUP($BT346,Prisudvikling!$CC$7:$KP$63,AG$3),"")</f>
        <v>2810</v>
      </c>
      <c r="AH346" s="32">
        <f>IF(HLOOKUP($BT346,Prisudvikling!$CC$7:$KP$63,AH$3)&gt;0,HLOOKUP($BT346,Prisudvikling!$CC$7:$KP$63,AH$3),"")</f>
        <v>1620</v>
      </c>
      <c r="AI346" s="32">
        <f>IF(HLOOKUP($BT346,Prisudvikling!$CC$7:$KP$63,AI$3)&gt;0,HLOOKUP($BT346,Prisudvikling!$CC$7:$KP$63,AI$3),"")</f>
        <v>7690</v>
      </c>
      <c r="AJ346" s="32">
        <f>IF(HLOOKUP($BT346,Prisudvikling!$CC$7:$KP$63,AJ$3)&gt;0,HLOOKUP($BT346,Prisudvikling!$CC$7:$KP$63,AJ$3),"")</f>
        <v>9470</v>
      </c>
      <c r="AK346" s="32" t="str">
        <f>IF(HLOOKUP($BT346,Prisudvikling!$CC$7:$KP$63,AK$3)&gt;0,HLOOKUP($BT346,Prisudvikling!$CC$7:$KP$63,AK$3),"")</f>
        <v xml:space="preserve"> </v>
      </c>
      <c r="AL346" s="32" t="str">
        <f>IF(HLOOKUP($BT346,Prisudvikling!$CC$7:$KP$63,AL$3)&gt;0,HLOOKUP($BT346,Prisudvikling!$CC$7:$KP$63,AL$3),"")</f>
        <v/>
      </c>
      <c r="AM346" s="32" t="str">
        <f>IF(HLOOKUP($BT346,Prisudvikling!$CC$7:$KP$63,AM$3)&gt;0,HLOOKUP($BT346,Prisudvikling!$CC$7:$KP$63,AM$3),"")</f>
        <v/>
      </c>
      <c r="AN346" s="113">
        <f>IF(HLOOKUP($BT346,Prisudvikling!$CC$7:$KP$63,AN$3)&gt;0,HLOOKUP($BT346,Prisudvikling!$CC$7:$KP$63,AN$3),"")</f>
        <v>192.26</v>
      </c>
      <c r="AO346" s="113">
        <f>IF(HLOOKUP($BT346,Prisudvikling!$CC$7:$KP$63,AO$3)&gt;0,HLOOKUP($BT346,Prisudvikling!$CC$7:$KP$63,AO$3),"")</f>
        <v>197.3</v>
      </c>
      <c r="AP346" s="113">
        <f>IF(HLOOKUP($BT346,Prisudvikling!$CC$7:$KP$63,AP$3)&gt;0,HLOOKUP($BT346,Prisudvikling!$CC$7:$KP$63,AP$3),"")</f>
        <v>189.7</v>
      </c>
      <c r="AQ346" s="113">
        <f>IF(HLOOKUP($BT346,Prisudvikling!$CC$7:$KP$63,AQ$3)&gt;0,HLOOKUP($BT346,Prisudvikling!$CC$7:$KP$63,AQ$3),"")</f>
        <v>158.15</v>
      </c>
      <c r="AR346" s="113">
        <f>IF(HLOOKUP($BT346,Prisudvikling!$CC$7:$KP$63,AR$3)&gt;0,HLOOKUP($BT346,Prisudvikling!$CC$7:$KP$63,AR$3),"")</f>
        <v>163.19999999999999</v>
      </c>
      <c r="AS346" s="113">
        <f>IF(HLOOKUP($BT346,Prisudvikling!$CC$7:$KP$63,AS$3)&gt;0,HLOOKUP($BT346,Prisudvikling!$CC$7:$KP$63,AS$3),"")</f>
        <v>149.1</v>
      </c>
      <c r="AT346" s="113">
        <f>IF(HLOOKUP($BT346,Prisudvikling!$CC$7:$KP$63,AT$3)&gt;0,HLOOKUP($BT346,Prisudvikling!$CC$7:$KP$63,AT$3),"")</f>
        <v>141</v>
      </c>
      <c r="AU346" s="113">
        <f>IF(HLOOKUP($BT346,Prisudvikling!$CC$7:$KP$63,AU$3)&gt;0,HLOOKUP($BT346,Prisudvikling!$CC$7:$KP$63,AU$3),"")</f>
        <v>146</v>
      </c>
      <c r="AV346" s="113" t="str">
        <f>IF(HLOOKUP($BT346,Prisudvikling!$CC$7:$KP$63,AV$3)&gt;0,HLOOKUP($BT346,Prisudvikling!$CC$7:$KP$63,AV$3),"")</f>
        <v/>
      </c>
      <c r="AW346" s="113">
        <f>IF(HLOOKUP($BT346,Prisudvikling!$CC$7:$KP$63,AW$3)&gt;0,HLOOKUP($BT346,Prisudvikling!$CC$7:$KP$63,AW$3),"")</f>
        <v>155.4</v>
      </c>
      <c r="AX346" s="113">
        <f>IF(HLOOKUP($BT346,Prisudvikling!$CC$7:$KP$63,AX$3)&gt;0,HLOOKUP($BT346,Prisudvikling!$CC$7:$KP$63,AX$3),"")</f>
        <v>160.4</v>
      </c>
      <c r="BT346">
        <v>23</v>
      </c>
    </row>
    <row r="347" spans="1:72" x14ac:dyDescent="0.2">
      <c r="A347" s="82">
        <f>IF(HLOOKUP($BT347,Prisudvikling!$CC$7:$KP$63,D$3)&gt;0,YEAR(C347),0)</f>
        <v>2011</v>
      </c>
      <c r="B347" s="82">
        <f>IF(HLOOKUP($BT347,Prisudvikling!$CC$7:$KP$63,D$3)&gt;0,MONTH(C347),0)</f>
        <v>11</v>
      </c>
      <c r="C347" s="65">
        <f>IF(HLOOKUP($BT347,Prisudvikling!$CC$7:$KP$63,D$3)&gt;0,HLOOKUP($BT347,Prisudvikling!$CC$7:$KP$63,C$3),"")</f>
        <v>40872</v>
      </c>
      <c r="D347" s="105">
        <f>IF(HLOOKUP($BT347,Prisudvikling!$CC$7:$KP$63,D$3)&gt;0,HLOOKUP($BT347,Prisudvikling!$CC$7:$KP$63,D$3),"")</f>
        <v>149</v>
      </c>
      <c r="E347" s="105">
        <f>IF(HLOOKUP($BT347,Prisudvikling!$CC$7:$KP$63,E$3)&gt;0,HLOOKUP($BT347,Prisudvikling!$CC$7:$KP$63,E$3),"")</f>
        <v>140</v>
      </c>
      <c r="F347" s="105">
        <f>IF(HLOOKUP($BT347,Prisudvikling!$CC$7:$KP$63,F$3)&gt;0,HLOOKUP($BT347,Prisudvikling!$CC$7:$KP$63,F$3),"")</f>
        <v>145</v>
      </c>
      <c r="G347" s="105">
        <f>IF(HLOOKUP($BT347,Prisudvikling!$CC$7:$KP$63,G$3)&gt;0,HLOOKUP($BT347,Prisudvikling!$CC$7:$KP$63,G$3),"")</f>
        <v>190</v>
      </c>
      <c r="H347" s="105" t="str">
        <f>IF(HLOOKUP($BT347,Prisudvikling!$CC$7:$KP$63,H$3)&gt;0,HLOOKUP($BT347,Prisudvikling!$CC$7:$KP$63,H$3),"")</f>
        <v/>
      </c>
      <c r="I347" s="105">
        <f>IF(HLOOKUP($BT347,Prisudvikling!$CC$7:$KP$63,I$3)&gt;0,HLOOKUP($BT347,Prisudvikling!$CC$7:$KP$63,I$3),"")</f>
        <v>226</v>
      </c>
      <c r="J347" s="105">
        <f>IF(HLOOKUP($BT347,Prisudvikling!$CC$7:$KP$63,J$3)&gt;0,HLOOKUP($BT347,Prisudvikling!$CC$7:$KP$63,J$3),"")</f>
        <v>525</v>
      </c>
      <c r="K347" s="105">
        <f>IF(HLOOKUP($BT347,Prisudvikling!$CC$7:$KP$63,K$3)&gt;0,HLOOKUP($BT347,Prisudvikling!$CC$7:$KP$63,K$3),"")</f>
        <v>148</v>
      </c>
      <c r="L347" s="105">
        <f>IF(HLOOKUP($BT347,Prisudvikling!$CC$7:$KP$63,L$3)&gt;0,HLOOKUP($BT347,Prisudvikling!$CC$7:$KP$63,L$3),"")</f>
        <v>172</v>
      </c>
      <c r="M347" s="105">
        <f>IF(HLOOKUP($BT347,Prisudvikling!$CC$7:$KP$63,M$3)&gt;0,HLOOKUP($BT347,Prisudvikling!$CC$7:$KP$63,M$3),"")</f>
        <v>145</v>
      </c>
      <c r="N347" s="105">
        <f>IF(HLOOKUP($BT347,Prisudvikling!$CC$7:$KP$63,N$3)&gt;0,HLOOKUP($BT347,Prisudvikling!$CC$7:$KP$63,N$3),"")</f>
        <v>860</v>
      </c>
      <c r="O347" s="105">
        <f>IF(HLOOKUP($BT347,Prisudvikling!$CC$7:$KP$63,O$3)&gt;0,HLOOKUP($BT347,Prisudvikling!$CC$7:$KP$63,O$3),"")</f>
        <v>585</v>
      </c>
      <c r="P347" s="105">
        <f>IF(HLOOKUP($BT347,Prisudvikling!$CC$7:$KP$63,P$3)&gt;0,HLOOKUP($BT347,Prisudvikling!$CC$7:$KP$63,P$3),"")</f>
        <v>503</v>
      </c>
      <c r="Q347" s="105">
        <f>IF(HLOOKUP($BT347,Prisudvikling!$CC$7:$KP$63,Q$3)&gt;0,HLOOKUP($BT347,Prisudvikling!$CC$7:$KP$63,Q$3),"")</f>
        <v>975</v>
      </c>
      <c r="R347" s="105">
        <f>IF(HLOOKUP($BT347,Prisudvikling!$CC$7:$KP$63,R$3)&gt;0,HLOOKUP($BT347,Prisudvikling!$CC$7:$KP$63,R$3),"")</f>
        <v>905</v>
      </c>
      <c r="S347" s="105">
        <f>IF(HLOOKUP($BT347,Prisudvikling!$CC$7:$KP$63,S$3)&gt;0,HLOOKUP($BT347,Prisudvikling!$CC$7:$KP$63,S$3),"")</f>
        <v>567</v>
      </c>
      <c r="T347" s="105">
        <f>IF(HLOOKUP($BT347,Prisudvikling!$CC$7:$KP$63,T$3)&gt;0,HLOOKUP($BT347,Prisudvikling!$CC$7:$KP$63,T$3),"")</f>
        <v>517</v>
      </c>
      <c r="U347" s="105">
        <f>IF(HLOOKUP($BT347,Prisudvikling!$CC$7:$KP$63,U$3)&gt;0,HLOOKUP($BT347,Prisudvikling!$CC$7:$KP$63,U$3),"")</f>
        <v>190.25</v>
      </c>
      <c r="V347" s="105">
        <f>IF(HLOOKUP($BT347,Prisudvikling!$CC$7:$KP$63,V$3)&gt;0,HLOOKUP($BT347,Prisudvikling!$CC$7:$KP$63,V$3),"")</f>
        <v>203</v>
      </c>
      <c r="W347" s="105">
        <f>IF(HLOOKUP($BT347,Prisudvikling!$CC$7:$KP$63,W$3)&gt;0,HLOOKUP($BT347,Prisudvikling!$CC$7:$KP$63,W$3),"")</f>
        <v>213</v>
      </c>
      <c r="X347" s="32" t="str">
        <f>IF(HLOOKUP($BT347,Prisudvikling!$CC$7:$KP$63,X$3)&gt;0,HLOOKUP($BT347,Prisudvikling!$CC$7:$KP$63,X$3),"")</f>
        <v/>
      </c>
      <c r="Y347" s="32">
        <f>IF(HLOOKUP($BT347,Prisudvikling!$CC$7:$KP$63,Y$3)&gt;0,HLOOKUP($BT347,Prisudvikling!$CC$7:$KP$63,Y$3),"")</f>
        <v>1.8850465711842381</v>
      </c>
      <c r="Z347" s="32">
        <f>IF(HLOOKUP($BT347,Prisudvikling!$CC$7:$KP$63,Z$3)&gt;0,HLOOKUP($BT347,Prisudvikling!$CC$7:$KP$63,Z$3),"")</f>
        <v>3.56</v>
      </c>
      <c r="AA347" s="32">
        <f>IF(HLOOKUP($BT347,Prisudvikling!$CC$7:$KP$63,AA$3)&gt;0,HLOOKUP($BT347,Prisudvikling!$CC$7:$KP$63,AA$3),"")</f>
        <v>2.0499999999999998</v>
      </c>
      <c r="AB347" s="32">
        <f>IF(HLOOKUP($BT347,Prisudvikling!$CC$7:$KP$63,AB$3)&gt;0,HLOOKUP($BT347,Prisudvikling!$CC$7:$KP$63,AB$3),"")</f>
        <v>9.75</v>
      </c>
      <c r="AC347" s="32">
        <f>IF(HLOOKUP($BT347,Prisudvikling!$CC$7:$KP$63,AC$3)&gt;0,HLOOKUP($BT347,Prisudvikling!$CC$7:$KP$63,AC$3),"")</f>
        <v>12</v>
      </c>
      <c r="AD347" s="32" t="str">
        <f>IF(HLOOKUP($BT347,Prisudvikling!$CC$7:$KP$63,AD$3)&gt;0,HLOOKUP($BT347,Prisudvikling!$CC$7:$KP$63,AD$3),"")</f>
        <v/>
      </c>
      <c r="AE347" s="32" t="str">
        <f>IF(HLOOKUP($BT347,Prisudvikling!$CC$7:$KP$63,AE$3)&gt;0,HLOOKUP($BT347,Prisudvikling!$CC$7:$KP$63,AE$3),"")</f>
        <v/>
      </c>
      <c r="AF347" s="32">
        <f>IF(HLOOKUP($BT347,Prisudvikling!$CC$7:$KP$63,AF$3)&gt;0,HLOOKUP($BT347,Prisudvikling!$CC$7:$KP$63,AF$3),"")</f>
        <v>1490</v>
      </c>
      <c r="AG347" s="32">
        <f>IF(HLOOKUP($BT347,Prisudvikling!$CC$7:$KP$63,AG$3)&gt;0,HLOOKUP($BT347,Prisudvikling!$CC$7:$KP$63,AG$3),"")</f>
        <v>2810</v>
      </c>
      <c r="AH347" s="32">
        <f>IF(HLOOKUP($BT347,Prisudvikling!$CC$7:$KP$63,AH$3)&gt;0,HLOOKUP($BT347,Prisudvikling!$CC$7:$KP$63,AH$3),"")</f>
        <v>1620</v>
      </c>
      <c r="AI347" s="32">
        <f>IF(HLOOKUP($BT347,Prisudvikling!$CC$7:$KP$63,AI$3)&gt;0,HLOOKUP($BT347,Prisudvikling!$CC$7:$KP$63,AI$3),"")</f>
        <v>7690</v>
      </c>
      <c r="AJ347" s="32">
        <f>IF(HLOOKUP($BT347,Prisudvikling!$CC$7:$KP$63,AJ$3)&gt;0,HLOOKUP($BT347,Prisudvikling!$CC$7:$KP$63,AJ$3),"")</f>
        <v>9470</v>
      </c>
      <c r="AK347" s="32" t="str">
        <f>IF(HLOOKUP($BT347,Prisudvikling!$CC$7:$KP$63,AK$3)&gt;0,HLOOKUP($BT347,Prisudvikling!$CC$7:$KP$63,AK$3),"")</f>
        <v xml:space="preserve"> </v>
      </c>
      <c r="AL347" s="32" t="str">
        <f>IF(HLOOKUP($BT347,Prisudvikling!$CC$7:$KP$63,AL$3)&gt;0,HLOOKUP($BT347,Prisudvikling!$CC$7:$KP$63,AL$3),"")</f>
        <v/>
      </c>
      <c r="AM347" s="32" t="str">
        <f>IF(HLOOKUP($BT347,Prisudvikling!$CC$7:$KP$63,AM$3)&gt;0,HLOOKUP($BT347,Prisudvikling!$CC$7:$KP$63,AM$3),"")</f>
        <v/>
      </c>
      <c r="AN347" s="113">
        <f>IF(HLOOKUP($BT347,Prisudvikling!$CC$7:$KP$63,AN$3)&gt;0,HLOOKUP($BT347,Prisudvikling!$CC$7:$KP$63,AN$3),"")</f>
        <v>180.55699999999999</v>
      </c>
      <c r="AO347" s="113">
        <f>IF(HLOOKUP($BT347,Prisudvikling!$CC$7:$KP$63,AO$3)&gt;0,HLOOKUP($BT347,Prisudvikling!$CC$7:$KP$63,AO$3),"")</f>
        <v>185.6</v>
      </c>
      <c r="AP347" s="113">
        <f>IF(HLOOKUP($BT347,Prisudvikling!$CC$7:$KP$63,AP$3)&gt;0,HLOOKUP($BT347,Prisudvikling!$CC$7:$KP$63,AP$3),"")</f>
        <v>179.69759999999999</v>
      </c>
      <c r="AQ347" s="113">
        <f>IF(HLOOKUP($BT347,Prisudvikling!$CC$7:$KP$63,AQ$3)&gt;0,HLOOKUP($BT347,Prisudvikling!$CC$7:$KP$63,AQ$3),"")</f>
        <v>158.33359999999999</v>
      </c>
      <c r="AR347" s="113">
        <f>IF(HLOOKUP($BT347,Prisudvikling!$CC$7:$KP$63,AR$3)&gt;0,HLOOKUP($BT347,Prisudvikling!$CC$7:$KP$63,AR$3),"")</f>
        <v>163.30000000000001</v>
      </c>
      <c r="AS347" s="113">
        <f>IF(HLOOKUP($BT347,Prisudvikling!$CC$7:$KP$63,AS$3)&gt;0,HLOOKUP($BT347,Prisudvikling!$CC$7:$KP$63,AS$3),"")</f>
        <v>149.5513</v>
      </c>
      <c r="AT347" s="113">
        <f>IF(HLOOKUP($BT347,Prisudvikling!$CC$7:$KP$63,AT$3)&gt;0,HLOOKUP($BT347,Prisudvikling!$CC$7:$KP$63,AT$3),"")</f>
        <v>142.553</v>
      </c>
      <c r="AU347" s="113">
        <f>IF(HLOOKUP($BT347,Prisudvikling!$CC$7:$KP$63,AU$3)&gt;0,HLOOKUP($BT347,Prisudvikling!$CC$7:$KP$63,AU$3),"")</f>
        <v>147.6</v>
      </c>
      <c r="AV347" s="113" t="str">
        <f>IF(HLOOKUP($BT347,Prisudvikling!$CC$7:$KP$63,AV$3)&gt;0,HLOOKUP($BT347,Prisudvikling!$CC$7:$KP$63,AV$3),"")</f>
        <v/>
      </c>
      <c r="AW347" s="113">
        <f>IF(HLOOKUP($BT347,Prisudvikling!$CC$7:$KP$63,AW$3)&gt;0,HLOOKUP($BT347,Prisudvikling!$CC$7:$KP$63,AW$3),"")</f>
        <v>155.9967</v>
      </c>
      <c r="AX347" s="113">
        <f>IF(HLOOKUP($BT347,Prisudvikling!$CC$7:$KP$63,AX$3)&gt;0,HLOOKUP($BT347,Prisudvikling!$CC$7:$KP$63,AX$3),"")</f>
        <v>161</v>
      </c>
      <c r="BT347">
        <v>24</v>
      </c>
    </row>
    <row r="348" spans="1:72" x14ac:dyDescent="0.2">
      <c r="A348" s="82">
        <f>IF(HLOOKUP($BT348,Prisudvikling!$CC$7:$KP$63,D$3)&gt;0,YEAR(C348),0)</f>
        <v>2011</v>
      </c>
      <c r="B348" s="82">
        <f>IF(HLOOKUP($BT348,Prisudvikling!$CC$7:$KP$63,D$3)&gt;0,MONTH(C348),0)</f>
        <v>12</v>
      </c>
      <c r="C348" s="65">
        <f>IF(HLOOKUP($BT348,Prisudvikling!$CC$7:$KP$63,D$3)&gt;0,HLOOKUP($BT348,Prisudvikling!$CC$7:$KP$63,C$3),"")</f>
        <v>40879</v>
      </c>
      <c r="D348" s="105">
        <f>IF(HLOOKUP($BT348,Prisudvikling!$CC$7:$KP$63,D$3)&gt;0,HLOOKUP($BT348,Prisudvikling!$CC$7:$KP$63,D$3),"")</f>
        <v>147</v>
      </c>
      <c r="E348" s="105">
        <f>IF(HLOOKUP($BT348,Prisudvikling!$CC$7:$KP$63,E$3)&gt;0,HLOOKUP($BT348,Prisudvikling!$CC$7:$KP$63,E$3),"")</f>
        <v>140</v>
      </c>
      <c r="F348" s="105">
        <f>IF(HLOOKUP($BT348,Prisudvikling!$CC$7:$KP$63,F$3)&gt;0,HLOOKUP($BT348,Prisudvikling!$CC$7:$KP$63,F$3),"")</f>
        <v>145</v>
      </c>
      <c r="G348" s="105">
        <f>IF(HLOOKUP($BT348,Prisudvikling!$CC$7:$KP$63,G$3)&gt;0,HLOOKUP($BT348,Prisudvikling!$CC$7:$KP$63,G$3),"")</f>
        <v>160</v>
      </c>
      <c r="H348" s="105" t="str">
        <f>IF(HLOOKUP($BT348,Prisudvikling!$CC$7:$KP$63,H$3)&gt;0,HLOOKUP($BT348,Prisudvikling!$CC$7:$KP$63,H$3),"")</f>
        <v/>
      </c>
      <c r="I348" s="105">
        <f>IF(HLOOKUP($BT348,Prisudvikling!$CC$7:$KP$63,I$3)&gt;0,HLOOKUP($BT348,Prisudvikling!$CC$7:$KP$63,I$3),"")</f>
        <v>223</v>
      </c>
      <c r="J348" s="105">
        <f>IF(HLOOKUP($BT348,Prisudvikling!$CC$7:$KP$63,J$3)&gt;0,HLOOKUP($BT348,Prisudvikling!$CC$7:$KP$63,J$3),"")</f>
        <v>515</v>
      </c>
      <c r="K348" s="105">
        <f>IF(HLOOKUP($BT348,Prisudvikling!$CC$7:$KP$63,K$3)&gt;0,HLOOKUP($BT348,Prisudvikling!$CC$7:$KP$63,K$3),"")</f>
        <v>138</v>
      </c>
      <c r="L348" s="105">
        <f>IF(HLOOKUP($BT348,Prisudvikling!$CC$7:$KP$63,L$3)&gt;0,HLOOKUP($BT348,Prisudvikling!$CC$7:$KP$63,L$3),"")</f>
        <v>164</v>
      </c>
      <c r="M348" s="105">
        <f>IF(HLOOKUP($BT348,Prisudvikling!$CC$7:$KP$63,M$3)&gt;0,HLOOKUP($BT348,Prisudvikling!$CC$7:$KP$63,M$3),"")</f>
        <v>145</v>
      </c>
      <c r="N348" s="105">
        <f>IF(HLOOKUP($BT348,Prisudvikling!$CC$7:$KP$63,N$3)&gt;0,HLOOKUP($BT348,Prisudvikling!$CC$7:$KP$63,N$3),"")</f>
        <v>860</v>
      </c>
      <c r="O348" s="105">
        <f>IF(HLOOKUP($BT348,Prisudvikling!$CC$7:$KP$63,O$3)&gt;0,HLOOKUP($BT348,Prisudvikling!$CC$7:$KP$63,O$3),"")</f>
        <v>585</v>
      </c>
      <c r="P348" s="105">
        <f>IF(HLOOKUP($BT348,Prisudvikling!$CC$7:$KP$63,P$3)&gt;0,HLOOKUP($BT348,Prisudvikling!$CC$7:$KP$63,P$3),"")</f>
        <v>503</v>
      </c>
      <c r="Q348" s="105">
        <f>IF(HLOOKUP($BT348,Prisudvikling!$CC$7:$KP$63,Q$3)&gt;0,HLOOKUP($BT348,Prisudvikling!$CC$7:$KP$63,Q$3),"")</f>
        <v>975</v>
      </c>
      <c r="R348" s="105">
        <f>IF(HLOOKUP($BT348,Prisudvikling!$CC$7:$KP$63,R$3)&gt;0,HLOOKUP($BT348,Prisudvikling!$CC$7:$KP$63,R$3),"")</f>
        <v>905</v>
      </c>
      <c r="S348" s="105">
        <f>IF(HLOOKUP($BT348,Prisudvikling!$CC$7:$KP$63,S$3)&gt;0,HLOOKUP($BT348,Prisudvikling!$CC$7:$KP$63,S$3),"")</f>
        <v>567</v>
      </c>
      <c r="T348" s="105">
        <f>IF(HLOOKUP($BT348,Prisudvikling!$CC$7:$KP$63,T$3)&gt;0,HLOOKUP($BT348,Prisudvikling!$CC$7:$KP$63,T$3),"")</f>
        <v>517</v>
      </c>
      <c r="U348" s="105">
        <f>IF(HLOOKUP($BT348,Prisudvikling!$CC$7:$KP$63,U$3)&gt;0,HLOOKUP($BT348,Prisudvikling!$CC$7:$KP$63,U$3),"")</f>
        <v>187.75</v>
      </c>
      <c r="V348" s="105">
        <f>IF(HLOOKUP($BT348,Prisudvikling!$CC$7:$KP$63,V$3)&gt;0,HLOOKUP($BT348,Prisudvikling!$CC$7:$KP$63,V$3),"")</f>
        <v>200.75</v>
      </c>
      <c r="W348" s="105">
        <f>IF(HLOOKUP($BT348,Prisudvikling!$CC$7:$KP$63,W$3)&gt;0,HLOOKUP($BT348,Prisudvikling!$CC$7:$KP$63,W$3),"")</f>
        <v>212.5</v>
      </c>
      <c r="X348" s="32" t="str">
        <f>IF(HLOOKUP($BT348,Prisudvikling!$CC$7:$KP$63,X$3)&gt;0,HLOOKUP($BT348,Prisudvikling!$CC$7:$KP$63,X$3),"")</f>
        <v/>
      </c>
      <c r="Y348" s="32">
        <f>IF(HLOOKUP($BT348,Prisudvikling!$CC$7:$KP$63,Y$3)&gt;0,HLOOKUP($BT348,Prisudvikling!$CC$7:$KP$63,Y$3),"")</f>
        <v>1.8850465711842381</v>
      </c>
      <c r="Z348" s="32">
        <f>IF(HLOOKUP($BT348,Prisudvikling!$CC$7:$KP$63,Z$3)&gt;0,HLOOKUP($BT348,Prisudvikling!$CC$7:$KP$63,Z$3),"")</f>
        <v>3.56</v>
      </c>
      <c r="AA348" s="32">
        <f>IF(HLOOKUP($BT348,Prisudvikling!$CC$7:$KP$63,AA$3)&gt;0,HLOOKUP($BT348,Prisudvikling!$CC$7:$KP$63,AA$3),"")</f>
        <v>2.0499999999999998</v>
      </c>
      <c r="AB348" s="32">
        <f>IF(HLOOKUP($BT348,Prisudvikling!$CC$7:$KP$63,AB$3)&gt;0,HLOOKUP($BT348,Prisudvikling!$CC$7:$KP$63,AB$3),"")</f>
        <v>9.75</v>
      </c>
      <c r="AC348" s="32">
        <f>IF(HLOOKUP($BT348,Prisudvikling!$CC$7:$KP$63,AC$3)&gt;0,HLOOKUP($BT348,Prisudvikling!$CC$7:$KP$63,AC$3),"")</f>
        <v>12</v>
      </c>
      <c r="AD348" s="32" t="str">
        <f>IF(HLOOKUP($BT348,Prisudvikling!$CC$7:$KP$63,AD$3)&gt;0,HLOOKUP($BT348,Prisudvikling!$CC$7:$KP$63,AD$3),"")</f>
        <v/>
      </c>
      <c r="AE348" s="32" t="str">
        <f>IF(HLOOKUP($BT348,Prisudvikling!$CC$7:$KP$63,AE$3)&gt;0,HLOOKUP($BT348,Prisudvikling!$CC$7:$KP$63,AE$3),"")</f>
        <v/>
      </c>
      <c r="AF348" s="32">
        <f>IF(HLOOKUP($BT348,Prisudvikling!$CC$7:$KP$63,AF$3)&gt;0,HLOOKUP($BT348,Prisudvikling!$CC$7:$KP$63,AF$3),"")</f>
        <v>1490</v>
      </c>
      <c r="AG348" s="32">
        <f>IF(HLOOKUP($BT348,Prisudvikling!$CC$7:$KP$63,AG$3)&gt;0,HLOOKUP($BT348,Prisudvikling!$CC$7:$KP$63,AG$3),"")</f>
        <v>2810</v>
      </c>
      <c r="AH348" s="32">
        <f>IF(HLOOKUP($BT348,Prisudvikling!$CC$7:$KP$63,AH$3)&gt;0,HLOOKUP($BT348,Prisudvikling!$CC$7:$KP$63,AH$3),"")</f>
        <v>1620</v>
      </c>
      <c r="AI348" s="32">
        <f>IF(HLOOKUP($BT348,Prisudvikling!$CC$7:$KP$63,AI$3)&gt;0,HLOOKUP($BT348,Prisudvikling!$CC$7:$KP$63,AI$3),"")</f>
        <v>7690</v>
      </c>
      <c r="AJ348" s="32">
        <f>IF(HLOOKUP($BT348,Prisudvikling!$CC$7:$KP$63,AJ$3)&gt;0,HLOOKUP($BT348,Prisudvikling!$CC$7:$KP$63,AJ$3),"")</f>
        <v>9470</v>
      </c>
      <c r="AK348" s="32" t="str">
        <f>IF(HLOOKUP($BT348,Prisudvikling!$CC$7:$KP$63,AK$3)&gt;0,HLOOKUP($BT348,Prisudvikling!$CC$7:$KP$63,AK$3),"")</f>
        <v xml:space="preserve"> </v>
      </c>
      <c r="AL348" s="32" t="str">
        <f>IF(HLOOKUP($BT348,Prisudvikling!$CC$7:$KP$63,AL$3)&gt;0,HLOOKUP($BT348,Prisudvikling!$CC$7:$KP$63,AL$3),"")</f>
        <v/>
      </c>
      <c r="AM348" s="32" t="str">
        <f>IF(HLOOKUP($BT348,Prisudvikling!$CC$7:$KP$63,AM$3)&gt;0,HLOOKUP($BT348,Prisudvikling!$CC$7:$KP$63,AM$3),"")</f>
        <v/>
      </c>
      <c r="AN348" s="113">
        <f>IF(HLOOKUP($BT348,Prisudvikling!$CC$7:$KP$63,AN$3)&gt;0,HLOOKUP($BT348,Prisudvikling!$CC$7:$KP$63,AN$3),"")</f>
        <v>178.50720000000001</v>
      </c>
      <c r="AO348" s="113">
        <f>IF(HLOOKUP($BT348,Prisudvikling!$CC$7:$KP$63,AO$3)&gt;0,HLOOKUP($BT348,Prisudvikling!$CC$7:$KP$63,AO$3),"")</f>
        <v>183.5</v>
      </c>
      <c r="AP348" s="113">
        <f>IF(HLOOKUP($BT348,Prisudvikling!$CC$7:$KP$63,AP$3)&gt;0,HLOOKUP($BT348,Prisudvikling!$CC$7:$KP$63,AP$3),"")</f>
        <v>178.7199</v>
      </c>
      <c r="AQ348" s="113">
        <f>IF(HLOOKUP($BT348,Prisudvikling!$CC$7:$KP$63,AQ$3)&gt;0,HLOOKUP($BT348,Prisudvikling!$CC$7:$KP$63,AQ$3),"")</f>
        <v>157.01830000000001</v>
      </c>
      <c r="AR348" s="113">
        <f>IF(HLOOKUP($BT348,Prisudvikling!$CC$7:$KP$63,AR$3)&gt;0,HLOOKUP($BT348,Prisudvikling!$CC$7:$KP$63,AR$3),"")</f>
        <v>162</v>
      </c>
      <c r="AS348" s="113">
        <f>IF(HLOOKUP($BT348,Prisudvikling!$CC$7:$KP$63,AS$3)&gt;0,HLOOKUP($BT348,Prisudvikling!$CC$7:$KP$63,AS$3),"")</f>
        <v>148.62889999999999</v>
      </c>
      <c r="AT348" s="113">
        <f>IF(HLOOKUP($BT348,Prisudvikling!$CC$7:$KP$63,AT$3)&gt;0,HLOOKUP($BT348,Prisudvikling!$CC$7:$KP$63,AT$3),"")</f>
        <v>140.57740000000001</v>
      </c>
      <c r="AU348" s="113">
        <f>IF(HLOOKUP($BT348,Prisudvikling!$CC$7:$KP$63,AU$3)&gt;0,HLOOKUP($BT348,Prisudvikling!$CC$7:$KP$63,AU$3),"")</f>
        <v>145.6</v>
      </c>
      <c r="AV348" s="113" t="str">
        <f>IF(HLOOKUP($BT348,Prisudvikling!$CC$7:$KP$63,AV$3)&gt;0,HLOOKUP($BT348,Prisudvikling!$CC$7:$KP$63,AV$3),"")</f>
        <v/>
      </c>
      <c r="AW348" s="113">
        <f>IF(HLOOKUP($BT348,Prisudvikling!$CC$7:$KP$63,AW$3)&gt;0,HLOOKUP($BT348,Prisudvikling!$CC$7:$KP$63,AW$3),"")</f>
        <v>154.4478</v>
      </c>
      <c r="AX348" s="113">
        <f>IF(HLOOKUP($BT348,Prisudvikling!$CC$7:$KP$63,AX$3)&gt;0,HLOOKUP($BT348,Prisudvikling!$CC$7:$KP$63,AX$3),"")</f>
        <v>159.4</v>
      </c>
      <c r="BT348">
        <v>25</v>
      </c>
    </row>
    <row r="349" spans="1:72" x14ac:dyDescent="0.2">
      <c r="A349" s="82">
        <f>IF(HLOOKUP($BT349,Prisudvikling!$CC$7:$KP$63,D$3)&gt;0,YEAR(C349),0)</f>
        <v>2011</v>
      </c>
      <c r="B349" s="82">
        <f>IF(HLOOKUP($BT349,Prisudvikling!$CC$7:$KP$63,D$3)&gt;0,MONTH(C349),0)</f>
        <v>12</v>
      </c>
      <c r="C349" s="65">
        <f>IF(HLOOKUP($BT349,Prisudvikling!$CC$7:$KP$63,D$3)&gt;0,HLOOKUP($BT349,Prisudvikling!$CC$7:$KP$63,C$3),"")</f>
        <v>40886</v>
      </c>
      <c r="D349" s="105">
        <f>IF(HLOOKUP($BT349,Prisudvikling!$CC$7:$KP$63,D$3)&gt;0,HLOOKUP($BT349,Prisudvikling!$CC$7:$KP$63,D$3),"")</f>
        <v>146</v>
      </c>
      <c r="E349" s="105">
        <f>IF(HLOOKUP($BT349,Prisudvikling!$CC$7:$KP$63,E$3)&gt;0,HLOOKUP($BT349,Prisudvikling!$CC$7:$KP$63,E$3),"")</f>
        <v>135</v>
      </c>
      <c r="F349" s="105">
        <f>IF(HLOOKUP($BT349,Prisudvikling!$CC$7:$KP$63,F$3)&gt;0,HLOOKUP($BT349,Prisudvikling!$CC$7:$KP$63,F$3),"")</f>
        <v>145</v>
      </c>
      <c r="G349" s="105">
        <f>IF(HLOOKUP($BT349,Prisudvikling!$CC$7:$KP$63,G$3)&gt;0,HLOOKUP($BT349,Prisudvikling!$CC$7:$KP$63,G$3),"")</f>
        <v>160</v>
      </c>
      <c r="H349" s="105" t="str">
        <f>IF(HLOOKUP($BT349,Prisudvikling!$CC$7:$KP$63,H$3)&gt;0,HLOOKUP($BT349,Prisudvikling!$CC$7:$KP$63,H$3),"")</f>
        <v/>
      </c>
      <c r="I349" s="105">
        <f>IF(HLOOKUP($BT349,Prisudvikling!$CC$7:$KP$63,I$3)&gt;0,HLOOKUP($BT349,Prisudvikling!$CC$7:$KP$63,I$3),"")</f>
        <v>218</v>
      </c>
      <c r="J349" s="105">
        <f>IF(HLOOKUP($BT349,Prisudvikling!$CC$7:$KP$63,J$3)&gt;0,HLOOKUP($BT349,Prisudvikling!$CC$7:$KP$63,J$3),"")</f>
        <v>515</v>
      </c>
      <c r="K349" s="105">
        <f>IF(HLOOKUP($BT349,Prisudvikling!$CC$7:$KP$63,K$3)&gt;0,HLOOKUP($BT349,Prisudvikling!$CC$7:$KP$63,K$3),"")</f>
        <v>137</v>
      </c>
      <c r="L349" s="105">
        <f>IF(HLOOKUP($BT349,Prisudvikling!$CC$7:$KP$63,L$3)&gt;0,HLOOKUP($BT349,Prisudvikling!$CC$7:$KP$63,L$3),"")</f>
        <v>160</v>
      </c>
      <c r="M349" s="105">
        <f>IF(HLOOKUP($BT349,Prisudvikling!$CC$7:$KP$63,M$3)&gt;0,HLOOKUP($BT349,Prisudvikling!$CC$7:$KP$63,M$3),"")</f>
        <v>145</v>
      </c>
      <c r="N349" s="105">
        <f>IF(HLOOKUP($BT349,Prisudvikling!$CC$7:$KP$63,N$3)&gt;0,HLOOKUP($BT349,Prisudvikling!$CC$7:$KP$63,N$3),"")</f>
        <v>840</v>
      </c>
      <c r="O349" s="105">
        <f>IF(HLOOKUP($BT349,Prisudvikling!$CC$7:$KP$63,O$3)&gt;0,HLOOKUP($BT349,Prisudvikling!$CC$7:$KP$63,O$3),"")</f>
        <v>595</v>
      </c>
      <c r="P349" s="105">
        <f>IF(HLOOKUP($BT349,Prisudvikling!$CC$7:$KP$63,P$3)&gt;0,HLOOKUP($BT349,Prisudvikling!$CC$7:$KP$63,P$3),"")</f>
        <v>503</v>
      </c>
      <c r="Q349" s="105">
        <f>IF(HLOOKUP($BT349,Prisudvikling!$CC$7:$KP$63,Q$3)&gt;0,HLOOKUP($BT349,Prisudvikling!$CC$7:$KP$63,Q$3),"")</f>
        <v>975</v>
      </c>
      <c r="R349" s="105">
        <f>IF(HLOOKUP($BT349,Prisudvikling!$CC$7:$KP$63,R$3)&gt;0,HLOOKUP($BT349,Prisudvikling!$CC$7:$KP$63,R$3),"")</f>
        <v>909</v>
      </c>
      <c r="S349" s="105">
        <f>IF(HLOOKUP($BT349,Prisudvikling!$CC$7:$KP$63,S$3)&gt;0,HLOOKUP($BT349,Prisudvikling!$CC$7:$KP$63,S$3),"")</f>
        <v>566</v>
      </c>
      <c r="T349" s="105">
        <f>IF(HLOOKUP($BT349,Prisudvikling!$CC$7:$KP$63,T$3)&gt;0,HLOOKUP($BT349,Prisudvikling!$CC$7:$KP$63,T$3),"")</f>
        <v>517</v>
      </c>
      <c r="U349" s="105">
        <f>IF(HLOOKUP($BT349,Prisudvikling!$CC$7:$KP$63,U$3)&gt;0,HLOOKUP($BT349,Prisudvikling!$CC$7:$KP$63,U$3),"")</f>
        <v>186.75</v>
      </c>
      <c r="V349" s="105">
        <f>IF(HLOOKUP($BT349,Prisudvikling!$CC$7:$KP$63,V$3)&gt;0,HLOOKUP($BT349,Prisudvikling!$CC$7:$KP$63,V$3),"")</f>
        <v>199.5</v>
      </c>
      <c r="W349" s="105">
        <f>IF(HLOOKUP($BT349,Prisudvikling!$CC$7:$KP$63,W$3)&gt;0,HLOOKUP($BT349,Prisudvikling!$CC$7:$KP$63,W$3),"")</f>
        <v>210.25</v>
      </c>
      <c r="X349" s="32" t="str">
        <f>IF(HLOOKUP($BT349,Prisudvikling!$CC$7:$KP$63,X$3)&gt;0,HLOOKUP($BT349,Prisudvikling!$CC$7:$KP$63,X$3),"")</f>
        <v/>
      </c>
      <c r="Y349" s="32">
        <f>IF(HLOOKUP($BT349,Prisudvikling!$CC$7:$KP$63,Y$3)&gt;0,HLOOKUP($BT349,Prisudvikling!$CC$7:$KP$63,Y$3),"")</f>
        <v>1.8850465711842381</v>
      </c>
      <c r="Z349" s="32">
        <f>IF(HLOOKUP($BT349,Prisudvikling!$CC$7:$KP$63,Z$3)&gt;0,HLOOKUP($BT349,Prisudvikling!$CC$7:$KP$63,Z$3),"")</f>
        <v>3.56</v>
      </c>
      <c r="AA349" s="32">
        <f>IF(HLOOKUP($BT349,Prisudvikling!$CC$7:$KP$63,AA$3)&gt;0,HLOOKUP($BT349,Prisudvikling!$CC$7:$KP$63,AA$3),"")</f>
        <v>2.0499999999999998</v>
      </c>
      <c r="AB349" s="32">
        <f>IF(HLOOKUP($BT349,Prisudvikling!$CC$7:$KP$63,AB$3)&gt;0,HLOOKUP($BT349,Prisudvikling!$CC$7:$KP$63,AB$3),"")</f>
        <v>9.75</v>
      </c>
      <c r="AC349" s="32">
        <f>IF(HLOOKUP($BT349,Prisudvikling!$CC$7:$KP$63,AC$3)&gt;0,HLOOKUP($BT349,Prisudvikling!$CC$7:$KP$63,AC$3),"")</f>
        <v>12</v>
      </c>
      <c r="AD349" s="32" t="str">
        <f>IF(HLOOKUP($BT349,Prisudvikling!$CC$7:$KP$63,AD$3)&gt;0,HLOOKUP($BT349,Prisudvikling!$CC$7:$KP$63,AD$3),"")</f>
        <v/>
      </c>
      <c r="AE349" s="32" t="str">
        <f>IF(HLOOKUP($BT349,Prisudvikling!$CC$7:$KP$63,AE$3)&gt;0,HLOOKUP($BT349,Prisudvikling!$CC$7:$KP$63,AE$3),"")</f>
        <v/>
      </c>
      <c r="AF349" s="32">
        <f>IF(HLOOKUP($BT349,Prisudvikling!$CC$7:$KP$63,AF$3)&gt;0,HLOOKUP($BT349,Prisudvikling!$CC$7:$KP$63,AF$3),"")</f>
        <v>1490</v>
      </c>
      <c r="AG349" s="32">
        <f>IF(HLOOKUP($BT349,Prisudvikling!$CC$7:$KP$63,AG$3)&gt;0,HLOOKUP($BT349,Prisudvikling!$CC$7:$KP$63,AG$3),"")</f>
        <v>2810</v>
      </c>
      <c r="AH349" s="32">
        <f>IF(HLOOKUP($BT349,Prisudvikling!$CC$7:$KP$63,AH$3)&gt;0,HLOOKUP($BT349,Prisudvikling!$CC$7:$KP$63,AH$3),"")</f>
        <v>1620</v>
      </c>
      <c r="AI349" s="32">
        <f>IF(HLOOKUP($BT349,Prisudvikling!$CC$7:$KP$63,AI$3)&gt;0,HLOOKUP($BT349,Prisudvikling!$CC$7:$KP$63,AI$3),"")</f>
        <v>7690</v>
      </c>
      <c r="AJ349" s="32">
        <f>IF(HLOOKUP($BT349,Prisudvikling!$CC$7:$KP$63,AJ$3)&gt;0,HLOOKUP($BT349,Prisudvikling!$CC$7:$KP$63,AJ$3),"")</f>
        <v>9470</v>
      </c>
      <c r="AK349" s="32" t="str">
        <f>IF(HLOOKUP($BT349,Prisudvikling!$CC$7:$KP$63,AK$3)&gt;0,HLOOKUP($BT349,Prisudvikling!$CC$7:$KP$63,AK$3),"")</f>
        <v xml:space="preserve"> </v>
      </c>
      <c r="AL349" s="32" t="str">
        <f>IF(HLOOKUP($BT349,Prisudvikling!$CC$7:$KP$63,AL$3)&gt;0,HLOOKUP($BT349,Prisudvikling!$CC$7:$KP$63,AL$3),"")</f>
        <v/>
      </c>
      <c r="AM349" s="32" t="str">
        <f>IF(HLOOKUP($BT349,Prisudvikling!$CC$7:$KP$63,AM$3)&gt;0,HLOOKUP($BT349,Prisudvikling!$CC$7:$KP$63,AM$3),"")</f>
        <v/>
      </c>
      <c r="AN349" s="113">
        <f>IF(HLOOKUP($BT349,Prisudvikling!$CC$7:$KP$63,AN$3)&gt;0,HLOOKUP($BT349,Prisudvikling!$CC$7:$KP$63,AN$3),"")</f>
        <v>175.67240000000001</v>
      </c>
      <c r="AO349" s="113">
        <f>IF(HLOOKUP($BT349,Prisudvikling!$CC$7:$KP$63,AO$3)&gt;0,HLOOKUP($BT349,Prisudvikling!$CC$7:$KP$63,AO$3),"")</f>
        <v>180.7</v>
      </c>
      <c r="AP349" s="113">
        <f>IF(HLOOKUP($BT349,Prisudvikling!$CC$7:$KP$63,AP$3)&gt;0,HLOOKUP($BT349,Prisudvikling!$CC$7:$KP$63,AP$3),"")</f>
        <v>175.52</v>
      </c>
      <c r="AQ349" s="113">
        <f>IF(HLOOKUP($BT349,Prisudvikling!$CC$7:$KP$63,AQ$3)&gt;0,HLOOKUP($BT349,Prisudvikling!$CC$7:$KP$63,AQ$3),"")</f>
        <v>153.56</v>
      </c>
      <c r="AR349" s="113">
        <f>IF(HLOOKUP($BT349,Prisudvikling!$CC$7:$KP$63,AR$3)&gt;0,HLOOKUP($BT349,Prisudvikling!$CC$7:$KP$63,AR$3),"")</f>
        <v>158.6</v>
      </c>
      <c r="AS349" s="113">
        <f>IF(HLOOKUP($BT349,Prisudvikling!$CC$7:$KP$63,AS$3)&gt;0,HLOOKUP($BT349,Prisudvikling!$CC$7:$KP$63,AS$3),"")</f>
        <v>144.77549999999999</v>
      </c>
      <c r="AT349" s="113">
        <f>IF(HLOOKUP($BT349,Prisudvikling!$CC$7:$KP$63,AT$3)&gt;0,HLOOKUP($BT349,Prisudvikling!$CC$7:$KP$63,AT$3),"")</f>
        <v>137.93209999999999</v>
      </c>
      <c r="AU349" s="113">
        <f>IF(HLOOKUP($BT349,Prisudvikling!$CC$7:$KP$63,AU$3)&gt;0,HLOOKUP($BT349,Prisudvikling!$CC$7:$KP$63,AU$3),"")</f>
        <v>142.9</v>
      </c>
      <c r="AV349" s="113" t="str">
        <f>IF(HLOOKUP($BT349,Prisudvikling!$CC$7:$KP$63,AV$3)&gt;0,HLOOKUP($BT349,Prisudvikling!$CC$7:$KP$63,AV$3),"")</f>
        <v/>
      </c>
      <c r="AW349" s="113">
        <f>IF(HLOOKUP($BT349,Prisudvikling!$CC$7:$KP$63,AW$3)&gt;0,HLOOKUP($BT349,Prisudvikling!$CC$7:$KP$63,AW$3),"")</f>
        <v>151.6961</v>
      </c>
      <c r="AX349" s="113">
        <f>IF(HLOOKUP($BT349,Prisudvikling!$CC$7:$KP$63,AX$3)&gt;0,HLOOKUP($BT349,Prisudvikling!$CC$7:$KP$63,AX$3),"")</f>
        <v>156.69999999999999</v>
      </c>
      <c r="BT349">
        <v>26</v>
      </c>
    </row>
    <row r="350" spans="1:72" x14ac:dyDescent="0.2">
      <c r="A350" s="82">
        <f>IF(HLOOKUP($BT350,Prisudvikling!$CC$7:$KP$63,D$3)&gt;0,YEAR(C350),0)</f>
        <v>2011</v>
      </c>
      <c r="B350" s="82">
        <f>IF(HLOOKUP($BT350,Prisudvikling!$CC$7:$KP$63,D$3)&gt;0,MONTH(C350),0)</f>
        <v>12</v>
      </c>
      <c r="C350" s="65">
        <f>IF(HLOOKUP($BT350,Prisudvikling!$CC$7:$KP$63,D$3)&gt;0,HLOOKUP($BT350,Prisudvikling!$CC$7:$KP$63,C$3),"")</f>
        <v>40893</v>
      </c>
      <c r="D350" s="105">
        <f>IF(HLOOKUP($BT350,Prisudvikling!$CC$7:$KP$63,D$3)&gt;0,HLOOKUP($BT350,Prisudvikling!$CC$7:$KP$63,D$3),"")</f>
        <v>144</v>
      </c>
      <c r="E350" s="105">
        <f>IF(HLOOKUP($BT350,Prisudvikling!$CC$7:$KP$63,E$3)&gt;0,HLOOKUP($BT350,Prisudvikling!$CC$7:$KP$63,E$3),"")</f>
        <v>137</v>
      </c>
      <c r="F350" s="105">
        <f>IF(HLOOKUP($BT350,Prisudvikling!$CC$7:$KP$63,F$3)&gt;0,HLOOKUP($BT350,Prisudvikling!$CC$7:$KP$63,F$3),"")</f>
        <v>145</v>
      </c>
      <c r="G350" s="105">
        <f>IF(HLOOKUP($BT350,Prisudvikling!$CC$7:$KP$63,G$3)&gt;0,HLOOKUP($BT350,Prisudvikling!$CC$7:$KP$63,G$3),"")</f>
        <v>160</v>
      </c>
      <c r="H350" s="105" t="str">
        <f>IF(HLOOKUP($BT350,Prisudvikling!$CC$7:$KP$63,H$3)&gt;0,HLOOKUP($BT350,Prisudvikling!$CC$7:$KP$63,H$3),"")</f>
        <v/>
      </c>
      <c r="I350" s="105">
        <f>IF(HLOOKUP($BT350,Prisudvikling!$CC$7:$KP$63,I$3)&gt;0,HLOOKUP($BT350,Prisudvikling!$CC$7:$KP$63,I$3),"")</f>
        <v>216</v>
      </c>
      <c r="J350" s="105">
        <f>IF(HLOOKUP($BT350,Prisudvikling!$CC$7:$KP$63,J$3)&gt;0,HLOOKUP($BT350,Prisudvikling!$CC$7:$KP$63,J$3),"")</f>
        <v>512</v>
      </c>
      <c r="K350" s="105">
        <f>IF(HLOOKUP($BT350,Prisudvikling!$CC$7:$KP$63,K$3)&gt;0,HLOOKUP($BT350,Prisudvikling!$CC$7:$KP$63,K$3),"")</f>
        <v>140</v>
      </c>
      <c r="L350" s="105">
        <f>IF(HLOOKUP($BT350,Prisudvikling!$CC$7:$KP$63,L$3)&gt;0,HLOOKUP($BT350,Prisudvikling!$CC$7:$KP$63,L$3),"")</f>
        <v>164</v>
      </c>
      <c r="M350" s="105">
        <f>IF(HLOOKUP($BT350,Prisudvikling!$CC$7:$KP$63,M$3)&gt;0,HLOOKUP($BT350,Prisudvikling!$CC$7:$KP$63,M$3),"")</f>
        <v>140</v>
      </c>
      <c r="N350" s="105">
        <f>IF(HLOOKUP($BT350,Prisudvikling!$CC$7:$KP$63,N$3)&gt;0,HLOOKUP($BT350,Prisudvikling!$CC$7:$KP$63,N$3),"")</f>
        <v>840</v>
      </c>
      <c r="O350" s="105">
        <f>IF(HLOOKUP($BT350,Prisudvikling!$CC$7:$KP$63,O$3)&gt;0,HLOOKUP($BT350,Prisudvikling!$CC$7:$KP$63,O$3),"")</f>
        <v>595</v>
      </c>
      <c r="P350" s="105">
        <f>IF(HLOOKUP($BT350,Prisudvikling!$CC$7:$KP$63,P$3)&gt;0,HLOOKUP($BT350,Prisudvikling!$CC$7:$KP$63,P$3),"")</f>
        <v>503</v>
      </c>
      <c r="Q350" s="105">
        <f>IF(HLOOKUP($BT350,Prisudvikling!$CC$7:$KP$63,Q$3)&gt;0,HLOOKUP($BT350,Prisudvikling!$CC$7:$KP$63,Q$3),"")</f>
        <v>975</v>
      </c>
      <c r="R350" s="105">
        <f>IF(HLOOKUP($BT350,Prisudvikling!$CC$7:$KP$63,R$3)&gt;0,HLOOKUP($BT350,Prisudvikling!$CC$7:$KP$63,R$3),"")</f>
        <v>909</v>
      </c>
      <c r="S350" s="105">
        <f>IF(HLOOKUP($BT350,Prisudvikling!$CC$7:$KP$63,S$3)&gt;0,HLOOKUP($BT350,Prisudvikling!$CC$7:$KP$63,S$3),"")</f>
        <v>566</v>
      </c>
      <c r="T350" s="105">
        <f>IF(HLOOKUP($BT350,Prisudvikling!$CC$7:$KP$63,T$3)&gt;0,HLOOKUP($BT350,Prisudvikling!$CC$7:$KP$63,T$3),"")</f>
        <v>517</v>
      </c>
      <c r="U350" s="105">
        <f>IF(HLOOKUP($BT350,Prisudvikling!$CC$7:$KP$63,U$3)&gt;0,HLOOKUP($BT350,Prisudvikling!$CC$7:$KP$63,U$3),"")</f>
        <v>186.25</v>
      </c>
      <c r="V350" s="105">
        <f>IF(HLOOKUP($BT350,Prisudvikling!$CC$7:$KP$63,V$3)&gt;0,HLOOKUP($BT350,Prisudvikling!$CC$7:$KP$63,V$3),"")</f>
        <v>198.75</v>
      </c>
      <c r="W350" s="105">
        <f>IF(HLOOKUP($BT350,Prisudvikling!$CC$7:$KP$63,W$3)&gt;0,HLOOKUP($BT350,Prisudvikling!$CC$7:$KP$63,W$3),"")</f>
        <v>209</v>
      </c>
      <c r="X350" s="32" t="str">
        <f>IF(HLOOKUP($BT350,Prisudvikling!$CC$7:$KP$63,X$3)&gt;0,HLOOKUP($BT350,Prisudvikling!$CC$7:$KP$63,X$3),"")</f>
        <v/>
      </c>
      <c r="Y350" s="32">
        <f>IF(HLOOKUP($BT350,Prisudvikling!$CC$7:$KP$63,Y$3)&gt;0,HLOOKUP($BT350,Prisudvikling!$CC$7:$KP$63,Y$3),"")</f>
        <v>1.8850465711842381</v>
      </c>
      <c r="Z350" s="32">
        <f>IF(HLOOKUP($BT350,Prisudvikling!$CC$7:$KP$63,Z$3)&gt;0,HLOOKUP($BT350,Prisudvikling!$CC$7:$KP$63,Z$3),"")</f>
        <v>3.56</v>
      </c>
      <c r="AA350" s="32">
        <f>IF(HLOOKUP($BT350,Prisudvikling!$CC$7:$KP$63,AA$3)&gt;0,HLOOKUP($BT350,Prisudvikling!$CC$7:$KP$63,AA$3),"")</f>
        <v>2.0499999999999998</v>
      </c>
      <c r="AB350" s="32">
        <f>IF(HLOOKUP($BT350,Prisudvikling!$CC$7:$KP$63,AB$3)&gt;0,HLOOKUP($BT350,Prisudvikling!$CC$7:$KP$63,AB$3),"")</f>
        <v>9.75</v>
      </c>
      <c r="AC350" s="32">
        <f>IF(HLOOKUP($BT350,Prisudvikling!$CC$7:$KP$63,AC$3)&gt;0,HLOOKUP($BT350,Prisudvikling!$CC$7:$KP$63,AC$3),"")</f>
        <v>12</v>
      </c>
      <c r="AD350" s="32" t="str">
        <f>IF(HLOOKUP($BT350,Prisudvikling!$CC$7:$KP$63,AD$3)&gt;0,HLOOKUP($BT350,Prisudvikling!$CC$7:$KP$63,AD$3),"")</f>
        <v/>
      </c>
      <c r="AE350" s="32" t="str">
        <f>IF(HLOOKUP($BT350,Prisudvikling!$CC$7:$KP$63,AE$3)&gt;0,HLOOKUP($BT350,Prisudvikling!$CC$7:$KP$63,AE$3),"")</f>
        <v/>
      </c>
      <c r="AF350" s="32">
        <f>IF(HLOOKUP($BT350,Prisudvikling!$CC$7:$KP$63,AF$3)&gt;0,HLOOKUP($BT350,Prisudvikling!$CC$7:$KP$63,AF$3),"")</f>
        <v>1490</v>
      </c>
      <c r="AG350" s="32">
        <f>IF(HLOOKUP($BT350,Prisudvikling!$CC$7:$KP$63,AG$3)&gt;0,HLOOKUP($BT350,Prisudvikling!$CC$7:$KP$63,AG$3),"")</f>
        <v>2810</v>
      </c>
      <c r="AH350" s="32">
        <f>IF(HLOOKUP($BT350,Prisudvikling!$CC$7:$KP$63,AH$3)&gt;0,HLOOKUP($BT350,Prisudvikling!$CC$7:$KP$63,AH$3),"")</f>
        <v>1620</v>
      </c>
      <c r="AI350" s="32">
        <f>IF(HLOOKUP($BT350,Prisudvikling!$CC$7:$KP$63,AI$3)&gt;0,HLOOKUP($BT350,Prisudvikling!$CC$7:$KP$63,AI$3),"")</f>
        <v>7690</v>
      </c>
      <c r="AJ350" s="32">
        <f>IF(HLOOKUP($BT350,Prisudvikling!$CC$7:$KP$63,AJ$3)&gt;0,HLOOKUP($BT350,Prisudvikling!$CC$7:$KP$63,AJ$3),"")</f>
        <v>9470</v>
      </c>
      <c r="AK350" s="32" t="str">
        <f>IF(HLOOKUP($BT350,Prisudvikling!$CC$7:$KP$63,AK$3)&gt;0,HLOOKUP($BT350,Prisudvikling!$CC$7:$KP$63,AK$3),"")</f>
        <v xml:space="preserve"> </v>
      </c>
      <c r="AL350" s="32" t="str">
        <f>IF(HLOOKUP($BT350,Prisudvikling!$CC$7:$KP$63,AL$3)&gt;0,HLOOKUP($BT350,Prisudvikling!$CC$7:$KP$63,AL$3),"")</f>
        <v/>
      </c>
      <c r="AM350" s="32" t="str">
        <f>IF(HLOOKUP($BT350,Prisudvikling!$CC$7:$KP$63,AM$3)&gt;0,HLOOKUP($BT350,Prisudvikling!$CC$7:$KP$63,AM$3),"")</f>
        <v/>
      </c>
      <c r="AN350" s="113">
        <f>IF(HLOOKUP($BT350,Prisudvikling!$CC$7:$KP$63,AN$3)&gt;0,HLOOKUP($BT350,Prisudvikling!$CC$7:$KP$63,AN$3),"")</f>
        <v>175.9246</v>
      </c>
      <c r="AO350" s="113">
        <f>IF(HLOOKUP($BT350,Prisudvikling!$CC$7:$KP$63,AO$3)&gt;0,HLOOKUP($BT350,Prisudvikling!$CC$7:$KP$63,AO$3),"")</f>
        <v>180.9</v>
      </c>
      <c r="AP350" s="113">
        <f>IF(HLOOKUP($BT350,Prisudvikling!$CC$7:$KP$63,AP$3)&gt;0,HLOOKUP($BT350,Prisudvikling!$CC$7:$KP$63,AP$3),"")</f>
        <v>176.1217</v>
      </c>
      <c r="AQ350" s="113">
        <f>IF(HLOOKUP($BT350,Prisudvikling!$CC$7:$KP$63,AQ$3)&gt;0,HLOOKUP($BT350,Prisudvikling!$CC$7:$KP$63,AQ$3),"")</f>
        <v>154.02000000000001</v>
      </c>
      <c r="AR350" s="113">
        <f>IF(HLOOKUP($BT350,Prisudvikling!$CC$7:$KP$63,AR$3)&gt;0,HLOOKUP($BT350,Prisudvikling!$CC$7:$KP$63,AR$3),"")</f>
        <v>159</v>
      </c>
      <c r="AS350" s="113">
        <f>IF(HLOOKUP($BT350,Prisudvikling!$CC$7:$KP$63,AS$3)&gt;0,HLOOKUP($BT350,Prisudvikling!$CC$7:$KP$63,AS$3),"")</f>
        <v>145.14439999999999</v>
      </c>
      <c r="AT350" s="113">
        <f>IF(HLOOKUP($BT350,Prisudvikling!$CC$7:$KP$63,AT$3)&gt;0,HLOOKUP($BT350,Prisudvikling!$CC$7:$KP$63,AT$3),"")</f>
        <v>138.36969999999999</v>
      </c>
      <c r="AU350" s="113">
        <f>IF(HLOOKUP($BT350,Prisudvikling!$CC$7:$KP$63,AU$3)&gt;0,HLOOKUP($BT350,Prisudvikling!$CC$7:$KP$63,AU$3),"")</f>
        <v>143.4</v>
      </c>
      <c r="AV350" s="113" t="str">
        <f>IF(HLOOKUP($BT350,Prisudvikling!$CC$7:$KP$63,AV$3)&gt;0,HLOOKUP($BT350,Prisudvikling!$CC$7:$KP$63,AV$3),"")</f>
        <v/>
      </c>
      <c r="AW350" s="113">
        <f>IF(HLOOKUP($BT350,Prisudvikling!$CC$7:$KP$63,AW$3)&gt;0,HLOOKUP($BT350,Prisudvikling!$CC$7:$KP$63,AW$3),"")</f>
        <v>151.66659999999999</v>
      </c>
      <c r="AX350" s="113">
        <f>IF(HLOOKUP($BT350,Prisudvikling!$CC$7:$KP$63,AX$3)&gt;0,HLOOKUP($BT350,Prisudvikling!$CC$7:$KP$63,AX$3),"")</f>
        <v>156.69999999999999</v>
      </c>
      <c r="BT350">
        <v>27</v>
      </c>
    </row>
    <row r="351" spans="1:72" x14ac:dyDescent="0.2">
      <c r="A351" s="82">
        <f>IF(HLOOKUP($BT351,Prisudvikling!$CC$7:$KP$63,D$3)&gt;0,YEAR(C351),0)</f>
        <v>2011</v>
      </c>
      <c r="B351" s="82">
        <f>IF(HLOOKUP($BT351,Prisudvikling!$CC$7:$KP$63,D$3)&gt;0,MONTH(C351),0)</f>
        <v>12</v>
      </c>
      <c r="C351" s="65">
        <f>IF(HLOOKUP($BT351,Prisudvikling!$CC$7:$KP$63,D$3)&gt;0,HLOOKUP($BT351,Prisudvikling!$CC$7:$KP$63,C$3),"")</f>
        <v>40900</v>
      </c>
      <c r="D351" s="105">
        <f>IF(HLOOKUP($BT351,Prisudvikling!$CC$7:$KP$63,D$3)&gt;0,HLOOKUP($BT351,Prisudvikling!$CC$7:$KP$63,D$3),"")</f>
        <v>144</v>
      </c>
      <c r="E351" s="105">
        <f>IF(HLOOKUP($BT351,Prisudvikling!$CC$7:$KP$63,E$3)&gt;0,HLOOKUP($BT351,Prisudvikling!$CC$7:$KP$63,E$3),"")</f>
        <v>137</v>
      </c>
      <c r="F351" s="105">
        <f>IF(HLOOKUP($BT351,Prisudvikling!$CC$7:$KP$63,F$3)&gt;0,HLOOKUP($BT351,Prisudvikling!$CC$7:$KP$63,F$3),"")</f>
        <v>145</v>
      </c>
      <c r="G351" s="105">
        <f>IF(HLOOKUP($BT351,Prisudvikling!$CC$7:$KP$63,G$3)&gt;0,HLOOKUP($BT351,Prisudvikling!$CC$7:$KP$63,G$3),"")</f>
        <v>190</v>
      </c>
      <c r="H351" s="105" t="str">
        <f>IF(HLOOKUP($BT351,Prisudvikling!$CC$7:$KP$63,H$3)&gt;0,HLOOKUP($BT351,Prisudvikling!$CC$7:$KP$63,H$3),"")</f>
        <v/>
      </c>
      <c r="I351" s="105">
        <f>IF(HLOOKUP($BT351,Prisudvikling!$CC$7:$KP$63,I$3)&gt;0,HLOOKUP($BT351,Prisudvikling!$CC$7:$KP$63,I$3),"")</f>
        <v>219</v>
      </c>
      <c r="J351" s="105">
        <f>IF(HLOOKUP($BT351,Prisudvikling!$CC$7:$KP$63,J$3)&gt;0,HLOOKUP($BT351,Prisudvikling!$CC$7:$KP$63,J$3),"")</f>
        <v>572</v>
      </c>
      <c r="K351" s="105">
        <f>IF(HLOOKUP($BT351,Prisudvikling!$CC$7:$KP$63,K$3)&gt;0,HLOOKUP($BT351,Prisudvikling!$CC$7:$KP$63,K$3),"")</f>
        <v>144</v>
      </c>
      <c r="L351" s="105">
        <f>IF(HLOOKUP($BT351,Prisudvikling!$CC$7:$KP$63,L$3)&gt;0,HLOOKUP($BT351,Prisudvikling!$CC$7:$KP$63,L$3),"")</f>
        <v>162</v>
      </c>
      <c r="M351" s="105">
        <f>IF(HLOOKUP($BT351,Prisudvikling!$CC$7:$KP$63,M$3)&gt;0,HLOOKUP($BT351,Prisudvikling!$CC$7:$KP$63,M$3),"")</f>
        <v>140</v>
      </c>
      <c r="N351" s="105">
        <f>IF(HLOOKUP($BT351,Prisudvikling!$CC$7:$KP$63,N$3)&gt;0,HLOOKUP($BT351,Prisudvikling!$CC$7:$KP$63,N$3),"")</f>
        <v>867</v>
      </c>
      <c r="O351" s="105">
        <f>IF(HLOOKUP($BT351,Prisudvikling!$CC$7:$KP$63,O$3)&gt;0,HLOOKUP($BT351,Prisudvikling!$CC$7:$KP$63,O$3),"")</f>
        <v>595</v>
      </c>
      <c r="P351" s="105">
        <f>IF(HLOOKUP($BT351,Prisudvikling!$CC$7:$KP$63,P$3)&gt;0,HLOOKUP($BT351,Prisudvikling!$CC$7:$KP$63,P$3),"")</f>
        <v>503</v>
      </c>
      <c r="Q351" s="105">
        <f>IF(HLOOKUP($BT351,Prisudvikling!$CC$7:$KP$63,Q$3)&gt;0,HLOOKUP($BT351,Prisudvikling!$CC$7:$KP$63,Q$3),"")</f>
        <v>975</v>
      </c>
      <c r="R351" s="105">
        <f>IF(HLOOKUP($BT351,Prisudvikling!$CC$7:$KP$63,R$3)&gt;0,HLOOKUP($BT351,Prisudvikling!$CC$7:$KP$63,R$3),"")</f>
        <v>909</v>
      </c>
      <c r="S351" s="105">
        <f>IF(HLOOKUP($BT351,Prisudvikling!$CC$7:$KP$63,S$3)&gt;0,HLOOKUP($BT351,Prisudvikling!$CC$7:$KP$63,S$3),"")</f>
        <v>566</v>
      </c>
      <c r="T351" s="105">
        <f>IF(HLOOKUP($BT351,Prisudvikling!$CC$7:$KP$63,T$3)&gt;0,HLOOKUP($BT351,Prisudvikling!$CC$7:$KP$63,T$3),"")</f>
        <v>517</v>
      </c>
      <c r="U351" s="105">
        <f>IF(HLOOKUP($BT351,Prisudvikling!$CC$7:$KP$63,U$3)&gt;0,HLOOKUP($BT351,Prisudvikling!$CC$7:$KP$63,U$3),"")</f>
        <v>187</v>
      </c>
      <c r="V351" s="105">
        <f>IF(HLOOKUP($BT351,Prisudvikling!$CC$7:$KP$63,V$3)&gt;0,HLOOKUP($BT351,Prisudvikling!$CC$7:$KP$63,V$3),"")</f>
        <v>199.75</v>
      </c>
      <c r="W351" s="105">
        <f>IF(HLOOKUP($BT351,Prisudvikling!$CC$7:$KP$63,W$3)&gt;0,HLOOKUP($BT351,Prisudvikling!$CC$7:$KP$63,W$3),"")</f>
        <v>210.5</v>
      </c>
      <c r="X351" s="32" t="str">
        <f>IF(HLOOKUP($BT351,Prisudvikling!$CC$7:$KP$63,X$3)&gt;0,HLOOKUP($BT351,Prisudvikling!$CC$7:$KP$63,X$3),"")</f>
        <v/>
      </c>
      <c r="Y351" s="32">
        <f>IF(HLOOKUP($BT351,Prisudvikling!$CC$7:$KP$63,Y$3)&gt;0,HLOOKUP($BT351,Prisudvikling!$CC$7:$KP$63,Y$3),"")</f>
        <v>1.8850465711842381</v>
      </c>
      <c r="Z351" s="32">
        <f>IF(HLOOKUP($BT351,Prisudvikling!$CC$7:$KP$63,Z$3)&gt;0,HLOOKUP($BT351,Prisudvikling!$CC$7:$KP$63,Z$3),"")</f>
        <v>3.56</v>
      </c>
      <c r="AA351" s="32">
        <f>IF(HLOOKUP($BT351,Prisudvikling!$CC$7:$KP$63,AA$3)&gt;0,HLOOKUP($BT351,Prisudvikling!$CC$7:$KP$63,AA$3),"")</f>
        <v>2.0499999999999998</v>
      </c>
      <c r="AB351" s="32">
        <f>IF(HLOOKUP($BT351,Prisudvikling!$CC$7:$KP$63,AB$3)&gt;0,HLOOKUP($BT351,Prisudvikling!$CC$7:$KP$63,AB$3),"")</f>
        <v>9.75</v>
      </c>
      <c r="AC351" s="32">
        <f>IF(HLOOKUP($BT351,Prisudvikling!$CC$7:$KP$63,AC$3)&gt;0,HLOOKUP($BT351,Prisudvikling!$CC$7:$KP$63,AC$3),"")</f>
        <v>12</v>
      </c>
      <c r="AD351" s="32" t="str">
        <f>IF(HLOOKUP($BT351,Prisudvikling!$CC$7:$KP$63,AD$3)&gt;0,HLOOKUP($BT351,Prisudvikling!$CC$7:$KP$63,AD$3),"")</f>
        <v/>
      </c>
      <c r="AE351" s="32" t="str">
        <f>IF(HLOOKUP($BT351,Prisudvikling!$CC$7:$KP$63,AE$3)&gt;0,HLOOKUP($BT351,Prisudvikling!$CC$7:$KP$63,AE$3),"")</f>
        <v/>
      </c>
      <c r="AF351" s="32">
        <f>IF(HLOOKUP($BT351,Prisudvikling!$CC$7:$KP$63,AF$3)&gt;0,HLOOKUP($BT351,Prisudvikling!$CC$7:$KP$63,AF$3),"")</f>
        <v>1490</v>
      </c>
      <c r="AG351" s="32">
        <f>IF(HLOOKUP($BT351,Prisudvikling!$CC$7:$KP$63,AG$3)&gt;0,HLOOKUP($BT351,Prisudvikling!$CC$7:$KP$63,AG$3),"")</f>
        <v>2810</v>
      </c>
      <c r="AH351" s="32">
        <f>IF(HLOOKUP($BT351,Prisudvikling!$CC$7:$KP$63,AH$3)&gt;0,HLOOKUP($BT351,Prisudvikling!$CC$7:$KP$63,AH$3),"")</f>
        <v>1620</v>
      </c>
      <c r="AI351" s="32">
        <f>IF(HLOOKUP($BT351,Prisudvikling!$CC$7:$KP$63,AI$3)&gt;0,HLOOKUP($BT351,Prisudvikling!$CC$7:$KP$63,AI$3),"")</f>
        <v>7690</v>
      </c>
      <c r="AJ351" s="32">
        <f>IF(HLOOKUP($BT351,Prisudvikling!$CC$7:$KP$63,AJ$3)&gt;0,HLOOKUP($BT351,Prisudvikling!$CC$7:$KP$63,AJ$3),"")</f>
        <v>9470</v>
      </c>
      <c r="AK351" s="32" t="str">
        <f>IF(HLOOKUP($BT351,Prisudvikling!$CC$7:$KP$63,AK$3)&gt;0,HLOOKUP($BT351,Prisudvikling!$CC$7:$KP$63,AK$3),"")</f>
        <v xml:space="preserve"> </v>
      </c>
      <c r="AL351" s="32" t="str">
        <f>IF(HLOOKUP($BT351,Prisudvikling!$CC$7:$KP$63,AL$3)&gt;0,HLOOKUP($BT351,Prisudvikling!$CC$7:$KP$63,AL$3),"")</f>
        <v/>
      </c>
      <c r="AM351" s="32" t="str">
        <f>IF(HLOOKUP($BT351,Prisudvikling!$CC$7:$KP$63,AM$3)&gt;0,HLOOKUP($BT351,Prisudvikling!$CC$7:$KP$63,AM$3),"")</f>
        <v/>
      </c>
      <c r="AN351" s="113">
        <f>IF(HLOOKUP($BT351,Prisudvikling!$CC$7:$KP$63,AN$3)&gt;0,HLOOKUP($BT351,Prisudvikling!$CC$7:$KP$63,AN$3),"")</f>
        <v>176.8597</v>
      </c>
      <c r="AO351" s="113">
        <f>IF(HLOOKUP($BT351,Prisudvikling!$CC$7:$KP$63,AO$3)&gt;0,HLOOKUP($BT351,Prisudvikling!$CC$7:$KP$63,AO$3),"")</f>
        <v>181.9</v>
      </c>
      <c r="AP351" s="113">
        <f>IF(HLOOKUP($BT351,Prisudvikling!$CC$7:$KP$63,AP$3)&gt;0,HLOOKUP($BT351,Prisudvikling!$CC$7:$KP$63,AP$3),"")</f>
        <v>176.58529999999999</v>
      </c>
      <c r="AQ351" s="113">
        <f>IF(HLOOKUP($BT351,Prisudvikling!$CC$7:$KP$63,AQ$3)&gt;0,HLOOKUP($BT351,Prisudvikling!$CC$7:$KP$63,AQ$3),"")</f>
        <v>154.67500000000001</v>
      </c>
      <c r="AR351" s="113">
        <f>IF(HLOOKUP($BT351,Prisudvikling!$CC$7:$KP$63,AR$3)&gt;0,HLOOKUP($BT351,Prisudvikling!$CC$7:$KP$63,AR$3),"")</f>
        <v>159.69999999999999</v>
      </c>
      <c r="AS351" s="113">
        <f>IF(HLOOKUP($BT351,Prisudvikling!$CC$7:$KP$63,AS$3)&gt;0,HLOOKUP($BT351,Prisudvikling!$CC$7:$KP$63,AS$3),"")</f>
        <v>145.67580000000001</v>
      </c>
      <c r="AT351" s="113">
        <f>IF(HLOOKUP($BT351,Prisudvikling!$CC$7:$KP$63,AT$3)&gt;0,HLOOKUP($BT351,Prisudvikling!$CC$7:$KP$63,AT$3),"")</f>
        <v>138.5805</v>
      </c>
      <c r="AU351" s="113">
        <f>IF(HLOOKUP($BT351,Prisudvikling!$CC$7:$KP$63,AU$3)&gt;0,HLOOKUP($BT351,Prisudvikling!$CC$7:$KP$63,AU$3),"")</f>
        <v>143.6</v>
      </c>
      <c r="AV351" s="113" t="str">
        <f>IF(HLOOKUP($BT351,Prisudvikling!$CC$7:$KP$63,AV$3)&gt;0,HLOOKUP($BT351,Prisudvikling!$CC$7:$KP$63,AV$3),"")</f>
        <v/>
      </c>
      <c r="AW351" s="113">
        <f>IF(HLOOKUP($BT351,Prisudvikling!$CC$7:$KP$63,AW$3)&gt;0,HLOOKUP($BT351,Prisudvikling!$CC$7:$KP$63,AW$3),"")</f>
        <v>151.9194</v>
      </c>
      <c r="AX351" s="113">
        <f>IF(HLOOKUP($BT351,Prisudvikling!$CC$7:$KP$63,AX$3)&gt;0,HLOOKUP($BT351,Prisudvikling!$CC$7:$KP$63,AX$3),"")</f>
        <v>156.9</v>
      </c>
      <c r="BT351">
        <v>28</v>
      </c>
    </row>
    <row r="352" spans="1:72" x14ac:dyDescent="0.2">
      <c r="A352" s="82">
        <f>IF(HLOOKUP($BT352,Prisudvikling!$CC$7:$KP$63,D$3)&gt;0,YEAR(C352),0)</f>
        <v>2011</v>
      </c>
      <c r="B352" s="82">
        <f>IF(HLOOKUP($BT352,Prisudvikling!$CC$7:$KP$63,D$3)&gt;0,MONTH(C352),0)</f>
        <v>12</v>
      </c>
      <c r="C352" s="65">
        <f>IF(HLOOKUP($BT352,Prisudvikling!$CC$7:$KP$63,D$3)&gt;0,HLOOKUP($BT352,Prisudvikling!$CC$7:$KP$63,C$3),"")</f>
        <v>40907</v>
      </c>
      <c r="D352" s="105">
        <f>IF(HLOOKUP($BT352,Prisudvikling!$CC$7:$KP$63,D$3)&gt;0,HLOOKUP($BT352,Prisudvikling!$CC$7:$KP$63,D$3),"")</f>
        <v>147</v>
      </c>
      <c r="E352" s="105">
        <f>IF(HLOOKUP($BT352,Prisudvikling!$CC$7:$KP$63,E$3)&gt;0,HLOOKUP($BT352,Prisudvikling!$CC$7:$KP$63,E$3),"")</f>
        <v>138</v>
      </c>
      <c r="F352" s="105">
        <f>IF(HLOOKUP($BT352,Prisudvikling!$CC$7:$KP$63,F$3)&gt;0,HLOOKUP($BT352,Prisudvikling!$CC$7:$KP$63,F$3),"")</f>
        <v>145</v>
      </c>
      <c r="G352" s="105">
        <f>IF(HLOOKUP($BT352,Prisudvikling!$CC$7:$KP$63,G$3)&gt;0,HLOOKUP($BT352,Prisudvikling!$CC$7:$KP$63,G$3),"")</f>
        <v>190</v>
      </c>
      <c r="H352" s="105" t="str">
        <f>IF(HLOOKUP($BT352,Prisudvikling!$CC$7:$KP$63,H$3)&gt;0,HLOOKUP($BT352,Prisudvikling!$CC$7:$KP$63,H$3),"")</f>
        <v/>
      </c>
      <c r="I352" s="105">
        <f>IF(HLOOKUP($BT352,Prisudvikling!$CC$7:$KP$63,I$3)&gt;0,HLOOKUP($BT352,Prisudvikling!$CC$7:$KP$63,I$3),"")</f>
        <v>221</v>
      </c>
      <c r="J352" s="105">
        <f>IF(HLOOKUP($BT352,Prisudvikling!$CC$7:$KP$63,J$3)&gt;0,HLOOKUP($BT352,Prisudvikling!$CC$7:$KP$63,J$3),"")</f>
        <v>572</v>
      </c>
      <c r="K352" s="105">
        <f>IF(HLOOKUP($BT352,Prisudvikling!$CC$7:$KP$63,K$3)&gt;0,HLOOKUP($BT352,Prisudvikling!$CC$7:$KP$63,K$3),"")</f>
        <v>156</v>
      </c>
      <c r="L352" s="105">
        <f>IF(HLOOKUP($BT352,Prisudvikling!$CC$7:$KP$63,L$3)&gt;0,HLOOKUP($BT352,Prisudvikling!$CC$7:$KP$63,L$3),"")</f>
        <v>162</v>
      </c>
      <c r="M352" s="105">
        <f>IF(HLOOKUP($BT352,Prisudvikling!$CC$7:$KP$63,M$3)&gt;0,HLOOKUP($BT352,Prisudvikling!$CC$7:$KP$63,M$3),"")</f>
        <v>139</v>
      </c>
      <c r="N352" s="105">
        <f>IF(HLOOKUP($BT352,Prisudvikling!$CC$7:$KP$63,N$3)&gt;0,HLOOKUP($BT352,Prisudvikling!$CC$7:$KP$63,N$3),"")</f>
        <v>862</v>
      </c>
      <c r="O352" s="105">
        <f>IF(HLOOKUP($BT352,Prisudvikling!$CC$7:$KP$63,O$3)&gt;0,HLOOKUP($BT352,Prisudvikling!$CC$7:$KP$63,O$3),"")</f>
        <v>590</v>
      </c>
      <c r="P352" s="105">
        <f>IF(HLOOKUP($BT352,Prisudvikling!$CC$7:$KP$63,P$3)&gt;0,HLOOKUP($BT352,Prisudvikling!$CC$7:$KP$63,P$3),"")</f>
        <v>503</v>
      </c>
      <c r="Q352" s="105">
        <f>IF(HLOOKUP($BT352,Prisudvikling!$CC$7:$KP$63,Q$3)&gt;0,HLOOKUP($BT352,Prisudvikling!$CC$7:$KP$63,Q$3),"")</f>
        <v>975</v>
      </c>
      <c r="R352" s="105">
        <f>IF(HLOOKUP($BT352,Prisudvikling!$CC$7:$KP$63,R$3)&gt;0,HLOOKUP($BT352,Prisudvikling!$CC$7:$KP$63,R$3),"")</f>
        <v>909</v>
      </c>
      <c r="S352" s="105">
        <f>IF(HLOOKUP($BT352,Prisudvikling!$CC$7:$KP$63,S$3)&gt;0,HLOOKUP($BT352,Prisudvikling!$CC$7:$KP$63,S$3),"")</f>
        <v>566</v>
      </c>
      <c r="T352" s="105">
        <f>IF(HLOOKUP($BT352,Prisudvikling!$CC$7:$KP$63,T$3)&gt;0,HLOOKUP($BT352,Prisudvikling!$CC$7:$KP$63,T$3),"")</f>
        <v>517</v>
      </c>
      <c r="U352" s="105">
        <f>IF(HLOOKUP($BT352,Prisudvikling!$CC$7:$KP$63,U$3)&gt;0,HLOOKUP($BT352,Prisudvikling!$CC$7:$KP$63,U$3),"")</f>
        <v>190.5</v>
      </c>
      <c r="V352" s="105">
        <f>IF(HLOOKUP($BT352,Prisudvikling!$CC$7:$KP$63,V$3)&gt;0,HLOOKUP($BT352,Prisudvikling!$CC$7:$KP$63,V$3),"")</f>
        <v>201</v>
      </c>
      <c r="W352" s="105">
        <f>IF(HLOOKUP($BT352,Prisudvikling!$CC$7:$KP$63,W$3)&gt;0,HLOOKUP($BT352,Prisudvikling!$CC$7:$KP$63,W$3),"")</f>
        <v>214.75</v>
      </c>
      <c r="X352" s="32" t="str">
        <f>IF(HLOOKUP($BT352,Prisudvikling!$CC$7:$KP$63,X$3)&gt;0,HLOOKUP($BT352,Prisudvikling!$CC$7:$KP$63,X$3),"")</f>
        <v/>
      </c>
      <c r="Y352" s="32">
        <f>IF(HLOOKUP($BT352,Prisudvikling!$CC$7:$KP$63,Y$3)&gt;0,HLOOKUP($BT352,Prisudvikling!$CC$7:$KP$63,Y$3),"")</f>
        <v>1.8850465711842381</v>
      </c>
      <c r="Z352" s="32">
        <f>IF(HLOOKUP($BT352,Prisudvikling!$CC$7:$KP$63,Z$3)&gt;0,HLOOKUP($BT352,Prisudvikling!$CC$7:$KP$63,Z$3),"")</f>
        <v>3.56</v>
      </c>
      <c r="AA352" s="32">
        <f>IF(HLOOKUP($BT352,Prisudvikling!$CC$7:$KP$63,AA$3)&gt;0,HLOOKUP($BT352,Prisudvikling!$CC$7:$KP$63,AA$3),"")</f>
        <v>2.0499999999999998</v>
      </c>
      <c r="AB352" s="32">
        <f>IF(HLOOKUP($BT352,Prisudvikling!$CC$7:$KP$63,AB$3)&gt;0,HLOOKUP($BT352,Prisudvikling!$CC$7:$KP$63,AB$3),"")</f>
        <v>9.75</v>
      </c>
      <c r="AC352" s="32">
        <f>IF(HLOOKUP($BT352,Prisudvikling!$CC$7:$KP$63,AC$3)&gt;0,HLOOKUP($BT352,Prisudvikling!$CC$7:$KP$63,AC$3),"")</f>
        <v>12</v>
      </c>
      <c r="AD352" s="32" t="str">
        <f>IF(HLOOKUP($BT352,Prisudvikling!$CC$7:$KP$63,AD$3)&gt;0,HLOOKUP($BT352,Prisudvikling!$CC$7:$KP$63,AD$3),"")</f>
        <v/>
      </c>
      <c r="AE352" s="32" t="str">
        <f>IF(HLOOKUP($BT352,Prisudvikling!$CC$7:$KP$63,AE$3)&gt;0,HLOOKUP($BT352,Prisudvikling!$CC$7:$KP$63,AE$3),"")</f>
        <v/>
      </c>
      <c r="AF352" s="32">
        <f>IF(HLOOKUP($BT352,Prisudvikling!$CC$7:$KP$63,AF$3)&gt;0,HLOOKUP($BT352,Prisudvikling!$CC$7:$KP$63,AF$3),"")</f>
        <v>1490</v>
      </c>
      <c r="AG352" s="32">
        <f>IF(HLOOKUP($BT352,Prisudvikling!$CC$7:$KP$63,AG$3)&gt;0,HLOOKUP($BT352,Prisudvikling!$CC$7:$KP$63,AG$3),"")</f>
        <v>2810</v>
      </c>
      <c r="AH352" s="32">
        <f>IF(HLOOKUP($BT352,Prisudvikling!$CC$7:$KP$63,AH$3)&gt;0,HLOOKUP($BT352,Prisudvikling!$CC$7:$KP$63,AH$3),"")</f>
        <v>1620</v>
      </c>
      <c r="AI352" s="32">
        <f>IF(HLOOKUP($BT352,Prisudvikling!$CC$7:$KP$63,AI$3)&gt;0,HLOOKUP($BT352,Prisudvikling!$CC$7:$KP$63,AI$3),"")</f>
        <v>7690</v>
      </c>
      <c r="AJ352" s="32">
        <f>IF(HLOOKUP($BT352,Prisudvikling!$CC$7:$KP$63,AJ$3)&gt;0,HLOOKUP($BT352,Prisudvikling!$CC$7:$KP$63,AJ$3),"")</f>
        <v>9470</v>
      </c>
      <c r="AK352" s="32" t="str">
        <f>IF(HLOOKUP($BT352,Prisudvikling!$CC$7:$KP$63,AK$3)&gt;0,HLOOKUP($BT352,Prisudvikling!$CC$7:$KP$63,AK$3),"")</f>
        <v xml:space="preserve"> </v>
      </c>
      <c r="AL352" s="32" t="str">
        <f>IF(HLOOKUP($BT352,Prisudvikling!$CC$7:$KP$63,AL$3)&gt;0,HLOOKUP($BT352,Prisudvikling!$CC$7:$KP$63,AL$3),"")</f>
        <v/>
      </c>
      <c r="AM352" s="32" t="str">
        <f>IF(HLOOKUP($BT352,Prisudvikling!$CC$7:$KP$63,AM$3)&gt;0,HLOOKUP($BT352,Prisudvikling!$CC$7:$KP$63,AM$3),"")</f>
        <v/>
      </c>
      <c r="AN352" s="113">
        <f>IF(HLOOKUP($BT352,Prisudvikling!$CC$7:$KP$63,AN$3)&gt;0,HLOOKUP($BT352,Prisudvikling!$CC$7:$KP$63,AN$3),"")</f>
        <v>177.90440000000001</v>
      </c>
      <c r="AO352" s="113">
        <f>IF(HLOOKUP($BT352,Prisudvikling!$CC$7:$KP$63,AO$3)&gt;0,HLOOKUP($BT352,Prisudvikling!$CC$7:$KP$63,AO$3),"")</f>
        <v>182.9</v>
      </c>
      <c r="AP352" s="113">
        <f>IF(HLOOKUP($BT352,Prisudvikling!$CC$7:$KP$63,AP$3)&gt;0,HLOOKUP($BT352,Prisudvikling!$CC$7:$KP$63,AP$3),"")</f>
        <v>177.571</v>
      </c>
      <c r="AQ352" s="113">
        <f>IF(HLOOKUP($BT352,Prisudvikling!$CC$7:$KP$63,AQ$3)&gt;0,HLOOKUP($BT352,Prisudvikling!$CC$7:$KP$63,AQ$3),"")</f>
        <v>156.04470000000001</v>
      </c>
      <c r="AR352" s="113">
        <f>IF(HLOOKUP($BT352,Prisudvikling!$CC$7:$KP$63,AR$3)&gt;0,HLOOKUP($BT352,Prisudvikling!$CC$7:$KP$63,AR$3),"")</f>
        <v>161</v>
      </c>
      <c r="AS352" s="113">
        <f>IF(HLOOKUP($BT352,Prisudvikling!$CC$7:$KP$63,AS$3)&gt;0,HLOOKUP($BT352,Prisudvikling!$CC$7:$KP$63,AS$3),"")</f>
        <v>147.1463</v>
      </c>
      <c r="AT352" s="113">
        <f>IF(HLOOKUP($BT352,Prisudvikling!$CC$7:$KP$63,AT$3)&gt;0,HLOOKUP($BT352,Prisudvikling!$CC$7:$KP$63,AT$3),"")</f>
        <v>140.71279999999999</v>
      </c>
      <c r="AU352" s="113">
        <f>IF(HLOOKUP($BT352,Prisudvikling!$CC$7:$KP$63,AU$3)&gt;0,HLOOKUP($BT352,Prisudvikling!$CC$7:$KP$63,AU$3),"")</f>
        <v>145.69999999999999</v>
      </c>
      <c r="AV352" s="113" t="str">
        <f>IF(HLOOKUP($BT352,Prisudvikling!$CC$7:$KP$63,AV$3)&gt;0,HLOOKUP($BT352,Prisudvikling!$CC$7:$KP$63,AV$3),"")</f>
        <v/>
      </c>
      <c r="AW352" s="113">
        <f>IF(HLOOKUP($BT352,Prisudvikling!$CC$7:$KP$63,AW$3)&gt;0,HLOOKUP($BT352,Prisudvikling!$CC$7:$KP$63,AW$3),"")</f>
        <v>153.55850000000001</v>
      </c>
      <c r="AX352" s="113">
        <f>IF(HLOOKUP($BT352,Prisudvikling!$CC$7:$KP$63,AX$3)&gt;0,HLOOKUP($BT352,Prisudvikling!$CC$7:$KP$63,AX$3),"")</f>
        <v>158.6</v>
      </c>
      <c r="BT352">
        <v>29</v>
      </c>
    </row>
    <row r="353" spans="1:72" x14ac:dyDescent="0.2">
      <c r="A353" s="82">
        <f>IF(HLOOKUP($BT353,Prisudvikling!$CC$7:$KP$63,D$3)&gt;0,YEAR(C353),0)</f>
        <v>2012</v>
      </c>
      <c r="B353" s="82">
        <f>IF(HLOOKUP($BT353,Prisudvikling!$CC$7:$KP$63,D$3)&gt;0,MONTH(C353),0)</f>
        <v>1</v>
      </c>
      <c r="C353" s="65">
        <f>IF(HLOOKUP($BT353,Prisudvikling!$CC$7:$KP$63,D$3)&gt;0,HLOOKUP($BT353,Prisudvikling!$CC$7:$KP$63,C$3),"")</f>
        <v>40914</v>
      </c>
      <c r="D353" s="105">
        <f>IF(HLOOKUP($BT353,Prisudvikling!$CC$7:$KP$63,D$3)&gt;0,HLOOKUP($BT353,Prisudvikling!$CC$7:$KP$63,D$3),"")</f>
        <v>144</v>
      </c>
      <c r="E353" s="105">
        <f>IF(HLOOKUP($BT353,Prisudvikling!$CC$7:$KP$63,E$3)&gt;0,HLOOKUP($BT353,Prisudvikling!$CC$7:$KP$63,E$3),"")</f>
        <v>140</v>
      </c>
      <c r="F353" s="105">
        <f>IF(HLOOKUP($BT353,Prisudvikling!$CC$7:$KP$63,F$3)&gt;0,HLOOKUP($BT353,Prisudvikling!$CC$7:$KP$63,F$3),"")</f>
        <v>146</v>
      </c>
      <c r="G353" s="105">
        <f>IF(HLOOKUP($BT353,Prisudvikling!$CC$7:$KP$63,G$3)&gt;0,HLOOKUP($BT353,Prisudvikling!$CC$7:$KP$63,G$3),"")</f>
        <v>160</v>
      </c>
      <c r="H353" s="105" t="str">
        <f>IF(HLOOKUP($BT353,Prisudvikling!$CC$7:$KP$63,H$3)&gt;0,HLOOKUP($BT353,Prisudvikling!$CC$7:$KP$63,H$3),"")</f>
        <v/>
      </c>
      <c r="I353" s="105">
        <f>IF(HLOOKUP($BT353,Prisudvikling!$CC$7:$KP$63,I$3)&gt;0,HLOOKUP($BT353,Prisudvikling!$CC$7:$KP$63,I$3),"")</f>
        <v>228</v>
      </c>
      <c r="J353" s="105">
        <f>IF(HLOOKUP($BT353,Prisudvikling!$CC$7:$KP$63,J$3)&gt;0,HLOOKUP($BT353,Prisudvikling!$CC$7:$KP$63,J$3),"")</f>
        <v>525</v>
      </c>
      <c r="K353" s="105">
        <f>IF(HLOOKUP($BT353,Prisudvikling!$CC$7:$KP$63,K$3)&gt;0,HLOOKUP($BT353,Prisudvikling!$CC$7:$KP$63,K$3),"")</f>
        <v>149</v>
      </c>
      <c r="L353" s="105">
        <f>IF(HLOOKUP($BT353,Prisudvikling!$CC$7:$KP$63,L$3)&gt;0,HLOOKUP($BT353,Prisudvikling!$CC$7:$KP$63,L$3),"")</f>
        <v>165</v>
      </c>
      <c r="M353" s="105">
        <f>IF(HLOOKUP($BT353,Prisudvikling!$CC$7:$KP$63,M$3)&gt;0,HLOOKUP($BT353,Prisudvikling!$CC$7:$KP$63,M$3),"")</f>
        <v>139</v>
      </c>
      <c r="N353" s="105">
        <f>IF(HLOOKUP($BT353,Prisudvikling!$CC$7:$KP$63,N$3)&gt;0,HLOOKUP($BT353,Prisudvikling!$CC$7:$KP$63,N$3),"")</f>
        <v>840</v>
      </c>
      <c r="O353" s="105">
        <f>IF(HLOOKUP($BT353,Prisudvikling!$CC$7:$KP$63,O$3)&gt;0,HLOOKUP($BT353,Prisudvikling!$CC$7:$KP$63,O$3),"")</f>
        <v>580</v>
      </c>
      <c r="P353" s="105">
        <f>IF(HLOOKUP($BT353,Prisudvikling!$CC$7:$KP$63,P$3)&gt;0,HLOOKUP($BT353,Prisudvikling!$CC$7:$KP$63,P$3),"")</f>
        <v>503</v>
      </c>
      <c r="Q353" s="105">
        <f>IF(HLOOKUP($BT353,Prisudvikling!$CC$7:$KP$63,Q$3)&gt;0,HLOOKUP($BT353,Prisudvikling!$CC$7:$KP$63,Q$3),"")</f>
        <v>975</v>
      </c>
      <c r="R353" s="105">
        <f>IF(HLOOKUP($BT353,Prisudvikling!$CC$7:$KP$63,R$3)&gt;0,HLOOKUP($BT353,Prisudvikling!$CC$7:$KP$63,R$3),"")</f>
        <v>903</v>
      </c>
      <c r="S353" s="105">
        <f>IF(HLOOKUP($BT353,Prisudvikling!$CC$7:$KP$63,S$3)&gt;0,HLOOKUP($BT353,Prisudvikling!$CC$7:$KP$63,S$3),"")</f>
        <v>565</v>
      </c>
      <c r="T353" s="105">
        <f>IF(HLOOKUP($BT353,Prisudvikling!$CC$7:$KP$63,T$3)&gt;0,HLOOKUP($BT353,Prisudvikling!$CC$7:$KP$63,T$3),"")</f>
        <v>517</v>
      </c>
      <c r="U353" s="105">
        <f>IF(HLOOKUP($BT353,Prisudvikling!$CC$7:$KP$63,U$3)&gt;0,HLOOKUP($BT353,Prisudvikling!$CC$7:$KP$63,U$3),"")</f>
        <v>191.5</v>
      </c>
      <c r="V353" s="105">
        <f>IF(HLOOKUP($BT353,Prisudvikling!$CC$7:$KP$63,V$3)&gt;0,HLOOKUP($BT353,Prisudvikling!$CC$7:$KP$63,V$3),"")</f>
        <v>202.75</v>
      </c>
      <c r="W353" s="105">
        <f>IF(HLOOKUP($BT353,Prisudvikling!$CC$7:$KP$63,W$3)&gt;0,HLOOKUP($BT353,Prisudvikling!$CC$7:$KP$63,W$3),"")</f>
        <v>216</v>
      </c>
      <c r="X353" s="32" t="str">
        <f>IF(HLOOKUP($BT353,Prisudvikling!$CC$7:$KP$63,X$3)&gt;0,HLOOKUP($BT353,Prisudvikling!$CC$7:$KP$63,X$3),"")</f>
        <v/>
      </c>
      <c r="Y353" s="32">
        <f>IF(HLOOKUP($BT353,Prisudvikling!$CC$7:$KP$63,Y$3)&gt;0,HLOOKUP($BT353,Prisudvikling!$CC$7:$KP$63,Y$3),"")</f>
        <v>1.8850465711842381</v>
      </c>
      <c r="Z353" s="32">
        <f>IF(HLOOKUP($BT353,Prisudvikling!$CC$7:$KP$63,Z$3)&gt;0,HLOOKUP($BT353,Prisudvikling!$CC$7:$KP$63,Z$3),"")</f>
        <v>3.55</v>
      </c>
      <c r="AA353" s="32">
        <f>IF(HLOOKUP($BT353,Prisudvikling!$CC$7:$KP$63,AA$3)&gt;0,HLOOKUP($BT353,Prisudvikling!$CC$7:$KP$63,AA$3),"")</f>
        <v>1.93</v>
      </c>
      <c r="AB353" s="32">
        <f>IF(HLOOKUP($BT353,Prisudvikling!$CC$7:$KP$63,AB$3)&gt;0,HLOOKUP($BT353,Prisudvikling!$CC$7:$KP$63,AB$3),"")</f>
        <v>9.25</v>
      </c>
      <c r="AC353" s="32">
        <f>IF(HLOOKUP($BT353,Prisudvikling!$CC$7:$KP$63,AC$3)&gt;0,HLOOKUP($BT353,Prisudvikling!$CC$7:$KP$63,AC$3),"")</f>
        <v>12</v>
      </c>
      <c r="AD353" s="32" t="str">
        <f>IF(HLOOKUP($BT353,Prisudvikling!$CC$7:$KP$63,AD$3)&gt;0,HLOOKUP($BT353,Prisudvikling!$CC$7:$KP$63,AD$3),"")</f>
        <v/>
      </c>
      <c r="AE353" s="32" t="str">
        <f>IF(HLOOKUP($BT353,Prisudvikling!$CC$7:$KP$63,AE$3)&gt;0,HLOOKUP($BT353,Prisudvikling!$CC$7:$KP$63,AE$3),"")</f>
        <v/>
      </c>
      <c r="AF353" s="32">
        <f>IF(HLOOKUP($BT353,Prisudvikling!$CC$7:$KP$63,AF$3)&gt;0,HLOOKUP($BT353,Prisudvikling!$CC$7:$KP$63,AF$3),"")</f>
        <v>1490</v>
      </c>
      <c r="AG353" s="32">
        <f>IF(HLOOKUP($BT353,Prisudvikling!$CC$7:$KP$63,AG$3)&gt;0,HLOOKUP($BT353,Prisudvikling!$CC$7:$KP$63,AG$3),"")</f>
        <v>2800</v>
      </c>
      <c r="AH353" s="32">
        <f>IF(HLOOKUP($BT353,Prisudvikling!$CC$7:$KP$63,AH$3)&gt;0,HLOOKUP($BT353,Prisudvikling!$CC$7:$KP$63,AH$3),"")</f>
        <v>1520</v>
      </c>
      <c r="AI353" s="32">
        <f>IF(HLOOKUP($BT353,Prisudvikling!$CC$7:$KP$63,AI$3)&gt;0,HLOOKUP($BT353,Prisudvikling!$CC$7:$KP$63,AI$3),"")</f>
        <v>7300</v>
      </c>
      <c r="AJ353" s="32">
        <f>IF(HLOOKUP($BT353,Prisudvikling!$CC$7:$KP$63,AJ$3)&gt;0,HLOOKUP($BT353,Prisudvikling!$CC$7:$KP$63,AJ$3),"")</f>
        <v>9470</v>
      </c>
      <c r="AK353" s="32" t="str">
        <f>IF(HLOOKUP($BT353,Prisudvikling!$CC$7:$KP$63,AK$3)&gt;0,HLOOKUP($BT353,Prisudvikling!$CC$7:$KP$63,AK$3),"")</f>
        <v xml:space="preserve"> </v>
      </c>
      <c r="AL353" s="32" t="str">
        <f>IF(HLOOKUP($BT353,Prisudvikling!$CC$7:$KP$63,AL$3)&gt;0,HLOOKUP($BT353,Prisudvikling!$CC$7:$KP$63,AL$3),"")</f>
        <v/>
      </c>
      <c r="AM353" s="32" t="str">
        <f>IF(HLOOKUP($BT353,Prisudvikling!$CC$7:$KP$63,AM$3)&gt;0,HLOOKUP($BT353,Prisudvikling!$CC$7:$KP$63,AM$3),"")</f>
        <v/>
      </c>
      <c r="AN353" s="113">
        <f>IF(HLOOKUP($BT353,Prisudvikling!$CC$7:$KP$63,AN$3)&gt;0,HLOOKUP($BT353,Prisudvikling!$CC$7:$KP$63,AN$3),"")</f>
        <v>178.59219999999999</v>
      </c>
      <c r="AO353" s="113">
        <f>IF(HLOOKUP($BT353,Prisudvikling!$CC$7:$KP$63,AO$3)&gt;0,HLOOKUP($BT353,Prisudvikling!$CC$7:$KP$63,AO$3),"")</f>
        <v>183.6</v>
      </c>
      <c r="AP353" s="113">
        <f>IF(HLOOKUP($BT353,Prisudvikling!$CC$7:$KP$63,AP$3)&gt;0,HLOOKUP($BT353,Prisudvikling!$CC$7:$KP$63,AP$3),"")</f>
        <v>179.17160000000001</v>
      </c>
      <c r="AQ353" s="113">
        <f>IF(HLOOKUP($BT353,Prisudvikling!$CC$7:$KP$63,AQ$3)&gt;0,HLOOKUP($BT353,Prisudvikling!$CC$7:$KP$63,AQ$3),"")</f>
        <v>157.65100000000001</v>
      </c>
      <c r="AR353" s="113">
        <f>IF(HLOOKUP($BT353,Prisudvikling!$CC$7:$KP$63,AR$3)&gt;0,HLOOKUP($BT353,Prisudvikling!$CC$7:$KP$63,AR$3),"")</f>
        <v>162.69999999999999</v>
      </c>
      <c r="AS353" s="113">
        <f>IF(HLOOKUP($BT353,Prisudvikling!$CC$7:$KP$63,AS$3)&gt;0,HLOOKUP($BT353,Prisudvikling!$CC$7:$KP$63,AS$3),"")</f>
        <v>148.97069999999999</v>
      </c>
      <c r="AT353" s="113">
        <f>IF(HLOOKUP($BT353,Prisudvikling!$CC$7:$KP$63,AT$3)&gt;0,HLOOKUP($BT353,Prisudvikling!$CC$7:$KP$63,AT$3),"")</f>
        <v>140.30539999999999</v>
      </c>
      <c r="AU353" s="113">
        <f>IF(HLOOKUP($BT353,Prisudvikling!$CC$7:$KP$63,AU$3)&gt;0,HLOOKUP($BT353,Prisudvikling!$CC$7:$KP$63,AU$3),"")</f>
        <v>145.30000000000001</v>
      </c>
      <c r="AV353" s="113" t="str">
        <f>IF(HLOOKUP($BT353,Prisudvikling!$CC$7:$KP$63,AV$3)&gt;0,HLOOKUP($BT353,Prisudvikling!$CC$7:$KP$63,AV$3),"")</f>
        <v/>
      </c>
      <c r="AW353" s="113">
        <f>IF(HLOOKUP($BT353,Prisudvikling!$CC$7:$KP$63,AW$3)&gt;0,HLOOKUP($BT353,Prisudvikling!$CC$7:$KP$63,AW$3),"")</f>
        <v>153.9615</v>
      </c>
      <c r="AX353" s="113">
        <f>IF(HLOOKUP($BT353,Prisudvikling!$CC$7:$KP$63,AX$3)&gt;0,HLOOKUP($BT353,Prisudvikling!$CC$7:$KP$63,AX$3),"")</f>
        <v>159</v>
      </c>
      <c r="BT353">
        <v>30</v>
      </c>
    </row>
    <row r="354" spans="1:72" x14ac:dyDescent="0.2">
      <c r="A354" s="82">
        <f>IF(HLOOKUP($BT354,Prisudvikling!$CC$7:$KP$63,D$3)&gt;0,YEAR(C354),0)</f>
        <v>2012</v>
      </c>
      <c r="B354" s="82">
        <f>IF(HLOOKUP($BT354,Prisudvikling!$CC$7:$KP$63,D$3)&gt;0,MONTH(C354),0)</f>
        <v>1</v>
      </c>
      <c r="C354" s="65">
        <f>IF(HLOOKUP($BT354,Prisudvikling!$CC$7:$KP$63,D$3)&gt;0,HLOOKUP($BT354,Prisudvikling!$CC$7:$KP$63,C$3),"")</f>
        <v>40921</v>
      </c>
      <c r="D354" s="105">
        <f>IF(HLOOKUP($BT354,Prisudvikling!$CC$7:$KP$63,D$3)&gt;0,HLOOKUP($BT354,Prisudvikling!$CC$7:$KP$63,D$3),"")</f>
        <v>144</v>
      </c>
      <c r="E354" s="105">
        <f>IF(HLOOKUP($BT354,Prisudvikling!$CC$7:$KP$63,E$3)&gt;0,HLOOKUP($BT354,Prisudvikling!$CC$7:$KP$63,E$3),"")</f>
        <v>140</v>
      </c>
      <c r="F354" s="105">
        <f>IF(HLOOKUP($BT354,Prisudvikling!$CC$7:$KP$63,F$3)&gt;0,HLOOKUP($BT354,Prisudvikling!$CC$7:$KP$63,F$3),"")</f>
        <v>146</v>
      </c>
      <c r="G354" s="105">
        <f>IF(HLOOKUP($BT354,Prisudvikling!$CC$7:$KP$63,G$3)&gt;0,HLOOKUP($BT354,Prisudvikling!$CC$7:$KP$63,G$3),"")</f>
        <v>160</v>
      </c>
      <c r="H354" s="105" t="str">
        <f>IF(HLOOKUP($BT354,Prisudvikling!$CC$7:$KP$63,H$3)&gt;0,HLOOKUP($BT354,Prisudvikling!$CC$7:$KP$63,H$3),"")</f>
        <v/>
      </c>
      <c r="I354" s="105">
        <f>IF(HLOOKUP($BT354,Prisudvikling!$CC$7:$KP$63,I$3)&gt;0,HLOOKUP($BT354,Prisudvikling!$CC$7:$KP$63,I$3),"")</f>
        <v>233</v>
      </c>
      <c r="J354" s="105">
        <f>IF(HLOOKUP($BT354,Prisudvikling!$CC$7:$KP$63,J$3)&gt;0,HLOOKUP($BT354,Prisudvikling!$CC$7:$KP$63,J$3),"")</f>
        <v>525</v>
      </c>
      <c r="K354" s="105">
        <f>IF(HLOOKUP($BT354,Prisudvikling!$CC$7:$KP$63,K$3)&gt;0,HLOOKUP($BT354,Prisudvikling!$CC$7:$KP$63,K$3),"")</f>
        <v>149</v>
      </c>
      <c r="L354" s="105">
        <f>IF(HLOOKUP($BT354,Prisudvikling!$CC$7:$KP$63,L$3)&gt;0,HLOOKUP($BT354,Prisudvikling!$CC$7:$KP$63,L$3),"")</f>
        <v>170</v>
      </c>
      <c r="M354" s="105">
        <f>IF(HLOOKUP($BT354,Prisudvikling!$CC$7:$KP$63,M$3)&gt;0,HLOOKUP($BT354,Prisudvikling!$CC$7:$KP$63,M$3),"")</f>
        <v>139</v>
      </c>
      <c r="N354" s="105">
        <f>IF(HLOOKUP($BT354,Prisudvikling!$CC$7:$KP$63,N$3)&gt;0,HLOOKUP($BT354,Prisudvikling!$CC$7:$KP$63,N$3),"")</f>
        <v>840</v>
      </c>
      <c r="O354" s="105">
        <f>IF(HLOOKUP($BT354,Prisudvikling!$CC$7:$KP$63,O$3)&gt;0,HLOOKUP($BT354,Prisudvikling!$CC$7:$KP$63,O$3),"")</f>
        <v>580</v>
      </c>
      <c r="P354" s="105">
        <f>IF(HLOOKUP($BT354,Prisudvikling!$CC$7:$KP$63,P$3)&gt;0,HLOOKUP($BT354,Prisudvikling!$CC$7:$KP$63,P$3),"")</f>
        <v>503</v>
      </c>
      <c r="Q354" s="105">
        <f>IF(HLOOKUP($BT354,Prisudvikling!$CC$7:$KP$63,Q$3)&gt;0,HLOOKUP($BT354,Prisudvikling!$CC$7:$KP$63,Q$3),"")</f>
        <v>975</v>
      </c>
      <c r="R354" s="105">
        <f>IF(HLOOKUP($BT354,Prisudvikling!$CC$7:$KP$63,R$3)&gt;0,HLOOKUP($BT354,Prisudvikling!$CC$7:$KP$63,R$3),"")</f>
        <v>903</v>
      </c>
      <c r="S354" s="105">
        <f>IF(HLOOKUP($BT354,Prisudvikling!$CC$7:$KP$63,S$3)&gt;0,HLOOKUP($BT354,Prisudvikling!$CC$7:$KP$63,S$3),"")</f>
        <v>565</v>
      </c>
      <c r="T354" s="105">
        <f>IF(HLOOKUP($BT354,Prisudvikling!$CC$7:$KP$63,T$3)&gt;0,HLOOKUP($BT354,Prisudvikling!$CC$7:$KP$63,T$3),"")</f>
        <v>517</v>
      </c>
      <c r="U354" s="105">
        <f>IF(HLOOKUP($BT354,Prisudvikling!$CC$7:$KP$63,U$3)&gt;0,HLOOKUP($BT354,Prisudvikling!$CC$7:$KP$63,U$3),"")</f>
        <v>193.5</v>
      </c>
      <c r="V354" s="105">
        <f>IF(HLOOKUP($BT354,Prisudvikling!$CC$7:$KP$63,V$3)&gt;0,HLOOKUP($BT354,Prisudvikling!$CC$7:$KP$63,V$3),"")</f>
        <v>203.5</v>
      </c>
      <c r="W354" s="105">
        <f>IF(HLOOKUP($BT354,Prisudvikling!$CC$7:$KP$63,W$3)&gt;0,HLOOKUP($BT354,Prisudvikling!$CC$7:$KP$63,W$3),"")</f>
        <v>218</v>
      </c>
      <c r="X354" s="32" t="str">
        <f>IF(HLOOKUP($BT354,Prisudvikling!$CC$7:$KP$63,X$3)&gt;0,HLOOKUP($BT354,Prisudvikling!$CC$7:$KP$63,X$3),"")</f>
        <v/>
      </c>
      <c r="Y354" s="32">
        <f>IF(HLOOKUP($BT354,Prisudvikling!$CC$7:$KP$63,Y$3)&gt;0,HLOOKUP($BT354,Prisudvikling!$CC$7:$KP$63,Y$3),"")</f>
        <v>1.8850465711842381</v>
      </c>
      <c r="Z354" s="32">
        <f>IF(HLOOKUP($BT354,Prisudvikling!$CC$7:$KP$63,Z$3)&gt;0,HLOOKUP($BT354,Prisudvikling!$CC$7:$KP$63,Z$3),"")</f>
        <v>3.55</v>
      </c>
      <c r="AA354" s="32">
        <f>IF(HLOOKUP($BT354,Prisudvikling!$CC$7:$KP$63,AA$3)&gt;0,HLOOKUP($BT354,Prisudvikling!$CC$7:$KP$63,AA$3),"")</f>
        <v>1.93</v>
      </c>
      <c r="AB354" s="32">
        <f>IF(HLOOKUP($BT354,Prisudvikling!$CC$7:$KP$63,AB$3)&gt;0,HLOOKUP($BT354,Prisudvikling!$CC$7:$KP$63,AB$3),"")</f>
        <v>9.25</v>
      </c>
      <c r="AC354" s="32">
        <f>IF(HLOOKUP($BT354,Prisudvikling!$CC$7:$KP$63,AC$3)&gt;0,HLOOKUP($BT354,Prisudvikling!$CC$7:$KP$63,AC$3),"")</f>
        <v>12</v>
      </c>
      <c r="AD354" s="32" t="str">
        <f>IF(HLOOKUP($BT354,Prisudvikling!$CC$7:$KP$63,AD$3)&gt;0,HLOOKUP($BT354,Prisudvikling!$CC$7:$KP$63,AD$3),"")</f>
        <v/>
      </c>
      <c r="AE354" s="32" t="str">
        <f>IF(HLOOKUP($BT354,Prisudvikling!$CC$7:$KP$63,AE$3)&gt;0,HLOOKUP($BT354,Prisudvikling!$CC$7:$KP$63,AE$3),"")</f>
        <v/>
      </c>
      <c r="AF354" s="32">
        <f>IF(HLOOKUP($BT354,Prisudvikling!$CC$7:$KP$63,AF$3)&gt;0,HLOOKUP($BT354,Prisudvikling!$CC$7:$KP$63,AF$3),"")</f>
        <v>1490</v>
      </c>
      <c r="AG354" s="32">
        <f>IF(HLOOKUP($BT354,Prisudvikling!$CC$7:$KP$63,AG$3)&gt;0,HLOOKUP($BT354,Prisudvikling!$CC$7:$KP$63,AG$3),"")</f>
        <v>2800</v>
      </c>
      <c r="AH354" s="32">
        <f>IF(HLOOKUP($BT354,Prisudvikling!$CC$7:$KP$63,AH$3)&gt;0,HLOOKUP($BT354,Prisudvikling!$CC$7:$KP$63,AH$3),"")</f>
        <v>1520</v>
      </c>
      <c r="AI354" s="32">
        <f>IF(HLOOKUP($BT354,Prisudvikling!$CC$7:$KP$63,AI$3)&gt;0,HLOOKUP($BT354,Prisudvikling!$CC$7:$KP$63,AI$3),"")</f>
        <v>7300</v>
      </c>
      <c r="AJ354" s="32">
        <f>IF(HLOOKUP($BT354,Prisudvikling!$CC$7:$KP$63,AJ$3)&gt;0,HLOOKUP($BT354,Prisudvikling!$CC$7:$KP$63,AJ$3),"")</f>
        <v>9470</v>
      </c>
      <c r="AK354" s="32" t="str">
        <f>IF(HLOOKUP($BT354,Prisudvikling!$CC$7:$KP$63,AK$3)&gt;0,HLOOKUP($BT354,Prisudvikling!$CC$7:$KP$63,AK$3),"")</f>
        <v xml:space="preserve"> </v>
      </c>
      <c r="AL354" s="32" t="str">
        <f>IF(HLOOKUP($BT354,Prisudvikling!$CC$7:$KP$63,AL$3)&gt;0,HLOOKUP($BT354,Prisudvikling!$CC$7:$KP$63,AL$3),"")</f>
        <v/>
      </c>
      <c r="AM354" s="32" t="str">
        <f>IF(HLOOKUP($BT354,Prisudvikling!$CC$7:$KP$63,AM$3)&gt;0,HLOOKUP($BT354,Prisudvikling!$CC$7:$KP$63,AM$3),"")</f>
        <v/>
      </c>
      <c r="AN354" s="113">
        <f>IF(HLOOKUP($BT354,Prisudvikling!$CC$7:$KP$63,AN$3)&gt;0,HLOOKUP($BT354,Prisudvikling!$CC$7:$KP$63,AN$3),"")</f>
        <v>179.68870000000001</v>
      </c>
      <c r="AO354" s="113">
        <f>IF(HLOOKUP($BT354,Prisudvikling!$CC$7:$KP$63,AO$3)&gt;0,HLOOKUP($BT354,Prisudvikling!$CC$7:$KP$63,AO$3),"")</f>
        <v>184.7</v>
      </c>
      <c r="AP354" s="113">
        <f>IF(HLOOKUP($BT354,Prisudvikling!$CC$7:$KP$63,AP$3)&gt;0,HLOOKUP($BT354,Prisudvikling!$CC$7:$KP$63,AP$3),"")</f>
        <v>180.22499999999999</v>
      </c>
      <c r="AQ354" s="113">
        <f>IF(HLOOKUP($BT354,Prisudvikling!$CC$7:$KP$63,AQ$3)&gt;0,HLOOKUP($BT354,Prisudvikling!$CC$7:$KP$63,AQ$3),"")</f>
        <v>158.44649999999999</v>
      </c>
      <c r="AR354" s="113">
        <f>IF(HLOOKUP($BT354,Prisudvikling!$CC$7:$KP$63,AR$3)&gt;0,HLOOKUP($BT354,Prisudvikling!$CC$7:$KP$63,AR$3),"")</f>
        <v>163.4</v>
      </c>
      <c r="AS354" s="113">
        <f>IF(HLOOKUP($BT354,Prisudvikling!$CC$7:$KP$63,AS$3)&gt;0,HLOOKUP($BT354,Prisudvikling!$CC$7:$KP$63,AS$3),"")</f>
        <v>149.79759999999999</v>
      </c>
      <c r="AT354" s="113">
        <f>IF(HLOOKUP($BT354,Prisudvikling!$CC$7:$KP$63,AT$3)&gt;0,HLOOKUP($BT354,Prisudvikling!$CC$7:$KP$63,AT$3),"")</f>
        <v>140.55950000000001</v>
      </c>
      <c r="AU354" s="113">
        <f>IF(HLOOKUP($BT354,Prisudvikling!$CC$7:$KP$63,AU$3)&gt;0,HLOOKUP($BT354,Prisudvikling!$CC$7:$KP$63,AU$3),"")</f>
        <v>145.6</v>
      </c>
      <c r="AV354" s="113" t="str">
        <f>IF(HLOOKUP($BT354,Prisudvikling!$CC$7:$KP$63,AV$3)&gt;0,HLOOKUP($BT354,Prisudvikling!$CC$7:$KP$63,AV$3),"")</f>
        <v/>
      </c>
      <c r="AW354" s="113">
        <f>IF(HLOOKUP($BT354,Prisudvikling!$CC$7:$KP$63,AW$3)&gt;0,HLOOKUP($BT354,Prisudvikling!$CC$7:$KP$63,AW$3),"")</f>
        <v>154.74270000000001</v>
      </c>
      <c r="AX354" s="113">
        <f>IF(HLOOKUP($BT354,Prisudvikling!$CC$7:$KP$63,AX$3)&gt;0,HLOOKUP($BT354,Prisudvikling!$CC$7:$KP$63,AX$3),"")</f>
        <v>159.69999999999999</v>
      </c>
      <c r="BT354">
        <v>31</v>
      </c>
    </row>
    <row r="355" spans="1:72" x14ac:dyDescent="0.2">
      <c r="A355" s="82">
        <f>IF(HLOOKUP($BT355,Prisudvikling!$CC$7:$KP$63,D$3)&gt;0,YEAR(C355),0)</f>
        <v>2012</v>
      </c>
      <c r="B355" s="82">
        <f>IF(HLOOKUP($BT355,Prisudvikling!$CC$7:$KP$63,D$3)&gt;0,MONTH(C355),0)</f>
        <v>1</v>
      </c>
      <c r="C355" s="65">
        <f>IF(HLOOKUP($BT355,Prisudvikling!$CC$7:$KP$63,D$3)&gt;0,HLOOKUP($BT355,Prisudvikling!$CC$7:$KP$63,C$3),"")</f>
        <v>40928</v>
      </c>
      <c r="D355" s="105">
        <f>IF(HLOOKUP($BT355,Prisudvikling!$CC$7:$KP$63,D$3)&gt;0,HLOOKUP($BT355,Prisudvikling!$CC$7:$KP$63,D$3),"")</f>
        <v>149</v>
      </c>
      <c r="E355" s="105">
        <f>IF(HLOOKUP($BT355,Prisudvikling!$CC$7:$KP$63,E$3)&gt;0,HLOOKUP($BT355,Prisudvikling!$CC$7:$KP$63,E$3),"")</f>
        <v>145</v>
      </c>
      <c r="F355" s="105">
        <f>IF(HLOOKUP($BT355,Prisudvikling!$CC$7:$KP$63,F$3)&gt;0,HLOOKUP($BT355,Prisudvikling!$CC$7:$KP$63,F$3),"")</f>
        <v>147</v>
      </c>
      <c r="G355" s="105">
        <f>IF(HLOOKUP($BT355,Prisudvikling!$CC$7:$KP$63,G$3)&gt;0,HLOOKUP($BT355,Prisudvikling!$CC$7:$KP$63,G$3),"")</f>
        <v>170</v>
      </c>
      <c r="H355" s="105" t="str">
        <f>IF(HLOOKUP($BT355,Prisudvikling!$CC$7:$KP$63,H$3)&gt;0,HLOOKUP($BT355,Prisudvikling!$CC$7:$KP$63,H$3),"")</f>
        <v/>
      </c>
      <c r="I355" s="105">
        <f>IF(HLOOKUP($BT355,Prisudvikling!$CC$7:$KP$63,I$3)&gt;0,HLOOKUP($BT355,Prisudvikling!$CC$7:$KP$63,I$3),"")</f>
        <v>238</v>
      </c>
      <c r="J355" s="105">
        <f>IF(HLOOKUP($BT355,Prisudvikling!$CC$7:$KP$63,J$3)&gt;0,HLOOKUP($BT355,Prisudvikling!$CC$7:$KP$63,J$3),"")</f>
        <v>540</v>
      </c>
      <c r="K355" s="105">
        <f>IF(HLOOKUP($BT355,Prisudvikling!$CC$7:$KP$63,K$3)&gt;0,HLOOKUP($BT355,Prisudvikling!$CC$7:$KP$63,K$3),"")</f>
        <v>153</v>
      </c>
      <c r="L355" s="105">
        <f>IF(HLOOKUP($BT355,Prisudvikling!$CC$7:$KP$63,L$3)&gt;0,HLOOKUP($BT355,Prisudvikling!$CC$7:$KP$63,L$3),"")</f>
        <v>171</v>
      </c>
      <c r="M355" s="105">
        <f>IF(HLOOKUP($BT355,Prisudvikling!$CC$7:$KP$63,M$3)&gt;0,HLOOKUP($BT355,Prisudvikling!$CC$7:$KP$63,M$3),"")</f>
        <v>139</v>
      </c>
      <c r="N355" s="105">
        <f>IF(HLOOKUP($BT355,Prisudvikling!$CC$7:$KP$63,N$3)&gt;0,HLOOKUP($BT355,Prisudvikling!$CC$7:$KP$63,N$3),"")</f>
        <v>840</v>
      </c>
      <c r="O355" s="105">
        <f>IF(HLOOKUP($BT355,Prisudvikling!$CC$7:$KP$63,O$3)&gt;0,HLOOKUP($BT355,Prisudvikling!$CC$7:$KP$63,O$3),"")</f>
        <v>580</v>
      </c>
      <c r="P355" s="105">
        <f>IF(HLOOKUP($BT355,Prisudvikling!$CC$7:$KP$63,P$3)&gt;0,HLOOKUP($BT355,Prisudvikling!$CC$7:$KP$63,P$3),"")</f>
        <v>503</v>
      </c>
      <c r="Q355" s="105">
        <f>IF(HLOOKUP($BT355,Prisudvikling!$CC$7:$KP$63,Q$3)&gt;0,HLOOKUP($BT355,Prisudvikling!$CC$7:$KP$63,Q$3),"")</f>
        <v>975</v>
      </c>
      <c r="R355" s="105">
        <f>IF(HLOOKUP($BT355,Prisudvikling!$CC$7:$KP$63,R$3)&gt;0,HLOOKUP($BT355,Prisudvikling!$CC$7:$KP$63,R$3),"")</f>
        <v>919</v>
      </c>
      <c r="S355" s="105">
        <f>IF(HLOOKUP($BT355,Prisudvikling!$CC$7:$KP$63,S$3)&gt;0,HLOOKUP($BT355,Prisudvikling!$CC$7:$KP$63,S$3),"")</f>
        <v>575</v>
      </c>
      <c r="T355" s="105">
        <f>IF(HLOOKUP($BT355,Prisudvikling!$CC$7:$KP$63,T$3)&gt;0,HLOOKUP($BT355,Prisudvikling!$CC$7:$KP$63,T$3),"")</f>
        <v>517</v>
      </c>
      <c r="U355" s="105">
        <f>IF(HLOOKUP($BT355,Prisudvikling!$CC$7:$KP$63,U$3)&gt;0,HLOOKUP($BT355,Prisudvikling!$CC$7:$KP$63,U$3),"")</f>
        <v>193.5</v>
      </c>
      <c r="V355" s="105">
        <f>IF(HLOOKUP($BT355,Prisudvikling!$CC$7:$KP$63,V$3)&gt;0,HLOOKUP($BT355,Prisudvikling!$CC$7:$KP$63,V$3),"")</f>
        <v>203.25</v>
      </c>
      <c r="W355" s="105">
        <f>IF(HLOOKUP($BT355,Prisudvikling!$CC$7:$KP$63,W$3)&gt;0,HLOOKUP($BT355,Prisudvikling!$CC$7:$KP$63,W$3),"")</f>
        <v>219.5</v>
      </c>
      <c r="X355" s="32" t="str">
        <f>IF(HLOOKUP($BT355,Prisudvikling!$CC$7:$KP$63,X$3)&gt;0,HLOOKUP($BT355,Prisudvikling!$CC$7:$KP$63,X$3),"")</f>
        <v/>
      </c>
      <c r="Y355" s="32">
        <f>IF(HLOOKUP($BT355,Prisudvikling!$CC$7:$KP$63,Y$3)&gt;0,HLOOKUP($BT355,Prisudvikling!$CC$7:$KP$63,Y$3),"")</f>
        <v>1.8850465711842381</v>
      </c>
      <c r="Z355" s="32">
        <f>IF(HLOOKUP($BT355,Prisudvikling!$CC$7:$KP$63,Z$3)&gt;0,HLOOKUP($BT355,Prisudvikling!$CC$7:$KP$63,Z$3),"")</f>
        <v>3.55</v>
      </c>
      <c r="AA355" s="32">
        <f>IF(HLOOKUP($BT355,Prisudvikling!$CC$7:$KP$63,AA$3)&gt;0,HLOOKUP($BT355,Prisudvikling!$CC$7:$KP$63,AA$3),"")</f>
        <v>1.93</v>
      </c>
      <c r="AB355" s="32">
        <f>IF(HLOOKUP($BT355,Prisudvikling!$CC$7:$KP$63,AB$3)&gt;0,HLOOKUP($BT355,Prisudvikling!$CC$7:$KP$63,AB$3),"")</f>
        <v>9.25</v>
      </c>
      <c r="AC355" s="32">
        <f>IF(HLOOKUP($BT355,Prisudvikling!$CC$7:$KP$63,AC$3)&gt;0,HLOOKUP($BT355,Prisudvikling!$CC$7:$KP$63,AC$3),"")</f>
        <v>12</v>
      </c>
      <c r="AD355" s="32" t="str">
        <f>IF(HLOOKUP($BT355,Prisudvikling!$CC$7:$KP$63,AD$3)&gt;0,HLOOKUP($BT355,Prisudvikling!$CC$7:$KP$63,AD$3),"")</f>
        <v/>
      </c>
      <c r="AE355" s="32" t="str">
        <f>IF(HLOOKUP($BT355,Prisudvikling!$CC$7:$KP$63,AE$3)&gt;0,HLOOKUP($BT355,Prisudvikling!$CC$7:$KP$63,AE$3),"")</f>
        <v/>
      </c>
      <c r="AF355" s="32">
        <f>IF(HLOOKUP($BT355,Prisudvikling!$CC$7:$KP$63,AF$3)&gt;0,HLOOKUP($BT355,Prisudvikling!$CC$7:$KP$63,AF$3),"")</f>
        <v>1490</v>
      </c>
      <c r="AG355" s="32">
        <f>IF(HLOOKUP($BT355,Prisudvikling!$CC$7:$KP$63,AG$3)&gt;0,HLOOKUP($BT355,Prisudvikling!$CC$7:$KP$63,AG$3),"")</f>
        <v>2800</v>
      </c>
      <c r="AH355" s="32">
        <f>IF(HLOOKUP($BT355,Prisudvikling!$CC$7:$KP$63,AH$3)&gt;0,HLOOKUP($BT355,Prisudvikling!$CC$7:$KP$63,AH$3),"")</f>
        <v>1520</v>
      </c>
      <c r="AI355" s="32">
        <f>IF(HLOOKUP($BT355,Prisudvikling!$CC$7:$KP$63,AI$3)&gt;0,HLOOKUP($BT355,Prisudvikling!$CC$7:$KP$63,AI$3),"")</f>
        <v>7300</v>
      </c>
      <c r="AJ355" s="32">
        <f>IF(HLOOKUP($BT355,Prisudvikling!$CC$7:$KP$63,AJ$3)&gt;0,HLOOKUP($BT355,Prisudvikling!$CC$7:$KP$63,AJ$3),"")</f>
        <v>9470</v>
      </c>
      <c r="AK355" s="32" t="str">
        <f>IF(HLOOKUP($BT355,Prisudvikling!$CC$7:$KP$63,AK$3)&gt;0,HLOOKUP($BT355,Prisudvikling!$CC$7:$KP$63,AK$3),"")</f>
        <v xml:space="preserve"> </v>
      </c>
      <c r="AL355" s="32" t="str">
        <f>IF(HLOOKUP($BT355,Prisudvikling!$CC$7:$KP$63,AL$3)&gt;0,HLOOKUP($BT355,Prisudvikling!$CC$7:$KP$63,AL$3),"")</f>
        <v/>
      </c>
      <c r="AM355" s="32" t="str">
        <f>IF(HLOOKUP($BT355,Prisudvikling!$CC$7:$KP$63,AM$3)&gt;0,HLOOKUP($BT355,Prisudvikling!$CC$7:$KP$63,AM$3),"")</f>
        <v/>
      </c>
      <c r="AN355" s="113">
        <f>IF(HLOOKUP($BT355,Prisudvikling!$CC$7:$KP$63,AN$3)&gt;0,HLOOKUP($BT355,Prisudvikling!$CC$7:$KP$63,AN$3),"")</f>
        <v>183.4512</v>
      </c>
      <c r="AO355" s="113">
        <f>IF(HLOOKUP($BT355,Prisudvikling!$CC$7:$KP$63,AO$3)&gt;0,HLOOKUP($BT355,Prisudvikling!$CC$7:$KP$63,AO$3),"")</f>
        <v>188.5</v>
      </c>
      <c r="AP355" s="113">
        <f>IF(HLOOKUP($BT355,Prisudvikling!$CC$7:$KP$63,AP$3)&gt;0,HLOOKUP($BT355,Prisudvikling!$CC$7:$KP$63,AP$3),"")</f>
        <v>184.63140000000001</v>
      </c>
      <c r="AQ355" s="113">
        <f>IF(HLOOKUP($BT355,Prisudvikling!$CC$7:$KP$63,AQ$3)&gt;0,HLOOKUP($BT355,Prisudvikling!$CC$7:$KP$63,AQ$3),"")</f>
        <v>162.8724</v>
      </c>
      <c r="AR355" s="113">
        <f>IF(HLOOKUP($BT355,Prisudvikling!$CC$7:$KP$63,AR$3)&gt;0,HLOOKUP($BT355,Prisudvikling!$CC$7:$KP$63,AR$3),"")</f>
        <v>167.9</v>
      </c>
      <c r="AS355" s="113">
        <f>IF(HLOOKUP($BT355,Prisudvikling!$CC$7:$KP$63,AS$3)&gt;0,HLOOKUP($BT355,Prisudvikling!$CC$7:$KP$63,AS$3),"")</f>
        <v>154.64590000000001</v>
      </c>
      <c r="AT355" s="113">
        <f>IF(HLOOKUP($BT355,Prisudvikling!$CC$7:$KP$63,AT$3)&gt;0,HLOOKUP($BT355,Prisudvikling!$CC$7:$KP$63,AT$3),"")</f>
        <v>144.86259999999999</v>
      </c>
      <c r="AU355" s="113">
        <f>IF(HLOOKUP($BT355,Prisudvikling!$CC$7:$KP$63,AU$3)&gt;0,HLOOKUP($BT355,Prisudvikling!$CC$7:$KP$63,AU$3),"")</f>
        <v>149.9</v>
      </c>
      <c r="AV355" s="113" t="str">
        <f>IF(HLOOKUP($BT355,Prisudvikling!$CC$7:$KP$63,AV$3)&gt;0,HLOOKUP($BT355,Prisudvikling!$CC$7:$KP$63,AV$3),"")</f>
        <v/>
      </c>
      <c r="AW355" s="113">
        <f>IF(HLOOKUP($BT355,Prisudvikling!$CC$7:$KP$63,AW$3)&gt;0,HLOOKUP($BT355,Prisudvikling!$CC$7:$KP$63,AW$3),"")</f>
        <v>159.03569999999999</v>
      </c>
      <c r="AX355" s="113">
        <f>IF(HLOOKUP($BT355,Prisudvikling!$CC$7:$KP$63,AX$3)&gt;0,HLOOKUP($BT355,Prisudvikling!$CC$7:$KP$63,AX$3),"")</f>
        <v>164</v>
      </c>
      <c r="BT355">
        <v>32</v>
      </c>
    </row>
    <row r="356" spans="1:72" x14ac:dyDescent="0.2">
      <c r="A356" s="82">
        <f>IF(HLOOKUP($BT356,Prisudvikling!$CC$7:$KP$63,D$3)&gt;0,YEAR(C356),0)</f>
        <v>2012</v>
      </c>
      <c r="B356" s="82">
        <f>IF(HLOOKUP($BT356,Prisudvikling!$CC$7:$KP$63,D$3)&gt;0,MONTH(C356),0)</f>
        <v>1</v>
      </c>
      <c r="C356" s="65">
        <f>IF(HLOOKUP($BT356,Prisudvikling!$CC$7:$KP$63,D$3)&gt;0,HLOOKUP($BT356,Prisudvikling!$CC$7:$KP$63,C$3),"")</f>
        <v>40935</v>
      </c>
      <c r="D356" s="105">
        <f>IF(HLOOKUP($BT356,Prisudvikling!$CC$7:$KP$63,D$3)&gt;0,HLOOKUP($BT356,Prisudvikling!$CC$7:$KP$63,D$3),"")</f>
        <v>153.5</v>
      </c>
      <c r="E356" s="105">
        <f>IF(HLOOKUP($BT356,Prisudvikling!$CC$7:$KP$63,E$3)&gt;0,HLOOKUP($BT356,Prisudvikling!$CC$7:$KP$63,E$3),"")</f>
        <v>150</v>
      </c>
      <c r="F356" s="105">
        <f>IF(HLOOKUP($BT356,Prisudvikling!$CC$7:$KP$63,F$3)&gt;0,HLOOKUP($BT356,Prisudvikling!$CC$7:$KP$63,F$3),"")</f>
        <v>148</v>
      </c>
      <c r="G356" s="105">
        <f>IF(HLOOKUP($BT356,Prisudvikling!$CC$7:$KP$63,G$3)&gt;0,HLOOKUP($BT356,Prisudvikling!$CC$7:$KP$63,G$3),"")</f>
        <v>204</v>
      </c>
      <c r="H356" s="105" t="str">
        <f>IF(HLOOKUP($BT356,Prisudvikling!$CC$7:$KP$63,H$3)&gt;0,HLOOKUP($BT356,Prisudvikling!$CC$7:$KP$63,H$3),"")</f>
        <v/>
      </c>
      <c r="I356" s="105">
        <f>IF(HLOOKUP($BT356,Prisudvikling!$CC$7:$KP$63,I$3)&gt;0,HLOOKUP($BT356,Prisudvikling!$CC$7:$KP$63,I$3),"")</f>
        <v>240</v>
      </c>
      <c r="J356" s="105">
        <f>IF(HLOOKUP($BT356,Prisudvikling!$CC$7:$KP$63,J$3)&gt;0,HLOOKUP($BT356,Prisudvikling!$CC$7:$KP$63,J$3),"")</f>
        <v>542</v>
      </c>
      <c r="K356" s="105">
        <f>IF(HLOOKUP($BT356,Prisudvikling!$CC$7:$KP$63,K$3)&gt;0,HLOOKUP($BT356,Prisudvikling!$CC$7:$KP$63,K$3),"")</f>
        <v>155</v>
      </c>
      <c r="L356" s="105">
        <f>IF(HLOOKUP($BT356,Prisudvikling!$CC$7:$KP$63,L$3)&gt;0,HLOOKUP($BT356,Prisudvikling!$CC$7:$KP$63,L$3),"")</f>
        <v>171</v>
      </c>
      <c r="M356" s="105">
        <f>IF(HLOOKUP($BT356,Prisudvikling!$CC$7:$KP$63,M$3)&gt;0,HLOOKUP($BT356,Prisudvikling!$CC$7:$KP$63,M$3),"")</f>
        <v>139</v>
      </c>
      <c r="N356" s="105">
        <f>IF(HLOOKUP($BT356,Prisudvikling!$CC$7:$KP$63,N$3)&gt;0,HLOOKUP($BT356,Prisudvikling!$CC$7:$KP$63,N$3),"")</f>
        <v>857</v>
      </c>
      <c r="O356" s="105">
        <f>IF(HLOOKUP($BT356,Prisudvikling!$CC$7:$KP$63,O$3)&gt;0,HLOOKUP($BT356,Prisudvikling!$CC$7:$KP$63,O$3),"")</f>
        <v>580</v>
      </c>
      <c r="P356" s="105">
        <f>IF(HLOOKUP($BT356,Prisudvikling!$CC$7:$KP$63,P$3)&gt;0,HLOOKUP($BT356,Prisudvikling!$CC$7:$KP$63,P$3),"")</f>
        <v>503</v>
      </c>
      <c r="Q356" s="105">
        <f>IF(HLOOKUP($BT356,Prisudvikling!$CC$7:$KP$63,Q$3)&gt;0,HLOOKUP($BT356,Prisudvikling!$CC$7:$KP$63,Q$3),"")</f>
        <v>975</v>
      </c>
      <c r="R356" s="105">
        <f>IF(HLOOKUP($BT356,Prisudvikling!$CC$7:$KP$63,R$3)&gt;0,HLOOKUP($BT356,Prisudvikling!$CC$7:$KP$63,R$3),"")</f>
        <v>903</v>
      </c>
      <c r="S356" s="105">
        <f>IF(HLOOKUP($BT356,Prisudvikling!$CC$7:$KP$63,S$3)&gt;0,HLOOKUP($BT356,Prisudvikling!$CC$7:$KP$63,S$3),"")</f>
        <v>565</v>
      </c>
      <c r="T356" s="105">
        <f>IF(HLOOKUP($BT356,Prisudvikling!$CC$7:$KP$63,T$3)&gt;0,HLOOKUP($BT356,Prisudvikling!$CC$7:$KP$63,T$3),"")</f>
        <v>517</v>
      </c>
      <c r="U356" s="105">
        <f>IF(HLOOKUP($BT356,Prisudvikling!$CC$7:$KP$63,U$3)&gt;0,HLOOKUP($BT356,Prisudvikling!$CC$7:$KP$63,U$3),"")</f>
        <v>196.25</v>
      </c>
      <c r="V356" s="105">
        <f>IF(HLOOKUP($BT356,Prisudvikling!$CC$7:$KP$63,V$3)&gt;0,HLOOKUP($BT356,Prisudvikling!$CC$7:$KP$63,V$3),"")</f>
        <v>205</v>
      </c>
      <c r="W356" s="105">
        <f>IF(HLOOKUP($BT356,Prisudvikling!$CC$7:$KP$63,W$3)&gt;0,HLOOKUP($BT356,Prisudvikling!$CC$7:$KP$63,W$3),"")</f>
        <v>220.5</v>
      </c>
      <c r="X356" s="32" t="str">
        <f>IF(HLOOKUP($BT356,Prisudvikling!$CC$7:$KP$63,X$3)&gt;0,HLOOKUP($BT356,Prisudvikling!$CC$7:$KP$63,X$3),"")</f>
        <v/>
      </c>
      <c r="Y356" s="32">
        <f>IF(HLOOKUP($BT356,Prisudvikling!$CC$7:$KP$63,Y$3)&gt;0,HLOOKUP($BT356,Prisudvikling!$CC$7:$KP$63,Y$3),"")</f>
        <v>1.8850465711842381</v>
      </c>
      <c r="Z356" s="32">
        <f>IF(HLOOKUP($BT356,Prisudvikling!$CC$7:$KP$63,Z$3)&gt;0,HLOOKUP($BT356,Prisudvikling!$CC$7:$KP$63,Z$3),"")</f>
        <v>3.55</v>
      </c>
      <c r="AA356" s="32">
        <f>IF(HLOOKUP($BT356,Prisudvikling!$CC$7:$KP$63,AA$3)&gt;0,HLOOKUP($BT356,Prisudvikling!$CC$7:$KP$63,AA$3),"")</f>
        <v>1.93</v>
      </c>
      <c r="AB356" s="32">
        <f>IF(HLOOKUP($BT356,Prisudvikling!$CC$7:$KP$63,AB$3)&gt;0,HLOOKUP($BT356,Prisudvikling!$CC$7:$KP$63,AB$3),"")</f>
        <v>9.25</v>
      </c>
      <c r="AC356" s="32">
        <f>IF(HLOOKUP($BT356,Prisudvikling!$CC$7:$KP$63,AC$3)&gt;0,HLOOKUP($BT356,Prisudvikling!$CC$7:$KP$63,AC$3),"")</f>
        <v>12</v>
      </c>
      <c r="AD356" s="32" t="str">
        <f>IF(HLOOKUP($BT356,Prisudvikling!$CC$7:$KP$63,AD$3)&gt;0,HLOOKUP($BT356,Prisudvikling!$CC$7:$KP$63,AD$3),"")</f>
        <v/>
      </c>
      <c r="AE356" s="32" t="str">
        <f>IF(HLOOKUP($BT356,Prisudvikling!$CC$7:$KP$63,AE$3)&gt;0,HLOOKUP($BT356,Prisudvikling!$CC$7:$KP$63,AE$3),"")</f>
        <v/>
      </c>
      <c r="AF356" s="32">
        <f>IF(HLOOKUP($BT356,Prisudvikling!$CC$7:$KP$63,AF$3)&gt;0,HLOOKUP($BT356,Prisudvikling!$CC$7:$KP$63,AF$3),"")</f>
        <v>1490</v>
      </c>
      <c r="AG356" s="32">
        <f>IF(HLOOKUP($BT356,Prisudvikling!$CC$7:$KP$63,AG$3)&gt;0,HLOOKUP($BT356,Prisudvikling!$CC$7:$KP$63,AG$3),"")</f>
        <v>2800</v>
      </c>
      <c r="AH356" s="32">
        <f>IF(HLOOKUP($BT356,Prisudvikling!$CC$7:$KP$63,AH$3)&gt;0,HLOOKUP($BT356,Prisudvikling!$CC$7:$KP$63,AH$3),"")</f>
        <v>1520</v>
      </c>
      <c r="AI356" s="32">
        <f>IF(HLOOKUP($BT356,Prisudvikling!$CC$7:$KP$63,AI$3)&gt;0,HLOOKUP($BT356,Prisudvikling!$CC$7:$KP$63,AI$3),"")</f>
        <v>7300</v>
      </c>
      <c r="AJ356" s="32">
        <f>IF(HLOOKUP($BT356,Prisudvikling!$CC$7:$KP$63,AJ$3)&gt;0,HLOOKUP($BT356,Prisudvikling!$CC$7:$KP$63,AJ$3),"")</f>
        <v>9470</v>
      </c>
      <c r="AK356" s="32" t="str">
        <f>IF(HLOOKUP($BT356,Prisudvikling!$CC$7:$KP$63,AK$3)&gt;0,HLOOKUP($BT356,Prisudvikling!$CC$7:$KP$63,AK$3),"")</f>
        <v xml:space="preserve"> </v>
      </c>
      <c r="AL356" s="32" t="str">
        <f>IF(HLOOKUP($BT356,Prisudvikling!$CC$7:$KP$63,AL$3)&gt;0,HLOOKUP($BT356,Prisudvikling!$CC$7:$KP$63,AL$3),"")</f>
        <v/>
      </c>
      <c r="AM356" s="32" t="str">
        <f>IF(HLOOKUP($BT356,Prisudvikling!$CC$7:$KP$63,AM$3)&gt;0,HLOOKUP($BT356,Prisudvikling!$CC$7:$KP$63,AM$3),"")</f>
        <v/>
      </c>
      <c r="AN356" s="113">
        <f>IF(HLOOKUP($BT356,Prisudvikling!$CC$7:$KP$63,AN$3)&gt;0,HLOOKUP($BT356,Prisudvikling!$CC$7:$KP$63,AN$3),"")</f>
        <v>186.6645</v>
      </c>
      <c r="AO356" s="113">
        <f>IF(HLOOKUP($BT356,Prisudvikling!$CC$7:$KP$63,AO$3)&gt;0,HLOOKUP($BT356,Prisudvikling!$CC$7:$KP$63,AO$3),"")</f>
        <v>191.7</v>
      </c>
      <c r="AP356" s="113">
        <f>IF(HLOOKUP($BT356,Prisudvikling!$CC$7:$KP$63,AP$3)&gt;0,HLOOKUP($BT356,Prisudvikling!$CC$7:$KP$63,AP$3),"")</f>
        <v>187.3279</v>
      </c>
      <c r="AQ356" s="113">
        <f>IF(HLOOKUP($BT356,Prisudvikling!$CC$7:$KP$63,AQ$3)&gt;0,HLOOKUP($BT356,Prisudvikling!$CC$7:$KP$63,AQ$3),"")</f>
        <v>166.6344</v>
      </c>
      <c r="AR356" s="113">
        <f>IF(HLOOKUP($BT356,Prisudvikling!$CC$7:$KP$63,AR$3)&gt;0,HLOOKUP($BT356,Prisudvikling!$CC$7:$KP$63,AR$3),"")</f>
        <v>171.6</v>
      </c>
      <c r="AS356" s="113">
        <f>IF(HLOOKUP($BT356,Prisudvikling!$CC$7:$KP$63,AS$3)&gt;0,HLOOKUP($BT356,Prisudvikling!$CC$7:$KP$63,AS$3),"")</f>
        <v>158.1653</v>
      </c>
      <c r="AT356" s="113">
        <f>IF(HLOOKUP($BT356,Prisudvikling!$CC$7:$KP$63,AT$3)&gt;0,HLOOKUP($BT356,Prisudvikling!$CC$7:$KP$63,AT$3),"")</f>
        <v>148.76169999999999</v>
      </c>
      <c r="AU356" s="113">
        <f>IF(HLOOKUP($BT356,Prisudvikling!$CC$7:$KP$63,AU$3)&gt;0,HLOOKUP($BT356,Prisudvikling!$CC$7:$KP$63,AU$3),"")</f>
        <v>153.80000000000001</v>
      </c>
      <c r="AV356" s="113" t="str">
        <f>IF(HLOOKUP($BT356,Prisudvikling!$CC$7:$KP$63,AV$3)&gt;0,HLOOKUP($BT356,Prisudvikling!$CC$7:$KP$63,AV$3),"")</f>
        <v/>
      </c>
      <c r="AW356" s="113">
        <f>IF(HLOOKUP($BT356,Prisudvikling!$CC$7:$KP$63,AW$3)&gt;0,HLOOKUP($BT356,Prisudvikling!$CC$7:$KP$63,AW$3),"")</f>
        <v>162.744</v>
      </c>
      <c r="AX356" s="113">
        <f>IF(HLOOKUP($BT356,Prisudvikling!$CC$7:$KP$63,AX$3)&gt;0,HLOOKUP($BT356,Prisudvikling!$CC$7:$KP$63,AX$3),"")</f>
        <v>167.7</v>
      </c>
      <c r="BT356">
        <v>33</v>
      </c>
    </row>
    <row r="357" spans="1:72" x14ac:dyDescent="0.2">
      <c r="A357" s="82">
        <f>IF(HLOOKUP($BT357,Prisudvikling!$CC$7:$KP$63,D$3)&gt;0,YEAR(C357),0)</f>
        <v>2012</v>
      </c>
      <c r="B357" s="82">
        <f>IF(HLOOKUP($BT357,Prisudvikling!$CC$7:$KP$63,D$3)&gt;0,MONTH(C357),0)</f>
        <v>2</v>
      </c>
      <c r="C357" s="65">
        <f>IF(HLOOKUP($BT357,Prisudvikling!$CC$7:$KP$63,D$3)&gt;0,HLOOKUP($BT357,Prisudvikling!$CC$7:$KP$63,C$3),"")</f>
        <v>40942</v>
      </c>
      <c r="D357" s="105">
        <f>IF(HLOOKUP($BT357,Prisudvikling!$CC$7:$KP$63,D$3)&gt;0,HLOOKUP($BT357,Prisudvikling!$CC$7:$KP$63,D$3),"")</f>
        <v>152</v>
      </c>
      <c r="E357" s="105">
        <f>IF(HLOOKUP($BT357,Prisudvikling!$CC$7:$KP$63,E$3)&gt;0,HLOOKUP($BT357,Prisudvikling!$CC$7:$KP$63,E$3),"")</f>
        <v>142</v>
      </c>
      <c r="F357" s="105">
        <f>IF(HLOOKUP($BT357,Prisudvikling!$CC$7:$KP$63,F$3)&gt;0,HLOOKUP($BT357,Prisudvikling!$CC$7:$KP$63,F$3),"")</f>
        <v>150</v>
      </c>
      <c r="G357" s="105">
        <f>IF(HLOOKUP($BT357,Prisudvikling!$CC$7:$KP$63,G$3)&gt;0,HLOOKUP($BT357,Prisudvikling!$CC$7:$KP$63,G$3),"")</f>
        <v>204</v>
      </c>
      <c r="H357" s="105" t="str">
        <f>IF(HLOOKUP($BT357,Prisudvikling!$CC$7:$KP$63,H$3)&gt;0,HLOOKUP($BT357,Prisudvikling!$CC$7:$KP$63,H$3),"")</f>
        <v/>
      </c>
      <c r="I357" s="105">
        <f>IF(HLOOKUP($BT357,Prisudvikling!$CC$7:$KP$63,I$3)&gt;0,HLOOKUP($BT357,Prisudvikling!$CC$7:$KP$63,I$3),"")</f>
        <v>237.69</v>
      </c>
      <c r="J357" s="105">
        <f>IF(HLOOKUP($BT357,Prisudvikling!$CC$7:$KP$63,J$3)&gt;0,HLOOKUP($BT357,Prisudvikling!$CC$7:$KP$63,J$3),"")</f>
        <v>542</v>
      </c>
      <c r="K357" s="105">
        <f>IF(HLOOKUP($BT357,Prisudvikling!$CC$7:$KP$63,K$3)&gt;0,HLOOKUP($BT357,Prisudvikling!$CC$7:$KP$63,K$3),"")</f>
        <v>157</v>
      </c>
      <c r="L357" s="105">
        <f>IF(HLOOKUP($BT357,Prisudvikling!$CC$7:$KP$63,L$3)&gt;0,HLOOKUP($BT357,Prisudvikling!$CC$7:$KP$63,L$3),"")</f>
        <v>171</v>
      </c>
      <c r="M357" s="105">
        <f>IF(HLOOKUP($BT357,Prisudvikling!$CC$7:$KP$63,M$3)&gt;0,HLOOKUP($BT357,Prisudvikling!$CC$7:$KP$63,M$3),"")</f>
        <v>139</v>
      </c>
      <c r="N357" s="105">
        <f>IF(HLOOKUP($BT357,Prisudvikling!$CC$7:$KP$63,N$3)&gt;0,HLOOKUP($BT357,Prisudvikling!$CC$7:$KP$63,N$3),"")</f>
        <v>872</v>
      </c>
      <c r="O357" s="105">
        <f>IF(HLOOKUP($BT357,Prisudvikling!$CC$7:$KP$63,O$3)&gt;0,HLOOKUP($BT357,Prisudvikling!$CC$7:$KP$63,O$3),"")</f>
        <v>580</v>
      </c>
      <c r="P357" s="105">
        <f>IF(HLOOKUP($BT357,Prisudvikling!$CC$7:$KP$63,P$3)&gt;0,HLOOKUP($BT357,Prisudvikling!$CC$7:$KP$63,P$3),"")</f>
        <v>503</v>
      </c>
      <c r="Q357" s="105">
        <f>IF(HLOOKUP($BT357,Prisudvikling!$CC$7:$KP$63,Q$3)&gt;0,HLOOKUP($BT357,Prisudvikling!$CC$7:$KP$63,Q$3),"")</f>
        <v>975</v>
      </c>
      <c r="R357" s="105">
        <f>IF(HLOOKUP($BT357,Prisudvikling!$CC$7:$KP$63,R$3)&gt;0,HLOOKUP($BT357,Prisudvikling!$CC$7:$KP$63,R$3),"")</f>
        <v>903</v>
      </c>
      <c r="S357" s="105">
        <f>IF(HLOOKUP($BT357,Prisudvikling!$CC$7:$KP$63,S$3)&gt;0,HLOOKUP($BT357,Prisudvikling!$CC$7:$KP$63,S$3),"")</f>
        <v>565</v>
      </c>
      <c r="T357" s="105">
        <f>IF(HLOOKUP($BT357,Prisudvikling!$CC$7:$KP$63,T$3)&gt;0,HLOOKUP($BT357,Prisudvikling!$CC$7:$KP$63,T$3),"")</f>
        <v>517</v>
      </c>
      <c r="U357" s="105">
        <f>IF(HLOOKUP($BT357,Prisudvikling!$CC$7:$KP$63,U$3)&gt;0,HLOOKUP($BT357,Prisudvikling!$CC$7:$KP$63,U$3),"")</f>
        <v>197.25</v>
      </c>
      <c r="V357" s="105">
        <f>IF(HLOOKUP($BT357,Prisudvikling!$CC$7:$KP$63,V$3)&gt;0,HLOOKUP($BT357,Prisudvikling!$CC$7:$KP$63,V$3),"")</f>
        <v>206</v>
      </c>
      <c r="W357" s="105">
        <f>IF(HLOOKUP($BT357,Prisudvikling!$CC$7:$KP$63,W$3)&gt;0,HLOOKUP($BT357,Prisudvikling!$CC$7:$KP$63,W$3),"")</f>
        <v>220.25</v>
      </c>
      <c r="X357" s="32" t="str">
        <f>IF(HLOOKUP($BT357,Prisudvikling!$CC$7:$KP$63,X$3)&gt;0,HLOOKUP($BT357,Prisudvikling!$CC$7:$KP$63,X$3),"")</f>
        <v/>
      </c>
      <c r="Y357" s="32">
        <f>IF(HLOOKUP($BT357,Prisudvikling!$CC$7:$KP$63,Y$3)&gt;0,HLOOKUP($BT357,Prisudvikling!$CC$7:$KP$63,Y$3),"")</f>
        <v>1.8850465711842381</v>
      </c>
      <c r="Z357" s="32">
        <f>IF(HLOOKUP($BT357,Prisudvikling!$CC$7:$KP$63,Z$3)&gt;0,HLOOKUP($BT357,Prisudvikling!$CC$7:$KP$63,Z$3),"")</f>
        <v>3.55</v>
      </c>
      <c r="AA357" s="32">
        <f>IF(HLOOKUP($BT357,Prisudvikling!$CC$7:$KP$63,AA$3)&gt;0,HLOOKUP($BT357,Prisudvikling!$CC$7:$KP$63,AA$3),"")</f>
        <v>1.93</v>
      </c>
      <c r="AB357" s="32">
        <f>IF(HLOOKUP($BT357,Prisudvikling!$CC$7:$KP$63,AB$3)&gt;0,HLOOKUP($BT357,Prisudvikling!$CC$7:$KP$63,AB$3),"")</f>
        <v>9.25</v>
      </c>
      <c r="AC357" s="32">
        <f>IF(HLOOKUP($BT357,Prisudvikling!$CC$7:$KP$63,AC$3)&gt;0,HLOOKUP($BT357,Prisudvikling!$CC$7:$KP$63,AC$3),"")</f>
        <v>12</v>
      </c>
      <c r="AD357" s="32" t="str">
        <f>IF(HLOOKUP($BT357,Prisudvikling!$CC$7:$KP$63,AD$3)&gt;0,HLOOKUP($BT357,Prisudvikling!$CC$7:$KP$63,AD$3),"")</f>
        <v/>
      </c>
      <c r="AE357" s="32" t="str">
        <f>IF(HLOOKUP($BT357,Prisudvikling!$CC$7:$KP$63,AE$3)&gt;0,HLOOKUP($BT357,Prisudvikling!$CC$7:$KP$63,AE$3),"")</f>
        <v/>
      </c>
      <c r="AF357" s="32">
        <f>IF(HLOOKUP($BT357,Prisudvikling!$CC$7:$KP$63,AF$3)&gt;0,HLOOKUP($BT357,Prisudvikling!$CC$7:$KP$63,AF$3),"")</f>
        <v>1490</v>
      </c>
      <c r="AG357" s="32">
        <f>IF(HLOOKUP($BT357,Prisudvikling!$CC$7:$KP$63,AG$3)&gt;0,HLOOKUP($BT357,Prisudvikling!$CC$7:$KP$63,AG$3),"")</f>
        <v>2800</v>
      </c>
      <c r="AH357" s="32">
        <f>IF(HLOOKUP($BT357,Prisudvikling!$CC$7:$KP$63,AH$3)&gt;0,HLOOKUP($BT357,Prisudvikling!$CC$7:$KP$63,AH$3),"")</f>
        <v>1520</v>
      </c>
      <c r="AI357" s="32">
        <f>IF(HLOOKUP($BT357,Prisudvikling!$CC$7:$KP$63,AI$3)&gt;0,HLOOKUP($BT357,Prisudvikling!$CC$7:$KP$63,AI$3),"")</f>
        <v>7300</v>
      </c>
      <c r="AJ357" s="32">
        <f>IF(HLOOKUP($BT357,Prisudvikling!$CC$7:$KP$63,AJ$3)&gt;0,HLOOKUP($BT357,Prisudvikling!$CC$7:$KP$63,AJ$3),"")</f>
        <v>9470</v>
      </c>
      <c r="AK357" s="32" t="str">
        <f>IF(HLOOKUP($BT357,Prisudvikling!$CC$7:$KP$63,AK$3)&gt;0,HLOOKUP($BT357,Prisudvikling!$CC$7:$KP$63,AK$3),"")</f>
        <v xml:space="preserve"> </v>
      </c>
      <c r="AL357" s="32" t="str">
        <f>IF(HLOOKUP($BT357,Prisudvikling!$CC$7:$KP$63,AL$3)&gt;0,HLOOKUP($BT357,Prisudvikling!$CC$7:$KP$63,AL$3),"")</f>
        <v/>
      </c>
      <c r="AM357" s="32" t="str">
        <f>IF(HLOOKUP($BT357,Prisudvikling!$CC$7:$KP$63,AM$3)&gt;0,HLOOKUP($BT357,Prisudvikling!$CC$7:$KP$63,AM$3),"")</f>
        <v/>
      </c>
      <c r="AN357" s="113">
        <f>IF(HLOOKUP($BT357,Prisudvikling!$CC$7:$KP$63,AN$3)&gt;0,HLOOKUP($BT357,Prisudvikling!$CC$7:$KP$63,AN$3),"")</f>
        <v>182.97040000000001</v>
      </c>
      <c r="AO357" s="113">
        <f>IF(HLOOKUP($BT357,Prisudvikling!$CC$7:$KP$63,AO$3)&gt;0,HLOOKUP($BT357,Prisudvikling!$CC$7:$KP$63,AO$3),"")</f>
        <v>188</v>
      </c>
      <c r="AP357" s="113">
        <f>IF(HLOOKUP($BT357,Prisudvikling!$CC$7:$KP$63,AP$3)&gt;0,HLOOKUP($BT357,Prisudvikling!$CC$7:$KP$63,AP$3),"")</f>
        <v>182.79470000000001</v>
      </c>
      <c r="AQ357" s="113">
        <f>IF(HLOOKUP($BT357,Prisudvikling!$CC$7:$KP$63,AQ$3)&gt;0,HLOOKUP($BT357,Prisudvikling!$CC$7:$KP$63,AQ$3),"")</f>
        <v>161.99690000000001</v>
      </c>
      <c r="AR357" s="113">
        <f>IF(HLOOKUP($BT357,Prisudvikling!$CC$7:$KP$63,AR$3)&gt;0,HLOOKUP($BT357,Prisudvikling!$CC$7:$KP$63,AR$3),"")</f>
        <v>167</v>
      </c>
      <c r="AS357" s="113">
        <f>IF(HLOOKUP($BT357,Prisudvikling!$CC$7:$KP$63,AS$3)&gt;0,HLOOKUP($BT357,Prisudvikling!$CC$7:$KP$63,AS$3),"")</f>
        <v>153.24029999999999</v>
      </c>
      <c r="AT357" s="113">
        <f>IF(HLOOKUP($BT357,Prisudvikling!$CC$7:$KP$63,AT$3)&gt;0,HLOOKUP($BT357,Prisudvikling!$CC$7:$KP$63,AT$3),"")</f>
        <v>145.17509999999999</v>
      </c>
      <c r="AU357" s="113">
        <f>IF(HLOOKUP($BT357,Prisudvikling!$CC$7:$KP$63,AU$3)&gt;0,HLOOKUP($BT357,Prisudvikling!$CC$7:$KP$63,AU$3),"")</f>
        <v>150.19999999999999</v>
      </c>
      <c r="AV357" s="113" t="str">
        <f>IF(HLOOKUP($BT357,Prisudvikling!$CC$7:$KP$63,AV$3)&gt;0,HLOOKUP($BT357,Prisudvikling!$CC$7:$KP$63,AV$3),"")</f>
        <v/>
      </c>
      <c r="AW357" s="113">
        <f>IF(HLOOKUP($BT357,Prisudvikling!$CC$7:$KP$63,AW$3)&gt;0,HLOOKUP($BT357,Prisudvikling!$CC$7:$KP$63,AW$3),"")</f>
        <v>159.0018</v>
      </c>
      <c r="AX357" s="113">
        <f>IF(HLOOKUP($BT357,Prisudvikling!$CC$7:$KP$63,AX$3)&gt;0,HLOOKUP($BT357,Prisudvikling!$CC$7:$KP$63,AX$3),"")</f>
        <v>164</v>
      </c>
      <c r="BT357">
        <v>34</v>
      </c>
    </row>
    <row r="358" spans="1:72" x14ac:dyDescent="0.2">
      <c r="A358" s="82">
        <f>IF(HLOOKUP($BT358,Prisudvikling!$CC$7:$KP$63,D$3)&gt;0,YEAR(C358),0)</f>
        <v>2012</v>
      </c>
      <c r="B358" s="82">
        <f>IF(HLOOKUP($BT358,Prisudvikling!$CC$7:$KP$63,D$3)&gt;0,MONTH(C358),0)</f>
        <v>2</v>
      </c>
      <c r="C358" s="65">
        <f>IF(HLOOKUP($BT358,Prisudvikling!$CC$7:$KP$63,D$3)&gt;0,HLOOKUP($BT358,Prisudvikling!$CC$7:$KP$63,C$3),"")</f>
        <v>40949</v>
      </c>
      <c r="D358" s="105">
        <f>IF(HLOOKUP($BT358,Prisudvikling!$CC$7:$KP$63,D$3)&gt;0,HLOOKUP($BT358,Prisudvikling!$CC$7:$KP$63,D$3),"")</f>
        <v>161.81</v>
      </c>
      <c r="E358" s="105">
        <f>IF(HLOOKUP($BT358,Prisudvikling!$CC$7:$KP$63,E$3)&gt;0,HLOOKUP($BT358,Prisudvikling!$CC$7:$KP$63,E$3),"")</f>
        <v>157.33000000000001</v>
      </c>
      <c r="F358" s="105">
        <f>IF(HLOOKUP($BT358,Prisudvikling!$CC$7:$KP$63,F$3)&gt;0,HLOOKUP($BT358,Prisudvikling!$CC$7:$KP$63,F$3),"")</f>
        <v>158</v>
      </c>
      <c r="G358" s="105">
        <f>IF(HLOOKUP($BT358,Prisudvikling!$CC$7:$KP$63,G$3)&gt;0,HLOOKUP($BT358,Prisudvikling!$CC$7:$KP$63,G$3),"")</f>
        <v>208</v>
      </c>
      <c r="H358" s="105" t="str">
        <f>IF(HLOOKUP($BT358,Prisudvikling!$CC$7:$KP$63,H$3)&gt;0,HLOOKUP($BT358,Prisudvikling!$CC$7:$KP$63,H$3),"")</f>
        <v/>
      </c>
      <c r="I358" s="105">
        <f>IF(HLOOKUP($BT358,Prisudvikling!$CC$7:$KP$63,I$3)&gt;0,HLOOKUP($BT358,Prisudvikling!$CC$7:$KP$63,I$3),"")</f>
        <v>245</v>
      </c>
      <c r="J358" s="105">
        <f>IF(HLOOKUP($BT358,Prisudvikling!$CC$7:$KP$63,J$3)&gt;0,HLOOKUP($BT358,Prisudvikling!$CC$7:$KP$63,J$3),"")</f>
        <v>547</v>
      </c>
      <c r="K358" s="105">
        <f>IF(HLOOKUP($BT358,Prisudvikling!$CC$7:$KP$63,K$3)&gt;0,HLOOKUP($BT358,Prisudvikling!$CC$7:$KP$63,K$3),"")</f>
        <v>165</v>
      </c>
      <c r="L358" s="105">
        <f>IF(HLOOKUP($BT358,Prisudvikling!$CC$7:$KP$63,L$3)&gt;0,HLOOKUP($BT358,Prisudvikling!$CC$7:$KP$63,L$3),"")</f>
        <v>178</v>
      </c>
      <c r="M358" s="105">
        <f>IF(HLOOKUP($BT358,Prisudvikling!$CC$7:$KP$63,M$3)&gt;0,HLOOKUP($BT358,Prisudvikling!$CC$7:$KP$63,M$3),"")</f>
        <v>134</v>
      </c>
      <c r="N358" s="105">
        <f>IF(HLOOKUP($BT358,Prisudvikling!$CC$7:$KP$63,N$3)&gt;0,HLOOKUP($BT358,Prisudvikling!$CC$7:$KP$63,N$3),"")</f>
        <v>852</v>
      </c>
      <c r="O358" s="105">
        <f>IF(HLOOKUP($BT358,Prisudvikling!$CC$7:$KP$63,O$3)&gt;0,HLOOKUP($BT358,Prisudvikling!$CC$7:$KP$63,O$3),"")</f>
        <v>565</v>
      </c>
      <c r="P358" s="105">
        <f>IF(HLOOKUP($BT358,Prisudvikling!$CC$7:$KP$63,P$3)&gt;0,HLOOKUP($BT358,Prisudvikling!$CC$7:$KP$63,P$3),"")</f>
        <v>503</v>
      </c>
      <c r="Q358" s="105">
        <f>IF(HLOOKUP($BT358,Prisudvikling!$CC$7:$KP$63,Q$3)&gt;0,HLOOKUP($BT358,Prisudvikling!$CC$7:$KP$63,Q$3),"")</f>
        <v>975</v>
      </c>
      <c r="R358" s="105">
        <f>IF(HLOOKUP($BT358,Prisudvikling!$CC$7:$KP$63,R$3)&gt;0,HLOOKUP($BT358,Prisudvikling!$CC$7:$KP$63,R$3),"")</f>
        <v>892</v>
      </c>
      <c r="S358" s="105">
        <f>IF(HLOOKUP($BT358,Prisudvikling!$CC$7:$KP$63,S$3)&gt;0,HLOOKUP($BT358,Prisudvikling!$CC$7:$KP$63,S$3),"")</f>
        <v>552</v>
      </c>
      <c r="T358" s="105">
        <f>IF(HLOOKUP($BT358,Prisudvikling!$CC$7:$KP$63,T$3)&gt;0,HLOOKUP($BT358,Prisudvikling!$CC$7:$KP$63,T$3),"")</f>
        <v>517</v>
      </c>
      <c r="U358" s="105">
        <f>IF(HLOOKUP($BT358,Prisudvikling!$CC$7:$KP$63,U$3)&gt;0,HLOOKUP($BT358,Prisudvikling!$CC$7:$KP$63,U$3),"")</f>
        <v>199.25</v>
      </c>
      <c r="V358" s="105">
        <f>IF(HLOOKUP($BT358,Prisudvikling!$CC$7:$KP$63,V$3)&gt;0,HLOOKUP($BT358,Prisudvikling!$CC$7:$KP$63,V$3),"")</f>
        <v>207</v>
      </c>
      <c r="W358" s="105">
        <f>IF(HLOOKUP($BT358,Prisudvikling!$CC$7:$KP$63,W$3)&gt;0,HLOOKUP($BT358,Prisudvikling!$CC$7:$KP$63,W$3),"")</f>
        <v>221.25</v>
      </c>
      <c r="X358" s="32" t="str">
        <f>IF(HLOOKUP($BT358,Prisudvikling!$CC$7:$KP$63,X$3)&gt;0,HLOOKUP($BT358,Prisudvikling!$CC$7:$KP$63,X$3),"")</f>
        <v/>
      </c>
      <c r="Y358" s="32">
        <f>IF(HLOOKUP($BT358,Prisudvikling!$CC$7:$KP$63,Y$3)&gt;0,HLOOKUP($BT358,Prisudvikling!$CC$7:$KP$63,Y$3),"")</f>
        <v>1.8850465711842381</v>
      </c>
      <c r="Z358" s="32">
        <f>IF(HLOOKUP($BT358,Prisudvikling!$CC$7:$KP$63,Z$3)&gt;0,HLOOKUP($BT358,Prisudvikling!$CC$7:$KP$63,Z$3),"")</f>
        <v>3.55</v>
      </c>
      <c r="AA358" s="32">
        <f>IF(HLOOKUP($BT358,Prisudvikling!$CC$7:$KP$63,AA$3)&gt;0,HLOOKUP($BT358,Prisudvikling!$CC$7:$KP$63,AA$3),"")</f>
        <v>1.93</v>
      </c>
      <c r="AB358" s="32">
        <f>IF(HLOOKUP($BT358,Prisudvikling!$CC$7:$KP$63,AB$3)&gt;0,HLOOKUP($BT358,Prisudvikling!$CC$7:$KP$63,AB$3),"")</f>
        <v>9.25</v>
      </c>
      <c r="AC358" s="32">
        <f>IF(HLOOKUP($BT358,Prisudvikling!$CC$7:$KP$63,AC$3)&gt;0,HLOOKUP($BT358,Prisudvikling!$CC$7:$KP$63,AC$3),"")</f>
        <v>12</v>
      </c>
      <c r="AD358" s="32" t="str">
        <f>IF(HLOOKUP($BT358,Prisudvikling!$CC$7:$KP$63,AD$3)&gt;0,HLOOKUP($BT358,Prisudvikling!$CC$7:$KP$63,AD$3),"")</f>
        <v/>
      </c>
      <c r="AE358" s="32" t="str">
        <f>IF(HLOOKUP($BT358,Prisudvikling!$CC$7:$KP$63,AE$3)&gt;0,HLOOKUP($BT358,Prisudvikling!$CC$7:$KP$63,AE$3),"")</f>
        <v/>
      </c>
      <c r="AF358" s="32">
        <f>IF(HLOOKUP($BT358,Prisudvikling!$CC$7:$KP$63,AF$3)&gt;0,HLOOKUP($BT358,Prisudvikling!$CC$7:$KP$63,AF$3),"")</f>
        <v>1490</v>
      </c>
      <c r="AG358" s="32">
        <f>IF(HLOOKUP($BT358,Prisudvikling!$CC$7:$KP$63,AG$3)&gt;0,HLOOKUP($BT358,Prisudvikling!$CC$7:$KP$63,AG$3),"")</f>
        <v>2800</v>
      </c>
      <c r="AH358" s="32">
        <f>IF(HLOOKUP($BT358,Prisudvikling!$CC$7:$KP$63,AH$3)&gt;0,HLOOKUP($BT358,Prisudvikling!$CC$7:$KP$63,AH$3),"")</f>
        <v>1520</v>
      </c>
      <c r="AI358" s="32">
        <f>IF(HLOOKUP($BT358,Prisudvikling!$CC$7:$KP$63,AI$3)&gt;0,HLOOKUP($BT358,Prisudvikling!$CC$7:$KP$63,AI$3),"")</f>
        <v>7300</v>
      </c>
      <c r="AJ358" s="32">
        <f>IF(HLOOKUP($BT358,Prisudvikling!$CC$7:$KP$63,AJ$3)&gt;0,HLOOKUP($BT358,Prisudvikling!$CC$7:$KP$63,AJ$3),"")</f>
        <v>9470</v>
      </c>
      <c r="AK358" s="32" t="str">
        <f>IF(HLOOKUP($BT358,Prisudvikling!$CC$7:$KP$63,AK$3)&gt;0,HLOOKUP($BT358,Prisudvikling!$CC$7:$KP$63,AK$3),"")</f>
        <v xml:space="preserve"> </v>
      </c>
      <c r="AL358" s="32" t="str">
        <f>IF(HLOOKUP($BT358,Prisudvikling!$CC$7:$KP$63,AL$3)&gt;0,HLOOKUP($BT358,Prisudvikling!$CC$7:$KP$63,AL$3),"")</f>
        <v/>
      </c>
      <c r="AM358" s="32" t="str">
        <f>IF(HLOOKUP($BT358,Prisudvikling!$CC$7:$KP$63,AM$3)&gt;0,HLOOKUP($BT358,Prisudvikling!$CC$7:$KP$63,AM$3),"")</f>
        <v/>
      </c>
      <c r="AN358" s="113">
        <f>IF(HLOOKUP($BT358,Prisudvikling!$CC$7:$KP$63,AN$3)&gt;0,HLOOKUP($BT358,Prisudvikling!$CC$7:$KP$63,AN$3),"")</f>
        <v>192.17590000000001</v>
      </c>
      <c r="AO358" s="113">
        <f>IF(HLOOKUP($BT358,Prisudvikling!$CC$7:$KP$63,AO$3)&gt;0,HLOOKUP($BT358,Prisudvikling!$CC$7:$KP$63,AO$3),"")</f>
        <v>197.2</v>
      </c>
      <c r="AP358" s="113">
        <f>IF(HLOOKUP($BT358,Prisudvikling!$CC$7:$KP$63,AP$3)&gt;0,HLOOKUP($BT358,Prisudvikling!$CC$7:$KP$63,AP$3),"")</f>
        <v>192.4631</v>
      </c>
      <c r="AQ358" s="113">
        <f>IF(HLOOKUP($BT358,Prisudvikling!$CC$7:$KP$63,AQ$3)&gt;0,HLOOKUP($BT358,Prisudvikling!$CC$7:$KP$63,AQ$3),"")</f>
        <v>172.97790000000001</v>
      </c>
      <c r="AR358" s="113">
        <f>IF(HLOOKUP($BT358,Prisudvikling!$CC$7:$KP$63,AR$3)&gt;0,HLOOKUP($BT358,Prisudvikling!$CC$7:$KP$63,AR$3),"")</f>
        <v>178</v>
      </c>
      <c r="AS358" s="113">
        <f>IF(HLOOKUP($BT358,Prisudvikling!$CC$7:$KP$63,AS$3)&gt;0,HLOOKUP($BT358,Prisudvikling!$CC$7:$KP$63,AS$3),"")</f>
        <v>164.3484</v>
      </c>
      <c r="AT358" s="113">
        <f>IF(HLOOKUP($BT358,Prisudvikling!$CC$7:$KP$63,AT$3)&gt;0,HLOOKUP($BT358,Prisudvikling!$CC$7:$KP$63,AT$3),"")</f>
        <v>155.8449</v>
      </c>
      <c r="AU358" s="113">
        <f>IF(HLOOKUP($BT358,Prisudvikling!$CC$7:$KP$63,AU$3)&gt;0,HLOOKUP($BT358,Prisudvikling!$CC$7:$KP$63,AU$3),"")</f>
        <v>160.80000000000001</v>
      </c>
      <c r="AV358" s="113" t="str">
        <f>IF(HLOOKUP($BT358,Prisudvikling!$CC$7:$KP$63,AV$3)&gt;0,HLOOKUP($BT358,Prisudvikling!$CC$7:$KP$63,AV$3),"")</f>
        <v/>
      </c>
      <c r="AW358" s="113">
        <f>IF(HLOOKUP($BT358,Prisudvikling!$CC$7:$KP$63,AW$3)&gt;0,HLOOKUP($BT358,Prisudvikling!$CC$7:$KP$63,AW$3),"")</f>
        <v>169.26939999999999</v>
      </c>
      <c r="AX358" s="113">
        <f>IF(HLOOKUP($BT358,Prisudvikling!$CC$7:$KP$63,AX$3)&gt;0,HLOOKUP($BT358,Prisudvikling!$CC$7:$KP$63,AX$3),"")</f>
        <v>174.3</v>
      </c>
      <c r="BT358">
        <v>35</v>
      </c>
    </row>
    <row r="359" spans="1:72" x14ac:dyDescent="0.2">
      <c r="A359" s="82">
        <f>IF(HLOOKUP($BT359,Prisudvikling!$CC$7:$KP$63,D$3)&gt;0,YEAR(C359),0)</f>
        <v>2012</v>
      </c>
      <c r="B359" s="82">
        <f>IF(HLOOKUP($BT359,Prisudvikling!$CC$7:$KP$63,D$3)&gt;0,MONTH(C359),0)</f>
        <v>2</v>
      </c>
      <c r="C359" s="65">
        <f>IF(HLOOKUP($BT359,Prisudvikling!$CC$7:$KP$63,D$3)&gt;0,HLOOKUP($BT359,Prisudvikling!$CC$7:$KP$63,C$3),"")</f>
        <v>40956</v>
      </c>
      <c r="D359" s="105">
        <f>IF(HLOOKUP($BT359,Prisudvikling!$CC$7:$KP$63,D$3)&gt;0,HLOOKUP($BT359,Prisudvikling!$CC$7:$KP$63,D$3),"")</f>
        <v>164</v>
      </c>
      <c r="E359" s="105">
        <f>IF(HLOOKUP($BT359,Prisudvikling!$CC$7:$KP$63,E$3)&gt;0,HLOOKUP($BT359,Prisudvikling!$CC$7:$KP$63,E$3),"")</f>
        <v>158.08000000000001</v>
      </c>
      <c r="F359" s="105">
        <f>IF(HLOOKUP($BT359,Prisudvikling!$CC$7:$KP$63,F$3)&gt;0,HLOOKUP($BT359,Prisudvikling!$CC$7:$KP$63,F$3),"")</f>
        <v>152</v>
      </c>
      <c r="G359" s="105">
        <f>IF(HLOOKUP($BT359,Prisudvikling!$CC$7:$KP$63,G$3)&gt;0,HLOOKUP($BT359,Prisudvikling!$CC$7:$KP$63,G$3),"")</f>
        <v>205</v>
      </c>
      <c r="H359" s="105" t="str">
        <f>IF(HLOOKUP($BT359,Prisudvikling!$CC$7:$KP$63,H$3)&gt;0,HLOOKUP($BT359,Prisudvikling!$CC$7:$KP$63,H$3),"")</f>
        <v/>
      </c>
      <c r="I359" s="105">
        <f>IF(HLOOKUP($BT359,Prisudvikling!$CC$7:$KP$63,I$3)&gt;0,HLOOKUP($BT359,Prisudvikling!$CC$7:$KP$63,I$3),"")</f>
        <v>246</v>
      </c>
      <c r="J359" s="105">
        <f>IF(HLOOKUP($BT359,Prisudvikling!$CC$7:$KP$63,J$3)&gt;0,HLOOKUP($BT359,Prisudvikling!$CC$7:$KP$63,J$3),"")</f>
        <v>545</v>
      </c>
      <c r="K359" s="105">
        <f>IF(HLOOKUP($BT359,Prisudvikling!$CC$7:$KP$63,K$3)&gt;0,HLOOKUP($BT359,Prisudvikling!$CC$7:$KP$63,K$3),"")</f>
        <v>165</v>
      </c>
      <c r="L359" s="105">
        <f>IF(HLOOKUP($BT359,Prisudvikling!$CC$7:$KP$63,L$3)&gt;0,HLOOKUP($BT359,Prisudvikling!$CC$7:$KP$63,L$3),"")</f>
        <v>185</v>
      </c>
      <c r="M359" s="105">
        <f>IF(HLOOKUP($BT359,Prisudvikling!$CC$7:$KP$63,M$3)&gt;0,HLOOKUP($BT359,Prisudvikling!$CC$7:$KP$63,M$3),"")</f>
        <v>137</v>
      </c>
      <c r="N359" s="105">
        <f>IF(HLOOKUP($BT359,Prisudvikling!$CC$7:$KP$63,N$3)&gt;0,HLOOKUP($BT359,Prisudvikling!$CC$7:$KP$63,N$3),"")</f>
        <v>830</v>
      </c>
      <c r="O359" s="105">
        <f>IF(HLOOKUP($BT359,Prisudvikling!$CC$7:$KP$63,O$3)&gt;0,HLOOKUP($BT359,Prisudvikling!$CC$7:$KP$63,O$3),"")</f>
        <v>656.5</v>
      </c>
      <c r="P359" s="105">
        <f>IF(HLOOKUP($BT359,Prisudvikling!$CC$7:$KP$63,P$3)&gt;0,HLOOKUP($BT359,Prisudvikling!$CC$7:$KP$63,P$3),"")</f>
        <v>503</v>
      </c>
      <c r="Q359" s="105">
        <f>IF(HLOOKUP($BT359,Prisudvikling!$CC$7:$KP$63,Q$3)&gt;0,HLOOKUP($BT359,Prisudvikling!$CC$7:$KP$63,Q$3),"")</f>
        <v>975</v>
      </c>
      <c r="R359" s="105">
        <f>IF(HLOOKUP($BT359,Prisudvikling!$CC$7:$KP$63,R$3)&gt;0,HLOOKUP($BT359,Prisudvikling!$CC$7:$KP$63,R$3),"")</f>
        <v>892</v>
      </c>
      <c r="S359" s="105">
        <f>IF(HLOOKUP($BT359,Prisudvikling!$CC$7:$KP$63,S$3)&gt;0,HLOOKUP($BT359,Prisudvikling!$CC$7:$KP$63,S$3),"")</f>
        <v>552</v>
      </c>
      <c r="T359" s="105">
        <f>IF(HLOOKUP($BT359,Prisudvikling!$CC$7:$KP$63,T$3)&gt;0,HLOOKUP($BT359,Prisudvikling!$CC$7:$KP$63,T$3),"")</f>
        <v>517</v>
      </c>
      <c r="U359" s="105">
        <f>IF(HLOOKUP($BT359,Prisudvikling!$CC$7:$KP$63,U$3)&gt;0,HLOOKUP($BT359,Prisudvikling!$CC$7:$KP$63,U$3),"")</f>
        <v>200</v>
      </c>
      <c r="V359" s="105">
        <f>IF(HLOOKUP($BT359,Prisudvikling!$CC$7:$KP$63,V$3)&gt;0,HLOOKUP($BT359,Prisudvikling!$CC$7:$KP$63,V$3),"")</f>
        <v>209</v>
      </c>
      <c r="W359" s="105">
        <f>IF(HLOOKUP($BT359,Prisudvikling!$CC$7:$KP$63,W$3)&gt;0,HLOOKUP($BT359,Prisudvikling!$CC$7:$KP$63,W$3),"")</f>
        <v>223.25</v>
      </c>
      <c r="X359" s="32" t="str">
        <f>IF(HLOOKUP($BT359,Prisudvikling!$CC$7:$KP$63,X$3)&gt;0,HLOOKUP($BT359,Prisudvikling!$CC$7:$KP$63,X$3),"")</f>
        <v/>
      </c>
      <c r="Y359" s="32">
        <f>IF(HLOOKUP($BT359,Prisudvikling!$CC$7:$KP$63,Y$3)&gt;0,HLOOKUP($BT359,Prisudvikling!$CC$7:$KP$63,Y$3),"")</f>
        <v>1.8850465711842381</v>
      </c>
      <c r="Z359" s="32">
        <f>IF(HLOOKUP($BT359,Prisudvikling!$CC$7:$KP$63,Z$3)&gt;0,HLOOKUP($BT359,Prisudvikling!$CC$7:$KP$63,Z$3),"")</f>
        <v>3.33</v>
      </c>
      <c r="AA359" s="32">
        <f>IF(HLOOKUP($BT359,Prisudvikling!$CC$7:$KP$63,AA$3)&gt;0,HLOOKUP($BT359,Prisudvikling!$CC$7:$KP$63,AA$3),"")</f>
        <v>1.93</v>
      </c>
      <c r="AB359" s="32">
        <f>IF(HLOOKUP($BT359,Prisudvikling!$CC$7:$KP$63,AB$3)&gt;0,HLOOKUP($BT359,Prisudvikling!$CC$7:$KP$63,AB$3),"")</f>
        <v>8.75</v>
      </c>
      <c r="AC359" s="32">
        <f>IF(HLOOKUP($BT359,Prisudvikling!$CC$7:$KP$63,AC$3)&gt;0,HLOOKUP($BT359,Prisudvikling!$CC$7:$KP$63,AC$3),"")</f>
        <v>12</v>
      </c>
      <c r="AD359" s="32" t="str">
        <f>IF(HLOOKUP($BT359,Prisudvikling!$CC$7:$KP$63,AD$3)&gt;0,HLOOKUP($BT359,Prisudvikling!$CC$7:$KP$63,AD$3),"")</f>
        <v/>
      </c>
      <c r="AE359" s="32" t="str">
        <f>IF(HLOOKUP($BT359,Prisudvikling!$CC$7:$KP$63,AE$3)&gt;0,HLOOKUP($BT359,Prisudvikling!$CC$7:$KP$63,AE$3),"")</f>
        <v/>
      </c>
      <c r="AF359" s="32">
        <f>IF(HLOOKUP($BT359,Prisudvikling!$CC$7:$KP$63,AF$3)&gt;0,HLOOKUP($BT359,Prisudvikling!$CC$7:$KP$63,AF$3),"")</f>
        <v>1490</v>
      </c>
      <c r="AG359" s="32">
        <f>IF(HLOOKUP($BT359,Prisudvikling!$CC$7:$KP$63,AG$3)&gt;0,HLOOKUP($BT359,Prisudvikling!$CC$7:$KP$63,AG$3),"")</f>
        <v>2630</v>
      </c>
      <c r="AH359" s="32">
        <f>IF(HLOOKUP($BT359,Prisudvikling!$CC$7:$KP$63,AH$3)&gt;0,HLOOKUP($BT359,Prisudvikling!$CC$7:$KP$63,AH$3),"")</f>
        <v>1520</v>
      </c>
      <c r="AI359" s="32">
        <f>IF(HLOOKUP($BT359,Prisudvikling!$CC$7:$KP$63,AI$3)&gt;0,HLOOKUP($BT359,Prisudvikling!$CC$7:$KP$63,AI$3),"")</f>
        <v>6910</v>
      </c>
      <c r="AJ359" s="32">
        <f>IF(HLOOKUP($BT359,Prisudvikling!$CC$7:$KP$63,AJ$3)&gt;0,HLOOKUP($BT359,Prisudvikling!$CC$7:$KP$63,AJ$3),"")</f>
        <v>9470</v>
      </c>
      <c r="AK359" s="32" t="str">
        <f>IF(HLOOKUP($BT359,Prisudvikling!$CC$7:$KP$63,AK$3)&gt;0,HLOOKUP($BT359,Prisudvikling!$CC$7:$KP$63,AK$3),"")</f>
        <v xml:space="preserve"> </v>
      </c>
      <c r="AL359" s="32" t="str">
        <f>IF(HLOOKUP($BT359,Prisudvikling!$CC$7:$KP$63,AL$3)&gt;0,HLOOKUP($BT359,Prisudvikling!$CC$7:$KP$63,AL$3),"")</f>
        <v/>
      </c>
      <c r="AM359" s="32" t="str">
        <f>IF(HLOOKUP($BT359,Prisudvikling!$CC$7:$KP$63,AM$3)&gt;0,HLOOKUP($BT359,Prisudvikling!$CC$7:$KP$63,AM$3),"")</f>
        <v/>
      </c>
      <c r="AN359" s="113">
        <f>IF(HLOOKUP($BT359,Prisudvikling!$CC$7:$KP$63,AN$3)&gt;0,HLOOKUP($BT359,Prisudvikling!$CC$7:$KP$63,AN$3),"")</f>
        <v>207.81479999999999</v>
      </c>
      <c r="AO359" s="113">
        <f>IF(HLOOKUP($BT359,Prisudvikling!$CC$7:$KP$63,AO$3)&gt;0,HLOOKUP($BT359,Prisudvikling!$CC$7:$KP$63,AO$3),"")</f>
        <v>212.8</v>
      </c>
      <c r="AP359" s="113">
        <f>IF(HLOOKUP($BT359,Prisudvikling!$CC$7:$KP$63,AP$3)&gt;0,HLOOKUP($BT359,Prisudvikling!$CC$7:$KP$63,AP$3),"")</f>
        <v>190.89529999999999</v>
      </c>
      <c r="AQ359" s="113">
        <f>IF(HLOOKUP($BT359,Prisudvikling!$CC$7:$KP$63,AQ$3)&gt;0,HLOOKUP($BT359,Prisudvikling!$CC$7:$KP$63,AQ$3),"")</f>
        <v>174.5633</v>
      </c>
      <c r="AR359" s="113">
        <f>IF(HLOOKUP($BT359,Prisudvikling!$CC$7:$KP$63,AR$3)&gt;0,HLOOKUP($BT359,Prisudvikling!$CC$7:$KP$63,AR$3),"")</f>
        <v>179.6</v>
      </c>
      <c r="AS359" s="113">
        <f>IF(HLOOKUP($BT359,Prisudvikling!$CC$7:$KP$63,AS$3)&gt;0,HLOOKUP($BT359,Prisudvikling!$CC$7:$KP$63,AS$3),"")</f>
        <v>151.24619999999999</v>
      </c>
      <c r="AT359" s="113">
        <f>IF(HLOOKUP($BT359,Prisudvikling!$CC$7:$KP$63,AT$3)&gt;0,HLOOKUP($BT359,Prisudvikling!$CC$7:$KP$63,AT$3),"")</f>
        <v>157.5746</v>
      </c>
      <c r="AU359" s="113">
        <f>IF(HLOOKUP($BT359,Prisudvikling!$CC$7:$KP$63,AU$3)&gt;0,HLOOKUP($BT359,Prisudvikling!$CC$7:$KP$63,AU$3),"")</f>
        <v>162.6</v>
      </c>
      <c r="AV359" s="113" t="str">
        <f>IF(HLOOKUP($BT359,Prisudvikling!$CC$7:$KP$63,AV$3)&gt;0,HLOOKUP($BT359,Prisudvikling!$CC$7:$KP$63,AV$3),"")</f>
        <v/>
      </c>
      <c r="AW359" s="113">
        <f>IF(HLOOKUP($BT359,Prisudvikling!$CC$7:$KP$63,AW$3)&gt;0,HLOOKUP($BT359,Prisudvikling!$CC$7:$KP$63,AW$3),"")</f>
        <v>171.60810000000001</v>
      </c>
      <c r="AX359" s="113">
        <f>IF(HLOOKUP($BT359,Prisudvikling!$CC$7:$KP$63,AX$3)&gt;0,HLOOKUP($BT359,Prisudvikling!$CC$7:$KP$63,AX$3),"")</f>
        <v>176.6</v>
      </c>
      <c r="BT359">
        <v>36</v>
      </c>
    </row>
    <row r="360" spans="1:72" x14ac:dyDescent="0.2">
      <c r="A360" s="82">
        <f>IF(HLOOKUP($BT360,Prisudvikling!$CC$7:$KP$63,D$3)&gt;0,YEAR(C360),0)</f>
        <v>2012</v>
      </c>
      <c r="B360" s="82">
        <f>IF(HLOOKUP($BT360,Prisudvikling!$CC$7:$KP$63,D$3)&gt;0,MONTH(C360),0)</f>
        <v>2</v>
      </c>
      <c r="C360" s="65">
        <f>IF(HLOOKUP($BT360,Prisudvikling!$CC$7:$KP$63,D$3)&gt;0,HLOOKUP($BT360,Prisudvikling!$CC$7:$KP$63,C$3),"")</f>
        <v>40963</v>
      </c>
      <c r="D360" s="105">
        <f>IF(HLOOKUP($BT360,Prisudvikling!$CC$7:$KP$63,D$3)&gt;0,HLOOKUP($BT360,Prisudvikling!$CC$7:$KP$63,D$3),"")</f>
        <v>162</v>
      </c>
      <c r="E360" s="105">
        <f>IF(HLOOKUP($BT360,Prisudvikling!$CC$7:$KP$63,E$3)&gt;0,HLOOKUP($BT360,Prisudvikling!$CC$7:$KP$63,E$3),"")</f>
        <v>155</v>
      </c>
      <c r="F360" s="105">
        <f>IF(HLOOKUP($BT360,Prisudvikling!$CC$7:$KP$63,F$3)&gt;0,HLOOKUP($BT360,Prisudvikling!$CC$7:$KP$63,F$3),"")</f>
        <v>154</v>
      </c>
      <c r="G360" s="105">
        <f>IF(HLOOKUP($BT360,Prisudvikling!$CC$7:$KP$63,G$3)&gt;0,HLOOKUP($BT360,Prisudvikling!$CC$7:$KP$63,G$3),"")</f>
        <v>208</v>
      </c>
      <c r="H360" s="105" t="str">
        <f>IF(HLOOKUP($BT360,Prisudvikling!$CC$7:$KP$63,H$3)&gt;0,HLOOKUP($BT360,Prisudvikling!$CC$7:$KP$63,H$3),"")</f>
        <v/>
      </c>
      <c r="I360" s="105">
        <f>IF(HLOOKUP($BT360,Prisudvikling!$CC$7:$KP$63,I$3)&gt;0,HLOOKUP($BT360,Prisudvikling!$CC$7:$KP$63,I$3),"")</f>
        <v>250</v>
      </c>
      <c r="J360" s="105">
        <f>IF(HLOOKUP($BT360,Prisudvikling!$CC$7:$KP$63,J$3)&gt;0,HLOOKUP($BT360,Prisudvikling!$CC$7:$KP$63,J$3),"")</f>
        <v>547</v>
      </c>
      <c r="K360" s="105">
        <f>IF(HLOOKUP($BT360,Prisudvikling!$CC$7:$KP$63,K$3)&gt;0,HLOOKUP($BT360,Prisudvikling!$CC$7:$KP$63,K$3),"")</f>
        <v>167</v>
      </c>
      <c r="L360" s="105">
        <f>IF(HLOOKUP($BT360,Prisudvikling!$CC$7:$KP$63,L$3)&gt;0,HLOOKUP($BT360,Prisudvikling!$CC$7:$KP$63,L$3),"")</f>
        <v>185</v>
      </c>
      <c r="M360" s="105">
        <f>IF(HLOOKUP($BT360,Prisudvikling!$CC$7:$KP$63,M$3)&gt;0,HLOOKUP($BT360,Prisudvikling!$CC$7:$KP$63,M$3),"")</f>
        <v>144.5</v>
      </c>
      <c r="N360" s="105">
        <f>IF(HLOOKUP($BT360,Prisudvikling!$CC$7:$KP$63,N$3)&gt;0,HLOOKUP($BT360,Prisudvikling!$CC$7:$KP$63,N$3),"")</f>
        <v>830</v>
      </c>
      <c r="O360" s="105">
        <f>IF(HLOOKUP($BT360,Prisudvikling!$CC$7:$KP$63,O$3)&gt;0,HLOOKUP($BT360,Prisudvikling!$CC$7:$KP$63,O$3),"")</f>
        <v>673</v>
      </c>
      <c r="P360" s="105">
        <f>IF(HLOOKUP($BT360,Prisudvikling!$CC$7:$KP$63,P$3)&gt;0,HLOOKUP($BT360,Prisudvikling!$CC$7:$KP$63,P$3),"")</f>
        <v>503</v>
      </c>
      <c r="Q360" s="105">
        <f>IF(HLOOKUP($BT360,Prisudvikling!$CC$7:$KP$63,Q$3)&gt;0,HLOOKUP($BT360,Prisudvikling!$CC$7:$KP$63,Q$3),"")</f>
        <v>975</v>
      </c>
      <c r="R360" s="105">
        <f>IF(HLOOKUP($BT360,Prisudvikling!$CC$7:$KP$63,R$3)&gt;0,HLOOKUP($BT360,Prisudvikling!$CC$7:$KP$63,R$3),"")</f>
        <v>892</v>
      </c>
      <c r="S360" s="105">
        <f>IF(HLOOKUP($BT360,Prisudvikling!$CC$7:$KP$63,S$3)&gt;0,HLOOKUP($BT360,Prisudvikling!$CC$7:$KP$63,S$3),"")</f>
        <v>552</v>
      </c>
      <c r="T360" s="105">
        <f>IF(HLOOKUP($BT360,Prisudvikling!$CC$7:$KP$63,T$3)&gt;0,HLOOKUP($BT360,Prisudvikling!$CC$7:$KP$63,T$3),"")</f>
        <v>517</v>
      </c>
      <c r="U360" s="105">
        <f>IF(HLOOKUP($BT360,Prisudvikling!$CC$7:$KP$63,U$3)&gt;0,HLOOKUP($BT360,Prisudvikling!$CC$7:$KP$63,U$3),"")</f>
        <v>199.75</v>
      </c>
      <c r="V360" s="105">
        <f>IF(HLOOKUP($BT360,Prisudvikling!$CC$7:$KP$63,V$3)&gt;0,HLOOKUP($BT360,Prisudvikling!$CC$7:$KP$63,V$3),"")</f>
        <v>210</v>
      </c>
      <c r="W360" s="105">
        <f>IF(HLOOKUP($BT360,Prisudvikling!$CC$7:$KP$63,W$3)&gt;0,HLOOKUP($BT360,Prisudvikling!$CC$7:$KP$63,W$3),"")</f>
        <v>224.5</v>
      </c>
      <c r="X360" s="32" t="str">
        <f>IF(HLOOKUP($BT360,Prisudvikling!$CC$7:$KP$63,X$3)&gt;0,HLOOKUP($BT360,Prisudvikling!$CC$7:$KP$63,X$3),"")</f>
        <v/>
      </c>
      <c r="Y360" s="32">
        <f>IF(HLOOKUP($BT360,Prisudvikling!$CC$7:$KP$63,Y$3)&gt;0,HLOOKUP($BT360,Prisudvikling!$CC$7:$KP$63,Y$3),"")</f>
        <v>1.8850465711842381</v>
      </c>
      <c r="Z360" s="32">
        <f>IF(HLOOKUP($BT360,Prisudvikling!$CC$7:$KP$63,Z$3)&gt;0,HLOOKUP($BT360,Prisudvikling!$CC$7:$KP$63,Z$3),"")</f>
        <v>3.33</v>
      </c>
      <c r="AA360" s="32">
        <f>IF(HLOOKUP($BT360,Prisudvikling!$CC$7:$KP$63,AA$3)&gt;0,HLOOKUP($BT360,Prisudvikling!$CC$7:$KP$63,AA$3),"")</f>
        <v>1.93</v>
      </c>
      <c r="AB360" s="32">
        <f>IF(HLOOKUP($BT360,Prisudvikling!$CC$7:$KP$63,AB$3)&gt;0,HLOOKUP($BT360,Prisudvikling!$CC$7:$KP$63,AB$3),"")</f>
        <v>8.75</v>
      </c>
      <c r="AC360" s="32">
        <f>IF(HLOOKUP($BT360,Prisudvikling!$CC$7:$KP$63,AC$3)&gt;0,HLOOKUP($BT360,Prisudvikling!$CC$7:$KP$63,AC$3),"")</f>
        <v>12</v>
      </c>
      <c r="AD360" s="32" t="str">
        <f>IF(HLOOKUP($BT360,Prisudvikling!$CC$7:$KP$63,AD$3)&gt;0,HLOOKUP($BT360,Prisudvikling!$CC$7:$KP$63,AD$3),"")</f>
        <v/>
      </c>
      <c r="AE360" s="32" t="str">
        <f>IF(HLOOKUP($BT360,Prisudvikling!$CC$7:$KP$63,AE$3)&gt;0,HLOOKUP($BT360,Prisudvikling!$CC$7:$KP$63,AE$3),"")</f>
        <v/>
      </c>
      <c r="AF360" s="32">
        <f>IF(HLOOKUP($BT360,Prisudvikling!$CC$7:$KP$63,AF$3)&gt;0,HLOOKUP($BT360,Prisudvikling!$CC$7:$KP$63,AF$3),"")</f>
        <v>1490</v>
      </c>
      <c r="AG360" s="32">
        <f>IF(HLOOKUP($BT360,Prisudvikling!$CC$7:$KP$63,AG$3)&gt;0,HLOOKUP($BT360,Prisudvikling!$CC$7:$KP$63,AG$3),"")</f>
        <v>2630</v>
      </c>
      <c r="AH360" s="32">
        <f>IF(HLOOKUP($BT360,Prisudvikling!$CC$7:$KP$63,AH$3)&gt;0,HLOOKUP($BT360,Prisudvikling!$CC$7:$KP$63,AH$3),"")</f>
        <v>1520</v>
      </c>
      <c r="AI360" s="32">
        <f>IF(HLOOKUP($BT360,Prisudvikling!$CC$7:$KP$63,AI$3)&gt;0,HLOOKUP($BT360,Prisudvikling!$CC$7:$KP$63,AI$3),"")</f>
        <v>6910</v>
      </c>
      <c r="AJ360" s="32">
        <f>IF(HLOOKUP($BT360,Prisudvikling!$CC$7:$KP$63,AJ$3)&gt;0,HLOOKUP($BT360,Prisudvikling!$CC$7:$KP$63,AJ$3),"")</f>
        <v>9470</v>
      </c>
      <c r="AK360" s="32" t="str">
        <f>IF(HLOOKUP($BT360,Prisudvikling!$CC$7:$KP$63,AK$3)&gt;0,HLOOKUP($BT360,Prisudvikling!$CC$7:$KP$63,AK$3),"")</f>
        <v xml:space="preserve"> </v>
      </c>
      <c r="AL360" s="32" t="str">
        <f>IF(HLOOKUP($BT360,Prisudvikling!$CC$7:$KP$63,AL$3)&gt;0,HLOOKUP($BT360,Prisudvikling!$CC$7:$KP$63,AL$3),"")</f>
        <v/>
      </c>
      <c r="AM360" s="32" t="str">
        <f>IF(HLOOKUP($BT360,Prisudvikling!$CC$7:$KP$63,AM$3)&gt;0,HLOOKUP($BT360,Prisudvikling!$CC$7:$KP$63,AM$3),"")</f>
        <v/>
      </c>
      <c r="AN360" s="113">
        <f>IF(HLOOKUP($BT360,Prisudvikling!$CC$7:$KP$63,AN$3)&gt;0,HLOOKUP($BT360,Prisudvikling!$CC$7:$KP$63,AN$3),"")</f>
        <v>196.0258</v>
      </c>
      <c r="AO360" s="113">
        <f>IF(HLOOKUP($BT360,Prisudvikling!$CC$7:$KP$63,AO$3)&gt;0,HLOOKUP($BT360,Prisudvikling!$CC$7:$KP$63,AO$3),"")</f>
        <v>201</v>
      </c>
      <c r="AP360" s="113">
        <f>IF(HLOOKUP($BT360,Prisudvikling!$CC$7:$KP$63,AP$3)&gt;0,HLOOKUP($BT360,Prisudvikling!$CC$7:$KP$63,AP$3),"")</f>
        <v>185.73179999999999</v>
      </c>
      <c r="AQ360" s="113">
        <f>IF(HLOOKUP($BT360,Prisudvikling!$CC$7:$KP$63,AQ$3)&gt;0,HLOOKUP($BT360,Prisudvikling!$CC$7:$KP$63,AQ$3),"")</f>
        <v>173.37110000000001</v>
      </c>
      <c r="AR360" s="113">
        <f>IF(HLOOKUP($BT360,Prisudvikling!$CC$7:$KP$63,AR$3)&gt;0,HLOOKUP($BT360,Prisudvikling!$CC$7:$KP$63,AR$3),"")</f>
        <v>178.4</v>
      </c>
      <c r="AS360" s="113">
        <f>IF(HLOOKUP($BT360,Prisudvikling!$CC$7:$KP$63,AS$3)&gt;0,HLOOKUP($BT360,Prisudvikling!$CC$7:$KP$63,AS$3),"")</f>
        <v>151.96080000000001</v>
      </c>
      <c r="AT360" s="113">
        <f>IF(HLOOKUP($BT360,Prisudvikling!$CC$7:$KP$63,AT$3)&gt;0,HLOOKUP($BT360,Prisudvikling!$CC$7:$KP$63,AT$3),"")</f>
        <v>155.72929999999999</v>
      </c>
      <c r="AU360" s="113">
        <f>IF(HLOOKUP($BT360,Prisudvikling!$CC$7:$KP$63,AU$3)&gt;0,HLOOKUP($BT360,Prisudvikling!$CC$7:$KP$63,AU$3),"")</f>
        <v>160.69999999999999</v>
      </c>
      <c r="AV360" s="113" t="str">
        <f>IF(HLOOKUP($BT360,Prisudvikling!$CC$7:$KP$63,AV$3)&gt;0,HLOOKUP($BT360,Prisudvikling!$CC$7:$KP$63,AV$3),"")</f>
        <v/>
      </c>
      <c r="AW360" s="113">
        <f>IF(HLOOKUP($BT360,Prisudvikling!$CC$7:$KP$63,AW$3)&gt;0,HLOOKUP($BT360,Prisudvikling!$CC$7:$KP$63,AW$3),"")</f>
        <v>170.339</v>
      </c>
      <c r="AX360" s="113">
        <f>IF(HLOOKUP($BT360,Prisudvikling!$CC$7:$KP$63,AX$3)&gt;0,HLOOKUP($BT360,Prisudvikling!$CC$7:$KP$63,AX$3),"")</f>
        <v>175.3</v>
      </c>
      <c r="BT360">
        <v>37</v>
      </c>
    </row>
    <row r="361" spans="1:72" x14ac:dyDescent="0.2">
      <c r="A361" s="82">
        <f>IF(HLOOKUP($BT361,Prisudvikling!$CC$7:$KP$63,D$3)&gt;0,YEAR(C361),0)</f>
        <v>2012</v>
      </c>
      <c r="B361" s="82">
        <f>IF(HLOOKUP($BT361,Prisudvikling!$CC$7:$KP$63,D$3)&gt;0,MONTH(C361),0)</f>
        <v>3</v>
      </c>
      <c r="C361" s="65">
        <f>IF(HLOOKUP($BT361,Prisudvikling!$CC$7:$KP$63,D$3)&gt;0,HLOOKUP($BT361,Prisudvikling!$CC$7:$KP$63,C$3),"")</f>
        <v>40970</v>
      </c>
      <c r="D361" s="105">
        <f>IF(HLOOKUP($BT361,Prisudvikling!$CC$7:$KP$63,D$3)&gt;0,HLOOKUP($BT361,Prisudvikling!$CC$7:$KP$63,D$3),"")</f>
        <v>162</v>
      </c>
      <c r="E361" s="105">
        <f>IF(HLOOKUP($BT361,Prisudvikling!$CC$7:$KP$63,E$3)&gt;0,HLOOKUP($BT361,Prisudvikling!$CC$7:$KP$63,E$3),"")</f>
        <v>155</v>
      </c>
      <c r="F361" s="105">
        <f>IF(HLOOKUP($BT361,Prisudvikling!$CC$7:$KP$63,F$3)&gt;0,HLOOKUP($BT361,Prisudvikling!$CC$7:$KP$63,F$3),"")</f>
        <v>154</v>
      </c>
      <c r="G361" s="105">
        <f>IF(HLOOKUP($BT361,Prisudvikling!$CC$7:$KP$63,G$3)&gt;0,HLOOKUP($BT361,Prisudvikling!$CC$7:$KP$63,G$3),"")</f>
        <v>208</v>
      </c>
      <c r="H361" s="105" t="str">
        <f>IF(HLOOKUP($BT361,Prisudvikling!$CC$7:$KP$63,H$3)&gt;0,HLOOKUP($BT361,Prisudvikling!$CC$7:$KP$63,H$3),"")</f>
        <v/>
      </c>
      <c r="I361" s="105">
        <f>IF(HLOOKUP($BT361,Prisudvikling!$CC$7:$KP$63,I$3)&gt;0,HLOOKUP($BT361,Prisudvikling!$CC$7:$KP$63,I$3),"")</f>
        <v>243.75</v>
      </c>
      <c r="J361" s="105">
        <f>IF(HLOOKUP($BT361,Prisudvikling!$CC$7:$KP$63,J$3)&gt;0,HLOOKUP($BT361,Prisudvikling!$CC$7:$KP$63,J$3),"")</f>
        <v>547</v>
      </c>
      <c r="K361" s="105">
        <f>IF(HLOOKUP($BT361,Prisudvikling!$CC$7:$KP$63,K$3)&gt;0,HLOOKUP($BT361,Prisudvikling!$CC$7:$KP$63,K$3),"")</f>
        <v>168.5</v>
      </c>
      <c r="L361" s="105">
        <f>IF(HLOOKUP($BT361,Prisudvikling!$CC$7:$KP$63,L$3)&gt;0,HLOOKUP($BT361,Prisudvikling!$CC$7:$KP$63,L$3),"")</f>
        <v>185</v>
      </c>
      <c r="M361" s="105">
        <f>IF(HLOOKUP($BT361,Prisudvikling!$CC$7:$KP$63,M$3)&gt;0,HLOOKUP($BT361,Prisudvikling!$CC$7:$KP$63,M$3),"")</f>
        <v>137</v>
      </c>
      <c r="N361" s="105">
        <f>IF(HLOOKUP($BT361,Prisudvikling!$CC$7:$KP$63,N$3)&gt;0,HLOOKUP($BT361,Prisudvikling!$CC$7:$KP$63,N$3),"")</f>
        <v>830</v>
      </c>
      <c r="O361" s="105">
        <f>IF(HLOOKUP($BT361,Prisudvikling!$CC$7:$KP$63,O$3)&gt;0,HLOOKUP($BT361,Prisudvikling!$CC$7:$KP$63,O$3),"")</f>
        <v>673</v>
      </c>
      <c r="P361" s="105">
        <f>IF(HLOOKUP($BT361,Prisudvikling!$CC$7:$KP$63,P$3)&gt;0,HLOOKUP($BT361,Prisudvikling!$CC$7:$KP$63,P$3),"")</f>
        <v>503</v>
      </c>
      <c r="Q361" s="105">
        <f>IF(HLOOKUP($BT361,Prisudvikling!$CC$7:$KP$63,Q$3)&gt;0,HLOOKUP($BT361,Prisudvikling!$CC$7:$KP$63,Q$3),"")</f>
        <v>975</v>
      </c>
      <c r="R361" s="105">
        <f>IF(HLOOKUP($BT361,Prisudvikling!$CC$7:$KP$63,R$3)&gt;0,HLOOKUP($BT361,Prisudvikling!$CC$7:$KP$63,R$3),"")</f>
        <v>892</v>
      </c>
      <c r="S361" s="105">
        <f>IF(HLOOKUP($BT361,Prisudvikling!$CC$7:$KP$63,S$3)&gt;0,HLOOKUP($BT361,Prisudvikling!$CC$7:$KP$63,S$3),"")</f>
        <v>552</v>
      </c>
      <c r="T361" s="105">
        <f>IF(HLOOKUP($BT361,Prisudvikling!$CC$7:$KP$63,T$3)&gt;0,HLOOKUP($BT361,Prisudvikling!$CC$7:$KP$63,T$3),"")</f>
        <v>517</v>
      </c>
      <c r="U361" s="105">
        <f>IF(HLOOKUP($BT361,Prisudvikling!$CC$7:$KP$63,U$3)&gt;0,HLOOKUP($BT361,Prisudvikling!$CC$7:$KP$63,U$3),"")</f>
        <v>200.25</v>
      </c>
      <c r="V361" s="105">
        <f>IF(HLOOKUP($BT361,Prisudvikling!$CC$7:$KP$63,V$3)&gt;0,HLOOKUP($BT361,Prisudvikling!$CC$7:$KP$63,V$3),"")</f>
        <v>211</v>
      </c>
      <c r="W361" s="105">
        <f>IF(HLOOKUP($BT361,Prisudvikling!$CC$7:$KP$63,W$3)&gt;0,HLOOKUP($BT361,Prisudvikling!$CC$7:$KP$63,W$3),"")</f>
        <v>226.25</v>
      </c>
      <c r="X361" s="32" t="str">
        <f>IF(HLOOKUP($BT361,Prisudvikling!$CC$7:$KP$63,X$3)&gt;0,HLOOKUP($BT361,Prisudvikling!$CC$7:$KP$63,X$3),"")</f>
        <v/>
      </c>
      <c r="Y361" s="32">
        <f>IF(HLOOKUP($BT361,Prisudvikling!$CC$7:$KP$63,Y$3)&gt;0,HLOOKUP($BT361,Prisudvikling!$CC$7:$KP$63,Y$3),"")</f>
        <v>1.8850465711842381</v>
      </c>
      <c r="Z361" s="32">
        <f>IF(HLOOKUP($BT361,Prisudvikling!$CC$7:$KP$63,Z$3)&gt;0,HLOOKUP($BT361,Prisudvikling!$CC$7:$KP$63,Z$3),"")</f>
        <v>3.33</v>
      </c>
      <c r="AA361" s="32">
        <f>IF(HLOOKUP($BT361,Prisudvikling!$CC$7:$KP$63,AA$3)&gt;0,HLOOKUP($BT361,Prisudvikling!$CC$7:$KP$63,AA$3),"")</f>
        <v>1.93</v>
      </c>
      <c r="AB361" s="32">
        <f>IF(HLOOKUP($BT361,Prisudvikling!$CC$7:$KP$63,AB$3)&gt;0,HLOOKUP($BT361,Prisudvikling!$CC$7:$KP$63,AB$3),"")</f>
        <v>8.75</v>
      </c>
      <c r="AC361" s="32">
        <f>IF(HLOOKUP($BT361,Prisudvikling!$CC$7:$KP$63,AC$3)&gt;0,HLOOKUP($BT361,Prisudvikling!$CC$7:$KP$63,AC$3),"")</f>
        <v>12</v>
      </c>
      <c r="AD361" s="32" t="str">
        <f>IF(HLOOKUP($BT361,Prisudvikling!$CC$7:$KP$63,AD$3)&gt;0,HLOOKUP($BT361,Prisudvikling!$CC$7:$KP$63,AD$3),"")</f>
        <v/>
      </c>
      <c r="AE361" s="32" t="str">
        <f>IF(HLOOKUP($BT361,Prisudvikling!$CC$7:$KP$63,AE$3)&gt;0,HLOOKUP($BT361,Prisudvikling!$CC$7:$KP$63,AE$3),"")</f>
        <v/>
      </c>
      <c r="AF361" s="32">
        <f>IF(HLOOKUP($BT361,Prisudvikling!$CC$7:$KP$63,AF$3)&gt;0,HLOOKUP($BT361,Prisudvikling!$CC$7:$KP$63,AF$3),"")</f>
        <v>1490</v>
      </c>
      <c r="AG361" s="32">
        <f>IF(HLOOKUP($BT361,Prisudvikling!$CC$7:$KP$63,AG$3)&gt;0,HLOOKUP($BT361,Prisudvikling!$CC$7:$KP$63,AG$3),"")</f>
        <v>2630</v>
      </c>
      <c r="AH361" s="32">
        <f>IF(HLOOKUP($BT361,Prisudvikling!$CC$7:$KP$63,AH$3)&gt;0,HLOOKUP($BT361,Prisudvikling!$CC$7:$KP$63,AH$3),"")</f>
        <v>1520</v>
      </c>
      <c r="AI361" s="32">
        <f>IF(HLOOKUP($BT361,Prisudvikling!$CC$7:$KP$63,AI$3)&gt;0,HLOOKUP($BT361,Prisudvikling!$CC$7:$KP$63,AI$3),"")</f>
        <v>6910</v>
      </c>
      <c r="AJ361" s="32">
        <f>IF(HLOOKUP($BT361,Prisudvikling!$CC$7:$KP$63,AJ$3)&gt;0,HLOOKUP($BT361,Prisudvikling!$CC$7:$KP$63,AJ$3),"")</f>
        <v>9470</v>
      </c>
      <c r="AK361" s="32" t="str">
        <f>IF(HLOOKUP($BT361,Prisudvikling!$CC$7:$KP$63,AK$3)&gt;0,HLOOKUP($BT361,Prisudvikling!$CC$7:$KP$63,AK$3),"")</f>
        <v xml:space="preserve"> </v>
      </c>
      <c r="AL361" s="32" t="str">
        <f>IF(HLOOKUP($BT361,Prisudvikling!$CC$7:$KP$63,AL$3)&gt;0,HLOOKUP($BT361,Prisudvikling!$CC$7:$KP$63,AL$3),"")</f>
        <v/>
      </c>
      <c r="AM361" s="32" t="str">
        <f>IF(HLOOKUP($BT361,Prisudvikling!$CC$7:$KP$63,AM$3)&gt;0,HLOOKUP($BT361,Prisudvikling!$CC$7:$KP$63,AM$3),"")</f>
        <v/>
      </c>
      <c r="AN361" s="113">
        <f>IF(HLOOKUP($BT361,Prisudvikling!$CC$7:$KP$63,AN$3)&gt;0,HLOOKUP($BT361,Prisudvikling!$CC$7:$KP$63,AN$3),"")</f>
        <v>194.92930000000001</v>
      </c>
      <c r="AO361" s="113">
        <f>IF(HLOOKUP($BT361,Prisudvikling!$CC$7:$KP$63,AO$3)&gt;0,HLOOKUP($BT361,Prisudvikling!$CC$7:$KP$63,AO$3),"")</f>
        <v>199.9</v>
      </c>
      <c r="AP361" s="113">
        <f>IF(HLOOKUP($BT361,Prisudvikling!$CC$7:$KP$63,AP$3)&gt;0,HLOOKUP($BT361,Prisudvikling!$CC$7:$KP$63,AP$3),"")</f>
        <v>184.62559999999999</v>
      </c>
      <c r="AQ361" s="113">
        <f>IF(HLOOKUP($BT361,Prisudvikling!$CC$7:$KP$63,AQ$3)&gt;0,HLOOKUP($BT361,Prisudvikling!$CC$7:$KP$63,AQ$3),"")</f>
        <v>172.3665</v>
      </c>
      <c r="AR361" s="113">
        <f>IF(HLOOKUP($BT361,Prisudvikling!$CC$7:$KP$63,AR$3)&gt;0,HLOOKUP($BT361,Prisudvikling!$CC$7:$KP$63,AR$3),"")</f>
        <v>177.4</v>
      </c>
      <c r="AS361" s="113">
        <f>IF(HLOOKUP($BT361,Prisudvikling!$CC$7:$KP$63,AS$3)&gt;0,HLOOKUP($BT361,Prisudvikling!$CC$7:$KP$63,AS$3),"")</f>
        <v>150.8442</v>
      </c>
      <c r="AT361" s="113">
        <f>IF(HLOOKUP($BT361,Prisudvikling!$CC$7:$KP$63,AT$3)&gt;0,HLOOKUP($BT361,Prisudvikling!$CC$7:$KP$63,AT$3),"")</f>
        <v>155.84649999999999</v>
      </c>
      <c r="AU361" s="113">
        <f>IF(HLOOKUP($BT361,Prisudvikling!$CC$7:$KP$63,AU$3)&gt;0,HLOOKUP($BT361,Prisudvikling!$CC$7:$KP$63,AU$3),"")</f>
        <v>160.80000000000001</v>
      </c>
      <c r="AV361" s="113" t="str">
        <f>IF(HLOOKUP($BT361,Prisudvikling!$CC$7:$KP$63,AV$3)&gt;0,HLOOKUP($BT361,Prisudvikling!$CC$7:$KP$63,AV$3),"")</f>
        <v/>
      </c>
      <c r="AW361" s="113">
        <f>IF(HLOOKUP($BT361,Prisudvikling!$CC$7:$KP$63,AW$3)&gt;0,HLOOKUP($BT361,Prisudvikling!$CC$7:$KP$63,AW$3),"")</f>
        <v>169.6568</v>
      </c>
      <c r="AX361" s="113">
        <f>IF(HLOOKUP($BT361,Prisudvikling!$CC$7:$KP$63,AX$3)&gt;0,HLOOKUP($BT361,Prisudvikling!$CC$7:$KP$63,AX$3),"")</f>
        <v>174.7</v>
      </c>
      <c r="BT361">
        <v>38</v>
      </c>
    </row>
    <row r="362" spans="1:72" x14ac:dyDescent="0.2">
      <c r="A362" s="82">
        <f>IF(HLOOKUP($BT362,Prisudvikling!$CC$7:$KP$63,D$3)&gt;0,YEAR(C362),0)</f>
        <v>2012</v>
      </c>
      <c r="B362" s="82">
        <f>IF(HLOOKUP($BT362,Prisudvikling!$CC$7:$KP$63,D$3)&gt;0,MONTH(C362),0)</f>
        <v>3</v>
      </c>
      <c r="C362" s="65">
        <f>IF(HLOOKUP($BT362,Prisudvikling!$CC$7:$KP$63,D$3)&gt;0,HLOOKUP($BT362,Prisudvikling!$CC$7:$KP$63,C$3),"")</f>
        <v>40977</v>
      </c>
      <c r="D362" s="105">
        <f>IF(HLOOKUP($BT362,Prisudvikling!$CC$7:$KP$63,D$3)&gt;0,HLOOKUP($BT362,Prisudvikling!$CC$7:$KP$63,D$3),"")</f>
        <v>162</v>
      </c>
      <c r="E362" s="105">
        <f>IF(HLOOKUP($BT362,Prisudvikling!$CC$7:$KP$63,E$3)&gt;0,HLOOKUP($BT362,Prisudvikling!$CC$7:$KP$63,E$3),"")</f>
        <v>154</v>
      </c>
      <c r="F362" s="105">
        <f>IF(HLOOKUP($BT362,Prisudvikling!$CC$7:$KP$63,F$3)&gt;0,HLOOKUP($BT362,Prisudvikling!$CC$7:$KP$63,F$3),"")</f>
        <v>158</v>
      </c>
      <c r="G362" s="105">
        <f>IF(HLOOKUP($BT362,Prisudvikling!$CC$7:$KP$63,G$3)&gt;0,HLOOKUP($BT362,Prisudvikling!$CC$7:$KP$63,G$3),"")</f>
        <v>207</v>
      </c>
      <c r="H362" s="105" t="str">
        <f>IF(HLOOKUP($BT362,Prisudvikling!$CC$7:$KP$63,H$3)&gt;0,HLOOKUP($BT362,Prisudvikling!$CC$7:$KP$63,H$3),"")</f>
        <v/>
      </c>
      <c r="I362" s="105">
        <f>IF(HLOOKUP($BT362,Prisudvikling!$CC$7:$KP$63,I$3)&gt;0,HLOOKUP($BT362,Prisudvikling!$CC$7:$KP$63,I$3),"")</f>
        <v>253</v>
      </c>
      <c r="J362" s="105">
        <f>IF(HLOOKUP($BT362,Prisudvikling!$CC$7:$KP$63,J$3)&gt;0,HLOOKUP($BT362,Prisudvikling!$CC$7:$KP$63,J$3),"")</f>
        <v>547</v>
      </c>
      <c r="K362" s="105">
        <f>IF(HLOOKUP($BT362,Prisudvikling!$CC$7:$KP$63,K$3)&gt;0,HLOOKUP($BT362,Prisudvikling!$CC$7:$KP$63,K$3),"")</f>
        <v>173</v>
      </c>
      <c r="L362" s="105">
        <f>IF(HLOOKUP($BT362,Prisudvikling!$CC$7:$KP$63,L$3)&gt;0,HLOOKUP($BT362,Prisudvikling!$CC$7:$KP$63,L$3),"")</f>
        <v>192</v>
      </c>
      <c r="M362" s="105">
        <f>IF(HLOOKUP($BT362,Prisudvikling!$CC$7:$KP$63,M$3)&gt;0,HLOOKUP($BT362,Prisudvikling!$CC$7:$KP$63,M$3),"")</f>
        <v>137</v>
      </c>
      <c r="N362" s="105">
        <f>IF(HLOOKUP($BT362,Prisudvikling!$CC$7:$KP$63,N$3)&gt;0,HLOOKUP($BT362,Prisudvikling!$CC$7:$KP$63,N$3),"")</f>
        <v>862</v>
      </c>
      <c r="O362" s="105">
        <f>IF(HLOOKUP($BT362,Prisudvikling!$CC$7:$KP$63,O$3)&gt;0,HLOOKUP($BT362,Prisudvikling!$CC$7:$KP$63,O$3),"")</f>
        <v>690.5</v>
      </c>
      <c r="P362" s="105">
        <f>IF(HLOOKUP($BT362,Prisudvikling!$CC$7:$KP$63,P$3)&gt;0,HLOOKUP($BT362,Prisudvikling!$CC$7:$KP$63,P$3),"")</f>
        <v>503</v>
      </c>
      <c r="Q362" s="105">
        <f>IF(HLOOKUP($BT362,Prisudvikling!$CC$7:$KP$63,Q$3)&gt;0,HLOOKUP($BT362,Prisudvikling!$CC$7:$KP$63,Q$3),"")</f>
        <v>975</v>
      </c>
      <c r="R362" s="105">
        <f>IF(HLOOKUP($BT362,Prisudvikling!$CC$7:$KP$63,R$3)&gt;0,HLOOKUP($BT362,Prisudvikling!$CC$7:$KP$63,R$3),"")</f>
        <v>892</v>
      </c>
      <c r="S362" s="105">
        <f>IF(HLOOKUP($BT362,Prisudvikling!$CC$7:$KP$63,S$3)&gt;0,HLOOKUP($BT362,Prisudvikling!$CC$7:$KP$63,S$3),"")</f>
        <v>552</v>
      </c>
      <c r="T362" s="105">
        <f>IF(HLOOKUP($BT362,Prisudvikling!$CC$7:$KP$63,T$3)&gt;0,HLOOKUP($BT362,Prisudvikling!$CC$7:$KP$63,T$3),"")</f>
        <v>517</v>
      </c>
      <c r="U362" s="105">
        <f>IF(HLOOKUP($BT362,Prisudvikling!$CC$7:$KP$63,U$3)&gt;0,HLOOKUP($BT362,Prisudvikling!$CC$7:$KP$63,U$3),"")</f>
        <v>201.25</v>
      </c>
      <c r="V362" s="105">
        <f>IF(HLOOKUP($BT362,Prisudvikling!$CC$7:$KP$63,V$3)&gt;0,HLOOKUP($BT362,Prisudvikling!$CC$7:$KP$63,V$3),"")</f>
        <v>212.25</v>
      </c>
      <c r="W362" s="105">
        <f>IF(HLOOKUP($BT362,Prisudvikling!$CC$7:$KP$63,W$3)&gt;0,HLOOKUP($BT362,Prisudvikling!$CC$7:$KP$63,W$3),"")</f>
        <v>228.5</v>
      </c>
      <c r="X362" s="32" t="str">
        <f>IF(HLOOKUP($BT362,Prisudvikling!$CC$7:$KP$63,X$3)&gt;0,HLOOKUP($BT362,Prisudvikling!$CC$7:$KP$63,X$3),"")</f>
        <v/>
      </c>
      <c r="Y362" s="32">
        <f>IF(HLOOKUP($BT362,Prisudvikling!$CC$7:$KP$63,Y$3)&gt;0,HLOOKUP($BT362,Prisudvikling!$CC$7:$KP$63,Y$3),"")</f>
        <v>1.8850465711842381</v>
      </c>
      <c r="Z362" s="32">
        <f>IF(HLOOKUP($BT362,Prisudvikling!$CC$7:$KP$63,Z$3)&gt;0,HLOOKUP($BT362,Prisudvikling!$CC$7:$KP$63,Z$3),"")</f>
        <v>3.33</v>
      </c>
      <c r="AA362" s="32">
        <f>IF(HLOOKUP($BT362,Prisudvikling!$CC$7:$KP$63,AA$3)&gt;0,HLOOKUP($BT362,Prisudvikling!$CC$7:$KP$63,AA$3),"")</f>
        <v>1.93</v>
      </c>
      <c r="AB362" s="32">
        <f>IF(HLOOKUP($BT362,Prisudvikling!$CC$7:$KP$63,AB$3)&gt;0,HLOOKUP($BT362,Prisudvikling!$CC$7:$KP$63,AB$3),"")</f>
        <v>8.75</v>
      </c>
      <c r="AC362" s="32">
        <f>IF(HLOOKUP($BT362,Prisudvikling!$CC$7:$KP$63,AC$3)&gt;0,HLOOKUP($BT362,Prisudvikling!$CC$7:$KP$63,AC$3),"")</f>
        <v>12</v>
      </c>
      <c r="AD362" s="32" t="str">
        <f>IF(HLOOKUP($BT362,Prisudvikling!$CC$7:$KP$63,AD$3)&gt;0,HLOOKUP($BT362,Prisudvikling!$CC$7:$KP$63,AD$3),"")</f>
        <v/>
      </c>
      <c r="AE362" s="32" t="str">
        <f>IF(HLOOKUP($BT362,Prisudvikling!$CC$7:$KP$63,AE$3)&gt;0,HLOOKUP($BT362,Prisudvikling!$CC$7:$KP$63,AE$3),"")</f>
        <v/>
      </c>
      <c r="AF362" s="32">
        <f>IF(HLOOKUP($BT362,Prisudvikling!$CC$7:$KP$63,AF$3)&gt;0,HLOOKUP($BT362,Prisudvikling!$CC$7:$KP$63,AF$3),"")</f>
        <v>1490</v>
      </c>
      <c r="AG362" s="32">
        <f>IF(HLOOKUP($BT362,Prisudvikling!$CC$7:$KP$63,AG$3)&gt;0,HLOOKUP($BT362,Prisudvikling!$CC$7:$KP$63,AG$3),"")</f>
        <v>2630</v>
      </c>
      <c r="AH362" s="32">
        <f>IF(HLOOKUP($BT362,Prisudvikling!$CC$7:$KP$63,AH$3)&gt;0,HLOOKUP($BT362,Prisudvikling!$CC$7:$KP$63,AH$3),"")</f>
        <v>1520</v>
      </c>
      <c r="AI362" s="32">
        <f>IF(HLOOKUP($BT362,Prisudvikling!$CC$7:$KP$63,AI$3)&gt;0,HLOOKUP($BT362,Prisudvikling!$CC$7:$KP$63,AI$3),"")</f>
        <v>6910</v>
      </c>
      <c r="AJ362" s="32">
        <f>IF(HLOOKUP($BT362,Prisudvikling!$CC$7:$KP$63,AJ$3)&gt;0,HLOOKUP($BT362,Prisudvikling!$CC$7:$KP$63,AJ$3),"")</f>
        <v>9470</v>
      </c>
      <c r="AK362" s="32" t="str">
        <f>IF(HLOOKUP($BT362,Prisudvikling!$CC$7:$KP$63,AK$3)&gt;0,HLOOKUP($BT362,Prisudvikling!$CC$7:$KP$63,AK$3),"")</f>
        <v xml:space="preserve"> </v>
      </c>
      <c r="AL362" s="32" t="str">
        <f>IF(HLOOKUP($BT362,Prisudvikling!$CC$7:$KP$63,AL$3)&gt;0,HLOOKUP($BT362,Prisudvikling!$CC$7:$KP$63,AL$3),"")</f>
        <v/>
      </c>
      <c r="AM362" s="32" t="str">
        <f>IF(HLOOKUP($BT362,Prisudvikling!$CC$7:$KP$63,AM$3)&gt;0,HLOOKUP($BT362,Prisudvikling!$CC$7:$KP$63,AM$3),"")</f>
        <v/>
      </c>
      <c r="AN362" s="113">
        <f>IF(HLOOKUP($BT362,Prisudvikling!$CC$7:$KP$63,AN$3)&gt;0,HLOOKUP($BT362,Prisudvikling!$CC$7:$KP$63,AN$3),"")</f>
        <v>197.05779999999999</v>
      </c>
      <c r="AO362" s="113">
        <f>IF(HLOOKUP($BT362,Prisudvikling!$CC$7:$KP$63,AO$3)&gt;0,HLOOKUP($BT362,Prisudvikling!$CC$7:$KP$63,AO$3),"")</f>
        <v>205.1</v>
      </c>
      <c r="AP362" s="113">
        <f>IF(HLOOKUP($BT362,Prisudvikling!$CC$7:$KP$63,AP$3)&gt;0,HLOOKUP($BT362,Prisudvikling!$CC$7:$KP$63,AP$3),"")</f>
        <v>186.7413</v>
      </c>
      <c r="AQ362" s="113">
        <f>IF(HLOOKUP($BT362,Prisudvikling!$CC$7:$KP$63,AQ$3)&gt;0,HLOOKUP($BT362,Prisudvikling!$CC$7:$KP$63,AQ$3),"")</f>
        <v>173.62780000000001</v>
      </c>
      <c r="AR362" s="113">
        <f>IF(HLOOKUP($BT362,Prisudvikling!$CC$7:$KP$63,AR$3)&gt;0,HLOOKUP($BT362,Prisudvikling!$CC$7:$KP$63,AR$3),"")</f>
        <v>181.6</v>
      </c>
      <c r="AS362" s="113">
        <f>IF(HLOOKUP($BT362,Prisudvikling!$CC$7:$KP$63,AS$3)&gt;0,HLOOKUP($BT362,Prisudvikling!$CC$7:$KP$63,AS$3),"")</f>
        <v>152.49680000000001</v>
      </c>
      <c r="AT362" s="113">
        <f>IF(HLOOKUP($BT362,Prisudvikling!$CC$7:$KP$63,AT$3)&gt;0,HLOOKUP($BT362,Prisudvikling!$CC$7:$KP$63,AT$3),"")</f>
        <v>156.15969999999999</v>
      </c>
      <c r="AU362" s="113">
        <f>IF(HLOOKUP($BT362,Prisudvikling!$CC$7:$KP$63,AU$3)&gt;0,HLOOKUP($BT362,Prisudvikling!$CC$7:$KP$63,AU$3),"")</f>
        <v>164.2</v>
      </c>
      <c r="AV362" s="113" t="str">
        <f>IF(HLOOKUP($BT362,Prisudvikling!$CC$7:$KP$63,AV$3)&gt;0,HLOOKUP($BT362,Prisudvikling!$CC$7:$KP$63,AV$3),"")</f>
        <v/>
      </c>
      <c r="AW362" s="113">
        <f>IF(HLOOKUP($BT362,Prisudvikling!$CC$7:$KP$63,AW$3)&gt;0,HLOOKUP($BT362,Prisudvikling!$CC$7:$KP$63,AW$3),"")</f>
        <v>170.7996</v>
      </c>
      <c r="AX362" s="113">
        <f>IF(HLOOKUP($BT362,Prisudvikling!$CC$7:$KP$63,AX$3)&gt;0,HLOOKUP($BT362,Prisudvikling!$CC$7:$KP$63,AX$3),"")</f>
        <v>178.8</v>
      </c>
      <c r="BT362">
        <v>39</v>
      </c>
    </row>
    <row r="363" spans="1:72" x14ac:dyDescent="0.2">
      <c r="A363" s="82">
        <f>IF(HLOOKUP($BT363,Prisudvikling!$CC$7:$KP$63,D$3)&gt;0,YEAR(C363),0)</f>
        <v>2012</v>
      </c>
      <c r="B363" s="82">
        <f>IF(HLOOKUP($BT363,Prisudvikling!$CC$7:$KP$63,D$3)&gt;0,MONTH(C363),0)</f>
        <v>3</v>
      </c>
      <c r="C363" s="65">
        <f>IF(HLOOKUP($BT363,Prisudvikling!$CC$7:$KP$63,D$3)&gt;0,HLOOKUP($BT363,Prisudvikling!$CC$7:$KP$63,C$3),"")</f>
        <v>40984</v>
      </c>
      <c r="D363" s="105">
        <f>IF(HLOOKUP($BT363,Prisudvikling!$CC$7:$KP$63,D$3)&gt;0,HLOOKUP($BT363,Prisudvikling!$CC$7:$KP$63,D$3),"")</f>
        <v>160.58000000000001</v>
      </c>
      <c r="E363" s="105">
        <f>IF(HLOOKUP($BT363,Prisudvikling!$CC$7:$KP$63,E$3)&gt;0,HLOOKUP($BT363,Prisudvikling!$CC$7:$KP$63,E$3),"")</f>
        <v>153.87</v>
      </c>
      <c r="F363" s="105">
        <f>IF(HLOOKUP($BT363,Prisudvikling!$CC$7:$KP$63,F$3)&gt;0,HLOOKUP($BT363,Prisudvikling!$CC$7:$KP$63,F$3),"")</f>
        <v>154</v>
      </c>
      <c r="G363" s="105">
        <f>IF(HLOOKUP($BT363,Prisudvikling!$CC$7:$KP$63,G$3)&gt;0,HLOOKUP($BT363,Prisudvikling!$CC$7:$KP$63,G$3),"")</f>
        <v>207</v>
      </c>
      <c r="H363" s="105" t="str">
        <f>IF(HLOOKUP($BT363,Prisudvikling!$CC$7:$KP$63,H$3)&gt;0,HLOOKUP($BT363,Prisudvikling!$CC$7:$KP$63,H$3),"")</f>
        <v/>
      </c>
      <c r="I363" s="105">
        <f>IF(HLOOKUP($BT363,Prisudvikling!$CC$7:$KP$63,I$3)&gt;0,HLOOKUP($BT363,Prisudvikling!$CC$7:$KP$63,I$3),"")</f>
        <v>256.75</v>
      </c>
      <c r="J363" s="105">
        <f>IF(HLOOKUP($BT363,Prisudvikling!$CC$7:$KP$63,J$3)&gt;0,HLOOKUP($BT363,Prisudvikling!$CC$7:$KP$63,J$3),"")</f>
        <v>547</v>
      </c>
      <c r="K363" s="105">
        <f>IF(HLOOKUP($BT363,Prisudvikling!$CC$7:$KP$63,K$3)&gt;0,HLOOKUP($BT363,Prisudvikling!$CC$7:$KP$63,K$3),"")</f>
        <v>174</v>
      </c>
      <c r="L363" s="105">
        <f>IF(HLOOKUP($BT363,Prisudvikling!$CC$7:$KP$63,L$3)&gt;0,HLOOKUP($BT363,Prisudvikling!$CC$7:$KP$63,L$3),"")</f>
        <v>190</v>
      </c>
      <c r="M363" s="105">
        <f>IF(HLOOKUP($BT363,Prisudvikling!$CC$7:$KP$63,M$3)&gt;0,HLOOKUP($BT363,Prisudvikling!$CC$7:$KP$63,M$3),"")</f>
        <v>138</v>
      </c>
      <c r="N363" s="105">
        <f>IF(HLOOKUP($BT363,Prisudvikling!$CC$7:$KP$63,N$3)&gt;0,HLOOKUP($BT363,Prisudvikling!$CC$7:$KP$63,N$3),"")</f>
        <v>862</v>
      </c>
      <c r="O363" s="105">
        <f>IF(HLOOKUP($BT363,Prisudvikling!$CC$7:$KP$63,O$3)&gt;0,HLOOKUP($BT363,Prisudvikling!$CC$7:$KP$63,O$3),"")</f>
        <v>688</v>
      </c>
      <c r="P363" s="105">
        <f>IF(HLOOKUP($BT363,Prisudvikling!$CC$7:$KP$63,P$3)&gt;0,HLOOKUP($BT363,Prisudvikling!$CC$7:$KP$63,P$3),"")</f>
        <v>503</v>
      </c>
      <c r="Q363" s="105">
        <f>IF(HLOOKUP($BT363,Prisudvikling!$CC$7:$KP$63,Q$3)&gt;0,HLOOKUP($BT363,Prisudvikling!$CC$7:$KP$63,Q$3),"")</f>
        <v>975</v>
      </c>
      <c r="R363" s="105">
        <f>IF(HLOOKUP($BT363,Prisudvikling!$CC$7:$KP$63,R$3)&gt;0,HLOOKUP($BT363,Prisudvikling!$CC$7:$KP$63,R$3),"")</f>
        <v>893</v>
      </c>
      <c r="S363" s="105">
        <f>IF(HLOOKUP($BT363,Prisudvikling!$CC$7:$KP$63,S$3)&gt;0,HLOOKUP($BT363,Prisudvikling!$CC$7:$KP$63,S$3),"")</f>
        <v>548</v>
      </c>
      <c r="T363" s="105">
        <f>IF(HLOOKUP($BT363,Prisudvikling!$CC$7:$KP$63,T$3)&gt;0,HLOOKUP($BT363,Prisudvikling!$CC$7:$KP$63,T$3),"")</f>
        <v>517</v>
      </c>
      <c r="U363" s="105">
        <f>IF(HLOOKUP($BT363,Prisudvikling!$CC$7:$KP$63,U$3)&gt;0,HLOOKUP($BT363,Prisudvikling!$CC$7:$KP$63,U$3),"")</f>
        <v>202.5</v>
      </c>
      <c r="V363" s="105">
        <f>IF(HLOOKUP($BT363,Prisudvikling!$CC$7:$KP$63,V$3)&gt;0,HLOOKUP($BT363,Prisudvikling!$CC$7:$KP$63,V$3),"")</f>
        <v>215.25</v>
      </c>
      <c r="W363" s="105">
        <f>IF(HLOOKUP($BT363,Prisudvikling!$CC$7:$KP$63,W$3)&gt;0,HLOOKUP($BT363,Prisudvikling!$CC$7:$KP$63,W$3),"")</f>
        <v>233.25</v>
      </c>
      <c r="X363" s="32" t="str">
        <f>IF(HLOOKUP($BT363,Prisudvikling!$CC$7:$KP$63,X$3)&gt;0,HLOOKUP($BT363,Prisudvikling!$CC$7:$KP$63,X$3),"")</f>
        <v/>
      </c>
      <c r="Y363" s="32">
        <f>IF(HLOOKUP($BT363,Prisudvikling!$CC$7:$KP$63,Y$3)&gt;0,HLOOKUP($BT363,Prisudvikling!$CC$7:$KP$63,Y$3),"")</f>
        <v>1.8850465711842381</v>
      </c>
      <c r="Z363" s="32">
        <f>IF(HLOOKUP($BT363,Prisudvikling!$CC$7:$KP$63,Z$3)&gt;0,HLOOKUP($BT363,Prisudvikling!$CC$7:$KP$63,Z$3),"")</f>
        <v>3.33</v>
      </c>
      <c r="AA363" s="32">
        <f>IF(HLOOKUP($BT363,Prisudvikling!$CC$7:$KP$63,AA$3)&gt;0,HLOOKUP($BT363,Prisudvikling!$CC$7:$KP$63,AA$3),"")</f>
        <v>1.93</v>
      </c>
      <c r="AB363" s="32">
        <f>IF(HLOOKUP($BT363,Prisudvikling!$CC$7:$KP$63,AB$3)&gt;0,HLOOKUP($BT363,Prisudvikling!$CC$7:$KP$63,AB$3),"")</f>
        <v>8.75</v>
      </c>
      <c r="AC363" s="32">
        <f>IF(HLOOKUP($BT363,Prisudvikling!$CC$7:$KP$63,AC$3)&gt;0,HLOOKUP($BT363,Prisudvikling!$CC$7:$KP$63,AC$3),"")</f>
        <v>12</v>
      </c>
      <c r="AD363" s="32" t="str">
        <f>IF(HLOOKUP($BT363,Prisudvikling!$CC$7:$KP$63,AD$3)&gt;0,HLOOKUP($BT363,Prisudvikling!$CC$7:$KP$63,AD$3),"")</f>
        <v/>
      </c>
      <c r="AE363" s="32" t="str">
        <f>IF(HLOOKUP($BT363,Prisudvikling!$CC$7:$KP$63,AE$3)&gt;0,HLOOKUP($BT363,Prisudvikling!$CC$7:$KP$63,AE$3),"")</f>
        <v/>
      </c>
      <c r="AF363" s="32">
        <f>IF(HLOOKUP($BT363,Prisudvikling!$CC$7:$KP$63,AF$3)&gt;0,HLOOKUP($BT363,Prisudvikling!$CC$7:$KP$63,AF$3),"")</f>
        <v>1490</v>
      </c>
      <c r="AG363" s="32">
        <f>IF(HLOOKUP($BT363,Prisudvikling!$CC$7:$KP$63,AG$3)&gt;0,HLOOKUP($BT363,Prisudvikling!$CC$7:$KP$63,AG$3),"")</f>
        <v>2630</v>
      </c>
      <c r="AH363" s="32">
        <f>IF(HLOOKUP($BT363,Prisudvikling!$CC$7:$KP$63,AH$3)&gt;0,HLOOKUP($BT363,Prisudvikling!$CC$7:$KP$63,AH$3),"")</f>
        <v>1520</v>
      </c>
      <c r="AI363" s="32">
        <f>IF(HLOOKUP($BT363,Prisudvikling!$CC$7:$KP$63,AI$3)&gt;0,HLOOKUP($BT363,Prisudvikling!$CC$7:$KP$63,AI$3),"")</f>
        <v>6910</v>
      </c>
      <c r="AJ363" s="32">
        <f>IF(HLOOKUP($BT363,Prisudvikling!$CC$7:$KP$63,AJ$3)&gt;0,HLOOKUP($BT363,Prisudvikling!$CC$7:$KP$63,AJ$3),"")</f>
        <v>9470</v>
      </c>
      <c r="AK363" s="32" t="str">
        <f>IF(HLOOKUP($BT363,Prisudvikling!$CC$7:$KP$63,AK$3)&gt;0,HLOOKUP($BT363,Prisudvikling!$CC$7:$KP$63,AK$3),"")</f>
        <v xml:space="preserve"> </v>
      </c>
      <c r="AL363" s="32" t="str">
        <f>IF(HLOOKUP($BT363,Prisudvikling!$CC$7:$KP$63,AL$3)&gt;0,HLOOKUP($BT363,Prisudvikling!$CC$7:$KP$63,AL$3),"")</f>
        <v/>
      </c>
      <c r="AM363" s="32" t="str">
        <f>IF(HLOOKUP($BT363,Prisudvikling!$CC$7:$KP$63,AM$3)&gt;0,HLOOKUP($BT363,Prisudvikling!$CC$7:$KP$63,AM$3),"")</f>
        <v/>
      </c>
      <c r="AN363" s="113">
        <f>IF(HLOOKUP($BT363,Prisudvikling!$CC$7:$KP$63,AN$3)&gt;0,HLOOKUP($BT363,Prisudvikling!$CC$7:$KP$63,AN$3),"")</f>
        <v>197.2456</v>
      </c>
      <c r="AO363" s="113">
        <f>IF(HLOOKUP($BT363,Prisudvikling!$CC$7:$KP$63,AO$3)&gt;0,HLOOKUP($BT363,Prisudvikling!$CC$7:$KP$63,AO$3),"")</f>
        <v>205.2</v>
      </c>
      <c r="AP363" s="113">
        <f>IF(HLOOKUP($BT363,Prisudvikling!$CC$7:$KP$63,AP$3)&gt;0,HLOOKUP($BT363,Prisudvikling!$CC$7:$KP$63,AP$3),"")</f>
        <v>187.36689999999999</v>
      </c>
      <c r="AQ363" s="113">
        <f>IF(HLOOKUP($BT363,Prisudvikling!$CC$7:$KP$63,AQ$3)&gt;0,HLOOKUP($BT363,Prisudvikling!$CC$7:$KP$63,AQ$3),"")</f>
        <v>173.93020000000001</v>
      </c>
      <c r="AR363" s="113">
        <f>IF(HLOOKUP($BT363,Prisudvikling!$CC$7:$KP$63,AR$3)&gt;0,HLOOKUP($BT363,Prisudvikling!$CC$7:$KP$63,AR$3),"")</f>
        <v>181.9</v>
      </c>
      <c r="AS363" s="113">
        <f>IF(HLOOKUP($BT363,Prisudvikling!$CC$7:$KP$63,AS$3)&gt;0,HLOOKUP($BT363,Prisudvikling!$CC$7:$KP$63,AS$3),"")</f>
        <v>153.0591</v>
      </c>
      <c r="AT363" s="113">
        <f>IF(HLOOKUP($BT363,Prisudvikling!$CC$7:$KP$63,AT$3)&gt;0,HLOOKUP($BT363,Prisudvikling!$CC$7:$KP$63,AT$3),"")</f>
        <v>155.52549999999999</v>
      </c>
      <c r="AU363" s="113">
        <f>IF(HLOOKUP($BT363,Prisudvikling!$CC$7:$KP$63,AU$3)&gt;0,HLOOKUP($BT363,Prisudvikling!$CC$7:$KP$63,AU$3),"")</f>
        <v>163.5</v>
      </c>
      <c r="AV363" s="113" t="str">
        <f>IF(HLOOKUP($BT363,Prisudvikling!$CC$7:$KP$63,AV$3)&gt;0,HLOOKUP($BT363,Prisudvikling!$CC$7:$KP$63,AV$3),"")</f>
        <v/>
      </c>
      <c r="AW363" s="113">
        <f>IF(HLOOKUP($BT363,Prisudvikling!$CC$7:$KP$63,AW$3)&gt;0,HLOOKUP($BT363,Prisudvikling!$CC$7:$KP$63,AW$3),"")</f>
        <v>170.52080000000001</v>
      </c>
      <c r="AX363" s="113">
        <f>IF(HLOOKUP($BT363,Prisudvikling!$CC$7:$KP$63,AX$3)&gt;0,HLOOKUP($BT363,Prisudvikling!$CC$7:$KP$63,AX$3),"")</f>
        <v>178.5</v>
      </c>
      <c r="BT363">
        <v>40</v>
      </c>
    </row>
    <row r="364" spans="1:72" x14ac:dyDescent="0.2">
      <c r="A364" s="82">
        <f>IF(HLOOKUP($BT364,Prisudvikling!$CC$7:$KP$63,D$3)&gt;0,YEAR(C364),0)</f>
        <v>2012</v>
      </c>
      <c r="B364" s="82">
        <f>IF(HLOOKUP($BT364,Prisudvikling!$CC$7:$KP$63,D$3)&gt;0,MONTH(C364),0)</f>
        <v>3</v>
      </c>
      <c r="C364" s="65">
        <f>IF(HLOOKUP($BT364,Prisudvikling!$CC$7:$KP$63,D$3)&gt;0,HLOOKUP($BT364,Prisudvikling!$CC$7:$KP$63,C$3),"")</f>
        <v>40991</v>
      </c>
      <c r="D364" s="105">
        <f>IF(HLOOKUP($BT364,Prisudvikling!$CC$7:$KP$63,D$3)&gt;0,HLOOKUP($BT364,Prisudvikling!$CC$7:$KP$63,D$3),"")</f>
        <v>161</v>
      </c>
      <c r="E364" s="105">
        <f>IF(HLOOKUP($BT364,Prisudvikling!$CC$7:$KP$63,E$3)&gt;0,HLOOKUP($BT364,Prisudvikling!$CC$7:$KP$63,E$3),"")</f>
        <v>159</v>
      </c>
      <c r="F364" s="105">
        <f>IF(HLOOKUP($BT364,Prisudvikling!$CC$7:$KP$63,F$3)&gt;0,HLOOKUP($BT364,Prisudvikling!$CC$7:$KP$63,F$3),"")</f>
        <v>176</v>
      </c>
      <c r="G364" s="105" t="str">
        <f>IF(HLOOKUP($BT364,Prisudvikling!$CC$7:$KP$63,G$3)&gt;0,HLOOKUP($BT364,Prisudvikling!$CC$7:$KP$63,G$3),"")</f>
        <v/>
      </c>
      <c r="H364" s="105" t="str">
        <f>IF(HLOOKUP($BT364,Prisudvikling!$CC$7:$KP$63,H$3)&gt;0,HLOOKUP($BT364,Prisudvikling!$CC$7:$KP$63,H$3),"")</f>
        <v/>
      </c>
      <c r="I364" s="105">
        <f>IF(HLOOKUP($BT364,Prisudvikling!$CC$7:$KP$63,I$3)&gt;0,HLOOKUP($BT364,Prisudvikling!$CC$7:$KP$63,I$3),"")</f>
        <v>284.25</v>
      </c>
      <c r="J364" s="105">
        <f>IF(HLOOKUP($BT364,Prisudvikling!$CC$7:$KP$63,J$3)&gt;0,HLOOKUP($BT364,Prisudvikling!$CC$7:$KP$63,J$3),"")</f>
        <v>547</v>
      </c>
      <c r="K364" s="105">
        <f>IF(HLOOKUP($BT364,Prisudvikling!$CC$7:$KP$63,K$3)&gt;0,HLOOKUP($BT364,Prisudvikling!$CC$7:$KP$63,K$3),"")</f>
        <v>186.75</v>
      </c>
      <c r="L364" s="105">
        <f>IF(HLOOKUP($BT364,Prisudvikling!$CC$7:$KP$63,L$3)&gt;0,HLOOKUP($BT364,Prisudvikling!$CC$7:$KP$63,L$3),"")</f>
        <v>200</v>
      </c>
      <c r="M364" s="105">
        <f>IF(HLOOKUP($BT364,Prisudvikling!$CC$7:$KP$63,M$3)&gt;0,HLOOKUP($BT364,Prisudvikling!$CC$7:$KP$63,M$3),"")</f>
        <v>157.75</v>
      </c>
      <c r="N364" s="105">
        <f>IF(HLOOKUP($BT364,Prisudvikling!$CC$7:$KP$63,N$3)&gt;0,HLOOKUP($BT364,Prisudvikling!$CC$7:$KP$63,N$3),"")</f>
        <v>887</v>
      </c>
      <c r="O364" s="105">
        <f>IF(HLOOKUP($BT364,Prisudvikling!$CC$7:$KP$63,O$3)&gt;0,HLOOKUP($BT364,Prisudvikling!$CC$7:$KP$63,O$3),"")</f>
        <v>705.5</v>
      </c>
      <c r="P364" s="105" t="str">
        <f>IF(HLOOKUP($BT364,Prisudvikling!$CC$7:$KP$63,P$3)&gt;0,HLOOKUP($BT364,Prisudvikling!$CC$7:$KP$63,P$3),"")</f>
        <v/>
      </c>
      <c r="Q364" s="105">
        <f>IF(HLOOKUP($BT364,Prisudvikling!$CC$7:$KP$63,Q$3)&gt;0,HLOOKUP($BT364,Prisudvikling!$CC$7:$KP$63,Q$3),"")</f>
        <v>975</v>
      </c>
      <c r="R364" s="105">
        <f>IF(HLOOKUP($BT364,Prisudvikling!$CC$7:$KP$63,R$3)&gt;0,HLOOKUP($BT364,Prisudvikling!$CC$7:$KP$63,R$3),"")</f>
        <v>893</v>
      </c>
      <c r="S364" s="105">
        <f>IF(HLOOKUP($BT364,Prisudvikling!$CC$7:$KP$63,S$3)&gt;0,HLOOKUP($BT364,Prisudvikling!$CC$7:$KP$63,S$3),"")</f>
        <v>548</v>
      </c>
      <c r="T364" s="105">
        <f>IF(HLOOKUP($BT364,Prisudvikling!$CC$7:$KP$63,T$3)&gt;0,HLOOKUP($BT364,Prisudvikling!$CC$7:$KP$63,T$3),"")</f>
        <v>517</v>
      </c>
      <c r="U364" s="105">
        <f>IF(HLOOKUP($BT364,Prisudvikling!$CC$7:$KP$63,U$3)&gt;0,HLOOKUP($BT364,Prisudvikling!$CC$7:$KP$63,U$3),"")</f>
        <v>206</v>
      </c>
      <c r="V364" s="105">
        <f>IF(HLOOKUP($BT364,Prisudvikling!$CC$7:$KP$63,V$3)&gt;0,HLOOKUP($BT364,Prisudvikling!$CC$7:$KP$63,V$3),"")</f>
        <v>219.25</v>
      </c>
      <c r="W364" s="105">
        <f>IF(HLOOKUP($BT364,Prisudvikling!$CC$7:$KP$63,W$3)&gt;0,HLOOKUP($BT364,Prisudvikling!$CC$7:$KP$63,W$3),"")</f>
        <v>237.75</v>
      </c>
      <c r="X364" s="32" t="str">
        <f>IF(HLOOKUP($BT364,Prisudvikling!$CC$7:$KP$63,X$3)&gt;0,HLOOKUP($BT364,Prisudvikling!$CC$7:$KP$63,X$3),"")</f>
        <v/>
      </c>
      <c r="Y364" s="32">
        <f>IF(HLOOKUP($BT364,Prisudvikling!$CC$7:$KP$63,Y$3)&gt;0,HLOOKUP($BT364,Prisudvikling!$CC$7:$KP$63,Y$3),"")</f>
        <v>1.8850465711842381</v>
      </c>
      <c r="Z364" s="32">
        <f>IF(HLOOKUP($BT364,Prisudvikling!$CC$7:$KP$63,Z$3)&gt;0,HLOOKUP($BT364,Prisudvikling!$CC$7:$KP$63,Z$3),"")</f>
        <v>3.33</v>
      </c>
      <c r="AA364" s="32">
        <f>IF(HLOOKUP($BT364,Prisudvikling!$CC$7:$KP$63,AA$3)&gt;0,HLOOKUP($BT364,Prisudvikling!$CC$7:$KP$63,AA$3),"")</f>
        <v>1.93</v>
      </c>
      <c r="AB364" s="32">
        <f>IF(HLOOKUP($BT364,Prisudvikling!$CC$7:$KP$63,AB$3)&gt;0,HLOOKUP($BT364,Prisudvikling!$CC$7:$KP$63,AB$3),"")</f>
        <v>8.75</v>
      </c>
      <c r="AC364" s="32">
        <f>IF(HLOOKUP($BT364,Prisudvikling!$CC$7:$KP$63,AC$3)&gt;0,HLOOKUP($BT364,Prisudvikling!$CC$7:$KP$63,AC$3),"")</f>
        <v>12</v>
      </c>
      <c r="AD364" s="32" t="str">
        <f>IF(HLOOKUP($BT364,Prisudvikling!$CC$7:$KP$63,AD$3)&gt;0,HLOOKUP($BT364,Prisudvikling!$CC$7:$KP$63,AD$3),"")</f>
        <v/>
      </c>
      <c r="AE364" s="32" t="str">
        <f>IF(HLOOKUP($BT364,Prisudvikling!$CC$7:$KP$63,AE$3)&gt;0,HLOOKUP($BT364,Prisudvikling!$CC$7:$KP$63,AE$3),"")</f>
        <v/>
      </c>
      <c r="AF364" s="32">
        <f>IF(HLOOKUP($BT364,Prisudvikling!$CC$7:$KP$63,AF$3)&gt;0,HLOOKUP($BT364,Prisudvikling!$CC$7:$KP$63,AF$3),"")</f>
        <v>1490</v>
      </c>
      <c r="AG364" s="32">
        <f>IF(HLOOKUP($BT364,Prisudvikling!$CC$7:$KP$63,AG$3)&gt;0,HLOOKUP($BT364,Prisudvikling!$CC$7:$KP$63,AG$3),"")</f>
        <v>2630</v>
      </c>
      <c r="AH364" s="32">
        <f>IF(HLOOKUP($BT364,Prisudvikling!$CC$7:$KP$63,AH$3)&gt;0,HLOOKUP($BT364,Prisudvikling!$CC$7:$KP$63,AH$3),"")</f>
        <v>1520</v>
      </c>
      <c r="AI364" s="32">
        <f>IF(HLOOKUP($BT364,Prisudvikling!$CC$7:$KP$63,AI$3)&gt;0,HLOOKUP($BT364,Prisudvikling!$CC$7:$KP$63,AI$3),"")</f>
        <v>6910</v>
      </c>
      <c r="AJ364" s="32">
        <f>IF(HLOOKUP($BT364,Prisudvikling!$CC$7:$KP$63,AJ$3)&gt;0,HLOOKUP($BT364,Prisudvikling!$CC$7:$KP$63,AJ$3),"")</f>
        <v>9470</v>
      </c>
      <c r="AK364" s="32" t="str">
        <f>IF(HLOOKUP($BT364,Prisudvikling!$CC$7:$KP$63,AK$3)&gt;0,HLOOKUP($BT364,Prisudvikling!$CC$7:$KP$63,AK$3),"")</f>
        <v xml:space="preserve"> </v>
      </c>
      <c r="AL364" s="32" t="str">
        <f>IF(HLOOKUP($BT364,Prisudvikling!$CC$7:$KP$63,AL$3)&gt;0,HLOOKUP($BT364,Prisudvikling!$CC$7:$KP$63,AL$3),"")</f>
        <v/>
      </c>
      <c r="AM364" s="32" t="str">
        <f>IF(HLOOKUP($BT364,Prisudvikling!$CC$7:$KP$63,AM$3)&gt;0,HLOOKUP($BT364,Prisudvikling!$CC$7:$KP$63,AM$3),"")</f>
        <v/>
      </c>
      <c r="AN364" s="113">
        <f>IF(HLOOKUP($BT364,Prisudvikling!$CC$7:$KP$63,AN$3)&gt;0,HLOOKUP($BT364,Prisudvikling!$CC$7:$KP$63,AN$3),"")</f>
        <v>205.68629999999999</v>
      </c>
      <c r="AO364" s="113">
        <f>IF(HLOOKUP($BT364,Prisudvikling!$CC$7:$KP$63,AO$3)&gt;0,HLOOKUP($BT364,Prisudvikling!$CC$7:$KP$63,AO$3),"")</f>
        <v>213.7</v>
      </c>
      <c r="AP364" s="113">
        <f>IF(HLOOKUP($BT364,Prisudvikling!$CC$7:$KP$63,AP$3)&gt;0,HLOOKUP($BT364,Prisudvikling!$CC$7:$KP$63,AP$3),"")</f>
        <v>192.72890000000001</v>
      </c>
      <c r="AQ364" s="113">
        <f>IF(HLOOKUP($BT364,Prisudvikling!$CC$7:$KP$63,AQ$3)&gt;0,HLOOKUP($BT364,Prisudvikling!$CC$7:$KP$63,AQ$3),"")</f>
        <v>181.5361</v>
      </c>
      <c r="AR364" s="113">
        <f>IF(HLOOKUP($BT364,Prisudvikling!$CC$7:$KP$63,AR$3)&gt;0,HLOOKUP($BT364,Prisudvikling!$CC$7:$KP$63,AR$3),"")</f>
        <v>189.5</v>
      </c>
      <c r="AS364" s="113">
        <f>IF(HLOOKUP($BT364,Prisudvikling!$CC$7:$KP$63,AS$3)&gt;0,HLOOKUP($BT364,Prisudvikling!$CC$7:$KP$63,AS$3),"")</f>
        <v>157.97219999999999</v>
      </c>
      <c r="AT364" s="113">
        <f>IF(HLOOKUP($BT364,Prisudvikling!$CC$7:$KP$63,AT$3)&gt;0,HLOOKUP($BT364,Prisudvikling!$CC$7:$KP$63,AT$3),"")</f>
        <v>159.21879999999999</v>
      </c>
      <c r="AU364" s="113">
        <f>IF(HLOOKUP($BT364,Prisudvikling!$CC$7:$KP$63,AU$3)&gt;0,HLOOKUP($BT364,Prisudvikling!$CC$7:$KP$63,AU$3),"")</f>
        <v>167.2</v>
      </c>
      <c r="AV364" s="113" t="str">
        <f>IF(HLOOKUP($BT364,Prisudvikling!$CC$7:$KP$63,AV$3)&gt;0,HLOOKUP($BT364,Prisudvikling!$CC$7:$KP$63,AV$3),"")</f>
        <v/>
      </c>
      <c r="AW364" s="113">
        <f>IF(HLOOKUP($BT364,Prisudvikling!$CC$7:$KP$63,AW$3)&gt;0,HLOOKUP($BT364,Prisudvikling!$CC$7:$KP$63,AW$3),"")</f>
        <v>176.20320000000001</v>
      </c>
      <c r="AX364" s="113">
        <f>IF(HLOOKUP($BT364,Prisudvikling!$CC$7:$KP$63,AX$3)&gt;0,HLOOKUP($BT364,Prisudvikling!$CC$7:$KP$63,AX$3),"")</f>
        <v>184.2</v>
      </c>
      <c r="BT364">
        <v>41</v>
      </c>
    </row>
    <row r="365" spans="1:72" x14ac:dyDescent="0.2">
      <c r="A365" s="82">
        <f>IF(HLOOKUP($BT365,Prisudvikling!$CC$7:$KP$63,D$3)&gt;0,YEAR(C365),0)</f>
        <v>2012</v>
      </c>
      <c r="B365" s="82">
        <f>IF(HLOOKUP($BT365,Prisudvikling!$CC$7:$KP$63,D$3)&gt;0,MONTH(C365),0)</f>
        <v>3</v>
      </c>
      <c r="C365" s="65">
        <f>IF(HLOOKUP($BT365,Prisudvikling!$CC$7:$KP$63,D$3)&gt;0,HLOOKUP($BT365,Prisudvikling!$CC$7:$KP$63,C$3),"")</f>
        <v>40998</v>
      </c>
      <c r="D365" s="105">
        <f>IF(HLOOKUP($BT365,Prisudvikling!$CC$7:$KP$63,D$3)&gt;0,HLOOKUP($BT365,Prisudvikling!$CC$7:$KP$63,D$3),"")</f>
        <v>162.07</v>
      </c>
      <c r="E365" s="105">
        <f>IF(HLOOKUP($BT365,Prisudvikling!$CC$7:$KP$63,E$3)&gt;0,HLOOKUP($BT365,Prisudvikling!$CC$7:$KP$63,E$3),"")</f>
        <v>160.58000000000001</v>
      </c>
      <c r="F365" s="105">
        <f>IF(HLOOKUP($BT365,Prisudvikling!$CC$7:$KP$63,F$3)&gt;0,HLOOKUP($BT365,Prisudvikling!$CC$7:$KP$63,F$3),"")</f>
        <v>162</v>
      </c>
      <c r="G365" s="105">
        <f>IF(HLOOKUP($BT365,Prisudvikling!$CC$7:$KP$63,G$3)&gt;0,HLOOKUP($BT365,Prisudvikling!$CC$7:$KP$63,G$3),"")</f>
        <v>209</v>
      </c>
      <c r="H365" s="105" t="str">
        <f>IF(HLOOKUP($BT365,Prisudvikling!$CC$7:$KP$63,H$3)&gt;0,HLOOKUP($BT365,Prisudvikling!$CC$7:$KP$63,H$3),"")</f>
        <v/>
      </c>
      <c r="I365" s="105">
        <f>IF(HLOOKUP($BT365,Prisudvikling!$CC$7:$KP$63,I$3)&gt;0,HLOOKUP($BT365,Prisudvikling!$CC$7:$KP$63,I$3),"")</f>
        <v>270</v>
      </c>
      <c r="J365" s="105">
        <f>IF(HLOOKUP($BT365,Prisudvikling!$CC$7:$KP$63,J$3)&gt;0,HLOOKUP($BT365,Prisudvikling!$CC$7:$KP$63,J$3),"")</f>
        <v>547</v>
      </c>
      <c r="K365" s="105">
        <f>IF(HLOOKUP($BT365,Prisudvikling!$CC$7:$KP$63,K$3)&gt;0,HLOOKUP($BT365,Prisudvikling!$CC$7:$KP$63,K$3),"")</f>
        <v>187</v>
      </c>
      <c r="L365" s="105">
        <f>IF(HLOOKUP($BT365,Prisudvikling!$CC$7:$KP$63,L$3)&gt;0,HLOOKUP($BT365,Prisudvikling!$CC$7:$KP$63,L$3),"")</f>
        <v>204</v>
      </c>
      <c r="M365" s="105">
        <f>IF(HLOOKUP($BT365,Prisudvikling!$CC$7:$KP$63,M$3)&gt;0,HLOOKUP($BT365,Prisudvikling!$CC$7:$KP$63,M$3),"")</f>
        <v>153</v>
      </c>
      <c r="N365" s="105">
        <f>IF(HLOOKUP($BT365,Prisudvikling!$CC$7:$KP$63,N$3)&gt;0,HLOOKUP($BT365,Prisudvikling!$CC$7:$KP$63,N$3),"")</f>
        <v>897</v>
      </c>
      <c r="O365" s="105">
        <f>IF(HLOOKUP($BT365,Prisudvikling!$CC$7:$KP$63,O$3)&gt;0,HLOOKUP($BT365,Prisudvikling!$CC$7:$KP$63,O$3),"")</f>
        <v>692</v>
      </c>
      <c r="P365" s="105">
        <f>IF(HLOOKUP($BT365,Prisudvikling!$CC$7:$KP$63,P$3)&gt;0,HLOOKUP($BT365,Prisudvikling!$CC$7:$KP$63,P$3),"")</f>
        <v>503</v>
      </c>
      <c r="Q365" s="105">
        <f>IF(HLOOKUP($BT365,Prisudvikling!$CC$7:$KP$63,Q$3)&gt;0,HLOOKUP($BT365,Prisudvikling!$CC$7:$KP$63,Q$3),"")</f>
        <v>975</v>
      </c>
      <c r="R365" s="105">
        <f>IF(HLOOKUP($BT365,Prisudvikling!$CC$7:$KP$63,R$3)&gt;0,HLOOKUP($BT365,Prisudvikling!$CC$7:$KP$63,R$3),"")</f>
        <v>893</v>
      </c>
      <c r="S365" s="105">
        <f>IF(HLOOKUP($BT365,Prisudvikling!$CC$7:$KP$63,S$3)&gt;0,HLOOKUP($BT365,Prisudvikling!$CC$7:$KP$63,S$3),"")</f>
        <v>548</v>
      </c>
      <c r="T365" s="105">
        <f>IF(HLOOKUP($BT365,Prisudvikling!$CC$7:$KP$63,T$3)&gt;0,HLOOKUP($BT365,Prisudvikling!$CC$7:$KP$63,T$3),"")</f>
        <v>517</v>
      </c>
      <c r="U365" s="105">
        <f>IF(HLOOKUP($BT365,Prisudvikling!$CC$7:$KP$63,U$3)&gt;0,HLOOKUP($BT365,Prisudvikling!$CC$7:$KP$63,U$3),"")</f>
        <v>206</v>
      </c>
      <c r="V365" s="105">
        <f>IF(HLOOKUP($BT365,Prisudvikling!$CC$7:$KP$63,V$3)&gt;0,HLOOKUP($BT365,Prisudvikling!$CC$7:$KP$63,V$3),"")</f>
        <v>219.75</v>
      </c>
      <c r="W365" s="105">
        <f>IF(HLOOKUP($BT365,Prisudvikling!$CC$7:$KP$63,W$3)&gt;0,HLOOKUP($BT365,Prisudvikling!$CC$7:$KP$63,W$3),"")</f>
        <v>238</v>
      </c>
      <c r="X365" s="32" t="str">
        <f>IF(HLOOKUP($BT365,Prisudvikling!$CC$7:$KP$63,X$3)&gt;0,HLOOKUP($BT365,Prisudvikling!$CC$7:$KP$63,X$3),"")</f>
        <v/>
      </c>
      <c r="Y365" s="32">
        <f>IF(HLOOKUP($BT365,Prisudvikling!$CC$7:$KP$63,Y$3)&gt;0,HLOOKUP($BT365,Prisudvikling!$CC$7:$KP$63,Y$3),"")</f>
        <v>1.8850465711842381</v>
      </c>
      <c r="Z365" s="32">
        <f>IF(HLOOKUP($BT365,Prisudvikling!$CC$7:$KP$63,Z$3)&gt;0,HLOOKUP($BT365,Prisudvikling!$CC$7:$KP$63,Z$3),"")</f>
        <v>3.33</v>
      </c>
      <c r="AA365" s="32">
        <f>IF(HLOOKUP($BT365,Prisudvikling!$CC$7:$KP$63,AA$3)&gt;0,HLOOKUP($BT365,Prisudvikling!$CC$7:$KP$63,AA$3),"")</f>
        <v>1.93</v>
      </c>
      <c r="AB365" s="32">
        <f>IF(HLOOKUP($BT365,Prisudvikling!$CC$7:$KP$63,AB$3)&gt;0,HLOOKUP($BT365,Prisudvikling!$CC$7:$KP$63,AB$3),"")</f>
        <v>8.75</v>
      </c>
      <c r="AC365" s="32">
        <f>IF(HLOOKUP($BT365,Prisudvikling!$CC$7:$KP$63,AC$3)&gt;0,HLOOKUP($BT365,Prisudvikling!$CC$7:$KP$63,AC$3),"")</f>
        <v>12</v>
      </c>
      <c r="AD365" s="32" t="str">
        <f>IF(HLOOKUP($BT365,Prisudvikling!$CC$7:$KP$63,AD$3)&gt;0,HLOOKUP($BT365,Prisudvikling!$CC$7:$KP$63,AD$3),"")</f>
        <v/>
      </c>
      <c r="AE365" s="32" t="str">
        <f>IF(HLOOKUP($BT365,Prisudvikling!$CC$7:$KP$63,AE$3)&gt;0,HLOOKUP($BT365,Prisudvikling!$CC$7:$KP$63,AE$3),"")</f>
        <v/>
      </c>
      <c r="AF365" s="32">
        <f>IF(HLOOKUP($BT365,Prisudvikling!$CC$7:$KP$63,AF$3)&gt;0,HLOOKUP($BT365,Prisudvikling!$CC$7:$KP$63,AF$3),"")</f>
        <v>1490</v>
      </c>
      <c r="AG365" s="32">
        <f>IF(HLOOKUP($BT365,Prisudvikling!$CC$7:$KP$63,AG$3)&gt;0,HLOOKUP($BT365,Prisudvikling!$CC$7:$KP$63,AG$3),"")</f>
        <v>2630</v>
      </c>
      <c r="AH365" s="32">
        <f>IF(HLOOKUP($BT365,Prisudvikling!$CC$7:$KP$63,AH$3)&gt;0,HLOOKUP($BT365,Prisudvikling!$CC$7:$KP$63,AH$3),"")</f>
        <v>1520</v>
      </c>
      <c r="AI365" s="32">
        <f>IF(HLOOKUP($BT365,Prisudvikling!$CC$7:$KP$63,AI$3)&gt;0,HLOOKUP($BT365,Prisudvikling!$CC$7:$KP$63,AI$3),"")</f>
        <v>6910</v>
      </c>
      <c r="AJ365" s="32">
        <f>IF(HLOOKUP($BT365,Prisudvikling!$CC$7:$KP$63,AJ$3)&gt;0,HLOOKUP($BT365,Prisudvikling!$CC$7:$KP$63,AJ$3),"")</f>
        <v>9470</v>
      </c>
      <c r="AK365" s="32" t="str">
        <f>IF(HLOOKUP($BT365,Prisudvikling!$CC$7:$KP$63,AK$3)&gt;0,HLOOKUP($BT365,Prisudvikling!$CC$7:$KP$63,AK$3),"")</f>
        <v xml:space="preserve"> </v>
      </c>
      <c r="AL365" s="32" t="str">
        <f>IF(HLOOKUP($BT365,Prisudvikling!$CC$7:$KP$63,AL$3)&gt;0,HLOOKUP($BT365,Prisudvikling!$CC$7:$KP$63,AL$3),"")</f>
        <v/>
      </c>
      <c r="AM365" s="32" t="str">
        <f>IF(HLOOKUP($BT365,Prisudvikling!$CC$7:$KP$63,AM$3)&gt;0,HLOOKUP($BT365,Prisudvikling!$CC$7:$KP$63,AM$3),"")</f>
        <v/>
      </c>
      <c r="AN365" s="113">
        <f>IF(HLOOKUP($BT365,Prisudvikling!$CC$7:$KP$63,AN$3)&gt;0,HLOOKUP($BT365,Prisudvikling!$CC$7:$KP$63,AN$3),"")</f>
        <v>203.1763</v>
      </c>
      <c r="AO365" s="113">
        <f>IF(HLOOKUP($BT365,Prisudvikling!$CC$7:$KP$63,AO$3)&gt;0,HLOOKUP($BT365,Prisudvikling!$CC$7:$KP$63,AO$3),"")</f>
        <v>211.2</v>
      </c>
      <c r="AP365" s="113">
        <f>IF(HLOOKUP($BT365,Prisudvikling!$CC$7:$KP$63,AP$3)&gt;0,HLOOKUP($BT365,Prisudvikling!$CC$7:$KP$63,AP$3),"")</f>
        <v>189.88839999999999</v>
      </c>
      <c r="AQ365" s="113">
        <f>IF(HLOOKUP($BT365,Prisudvikling!$CC$7:$KP$63,AQ$3)&gt;0,HLOOKUP($BT365,Prisudvikling!$CC$7:$KP$63,AQ$3),"")</f>
        <v>180.1653</v>
      </c>
      <c r="AR365" s="113">
        <f>IF(HLOOKUP($BT365,Prisudvikling!$CC$7:$KP$63,AR$3)&gt;0,HLOOKUP($BT365,Prisudvikling!$CC$7:$KP$63,AR$3),"")</f>
        <v>188.2</v>
      </c>
      <c r="AS365" s="113">
        <f>IF(HLOOKUP($BT365,Prisudvikling!$CC$7:$KP$63,AS$3)&gt;0,HLOOKUP($BT365,Prisudvikling!$CC$7:$KP$63,AS$3),"")</f>
        <v>155.4263</v>
      </c>
      <c r="AT365" s="113">
        <f>IF(HLOOKUP($BT365,Prisudvikling!$CC$7:$KP$63,AT$3)&gt;0,HLOOKUP($BT365,Prisudvikling!$CC$7:$KP$63,AT$3),"")</f>
        <v>160.3151</v>
      </c>
      <c r="AU365" s="113">
        <f>IF(HLOOKUP($BT365,Prisudvikling!$CC$7:$KP$63,AU$3)&gt;0,HLOOKUP($BT365,Prisudvikling!$CC$7:$KP$63,AU$3),"")</f>
        <v>168.3</v>
      </c>
      <c r="AV365" s="113" t="str">
        <f>IF(HLOOKUP($BT365,Prisudvikling!$CC$7:$KP$63,AV$3)&gt;0,HLOOKUP($BT365,Prisudvikling!$CC$7:$KP$63,AV$3),"")</f>
        <v/>
      </c>
      <c r="AW365" s="113">
        <f>IF(HLOOKUP($BT365,Prisudvikling!$CC$7:$KP$63,AW$3)&gt;0,HLOOKUP($BT365,Prisudvikling!$CC$7:$KP$63,AW$3),"")</f>
        <v>175.67869999999999</v>
      </c>
      <c r="AX365" s="113">
        <f>IF(HLOOKUP($BT365,Prisudvikling!$CC$7:$KP$63,AX$3)&gt;0,HLOOKUP($BT365,Prisudvikling!$CC$7:$KP$63,AX$3),"")</f>
        <v>183.7</v>
      </c>
      <c r="BT365">
        <v>42</v>
      </c>
    </row>
    <row r="366" spans="1:72" x14ac:dyDescent="0.2">
      <c r="A366" s="82">
        <f>IF(HLOOKUP($BT366,Prisudvikling!$CC$7:$KP$63,D$3)&gt;0,YEAR(C366),0)</f>
        <v>2012</v>
      </c>
      <c r="B366" s="82">
        <f>IF(HLOOKUP($BT366,Prisudvikling!$CC$7:$KP$63,D$3)&gt;0,MONTH(C366),0)</f>
        <v>4</v>
      </c>
      <c r="C366" s="65">
        <f>IF(HLOOKUP($BT366,Prisudvikling!$CC$7:$KP$63,D$3)&gt;0,HLOOKUP($BT366,Prisudvikling!$CC$7:$KP$63,C$3),"")</f>
        <v>41005</v>
      </c>
      <c r="D366" s="105">
        <f>IF(HLOOKUP($BT366,Prisudvikling!$CC$7:$KP$63,D$3)&gt;0,HLOOKUP($BT366,Prisudvikling!$CC$7:$KP$63,D$3),"")</f>
        <v>166.54</v>
      </c>
      <c r="E366" s="105">
        <f>IF(HLOOKUP($BT366,Prisudvikling!$CC$7:$KP$63,E$3)&gt;0,HLOOKUP($BT366,Prisudvikling!$CC$7:$KP$63,E$3),"")</f>
        <v>164.3</v>
      </c>
      <c r="F366" s="105">
        <f>IF(HLOOKUP($BT366,Prisudvikling!$CC$7:$KP$63,F$3)&gt;0,HLOOKUP($BT366,Prisudvikling!$CC$7:$KP$63,F$3),"")</f>
        <v>162</v>
      </c>
      <c r="G366" s="105">
        <f>IF(HLOOKUP($BT366,Prisudvikling!$CC$7:$KP$63,G$3)&gt;0,HLOOKUP($BT366,Prisudvikling!$CC$7:$KP$63,G$3),"")</f>
        <v>210</v>
      </c>
      <c r="H366" s="105" t="str">
        <f>IF(HLOOKUP($BT366,Prisudvikling!$CC$7:$KP$63,H$3)&gt;0,HLOOKUP($BT366,Prisudvikling!$CC$7:$KP$63,H$3),"")</f>
        <v/>
      </c>
      <c r="I366" s="105">
        <f>IF(HLOOKUP($BT366,Prisudvikling!$CC$7:$KP$63,I$3)&gt;0,HLOOKUP($BT366,Prisudvikling!$CC$7:$KP$63,I$3),"")</f>
        <v>271</v>
      </c>
      <c r="J366" s="105">
        <f>IF(HLOOKUP($BT366,Prisudvikling!$CC$7:$KP$63,J$3)&gt;0,HLOOKUP($BT366,Prisudvikling!$CC$7:$KP$63,J$3),"")</f>
        <v>547</v>
      </c>
      <c r="K366" s="105">
        <f>IF(HLOOKUP($BT366,Prisudvikling!$CC$7:$KP$63,K$3)&gt;0,HLOOKUP($BT366,Prisudvikling!$CC$7:$KP$63,K$3),"")</f>
        <v>196</v>
      </c>
      <c r="L366" s="105">
        <f>IF(HLOOKUP($BT366,Prisudvikling!$CC$7:$KP$63,L$3)&gt;0,HLOOKUP($BT366,Prisudvikling!$CC$7:$KP$63,L$3),"")</f>
        <v>207</v>
      </c>
      <c r="M366" s="105">
        <f>IF(HLOOKUP($BT366,Prisudvikling!$CC$7:$KP$63,M$3)&gt;0,HLOOKUP($BT366,Prisudvikling!$CC$7:$KP$63,M$3),"")</f>
        <v>148</v>
      </c>
      <c r="N366" s="105">
        <f>IF(HLOOKUP($BT366,Prisudvikling!$CC$7:$KP$63,N$3)&gt;0,HLOOKUP($BT366,Prisudvikling!$CC$7:$KP$63,N$3),"")</f>
        <v>910</v>
      </c>
      <c r="O366" s="105">
        <f>IF(HLOOKUP($BT366,Prisudvikling!$CC$7:$KP$63,O$3)&gt;0,HLOOKUP($BT366,Prisudvikling!$CC$7:$KP$63,O$3),"")</f>
        <v>692</v>
      </c>
      <c r="P366" s="105">
        <f>IF(HLOOKUP($BT366,Prisudvikling!$CC$7:$KP$63,P$3)&gt;0,HLOOKUP($BT366,Prisudvikling!$CC$7:$KP$63,P$3),"")</f>
        <v>503</v>
      </c>
      <c r="Q366" s="105">
        <f>IF(HLOOKUP($BT366,Prisudvikling!$CC$7:$KP$63,Q$3)&gt;0,HLOOKUP($BT366,Prisudvikling!$CC$7:$KP$63,Q$3),"")</f>
        <v>975</v>
      </c>
      <c r="R366" s="105">
        <f>IF(HLOOKUP($BT366,Prisudvikling!$CC$7:$KP$63,R$3)&gt;0,HLOOKUP($BT366,Prisudvikling!$CC$7:$KP$63,R$3),"")</f>
        <v>896</v>
      </c>
      <c r="S366" s="105">
        <f>IF(HLOOKUP($BT366,Prisudvikling!$CC$7:$KP$63,S$3)&gt;0,HLOOKUP($BT366,Prisudvikling!$CC$7:$KP$63,S$3),"")</f>
        <v>550</v>
      </c>
      <c r="T366" s="105">
        <f>IF(HLOOKUP($BT366,Prisudvikling!$CC$7:$KP$63,T$3)&gt;0,HLOOKUP($BT366,Prisudvikling!$CC$7:$KP$63,T$3),"")</f>
        <v>517</v>
      </c>
      <c r="U366" s="105">
        <f>IF(HLOOKUP($BT366,Prisudvikling!$CC$7:$KP$63,U$3)&gt;0,HLOOKUP($BT366,Prisudvikling!$CC$7:$KP$63,U$3),"")</f>
        <v>206.75</v>
      </c>
      <c r="V366" s="105">
        <f>IF(HLOOKUP($BT366,Prisudvikling!$CC$7:$KP$63,V$3)&gt;0,HLOOKUP($BT366,Prisudvikling!$CC$7:$KP$63,V$3),"")</f>
        <v>224</v>
      </c>
      <c r="W366" s="105">
        <f>IF(HLOOKUP($BT366,Prisudvikling!$CC$7:$KP$63,W$3)&gt;0,HLOOKUP($BT366,Prisudvikling!$CC$7:$KP$63,W$3),"")</f>
        <v>243</v>
      </c>
      <c r="X366" s="32" t="str">
        <f>IF(HLOOKUP($BT366,Prisudvikling!$CC$7:$KP$63,X$3)&gt;0,HLOOKUP($BT366,Prisudvikling!$CC$7:$KP$63,X$3),"")</f>
        <v/>
      </c>
      <c r="Y366" s="32">
        <f>IF(HLOOKUP($BT366,Prisudvikling!$CC$7:$KP$63,Y$3)&gt;0,HLOOKUP($BT366,Prisudvikling!$CC$7:$KP$63,Y$3),"")</f>
        <v>1.8850465711842381</v>
      </c>
      <c r="Z366" s="32">
        <f>IF(HLOOKUP($BT366,Prisudvikling!$CC$7:$KP$63,Z$3)&gt;0,HLOOKUP($BT366,Prisudvikling!$CC$7:$KP$63,Z$3),"")</f>
        <v>3.33</v>
      </c>
      <c r="AA366" s="32">
        <f>IF(HLOOKUP($BT366,Prisudvikling!$CC$7:$KP$63,AA$3)&gt;0,HLOOKUP($BT366,Prisudvikling!$CC$7:$KP$63,AA$3),"")</f>
        <v>1.93</v>
      </c>
      <c r="AB366" s="32">
        <f>IF(HLOOKUP($BT366,Prisudvikling!$CC$7:$KP$63,AB$3)&gt;0,HLOOKUP($BT366,Prisudvikling!$CC$7:$KP$63,AB$3),"")</f>
        <v>8.75</v>
      </c>
      <c r="AC366" s="32">
        <f>IF(HLOOKUP($BT366,Prisudvikling!$CC$7:$KP$63,AC$3)&gt;0,HLOOKUP($BT366,Prisudvikling!$CC$7:$KP$63,AC$3),"")</f>
        <v>12</v>
      </c>
      <c r="AD366" s="32" t="str">
        <f>IF(HLOOKUP($BT366,Prisudvikling!$CC$7:$KP$63,AD$3)&gt;0,HLOOKUP($BT366,Prisudvikling!$CC$7:$KP$63,AD$3),"")</f>
        <v/>
      </c>
      <c r="AE366" s="32" t="str">
        <f>IF(HLOOKUP($BT366,Prisudvikling!$CC$7:$KP$63,AE$3)&gt;0,HLOOKUP($BT366,Prisudvikling!$CC$7:$KP$63,AE$3),"")</f>
        <v/>
      </c>
      <c r="AF366" s="32">
        <f>IF(HLOOKUP($BT366,Prisudvikling!$CC$7:$KP$63,AF$3)&gt;0,HLOOKUP($BT366,Prisudvikling!$CC$7:$KP$63,AF$3),"")</f>
        <v>1490</v>
      </c>
      <c r="AG366" s="32">
        <f>IF(HLOOKUP($BT366,Prisudvikling!$CC$7:$KP$63,AG$3)&gt;0,HLOOKUP($BT366,Prisudvikling!$CC$7:$KP$63,AG$3),"")</f>
        <v>2630</v>
      </c>
      <c r="AH366" s="32">
        <f>IF(HLOOKUP($BT366,Prisudvikling!$CC$7:$KP$63,AH$3)&gt;0,HLOOKUP($BT366,Prisudvikling!$CC$7:$KP$63,AH$3),"")</f>
        <v>1520</v>
      </c>
      <c r="AI366" s="32">
        <f>IF(HLOOKUP($BT366,Prisudvikling!$CC$7:$KP$63,AI$3)&gt;0,HLOOKUP($BT366,Prisudvikling!$CC$7:$KP$63,AI$3),"")</f>
        <v>6910</v>
      </c>
      <c r="AJ366" s="32">
        <f>IF(HLOOKUP($BT366,Prisudvikling!$CC$7:$KP$63,AJ$3)&gt;0,HLOOKUP($BT366,Prisudvikling!$CC$7:$KP$63,AJ$3),"")</f>
        <v>9470</v>
      </c>
      <c r="AK366" s="32" t="str">
        <f>IF(HLOOKUP($BT366,Prisudvikling!$CC$7:$KP$63,AK$3)&gt;0,HLOOKUP($BT366,Prisudvikling!$CC$7:$KP$63,AK$3),"")</f>
        <v xml:space="preserve"> </v>
      </c>
      <c r="AL366" s="32" t="str">
        <f>IF(HLOOKUP($BT366,Prisudvikling!$CC$7:$KP$63,AL$3)&gt;0,HLOOKUP($BT366,Prisudvikling!$CC$7:$KP$63,AL$3),"")</f>
        <v/>
      </c>
      <c r="AM366" s="32" t="str">
        <f>IF(HLOOKUP($BT366,Prisudvikling!$CC$7:$KP$63,AM$3)&gt;0,HLOOKUP($BT366,Prisudvikling!$CC$7:$KP$63,AM$3),"")</f>
        <v/>
      </c>
      <c r="AN366" s="113">
        <f>IF(HLOOKUP($BT366,Prisudvikling!$CC$7:$KP$63,AN$3)&gt;0,HLOOKUP($BT366,Prisudvikling!$CC$7:$KP$63,AN$3),"")</f>
        <v>206.3426</v>
      </c>
      <c r="AO366" s="113">
        <f>IF(HLOOKUP($BT366,Prisudvikling!$CC$7:$KP$63,AO$3)&gt;0,HLOOKUP($BT366,Prisudvikling!$CC$7:$KP$63,AO$3),"")</f>
        <v>214.3</v>
      </c>
      <c r="AP366" s="113">
        <f>IF(HLOOKUP($BT366,Prisudvikling!$CC$7:$KP$63,AP$3)&gt;0,HLOOKUP($BT366,Prisudvikling!$CC$7:$KP$63,AP$3),"")</f>
        <v>190.1885</v>
      </c>
      <c r="AQ366" s="113">
        <f>IF(HLOOKUP($BT366,Prisudvikling!$CC$7:$KP$63,AQ$3)&gt;0,HLOOKUP($BT366,Prisudvikling!$CC$7:$KP$63,AQ$3),"")</f>
        <v>183.13679999999999</v>
      </c>
      <c r="AR366" s="113">
        <f>IF(HLOOKUP($BT366,Prisudvikling!$CC$7:$KP$63,AR$3)&gt;0,HLOOKUP($BT366,Prisudvikling!$CC$7:$KP$63,AR$3),"")</f>
        <v>191.1</v>
      </c>
      <c r="AS366" s="113">
        <f>IF(HLOOKUP($BT366,Prisudvikling!$CC$7:$KP$63,AS$3)&gt;0,HLOOKUP($BT366,Prisudvikling!$CC$7:$KP$63,AS$3),"")</f>
        <v>155.65880000000001</v>
      </c>
      <c r="AT366" s="113">
        <f>IF(HLOOKUP($BT366,Prisudvikling!$CC$7:$KP$63,AT$3)&gt;0,HLOOKUP($BT366,Prisudvikling!$CC$7:$KP$63,AT$3),"")</f>
        <v>164.31819999999999</v>
      </c>
      <c r="AU366" s="113">
        <f>IF(HLOOKUP($BT366,Prisudvikling!$CC$7:$KP$63,AU$3)&gt;0,HLOOKUP($BT366,Prisudvikling!$CC$7:$KP$63,AU$3),"")</f>
        <v>172.3</v>
      </c>
      <c r="AV366" s="113" t="str">
        <f>IF(HLOOKUP($BT366,Prisudvikling!$CC$7:$KP$63,AV$3)&gt;0,HLOOKUP($BT366,Prisudvikling!$CC$7:$KP$63,AV$3),"")</f>
        <v/>
      </c>
      <c r="AW366" s="113">
        <f>IF(HLOOKUP($BT366,Prisudvikling!$CC$7:$KP$63,AW$3)&gt;0,HLOOKUP($BT366,Prisudvikling!$CC$7:$KP$63,AW$3),"")</f>
        <v>178.93819999999999</v>
      </c>
      <c r="AX366" s="113">
        <f>IF(HLOOKUP($BT366,Prisudvikling!$CC$7:$KP$63,AX$3)&gt;0,HLOOKUP($BT366,Prisudvikling!$CC$7:$KP$63,AX$3),"")</f>
        <v>186.9</v>
      </c>
      <c r="BT366">
        <v>43</v>
      </c>
    </row>
    <row r="367" spans="1:72" x14ac:dyDescent="0.2">
      <c r="A367" s="82">
        <f>IF(HLOOKUP($BT367,Prisudvikling!$CC$7:$KP$63,D$3)&gt;0,YEAR(C367),0)</f>
        <v>2012</v>
      </c>
      <c r="B367" s="82">
        <f>IF(HLOOKUP($BT367,Prisudvikling!$CC$7:$KP$63,D$3)&gt;0,MONTH(C367),0)</f>
        <v>4</v>
      </c>
      <c r="C367" s="65">
        <f>IF(HLOOKUP($BT367,Prisudvikling!$CC$7:$KP$63,D$3)&gt;0,HLOOKUP($BT367,Prisudvikling!$CC$7:$KP$63,C$3),"")</f>
        <v>41012</v>
      </c>
      <c r="D367" s="105">
        <f>IF(HLOOKUP($BT367,Prisudvikling!$CC$7:$KP$63,D$3)&gt;0,HLOOKUP($BT367,Prisudvikling!$CC$7:$KP$63,D$3),"")</f>
        <v>169</v>
      </c>
      <c r="E367" s="105">
        <f>IF(HLOOKUP($BT367,Prisudvikling!$CC$7:$KP$63,E$3)&gt;0,HLOOKUP($BT367,Prisudvikling!$CC$7:$KP$63,E$3),"")</f>
        <v>167</v>
      </c>
      <c r="F367" s="105">
        <f>IF(HLOOKUP($BT367,Prisudvikling!$CC$7:$KP$63,F$3)&gt;0,HLOOKUP($BT367,Prisudvikling!$CC$7:$KP$63,F$3),"")</f>
        <v>174</v>
      </c>
      <c r="G367" s="105" t="str">
        <f>IF(HLOOKUP($BT367,Prisudvikling!$CC$7:$KP$63,G$3)&gt;0,HLOOKUP($BT367,Prisudvikling!$CC$7:$KP$63,G$3),"")</f>
        <v/>
      </c>
      <c r="H367" s="105" t="str">
        <f>IF(HLOOKUP($BT367,Prisudvikling!$CC$7:$KP$63,H$3)&gt;0,HLOOKUP($BT367,Prisudvikling!$CC$7:$KP$63,H$3),"")</f>
        <v/>
      </c>
      <c r="I367" s="105">
        <f>IF(HLOOKUP($BT367,Prisudvikling!$CC$7:$KP$63,I$3)&gt;0,HLOOKUP($BT367,Prisudvikling!$CC$7:$KP$63,I$3),"")</f>
        <v>306</v>
      </c>
      <c r="J367" s="105">
        <f>IF(HLOOKUP($BT367,Prisudvikling!$CC$7:$KP$63,J$3)&gt;0,HLOOKUP($BT367,Prisudvikling!$CC$7:$KP$63,J$3),"")</f>
        <v>547</v>
      </c>
      <c r="K367" s="105">
        <f>IF(HLOOKUP($BT367,Prisudvikling!$CC$7:$KP$63,K$3)&gt;0,HLOOKUP($BT367,Prisudvikling!$CC$7:$KP$63,K$3),"")</f>
        <v>201.75</v>
      </c>
      <c r="L367" s="105">
        <f>IF(HLOOKUP($BT367,Prisudvikling!$CC$7:$KP$63,L$3)&gt;0,HLOOKUP($BT367,Prisudvikling!$CC$7:$KP$63,L$3),"")</f>
        <v>221</v>
      </c>
      <c r="M367" s="105">
        <f>IF(HLOOKUP($BT367,Prisudvikling!$CC$7:$KP$63,M$3)&gt;0,HLOOKUP($BT367,Prisudvikling!$CC$7:$KP$63,M$3),"")</f>
        <v>181.75</v>
      </c>
      <c r="N367" s="105">
        <f>IF(HLOOKUP($BT367,Prisudvikling!$CC$7:$KP$63,N$3)&gt;0,HLOOKUP($BT367,Prisudvikling!$CC$7:$KP$63,N$3),"")</f>
        <v>947</v>
      </c>
      <c r="O367" s="105">
        <f>IF(HLOOKUP($BT367,Prisudvikling!$CC$7:$KP$63,O$3)&gt;0,HLOOKUP($BT367,Prisudvikling!$CC$7:$KP$63,O$3),"")</f>
        <v>723.5</v>
      </c>
      <c r="P367" s="105" t="str">
        <f>IF(HLOOKUP($BT367,Prisudvikling!$CC$7:$KP$63,P$3)&gt;0,HLOOKUP($BT367,Prisudvikling!$CC$7:$KP$63,P$3),"")</f>
        <v/>
      </c>
      <c r="Q367" s="105">
        <f>IF(HLOOKUP($BT367,Prisudvikling!$CC$7:$KP$63,Q$3)&gt;0,HLOOKUP($BT367,Prisudvikling!$CC$7:$KP$63,Q$3),"")</f>
        <v>975</v>
      </c>
      <c r="R367" s="105">
        <f>IF(HLOOKUP($BT367,Prisudvikling!$CC$7:$KP$63,R$3)&gt;0,HLOOKUP($BT367,Prisudvikling!$CC$7:$KP$63,R$3),"")</f>
        <v>896</v>
      </c>
      <c r="S367" s="105">
        <f>IF(HLOOKUP($BT367,Prisudvikling!$CC$7:$KP$63,S$3)&gt;0,HLOOKUP($BT367,Prisudvikling!$CC$7:$KP$63,S$3),"")</f>
        <v>550</v>
      </c>
      <c r="T367" s="105">
        <f>IF(HLOOKUP($BT367,Prisudvikling!$CC$7:$KP$63,T$3)&gt;0,HLOOKUP($BT367,Prisudvikling!$CC$7:$KP$63,T$3),"")</f>
        <v>517</v>
      </c>
      <c r="U367" s="105">
        <f>IF(HLOOKUP($BT367,Prisudvikling!$CC$7:$KP$63,U$3)&gt;0,HLOOKUP($BT367,Prisudvikling!$CC$7:$KP$63,U$3),"")</f>
        <v>213.75</v>
      </c>
      <c r="V367" s="105">
        <f>IF(HLOOKUP($BT367,Prisudvikling!$CC$7:$KP$63,V$3)&gt;0,HLOOKUP($BT367,Prisudvikling!$CC$7:$KP$63,V$3),"")</f>
        <v>232</v>
      </c>
      <c r="W367" s="105">
        <f>IF(HLOOKUP($BT367,Prisudvikling!$CC$7:$KP$63,W$3)&gt;0,HLOOKUP($BT367,Prisudvikling!$CC$7:$KP$63,W$3),"")</f>
        <v>253.5</v>
      </c>
      <c r="X367" s="32" t="str">
        <f>IF(HLOOKUP($BT367,Prisudvikling!$CC$7:$KP$63,X$3)&gt;0,HLOOKUP($BT367,Prisudvikling!$CC$7:$KP$63,X$3),"")</f>
        <v/>
      </c>
      <c r="Y367" s="32">
        <f>IF(HLOOKUP($BT367,Prisudvikling!$CC$7:$KP$63,Y$3)&gt;0,HLOOKUP($BT367,Prisudvikling!$CC$7:$KP$63,Y$3),"")</f>
        <v>2.15</v>
      </c>
      <c r="Z367" s="32">
        <f>IF(HLOOKUP($BT367,Prisudvikling!$CC$7:$KP$63,Z$3)&gt;0,HLOOKUP($BT367,Prisudvikling!$CC$7:$KP$63,Z$3),"")</f>
        <v>3.33</v>
      </c>
      <c r="AA367" s="32">
        <f>IF(HLOOKUP($BT367,Prisudvikling!$CC$7:$KP$63,AA$3)&gt;0,HLOOKUP($BT367,Prisudvikling!$CC$7:$KP$63,AA$3),"")</f>
        <v>1.93</v>
      </c>
      <c r="AB367" s="32">
        <f>IF(HLOOKUP($BT367,Prisudvikling!$CC$7:$KP$63,AB$3)&gt;0,HLOOKUP($BT367,Prisudvikling!$CC$7:$KP$63,AB$3),"")</f>
        <v>8.75</v>
      </c>
      <c r="AC367" s="32">
        <f>IF(HLOOKUP($BT367,Prisudvikling!$CC$7:$KP$63,AC$3)&gt;0,HLOOKUP($BT367,Prisudvikling!$CC$7:$KP$63,AC$3),"")</f>
        <v>12</v>
      </c>
      <c r="AD367" s="32" t="str">
        <f>IF(HLOOKUP($BT367,Prisudvikling!$CC$7:$KP$63,AD$3)&gt;0,HLOOKUP($BT367,Prisudvikling!$CC$7:$KP$63,AD$3),"")</f>
        <v/>
      </c>
      <c r="AE367" s="32" t="str">
        <f>IF(HLOOKUP($BT367,Prisudvikling!$CC$7:$KP$63,AE$3)&gt;0,HLOOKUP($BT367,Prisudvikling!$CC$7:$KP$63,AE$3),"")</f>
        <v/>
      </c>
      <c r="AF367" s="32">
        <f>IF(HLOOKUP($BT367,Prisudvikling!$CC$7:$KP$63,AF$3)&gt;0,HLOOKUP($BT367,Prisudvikling!$CC$7:$KP$63,AF$3),"")</f>
        <v>1700</v>
      </c>
      <c r="AG367" s="32">
        <f>IF(HLOOKUP($BT367,Prisudvikling!$CC$7:$KP$63,AG$3)&gt;0,HLOOKUP($BT367,Prisudvikling!$CC$7:$KP$63,AG$3),"")</f>
        <v>2630</v>
      </c>
      <c r="AH367" s="32">
        <f>IF(HLOOKUP($BT367,Prisudvikling!$CC$7:$KP$63,AH$3)&gt;0,HLOOKUP($BT367,Prisudvikling!$CC$7:$KP$63,AH$3),"")</f>
        <v>1520</v>
      </c>
      <c r="AI367" s="32">
        <f>IF(HLOOKUP($BT367,Prisudvikling!$CC$7:$KP$63,AI$3)&gt;0,HLOOKUP($BT367,Prisudvikling!$CC$7:$KP$63,AI$3),"")</f>
        <v>6910</v>
      </c>
      <c r="AJ367" s="32">
        <f>IF(HLOOKUP($BT367,Prisudvikling!$CC$7:$KP$63,AJ$3)&gt;0,HLOOKUP($BT367,Prisudvikling!$CC$7:$KP$63,AJ$3),"")</f>
        <v>9470</v>
      </c>
      <c r="AK367" s="32" t="str">
        <f>IF(HLOOKUP($BT367,Prisudvikling!$CC$7:$KP$63,AK$3)&gt;0,HLOOKUP($BT367,Prisudvikling!$CC$7:$KP$63,AK$3),"")</f>
        <v xml:space="preserve"> </v>
      </c>
      <c r="AL367" s="32" t="str">
        <f>IF(HLOOKUP($BT367,Prisudvikling!$CC$7:$KP$63,AL$3)&gt;0,HLOOKUP($BT367,Prisudvikling!$CC$7:$KP$63,AL$3),"")</f>
        <v/>
      </c>
      <c r="AM367" s="32" t="str">
        <f>IF(HLOOKUP($BT367,Prisudvikling!$CC$7:$KP$63,AM$3)&gt;0,HLOOKUP($BT367,Prisudvikling!$CC$7:$KP$63,AM$3),"")</f>
        <v/>
      </c>
      <c r="AN367" s="113">
        <f>IF(HLOOKUP($BT367,Prisudvikling!$CC$7:$KP$63,AN$3)&gt;0,HLOOKUP($BT367,Prisudvikling!$CC$7:$KP$63,AN$3),"")</f>
        <v>211.80109999999999</v>
      </c>
      <c r="AO367" s="113">
        <f>IF(HLOOKUP($BT367,Prisudvikling!$CC$7:$KP$63,AO$3)&gt;0,HLOOKUP($BT367,Prisudvikling!$CC$7:$KP$63,AO$3),"")</f>
        <v>219.8</v>
      </c>
      <c r="AP367" s="113">
        <f>IF(HLOOKUP($BT367,Prisudvikling!$CC$7:$KP$63,AP$3)&gt;0,HLOOKUP($BT367,Prisudvikling!$CC$7:$KP$63,AP$3),"")</f>
        <v>200.41919999999999</v>
      </c>
      <c r="AQ367" s="113">
        <f>IF(HLOOKUP($BT367,Prisudvikling!$CC$7:$KP$63,AQ$3)&gt;0,HLOOKUP($BT367,Prisudvikling!$CC$7:$KP$63,AQ$3),"")</f>
        <v>188.23070000000001</v>
      </c>
      <c r="AR367" s="113">
        <f>IF(HLOOKUP($BT367,Prisudvikling!$CC$7:$KP$63,AR$3)&gt;0,HLOOKUP($BT367,Prisudvikling!$CC$7:$KP$63,AR$3),"")</f>
        <v>196.2</v>
      </c>
      <c r="AS367" s="113">
        <f>IF(HLOOKUP($BT367,Prisudvikling!$CC$7:$KP$63,AS$3)&gt;0,HLOOKUP($BT367,Prisudvikling!$CC$7:$KP$63,AS$3),"")</f>
        <v>178.96789999999999</v>
      </c>
      <c r="AT367" s="113">
        <f>IF(HLOOKUP($BT367,Prisudvikling!$CC$7:$KP$63,AT$3)&gt;0,HLOOKUP($BT367,Prisudvikling!$CC$7:$KP$63,AT$3),"")</f>
        <v>166.6052</v>
      </c>
      <c r="AU367" s="113">
        <f>IF(HLOOKUP($BT367,Prisudvikling!$CC$7:$KP$63,AU$3)&gt;0,HLOOKUP($BT367,Prisudvikling!$CC$7:$KP$63,AU$3),"")</f>
        <v>174.6</v>
      </c>
      <c r="AV367" s="113" t="str">
        <f>IF(HLOOKUP($BT367,Prisudvikling!$CC$7:$KP$63,AV$3)&gt;0,HLOOKUP($BT367,Prisudvikling!$CC$7:$KP$63,AV$3),"")</f>
        <v/>
      </c>
      <c r="AW367" s="113">
        <f>IF(HLOOKUP($BT367,Prisudvikling!$CC$7:$KP$63,AW$3)&gt;0,HLOOKUP($BT367,Prisudvikling!$CC$7:$KP$63,AW$3),"")</f>
        <v>182.92789999999999</v>
      </c>
      <c r="AX367" s="113">
        <f>IF(HLOOKUP($BT367,Prisudvikling!$CC$7:$KP$63,AX$3)&gt;0,HLOOKUP($BT367,Prisudvikling!$CC$7:$KP$63,AX$3),"")</f>
        <v>190.9</v>
      </c>
      <c r="BT367">
        <v>44</v>
      </c>
    </row>
    <row r="368" spans="1:72" x14ac:dyDescent="0.2">
      <c r="A368" s="82">
        <f>IF(HLOOKUP($BT368,Prisudvikling!$CC$7:$KP$63,D$3)&gt;0,YEAR(C368),0)</f>
        <v>2012</v>
      </c>
      <c r="B368" s="82">
        <f>IF(HLOOKUP($BT368,Prisudvikling!$CC$7:$KP$63,D$3)&gt;0,MONTH(C368),0)</f>
        <v>4</v>
      </c>
      <c r="C368" s="65">
        <f>IF(HLOOKUP($BT368,Prisudvikling!$CC$7:$KP$63,D$3)&gt;0,HLOOKUP($BT368,Prisudvikling!$CC$7:$KP$63,C$3),"")</f>
        <v>41019</v>
      </c>
      <c r="D368" s="105">
        <f>IF(HLOOKUP($BT368,Prisudvikling!$CC$7:$KP$63,D$3)&gt;0,HLOOKUP($BT368,Prisudvikling!$CC$7:$KP$63,D$3),"")</f>
        <v>168</v>
      </c>
      <c r="E368" s="105">
        <f>IF(HLOOKUP($BT368,Prisudvikling!$CC$7:$KP$63,E$3)&gt;0,HLOOKUP($BT368,Prisudvikling!$CC$7:$KP$63,E$3),"")</f>
        <v>169</v>
      </c>
      <c r="F368" s="105">
        <f>IF(HLOOKUP($BT368,Prisudvikling!$CC$7:$KP$63,F$3)&gt;0,HLOOKUP($BT368,Prisudvikling!$CC$7:$KP$63,F$3),"")</f>
        <v>162</v>
      </c>
      <c r="G368" s="105">
        <f>IF(HLOOKUP($BT368,Prisudvikling!$CC$7:$KP$63,G$3)&gt;0,HLOOKUP($BT368,Prisudvikling!$CC$7:$KP$63,G$3),"")</f>
        <v>215</v>
      </c>
      <c r="H368" s="105" t="str">
        <f>IF(HLOOKUP($BT368,Prisudvikling!$CC$7:$KP$63,H$3)&gt;0,HLOOKUP($BT368,Prisudvikling!$CC$7:$KP$63,H$3),"")</f>
        <v/>
      </c>
      <c r="I368" s="105">
        <f>IF(HLOOKUP($BT368,Prisudvikling!$CC$7:$KP$63,I$3)&gt;0,HLOOKUP($BT368,Prisudvikling!$CC$7:$KP$63,I$3),"")</f>
        <v>289</v>
      </c>
      <c r="J368" s="105">
        <f>IF(HLOOKUP($BT368,Prisudvikling!$CC$7:$KP$63,J$3)&gt;0,HLOOKUP($BT368,Prisudvikling!$CC$7:$KP$63,J$3),"")</f>
        <v>547</v>
      </c>
      <c r="K368" s="105">
        <f>IF(HLOOKUP($BT368,Prisudvikling!$CC$7:$KP$63,K$3)&gt;0,HLOOKUP($BT368,Prisudvikling!$CC$7:$KP$63,K$3),"")</f>
        <v>208</v>
      </c>
      <c r="L368" s="105">
        <f>IF(HLOOKUP($BT368,Prisudvikling!$CC$7:$KP$63,L$3)&gt;0,HLOOKUP($BT368,Prisudvikling!$CC$7:$KP$63,L$3),"")</f>
        <v>230</v>
      </c>
      <c r="M368" s="105">
        <f>IF(HLOOKUP($BT368,Prisudvikling!$CC$7:$KP$63,M$3)&gt;0,HLOOKUP($BT368,Prisudvikling!$CC$7:$KP$63,M$3),"")</f>
        <v>170</v>
      </c>
      <c r="N368" s="105">
        <f>IF(HLOOKUP($BT368,Prisudvikling!$CC$7:$KP$63,N$3)&gt;0,HLOOKUP($BT368,Prisudvikling!$CC$7:$KP$63,N$3),"")</f>
        <v>947</v>
      </c>
      <c r="O368" s="105">
        <f>IF(HLOOKUP($BT368,Prisudvikling!$CC$7:$KP$63,O$3)&gt;0,HLOOKUP($BT368,Prisudvikling!$CC$7:$KP$63,O$3),"")</f>
        <v>734.5</v>
      </c>
      <c r="P368" s="105">
        <f>IF(HLOOKUP($BT368,Prisudvikling!$CC$7:$KP$63,P$3)&gt;0,HLOOKUP($BT368,Prisudvikling!$CC$7:$KP$63,P$3),"")</f>
        <v>503</v>
      </c>
      <c r="Q368" s="105">
        <f>IF(HLOOKUP($BT368,Prisudvikling!$CC$7:$KP$63,Q$3)&gt;0,HLOOKUP($BT368,Prisudvikling!$CC$7:$KP$63,Q$3),"")</f>
        <v>896</v>
      </c>
      <c r="R368" s="105">
        <f>IF(HLOOKUP($BT368,Prisudvikling!$CC$7:$KP$63,R$3)&gt;0,HLOOKUP($BT368,Prisudvikling!$CC$7:$KP$63,R$3),"")</f>
        <v>550</v>
      </c>
      <c r="S368" s="105">
        <f>IF(HLOOKUP($BT368,Prisudvikling!$CC$7:$KP$63,S$3)&gt;0,HLOOKUP($BT368,Prisudvikling!$CC$7:$KP$63,S$3),"")</f>
        <v>517</v>
      </c>
      <c r="T368" s="105">
        <f>IF(HLOOKUP($BT368,Prisudvikling!$CC$7:$KP$63,T$3)&gt;0,HLOOKUP($BT368,Prisudvikling!$CC$7:$KP$63,T$3),"")</f>
        <v>217.5</v>
      </c>
      <c r="U368" s="105">
        <f>IF(HLOOKUP($BT368,Prisudvikling!$CC$7:$KP$63,U$3)&gt;0,HLOOKUP($BT368,Prisudvikling!$CC$7:$KP$63,U$3),"")</f>
        <v>235.75</v>
      </c>
      <c r="V368" s="105">
        <f>IF(HLOOKUP($BT368,Prisudvikling!$CC$7:$KP$63,V$3)&gt;0,HLOOKUP($BT368,Prisudvikling!$CC$7:$KP$63,V$3),"")</f>
        <v>256.75</v>
      </c>
      <c r="W368" s="105">
        <f>IF(HLOOKUP($BT368,Prisudvikling!$CC$7:$KP$63,W$3)&gt;0,HLOOKUP($BT368,Prisudvikling!$CC$7:$KP$63,W$3),"")</f>
        <v>256.75</v>
      </c>
      <c r="X368" s="32" t="str">
        <f>IF(HLOOKUP($BT368,Prisudvikling!$CC$7:$KP$63,X$3)&gt;0,HLOOKUP($BT368,Prisudvikling!$CC$7:$KP$63,X$3),"")</f>
        <v/>
      </c>
      <c r="Y368" s="32">
        <f>IF(HLOOKUP($BT368,Prisudvikling!$CC$7:$KP$63,Y$3)&gt;0,HLOOKUP($BT368,Prisudvikling!$CC$7:$KP$63,Y$3),"")</f>
        <v>2.15</v>
      </c>
      <c r="Z368" s="32">
        <f>IF(HLOOKUP($BT368,Prisudvikling!$CC$7:$KP$63,Z$3)&gt;0,HLOOKUP($BT368,Prisudvikling!$CC$7:$KP$63,Z$3),"")</f>
        <v>3.33</v>
      </c>
      <c r="AA368" s="32">
        <f>IF(HLOOKUP($BT368,Prisudvikling!$CC$7:$KP$63,AA$3)&gt;0,HLOOKUP($BT368,Prisudvikling!$CC$7:$KP$63,AA$3),"")</f>
        <v>1.93</v>
      </c>
      <c r="AB368" s="32">
        <f>IF(HLOOKUP($BT368,Prisudvikling!$CC$7:$KP$63,AB$3)&gt;0,HLOOKUP($BT368,Prisudvikling!$CC$7:$KP$63,AB$3),"")</f>
        <v>8.75</v>
      </c>
      <c r="AC368" s="32">
        <f>IF(HLOOKUP($BT368,Prisudvikling!$CC$7:$KP$63,AC$3)&gt;0,HLOOKUP($BT368,Prisudvikling!$CC$7:$KP$63,AC$3),"")</f>
        <v>12</v>
      </c>
      <c r="AD368" s="32" t="str">
        <f>IF(HLOOKUP($BT368,Prisudvikling!$CC$7:$KP$63,AD$3)&gt;0,HLOOKUP($BT368,Prisudvikling!$CC$7:$KP$63,AD$3),"")</f>
        <v/>
      </c>
      <c r="AE368" s="32" t="str">
        <f>IF(HLOOKUP($BT368,Prisudvikling!$CC$7:$KP$63,AE$3)&gt;0,HLOOKUP($BT368,Prisudvikling!$CC$7:$KP$63,AE$3),"")</f>
        <v/>
      </c>
      <c r="AF368" s="32">
        <f>IF(HLOOKUP($BT368,Prisudvikling!$CC$7:$KP$63,AF$3)&gt;0,HLOOKUP($BT368,Prisudvikling!$CC$7:$KP$63,AF$3),"")</f>
        <v>1700</v>
      </c>
      <c r="AG368" s="32">
        <f>IF(HLOOKUP($BT368,Prisudvikling!$CC$7:$KP$63,AG$3)&gt;0,HLOOKUP($BT368,Prisudvikling!$CC$7:$KP$63,AG$3),"")</f>
        <v>2630</v>
      </c>
      <c r="AH368" s="32">
        <f>IF(HLOOKUP($BT368,Prisudvikling!$CC$7:$KP$63,AH$3)&gt;0,HLOOKUP($BT368,Prisudvikling!$CC$7:$KP$63,AH$3),"")</f>
        <v>1520</v>
      </c>
      <c r="AI368" s="32">
        <f>IF(HLOOKUP($BT368,Prisudvikling!$CC$7:$KP$63,AI$3)&gt;0,HLOOKUP($BT368,Prisudvikling!$CC$7:$KP$63,AI$3),"")</f>
        <v>6910</v>
      </c>
      <c r="AJ368" s="32">
        <f>IF(HLOOKUP($BT368,Prisudvikling!$CC$7:$KP$63,AJ$3)&gt;0,HLOOKUP($BT368,Prisudvikling!$CC$7:$KP$63,AJ$3),"")</f>
        <v>9470</v>
      </c>
      <c r="AK368" s="32" t="str">
        <f>IF(HLOOKUP($BT368,Prisudvikling!$CC$7:$KP$63,AK$3)&gt;0,HLOOKUP($BT368,Prisudvikling!$CC$7:$KP$63,AK$3),"")</f>
        <v xml:space="preserve"> </v>
      </c>
      <c r="AL368" s="32" t="str">
        <f>IF(HLOOKUP($BT368,Prisudvikling!$CC$7:$KP$63,AL$3)&gt;0,HLOOKUP($BT368,Prisudvikling!$CC$7:$KP$63,AL$3),"")</f>
        <v/>
      </c>
      <c r="AM368" s="32" t="str">
        <f>IF(HLOOKUP($BT368,Prisudvikling!$CC$7:$KP$63,AM$3)&gt;0,HLOOKUP($BT368,Prisudvikling!$CC$7:$KP$63,AM$3),"")</f>
        <v/>
      </c>
      <c r="AN368" s="113">
        <f>IF(HLOOKUP($BT368,Prisudvikling!$CC$7:$KP$63,AN$3)&gt;0,HLOOKUP($BT368,Prisudvikling!$CC$7:$KP$63,AN$3),"")</f>
        <v>210.9564</v>
      </c>
      <c r="AO368" s="113">
        <f>IF(HLOOKUP($BT368,Prisudvikling!$CC$7:$KP$63,AO$3)&gt;0,HLOOKUP($BT368,Prisudvikling!$CC$7:$KP$63,AO$3),"")</f>
        <v>219</v>
      </c>
      <c r="AP368" s="113">
        <f>IF(HLOOKUP($BT368,Prisudvikling!$CC$7:$KP$63,AP$3)&gt;0,HLOOKUP($BT368,Prisudvikling!$CC$7:$KP$63,AP$3),"")</f>
        <v>200.41919999999999</v>
      </c>
      <c r="AQ368" s="113">
        <f>IF(HLOOKUP($BT368,Prisudvikling!$CC$7:$KP$63,AQ$3)&gt;0,HLOOKUP($BT368,Prisudvikling!$CC$7:$KP$63,AQ$3),"")</f>
        <v>188.23070000000001</v>
      </c>
      <c r="AR368" s="113">
        <f>IF(HLOOKUP($BT368,Prisudvikling!$CC$7:$KP$63,AR$3)&gt;0,HLOOKUP($BT368,Prisudvikling!$CC$7:$KP$63,AR$3),"")</f>
        <v>196.2</v>
      </c>
      <c r="AS368" s="113">
        <f>IF(HLOOKUP($BT368,Prisudvikling!$CC$7:$KP$63,AS$3)&gt;0,HLOOKUP($BT368,Prisudvikling!$CC$7:$KP$63,AS$3),"")</f>
        <v>178.96789999999999</v>
      </c>
      <c r="AT368" s="113">
        <f>IF(HLOOKUP($BT368,Prisudvikling!$CC$7:$KP$63,AT$3)&gt;0,HLOOKUP($BT368,Prisudvikling!$CC$7:$KP$63,AT$3),"")</f>
        <v>166.6052</v>
      </c>
      <c r="AU368" s="113">
        <f>IF(HLOOKUP($BT368,Prisudvikling!$CC$7:$KP$63,AU$3)&gt;0,HLOOKUP($BT368,Prisudvikling!$CC$7:$KP$63,AU$3),"")</f>
        <v>174.6</v>
      </c>
      <c r="AV368" s="113" t="str">
        <f>IF(HLOOKUP($BT368,Prisudvikling!$CC$7:$KP$63,AV$3)&gt;0,HLOOKUP($BT368,Prisudvikling!$CC$7:$KP$63,AV$3),"")</f>
        <v/>
      </c>
      <c r="AW368" s="113">
        <f>IF(HLOOKUP($BT368,Prisudvikling!$CC$7:$KP$63,AW$3)&gt;0,HLOOKUP($BT368,Prisudvikling!$CC$7:$KP$63,AW$3),"")</f>
        <v>182.92789999999999</v>
      </c>
      <c r="AX368" s="113">
        <f>IF(HLOOKUP($BT368,Prisudvikling!$CC$7:$KP$63,AX$3)&gt;0,HLOOKUP($BT368,Prisudvikling!$CC$7:$KP$63,AX$3),"")</f>
        <v>190.9</v>
      </c>
      <c r="BT368">
        <v>45</v>
      </c>
    </row>
    <row r="369" spans="1:72" x14ac:dyDescent="0.2">
      <c r="A369" s="82">
        <f>IF(HLOOKUP($BT369,Prisudvikling!$CC$7:$KP$63,D$3)&gt;0,YEAR(C369),0)</f>
        <v>2012</v>
      </c>
      <c r="B369" s="82">
        <f>IF(HLOOKUP($BT369,Prisudvikling!$CC$7:$KP$63,D$3)&gt;0,MONTH(C369),0)</f>
        <v>4</v>
      </c>
      <c r="C369" s="65">
        <f>IF(HLOOKUP($BT369,Prisudvikling!$CC$7:$KP$63,D$3)&gt;0,HLOOKUP($BT369,Prisudvikling!$CC$7:$KP$63,C$3),"")</f>
        <v>41026</v>
      </c>
      <c r="D369" s="105">
        <f>IF(HLOOKUP($BT369,Prisudvikling!$CC$7:$KP$63,D$3)&gt;0,HLOOKUP($BT369,Prisudvikling!$CC$7:$KP$63,D$3),"")</f>
        <v>168.03</v>
      </c>
      <c r="E369" s="105">
        <f>IF(HLOOKUP($BT369,Prisudvikling!$CC$7:$KP$63,E$3)&gt;0,HLOOKUP($BT369,Prisudvikling!$CC$7:$KP$63,E$3),"")</f>
        <v>170</v>
      </c>
      <c r="F369" s="105">
        <f>IF(HLOOKUP($BT369,Prisudvikling!$CC$7:$KP$63,F$3)&gt;0,HLOOKUP($BT369,Prisudvikling!$CC$7:$KP$63,F$3),"")</f>
        <v>162</v>
      </c>
      <c r="G369" s="105">
        <f>IF(HLOOKUP($BT369,Prisudvikling!$CC$7:$KP$63,G$3)&gt;0,HLOOKUP($BT369,Prisudvikling!$CC$7:$KP$63,G$3),"")</f>
        <v>215</v>
      </c>
      <c r="H369" s="105" t="str">
        <f>IF(HLOOKUP($BT369,Prisudvikling!$CC$7:$KP$63,H$3)&gt;0,HLOOKUP($BT369,Prisudvikling!$CC$7:$KP$63,H$3),"")</f>
        <v/>
      </c>
      <c r="I369" s="105">
        <f>IF(HLOOKUP($BT369,Prisudvikling!$CC$7:$KP$63,I$3)&gt;0,HLOOKUP($BT369,Prisudvikling!$CC$7:$KP$63,I$3),"")</f>
        <v>292.5</v>
      </c>
      <c r="J369" s="105">
        <f>IF(HLOOKUP($BT369,Prisudvikling!$CC$7:$KP$63,J$3)&gt;0,HLOOKUP($BT369,Prisudvikling!$CC$7:$KP$63,J$3),"")</f>
        <v>547</v>
      </c>
      <c r="K369" s="105">
        <f>IF(HLOOKUP($BT369,Prisudvikling!$CC$7:$KP$63,K$3)&gt;0,HLOOKUP($BT369,Prisudvikling!$CC$7:$KP$63,K$3),"")</f>
        <v>208</v>
      </c>
      <c r="L369" s="105">
        <f>IF(HLOOKUP($BT369,Prisudvikling!$CC$7:$KP$63,L$3)&gt;0,HLOOKUP($BT369,Prisudvikling!$CC$7:$KP$63,L$3),"")</f>
        <v>232</v>
      </c>
      <c r="M369" s="105">
        <f>IF(HLOOKUP($BT369,Prisudvikling!$CC$7:$KP$63,M$3)&gt;0,HLOOKUP($BT369,Prisudvikling!$CC$7:$KP$63,M$3),"")</f>
        <v>173</v>
      </c>
      <c r="N369" s="105">
        <f>IF(HLOOKUP($BT369,Prisudvikling!$CC$7:$KP$63,N$3)&gt;0,HLOOKUP($BT369,Prisudvikling!$CC$7:$KP$63,N$3),"")</f>
        <v>910</v>
      </c>
      <c r="O369" s="105">
        <f>IF(HLOOKUP($BT369,Prisudvikling!$CC$7:$KP$63,O$3)&gt;0,HLOOKUP($BT369,Prisudvikling!$CC$7:$KP$63,O$3),"")</f>
        <v>734.5</v>
      </c>
      <c r="P369" s="105">
        <f>IF(HLOOKUP($BT369,Prisudvikling!$CC$7:$KP$63,P$3)&gt;0,HLOOKUP($BT369,Prisudvikling!$CC$7:$KP$63,P$3),"")</f>
        <v>503</v>
      </c>
      <c r="Q369" s="105">
        <f>IF(HLOOKUP($BT369,Prisudvikling!$CC$7:$KP$63,Q$3)&gt;0,HLOOKUP($BT369,Prisudvikling!$CC$7:$KP$63,Q$3),"")</f>
        <v>896</v>
      </c>
      <c r="R369" s="105">
        <f>IF(HLOOKUP($BT369,Prisudvikling!$CC$7:$KP$63,R$3)&gt;0,HLOOKUP($BT369,Prisudvikling!$CC$7:$KP$63,R$3),"")</f>
        <v>550</v>
      </c>
      <c r="S369" s="105">
        <f>IF(HLOOKUP($BT369,Prisudvikling!$CC$7:$KP$63,S$3)&gt;0,HLOOKUP($BT369,Prisudvikling!$CC$7:$KP$63,S$3),"")</f>
        <v>517</v>
      </c>
      <c r="T369" s="105">
        <f>IF(HLOOKUP($BT369,Prisudvikling!$CC$7:$KP$63,T$3)&gt;0,HLOOKUP($BT369,Prisudvikling!$CC$7:$KP$63,T$3),"")</f>
        <v>221.5</v>
      </c>
      <c r="U369" s="105">
        <f>IF(HLOOKUP($BT369,Prisudvikling!$CC$7:$KP$63,U$3)&gt;0,HLOOKUP($BT369,Prisudvikling!$CC$7:$KP$63,U$3),"")</f>
        <v>239.5</v>
      </c>
      <c r="V369" s="105">
        <f>IF(HLOOKUP($BT369,Prisudvikling!$CC$7:$KP$63,V$3)&gt;0,HLOOKUP($BT369,Prisudvikling!$CC$7:$KP$63,V$3),"")</f>
        <v>259.5</v>
      </c>
      <c r="W369" s="105">
        <f>IF(HLOOKUP($BT369,Prisudvikling!$CC$7:$KP$63,W$3)&gt;0,HLOOKUP($BT369,Prisudvikling!$CC$7:$KP$63,W$3),"")</f>
        <v>259.5</v>
      </c>
      <c r="X369" s="32" t="str">
        <f>IF(HLOOKUP($BT369,Prisudvikling!$CC$7:$KP$63,X$3)&gt;0,HLOOKUP($BT369,Prisudvikling!$CC$7:$KP$63,X$3),"")</f>
        <v/>
      </c>
      <c r="Y369" s="32">
        <f>IF(HLOOKUP($BT369,Prisudvikling!$CC$7:$KP$63,Y$3)&gt;0,HLOOKUP($BT369,Prisudvikling!$CC$7:$KP$63,Y$3),"")</f>
        <v>1.8850465711842381</v>
      </c>
      <c r="Z369" s="32">
        <f>IF(HLOOKUP($BT369,Prisudvikling!$CC$7:$KP$63,Z$3)&gt;0,HLOOKUP($BT369,Prisudvikling!$CC$7:$KP$63,Z$3),"")</f>
        <v>3.33</v>
      </c>
      <c r="AA369" s="32">
        <f>IF(HLOOKUP($BT369,Prisudvikling!$CC$7:$KP$63,AA$3)&gt;0,HLOOKUP($BT369,Prisudvikling!$CC$7:$KP$63,AA$3),"")</f>
        <v>1.93</v>
      </c>
      <c r="AB369" s="32">
        <f>IF(HLOOKUP($BT369,Prisudvikling!$CC$7:$KP$63,AB$3)&gt;0,HLOOKUP($BT369,Prisudvikling!$CC$7:$KP$63,AB$3),"")</f>
        <v>8.75</v>
      </c>
      <c r="AC369" s="32">
        <f>IF(HLOOKUP($BT369,Prisudvikling!$CC$7:$KP$63,AC$3)&gt;0,HLOOKUP($BT369,Prisudvikling!$CC$7:$KP$63,AC$3),"")</f>
        <v>12</v>
      </c>
      <c r="AD369" s="32" t="str">
        <f>IF(HLOOKUP($BT369,Prisudvikling!$CC$7:$KP$63,AD$3)&gt;0,HLOOKUP($BT369,Prisudvikling!$CC$7:$KP$63,AD$3),"")</f>
        <v/>
      </c>
      <c r="AE369" s="32" t="str">
        <f>IF(HLOOKUP($BT369,Prisudvikling!$CC$7:$KP$63,AE$3)&gt;0,HLOOKUP($BT369,Prisudvikling!$CC$7:$KP$63,AE$3),"")</f>
        <v/>
      </c>
      <c r="AF369" s="32">
        <f>IF(HLOOKUP($BT369,Prisudvikling!$CC$7:$KP$63,AF$3)&gt;0,HLOOKUP($BT369,Prisudvikling!$CC$7:$KP$63,AF$3),"")</f>
        <v>1490</v>
      </c>
      <c r="AG369" s="32">
        <f>IF(HLOOKUP($BT369,Prisudvikling!$CC$7:$KP$63,AG$3)&gt;0,HLOOKUP($BT369,Prisudvikling!$CC$7:$KP$63,AG$3),"")</f>
        <v>2630</v>
      </c>
      <c r="AH369" s="32">
        <f>IF(HLOOKUP($BT369,Prisudvikling!$CC$7:$KP$63,AH$3)&gt;0,HLOOKUP($BT369,Prisudvikling!$CC$7:$KP$63,AH$3),"")</f>
        <v>1520</v>
      </c>
      <c r="AI369" s="32">
        <f>IF(HLOOKUP($BT369,Prisudvikling!$CC$7:$KP$63,AI$3)&gt;0,HLOOKUP($BT369,Prisudvikling!$CC$7:$KP$63,AI$3),"")</f>
        <v>6910</v>
      </c>
      <c r="AJ369" s="32">
        <f>IF(HLOOKUP($BT369,Prisudvikling!$CC$7:$KP$63,AJ$3)&gt;0,HLOOKUP($BT369,Prisudvikling!$CC$7:$KP$63,AJ$3),"")</f>
        <v>9470</v>
      </c>
      <c r="AK369" s="32" t="str">
        <f>IF(HLOOKUP($BT369,Prisudvikling!$CC$7:$KP$63,AK$3)&gt;0,HLOOKUP($BT369,Prisudvikling!$CC$7:$KP$63,AK$3),"")</f>
        <v xml:space="preserve"> </v>
      </c>
      <c r="AL369" s="32" t="str">
        <f>IF(HLOOKUP($BT369,Prisudvikling!$CC$7:$KP$63,AL$3)&gt;0,HLOOKUP($BT369,Prisudvikling!$CC$7:$KP$63,AL$3),"")</f>
        <v/>
      </c>
      <c r="AM369" s="32" t="str">
        <f>IF(HLOOKUP($BT369,Prisudvikling!$CC$7:$KP$63,AM$3)&gt;0,HLOOKUP($BT369,Prisudvikling!$CC$7:$KP$63,AM$3),"")</f>
        <v/>
      </c>
      <c r="AN369" s="113">
        <f>IF(HLOOKUP($BT369,Prisudvikling!$CC$7:$KP$63,AN$3)&gt;0,HLOOKUP($BT369,Prisudvikling!$CC$7:$KP$63,AN$3),"")</f>
        <v>211.3322</v>
      </c>
      <c r="AO369" s="113">
        <f>IF(HLOOKUP($BT369,Prisudvikling!$CC$7:$KP$63,AO$3)&gt;0,HLOOKUP($BT369,Prisudvikling!$CC$7:$KP$63,AO$3),"")</f>
        <v>219.3</v>
      </c>
      <c r="AP369" s="113">
        <f>IF(HLOOKUP($BT369,Prisudvikling!$CC$7:$KP$63,AP$3)&gt;0,HLOOKUP($BT369,Prisudvikling!$CC$7:$KP$63,AP$3),"")</f>
        <v>201.56659999999999</v>
      </c>
      <c r="AQ369" s="113">
        <f>IF(HLOOKUP($BT369,Prisudvikling!$CC$7:$KP$63,AQ$3)&gt;0,HLOOKUP($BT369,Prisudvikling!$CC$7:$KP$63,AQ$3),"")</f>
        <v>189.10210000000001</v>
      </c>
      <c r="AR369" s="113">
        <f>IF(HLOOKUP($BT369,Prisudvikling!$CC$7:$KP$63,AR$3)&gt;0,HLOOKUP($BT369,Prisudvikling!$CC$7:$KP$63,AR$3),"")</f>
        <v>197.1</v>
      </c>
      <c r="AS369" s="113">
        <f>IF(HLOOKUP($BT369,Prisudvikling!$CC$7:$KP$63,AS$3)&gt;0,HLOOKUP($BT369,Prisudvikling!$CC$7:$KP$63,AS$3),"")</f>
        <v>180.14789999999999</v>
      </c>
      <c r="AT369" s="113">
        <f>IF(HLOOKUP($BT369,Prisudvikling!$CC$7:$KP$63,AT$3)&gt;0,HLOOKUP($BT369,Prisudvikling!$CC$7:$KP$63,AT$3),"")</f>
        <v>166.92089999999999</v>
      </c>
      <c r="AU369" s="113">
        <f>IF(HLOOKUP($BT369,Prisudvikling!$CC$7:$KP$63,AU$3)&gt;0,HLOOKUP($BT369,Prisudvikling!$CC$7:$KP$63,AU$3),"")</f>
        <v>174.9</v>
      </c>
      <c r="AV369" s="113" t="str">
        <f>IF(HLOOKUP($BT369,Prisudvikling!$CC$7:$KP$63,AV$3)&gt;0,HLOOKUP($BT369,Prisudvikling!$CC$7:$KP$63,AV$3),"")</f>
        <v/>
      </c>
      <c r="AW369" s="113">
        <f>IF(HLOOKUP($BT369,Prisudvikling!$CC$7:$KP$63,AW$3)&gt;0,HLOOKUP($BT369,Prisudvikling!$CC$7:$KP$63,AW$3),"")</f>
        <v>183.30840000000001</v>
      </c>
      <c r="AX369" s="113">
        <f>IF(HLOOKUP($BT369,Prisudvikling!$CC$7:$KP$63,AX$3)&gt;0,HLOOKUP($BT369,Prisudvikling!$CC$7:$KP$63,AX$3),"")</f>
        <v>191.3</v>
      </c>
      <c r="BT369">
        <v>46</v>
      </c>
    </row>
    <row r="370" spans="1:72" x14ac:dyDescent="0.2">
      <c r="A370" s="82">
        <f>IF(HLOOKUP($BT370,Prisudvikling!$CC$7:$KP$63,D$3)&gt;0,YEAR(C370),0)</f>
        <v>2012</v>
      </c>
      <c r="B370" s="82">
        <f>IF(HLOOKUP($BT370,Prisudvikling!$CC$7:$KP$63,D$3)&gt;0,MONTH(C370),0)</f>
        <v>5</v>
      </c>
      <c r="C370" s="65">
        <f>IF(HLOOKUP($BT370,Prisudvikling!$CC$7:$KP$63,D$3)&gt;0,HLOOKUP($BT370,Prisudvikling!$CC$7:$KP$63,C$3),"")</f>
        <v>41033</v>
      </c>
      <c r="D370" s="105">
        <f>IF(HLOOKUP($BT370,Prisudvikling!$CC$7:$KP$63,D$3)&gt;0,HLOOKUP($BT370,Prisudvikling!$CC$7:$KP$63,D$3),"")</f>
        <v>170</v>
      </c>
      <c r="E370" s="105">
        <f>IF(HLOOKUP($BT370,Prisudvikling!$CC$7:$KP$63,E$3)&gt;0,HLOOKUP($BT370,Prisudvikling!$CC$7:$KP$63,E$3),"")</f>
        <v>173</v>
      </c>
      <c r="F370" s="105">
        <f>IF(HLOOKUP($BT370,Prisudvikling!$CC$7:$KP$63,F$3)&gt;0,HLOOKUP($BT370,Prisudvikling!$CC$7:$KP$63,F$3),"")</f>
        <v>162</v>
      </c>
      <c r="G370" s="105">
        <f>IF(HLOOKUP($BT370,Prisudvikling!$CC$7:$KP$63,G$3)&gt;0,HLOOKUP($BT370,Prisudvikling!$CC$7:$KP$63,G$3),"")</f>
        <v>215</v>
      </c>
      <c r="H370" s="105" t="str">
        <f>IF(HLOOKUP($BT370,Prisudvikling!$CC$7:$KP$63,H$3)&gt;0,HLOOKUP($BT370,Prisudvikling!$CC$7:$KP$63,H$3),"")</f>
        <v/>
      </c>
      <c r="I370" s="105">
        <f>IF(HLOOKUP($BT370,Prisudvikling!$CC$7:$KP$63,I$3)&gt;0,HLOOKUP($BT370,Prisudvikling!$CC$7:$KP$63,I$3),"")</f>
        <v>303.75</v>
      </c>
      <c r="J370" s="105">
        <f>IF(HLOOKUP($BT370,Prisudvikling!$CC$7:$KP$63,J$3)&gt;0,HLOOKUP($BT370,Prisudvikling!$CC$7:$KP$63,J$3),"")</f>
        <v>579.5</v>
      </c>
      <c r="K370" s="105">
        <f>IF(HLOOKUP($BT370,Prisudvikling!$CC$7:$KP$63,K$3)&gt;0,HLOOKUP($BT370,Prisudvikling!$CC$7:$KP$63,K$3),"")</f>
        <v>209</v>
      </c>
      <c r="L370" s="105">
        <f>IF(HLOOKUP($BT370,Prisudvikling!$CC$7:$KP$63,L$3)&gt;0,HLOOKUP($BT370,Prisudvikling!$CC$7:$KP$63,L$3),"")</f>
        <v>232</v>
      </c>
      <c r="M370" s="105">
        <f>IF(HLOOKUP($BT370,Prisudvikling!$CC$7:$KP$63,M$3)&gt;0,HLOOKUP($BT370,Prisudvikling!$CC$7:$KP$63,M$3),"")</f>
        <v>178</v>
      </c>
      <c r="N370" s="105">
        <f>IF(HLOOKUP($BT370,Prisudvikling!$CC$7:$KP$63,N$3)&gt;0,HLOOKUP($BT370,Prisudvikling!$CC$7:$KP$63,N$3),"")</f>
        <v>965</v>
      </c>
      <c r="O370" s="105">
        <f>IF(HLOOKUP($BT370,Prisudvikling!$CC$7:$KP$63,O$3)&gt;0,HLOOKUP($BT370,Prisudvikling!$CC$7:$KP$63,O$3),"")</f>
        <v>734.5</v>
      </c>
      <c r="P370" s="105">
        <f>IF(HLOOKUP($BT370,Prisudvikling!$CC$7:$KP$63,P$3)&gt;0,HLOOKUP($BT370,Prisudvikling!$CC$7:$KP$63,P$3),"")</f>
        <v>503</v>
      </c>
      <c r="Q370" s="105">
        <f>IF(HLOOKUP($BT370,Prisudvikling!$CC$7:$KP$63,Q$3)&gt;0,HLOOKUP($BT370,Prisudvikling!$CC$7:$KP$63,Q$3),"")</f>
        <v>896</v>
      </c>
      <c r="R370" s="105">
        <f>IF(HLOOKUP($BT370,Prisudvikling!$CC$7:$KP$63,R$3)&gt;0,HLOOKUP($BT370,Prisudvikling!$CC$7:$KP$63,R$3),"")</f>
        <v>550</v>
      </c>
      <c r="S370" s="105">
        <f>IF(HLOOKUP($BT370,Prisudvikling!$CC$7:$KP$63,S$3)&gt;0,HLOOKUP($BT370,Prisudvikling!$CC$7:$KP$63,S$3),"")</f>
        <v>517</v>
      </c>
      <c r="T370" s="105">
        <f>IF(HLOOKUP($BT370,Prisudvikling!$CC$7:$KP$63,T$3)&gt;0,HLOOKUP($BT370,Prisudvikling!$CC$7:$KP$63,T$3),"")</f>
        <v>229</v>
      </c>
      <c r="U370" s="105">
        <f>IF(HLOOKUP($BT370,Prisudvikling!$CC$7:$KP$63,U$3)&gt;0,HLOOKUP($BT370,Prisudvikling!$CC$7:$KP$63,U$3),"")</f>
        <v>251.25</v>
      </c>
      <c r="V370" s="105">
        <f>IF(HLOOKUP($BT370,Prisudvikling!$CC$7:$KP$63,V$3)&gt;0,HLOOKUP($BT370,Prisudvikling!$CC$7:$KP$63,V$3),"")</f>
        <v>267</v>
      </c>
      <c r="W370" s="105">
        <f>IF(HLOOKUP($BT370,Prisudvikling!$CC$7:$KP$63,W$3)&gt;0,HLOOKUP($BT370,Prisudvikling!$CC$7:$KP$63,W$3),"")</f>
        <v>267</v>
      </c>
      <c r="X370" s="32" t="str">
        <f>IF(HLOOKUP($BT370,Prisudvikling!$CC$7:$KP$63,X$3)&gt;0,HLOOKUP($BT370,Prisudvikling!$CC$7:$KP$63,X$3),"")</f>
        <v/>
      </c>
      <c r="Y370" s="32">
        <f>IF(HLOOKUP($BT370,Prisudvikling!$CC$7:$KP$63,Y$3)&gt;0,HLOOKUP($BT370,Prisudvikling!$CC$7:$KP$63,Y$3),"")</f>
        <v>2.15</v>
      </c>
      <c r="Z370" s="32">
        <f>IF(HLOOKUP($BT370,Prisudvikling!$CC$7:$KP$63,Z$3)&gt;0,HLOOKUP($BT370,Prisudvikling!$CC$7:$KP$63,Z$3),"")</f>
        <v>3.33</v>
      </c>
      <c r="AA370" s="32">
        <f>IF(HLOOKUP($BT370,Prisudvikling!$CC$7:$KP$63,AA$3)&gt;0,HLOOKUP($BT370,Prisudvikling!$CC$7:$KP$63,AA$3),"")</f>
        <v>1.93</v>
      </c>
      <c r="AB370" s="32">
        <f>IF(HLOOKUP($BT370,Prisudvikling!$CC$7:$KP$63,AB$3)&gt;0,HLOOKUP($BT370,Prisudvikling!$CC$7:$KP$63,AB$3),"")</f>
        <v>8.75</v>
      </c>
      <c r="AC370" s="32">
        <f>IF(HLOOKUP($BT370,Prisudvikling!$CC$7:$KP$63,AC$3)&gt;0,HLOOKUP($BT370,Prisudvikling!$CC$7:$KP$63,AC$3),"")</f>
        <v>12</v>
      </c>
      <c r="AD370" s="32" t="str">
        <f>IF(HLOOKUP($BT370,Prisudvikling!$CC$7:$KP$63,AD$3)&gt;0,HLOOKUP($BT370,Prisudvikling!$CC$7:$KP$63,AD$3),"")</f>
        <v/>
      </c>
      <c r="AE370" s="32" t="str">
        <f>IF(HLOOKUP($BT370,Prisudvikling!$CC$7:$KP$63,AE$3)&gt;0,HLOOKUP($BT370,Prisudvikling!$CC$7:$KP$63,AE$3),"")</f>
        <v/>
      </c>
      <c r="AF370" s="32">
        <f>IF(HLOOKUP($BT370,Prisudvikling!$CC$7:$KP$63,AF$3)&gt;0,HLOOKUP($BT370,Prisudvikling!$CC$7:$KP$63,AF$3),"")</f>
        <v>1700</v>
      </c>
      <c r="AG370" s="32">
        <f>IF(HLOOKUP($BT370,Prisudvikling!$CC$7:$KP$63,AG$3)&gt;0,HLOOKUP($BT370,Prisudvikling!$CC$7:$KP$63,AG$3),"")</f>
        <v>2630</v>
      </c>
      <c r="AH370" s="32">
        <f>IF(HLOOKUP($BT370,Prisudvikling!$CC$7:$KP$63,AH$3)&gt;0,HLOOKUP($BT370,Prisudvikling!$CC$7:$KP$63,AH$3),"")</f>
        <v>1520</v>
      </c>
      <c r="AI370" s="32">
        <f>IF(HLOOKUP($BT370,Prisudvikling!$CC$7:$KP$63,AI$3)&gt;0,HLOOKUP($BT370,Prisudvikling!$CC$7:$KP$63,AI$3),"")</f>
        <v>6910</v>
      </c>
      <c r="AJ370" s="32">
        <f>IF(HLOOKUP($BT370,Prisudvikling!$CC$7:$KP$63,AJ$3)&gt;0,HLOOKUP($BT370,Prisudvikling!$CC$7:$KP$63,AJ$3),"")</f>
        <v>9470</v>
      </c>
      <c r="AK370" s="32" t="str">
        <f>IF(HLOOKUP($BT370,Prisudvikling!$CC$7:$KP$63,AK$3)&gt;0,HLOOKUP($BT370,Prisudvikling!$CC$7:$KP$63,AK$3),"")</f>
        <v xml:space="preserve"> </v>
      </c>
      <c r="AL370" s="32" t="str">
        <f>IF(HLOOKUP($BT370,Prisudvikling!$CC$7:$KP$63,AL$3)&gt;0,HLOOKUP($BT370,Prisudvikling!$CC$7:$KP$63,AL$3),"")</f>
        <v/>
      </c>
      <c r="AM370" s="32" t="str">
        <f>IF(HLOOKUP($BT370,Prisudvikling!$CC$7:$KP$63,AM$3)&gt;0,HLOOKUP($BT370,Prisudvikling!$CC$7:$KP$63,AM$3),"")</f>
        <v/>
      </c>
      <c r="AN370" s="113">
        <f>IF(HLOOKUP($BT370,Prisudvikling!$CC$7:$KP$63,AN$3)&gt;0,HLOOKUP($BT370,Prisudvikling!$CC$7:$KP$63,AN$3),"")</f>
        <v>216.50649999999999</v>
      </c>
      <c r="AO370" s="113">
        <f>IF(HLOOKUP($BT370,Prisudvikling!$CC$7:$KP$63,AO$3)&gt;0,HLOOKUP($BT370,Prisudvikling!$CC$7:$KP$63,AO$3),"")</f>
        <v>224.5</v>
      </c>
      <c r="AP370" s="113">
        <f>IF(HLOOKUP($BT370,Prisudvikling!$CC$7:$KP$63,AP$3)&gt;0,HLOOKUP($BT370,Prisudvikling!$CC$7:$KP$63,AP$3),"")</f>
        <v>205.30770000000001</v>
      </c>
      <c r="AQ370" s="113">
        <f>IF(HLOOKUP($BT370,Prisudvikling!$CC$7:$KP$63,AQ$3)&gt;0,HLOOKUP($BT370,Prisudvikling!$CC$7:$KP$63,AQ$3),"")</f>
        <v>193.42150000000001</v>
      </c>
      <c r="AR370" s="113">
        <f>IF(HLOOKUP($BT370,Prisudvikling!$CC$7:$KP$63,AR$3)&gt;0,HLOOKUP($BT370,Prisudvikling!$CC$7:$KP$63,AR$3),"")</f>
        <v>201.4</v>
      </c>
      <c r="AS370" s="113">
        <f>IF(HLOOKUP($BT370,Prisudvikling!$CC$7:$KP$63,AS$3)&gt;0,HLOOKUP($BT370,Prisudvikling!$CC$7:$KP$63,AS$3),"")</f>
        <v>184.17660000000001</v>
      </c>
      <c r="AT370" s="113">
        <f>IF(HLOOKUP($BT370,Prisudvikling!$CC$7:$KP$63,AT$3)&gt;0,HLOOKUP($BT370,Prisudvikling!$CC$7:$KP$63,AT$3),"")</f>
        <v>169.1232</v>
      </c>
      <c r="AU370" s="113">
        <f>IF(HLOOKUP($BT370,Prisudvikling!$CC$7:$KP$63,AU$3)&gt;0,HLOOKUP($BT370,Prisudvikling!$CC$7:$KP$63,AU$3),"")</f>
        <v>177.1</v>
      </c>
      <c r="AV370" s="113" t="str">
        <f>IF(HLOOKUP($BT370,Prisudvikling!$CC$7:$KP$63,AV$3)&gt;0,HLOOKUP($BT370,Prisudvikling!$CC$7:$KP$63,AV$3),"")</f>
        <v/>
      </c>
      <c r="AW370" s="113">
        <f>IF(HLOOKUP($BT370,Prisudvikling!$CC$7:$KP$63,AW$3)&gt;0,HLOOKUP($BT370,Prisudvikling!$CC$7:$KP$63,AW$3),"")</f>
        <v>186.47579999999999</v>
      </c>
      <c r="AX370" s="113">
        <f>IF(HLOOKUP($BT370,Prisudvikling!$CC$7:$KP$63,AX$3)&gt;0,HLOOKUP($BT370,Prisudvikling!$CC$7:$KP$63,AX$3),"")</f>
        <v>194.5</v>
      </c>
      <c r="BT370">
        <v>47</v>
      </c>
    </row>
    <row r="371" spans="1:72" x14ac:dyDescent="0.2">
      <c r="A371" s="82">
        <f>IF(HLOOKUP($BT371,Prisudvikling!$CC$7:$KP$63,D$3)&gt;0,YEAR(C371),0)</f>
        <v>2012</v>
      </c>
      <c r="B371" s="82">
        <f>IF(HLOOKUP($BT371,Prisudvikling!$CC$7:$KP$63,D$3)&gt;0,MONTH(C371),0)</f>
        <v>5</v>
      </c>
      <c r="C371" s="65">
        <f>IF(HLOOKUP($BT371,Prisudvikling!$CC$7:$KP$63,D$3)&gt;0,HLOOKUP($BT371,Prisudvikling!$CC$7:$KP$63,C$3),"")</f>
        <v>41040</v>
      </c>
      <c r="D371" s="105">
        <f>IF(HLOOKUP($BT371,Prisudvikling!$CC$7:$KP$63,D$3)&gt;0,HLOOKUP($BT371,Prisudvikling!$CC$7:$KP$63,D$3),"")</f>
        <v>170</v>
      </c>
      <c r="E371" s="105">
        <f>IF(HLOOKUP($BT371,Prisudvikling!$CC$7:$KP$63,E$3)&gt;0,HLOOKUP($BT371,Prisudvikling!$CC$7:$KP$63,E$3),"")</f>
        <v>173</v>
      </c>
      <c r="F371" s="105">
        <f>IF(HLOOKUP($BT371,Prisudvikling!$CC$7:$KP$63,F$3)&gt;0,HLOOKUP($BT371,Prisudvikling!$CC$7:$KP$63,F$3),"")</f>
        <v>162</v>
      </c>
      <c r="G371" s="105">
        <f>IF(HLOOKUP($BT371,Prisudvikling!$CC$7:$KP$63,G$3)&gt;0,HLOOKUP($BT371,Prisudvikling!$CC$7:$KP$63,G$3),"")</f>
        <v>215</v>
      </c>
      <c r="H371" s="105" t="str">
        <f>IF(HLOOKUP($BT371,Prisudvikling!$CC$7:$KP$63,H$3)&gt;0,HLOOKUP($BT371,Prisudvikling!$CC$7:$KP$63,H$3),"")</f>
        <v/>
      </c>
      <c r="I371" s="105">
        <f>IF(HLOOKUP($BT371,Prisudvikling!$CC$7:$KP$63,I$3)&gt;0,HLOOKUP($BT371,Prisudvikling!$CC$7:$KP$63,I$3),"")</f>
        <v>317</v>
      </c>
      <c r="J371" s="105">
        <f>IF(HLOOKUP($BT371,Prisudvikling!$CC$7:$KP$63,J$3)&gt;0,HLOOKUP($BT371,Prisudvikling!$CC$7:$KP$63,J$3),"")</f>
        <v>579.5</v>
      </c>
      <c r="K371" s="105">
        <f>IF(HLOOKUP($BT371,Prisudvikling!$CC$7:$KP$63,K$3)&gt;0,HLOOKUP($BT371,Prisudvikling!$CC$7:$KP$63,K$3),"")</f>
        <v>236.75</v>
      </c>
      <c r="L371" s="105">
        <f>IF(HLOOKUP($BT371,Prisudvikling!$CC$7:$KP$63,L$3)&gt;0,HLOOKUP($BT371,Prisudvikling!$CC$7:$KP$63,L$3),"")</f>
        <v>233</v>
      </c>
      <c r="M371" s="105">
        <f>IF(HLOOKUP($BT371,Prisudvikling!$CC$7:$KP$63,M$3)&gt;0,HLOOKUP($BT371,Prisudvikling!$CC$7:$KP$63,M$3),"")</f>
        <v>183</v>
      </c>
      <c r="N371" s="105">
        <f>IF(HLOOKUP($BT371,Prisudvikling!$CC$7:$KP$63,N$3)&gt;0,HLOOKUP($BT371,Prisudvikling!$CC$7:$KP$63,N$3),"")</f>
        <v>1000</v>
      </c>
      <c r="O371" s="105">
        <f>IF(HLOOKUP($BT371,Prisudvikling!$CC$7:$KP$63,O$3)&gt;0,HLOOKUP($BT371,Prisudvikling!$CC$7:$KP$63,O$3),"")</f>
        <v>727.5</v>
      </c>
      <c r="P371" s="105">
        <f>IF(HLOOKUP($BT371,Prisudvikling!$CC$7:$KP$63,P$3)&gt;0,HLOOKUP($BT371,Prisudvikling!$CC$7:$KP$63,P$3),"")</f>
        <v>503</v>
      </c>
      <c r="Q371" s="105">
        <f>IF(HLOOKUP($BT371,Prisudvikling!$CC$7:$KP$63,Q$3)&gt;0,HLOOKUP($BT371,Prisudvikling!$CC$7:$KP$63,Q$3),"")</f>
        <v>896</v>
      </c>
      <c r="R371" s="105">
        <f>IF(HLOOKUP($BT371,Prisudvikling!$CC$7:$KP$63,R$3)&gt;0,HLOOKUP($BT371,Prisudvikling!$CC$7:$KP$63,R$3),"")</f>
        <v>550</v>
      </c>
      <c r="S371" s="105">
        <f>IF(HLOOKUP($BT371,Prisudvikling!$CC$7:$KP$63,S$3)&gt;0,HLOOKUP($BT371,Prisudvikling!$CC$7:$KP$63,S$3),"")</f>
        <v>517</v>
      </c>
      <c r="T371" s="105">
        <f>IF(HLOOKUP($BT371,Prisudvikling!$CC$7:$KP$63,T$3)&gt;0,HLOOKUP($BT371,Prisudvikling!$CC$7:$KP$63,T$3),"")</f>
        <v>230.75</v>
      </c>
      <c r="U371" s="105">
        <f>IF(HLOOKUP($BT371,Prisudvikling!$CC$7:$KP$63,U$3)&gt;0,HLOOKUP($BT371,Prisudvikling!$CC$7:$KP$63,U$3),"")</f>
        <v>252.75</v>
      </c>
      <c r="V371" s="105">
        <f>IF(HLOOKUP($BT371,Prisudvikling!$CC$7:$KP$63,V$3)&gt;0,HLOOKUP($BT371,Prisudvikling!$CC$7:$KP$63,V$3),"")</f>
        <v>269.75</v>
      </c>
      <c r="W371" s="105">
        <f>IF(HLOOKUP($BT371,Prisudvikling!$CC$7:$KP$63,W$3)&gt;0,HLOOKUP($BT371,Prisudvikling!$CC$7:$KP$63,W$3),"")</f>
        <v>269.75</v>
      </c>
      <c r="X371" s="32" t="str">
        <f>IF(HLOOKUP($BT371,Prisudvikling!$CC$7:$KP$63,X$3)&gt;0,HLOOKUP($BT371,Prisudvikling!$CC$7:$KP$63,X$3),"")</f>
        <v/>
      </c>
      <c r="Y371" s="32">
        <f>IF(HLOOKUP($BT371,Prisudvikling!$CC$7:$KP$63,Y$3)&gt;0,HLOOKUP($BT371,Prisudvikling!$CC$7:$KP$63,Y$3),"")</f>
        <v>2.15</v>
      </c>
      <c r="Z371" s="32">
        <f>IF(HLOOKUP($BT371,Prisudvikling!$CC$7:$KP$63,Z$3)&gt;0,HLOOKUP($BT371,Prisudvikling!$CC$7:$KP$63,Z$3),"")</f>
        <v>3.33</v>
      </c>
      <c r="AA371" s="32">
        <f>IF(HLOOKUP($BT371,Prisudvikling!$CC$7:$KP$63,AA$3)&gt;0,HLOOKUP($BT371,Prisudvikling!$CC$7:$KP$63,AA$3),"")</f>
        <v>1.93</v>
      </c>
      <c r="AB371" s="32">
        <f>IF(HLOOKUP($BT371,Prisudvikling!$CC$7:$KP$63,AB$3)&gt;0,HLOOKUP($BT371,Prisudvikling!$CC$7:$KP$63,AB$3),"")</f>
        <v>8.75</v>
      </c>
      <c r="AC371" s="32">
        <f>IF(HLOOKUP($BT371,Prisudvikling!$CC$7:$KP$63,AC$3)&gt;0,HLOOKUP($BT371,Prisudvikling!$CC$7:$KP$63,AC$3),"")</f>
        <v>12</v>
      </c>
      <c r="AD371" s="32" t="str">
        <f>IF(HLOOKUP($BT371,Prisudvikling!$CC$7:$KP$63,AD$3)&gt;0,HLOOKUP($BT371,Prisudvikling!$CC$7:$KP$63,AD$3),"")</f>
        <v/>
      </c>
      <c r="AE371" s="32" t="str">
        <f>IF(HLOOKUP($BT371,Prisudvikling!$CC$7:$KP$63,AE$3)&gt;0,HLOOKUP($BT371,Prisudvikling!$CC$7:$KP$63,AE$3),"")</f>
        <v/>
      </c>
      <c r="AF371" s="32">
        <f>IF(HLOOKUP($BT371,Prisudvikling!$CC$7:$KP$63,AF$3)&gt;0,HLOOKUP($BT371,Prisudvikling!$CC$7:$KP$63,AF$3),"")</f>
        <v>1700</v>
      </c>
      <c r="AG371" s="32">
        <f>IF(HLOOKUP($BT371,Prisudvikling!$CC$7:$KP$63,AG$3)&gt;0,HLOOKUP($BT371,Prisudvikling!$CC$7:$KP$63,AG$3),"")</f>
        <v>2630</v>
      </c>
      <c r="AH371" s="32">
        <f>IF(HLOOKUP($BT371,Prisudvikling!$CC$7:$KP$63,AH$3)&gt;0,HLOOKUP($BT371,Prisudvikling!$CC$7:$KP$63,AH$3),"")</f>
        <v>1520</v>
      </c>
      <c r="AI371" s="32">
        <f>IF(HLOOKUP($BT371,Prisudvikling!$CC$7:$KP$63,AI$3)&gt;0,HLOOKUP($BT371,Prisudvikling!$CC$7:$KP$63,AI$3),"")</f>
        <v>6910</v>
      </c>
      <c r="AJ371" s="32">
        <f>IF(HLOOKUP($BT371,Prisudvikling!$CC$7:$KP$63,AJ$3)&gt;0,HLOOKUP($BT371,Prisudvikling!$CC$7:$KP$63,AJ$3),"")</f>
        <v>9470</v>
      </c>
      <c r="AK371" s="32" t="str">
        <f>IF(HLOOKUP($BT371,Prisudvikling!$CC$7:$KP$63,AK$3)&gt;0,HLOOKUP($BT371,Prisudvikling!$CC$7:$KP$63,AK$3),"")</f>
        <v xml:space="preserve"> </v>
      </c>
      <c r="AL371" s="32" t="str">
        <f>IF(HLOOKUP($BT371,Prisudvikling!$CC$7:$KP$63,AL$3)&gt;0,HLOOKUP($BT371,Prisudvikling!$CC$7:$KP$63,AL$3),"")</f>
        <v/>
      </c>
      <c r="AM371" s="32" t="str">
        <f>IF(HLOOKUP($BT371,Prisudvikling!$CC$7:$KP$63,AM$3)&gt;0,HLOOKUP($BT371,Prisudvikling!$CC$7:$KP$63,AM$3),"")</f>
        <v/>
      </c>
      <c r="AN371" s="113">
        <f>IF(HLOOKUP($BT371,Prisudvikling!$CC$7:$KP$63,AN$3)&gt;0,HLOOKUP($BT371,Prisudvikling!$CC$7:$KP$63,AN$3),"")</f>
        <v>218.47319999999999</v>
      </c>
      <c r="AO371" s="113">
        <f>IF(HLOOKUP($BT371,Prisudvikling!$CC$7:$KP$63,AO$3)&gt;0,HLOOKUP($BT371,Prisudvikling!$CC$7:$KP$63,AO$3),"")</f>
        <v>226.5</v>
      </c>
      <c r="AP371" s="113">
        <f>IF(HLOOKUP($BT371,Prisudvikling!$CC$7:$KP$63,AP$3)&gt;0,HLOOKUP($BT371,Prisudvikling!$CC$7:$KP$63,AP$3),"")</f>
        <v>207.47880000000001</v>
      </c>
      <c r="AQ371" s="113">
        <f>IF(HLOOKUP($BT371,Prisudvikling!$CC$7:$KP$63,AQ$3)&gt;0,HLOOKUP($BT371,Prisudvikling!$CC$7:$KP$63,AQ$3),"")</f>
        <v>195.19540000000001</v>
      </c>
      <c r="AR371" s="113">
        <f>IF(HLOOKUP($BT371,Prisudvikling!$CC$7:$KP$63,AR$3)&gt;0,HLOOKUP($BT371,Prisudvikling!$CC$7:$KP$63,AR$3),"")</f>
        <v>203.2</v>
      </c>
      <c r="AS371" s="113">
        <f>IF(HLOOKUP($BT371,Prisudvikling!$CC$7:$KP$63,AS$3)&gt;0,HLOOKUP($BT371,Prisudvikling!$CC$7:$KP$63,AS$3),"")</f>
        <v>186.5438</v>
      </c>
      <c r="AT371" s="113">
        <f>IF(HLOOKUP($BT371,Prisudvikling!$CC$7:$KP$63,AT$3)&gt;0,HLOOKUP($BT371,Prisudvikling!$CC$7:$KP$63,AT$3),"")</f>
        <v>169.1283</v>
      </c>
      <c r="AU371" s="113">
        <f>IF(HLOOKUP($BT371,Prisudvikling!$CC$7:$KP$63,AU$3)&gt;0,HLOOKUP($BT371,Prisudvikling!$CC$7:$KP$63,AU$3),"")</f>
        <v>177.1</v>
      </c>
      <c r="AV371" s="113" t="str">
        <f>IF(HLOOKUP($BT371,Prisudvikling!$CC$7:$KP$63,AV$3)&gt;0,HLOOKUP($BT371,Prisudvikling!$CC$7:$KP$63,AV$3),"")</f>
        <v/>
      </c>
      <c r="AW371" s="113">
        <f>IF(HLOOKUP($BT371,Prisudvikling!$CC$7:$KP$63,AW$3)&gt;0,HLOOKUP($BT371,Prisudvikling!$CC$7:$KP$63,AW$3),"")</f>
        <v>186.80889999999999</v>
      </c>
      <c r="AX371" s="113">
        <f>IF(HLOOKUP($BT371,Prisudvikling!$CC$7:$KP$63,AX$3)&gt;0,HLOOKUP($BT371,Prisudvikling!$CC$7:$KP$63,AX$3),"")</f>
        <v>194.8</v>
      </c>
      <c r="BT371">
        <v>48</v>
      </c>
    </row>
    <row r="372" spans="1:72" x14ac:dyDescent="0.2">
      <c r="A372" s="82">
        <f>IF(HLOOKUP($BT372,Prisudvikling!$CC$7:$KP$63,D$3)&gt;0,YEAR(C372),0)</f>
        <v>2012</v>
      </c>
      <c r="B372" s="82">
        <f>IF(HLOOKUP($BT372,Prisudvikling!$CC$7:$KP$63,D$3)&gt;0,MONTH(C372),0)</f>
        <v>5</v>
      </c>
      <c r="C372" s="65">
        <f>IF(HLOOKUP($BT372,Prisudvikling!$CC$7:$KP$63,D$3)&gt;0,HLOOKUP($BT372,Prisudvikling!$CC$7:$KP$63,C$3),"")</f>
        <v>41047</v>
      </c>
      <c r="D372" s="105">
        <f>IF(HLOOKUP($BT372,Prisudvikling!$CC$7:$KP$63,D$3)&gt;0,HLOOKUP($BT372,Prisudvikling!$CC$7:$KP$63,D$3),"")</f>
        <v>168</v>
      </c>
      <c r="E372" s="105">
        <f>IF(HLOOKUP($BT372,Prisudvikling!$CC$7:$KP$63,E$3)&gt;0,HLOOKUP($BT372,Prisudvikling!$CC$7:$KP$63,E$3),"")</f>
        <v>173</v>
      </c>
      <c r="F372" s="105">
        <f>IF(HLOOKUP($BT372,Prisudvikling!$CC$7:$KP$63,F$3)&gt;0,HLOOKUP($BT372,Prisudvikling!$CC$7:$KP$63,F$3),"")</f>
        <v>160</v>
      </c>
      <c r="G372" s="105">
        <f>IF(HLOOKUP($BT372,Prisudvikling!$CC$7:$KP$63,G$3)&gt;0,HLOOKUP($BT372,Prisudvikling!$CC$7:$KP$63,G$3),"")</f>
        <v>215</v>
      </c>
      <c r="H372" s="105" t="str">
        <f>IF(HLOOKUP($BT372,Prisudvikling!$CC$7:$KP$63,H$3)&gt;0,HLOOKUP($BT372,Prisudvikling!$CC$7:$KP$63,H$3),"")</f>
        <v/>
      </c>
      <c r="I372" s="105">
        <f>IF(HLOOKUP($BT372,Prisudvikling!$CC$7:$KP$63,I$3)&gt;0,HLOOKUP($BT372,Prisudvikling!$CC$7:$KP$63,I$3),"")</f>
        <v>319</v>
      </c>
      <c r="J372" s="105">
        <f>IF(HLOOKUP($BT372,Prisudvikling!$CC$7:$KP$63,J$3)&gt;0,HLOOKUP($BT372,Prisudvikling!$CC$7:$KP$63,J$3),"")</f>
        <v>579.5</v>
      </c>
      <c r="K372" s="105">
        <f>IF(HLOOKUP($BT372,Prisudvikling!$CC$7:$KP$63,K$3)&gt;0,HLOOKUP($BT372,Prisudvikling!$CC$7:$KP$63,K$3),"")</f>
        <v>226.75</v>
      </c>
      <c r="L372" s="105">
        <f>IF(HLOOKUP($BT372,Prisudvikling!$CC$7:$KP$63,L$3)&gt;0,HLOOKUP($BT372,Prisudvikling!$CC$7:$KP$63,L$3),"")</f>
        <v>238</v>
      </c>
      <c r="M372" s="105">
        <f>IF(HLOOKUP($BT372,Prisudvikling!$CC$7:$KP$63,M$3)&gt;0,HLOOKUP($BT372,Prisudvikling!$CC$7:$KP$63,M$3),"")</f>
        <v>183</v>
      </c>
      <c r="N372" s="105">
        <f>IF(HLOOKUP($BT372,Prisudvikling!$CC$7:$KP$63,N$3)&gt;0,HLOOKUP($BT372,Prisudvikling!$CC$7:$KP$63,N$3),"")</f>
        <v>1000</v>
      </c>
      <c r="O372" s="105">
        <f>IF(HLOOKUP($BT372,Prisudvikling!$CC$7:$KP$63,O$3)&gt;0,HLOOKUP($BT372,Prisudvikling!$CC$7:$KP$63,O$3),"")</f>
        <v>745.5</v>
      </c>
      <c r="P372" s="105">
        <f>IF(HLOOKUP($BT372,Prisudvikling!$CC$7:$KP$63,P$3)&gt;0,HLOOKUP($BT372,Prisudvikling!$CC$7:$KP$63,P$3),"")</f>
        <v>503</v>
      </c>
      <c r="Q372" s="105">
        <f>IF(HLOOKUP($BT372,Prisudvikling!$CC$7:$KP$63,Q$3)&gt;0,HLOOKUP($BT372,Prisudvikling!$CC$7:$KP$63,Q$3),"")</f>
        <v>917</v>
      </c>
      <c r="R372" s="105">
        <f>IF(HLOOKUP($BT372,Prisudvikling!$CC$7:$KP$63,R$3)&gt;0,HLOOKUP($BT372,Prisudvikling!$CC$7:$KP$63,R$3),"")</f>
        <v>545</v>
      </c>
      <c r="S372" s="105">
        <f>IF(HLOOKUP($BT372,Prisudvikling!$CC$7:$KP$63,S$3)&gt;0,HLOOKUP($BT372,Prisudvikling!$CC$7:$KP$63,S$3),"")</f>
        <v>495</v>
      </c>
      <c r="T372" s="105">
        <f>IF(HLOOKUP($BT372,Prisudvikling!$CC$7:$KP$63,T$3)&gt;0,HLOOKUP($BT372,Prisudvikling!$CC$7:$KP$63,T$3),"")</f>
        <v>230.75</v>
      </c>
      <c r="U372" s="105">
        <f>IF(HLOOKUP($BT372,Prisudvikling!$CC$7:$KP$63,U$3)&gt;0,HLOOKUP($BT372,Prisudvikling!$CC$7:$KP$63,U$3),"")</f>
        <v>251</v>
      </c>
      <c r="V372" s="105">
        <f>IF(HLOOKUP($BT372,Prisudvikling!$CC$7:$KP$63,V$3)&gt;0,HLOOKUP($BT372,Prisudvikling!$CC$7:$KP$63,V$3),"")</f>
        <v>267</v>
      </c>
      <c r="W372" s="105">
        <f>IF(HLOOKUP($BT372,Prisudvikling!$CC$7:$KP$63,W$3)&gt;0,HLOOKUP($BT372,Prisudvikling!$CC$7:$KP$63,W$3),"")</f>
        <v>267</v>
      </c>
      <c r="X372" s="32" t="str">
        <f>IF(HLOOKUP($BT372,Prisudvikling!$CC$7:$KP$63,X$3)&gt;0,HLOOKUP($BT372,Prisudvikling!$CC$7:$KP$63,X$3),"")</f>
        <v/>
      </c>
      <c r="Y372" s="32">
        <f>IF(HLOOKUP($BT372,Prisudvikling!$CC$7:$KP$63,Y$3)&gt;0,HLOOKUP($BT372,Prisudvikling!$CC$7:$KP$63,Y$3),"")</f>
        <v>2.15</v>
      </c>
      <c r="Z372" s="32">
        <f>IF(HLOOKUP($BT372,Prisudvikling!$CC$7:$KP$63,Z$3)&gt;0,HLOOKUP($BT372,Prisudvikling!$CC$7:$KP$63,Z$3),"")</f>
        <v>3.33</v>
      </c>
      <c r="AA372" s="32">
        <f>IF(HLOOKUP($BT372,Prisudvikling!$CC$7:$KP$63,AA$3)&gt;0,HLOOKUP($BT372,Prisudvikling!$CC$7:$KP$63,AA$3),"")</f>
        <v>1.93</v>
      </c>
      <c r="AB372" s="32">
        <f>IF(HLOOKUP($BT372,Prisudvikling!$CC$7:$KP$63,AB$3)&gt;0,HLOOKUP($BT372,Prisudvikling!$CC$7:$KP$63,AB$3),"")</f>
        <v>8.75</v>
      </c>
      <c r="AC372" s="32">
        <f>IF(HLOOKUP($BT372,Prisudvikling!$CC$7:$KP$63,AC$3)&gt;0,HLOOKUP($BT372,Prisudvikling!$CC$7:$KP$63,AC$3),"")</f>
        <v>12</v>
      </c>
      <c r="AD372" s="32" t="str">
        <f>IF(HLOOKUP($BT372,Prisudvikling!$CC$7:$KP$63,AD$3)&gt;0,HLOOKUP($BT372,Prisudvikling!$CC$7:$KP$63,AD$3),"")</f>
        <v/>
      </c>
      <c r="AE372" s="32" t="str">
        <f>IF(HLOOKUP($BT372,Prisudvikling!$CC$7:$KP$63,AE$3)&gt;0,HLOOKUP($BT372,Prisudvikling!$CC$7:$KP$63,AE$3),"")</f>
        <v/>
      </c>
      <c r="AF372" s="32">
        <f>IF(HLOOKUP($BT372,Prisudvikling!$CC$7:$KP$63,AF$3)&gt;0,HLOOKUP($BT372,Prisudvikling!$CC$7:$KP$63,AF$3),"")</f>
        <v>1700</v>
      </c>
      <c r="AG372" s="32">
        <f>IF(HLOOKUP($BT372,Prisudvikling!$CC$7:$KP$63,AG$3)&gt;0,HLOOKUP($BT372,Prisudvikling!$CC$7:$KP$63,AG$3),"")</f>
        <v>2630</v>
      </c>
      <c r="AH372" s="32">
        <f>IF(HLOOKUP($BT372,Prisudvikling!$CC$7:$KP$63,AH$3)&gt;0,HLOOKUP($BT372,Prisudvikling!$CC$7:$KP$63,AH$3),"")</f>
        <v>1520</v>
      </c>
      <c r="AI372" s="32">
        <f>IF(HLOOKUP($BT372,Prisudvikling!$CC$7:$KP$63,AI$3)&gt;0,HLOOKUP($BT372,Prisudvikling!$CC$7:$KP$63,AI$3),"")</f>
        <v>6910</v>
      </c>
      <c r="AJ372" s="32">
        <f>IF(HLOOKUP($BT372,Prisudvikling!$CC$7:$KP$63,AJ$3)&gt;0,HLOOKUP($BT372,Prisudvikling!$CC$7:$KP$63,AJ$3),"")</f>
        <v>9470</v>
      </c>
      <c r="AK372" s="32" t="str">
        <f>IF(HLOOKUP($BT372,Prisudvikling!$CC$7:$KP$63,AK$3)&gt;0,HLOOKUP($BT372,Prisudvikling!$CC$7:$KP$63,AK$3),"")</f>
        <v xml:space="preserve"> </v>
      </c>
      <c r="AL372" s="32" t="str">
        <f>IF(HLOOKUP($BT372,Prisudvikling!$CC$7:$KP$63,AL$3)&gt;0,HLOOKUP($BT372,Prisudvikling!$CC$7:$KP$63,AL$3),"")</f>
        <v/>
      </c>
      <c r="AM372" s="32" t="str">
        <f>IF(HLOOKUP($BT372,Prisudvikling!$CC$7:$KP$63,AM$3)&gt;0,HLOOKUP($BT372,Prisudvikling!$CC$7:$KP$63,AM$3),"")</f>
        <v/>
      </c>
      <c r="AN372" s="113">
        <f>IF(HLOOKUP($BT372,Prisudvikling!$CC$7:$KP$63,AN$3)&gt;0,HLOOKUP($BT372,Prisudvikling!$CC$7:$KP$63,AN$3),"")</f>
        <v>219.2362</v>
      </c>
      <c r="AO372" s="113">
        <f>IF(HLOOKUP($BT372,Prisudvikling!$CC$7:$KP$63,AO$3)&gt;0,HLOOKUP($BT372,Prisudvikling!$CC$7:$KP$63,AO$3),"")</f>
        <v>227.2</v>
      </c>
      <c r="AP372" s="113">
        <f>IF(HLOOKUP($BT372,Prisudvikling!$CC$7:$KP$63,AP$3)&gt;0,HLOOKUP($BT372,Prisudvikling!$CC$7:$KP$63,AP$3),"")</f>
        <v>207.9247</v>
      </c>
      <c r="AQ372" s="113">
        <f>IF(HLOOKUP($BT372,Prisudvikling!$CC$7:$KP$63,AQ$3)&gt;0,HLOOKUP($BT372,Prisudvikling!$CC$7:$KP$63,AQ$3),"")</f>
        <v>194.78030000000001</v>
      </c>
      <c r="AR372" s="113">
        <f>IF(HLOOKUP($BT372,Prisudvikling!$CC$7:$KP$63,AR$3)&gt;0,HLOOKUP($BT372,Prisudvikling!$CC$7:$KP$63,AR$3),"")</f>
        <v>202.8</v>
      </c>
      <c r="AS372" s="113">
        <f>IF(HLOOKUP($BT372,Prisudvikling!$CC$7:$KP$63,AS$3)&gt;0,HLOOKUP($BT372,Prisudvikling!$CC$7:$KP$63,AS$3),"")</f>
        <v>185.9315</v>
      </c>
      <c r="AT372" s="113">
        <f>IF(HLOOKUP($BT372,Prisudvikling!$CC$7:$KP$63,AT$3)&gt;0,HLOOKUP($BT372,Prisudvikling!$CC$7:$KP$63,AT$3),"")</f>
        <v>167.70679999999999</v>
      </c>
      <c r="AU372" s="113">
        <f>IF(HLOOKUP($BT372,Prisudvikling!$CC$7:$KP$63,AU$3)&gt;0,HLOOKUP($BT372,Prisudvikling!$CC$7:$KP$63,AU$3),"")</f>
        <v>175.7</v>
      </c>
      <c r="AV372" s="113" t="str">
        <f>IF(HLOOKUP($BT372,Prisudvikling!$CC$7:$KP$63,AV$3)&gt;0,HLOOKUP($BT372,Prisudvikling!$CC$7:$KP$63,AV$3),"")</f>
        <v/>
      </c>
      <c r="AW372" s="113">
        <f>IF(HLOOKUP($BT372,Prisudvikling!$CC$7:$KP$63,AW$3)&gt;0,HLOOKUP($BT372,Prisudvikling!$CC$7:$KP$63,AW$3),"")</f>
        <v>185.33670000000001</v>
      </c>
      <c r="AX372" s="113">
        <f>IF(HLOOKUP($BT372,Prisudvikling!$CC$7:$KP$63,AX$3)&gt;0,HLOOKUP($BT372,Prisudvikling!$CC$7:$KP$63,AX$3),"")</f>
        <v>193.3</v>
      </c>
      <c r="BT372">
        <v>49</v>
      </c>
    </row>
    <row r="373" spans="1:72" x14ac:dyDescent="0.2">
      <c r="A373" s="82">
        <f>IF(HLOOKUP($BT373,Prisudvikling!$CC$7:$KP$63,D$3)&gt;0,YEAR(C373),0)</f>
        <v>2012</v>
      </c>
      <c r="B373" s="82">
        <f>IF(HLOOKUP($BT373,Prisudvikling!$CC$7:$KP$63,D$3)&gt;0,MONTH(C373),0)</f>
        <v>5</v>
      </c>
      <c r="C373" s="65">
        <f>IF(HLOOKUP($BT373,Prisudvikling!$CC$7:$KP$63,D$3)&gt;0,HLOOKUP($BT373,Prisudvikling!$CC$7:$KP$63,C$3),"")</f>
        <v>41054</v>
      </c>
      <c r="D373" s="105">
        <f>IF(HLOOKUP($BT373,Prisudvikling!$CC$7:$KP$63,D$3)&gt;0,HLOOKUP($BT373,Prisudvikling!$CC$7:$KP$63,D$3),"")</f>
        <v>165</v>
      </c>
      <c r="E373" s="105">
        <f>IF(HLOOKUP($BT373,Prisudvikling!$CC$7:$KP$63,E$3)&gt;0,HLOOKUP($BT373,Prisudvikling!$CC$7:$KP$63,E$3),"")</f>
        <v>173</v>
      </c>
      <c r="F373" s="105">
        <f>IF(HLOOKUP($BT373,Prisudvikling!$CC$7:$KP$63,F$3)&gt;0,HLOOKUP($BT373,Prisudvikling!$CC$7:$KP$63,F$3),"")</f>
        <v>155</v>
      </c>
      <c r="G373" s="105">
        <f>IF(HLOOKUP($BT373,Prisudvikling!$CC$7:$KP$63,G$3)&gt;0,HLOOKUP($BT373,Prisudvikling!$CC$7:$KP$63,G$3),"")</f>
        <v>215</v>
      </c>
      <c r="H373" s="105" t="str">
        <f>IF(HLOOKUP($BT373,Prisudvikling!$CC$7:$KP$63,H$3)&gt;0,HLOOKUP($BT373,Prisudvikling!$CC$7:$KP$63,H$3),"")</f>
        <v/>
      </c>
      <c r="I373" s="105">
        <f>IF(HLOOKUP($BT373,Prisudvikling!$CC$7:$KP$63,I$3)&gt;0,HLOOKUP($BT373,Prisudvikling!$CC$7:$KP$63,I$3),"")</f>
        <v>315</v>
      </c>
      <c r="J373" s="105">
        <f>IF(HLOOKUP($BT373,Prisudvikling!$CC$7:$KP$63,J$3)&gt;0,HLOOKUP($BT373,Prisudvikling!$CC$7:$KP$63,J$3),"")</f>
        <v>640.25</v>
      </c>
      <c r="K373" s="105">
        <f>IF(HLOOKUP($BT373,Prisudvikling!$CC$7:$KP$63,K$3)&gt;0,HLOOKUP($BT373,Prisudvikling!$CC$7:$KP$63,K$3),"")</f>
        <v>221.75</v>
      </c>
      <c r="L373" s="105">
        <f>IF(HLOOKUP($BT373,Prisudvikling!$CC$7:$KP$63,L$3)&gt;0,HLOOKUP($BT373,Prisudvikling!$CC$7:$KP$63,L$3),"")</f>
        <v>238</v>
      </c>
      <c r="M373" s="105">
        <f>IF(HLOOKUP($BT373,Prisudvikling!$CC$7:$KP$63,M$3)&gt;0,HLOOKUP($BT373,Prisudvikling!$CC$7:$KP$63,M$3),"")</f>
        <v>183</v>
      </c>
      <c r="N373" s="105">
        <f>IF(HLOOKUP($BT373,Prisudvikling!$CC$7:$KP$63,N$3)&gt;0,HLOOKUP($BT373,Prisudvikling!$CC$7:$KP$63,N$3),"")</f>
        <v>1000</v>
      </c>
      <c r="O373" s="105">
        <f>IF(HLOOKUP($BT373,Prisudvikling!$CC$7:$KP$63,O$3)&gt;0,HLOOKUP($BT373,Prisudvikling!$CC$7:$KP$63,O$3),"")</f>
        <v>745.5</v>
      </c>
      <c r="P373" s="105">
        <f>IF(HLOOKUP($BT373,Prisudvikling!$CC$7:$KP$63,P$3)&gt;0,HLOOKUP($BT373,Prisudvikling!$CC$7:$KP$63,P$3),"")</f>
        <v>503</v>
      </c>
      <c r="Q373" s="105">
        <f>IF(HLOOKUP($BT373,Prisudvikling!$CC$7:$KP$63,Q$3)&gt;0,HLOOKUP($BT373,Prisudvikling!$CC$7:$KP$63,Q$3),"")</f>
        <v>917</v>
      </c>
      <c r="R373" s="105">
        <f>IF(HLOOKUP($BT373,Prisudvikling!$CC$7:$KP$63,R$3)&gt;0,HLOOKUP($BT373,Prisudvikling!$CC$7:$KP$63,R$3),"")</f>
        <v>545</v>
      </c>
      <c r="S373" s="105">
        <f>IF(HLOOKUP($BT373,Prisudvikling!$CC$7:$KP$63,S$3)&gt;0,HLOOKUP($BT373,Prisudvikling!$CC$7:$KP$63,S$3),"")</f>
        <v>495</v>
      </c>
      <c r="T373" s="105">
        <f>IF(HLOOKUP($BT373,Prisudvikling!$CC$7:$KP$63,T$3)&gt;0,HLOOKUP($BT373,Prisudvikling!$CC$7:$KP$63,T$3),"")</f>
        <v>231</v>
      </c>
      <c r="U373" s="105">
        <f>IF(HLOOKUP($BT373,Prisudvikling!$CC$7:$KP$63,U$3)&gt;0,HLOOKUP($BT373,Prisudvikling!$CC$7:$KP$63,U$3),"")</f>
        <v>250.5</v>
      </c>
      <c r="V373" s="105">
        <f>IF(HLOOKUP($BT373,Prisudvikling!$CC$7:$KP$63,V$3)&gt;0,HLOOKUP($BT373,Prisudvikling!$CC$7:$KP$63,V$3),"")</f>
        <v>266.75</v>
      </c>
      <c r="W373" s="105">
        <f>IF(HLOOKUP($BT373,Prisudvikling!$CC$7:$KP$63,W$3)&gt;0,HLOOKUP($BT373,Prisudvikling!$CC$7:$KP$63,W$3),"")</f>
        <v>266.75</v>
      </c>
      <c r="X373" s="32" t="str">
        <f>IF(HLOOKUP($BT373,Prisudvikling!$CC$7:$KP$63,X$3)&gt;0,HLOOKUP($BT373,Prisudvikling!$CC$7:$KP$63,X$3),"")</f>
        <v/>
      </c>
      <c r="Y373" s="32">
        <f>IF(HLOOKUP($BT373,Prisudvikling!$CC$7:$KP$63,Y$3)&gt;0,HLOOKUP($BT373,Prisudvikling!$CC$7:$KP$63,Y$3),"")</f>
        <v>1.8871092307175719</v>
      </c>
      <c r="Z373" s="32">
        <f>IF(HLOOKUP($BT373,Prisudvikling!$CC$7:$KP$63,Z$3)&gt;0,HLOOKUP($BT373,Prisudvikling!$CC$7:$KP$63,Z$3),"")</f>
        <v>3.33</v>
      </c>
      <c r="AA373" s="32">
        <f>IF(HLOOKUP($BT373,Prisudvikling!$CC$7:$KP$63,AA$3)&gt;0,HLOOKUP($BT373,Prisudvikling!$CC$7:$KP$63,AA$3),"")</f>
        <v>1.93</v>
      </c>
      <c r="AB373" s="32">
        <f>IF(HLOOKUP($BT373,Prisudvikling!$CC$7:$KP$63,AB$3)&gt;0,HLOOKUP($BT373,Prisudvikling!$CC$7:$KP$63,AB$3),"")</f>
        <v>8.75</v>
      </c>
      <c r="AC373" s="32">
        <f>IF(HLOOKUP($BT373,Prisudvikling!$CC$7:$KP$63,AC$3)&gt;0,HLOOKUP($BT373,Prisudvikling!$CC$7:$KP$63,AC$3),"")</f>
        <v>12</v>
      </c>
      <c r="AD373" s="32" t="str">
        <f>IF(HLOOKUP($BT373,Prisudvikling!$CC$7:$KP$63,AD$3)&gt;0,HLOOKUP($BT373,Prisudvikling!$CC$7:$KP$63,AD$3),"")</f>
        <v/>
      </c>
      <c r="AE373" s="32" t="str">
        <f>IF(HLOOKUP($BT373,Prisudvikling!$CC$7:$KP$63,AE$3)&gt;0,HLOOKUP($BT373,Prisudvikling!$CC$7:$KP$63,AE$3),"")</f>
        <v/>
      </c>
      <c r="AF373" s="32">
        <f>IF(HLOOKUP($BT373,Prisudvikling!$CC$7:$KP$63,AF$3)&gt;0,HLOOKUP($BT373,Prisudvikling!$CC$7:$KP$63,AF$3),"")</f>
        <v>1490</v>
      </c>
      <c r="AG373" s="32">
        <f>IF(HLOOKUP($BT373,Prisudvikling!$CC$7:$KP$63,AG$3)&gt;0,HLOOKUP($BT373,Prisudvikling!$CC$7:$KP$63,AG$3),"")</f>
        <v>2630</v>
      </c>
      <c r="AH373" s="32">
        <f>IF(HLOOKUP($BT373,Prisudvikling!$CC$7:$KP$63,AH$3)&gt;0,HLOOKUP($BT373,Prisudvikling!$CC$7:$KP$63,AH$3),"")</f>
        <v>1520</v>
      </c>
      <c r="AI373" s="32">
        <f>IF(HLOOKUP($BT373,Prisudvikling!$CC$7:$KP$63,AI$3)&gt;0,HLOOKUP($BT373,Prisudvikling!$CC$7:$KP$63,AI$3),"")</f>
        <v>6910</v>
      </c>
      <c r="AJ373" s="32">
        <f>IF(HLOOKUP($BT373,Prisudvikling!$CC$7:$KP$63,AJ$3)&gt;0,HLOOKUP($BT373,Prisudvikling!$CC$7:$KP$63,AJ$3),"")</f>
        <v>9470</v>
      </c>
      <c r="AK373" s="32" t="str">
        <f>IF(HLOOKUP($BT373,Prisudvikling!$CC$7:$KP$63,AK$3)&gt;0,HLOOKUP($BT373,Prisudvikling!$CC$7:$KP$63,AK$3),"")</f>
        <v xml:space="preserve"> </v>
      </c>
      <c r="AL373" s="32" t="str">
        <f>IF(HLOOKUP($BT373,Prisudvikling!$CC$7:$KP$63,AL$3)&gt;0,HLOOKUP($BT373,Prisudvikling!$CC$7:$KP$63,AL$3),"")</f>
        <v/>
      </c>
      <c r="AM373" s="32" t="str">
        <f>IF(HLOOKUP($BT373,Prisudvikling!$CC$7:$KP$63,AM$3)&gt;0,HLOOKUP($BT373,Prisudvikling!$CC$7:$KP$63,AM$3),"")</f>
        <v/>
      </c>
      <c r="AN373" s="113">
        <f>IF(HLOOKUP($BT373,Prisudvikling!$CC$7:$KP$63,AN$3)&gt;0,HLOOKUP($BT373,Prisudvikling!$CC$7:$KP$63,AN$3),"")</f>
        <v>216.5205</v>
      </c>
      <c r="AO373" s="113">
        <f>IF(HLOOKUP($BT373,Prisudvikling!$CC$7:$KP$63,AO$3)&gt;0,HLOOKUP($BT373,Prisudvikling!$CC$7:$KP$63,AO$3),"")</f>
        <v>224.5</v>
      </c>
      <c r="AP373" s="113">
        <f>IF(HLOOKUP($BT373,Prisudvikling!$CC$7:$KP$63,AP$3)&gt;0,HLOOKUP($BT373,Prisudvikling!$CC$7:$KP$63,AP$3),"")</f>
        <v>207.21109999999999</v>
      </c>
      <c r="AQ373" s="113">
        <f>IF(HLOOKUP($BT373,Prisudvikling!$CC$7:$KP$63,AQ$3)&gt;0,HLOOKUP($BT373,Prisudvikling!$CC$7:$KP$63,AQ$3),"")</f>
        <v>193.71459999999999</v>
      </c>
      <c r="AR373" s="113">
        <f>IF(HLOOKUP($BT373,Prisudvikling!$CC$7:$KP$63,AR$3)&gt;0,HLOOKUP($BT373,Prisudvikling!$CC$7:$KP$63,AR$3),"")</f>
        <v>201.7</v>
      </c>
      <c r="AS373" s="113">
        <f>IF(HLOOKUP($BT373,Prisudvikling!$CC$7:$KP$63,AS$3)&gt;0,HLOOKUP($BT373,Prisudvikling!$CC$7:$KP$63,AS$3),"")</f>
        <v>184.65090000000001</v>
      </c>
      <c r="AT373" s="113">
        <f>IF(HLOOKUP($BT373,Prisudvikling!$CC$7:$KP$63,AT$3)&gt;0,HLOOKUP($BT373,Prisudvikling!$CC$7:$KP$63,AT$3),"")</f>
        <v>166.93610000000001</v>
      </c>
      <c r="AU373" s="113">
        <f>IF(HLOOKUP($BT373,Prisudvikling!$CC$7:$KP$63,AU$3)&gt;0,HLOOKUP($BT373,Prisudvikling!$CC$7:$KP$63,AU$3),"")</f>
        <v>174.9</v>
      </c>
      <c r="AV373" s="113" t="str">
        <f>IF(HLOOKUP($BT373,Prisudvikling!$CC$7:$KP$63,AV$3)&gt;0,HLOOKUP($BT373,Prisudvikling!$CC$7:$KP$63,AV$3),"")</f>
        <v/>
      </c>
      <c r="AW373" s="113">
        <f>IF(HLOOKUP($BT373,Prisudvikling!$CC$7:$KP$63,AW$3)&gt;0,HLOOKUP($BT373,Prisudvikling!$CC$7:$KP$63,AW$3),"")</f>
        <v>184.95349999999999</v>
      </c>
      <c r="AX373" s="113">
        <f>IF(HLOOKUP($BT373,Prisudvikling!$CC$7:$KP$63,AX$3)&gt;0,HLOOKUP($BT373,Prisudvikling!$CC$7:$KP$63,AX$3),"")</f>
        <v>193</v>
      </c>
      <c r="BT373">
        <v>50</v>
      </c>
    </row>
    <row r="374" spans="1:72" x14ac:dyDescent="0.2">
      <c r="A374" s="82">
        <f>IF(HLOOKUP($BT374,Prisudvikling!$CC$7:$KP$63,D$3)&gt;0,YEAR(C374),0)</f>
        <v>2012</v>
      </c>
      <c r="B374" s="82">
        <f>IF(HLOOKUP($BT374,Prisudvikling!$CC$7:$KP$63,D$3)&gt;0,MONTH(C374),0)</f>
        <v>6</v>
      </c>
      <c r="C374" s="65">
        <f>IF(HLOOKUP($BT374,Prisudvikling!$CC$7:$KP$63,D$3)&gt;0,HLOOKUP($BT374,Prisudvikling!$CC$7:$KP$63,C$3),"")</f>
        <v>41061</v>
      </c>
      <c r="D374" s="105">
        <f>IF(HLOOKUP($BT374,Prisudvikling!$CC$7:$KP$63,D$3)&gt;0,HLOOKUP($BT374,Prisudvikling!$CC$7:$KP$63,D$3),"")</f>
        <v>169.52</v>
      </c>
      <c r="E374" s="105">
        <f>IF(HLOOKUP($BT374,Prisudvikling!$CC$7:$KP$63,E$3)&gt;0,HLOOKUP($BT374,Prisudvikling!$CC$7:$KP$63,E$3),"")</f>
        <v>176.23</v>
      </c>
      <c r="F374" s="105">
        <f>IF(HLOOKUP($BT374,Prisudvikling!$CC$7:$KP$63,F$3)&gt;0,HLOOKUP($BT374,Prisudvikling!$CC$7:$KP$63,F$3),"")</f>
        <v>155</v>
      </c>
      <c r="G374" s="105">
        <f>IF(HLOOKUP($BT374,Prisudvikling!$CC$7:$KP$63,G$3)&gt;0,HLOOKUP($BT374,Prisudvikling!$CC$7:$KP$63,G$3),"")</f>
        <v>215</v>
      </c>
      <c r="H374" s="105" t="str">
        <f>IF(HLOOKUP($BT374,Prisudvikling!$CC$7:$KP$63,H$3)&gt;0,HLOOKUP($BT374,Prisudvikling!$CC$7:$KP$63,H$3),"")</f>
        <v/>
      </c>
      <c r="I374" s="105">
        <f>IF(HLOOKUP($BT374,Prisudvikling!$CC$7:$KP$63,I$3)&gt;0,HLOOKUP($BT374,Prisudvikling!$CC$7:$KP$63,I$3),"")</f>
        <v>317</v>
      </c>
      <c r="J374" s="105">
        <f>IF(HLOOKUP($BT374,Prisudvikling!$CC$7:$KP$63,J$3)&gt;0,HLOOKUP($BT374,Prisudvikling!$CC$7:$KP$63,J$3),"")</f>
        <v>640.25</v>
      </c>
      <c r="K374" s="105">
        <f>IF(HLOOKUP($BT374,Prisudvikling!$CC$7:$KP$63,K$3)&gt;0,HLOOKUP($BT374,Prisudvikling!$CC$7:$KP$63,K$3),"")</f>
        <v>221.75</v>
      </c>
      <c r="L374" s="105">
        <f>IF(HLOOKUP($BT374,Prisudvikling!$CC$7:$KP$63,L$3)&gt;0,HLOOKUP($BT374,Prisudvikling!$CC$7:$KP$63,L$3),"")</f>
        <v>238</v>
      </c>
      <c r="M374" s="105">
        <f>IF(HLOOKUP($BT374,Prisudvikling!$CC$7:$KP$63,M$3)&gt;0,HLOOKUP($BT374,Prisudvikling!$CC$7:$KP$63,M$3),"")</f>
        <v>183</v>
      </c>
      <c r="N374" s="105">
        <f>IF(HLOOKUP($BT374,Prisudvikling!$CC$7:$KP$63,N$3)&gt;0,HLOOKUP($BT374,Prisudvikling!$CC$7:$KP$63,N$3),"")</f>
        <v>1047</v>
      </c>
      <c r="O374" s="105">
        <f>IF(HLOOKUP($BT374,Prisudvikling!$CC$7:$KP$63,O$3)&gt;0,HLOOKUP($BT374,Prisudvikling!$CC$7:$KP$63,O$3),"")</f>
        <v>728</v>
      </c>
      <c r="P374" s="105">
        <f>IF(HLOOKUP($BT374,Prisudvikling!$CC$7:$KP$63,P$3)&gt;0,HLOOKUP($BT374,Prisudvikling!$CC$7:$KP$63,P$3),"")</f>
        <v>503</v>
      </c>
      <c r="Q374" s="105">
        <f>IF(HLOOKUP($BT374,Prisudvikling!$CC$7:$KP$63,Q$3)&gt;0,HLOOKUP($BT374,Prisudvikling!$CC$7:$KP$63,Q$3),"")</f>
        <v>917</v>
      </c>
      <c r="R374" s="105">
        <f>IF(HLOOKUP($BT374,Prisudvikling!$CC$7:$KP$63,R$3)&gt;0,HLOOKUP($BT374,Prisudvikling!$CC$7:$KP$63,R$3),"")</f>
        <v>545</v>
      </c>
      <c r="S374" s="105">
        <f>IF(HLOOKUP($BT374,Prisudvikling!$CC$7:$KP$63,S$3)&gt;0,HLOOKUP($BT374,Prisudvikling!$CC$7:$KP$63,S$3),"")</f>
        <v>495</v>
      </c>
      <c r="T374" s="105">
        <f>IF(HLOOKUP($BT374,Prisudvikling!$CC$7:$KP$63,T$3)&gt;0,HLOOKUP($BT374,Prisudvikling!$CC$7:$KP$63,T$3),"")</f>
        <v>231.25</v>
      </c>
      <c r="U374" s="105">
        <f>IF(HLOOKUP($BT374,Prisudvikling!$CC$7:$KP$63,U$3)&gt;0,HLOOKUP($BT374,Prisudvikling!$CC$7:$KP$63,U$3),"")</f>
        <v>250.75</v>
      </c>
      <c r="V374" s="105">
        <f>IF(HLOOKUP($BT374,Prisudvikling!$CC$7:$KP$63,V$3)&gt;0,HLOOKUP($BT374,Prisudvikling!$CC$7:$KP$63,V$3),"")</f>
        <v>265.5</v>
      </c>
      <c r="W374" s="105">
        <f>IF(HLOOKUP($BT374,Prisudvikling!$CC$7:$KP$63,W$3)&gt;0,HLOOKUP($BT374,Prisudvikling!$CC$7:$KP$63,W$3),"")</f>
        <v>265.5</v>
      </c>
      <c r="X374" s="32" t="str">
        <f>IF(HLOOKUP($BT374,Prisudvikling!$CC$7:$KP$63,X$3)&gt;0,HLOOKUP($BT374,Prisudvikling!$CC$7:$KP$63,X$3),"")</f>
        <v/>
      </c>
      <c r="Y374" s="32">
        <f>IF(HLOOKUP($BT374,Prisudvikling!$CC$7:$KP$63,Y$3)&gt;0,HLOOKUP($BT374,Prisudvikling!$CC$7:$KP$63,Y$3),"")</f>
        <v>1.8871092307175719</v>
      </c>
      <c r="Z374" s="32">
        <f>IF(HLOOKUP($BT374,Prisudvikling!$CC$7:$KP$63,Z$3)&gt;0,HLOOKUP($BT374,Prisudvikling!$CC$7:$KP$63,Z$3),"")</f>
        <v>3.33</v>
      </c>
      <c r="AA374" s="32">
        <f>IF(HLOOKUP($BT374,Prisudvikling!$CC$7:$KP$63,AA$3)&gt;0,HLOOKUP($BT374,Prisudvikling!$CC$7:$KP$63,AA$3),"")</f>
        <v>1.93</v>
      </c>
      <c r="AB374" s="32">
        <f>IF(HLOOKUP($BT374,Prisudvikling!$CC$7:$KP$63,AB$3)&gt;0,HLOOKUP($BT374,Prisudvikling!$CC$7:$KP$63,AB$3),"")</f>
        <v>8.75</v>
      </c>
      <c r="AC374" s="32">
        <f>IF(HLOOKUP($BT374,Prisudvikling!$CC$7:$KP$63,AC$3)&gt;0,HLOOKUP($BT374,Prisudvikling!$CC$7:$KP$63,AC$3),"")</f>
        <v>12</v>
      </c>
      <c r="AD374" s="32" t="str">
        <f>IF(HLOOKUP($BT374,Prisudvikling!$CC$7:$KP$63,AD$3)&gt;0,HLOOKUP($BT374,Prisudvikling!$CC$7:$KP$63,AD$3),"")</f>
        <v/>
      </c>
      <c r="AE374" s="32" t="str">
        <f>IF(HLOOKUP($BT374,Prisudvikling!$CC$7:$KP$63,AE$3)&gt;0,HLOOKUP($BT374,Prisudvikling!$CC$7:$KP$63,AE$3),"")</f>
        <v/>
      </c>
      <c r="AF374" s="32">
        <f>IF(HLOOKUP($BT374,Prisudvikling!$CC$7:$KP$63,AF$3)&gt;0,HLOOKUP($BT374,Prisudvikling!$CC$7:$KP$63,AF$3),"")</f>
        <v>1490</v>
      </c>
      <c r="AG374" s="32">
        <f>IF(HLOOKUP($BT374,Prisudvikling!$CC$7:$KP$63,AG$3)&gt;0,HLOOKUP($BT374,Prisudvikling!$CC$7:$KP$63,AG$3),"")</f>
        <v>2630</v>
      </c>
      <c r="AH374" s="32">
        <f>IF(HLOOKUP($BT374,Prisudvikling!$CC$7:$KP$63,AH$3)&gt;0,HLOOKUP($BT374,Prisudvikling!$CC$7:$KP$63,AH$3),"")</f>
        <v>1520</v>
      </c>
      <c r="AI374" s="32">
        <f>IF(HLOOKUP($BT374,Prisudvikling!$CC$7:$KP$63,AI$3)&gt;0,HLOOKUP($BT374,Prisudvikling!$CC$7:$KP$63,AI$3),"")</f>
        <v>6910</v>
      </c>
      <c r="AJ374" s="32">
        <f>IF(HLOOKUP($BT374,Prisudvikling!$CC$7:$KP$63,AJ$3)&gt;0,HLOOKUP($BT374,Prisudvikling!$CC$7:$KP$63,AJ$3),"")</f>
        <v>9470</v>
      </c>
      <c r="AK374" s="32" t="str">
        <f>IF(HLOOKUP($BT374,Prisudvikling!$CC$7:$KP$63,AK$3)&gt;0,HLOOKUP($BT374,Prisudvikling!$CC$7:$KP$63,AK$3),"")</f>
        <v xml:space="preserve"> </v>
      </c>
      <c r="AL374" s="32" t="str">
        <f>IF(HLOOKUP($BT374,Prisudvikling!$CC$7:$KP$63,AL$3)&gt;0,HLOOKUP($BT374,Prisudvikling!$CC$7:$KP$63,AL$3),"")</f>
        <v/>
      </c>
      <c r="AM374" s="32" t="str">
        <f>IF(HLOOKUP($BT374,Prisudvikling!$CC$7:$KP$63,AM$3)&gt;0,HLOOKUP($BT374,Prisudvikling!$CC$7:$KP$63,AM$3),"")</f>
        <v/>
      </c>
      <c r="AN374" s="113">
        <f>IF(HLOOKUP($BT374,Prisudvikling!$CC$7:$KP$63,AN$3)&gt;0,HLOOKUP($BT374,Prisudvikling!$CC$7:$KP$63,AN$3),"")</f>
        <v>221.80350000000001</v>
      </c>
      <c r="AO374" s="113">
        <f>IF(HLOOKUP($BT374,Prisudvikling!$CC$7:$KP$63,AO$3)&gt;0,HLOOKUP($BT374,Prisudvikling!$CC$7:$KP$63,AO$3),"")</f>
        <v>229.8</v>
      </c>
      <c r="AP374" s="113">
        <f>IF(HLOOKUP($BT374,Prisudvikling!$CC$7:$KP$63,AP$3)&gt;0,HLOOKUP($BT374,Prisudvikling!$CC$7:$KP$63,AP$3),"")</f>
        <v>208.9665</v>
      </c>
      <c r="AQ374" s="113">
        <f>IF(HLOOKUP($BT374,Prisudvikling!$CC$7:$KP$63,AQ$3)&gt;0,HLOOKUP($BT374,Prisudvikling!$CC$7:$KP$63,AQ$3),"")</f>
        <v>195.75880000000001</v>
      </c>
      <c r="AR374" s="113">
        <f>IF(HLOOKUP($BT374,Prisudvikling!$CC$7:$KP$63,AR$3)&gt;0,HLOOKUP($BT374,Prisudvikling!$CC$7:$KP$63,AR$3),"")</f>
        <v>203.8</v>
      </c>
      <c r="AS374" s="113">
        <f>IF(HLOOKUP($BT374,Prisudvikling!$CC$7:$KP$63,AS$3)&gt;0,HLOOKUP($BT374,Prisudvikling!$CC$7:$KP$63,AS$3),"")</f>
        <v>187.6343</v>
      </c>
      <c r="AT374" s="113">
        <f>IF(HLOOKUP($BT374,Prisudvikling!$CC$7:$KP$63,AT$3)&gt;0,HLOOKUP($BT374,Prisudvikling!$CC$7:$KP$63,AT$3),"")</f>
        <v>169.55260000000001</v>
      </c>
      <c r="AU374" s="113">
        <f>IF(HLOOKUP($BT374,Prisudvikling!$CC$7:$KP$63,AU$3)&gt;0,HLOOKUP($BT374,Prisudvikling!$CC$7:$KP$63,AU$3),"")</f>
        <v>177.6</v>
      </c>
      <c r="AV374" s="113" t="str">
        <f>IF(HLOOKUP($BT374,Prisudvikling!$CC$7:$KP$63,AV$3)&gt;0,HLOOKUP($BT374,Prisudvikling!$CC$7:$KP$63,AV$3),"")</f>
        <v/>
      </c>
      <c r="AW374" s="113">
        <f>IF(HLOOKUP($BT374,Prisudvikling!$CC$7:$KP$63,AW$3)&gt;0,HLOOKUP($BT374,Prisudvikling!$CC$7:$KP$63,AW$3),"")</f>
        <v>185.83449999999999</v>
      </c>
      <c r="AX374" s="113">
        <f>IF(HLOOKUP($BT374,Prisudvikling!$CC$7:$KP$63,AX$3)&gt;0,HLOOKUP($BT374,Prisudvikling!$CC$7:$KP$63,AX$3),"")</f>
        <v>193.8</v>
      </c>
      <c r="BT374">
        <v>51</v>
      </c>
    </row>
    <row r="375" spans="1:72" x14ac:dyDescent="0.2">
      <c r="A375" s="82">
        <f>IF(HLOOKUP($BT375,Prisudvikling!$CC$7:$KP$63,D$3)&gt;0,YEAR(C375),0)</f>
        <v>2012</v>
      </c>
      <c r="B375" s="82">
        <f>IF(HLOOKUP($BT375,Prisudvikling!$CC$7:$KP$63,D$3)&gt;0,MONTH(C375),0)</f>
        <v>6</v>
      </c>
      <c r="C375" s="65">
        <f>IF(HLOOKUP($BT375,Prisudvikling!$CC$7:$KP$63,D$3)&gt;0,HLOOKUP($BT375,Prisudvikling!$CC$7:$KP$63,C$3),"")</f>
        <v>41068</v>
      </c>
      <c r="D375" s="105">
        <f>IF(HLOOKUP($BT375,Prisudvikling!$CC$7:$KP$63,D$3)&gt;0,HLOOKUP($BT375,Prisudvikling!$CC$7:$KP$63,D$3),"")</f>
        <v>169.52</v>
      </c>
      <c r="E375" s="105">
        <f>IF(HLOOKUP($BT375,Prisudvikling!$CC$7:$KP$63,E$3)&gt;0,HLOOKUP($BT375,Prisudvikling!$CC$7:$KP$63,E$3),"")</f>
        <v>176.23</v>
      </c>
      <c r="F375" s="105">
        <f>IF(HLOOKUP($BT375,Prisudvikling!$CC$7:$KP$63,F$3)&gt;0,HLOOKUP($BT375,Prisudvikling!$CC$7:$KP$63,F$3),"")</f>
        <v>155</v>
      </c>
      <c r="G375" s="105">
        <f>IF(HLOOKUP($BT375,Prisudvikling!$CC$7:$KP$63,G$3)&gt;0,HLOOKUP($BT375,Prisudvikling!$CC$7:$KP$63,G$3),"")</f>
        <v>215</v>
      </c>
      <c r="H375" s="105" t="str">
        <f>IF(HLOOKUP($BT375,Prisudvikling!$CC$7:$KP$63,H$3)&gt;0,HLOOKUP($BT375,Prisudvikling!$CC$7:$KP$63,H$3),"")</f>
        <v/>
      </c>
      <c r="I375" s="105">
        <f>IF(HLOOKUP($BT375,Prisudvikling!$CC$7:$KP$63,I$3)&gt;0,HLOOKUP($BT375,Prisudvikling!$CC$7:$KP$63,I$3),"")</f>
        <v>322</v>
      </c>
      <c r="J375" s="105">
        <f>IF(HLOOKUP($BT375,Prisudvikling!$CC$7:$KP$63,J$3)&gt;0,HLOOKUP($BT375,Prisudvikling!$CC$7:$KP$63,J$3),"")</f>
        <v>640.25</v>
      </c>
      <c r="K375" s="105">
        <f>IF(HLOOKUP($BT375,Prisudvikling!$CC$7:$KP$63,K$3)&gt;0,HLOOKUP($BT375,Prisudvikling!$CC$7:$KP$63,K$3),"")</f>
        <v>210</v>
      </c>
      <c r="L375" s="105">
        <f>IF(HLOOKUP($BT375,Prisudvikling!$CC$7:$KP$63,L$3)&gt;0,HLOOKUP($BT375,Prisudvikling!$CC$7:$KP$63,L$3),"")</f>
        <v>238</v>
      </c>
      <c r="M375" s="105">
        <f>IF(HLOOKUP($BT375,Prisudvikling!$CC$7:$KP$63,M$3)&gt;0,HLOOKUP($BT375,Prisudvikling!$CC$7:$KP$63,M$3),"")</f>
        <v>183</v>
      </c>
      <c r="N375" s="105">
        <f>IF(HLOOKUP($BT375,Prisudvikling!$CC$7:$KP$63,N$3)&gt;0,HLOOKUP($BT375,Prisudvikling!$CC$7:$KP$63,N$3),"")</f>
        <v>1047</v>
      </c>
      <c r="O375" s="105">
        <f>IF(HLOOKUP($BT375,Prisudvikling!$CC$7:$KP$63,O$3)&gt;0,HLOOKUP($BT375,Prisudvikling!$CC$7:$KP$63,O$3),"")</f>
        <v>728</v>
      </c>
      <c r="P375" s="105">
        <f>IF(HLOOKUP($BT375,Prisudvikling!$CC$7:$KP$63,P$3)&gt;0,HLOOKUP($BT375,Prisudvikling!$CC$7:$KP$63,P$3),"")</f>
        <v>528</v>
      </c>
      <c r="Q375" s="105">
        <f>IF(HLOOKUP($BT375,Prisudvikling!$CC$7:$KP$63,Q$3)&gt;0,HLOOKUP($BT375,Prisudvikling!$CC$7:$KP$63,Q$3),"")</f>
        <v>917</v>
      </c>
      <c r="R375" s="105">
        <f>IF(HLOOKUP($BT375,Prisudvikling!$CC$7:$KP$63,R$3)&gt;0,HLOOKUP($BT375,Prisudvikling!$CC$7:$KP$63,R$3),"")</f>
        <v>545</v>
      </c>
      <c r="S375" s="105">
        <f>IF(HLOOKUP($BT375,Prisudvikling!$CC$7:$KP$63,S$3)&gt;0,HLOOKUP($BT375,Prisudvikling!$CC$7:$KP$63,S$3),"")</f>
        <v>495</v>
      </c>
      <c r="T375" s="105">
        <f>IF(HLOOKUP($BT375,Prisudvikling!$CC$7:$KP$63,T$3)&gt;0,HLOOKUP($BT375,Prisudvikling!$CC$7:$KP$63,T$3),"")</f>
        <v>231.5</v>
      </c>
      <c r="U375" s="105">
        <f>IF(HLOOKUP($BT375,Prisudvikling!$CC$7:$KP$63,U$3)&gt;0,HLOOKUP($BT375,Prisudvikling!$CC$7:$KP$63,U$3),"")</f>
        <v>250.25</v>
      </c>
      <c r="V375" s="105">
        <f>IF(HLOOKUP($BT375,Prisudvikling!$CC$7:$KP$63,V$3)&gt;0,HLOOKUP($BT375,Prisudvikling!$CC$7:$KP$63,V$3),"")</f>
        <v>269</v>
      </c>
      <c r="W375" s="105">
        <f>IF(HLOOKUP($BT375,Prisudvikling!$CC$7:$KP$63,W$3)&gt;0,HLOOKUP($BT375,Prisudvikling!$CC$7:$KP$63,W$3),"")</f>
        <v>269</v>
      </c>
      <c r="X375" s="32" t="str">
        <f>IF(HLOOKUP($BT375,Prisudvikling!$CC$7:$KP$63,X$3)&gt;0,HLOOKUP($BT375,Prisudvikling!$CC$7:$KP$63,X$3),"")</f>
        <v/>
      </c>
      <c r="Y375" s="32">
        <f>IF(HLOOKUP($BT375,Prisudvikling!$CC$7:$KP$63,Y$3)&gt;0,HLOOKUP($BT375,Prisudvikling!$CC$7:$KP$63,Y$3),"")</f>
        <v>1.8871092307175719</v>
      </c>
      <c r="Z375" s="32">
        <f>IF(HLOOKUP($BT375,Prisudvikling!$CC$7:$KP$63,Z$3)&gt;0,HLOOKUP($BT375,Prisudvikling!$CC$7:$KP$63,Z$3),"")</f>
        <v>3.33</v>
      </c>
      <c r="AA375" s="32">
        <f>IF(HLOOKUP($BT375,Prisudvikling!$CC$7:$KP$63,AA$3)&gt;0,HLOOKUP($BT375,Prisudvikling!$CC$7:$KP$63,AA$3),"")</f>
        <v>1.93</v>
      </c>
      <c r="AB375" s="32">
        <f>IF(HLOOKUP($BT375,Prisudvikling!$CC$7:$KP$63,AB$3)&gt;0,HLOOKUP($BT375,Prisudvikling!$CC$7:$KP$63,AB$3),"")</f>
        <v>8.75</v>
      </c>
      <c r="AC375" s="32">
        <f>IF(HLOOKUP($BT375,Prisudvikling!$CC$7:$KP$63,AC$3)&gt;0,HLOOKUP($BT375,Prisudvikling!$CC$7:$KP$63,AC$3),"")</f>
        <v>12</v>
      </c>
      <c r="AD375" s="32" t="str">
        <f>IF(HLOOKUP($BT375,Prisudvikling!$CC$7:$KP$63,AD$3)&gt;0,HLOOKUP($BT375,Prisudvikling!$CC$7:$KP$63,AD$3),"")</f>
        <v/>
      </c>
      <c r="AE375" s="32" t="str">
        <f>IF(HLOOKUP($BT375,Prisudvikling!$CC$7:$KP$63,AE$3)&gt;0,HLOOKUP($BT375,Prisudvikling!$CC$7:$KP$63,AE$3),"")</f>
        <v/>
      </c>
      <c r="AF375" s="32">
        <f>IF(HLOOKUP($BT375,Prisudvikling!$CC$7:$KP$63,AF$3)&gt;0,HLOOKUP($BT375,Prisudvikling!$CC$7:$KP$63,AF$3),"")</f>
        <v>1490</v>
      </c>
      <c r="AG375" s="32">
        <f>IF(HLOOKUP($BT375,Prisudvikling!$CC$7:$KP$63,AG$3)&gt;0,HLOOKUP($BT375,Prisudvikling!$CC$7:$KP$63,AG$3),"")</f>
        <v>2630</v>
      </c>
      <c r="AH375" s="32">
        <f>IF(HLOOKUP($BT375,Prisudvikling!$CC$7:$KP$63,AH$3)&gt;0,HLOOKUP($BT375,Prisudvikling!$CC$7:$KP$63,AH$3),"")</f>
        <v>1520</v>
      </c>
      <c r="AI375" s="32">
        <f>IF(HLOOKUP($BT375,Prisudvikling!$CC$7:$KP$63,AI$3)&gt;0,HLOOKUP($BT375,Prisudvikling!$CC$7:$KP$63,AI$3),"")</f>
        <v>6910</v>
      </c>
      <c r="AJ375" s="32">
        <f>IF(HLOOKUP($BT375,Prisudvikling!$CC$7:$KP$63,AJ$3)&gt;0,HLOOKUP($BT375,Prisudvikling!$CC$7:$KP$63,AJ$3),"")</f>
        <v>9470</v>
      </c>
      <c r="AK375" s="32" t="str">
        <f>IF(HLOOKUP($BT375,Prisudvikling!$CC$7:$KP$63,AK$3)&gt;0,HLOOKUP($BT375,Prisudvikling!$CC$7:$KP$63,AK$3),"")</f>
        <v xml:space="preserve"> </v>
      </c>
      <c r="AL375" s="32" t="str">
        <f>IF(HLOOKUP($BT375,Prisudvikling!$CC$7:$KP$63,AL$3)&gt;0,HLOOKUP($BT375,Prisudvikling!$CC$7:$KP$63,AL$3),"")</f>
        <v/>
      </c>
      <c r="AM375" s="32" t="str">
        <f>IF(HLOOKUP($BT375,Prisudvikling!$CC$7:$KP$63,AM$3)&gt;0,HLOOKUP($BT375,Prisudvikling!$CC$7:$KP$63,AM$3),"")</f>
        <v/>
      </c>
      <c r="AN375" s="113">
        <f>IF(HLOOKUP($BT375,Prisudvikling!$CC$7:$KP$63,AN$3)&gt;0,HLOOKUP($BT375,Prisudvikling!$CC$7:$KP$63,AN$3),"")</f>
        <v>221.149</v>
      </c>
      <c r="AO375" s="113">
        <f>IF(HLOOKUP($BT375,Prisudvikling!$CC$7:$KP$63,AO$3)&gt;0,HLOOKUP($BT375,Prisudvikling!$CC$7:$KP$63,AO$3),"")</f>
        <v>229.1</v>
      </c>
      <c r="AP375" s="113">
        <f>IF(HLOOKUP($BT375,Prisudvikling!$CC$7:$KP$63,AP$3)&gt;0,HLOOKUP($BT375,Prisudvikling!$CC$7:$KP$63,AP$3),"")</f>
        <v>210.0068</v>
      </c>
      <c r="AQ375" s="113">
        <f>IF(HLOOKUP($BT375,Prisudvikling!$CC$7:$KP$63,AQ$3)&gt;0,HLOOKUP($BT375,Prisudvikling!$CC$7:$KP$63,AQ$3),"")</f>
        <v>196.6498</v>
      </c>
      <c r="AR375" s="113">
        <f>IF(HLOOKUP($BT375,Prisudvikling!$CC$7:$KP$63,AR$3)&gt;0,HLOOKUP($BT375,Prisudvikling!$CC$7:$KP$63,AR$3),"")</f>
        <v>204.6</v>
      </c>
      <c r="AS375" s="113">
        <f>IF(HLOOKUP($BT375,Prisudvikling!$CC$7:$KP$63,AS$3)&gt;0,HLOOKUP($BT375,Prisudvikling!$CC$7:$KP$63,AS$3),"")</f>
        <v>188.52760000000001</v>
      </c>
      <c r="AT375" s="113">
        <f>IF(HLOOKUP($BT375,Prisudvikling!$CC$7:$KP$63,AT$3)&gt;0,HLOOKUP($BT375,Prisudvikling!$CC$7:$KP$63,AT$3),"")</f>
        <v>169.55330000000001</v>
      </c>
      <c r="AU375" s="113">
        <f>IF(HLOOKUP($BT375,Prisudvikling!$CC$7:$KP$63,AU$3)&gt;0,HLOOKUP($BT375,Prisudvikling!$CC$7:$KP$63,AU$3),"")</f>
        <v>177.6</v>
      </c>
      <c r="AV375" s="113" t="str">
        <f>IF(HLOOKUP($BT375,Prisudvikling!$CC$7:$KP$63,AV$3)&gt;0,HLOOKUP($BT375,Prisudvikling!$CC$7:$KP$63,AV$3),"")</f>
        <v/>
      </c>
      <c r="AW375" s="113">
        <f>IF(HLOOKUP($BT375,Prisudvikling!$CC$7:$KP$63,AW$3)&gt;0,HLOOKUP($BT375,Prisudvikling!$CC$7:$KP$63,AW$3),"")</f>
        <v>185.83590000000001</v>
      </c>
      <c r="AX375" s="113">
        <f>IF(HLOOKUP($BT375,Prisudvikling!$CC$7:$KP$63,AX$3)&gt;0,HLOOKUP($BT375,Prisudvikling!$CC$7:$KP$63,AX$3),"")</f>
        <v>193.8</v>
      </c>
      <c r="BT375">
        <v>52</v>
      </c>
    </row>
    <row r="376" spans="1:72" x14ac:dyDescent="0.2">
      <c r="A376" s="82">
        <f>IF(HLOOKUP($BT376,Prisudvikling!$CC$7:$KP$63,D$3)&gt;0,YEAR(C376),0)</f>
        <v>2012</v>
      </c>
      <c r="B376" s="82">
        <f>IF(HLOOKUP($BT376,Prisudvikling!$CC$7:$KP$63,D$3)&gt;0,MONTH(C376),0)</f>
        <v>6</v>
      </c>
      <c r="C376" s="65">
        <f>IF(HLOOKUP($BT376,Prisudvikling!$CC$7:$KP$63,D$3)&gt;0,HLOOKUP($BT376,Prisudvikling!$CC$7:$KP$63,C$3),"")</f>
        <v>41075</v>
      </c>
      <c r="D376" s="105">
        <f>IF(HLOOKUP($BT376,Prisudvikling!$CC$7:$KP$63,D$3)&gt;0,HLOOKUP($BT376,Prisudvikling!$CC$7:$KP$63,D$3),"")</f>
        <v>169.52</v>
      </c>
      <c r="E376" s="105">
        <f>IF(HLOOKUP($BT376,Prisudvikling!$CC$7:$KP$63,E$3)&gt;0,HLOOKUP($BT376,Prisudvikling!$CC$7:$KP$63,E$3),"")</f>
        <v>177</v>
      </c>
      <c r="F376" s="105">
        <f>IF(HLOOKUP($BT376,Prisudvikling!$CC$7:$KP$63,F$3)&gt;0,HLOOKUP($BT376,Prisudvikling!$CC$7:$KP$63,F$3),"")</f>
        <v>148</v>
      </c>
      <c r="G376" s="105">
        <f>IF(HLOOKUP($BT376,Prisudvikling!$CC$7:$KP$63,G$3)&gt;0,HLOOKUP($BT376,Prisudvikling!$CC$7:$KP$63,G$3),"")</f>
        <v>215</v>
      </c>
      <c r="H376" s="105" t="str">
        <f>IF(HLOOKUP($BT376,Prisudvikling!$CC$7:$KP$63,H$3)&gt;0,HLOOKUP($BT376,Prisudvikling!$CC$7:$KP$63,H$3),"")</f>
        <v/>
      </c>
      <c r="I376" s="105">
        <f>IF(HLOOKUP($BT376,Prisudvikling!$CC$7:$KP$63,I$3)&gt;0,HLOOKUP($BT376,Prisudvikling!$CC$7:$KP$63,I$3),"")</f>
        <v>313.75</v>
      </c>
      <c r="J376" s="105">
        <f>IF(HLOOKUP($BT376,Prisudvikling!$CC$7:$KP$63,J$3)&gt;0,HLOOKUP($BT376,Prisudvikling!$CC$7:$KP$63,J$3),"")</f>
        <v>640.25</v>
      </c>
      <c r="K376" s="105">
        <f>IF(HLOOKUP($BT376,Prisudvikling!$CC$7:$KP$63,K$3)&gt;0,HLOOKUP($BT376,Prisudvikling!$CC$7:$KP$63,K$3),"")</f>
        <v>210</v>
      </c>
      <c r="L376" s="105">
        <f>IF(HLOOKUP($BT376,Prisudvikling!$CC$7:$KP$63,L$3)&gt;0,HLOOKUP($BT376,Prisudvikling!$CC$7:$KP$63,L$3),"")</f>
        <v>238</v>
      </c>
      <c r="M376" s="105">
        <f>IF(HLOOKUP($BT376,Prisudvikling!$CC$7:$KP$63,M$3)&gt;0,HLOOKUP($BT376,Prisudvikling!$CC$7:$KP$63,M$3),"")</f>
        <v>183</v>
      </c>
      <c r="N376" s="105">
        <f>IF(HLOOKUP($BT376,Prisudvikling!$CC$7:$KP$63,N$3)&gt;0,HLOOKUP($BT376,Prisudvikling!$CC$7:$KP$63,N$3),"")</f>
        <v>1080</v>
      </c>
      <c r="O376" s="105">
        <f>IF(HLOOKUP($BT376,Prisudvikling!$CC$7:$KP$63,O$3)&gt;0,HLOOKUP($BT376,Prisudvikling!$CC$7:$KP$63,O$3),"")</f>
        <v>710.5</v>
      </c>
      <c r="P376" s="105">
        <f>IF(HLOOKUP($BT376,Prisudvikling!$CC$7:$KP$63,P$3)&gt;0,HLOOKUP($BT376,Prisudvikling!$CC$7:$KP$63,P$3),"")</f>
        <v>528</v>
      </c>
      <c r="Q376" s="105">
        <f>IF(HLOOKUP($BT376,Prisudvikling!$CC$7:$KP$63,Q$3)&gt;0,HLOOKUP($BT376,Prisudvikling!$CC$7:$KP$63,Q$3),"")</f>
        <v>975</v>
      </c>
      <c r="R376" s="105">
        <f>IF(HLOOKUP($BT376,Prisudvikling!$CC$7:$KP$63,R$3)&gt;0,HLOOKUP($BT376,Prisudvikling!$CC$7:$KP$63,R$3),"")</f>
        <v>546</v>
      </c>
      <c r="S376" s="105">
        <f>IF(HLOOKUP($BT376,Prisudvikling!$CC$7:$KP$63,S$3)&gt;0,HLOOKUP($BT376,Prisudvikling!$CC$7:$KP$63,S$3),"")</f>
        <v>495</v>
      </c>
      <c r="T376" s="105">
        <f>IF(HLOOKUP($BT376,Prisudvikling!$CC$7:$KP$63,T$3)&gt;0,HLOOKUP($BT376,Prisudvikling!$CC$7:$KP$63,T$3),"")</f>
        <v>230</v>
      </c>
      <c r="U376" s="105">
        <f>IF(HLOOKUP($BT376,Prisudvikling!$CC$7:$KP$63,U$3)&gt;0,HLOOKUP($BT376,Prisudvikling!$CC$7:$KP$63,U$3),"")</f>
        <v>248.5</v>
      </c>
      <c r="V376" s="105">
        <f>IF(HLOOKUP($BT376,Prisudvikling!$CC$7:$KP$63,V$3)&gt;0,HLOOKUP($BT376,Prisudvikling!$CC$7:$KP$63,V$3),"")</f>
        <v>266.25</v>
      </c>
      <c r="W376" s="105">
        <f>IF(HLOOKUP($BT376,Prisudvikling!$CC$7:$KP$63,W$3)&gt;0,HLOOKUP($BT376,Prisudvikling!$CC$7:$KP$63,W$3),"")</f>
        <v>266.25</v>
      </c>
      <c r="X376" s="32" t="str">
        <f>IF(HLOOKUP($BT376,Prisudvikling!$CC$7:$KP$63,X$3)&gt;0,HLOOKUP($BT376,Prisudvikling!$CC$7:$KP$63,X$3),"")</f>
        <v/>
      </c>
      <c r="Y376" s="32">
        <f>IF(HLOOKUP($BT376,Prisudvikling!$CC$7:$KP$63,Y$3)&gt;0,HLOOKUP($BT376,Prisudvikling!$CC$7:$KP$63,Y$3),"")</f>
        <v>1.8871092307175719</v>
      </c>
      <c r="Z376" s="32">
        <f>IF(HLOOKUP($BT376,Prisudvikling!$CC$7:$KP$63,Z$3)&gt;0,HLOOKUP($BT376,Prisudvikling!$CC$7:$KP$63,Z$3),"")</f>
        <v>3.33</v>
      </c>
      <c r="AA376" s="32">
        <f>IF(HLOOKUP($BT376,Prisudvikling!$CC$7:$KP$63,AA$3)&gt;0,HLOOKUP($BT376,Prisudvikling!$CC$7:$KP$63,AA$3),"")</f>
        <v>1.93</v>
      </c>
      <c r="AB376" s="32">
        <f>IF(HLOOKUP($BT376,Prisudvikling!$CC$7:$KP$63,AB$3)&gt;0,HLOOKUP($BT376,Prisudvikling!$CC$7:$KP$63,AB$3),"")</f>
        <v>8.75</v>
      </c>
      <c r="AC376" s="32">
        <f>IF(HLOOKUP($BT376,Prisudvikling!$CC$7:$KP$63,AC$3)&gt;0,HLOOKUP($BT376,Prisudvikling!$CC$7:$KP$63,AC$3),"")</f>
        <v>12</v>
      </c>
      <c r="AD376" s="32" t="str">
        <f>IF(HLOOKUP($BT376,Prisudvikling!$CC$7:$KP$63,AD$3)&gt;0,HLOOKUP($BT376,Prisudvikling!$CC$7:$KP$63,AD$3),"")</f>
        <v/>
      </c>
      <c r="AE376" s="32" t="str">
        <f>IF(HLOOKUP($BT376,Prisudvikling!$CC$7:$KP$63,AE$3)&gt;0,HLOOKUP($BT376,Prisudvikling!$CC$7:$KP$63,AE$3),"")</f>
        <v/>
      </c>
      <c r="AF376" s="32">
        <f>IF(HLOOKUP($BT376,Prisudvikling!$CC$7:$KP$63,AF$3)&gt;0,HLOOKUP($BT376,Prisudvikling!$CC$7:$KP$63,AF$3),"")</f>
        <v>1490</v>
      </c>
      <c r="AG376" s="32">
        <f>IF(HLOOKUP($BT376,Prisudvikling!$CC$7:$KP$63,AG$3)&gt;0,HLOOKUP($BT376,Prisudvikling!$CC$7:$KP$63,AG$3),"")</f>
        <v>2630</v>
      </c>
      <c r="AH376" s="32">
        <f>IF(HLOOKUP($BT376,Prisudvikling!$CC$7:$KP$63,AH$3)&gt;0,HLOOKUP($BT376,Prisudvikling!$CC$7:$KP$63,AH$3),"")</f>
        <v>1520</v>
      </c>
      <c r="AI376" s="32">
        <f>IF(HLOOKUP($BT376,Prisudvikling!$CC$7:$KP$63,AI$3)&gt;0,HLOOKUP($BT376,Prisudvikling!$CC$7:$KP$63,AI$3),"")</f>
        <v>6910</v>
      </c>
      <c r="AJ376" s="32">
        <f>IF(HLOOKUP($BT376,Prisudvikling!$CC$7:$KP$63,AJ$3)&gt;0,HLOOKUP($BT376,Prisudvikling!$CC$7:$KP$63,AJ$3),"")</f>
        <v>9470</v>
      </c>
      <c r="AK376" s="32" t="str">
        <f>IF(HLOOKUP($BT376,Prisudvikling!$CC$7:$KP$63,AK$3)&gt;0,HLOOKUP($BT376,Prisudvikling!$CC$7:$KP$63,AK$3),"")</f>
        <v xml:space="preserve"> </v>
      </c>
      <c r="AL376" s="32" t="str">
        <f>IF(HLOOKUP($BT376,Prisudvikling!$CC$7:$KP$63,AL$3)&gt;0,HLOOKUP($BT376,Prisudvikling!$CC$7:$KP$63,AL$3),"")</f>
        <v/>
      </c>
      <c r="AM376" s="32" t="str">
        <f>IF(HLOOKUP($BT376,Prisudvikling!$CC$7:$KP$63,AM$3)&gt;0,HLOOKUP($BT376,Prisudvikling!$CC$7:$KP$63,AM$3),"")</f>
        <v/>
      </c>
      <c r="AN376" s="113">
        <f>IF(HLOOKUP($BT376,Prisudvikling!$CC$7:$KP$63,AN$3)&gt;0,HLOOKUP($BT376,Prisudvikling!$CC$7:$KP$63,AN$3),"")</f>
        <v>219.0847</v>
      </c>
      <c r="AO376" s="113">
        <f>IF(HLOOKUP($BT376,Prisudvikling!$CC$7:$KP$63,AO$3)&gt;0,HLOOKUP($BT376,Prisudvikling!$CC$7:$KP$63,AO$3),"")</f>
        <v>227.1</v>
      </c>
      <c r="AP376" s="113">
        <f>IF(HLOOKUP($BT376,Prisudvikling!$CC$7:$KP$63,AP$3)&gt;0,HLOOKUP($BT376,Prisudvikling!$CC$7:$KP$63,AP$3),"")</f>
        <v>208.62629999999999</v>
      </c>
      <c r="AQ376" s="113">
        <f>IF(HLOOKUP($BT376,Prisudvikling!$CC$7:$KP$63,AQ$3)&gt;0,HLOOKUP($BT376,Prisudvikling!$CC$7:$KP$63,AQ$3),"")</f>
        <v>195.85499999999999</v>
      </c>
      <c r="AR376" s="113">
        <f>IF(HLOOKUP($BT376,Prisudvikling!$CC$7:$KP$63,AR$3)&gt;0,HLOOKUP($BT376,Prisudvikling!$CC$7:$KP$63,AR$3),"")</f>
        <v>203.9</v>
      </c>
      <c r="AS376" s="113">
        <f>IF(HLOOKUP($BT376,Prisudvikling!$CC$7:$KP$63,AS$3)&gt;0,HLOOKUP($BT376,Prisudvikling!$CC$7:$KP$63,AS$3),"")</f>
        <v>187.47640000000001</v>
      </c>
      <c r="AT376" s="113">
        <f>IF(HLOOKUP($BT376,Prisudvikling!$CC$7:$KP$63,AT$3)&gt;0,HLOOKUP($BT376,Prisudvikling!$CC$7:$KP$63,AT$3),"")</f>
        <v>169.86779999999999</v>
      </c>
      <c r="AU376" s="113">
        <f>IF(HLOOKUP($BT376,Prisudvikling!$CC$7:$KP$63,AU$3)&gt;0,HLOOKUP($BT376,Prisudvikling!$CC$7:$KP$63,AU$3),"")</f>
        <v>177.9</v>
      </c>
      <c r="AV376" s="113" t="str">
        <f>IF(HLOOKUP($BT376,Prisudvikling!$CC$7:$KP$63,AV$3)&gt;0,HLOOKUP($BT376,Prisudvikling!$CC$7:$KP$63,AV$3),"")</f>
        <v/>
      </c>
      <c r="AW376" s="113">
        <f>IF(HLOOKUP($BT376,Prisudvikling!$CC$7:$KP$63,AW$3)&gt;0,HLOOKUP($BT376,Prisudvikling!$CC$7:$KP$63,AW$3),"")</f>
        <v>185.58009999999999</v>
      </c>
      <c r="AX376" s="113">
        <f>IF(HLOOKUP($BT376,Prisudvikling!$CC$7:$KP$63,AX$3)&gt;0,HLOOKUP($BT376,Prisudvikling!$CC$7:$KP$63,AX$3),"")</f>
        <v>193.6</v>
      </c>
      <c r="BT376">
        <v>53</v>
      </c>
    </row>
    <row r="377" spans="1:72" x14ac:dyDescent="0.2">
      <c r="A377" s="82">
        <f>IF(HLOOKUP($BT377,Prisudvikling!$CC$7:$KP$63,D$3)&gt;0,YEAR(C377),0)</f>
        <v>2012</v>
      </c>
      <c r="B377" s="82">
        <f>IF(HLOOKUP($BT377,Prisudvikling!$CC$7:$KP$63,D$3)&gt;0,MONTH(C377),0)</f>
        <v>6</v>
      </c>
      <c r="C377" s="65">
        <f>IF(HLOOKUP($BT377,Prisudvikling!$CC$7:$KP$63,D$3)&gt;0,HLOOKUP($BT377,Prisudvikling!$CC$7:$KP$63,C$3),"")</f>
        <v>41082</v>
      </c>
      <c r="D377" s="105">
        <f>IF(HLOOKUP($BT377,Prisudvikling!$CC$7:$KP$63,D$3)&gt;0,HLOOKUP($BT377,Prisudvikling!$CC$7:$KP$63,D$3),"")</f>
        <v>169.52</v>
      </c>
      <c r="E377" s="105">
        <f>IF(HLOOKUP($BT377,Prisudvikling!$CC$7:$KP$63,E$3)&gt;0,HLOOKUP($BT377,Prisudvikling!$CC$7:$KP$63,E$3),"")</f>
        <v>177.72</v>
      </c>
      <c r="F377" s="105">
        <f>IF(HLOOKUP($BT377,Prisudvikling!$CC$7:$KP$63,F$3)&gt;0,HLOOKUP($BT377,Prisudvikling!$CC$7:$KP$63,F$3),"")</f>
        <v>173</v>
      </c>
      <c r="G377" s="105" t="str">
        <f>IF(HLOOKUP($BT377,Prisudvikling!$CC$7:$KP$63,G$3)&gt;0,HLOOKUP($BT377,Prisudvikling!$CC$7:$KP$63,G$3),"")</f>
        <v/>
      </c>
      <c r="H377" s="105" t="str">
        <f>IF(HLOOKUP($BT377,Prisudvikling!$CC$7:$KP$63,H$3)&gt;0,HLOOKUP($BT377,Prisudvikling!$CC$7:$KP$63,H$3),"")</f>
        <v/>
      </c>
      <c r="I377" s="105">
        <f>IF(HLOOKUP($BT377,Prisudvikling!$CC$7:$KP$63,I$3)&gt;0,HLOOKUP($BT377,Prisudvikling!$CC$7:$KP$63,I$3),"")</f>
        <v>331.25</v>
      </c>
      <c r="J377" s="105">
        <f>IF(HLOOKUP($BT377,Prisudvikling!$CC$7:$KP$63,J$3)&gt;0,HLOOKUP($BT377,Prisudvikling!$CC$7:$KP$63,J$3),"")</f>
        <v>640.25</v>
      </c>
      <c r="K377" s="105">
        <f>IF(HLOOKUP($BT377,Prisudvikling!$CC$7:$KP$63,K$3)&gt;0,HLOOKUP($BT377,Prisudvikling!$CC$7:$KP$63,K$3),"")</f>
        <v>221.75</v>
      </c>
      <c r="L377" s="105">
        <f>IF(HLOOKUP($BT377,Prisudvikling!$CC$7:$KP$63,L$3)&gt;0,HLOOKUP($BT377,Prisudvikling!$CC$7:$KP$63,L$3),"")</f>
        <v>238</v>
      </c>
      <c r="M377" s="105">
        <f>IF(HLOOKUP($BT377,Prisudvikling!$CC$7:$KP$63,M$3)&gt;0,HLOOKUP($BT377,Prisudvikling!$CC$7:$KP$63,M$3),"")</f>
        <v>196.75</v>
      </c>
      <c r="N377" s="105">
        <f>IF(HLOOKUP($BT377,Prisudvikling!$CC$7:$KP$63,N$3)&gt;0,HLOOKUP($BT377,Prisudvikling!$CC$7:$KP$63,N$3),"")</f>
        <v>1122</v>
      </c>
      <c r="O377" s="105">
        <f>IF(HLOOKUP($BT377,Prisudvikling!$CC$7:$KP$63,O$3)&gt;0,HLOOKUP($BT377,Prisudvikling!$CC$7:$KP$63,O$3),"")</f>
        <v>710.5</v>
      </c>
      <c r="P377" s="105">
        <f>IF(HLOOKUP($BT377,Prisudvikling!$CC$7:$KP$63,P$3)&gt;0,HLOOKUP($BT377,Prisudvikling!$CC$7:$KP$63,P$3),"")</f>
        <v>528</v>
      </c>
      <c r="Q377" s="105">
        <f>IF(HLOOKUP($BT377,Prisudvikling!$CC$7:$KP$63,Q$3)&gt;0,HLOOKUP($BT377,Prisudvikling!$CC$7:$KP$63,Q$3),"")</f>
        <v>975</v>
      </c>
      <c r="R377" s="105">
        <f>IF(HLOOKUP($BT377,Prisudvikling!$CC$7:$KP$63,R$3)&gt;0,HLOOKUP($BT377,Prisudvikling!$CC$7:$KP$63,R$3),"")</f>
        <v>546</v>
      </c>
      <c r="S377" s="105">
        <f>IF(HLOOKUP($BT377,Prisudvikling!$CC$7:$KP$63,S$3)&gt;0,HLOOKUP($BT377,Prisudvikling!$CC$7:$KP$63,S$3),"")</f>
        <v>495</v>
      </c>
      <c r="T377" s="105">
        <f>IF(HLOOKUP($BT377,Prisudvikling!$CC$7:$KP$63,T$3)&gt;0,HLOOKUP($BT377,Prisudvikling!$CC$7:$KP$63,T$3),"")</f>
        <v>229.5</v>
      </c>
      <c r="U377" s="105">
        <f>IF(HLOOKUP($BT377,Prisudvikling!$CC$7:$KP$63,U$3)&gt;0,HLOOKUP($BT377,Prisudvikling!$CC$7:$KP$63,U$3),"")</f>
        <v>247.5</v>
      </c>
      <c r="V377" s="105">
        <f>IF(HLOOKUP($BT377,Prisudvikling!$CC$7:$KP$63,V$3)&gt;0,HLOOKUP($BT377,Prisudvikling!$CC$7:$KP$63,V$3),"")</f>
        <v>265.75</v>
      </c>
      <c r="W377" s="105">
        <f>IF(HLOOKUP($BT377,Prisudvikling!$CC$7:$KP$63,W$3)&gt;0,HLOOKUP($BT377,Prisudvikling!$CC$7:$KP$63,W$3),"")</f>
        <v>265.75</v>
      </c>
      <c r="X377" s="32" t="str">
        <f>IF(HLOOKUP($BT377,Prisudvikling!$CC$7:$KP$63,X$3)&gt;0,HLOOKUP($BT377,Prisudvikling!$CC$7:$KP$63,X$3),"")</f>
        <v/>
      </c>
      <c r="Y377" s="32">
        <f>IF(HLOOKUP($BT377,Prisudvikling!$CC$7:$KP$63,Y$3)&gt;0,HLOOKUP($BT377,Prisudvikling!$CC$7:$KP$63,Y$3),"")</f>
        <v>1.8871092307175719</v>
      </c>
      <c r="Z377" s="32">
        <f>IF(HLOOKUP($BT377,Prisudvikling!$CC$7:$KP$63,Z$3)&gt;0,HLOOKUP($BT377,Prisudvikling!$CC$7:$KP$63,Z$3),"")</f>
        <v>3.33</v>
      </c>
      <c r="AA377" s="32">
        <f>IF(HLOOKUP($BT377,Prisudvikling!$CC$7:$KP$63,AA$3)&gt;0,HLOOKUP($BT377,Prisudvikling!$CC$7:$KP$63,AA$3),"")</f>
        <v>1.93</v>
      </c>
      <c r="AB377" s="32">
        <f>IF(HLOOKUP($BT377,Prisudvikling!$CC$7:$KP$63,AB$3)&gt;0,HLOOKUP($BT377,Prisudvikling!$CC$7:$KP$63,AB$3),"")</f>
        <v>8.75</v>
      </c>
      <c r="AC377" s="32">
        <f>IF(HLOOKUP($BT377,Prisudvikling!$CC$7:$KP$63,AC$3)&gt;0,HLOOKUP($BT377,Prisudvikling!$CC$7:$KP$63,AC$3),"")</f>
        <v>12</v>
      </c>
      <c r="AD377" s="32" t="str">
        <f>IF(HLOOKUP($BT377,Prisudvikling!$CC$7:$KP$63,AD$3)&gt;0,HLOOKUP($BT377,Prisudvikling!$CC$7:$KP$63,AD$3),"")</f>
        <v/>
      </c>
      <c r="AE377" s="32" t="str">
        <f>IF(HLOOKUP($BT377,Prisudvikling!$CC$7:$KP$63,AE$3)&gt;0,HLOOKUP($BT377,Prisudvikling!$CC$7:$KP$63,AE$3),"")</f>
        <v/>
      </c>
      <c r="AF377" s="32">
        <f>IF(HLOOKUP($BT377,Prisudvikling!$CC$7:$KP$63,AF$3)&gt;0,HLOOKUP($BT377,Prisudvikling!$CC$7:$KP$63,AF$3),"")</f>
        <v>1490</v>
      </c>
      <c r="AG377" s="32">
        <f>IF(HLOOKUP($BT377,Prisudvikling!$CC$7:$KP$63,AG$3)&gt;0,HLOOKUP($BT377,Prisudvikling!$CC$7:$KP$63,AG$3),"")</f>
        <v>2630</v>
      </c>
      <c r="AH377" s="32">
        <f>IF(HLOOKUP($BT377,Prisudvikling!$CC$7:$KP$63,AH$3)&gt;0,HLOOKUP($BT377,Prisudvikling!$CC$7:$KP$63,AH$3),"")</f>
        <v>1520</v>
      </c>
      <c r="AI377" s="32">
        <f>IF(HLOOKUP($BT377,Prisudvikling!$CC$7:$KP$63,AI$3)&gt;0,HLOOKUP($BT377,Prisudvikling!$CC$7:$KP$63,AI$3),"")</f>
        <v>6910</v>
      </c>
      <c r="AJ377" s="32">
        <f>IF(HLOOKUP($BT377,Prisudvikling!$CC$7:$KP$63,AJ$3)&gt;0,HLOOKUP($BT377,Prisudvikling!$CC$7:$KP$63,AJ$3),"")</f>
        <v>9470</v>
      </c>
      <c r="AK377" s="32" t="str">
        <f>IF(HLOOKUP($BT377,Prisudvikling!$CC$7:$KP$63,AK$3)&gt;0,HLOOKUP($BT377,Prisudvikling!$CC$7:$KP$63,AK$3),"")</f>
        <v xml:space="preserve"> </v>
      </c>
      <c r="AL377" s="32" t="str">
        <f>IF(HLOOKUP($BT377,Prisudvikling!$CC$7:$KP$63,AL$3)&gt;0,HLOOKUP($BT377,Prisudvikling!$CC$7:$KP$63,AL$3),"")</f>
        <v/>
      </c>
      <c r="AM377" s="32" t="str">
        <f>IF(HLOOKUP($BT377,Prisudvikling!$CC$7:$KP$63,AM$3)&gt;0,HLOOKUP($BT377,Prisudvikling!$CC$7:$KP$63,AM$3),"")</f>
        <v/>
      </c>
      <c r="AN377" s="113">
        <f>IF(HLOOKUP($BT377,Prisudvikling!$CC$7:$KP$63,AN$3)&gt;0,HLOOKUP($BT377,Prisudvikling!$CC$7:$KP$63,AN$3),"")</f>
        <v>232.1927</v>
      </c>
      <c r="AO377" s="113">
        <f>IF(HLOOKUP($BT377,Prisudvikling!$CC$7:$KP$63,AO$3)&gt;0,HLOOKUP($BT377,Prisudvikling!$CC$7:$KP$63,AO$3),"")</f>
        <v>240.2</v>
      </c>
      <c r="AP377" s="113">
        <f>IF(HLOOKUP($BT377,Prisudvikling!$CC$7:$KP$63,AP$3)&gt;0,HLOOKUP($BT377,Prisudvikling!$CC$7:$KP$63,AP$3),"")</f>
        <v>222.5736</v>
      </c>
      <c r="AQ377" s="113">
        <f>IF(HLOOKUP($BT377,Prisudvikling!$CC$7:$KP$63,AQ$3)&gt;0,HLOOKUP($BT377,Prisudvikling!$CC$7:$KP$63,AQ$3),"")</f>
        <v>198.59020000000001</v>
      </c>
      <c r="AR377" s="113">
        <f>IF(HLOOKUP($BT377,Prisudvikling!$CC$7:$KP$63,AR$3)&gt;0,HLOOKUP($BT377,Prisudvikling!$CC$7:$KP$63,AR$3),"")</f>
        <v>206.6</v>
      </c>
      <c r="AS377" s="113">
        <f>IF(HLOOKUP($BT377,Prisudvikling!$CC$7:$KP$63,AS$3)&gt;0,HLOOKUP($BT377,Prisudvikling!$CC$7:$KP$63,AS$3),"")</f>
        <v>190.9983</v>
      </c>
      <c r="AT377" s="113">
        <f>IF(HLOOKUP($BT377,Prisudvikling!$CC$7:$KP$63,AT$3)&gt;0,HLOOKUP($BT377,Prisudvikling!$CC$7:$KP$63,AT$3),"")</f>
        <v>170.7578</v>
      </c>
      <c r="AU377" s="113">
        <f>IF(HLOOKUP($BT377,Prisudvikling!$CC$7:$KP$63,AU$3)&gt;0,HLOOKUP($BT377,Prisudvikling!$CC$7:$KP$63,AU$3),"")</f>
        <v>178.8</v>
      </c>
      <c r="AV377" s="113" t="str">
        <f>IF(HLOOKUP($BT377,Prisudvikling!$CC$7:$KP$63,AV$3)&gt;0,HLOOKUP($BT377,Prisudvikling!$CC$7:$KP$63,AV$3),"")</f>
        <v/>
      </c>
      <c r="AW377" s="113">
        <f>IF(HLOOKUP($BT377,Prisudvikling!$CC$7:$KP$63,AW$3)&gt;0,HLOOKUP($BT377,Prisudvikling!$CC$7:$KP$63,AW$3),"")</f>
        <v>187.1148</v>
      </c>
      <c r="AX377" s="113">
        <f>IF(HLOOKUP($BT377,Prisudvikling!$CC$7:$KP$63,AX$3)&gt;0,HLOOKUP($BT377,Prisudvikling!$CC$7:$KP$63,AX$3),"")</f>
        <v>195.1</v>
      </c>
      <c r="BT377">
        <v>54</v>
      </c>
    </row>
    <row r="378" spans="1:72" x14ac:dyDescent="0.2">
      <c r="A378" s="82">
        <f>IF(HLOOKUP($BT378,Prisudvikling!$CC$7:$KP$63,D$3)&gt;0,YEAR(C378),0)</f>
        <v>2012</v>
      </c>
      <c r="B378" s="82">
        <f>IF(HLOOKUP($BT378,Prisudvikling!$CC$7:$KP$63,D$3)&gt;0,MONTH(C378),0)</f>
        <v>6</v>
      </c>
      <c r="C378" s="65">
        <f>IF(HLOOKUP($BT378,Prisudvikling!$CC$7:$KP$63,D$3)&gt;0,HLOOKUP($BT378,Prisudvikling!$CC$7:$KP$63,C$3),"")</f>
        <v>41089</v>
      </c>
      <c r="D378" s="105">
        <f>IF(HLOOKUP($BT378,Prisudvikling!$CC$7:$KP$63,D$3)&gt;0,HLOOKUP($BT378,Prisudvikling!$CC$7:$KP$63,D$3),"")</f>
        <v>168.03</v>
      </c>
      <c r="E378" s="105">
        <f>IF(HLOOKUP($BT378,Prisudvikling!$CC$7:$KP$63,E$3)&gt;0,HLOOKUP($BT378,Prisudvikling!$CC$7:$KP$63,E$3),"")</f>
        <v>178.47</v>
      </c>
      <c r="F378" s="105">
        <f>IF(HLOOKUP($BT378,Prisudvikling!$CC$7:$KP$63,F$3)&gt;0,HLOOKUP($BT378,Prisudvikling!$CC$7:$KP$63,F$3),"")</f>
        <v>177</v>
      </c>
      <c r="G378" s="105" t="str">
        <f>IF(HLOOKUP($BT378,Prisudvikling!$CC$7:$KP$63,G$3)&gt;0,HLOOKUP($BT378,Prisudvikling!$CC$7:$KP$63,G$3),"")</f>
        <v/>
      </c>
      <c r="H378" s="105" t="str">
        <f>IF(HLOOKUP($BT378,Prisudvikling!$CC$7:$KP$63,H$3)&gt;0,HLOOKUP($BT378,Prisudvikling!$CC$7:$KP$63,H$3),"")</f>
        <v/>
      </c>
      <c r="I378" s="105">
        <f>IF(HLOOKUP($BT378,Prisudvikling!$CC$7:$KP$63,I$3)&gt;0,HLOOKUP($BT378,Prisudvikling!$CC$7:$KP$63,I$3),"")</f>
        <v>345.81</v>
      </c>
      <c r="J378" s="105">
        <f>IF(HLOOKUP($BT378,Prisudvikling!$CC$7:$KP$63,J$3)&gt;0,HLOOKUP($BT378,Prisudvikling!$CC$7:$KP$63,J$3),"")</f>
        <v>650.25</v>
      </c>
      <c r="K378" s="105">
        <f>IF(HLOOKUP($BT378,Prisudvikling!$CC$7:$KP$63,K$3)&gt;0,HLOOKUP($BT378,Prisudvikling!$CC$7:$KP$63,K$3),"")</f>
        <v>221.75</v>
      </c>
      <c r="L378" s="105">
        <f>IF(HLOOKUP($BT378,Prisudvikling!$CC$7:$KP$63,L$3)&gt;0,HLOOKUP($BT378,Prisudvikling!$CC$7:$KP$63,L$3),"")</f>
        <v>238</v>
      </c>
      <c r="M378" s="105">
        <f>IF(HLOOKUP($BT378,Prisudvikling!$CC$7:$KP$63,M$3)&gt;0,HLOOKUP($BT378,Prisudvikling!$CC$7:$KP$63,M$3),"")</f>
        <v>198.75</v>
      </c>
      <c r="N378" s="105">
        <f>IF(HLOOKUP($BT378,Prisudvikling!$CC$7:$KP$63,N$3)&gt;0,HLOOKUP($BT378,Prisudvikling!$CC$7:$KP$63,N$3),"")</f>
        <v>1122</v>
      </c>
      <c r="O378" s="105">
        <f>IF(HLOOKUP($BT378,Prisudvikling!$CC$7:$KP$63,O$3)&gt;0,HLOOKUP($BT378,Prisudvikling!$CC$7:$KP$63,O$3),"")</f>
        <v>675.5</v>
      </c>
      <c r="P378" s="105">
        <f>IF(HLOOKUP($BT378,Prisudvikling!$CC$7:$KP$63,P$3)&gt;0,HLOOKUP($BT378,Prisudvikling!$CC$7:$KP$63,P$3),"")</f>
        <v>528</v>
      </c>
      <c r="Q378" s="105">
        <f>IF(HLOOKUP($BT378,Prisudvikling!$CC$7:$KP$63,Q$3)&gt;0,HLOOKUP($BT378,Prisudvikling!$CC$7:$KP$63,Q$3),"")</f>
        <v>975</v>
      </c>
      <c r="R378" s="105">
        <f>IF(HLOOKUP($BT378,Prisudvikling!$CC$7:$KP$63,R$3)&gt;0,HLOOKUP($BT378,Prisudvikling!$CC$7:$KP$63,R$3),"")</f>
        <v>546</v>
      </c>
      <c r="S378" s="105">
        <f>IF(HLOOKUP($BT378,Prisudvikling!$CC$7:$KP$63,S$3)&gt;0,HLOOKUP($BT378,Prisudvikling!$CC$7:$KP$63,S$3),"")</f>
        <v>495</v>
      </c>
      <c r="T378" s="105">
        <f>IF(HLOOKUP($BT378,Prisudvikling!$CC$7:$KP$63,T$3)&gt;0,HLOOKUP($BT378,Prisudvikling!$CC$7:$KP$63,T$3),"")</f>
        <v>233.25</v>
      </c>
      <c r="U378" s="105">
        <f>IF(HLOOKUP($BT378,Prisudvikling!$CC$7:$KP$63,U$3)&gt;0,HLOOKUP($BT378,Prisudvikling!$CC$7:$KP$63,U$3),"")</f>
        <v>252</v>
      </c>
      <c r="V378" s="105">
        <f>IF(HLOOKUP($BT378,Prisudvikling!$CC$7:$KP$63,V$3)&gt;0,HLOOKUP($BT378,Prisudvikling!$CC$7:$KP$63,V$3),"")</f>
        <v>270</v>
      </c>
      <c r="W378" s="105">
        <f>IF(HLOOKUP($BT378,Prisudvikling!$CC$7:$KP$63,W$3)&gt;0,HLOOKUP($BT378,Prisudvikling!$CC$7:$KP$63,W$3),"")</f>
        <v>270</v>
      </c>
      <c r="X378" s="32" t="str">
        <f>IF(HLOOKUP($BT378,Prisudvikling!$CC$7:$KP$63,X$3)&gt;0,HLOOKUP($BT378,Prisudvikling!$CC$7:$KP$63,X$3),"")</f>
        <v/>
      </c>
      <c r="Y378" s="32">
        <f>IF(HLOOKUP($BT378,Prisudvikling!$CC$7:$KP$63,Y$3)&gt;0,HLOOKUP($BT378,Prisudvikling!$CC$7:$KP$63,Y$3),"")</f>
        <v>1.8871092307175719</v>
      </c>
      <c r="Z378" s="32">
        <f>IF(HLOOKUP($BT378,Prisudvikling!$CC$7:$KP$63,Z$3)&gt;0,HLOOKUP($BT378,Prisudvikling!$CC$7:$KP$63,Z$3),"")</f>
        <v>3.33</v>
      </c>
      <c r="AA378" s="32">
        <f>IF(HLOOKUP($BT378,Prisudvikling!$CC$7:$KP$63,AA$3)&gt;0,HLOOKUP($BT378,Prisudvikling!$CC$7:$KP$63,AA$3),"")</f>
        <v>1.93</v>
      </c>
      <c r="AB378" s="32">
        <f>IF(HLOOKUP($BT378,Prisudvikling!$CC$7:$KP$63,AB$3)&gt;0,HLOOKUP($BT378,Prisudvikling!$CC$7:$KP$63,AB$3),"")</f>
        <v>8.75</v>
      </c>
      <c r="AC378" s="32">
        <f>IF(HLOOKUP($BT378,Prisudvikling!$CC$7:$KP$63,AC$3)&gt;0,HLOOKUP($BT378,Prisudvikling!$CC$7:$KP$63,AC$3),"")</f>
        <v>12</v>
      </c>
      <c r="AD378" s="32" t="str">
        <f>IF(HLOOKUP($BT378,Prisudvikling!$CC$7:$KP$63,AD$3)&gt;0,HLOOKUP($BT378,Prisudvikling!$CC$7:$KP$63,AD$3),"")</f>
        <v/>
      </c>
      <c r="AE378" s="32" t="str">
        <f>IF(HLOOKUP($BT378,Prisudvikling!$CC$7:$KP$63,AE$3)&gt;0,HLOOKUP($BT378,Prisudvikling!$CC$7:$KP$63,AE$3),"")</f>
        <v/>
      </c>
      <c r="AF378" s="32">
        <f>IF(HLOOKUP($BT378,Prisudvikling!$CC$7:$KP$63,AF$3)&gt;0,HLOOKUP($BT378,Prisudvikling!$CC$7:$KP$63,AF$3),"")</f>
        <v>1490</v>
      </c>
      <c r="AG378" s="32">
        <f>IF(HLOOKUP($BT378,Prisudvikling!$CC$7:$KP$63,AG$3)&gt;0,HLOOKUP($BT378,Prisudvikling!$CC$7:$KP$63,AG$3),"")</f>
        <v>2630</v>
      </c>
      <c r="AH378" s="32">
        <f>IF(HLOOKUP($BT378,Prisudvikling!$CC$7:$KP$63,AH$3)&gt;0,HLOOKUP($BT378,Prisudvikling!$CC$7:$KP$63,AH$3),"")</f>
        <v>1520</v>
      </c>
      <c r="AI378" s="32">
        <f>IF(HLOOKUP($BT378,Prisudvikling!$CC$7:$KP$63,AI$3)&gt;0,HLOOKUP($BT378,Prisudvikling!$CC$7:$KP$63,AI$3),"")</f>
        <v>6910</v>
      </c>
      <c r="AJ378" s="32">
        <f>IF(HLOOKUP($BT378,Prisudvikling!$CC$7:$KP$63,AJ$3)&gt;0,HLOOKUP($BT378,Prisudvikling!$CC$7:$KP$63,AJ$3),"")</f>
        <v>9470</v>
      </c>
      <c r="AK378" s="32" t="str">
        <f>IF(HLOOKUP($BT378,Prisudvikling!$CC$7:$KP$63,AK$3)&gt;0,HLOOKUP($BT378,Prisudvikling!$CC$7:$KP$63,AK$3),"")</f>
        <v xml:space="preserve"> </v>
      </c>
      <c r="AL378" s="32" t="str">
        <f>IF(HLOOKUP($BT378,Prisudvikling!$CC$7:$KP$63,AL$3)&gt;0,HLOOKUP($BT378,Prisudvikling!$CC$7:$KP$63,AL$3),"")</f>
        <v/>
      </c>
      <c r="AM378" s="32" t="str">
        <f>IF(HLOOKUP($BT378,Prisudvikling!$CC$7:$KP$63,AM$3)&gt;0,HLOOKUP($BT378,Prisudvikling!$CC$7:$KP$63,AM$3),"")</f>
        <v/>
      </c>
      <c r="AN378" s="113">
        <f>IF(HLOOKUP($BT378,Prisudvikling!$CC$7:$KP$63,AN$3)&gt;0,HLOOKUP($BT378,Prisudvikling!$CC$7:$KP$63,AN$3),"")</f>
        <v>233.62010000000001</v>
      </c>
      <c r="AO378" s="113">
        <f>IF(HLOOKUP($BT378,Prisudvikling!$CC$7:$KP$63,AO$3)&gt;0,HLOOKUP($BT378,Prisudvikling!$CC$7:$KP$63,AO$3),"")</f>
        <v>241.6</v>
      </c>
      <c r="AP378" s="113">
        <f>IF(HLOOKUP($BT378,Prisudvikling!$CC$7:$KP$63,AP$3)&gt;0,HLOOKUP($BT378,Prisudvikling!$CC$7:$KP$63,AP$3),"")</f>
        <v>224.4649</v>
      </c>
      <c r="AQ378" s="113">
        <f>IF(HLOOKUP($BT378,Prisudvikling!$CC$7:$KP$63,AQ$3)&gt;0,HLOOKUP($BT378,Prisudvikling!$CC$7:$KP$63,AQ$3),"")</f>
        <v>200.02520000000001</v>
      </c>
      <c r="AR378" s="113">
        <f>IF(HLOOKUP($BT378,Prisudvikling!$CC$7:$KP$63,AR$3)&gt;0,HLOOKUP($BT378,Prisudvikling!$CC$7:$KP$63,AR$3),"")</f>
        <v>208</v>
      </c>
      <c r="AS378" s="113">
        <f>IF(HLOOKUP($BT378,Prisudvikling!$CC$7:$KP$63,AS$3)&gt;0,HLOOKUP($BT378,Prisudvikling!$CC$7:$KP$63,AS$3),"")</f>
        <v>193.7252</v>
      </c>
      <c r="AT378" s="113">
        <f>IF(HLOOKUP($BT378,Prisudvikling!$CC$7:$KP$63,AT$3)&gt;0,HLOOKUP($BT378,Prisudvikling!$CC$7:$KP$63,AT$3),"")</f>
        <v>170.4623</v>
      </c>
      <c r="AU378" s="113">
        <f>IF(HLOOKUP($BT378,Prisudvikling!$CC$7:$KP$63,AU$3)&gt;0,HLOOKUP($BT378,Prisudvikling!$CC$7:$KP$63,AU$3),"")</f>
        <v>178.5</v>
      </c>
      <c r="AV378" s="113" t="str">
        <f>IF(HLOOKUP($BT378,Prisudvikling!$CC$7:$KP$63,AV$3)&gt;0,HLOOKUP($BT378,Prisudvikling!$CC$7:$KP$63,AV$3),"")</f>
        <v/>
      </c>
      <c r="AW378" s="113">
        <f>IF(HLOOKUP($BT378,Prisudvikling!$CC$7:$KP$63,AW$3)&gt;0,HLOOKUP($BT378,Prisudvikling!$CC$7:$KP$63,AW$3),"")</f>
        <v>185.86930000000001</v>
      </c>
      <c r="AX378" s="113">
        <f>IF(HLOOKUP($BT378,Prisudvikling!$CC$7:$KP$63,AX$3)&gt;0,HLOOKUP($BT378,Prisudvikling!$CC$7:$KP$63,AX$3),"")</f>
        <v>193.9</v>
      </c>
      <c r="BT378">
        <v>55</v>
      </c>
    </row>
    <row r="379" spans="1:72" x14ac:dyDescent="0.2">
      <c r="A379" s="82">
        <f>IF(HLOOKUP($BT379,Prisudvikling!$CC$7:$KP$63,D$3)&gt;0,YEAR(C379),0)</f>
        <v>2012</v>
      </c>
      <c r="B379" s="82">
        <f>IF(HLOOKUP($BT379,Prisudvikling!$CC$7:$KP$63,D$3)&gt;0,MONTH(C379),0)</f>
        <v>7</v>
      </c>
      <c r="C379" s="65">
        <f>IF(HLOOKUP($BT379,Prisudvikling!$CC$7:$KP$63,D$3)&gt;0,HLOOKUP($BT379,Prisudvikling!$CC$7:$KP$63,C$3),"")</f>
        <v>41096</v>
      </c>
      <c r="D379" s="105">
        <f>IF(HLOOKUP($BT379,Prisudvikling!$CC$7:$KP$63,D$3)&gt;0,HLOOKUP($BT379,Prisudvikling!$CC$7:$KP$63,D$3),"")</f>
        <v>170.27</v>
      </c>
      <c r="E379" s="105">
        <f>IF(HLOOKUP($BT379,Prisudvikling!$CC$7:$KP$63,E$3)&gt;0,HLOOKUP($BT379,Prisudvikling!$CC$7:$KP$63,E$3),"")</f>
        <v>182.94</v>
      </c>
      <c r="F379" s="105">
        <f>IF(HLOOKUP($BT379,Prisudvikling!$CC$7:$KP$63,F$3)&gt;0,HLOOKUP($BT379,Prisudvikling!$CC$7:$KP$63,F$3),"")</f>
        <v>184.5</v>
      </c>
      <c r="G379" s="105" t="str">
        <f>IF(HLOOKUP($BT379,Prisudvikling!$CC$7:$KP$63,G$3)&gt;0,HLOOKUP($BT379,Prisudvikling!$CC$7:$KP$63,G$3),"")</f>
        <v/>
      </c>
      <c r="H379" s="105" t="str">
        <f>IF(HLOOKUP($BT379,Prisudvikling!$CC$7:$KP$63,H$3)&gt;0,HLOOKUP($BT379,Prisudvikling!$CC$7:$KP$63,H$3),"")</f>
        <v/>
      </c>
      <c r="I379" s="105">
        <f>IF(HLOOKUP($BT379,Prisudvikling!$CC$7:$KP$63,I$3)&gt;0,HLOOKUP($BT379,Prisudvikling!$CC$7:$KP$63,I$3),"")</f>
        <v>348.79</v>
      </c>
      <c r="J379" s="105">
        <f>IF(HLOOKUP($BT379,Prisudvikling!$CC$7:$KP$63,J$3)&gt;0,HLOOKUP($BT379,Prisudvikling!$CC$7:$KP$63,J$3),"")</f>
        <v>650.25</v>
      </c>
      <c r="K379" s="105">
        <f>IF(HLOOKUP($BT379,Prisudvikling!$CC$7:$KP$63,K$3)&gt;0,HLOOKUP($BT379,Prisudvikling!$CC$7:$KP$63,K$3),"")</f>
        <v>221.75</v>
      </c>
      <c r="L379" s="105">
        <f>IF(HLOOKUP($BT379,Prisudvikling!$CC$7:$KP$63,L$3)&gt;0,HLOOKUP($BT379,Prisudvikling!$CC$7:$KP$63,L$3),"")</f>
        <v>238</v>
      </c>
      <c r="M379" s="105">
        <f>IF(HLOOKUP($BT379,Prisudvikling!$CC$7:$KP$63,M$3)&gt;0,HLOOKUP($BT379,Prisudvikling!$CC$7:$KP$63,M$3),"")</f>
        <v>198.75</v>
      </c>
      <c r="N379" s="105">
        <f>IF(HLOOKUP($BT379,Prisudvikling!$CC$7:$KP$63,N$3)&gt;0,HLOOKUP($BT379,Prisudvikling!$CC$7:$KP$63,N$3),"")</f>
        <v>1122</v>
      </c>
      <c r="O379" s="105">
        <f>IF(HLOOKUP($BT379,Prisudvikling!$CC$7:$KP$63,O$3)&gt;0,HLOOKUP($BT379,Prisudvikling!$CC$7:$KP$63,O$3),"")</f>
        <v>698.5</v>
      </c>
      <c r="P379" s="105">
        <f>IF(HLOOKUP($BT379,Prisudvikling!$CC$7:$KP$63,P$3)&gt;0,HLOOKUP($BT379,Prisudvikling!$CC$7:$KP$63,P$3),"")</f>
        <v>528</v>
      </c>
      <c r="Q379" s="105">
        <f>IF(HLOOKUP($BT379,Prisudvikling!$CC$7:$KP$63,Q$3)&gt;0,HLOOKUP($BT379,Prisudvikling!$CC$7:$KP$63,Q$3),"")</f>
        <v>975</v>
      </c>
      <c r="R379" s="105">
        <f>IF(HLOOKUP($BT379,Prisudvikling!$CC$7:$KP$63,R$3)&gt;0,HLOOKUP($BT379,Prisudvikling!$CC$7:$KP$63,R$3),"")</f>
        <v>546</v>
      </c>
      <c r="S379" s="105">
        <f>IF(HLOOKUP($BT379,Prisudvikling!$CC$7:$KP$63,S$3)&gt;0,HLOOKUP($BT379,Prisudvikling!$CC$7:$KP$63,S$3),"")</f>
        <v>495</v>
      </c>
      <c r="T379" s="105">
        <f>IF(HLOOKUP($BT379,Prisudvikling!$CC$7:$KP$63,T$3)&gt;0,HLOOKUP($BT379,Prisudvikling!$CC$7:$KP$63,T$3),"")</f>
        <v>239.5</v>
      </c>
      <c r="U379" s="105">
        <f>IF(HLOOKUP($BT379,Prisudvikling!$CC$7:$KP$63,U$3)&gt;0,HLOOKUP($BT379,Prisudvikling!$CC$7:$KP$63,U$3),"")</f>
        <v>258</v>
      </c>
      <c r="V379" s="105">
        <f>IF(HLOOKUP($BT379,Prisudvikling!$CC$7:$KP$63,V$3)&gt;0,HLOOKUP($BT379,Prisudvikling!$CC$7:$KP$63,V$3),"")</f>
        <v>275.75</v>
      </c>
      <c r="W379" s="105">
        <f>IF(HLOOKUP($BT379,Prisudvikling!$CC$7:$KP$63,W$3)&gt;0,HLOOKUP($BT379,Prisudvikling!$CC$7:$KP$63,W$3),"")</f>
        <v>275.75</v>
      </c>
      <c r="X379" s="32" t="str">
        <f>IF(HLOOKUP($BT379,Prisudvikling!$CC$7:$KP$63,X$3)&gt;0,HLOOKUP($BT379,Prisudvikling!$CC$7:$KP$63,X$3),"")</f>
        <v/>
      </c>
      <c r="Y379" s="32">
        <f>IF(HLOOKUP($BT379,Prisudvikling!$CC$7:$KP$63,Y$3)&gt;0,HLOOKUP($BT379,Prisudvikling!$CC$7:$KP$63,Y$3),"")</f>
        <v>1.8871092307175719</v>
      </c>
      <c r="Z379" s="32">
        <f>IF(HLOOKUP($BT379,Prisudvikling!$CC$7:$KP$63,Z$3)&gt;0,HLOOKUP($BT379,Prisudvikling!$CC$7:$KP$63,Z$3),"")</f>
        <v>3.33</v>
      </c>
      <c r="AA379" s="32">
        <f>IF(HLOOKUP($BT379,Prisudvikling!$CC$7:$KP$63,AA$3)&gt;0,HLOOKUP($BT379,Prisudvikling!$CC$7:$KP$63,AA$3),"")</f>
        <v>1.93</v>
      </c>
      <c r="AB379" s="32">
        <f>IF(HLOOKUP($BT379,Prisudvikling!$CC$7:$KP$63,AB$3)&gt;0,HLOOKUP($BT379,Prisudvikling!$CC$7:$KP$63,AB$3),"")</f>
        <v>8.75</v>
      </c>
      <c r="AC379" s="32">
        <f>IF(HLOOKUP($BT379,Prisudvikling!$CC$7:$KP$63,AC$3)&gt;0,HLOOKUP($BT379,Prisudvikling!$CC$7:$KP$63,AC$3),"")</f>
        <v>12</v>
      </c>
      <c r="AD379" s="32" t="str">
        <f>IF(HLOOKUP($BT379,Prisudvikling!$CC$7:$KP$63,AD$3)&gt;0,HLOOKUP($BT379,Prisudvikling!$CC$7:$KP$63,AD$3),"")</f>
        <v/>
      </c>
      <c r="AE379" s="32" t="str">
        <f>IF(HLOOKUP($BT379,Prisudvikling!$CC$7:$KP$63,AE$3)&gt;0,HLOOKUP($BT379,Prisudvikling!$CC$7:$KP$63,AE$3),"")</f>
        <v/>
      </c>
      <c r="AF379" s="32">
        <f>IF(HLOOKUP($BT379,Prisudvikling!$CC$7:$KP$63,AF$3)&gt;0,HLOOKUP($BT379,Prisudvikling!$CC$7:$KP$63,AF$3),"")</f>
        <v>1490</v>
      </c>
      <c r="AG379" s="32">
        <f>IF(HLOOKUP($BT379,Prisudvikling!$CC$7:$KP$63,AG$3)&gt;0,HLOOKUP($BT379,Prisudvikling!$CC$7:$KP$63,AG$3),"")</f>
        <v>2630</v>
      </c>
      <c r="AH379" s="32">
        <f>IF(HLOOKUP($BT379,Prisudvikling!$CC$7:$KP$63,AH$3)&gt;0,HLOOKUP($BT379,Prisudvikling!$CC$7:$KP$63,AH$3),"")</f>
        <v>1520</v>
      </c>
      <c r="AI379" s="32">
        <f>IF(HLOOKUP($BT379,Prisudvikling!$CC$7:$KP$63,AI$3)&gt;0,HLOOKUP($BT379,Prisudvikling!$CC$7:$KP$63,AI$3),"")</f>
        <v>6910</v>
      </c>
      <c r="AJ379" s="32">
        <f>IF(HLOOKUP($BT379,Prisudvikling!$CC$7:$KP$63,AJ$3)&gt;0,HLOOKUP($BT379,Prisudvikling!$CC$7:$KP$63,AJ$3),"")</f>
        <v>9470</v>
      </c>
      <c r="AK379" s="32" t="str">
        <f>IF(HLOOKUP($BT379,Prisudvikling!$CC$7:$KP$63,AK$3)&gt;0,HLOOKUP($BT379,Prisudvikling!$CC$7:$KP$63,AK$3),"")</f>
        <v xml:space="preserve"> </v>
      </c>
      <c r="AL379" s="32" t="str">
        <f>IF(HLOOKUP($BT379,Prisudvikling!$CC$7:$KP$63,AL$3)&gt;0,HLOOKUP($BT379,Prisudvikling!$CC$7:$KP$63,AL$3),"")</f>
        <v/>
      </c>
      <c r="AM379" s="32" t="str">
        <f>IF(HLOOKUP($BT379,Prisudvikling!$CC$7:$KP$63,AM$3)&gt;0,HLOOKUP($BT379,Prisudvikling!$CC$7:$KP$63,AM$3),"")</f>
        <v/>
      </c>
      <c r="AN379" s="113">
        <f>IF(HLOOKUP($BT379,Prisudvikling!$CC$7:$KP$63,AN$3)&gt;0,HLOOKUP($BT379,Prisudvikling!$CC$7:$KP$63,AN$3),"")</f>
        <v>237.11199999999999</v>
      </c>
      <c r="AO379" s="113">
        <f>IF(HLOOKUP($BT379,Prisudvikling!$CC$7:$KP$63,AO$3)&gt;0,HLOOKUP($BT379,Prisudvikling!$CC$7:$KP$63,AO$3),"")</f>
        <v>245.1</v>
      </c>
      <c r="AP379" s="113">
        <f>IF(HLOOKUP($BT379,Prisudvikling!$CC$7:$KP$63,AP$3)&gt;0,HLOOKUP($BT379,Prisudvikling!$CC$7:$KP$63,AP$3),"")</f>
        <v>228.03890000000001</v>
      </c>
      <c r="AQ379" s="113">
        <f>IF(HLOOKUP($BT379,Prisudvikling!$CC$7:$KP$63,AQ$3)&gt;0,HLOOKUP($BT379,Prisudvikling!$CC$7:$KP$63,AQ$3),"")</f>
        <v>203.24860000000001</v>
      </c>
      <c r="AR379" s="113">
        <f>IF(HLOOKUP($BT379,Prisudvikling!$CC$7:$KP$63,AR$3)&gt;0,HLOOKUP($BT379,Prisudvikling!$CC$7:$KP$63,AR$3),"")</f>
        <v>211.2</v>
      </c>
      <c r="AS379" s="113">
        <f>IF(HLOOKUP($BT379,Prisudvikling!$CC$7:$KP$63,AS$3)&gt;0,HLOOKUP($BT379,Prisudvikling!$CC$7:$KP$63,AS$3),"")</f>
        <v>197.12989999999999</v>
      </c>
      <c r="AT379" s="113">
        <f>IF(HLOOKUP($BT379,Prisudvikling!$CC$7:$KP$63,AT$3)&gt;0,HLOOKUP($BT379,Prisudvikling!$CC$7:$KP$63,AT$3),"")</f>
        <v>173.25890000000001</v>
      </c>
      <c r="AU379" s="113">
        <f>IF(HLOOKUP($BT379,Prisudvikling!$CC$7:$KP$63,AU$3)&gt;0,HLOOKUP($BT379,Prisudvikling!$CC$7:$KP$63,AU$3),"")</f>
        <v>181.3</v>
      </c>
      <c r="AV379" s="113" t="str">
        <f>IF(HLOOKUP($BT379,Prisudvikling!$CC$7:$KP$63,AV$3)&gt;0,HLOOKUP($BT379,Prisudvikling!$CC$7:$KP$63,AV$3),"")</f>
        <v/>
      </c>
      <c r="AW379" s="113">
        <f>IF(HLOOKUP($BT379,Prisudvikling!$CC$7:$KP$63,AW$3)&gt;0,HLOOKUP($BT379,Prisudvikling!$CC$7:$KP$63,AW$3),"")</f>
        <v>192.3518</v>
      </c>
      <c r="AX379" s="113">
        <f>IF(HLOOKUP($BT379,Prisudvikling!$CC$7:$KP$63,AX$3)&gt;0,HLOOKUP($BT379,Prisudvikling!$CC$7:$KP$63,AX$3),"")</f>
        <v>200.4</v>
      </c>
      <c r="BT379">
        <v>56</v>
      </c>
    </row>
    <row r="380" spans="1:72" x14ac:dyDescent="0.2">
      <c r="A380" s="82">
        <f>IF(HLOOKUP($BT380,Prisudvikling!$CC$7:$KP$63,D$3)&gt;0,YEAR(C380),0)</f>
        <v>2012</v>
      </c>
      <c r="B380" s="82">
        <f>IF(HLOOKUP($BT380,Prisudvikling!$CC$7:$KP$63,D$3)&gt;0,MONTH(C380),0)</f>
        <v>7</v>
      </c>
      <c r="C380" s="65">
        <f>IF(HLOOKUP($BT380,Prisudvikling!$CC$7:$KP$63,D$3)&gt;0,HLOOKUP($BT380,Prisudvikling!$CC$7:$KP$63,C$3),"")</f>
        <v>41103</v>
      </c>
      <c r="D380" s="105">
        <f>IF(HLOOKUP($BT380,Prisudvikling!$CC$7:$KP$63,D$3)&gt;0,HLOOKUP($BT380,Prisudvikling!$CC$7:$KP$63,D$3),"")</f>
        <v>175</v>
      </c>
      <c r="E380" s="105">
        <f>IF(HLOOKUP($BT380,Prisudvikling!$CC$7:$KP$63,E$3)&gt;0,HLOOKUP($BT380,Prisudvikling!$CC$7:$KP$63,E$3),"")</f>
        <v>192</v>
      </c>
      <c r="F380" s="105">
        <f>IF(HLOOKUP($BT380,Prisudvikling!$CC$7:$KP$63,F$3)&gt;0,HLOOKUP($BT380,Prisudvikling!$CC$7:$KP$63,F$3),"")</f>
        <v>150</v>
      </c>
      <c r="G380" s="105">
        <f>IF(HLOOKUP($BT380,Prisudvikling!$CC$7:$KP$63,G$3)&gt;0,HLOOKUP($BT380,Prisudvikling!$CC$7:$KP$63,G$3),"")</f>
        <v>218</v>
      </c>
      <c r="H380" s="105" t="str">
        <f>IF(HLOOKUP($BT380,Prisudvikling!$CC$7:$KP$63,H$3)&gt;0,HLOOKUP($BT380,Prisudvikling!$CC$7:$KP$63,H$3),"")</f>
        <v/>
      </c>
      <c r="I380" s="105">
        <f>IF(HLOOKUP($BT380,Prisudvikling!$CC$7:$KP$63,I$3)&gt;0,HLOOKUP($BT380,Prisudvikling!$CC$7:$KP$63,I$3),"")</f>
        <v>353</v>
      </c>
      <c r="J380" s="105">
        <f>IF(HLOOKUP($BT380,Prisudvikling!$CC$7:$KP$63,J$3)&gt;0,HLOOKUP($BT380,Prisudvikling!$CC$7:$KP$63,J$3),"")</f>
        <v>679.5</v>
      </c>
      <c r="K380" s="105">
        <f>IF(HLOOKUP($BT380,Prisudvikling!$CC$7:$KP$63,K$3)&gt;0,HLOOKUP($BT380,Prisudvikling!$CC$7:$KP$63,K$3),"")</f>
        <v>221</v>
      </c>
      <c r="L380" s="105">
        <f>IF(HLOOKUP($BT380,Prisudvikling!$CC$7:$KP$63,L$3)&gt;0,HLOOKUP($BT380,Prisudvikling!$CC$7:$KP$63,L$3),"")</f>
        <v>245</v>
      </c>
      <c r="M380" s="105">
        <f>IF(HLOOKUP($BT380,Prisudvikling!$CC$7:$KP$63,M$3)&gt;0,HLOOKUP($BT380,Prisudvikling!$CC$7:$KP$63,M$3),"")</f>
        <v>192</v>
      </c>
      <c r="N380" s="105">
        <f>IF(HLOOKUP($BT380,Prisudvikling!$CC$7:$KP$63,N$3)&gt;0,HLOOKUP($BT380,Prisudvikling!$CC$7:$KP$63,N$3),"")</f>
        <v>1080</v>
      </c>
      <c r="O380" s="105">
        <f>IF(HLOOKUP($BT380,Prisudvikling!$CC$7:$KP$63,O$3)&gt;0,HLOOKUP($BT380,Prisudvikling!$CC$7:$KP$63,O$3),"")</f>
        <v>699.5</v>
      </c>
      <c r="P380" s="105">
        <f>IF(HLOOKUP($BT380,Prisudvikling!$CC$7:$KP$63,P$3)&gt;0,HLOOKUP($BT380,Prisudvikling!$CC$7:$KP$63,P$3),"")</f>
        <v>528</v>
      </c>
      <c r="Q380" s="105">
        <f>IF(HLOOKUP($BT380,Prisudvikling!$CC$7:$KP$63,Q$3)&gt;0,HLOOKUP($BT380,Prisudvikling!$CC$7:$KP$63,Q$3),"")</f>
        <v>975</v>
      </c>
      <c r="R380" s="105">
        <f>IF(HLOOKUP($BT380,Prisudvikling!$CC$7:$KP$63,R$3)&gt;0,HLOOKUP($BT380,Prisudvikling!$CC$7:$KP$63,R$3),"")</f>
        <v>975</v>
      </c>
      <c r="S380" s="105">
        <f>IF(HLOOKUP($BT380,Prisudvikling!$CC$7:$KP$63,S$3)&gt;0,HLOOKUP($BT380,Prisudvikling!$CC$7:$KP$63,S$3),"")</f>
        <v>546</v>
      </c>
      <c r="T380" s="105">
        <f>IF(HLOOKUP($BT380,Prisudvikling!$CC$7:$KP$63,T$3)&gt;0,HLOOKUP($BT380,Prisudvikling!$CC$7:$KP$63,T$3),"")</f>
        <v>495</v>
      </c>
      <c r="U380" s="105">
        <f>IF(HLOOKUP($BT380,Prisudvikling!$CC$7:$KP$63,U$3)&gt;0,HLOOKUP($BT380,Prisudvikling!$CC$7:$KP$63,U$3),"")</f>
        <v>247.5</v>
      </c>
      <c r="V380" s="105">
        <f>IF(HLOOKUP($BT380,Prisudvikling!$CC$7:$KP$63,V$3)&gt;0,HLOOKUP($BT380,Prisudvikling!$CC$7:$KP$63,V$3),"")</f>
        <v>268</v>
      </c>
      <c r="W380" s="105">
        <f>IF(HLOOKUP($BT380,Prisudvikling!$CC$7:$KP$63,W$3)&gt;0,HLOOKUP($BT380,Prisudvikling!$CC$7:$KP$63,W$3),"")</f>
        <v>287.75</v>
      </c>
      <c r="X380" s="32" t="str">
        <f>IF(HLOOKUP($BT380,Prisudvikling!$CC$7:$KP$63,X$3)&gt;0,HLOOKUP($BT380,Prisudvikling!$CC$7:$KP$63,X$3),"")</f>
        <v/>
      </c>
      <c r="Y380" s="32">
        <f>IF(HLOOKUP($BT380,Prisudvikling!$CC$7:$KP$63,Y$3)&gt;0,HLOOKUP($BT380,Prisudvikling!$CC$7:$KP$63,Y$3),"")</f>
        <v>1.8871092307175719</v>
      </c>
      <c r="Z380" s="32">
        <f>IF(HLOOKUP($BT380,Prisudvikling!$CC$7:$KP$63,Z$3)&gt;0,HLOOKUP($BT380,Prisudvikling!$CC$7:$KP$63,Z$3),"")</f>
        <v>3.33</v>
      </c>
      <c r="AA380" s="32">
        <f>IF(HLOOKUP($BT380,Prisudvikling!$CC$7:$KP$63,AA$3)&gt;0,HLOOKUP($BT380,Prisudvikling!$CC$7:$KP$63,AA$3),"")</f>
        <v>1.93</v>
      </c>
      <c r="AB380" s="32">
        <f>IF(HLOOKUP($BT380,Prisudvikling!$CC$7:$KP$63,AB$3)&gt;0,HLOOKUP($BT380,Prisudvikling!$CC$7:$KP$63,AB$3),"")</f>
        <v>8.75</v>
      </c>
      <c r="AC380" s="32">
        <f>IF(HLOOKUP($BT380,Prisudvikling!$CC$7:$KP$63,AC$3)&gt;0,HLOOKUP($BT380,Prisudvikling!$CC$7:$KP$63,AC$3),"")</f>
        <v>12</v>
      </c>
      <c r="AD380" s="32" t="str">
        <f>IF(HLOOKUP($BT380,Prisudvikling!$CC$7:$KP$63,AD$3)&gt;0,HLOOKUP($BT380,Prisudvikling!$CC$7:$KP$63,AD$3),"")</f>
        <v/>
      </c>
      <c r="AE380" s="32" t="str">
        <f>IF(HLOOKUP($BT380,Prisudvikling!$CC$7:$KP$63,AE$3)&gt;0,HLOOKUP($BT380,Prisudvikling!$CC$7:$KP$63,AE$3),"")</f>
        <v/>
      </c>
      <c r="AF380" s="32">
        <f>IF(HLOOKUP($BT380,Prisudvikling!$CC$7:$KP$63,AF$3)&gt;0,HLOOKUP($BT380,Prisudvikling!$CC$7:$KP$63,AF$3),"")</f>
        <v>1490</v>
      </c>
      <c r="AG380" s="32">
        <f>IF(HLOOKUP($BT380,Prisudvikling!$CC$7:$KP$63,AG$3)&gt;0,HLOOKUP($BT380,Prisudvikling!$CC$7:$KP$63,AG$3),"")</f>
        <v>2630</v>
      </c>
      <c r="AH380" s="32">
        <f>IF(HLOOKUP($BT380,Prisudvikling!$CC$7:$KP$63,AH$3)&gt;0,HLOOKUP($BT380,Prisudvikling!$CC$7:$KP$63,AH$3),"")</f>
        <v>1520</v>
      </c>
      <c r="AI380" s="32">
        <f>IF(HLOOKUP($BT380,Prisudvikling!$CC$7:$KP$63,AI$3)&gt;0,HLOOKUP($BT380,Prisudvikling!$CC$7:$KP$63,AI$3),"")</f>
        <v>6910</v>
      </c>
      <c r="AJ380" s="32">
        <f>IF(HLOOKUP($BT380,Prisudvikling!$CC$7:$KP$63,AJ$3)&gt;0,HLOOKUP($BT380,Prisudvikling!$CC$7:$KP$63,AJ$3),"")</f>
        <v>9470</v>
      </c>
      <c r="AK380" s="32" t="str">
        <f>IF(HLOOKUP($BT380,Prisudvikling!$CC$7:$KP$63,AK$3)&gt;0,HLOOKUP($BT380,Prisudvikling!$CC$7:$KP$63,AK$3),"")</f>
        <v xml:space="preserve"> </v>
      </c>
      <c r="AL380" s="32" t="str">
        <f>IF(HLOOKUP($BT380,Prisudvikling!$CC$7:$KP$63,AL$3)&gt;0,HLOOKUP($BT380,Prisudvikling!$CC$7:$KP$63,AL$3),"")</f>
        <v/>
      </c>
      <c r="AM380" s="32" t="str">
        <f>IF(HLOOKUP($BT380,Prisudvikling!$CC$7:$KP$63,AM$3)&gt;0,HLOOKUP($BT380,Prisudvikling!$CC$7:$KP$63,AM$3),"")</f>
        <v/>
      </c>
      <c r="AN380" s="113">
        <f>IF(HLOOKUP($BT380,Prisudvikling!$CC$7:$KP$63,AN$3)&gt;0,HLOOKUP($BT380,Prisudvikling!$CC$7:$KP$63,AN$3),"")</f>
        <v>233.99267987648321</v>
      </c>
      <c r="AO380" s="113">
        <f>IF(HLOOKUP($BT380,Prisudvikling!$CC$7:$KP$63,AO$3)&gt;0,HLOOKUP($BT380,Prisudvikling!$CC$7:$KP$63,AO$3),"")</f>
        <v>242</v>
      </c>
      <c r="AP380" s="113">
        <f>IF(HLOOKUP($BT380,Prisudvikling!$CC$7:$KP$63,AP$3)&gt;0,HLOOKUP($BT380,Prisudvikling!$CC$7:$KP$63,AP$3),"")</f>
        <v>237.90518878223824</v>
      </c>
      <c r="AQ380" s="113">
        <f>IF(HLOOKUP($BT380,Prisudvikling!$CC$7:$KP$63,AQ$3)&gt;0,HLOOKUP($BT380,Prisudvikling!$CC$7:$KP$63,AQ$3),"")</f>
        <v>209.0925365140703</v>
      </c>
      <c r="AR380" s="113">
        <f>IF(HLOOKUP($BT380,Prisudvikling!$CC$7:$KP$63,AR$3)&gt;0,HLOOKUP($BT380,Prisudvikling!$CC$7:$KP$63,AR$3),"")</f>
        <v>217.1</v>
      </c>
      <c r="AS380" s="113">
        <f>IF(HLOOKUP($BT380,Prisudvikling!$CC$7:$KP$63,AS$3)&gt;0,HLOOKUP($BT380,Prisudvikling!$CC$7:$KP$63,AS$3),"")</f>
        <v>205.12126358397924</v>
      </c>
      <c r="AT380" s="113">
        <f>IF(HLOOKUP($BT380,Prisudvikling!$CC$7:$KP$63,AT$3)&gt;0,HLOOKUP($BT380,Prisudvikling!$CC$7:$KP$63,AT$3),"")</f>
        <v>176.85010323526234</v>
      </c>
      <c r="AU380" s="113">
        <f>IF(HLOOKUP($BT380,Prisudvikling!$CC$7:$KP$63,AU$3)&gt;0,HLOOKUP($BT380,Prisudvikling!$CC$7:$KP$63,AU$3),"")</f>
        <v>184.9</v>
      </c>
      <c r="AV380" s="113" t="str">
        <f>IF(HLOOKUP($BT380,Prisudvikling!$CC$7:$KP$63,AV$3)&gt;0,HLOOKUP($BT380,Prisudvikling!$CC$7:$KP$63,AV$3),"")</f>
        <v/>
      </c>
      <c r="AW380" s="113">
        <f>IF(HLOOKUP($BT380,Prisudvikling!$CC$7:$KP$63,AW$3)&gt;0,HLOOKUP($BT380,Prisudvikling!$CC$7:$KP$63,AW$3),"")</f>
        <v>198.41945108487255</v>
      </c>
      <c r="AX380" s="113">
        <f>IF(HLOOKUP($BT380,Prisudvikling!$CC$7:$KP$63,AX$3)&gt;0,HLOOKUP($BT380,Prisudvikling!$CC$7:$KP$63,AX$3),"")</f>
        <v>206.4</v>
      </c>
      <c r="BT380">
        <v>57</v>
      </c>
    </row>
    <row r="381" spans="1:72" x14ac:dyDescent="0.2">
      <c r="A381" s="82">
        <f>IF(HLOOKUP($BT381,Prisudvikling!$CC$7:$KP$63,D$3)&gt;0,YEAR(C381),0)</f>
        <v>2012</v>
      </c>
      <c r="B381" s="82">
        <f>IF(HLOOKUP($BT381,Prisudvikling!$CC$7:$KP$63,D$3)&gt;0,MONTH(C381),0)</f>
        <v>7</v>
      </c>
      <c r="C381" s="65">
        <f>IF(HLOOKUP($BT381,Prisudvikling!$CC$7:$KP$63,D$3)&gt;0,HLOOKUP($BT381,Prisudvikling!$CC$7:$KP$63,C$3),"")</f>
        <v>41110</v>
      </c>
      <c r="D381" s="105">
        <f>IF(HLOOKUP($BT381,Prisudvikling!$CC$7:$KP$63,D$3)&gt;0,HLOOKUP($BT381,Prisudvikling!$CC$7:$KP$63,D$3),"")</f>
        <v>179</v>
      </c>
      <c r="E381" s="105">
        <f>IF(HLOOKUP($BT381,Prisudvikling!$CC$7:$KP$63,E$3)&gt;0,HLOOKUP($BT381,Prisudvikling!$CC$7:$KP$63,E$3),"")</f>
        <v>202</v>
      </c>
      <c r="F381" s="105">
        <f>IF(HLOOKUP($BT381,Prisudvikling!$CC$7:$KP$63,F$3)&gt;0,HLOOKUP($BT381,Prisudvikling!$CC$7:$KP$63,F$3),"")</f>
        <v>194</v>
      </c>
      <c r="G381" s="105">
        <f>IF(HLOOKUP($BT381,Prisudvikling!$CC$7:$KP$63,G$3)&gt;0,HLOOKUP($BT381,Prisudvikling!$CC$7:$KP$63,G$3),"")</f>
        <v>218</v>
      </c>
      <c r="H381" s="105" t="str">
        <f>IF(HLOOKUP($BT381,Prisudvikling!$CC$7:$KP$63,H$3)&gt;0,HLOOKUP($BT381,Prisudvikling!$CC$7:$KP$63,H$3),"")</f>
        <v/>
      </c>
      <c r="I381" s="105">
        <f>IF(HLOOKUP($BT381,Prisudvikling!$CC$7:$KP$63,I$3)&gt;0,HLOOKUP($BT381,Prisudvikling!$CC$7:$KP$63,I$3),"")</f>
        <v>385.33</v>
      </c>
      <c r="J381" s="105">
        <f>IF(HLOOKUP($BT381,Prisudvikling!$CC$7:$KP$63,J$3)&gt;0,HLOOKUP($BT381,Prisudvikling!$CC$7:$KP$63,J$3),"")</f>
        <v>679.5</v>
      </c>
      <c r="K381" s="105">
        <f>IF(HLOOKUP($BT381,Prisudvikling!$CC$7:$KP$63,K$3)&gt;0,HLOOKUP($BT381,Prisudvikling!$CC$7:$KP$63,K$3),"")</f>
        <v>256.75</v>
      </c>
      <c r="L381" s="105">
        <f>IF(HLOOKUP($BT381,Prisudvikling!$CC$7:$KP$63,L$3)&gt;0,HLOOKUP($BT381,Prisudvikling!$CC$7:$KP$63,L$3),"")</f>
        <v>261.25</v>
      </c>
      <c r="M381" s="105">
        <f>IF(HLOOKUP($BT381,Prisudvikling!$CC$7:$KP$63,M$3)&gt;0,HLOOKUP($BT381,Prisudvikling!$CC$7:$KP$63,M$3),"")</f>
        <v>235</v>
      </c>
      <c r="N381" s="105">
        <f>IF(HLOOKUP($BT381,Prisudvikling!$CC$7:$KP$63,N$3)&gt;0,HLOOKUP($BT381,Prisudvikling!$CC$7:$KP$63,N$3),"")</f>
        <v>1122</v>
      </c>
      <c r="O381" s="105">
        <f>IF(HLOOKUP($BT381,Prisudvikling!$CC$7:$KP$63,O$3)&gt;0,HLOOKUP($BT381,Prisudvikling!$CC$7:$KP$63,O$3),"")</f>
        <v>714.5</v>
      </c>
      <c r="P381" s="105" t="str">
        <f>IF(HLOOKUP($BT381,Prisudvikling!$CC$7:$KP$63,P$3)&gt;0,HLOOKUP($BT381,Prisudvikling!$CC$7:$KP$63,P$3),"")</f>
        <v/>
      </c>
      <c r="Q381" s="105">
        <f>IF(HLOOKUP($BT381,Prisudvikling!$CC$7:$KP$63,Q$3)&gt;0,HLOOKUP($BT381,Prisudvikling!$CC$7:$KP$63,Q$3),"")</f>
        <v>975</v>
      </c>
      <c r="R381" s="105">
        <f>IF(HLOOKUP($BT381,Prisudvikling!$CC$7:$KP$63,R$3)&gt;0,HLOOKUP($BT381,Prisudvikling!$CC$7:$KP$63,R$3),"")</f>
        <v>979</v>
      </c>
      <c r="S381" s="105">
        <f>IF(HLOOKUP($BT381,Prisudvikling!$CC$7:$KP$63,S$3)&gt;0,HLOOKUP($BT381,Prisudvikling!$CC$7:$KP$63,S$3),"")</f>
        <v>539</v>
      </c>
      <c r="T381" s="105">
        <f>IF(HLOOKUP($BT381,Prisudvikling!$CC$7:$KP$63,T$3)&gt;0,HLOOKUP($BT381,Prisudvikling!$CC$7:$KP$63,T$3),"")</f>
        <v>495</v>
      </c>
      <c r="U381" s="105">
        <f>IF(HLOOKUP($BT381,Prisudvikling!$CC$7:$KP$63,U$3)&gt;0,HLOOKUP($BT381,Prisudvikling!$CC$7:$KP$63,U$3),"")</f>
        <v>253.25</v>
      </c>
      <c r="V381" s="105">
        <f>IF(HLOOKUP($BT381,Prisudvikling!$CC$7:$KP$63,V$3)&gt;0,HLOOKUP($BT381,Prisudvikling!$CC$7:$KP$63,V$3),"")</f>
        <v>275.25</v>
      </c>
      <c r="W381" s="105">
        <f>IF(HLOOKUP($BT381,Prisudvikling!$CC$7:$KP$63,W$3)&gt;0,HLOOKUP($BT381,Prisudvikling!$CC$7:$KP$63,W$3),"")</f>
        <v>297.5</v>
      </c>
      <c r="X381" s="32" t="str">
        <f>IF(HLOOKUP($BT381,Prisudvikling!$CC$7:$KP$63,X$3)&gt;0,HLOOKUP($BT381,Prisudvikling!$CC$7:$KP$63,X$3),"")</f>
        <v/>
      </c>
      <c r="Y381" s="32">
        <f>IF(HLOOKUP($BT381,Prisudvikling!$CC$7:$KP$63,Y$3)&gt;0,HLOOKUP($BT381,Prisudvikling!$CC$7:$KP$63,Y$3),"")</f>
        <v>1.8871092307175719</v>
      </c>
      <c r="Z381" s="32">
        <f>IF(HLOOKUP($BT381,Prisudvikling!$CC$7:$KP$63,Z$3)&gt;0,HLOOKUP($BT381,Prisudvikling!$CC$7:$KP$63,Z$3),"")</f>
        <v>3.33</v>
      </c>
      <c r="AA381" s="32">
        <f>IF(HLOOKUP($BT381,Prisudvikling!$CC$7:$KP$63,AA$3)&gt;0,HLOOKUP($BT381,Prisudvikling!$CC$7:$KP$63,AA$3),"")</f>
        <v>1.93</v>
      </c>
      <c r="AB381" s="32">
        <f>IF(HLOOKUP($BT381,Prisudvikling!$CC$7:$KP$63,AB$3)&gt;0,HLOOKUP($BT381,Prisudvikling!$CC$7:$KP$63,AB$3),"")</f>
        <v>8.75</v>
      </c>
      <c r="AC381" s="32">
        <f>IF(HLOOKUP($BT381,Prisudvikling!$CC$7:$KP$63,AC$3)&gt;0,HLOOKUP($BT381,Prisudvikling!$CC$7:$KP$63,AC$3),"")</f>
        <v>12</v>
      </c>
      <c r="AD381" s="32" t="str">
        <f>IF(HLOOKUP($BT381,Prisudvikling!$CC$7:$KP$63,AD$3)&gt;0,HLOOKUP($BT381,Prisudvikling!$CC$7:$KP$63,AD$3),"")</f>
        <v/>
      </c>
      <c r="AE381" s="32" t="str">
        <f>IF(HLOOKUP($BT381,Prisudvikling!$CC$7:$KP$63,AE$3)&gt;0,HLOOKUP($BT381,Prisudvikling!$CC$7:$KP$63,AE$3),"")</f>
        <v/>
      </c>
      <c r="AF381" s="32">
        <f>IF(HLOOKUP($BT381,Prisudvikling!$CC$7:$KP$63,AF$3)&gt;0,HLOOKUP($BT381,Prisudvikling!$CC$7:$KP$63,AF$3),"")</f>
        <v>1490</v>
      </c>
      <c r="AG381" s="32">
        <f>IF(HLOOKUP($BT381,Prisudvikling!$CC$7:$KP$63,AG$3)&gt;0,HLOOKUP($BT381,Prisudvikling!$CC$7:$KP$63,AG$3),"")</f>
        <v>2630</v>
      </c>
      <c r="AH381" s="32">
        <f>IF(HLOOKUP($BT381,Prisudvikling!$CC$7:$KP$63,AH$3)&gt;0,HLOOKUP($BT381,Prisudvikling!$CC$7:$KP$63,AH$3),"")</f>
        <v>1520</v>
      </c>
      <c r="AI381" s="32">
        <f>IF(HLOOKUP($BT381,Prisudvikling!$CC$7:$KP$63,AI$3)&gt;0,HLOOKUP($BT381,Prisudvikling!$CC$7:$KP$63,AI$3),"")</f>
        <v>6910</v>
      </c>
      <c r="AJ381" s="32">
        <f>IF(HLOOKUP($BT381,Prisudvikling!$CC$7:$KP$63,AJ$3)&gt;0,HLOOKUP($BT381,Prisudvikling!$CC$7:$KP$63,AJ$3),"")</f>
        <v>9470</v>
      </c>
      <c r="AK381" s="32" t="str">
        <f>IF(HLOOKUP($BT381,Prisudvikling!$CC$7:$KP$63,AK$3)&gt;0,HLOOKUP($BT381,Prisudvikling!$CC$7:$KP$63,AK$3),"")</f>
        <v xml:space="preserve"> </v>
      </c>
      <c r="AL381" s="32" t="str">
        <f>IF(HLOOKUP($BT381,Prisudvikling!$CC$7:$KP$63,AL$3)&gt;0,HLOOKUP($BT381,Prisudvikling!$CC$7:$KP$63,AL$3),"")</f>
        <v/>
      </c>
      <c r="AM381" s="32" t="str">
        <f>IF(HLOOKUP($BT381,Prisudvikling!$CC$7:$KP$63,AM$3)&gt;0,HLOOKUP($BT381,Prisudvikling!$CC$7:$KP$63,AM$3),"")</f>
        <v/>
      </c>
      <c r="AN381" s="113">
        <f>IF(HLOOKUP($BT381,Prisudvikling!$CC$7:$KP$63,AN$3)&gt;0,HLOOKUP($BT381,Prisudvikling!$CC$7:$KP$63,AN$3),"")</f>
        <v>242.51740938672131</v>
      </c>
      <c r="AO381" s="113">
        <f>IF(HLOOKUP($BT381,Prisudvikling!$CC$7:$KP$63,AO$3)&gt;0,HLOOKUP($BT381,Prisudvikling!$CC$7:$KP$63,AO$3),"")</f>
        <v>250.5</v>
      </c>
      <c r="AP381" s="113">
        <f>IF(HLOOKUP($BT381,Prisudvikling!$CC$7:$KP$63,AP$3)&gt;0,HLOOKUP($BT381,Prisudvikling!$CC$7:$KP$63,AP$3),"")</f>
        <v>249.32019570260118</v>
      </c>
      <c r="AQ381" s="113">
        <f>IF(HLOOKUP($BT381,Prisudvikling!$CC$7:$KP$63,AQ$3)&gt;0,HLOOKUP($BT381,Prisudvikling!$CC$7:$KP$63,AQ$3),"")</f>
        <v>218.44348119023081</v>
      </c>
      <c r="AR381" s="113">
        <f>IF(HLOOKUP($BT381,Prisudvikling!$CC$7:$KP$63,AR$3)&gt;0,HLOOKUP($BT381,Prisudvikling!$CC$7:$KP$63,AR$3),"")</f>
        <v>226.4</v>
      </c>
      <c r="AS381" s="113">
        <f>IF(HLOOKUP($BT381,Prisudvikling!$CC$7:$KP$63,AS$3)&gt;0,HLOOKUP($BT381,Prisudvikling!$CC$7:$KP$63,AS$3),"")</f>
        <v>216.99973478753276</v>
      </c>
      <c r="AT381" s="113">
        <f>IF(HLOOKUP($BT381,Prisudvikling!$CC$7:$KP$63,AT$3)&gt;0,HLOOKUP($BT381,Prisudvikling!$CC$7:$KP$63,AT$3),"")</f>
        <v>180.9478723282337</v>
      </c>
      <c r="AU381" s="113">
        <f>IF(HLOOKUP($BT381,Prisudvikling!$CC$7:$KP$63,AU$3)&gt;0,HLOOKUP($BT381,Prisudvikling!$CC$7:$KP$63,AU$3),"")</f>
        <v>188.9</v>
      </c>
      <c r="AV381" s="113" t="str">
        <f>IF(HLOOKUP($BT381,Prisudvikling!$CC$7:$KP$63,AV$3)&gt;0,HLOOKUP($BT381,Prisudvikling!$CC$7:$KP$63,AV$3),"")</f>
        <v/>
      </c>
      <c r="AW381" s="113">
        <f>IF(HLOOKUP($BT381,Prisudvikling!$CC$7:$KP$63,AW$3)&gt;0,HLOOKUP($BT381,Prisudvikling!$CC$7:$KP$63,AW$3),"")</f>
        <v>205.00639858884983</v>
      </c>
      <c r="AX381" s="113">
        <f>IF(HLOOKUP($BT381,Prisudvikling!$CC$7:$KP$63,AX$3)&gt;0,HLOOKUP($BT381,Prisudvikling!$CC$7:$KP$63,AX$3),"")</f>
        <v>213</v>
      </c>
      <c r="BT381">
        <v>58</v>
      </c>
    </row>
    <row r="382" spans="1:72" x14ac:dyDescent="0.2">
      <c r="A382" s="82">
        <f>IF(HLOOKUP($BT382,Prisudvikling!$CC$7:$KP$63,D$3)&gt;0,YEAR(C382),0)</f>
        <v>2012</v>
      </c>
      <c r="B382" s="82">
        <f>IF(HLOOKUP($BT382,Prisudvikling!$CC$7:$KP$63,D$3)&gt;0,MONTH(C382),0)</f>
        <v>7</v>
      </c>
      <c r="C382" s="65">
        <f>IF(HLOOKUP($BT382,Prisudvikling!$CC$7:$KP$63,D$3)&gt;0,HLOOKUP($BT382,Prisudvikling!$CC$7:$KP$63,C$3),"")</f>
        <v>41117</v>
      </c>
      <c r="D382" s="105">
        <f>IF(HLOOKUP($BT382,Prisudvikling!$CC$7:$KP$63,D$3)&gt;0,HLOOKUP($BT382,Prisudvikling!$CC$7:$KP$63,D$3),"")</f>
        <v>191.15</v>
      </c>
      <c r="E382" s="105">
        <f>IF(HLOOKUP($BT382,Prisudvikling!$CC$7:$KP$63,E$3)&gt;0,HLOOKUP($BT382,Prisudvikling!$CC$7:$KP$63,E$3),"")</f>
        <v>215</v>
      </c>
      <c r="F382" s="105">
        <f>IF(HLOOKUP($BT382,Prisudvikling!$CC$7:$KP$63,F$3)&gt;0,HLOOKUP($BT382,Prisudvikling!$CC$7:$KP$63,F$3),"")</f>
        <v>165</v>
      </c>
      <c r="G382" s="105">
        <f>IF(HLOOKUP($BT382,Prisudvikling!$CC$7:$KP$63,G$3)&gt;0,HLOOKUP($BT382,Prisudvikling!$CC$7:$KP$63,G$3),"")</f>
        <v>220</v>
      </c>
      <c r="H382" s="105" t="str">
        <f>IF(HLOOKUP($BT382,Prisudvikling!$CC$7:$KP$63,H$3)&gt;0,HLOOKUP($BT382,Prisudvikling!$CC$7:$KP$63,H$3),"")</f>
        <v/>
      </c>
      <c r="I382" s="105">
        <f>IF(HLOOKUP($BT382,Prisudvikling!$CC$7:$KP$63,I$3)&gt;0,HLOOKUP($BT382,Prisudvikling!$CC$7:$KP$63,I$3),"")</f>
        <v>428</v>
      </c>
      <c r="J382" s="105">
        <f>IF(HLOOKUP($BT382,Prisudvikling!$CC$7:$KP$63,J$3)&gt;0,HLOOKUP($BT382,Prisudvikling!$CC$7:$KP$63,J$3),"")</f>
        <v>679.5</v>
      </c>
      <c r="K382" s="105">
        <f>IF(HLOOKUP($BT382,Prisudvikling!$CC$7:$KP$63,K$3)&gt;0,HLOOKUP($BT382,Prisudvikling!$CC$7:$KP$63,K$3),"")</f>
        <v>239</v>
      </c>
      <c r="L382" s="105">
        <f>IF(HLOOKUP($BT382,Prisudvikling!$CC$7:$KP$63,L$3)&gt;0,HLOOKUP($BT382,Prisudvikling!$CC$7:$KP$63,L$3),"")</f>
        <v>257</v>
      </c>
      <c r="M382" s="105">
        <f>IF(HLOOKUP($BT382,Prisudvikling!$CC$7:$KP$63,M$3)&gt;0,HLOOKUP($BT382,Prisudvikling!$CC$7:$KP$63,M$3),"")</f>
        <v>245</v>
      </c>
      <c r="N382" s="105">
        <f>IF(HLOOKUP($BT382,Prisudvikling!$CC$7:$KP$63,N$3)&gt;0,HLOOKUP($BT382,Prisudvikling!$CC$7:$KP$63,N$3),"")</f>
        <v>1080</v>
      </c>
      <c r="O382" s="105">
        <f>IF(HLOOKUP($BT382,Prisudvikling!$CC$7:$KP$63,O$3)&gt;0,HLOOKUP($BT382,Prisudvikling!$CC$7:$KP$63,O$3),"")</f>
        <v>703</v>
      </c>
      <c r="P382" s="105">
        <f>IF(HLOOKUP($BT382,Prisudvikling!$CC$7:$KP$63,P$3)&gt;0,HLOOKUP($BT382,Prisudvikling!$CC$7:$KP$63,P$3),"")</f>
        <v>545</v>
      </c>
      <c r="Q382" s="105" t="str">
        <f>IF(HLOOKUP($BT382,Prisudvikling!$CC$7:$KP$63,Q$3)&gt;0,HLOOKUP($BT382,Prisudvikling!$CC$7:$KP$63,Q$3),"")</f>
        <v/>
      </c>
      <c r="R382" s="105">
        <f>IF(HLOOKUP($BT382,Prisudvikling!$CC$7:$KP$63,R$3)&gt;0,HLOOKUP($BT382,Prisudvikling!$CC$7:$KP$63,R$3),"")</f>
        <v>979</v>
      </c>
      <c r="S382" s="105">
        <f>IF(HLOOKUP($BT382,Prisudvikling!$CC$7:$KP$63,S$3)&gt;0,HLOOKUP($BT382,Prisudvikling!$CC$7:$KP$63,S$3),"")</f>
        <v>539</v>
      </c>
      <c r="T382" s="105">
        <f>IF(HLOOKUP($BT382,Prisudvikling!$CC$7:$KP$63,T$3)&gt;0,HLOOKUP($BT382,Prisudvikling!$CC$7:$KP$63,T$3),"")</f>
        <v>495</v>
      </c>
      <c r="U382" s="105">
        <f>IF(HLOOKUP($BT382,Prisudvikling!$CC$7:$KP$63,U$3)&gt;0,HLOOKUP($BT382,Prisudvikling!$CC$7:$KP$63,U$3),"")</f>
        <v>264</v>
      </c>
      <c r="V382" s="105">
        <f>IF(HLOOKUP($BT382,Prisudvikling!$CC$7:$KP$63,V$3)&gt;0,HLOOKUP($BT382,Prisudvikling!$CC$7:$KP$63,V$3),"")</f>
        <v>290</v>
      </c>
      <c r="W382" s="105">
        <f>IF(HLOOKUP($BT382,Prisudvikling!$CC$7:$KP$63,W$3)&gt;0,HLOOKUP($BT382,Prisudvikling!$CC$7:$KP$63,W$3),"")</f>
        <v>318</v>
      </c>
      <c r="X382" s="32" t="str">
        <f>IF(HLOOKUP($BT382,Prisudvikling!$CC$7:$KP$63,X$3)&gt;0,HLOOKUP($BT382,Prisudvikling!$CC$7:$KP$63,X$3),"")</f>
        <v/>
      </c>
      <c r="Y382" s="32">
        <f>IF(HLOOKUP($BT382,Prisudvikling!$CC$7:$KP$63,Y$3)&gt;0,HLOOKUP($BT382,Prisudvikling!$CC$7:$KP$63,Y$3),"")</f>
        <v>1.8871092307175719</v>
      </c>
      <c r="Z382" s="32">
        <f>IF(HLOOKUP($BT382,Prisudvikling!$CC$7:$KP$63,Z$3)&gt;0,HLOOKUP($BT382,Prisudvikling!$CC$7:$KP$63,Z$3),"")</f>
        <v>3.33</v>
      </c>
      <c r="AA382" s="32">
        <f>IF(HLOOKUP($BT382,Prisudvikling!$CC$7:$KP$63,AA$3)&gt;0,HLOOKUP($BT382,Prisudvikling!$CC$7:$KP$63,AA$3),"")</f>
        <v>1.93</v>
      </c>
      <c r="AB382" s="32">
        <f>IF(HLOOKUP($BT382,Prisudvikling!$CC$7:$KP$63,AB$3)&gt;0,HLOOKUP($BT382,Prisudvikling!$CC$7:$KP$63,AB$3),"")</f>
        <v>8.75</v>
      </c>
      <c r="AC382" s="32">
        <f>IF(HLOOKUP($BT382,Prisudvikling!$CC$7:$KP$63,AC$3)&gt;0,HLOOKUP($BT382,Prisudvikling!$CC$7:$KP$63,AC$3),"")</f>
        <v>12</v>
      </c>
      <c r="AD382" s="32" t="str">
        <f>IF(HLOOKUP($BT382,Prisudvikling!$CC$7:$KP$63,AD$3)&gt;0,HLOOKUP($BT382,Prisudvikling!$CC$7:$KP$63,AD$3),"")</f>
        <v/>
      </c>
      <c r="AE382" s="32" t="str">
        <f>IF(HLOOKUP($BT382,Prisudvikling!$CC$7:$KP$63,AE$3)&gt;0,HLOOKUP($BT382,Prisudvikling!$CC$7:$KP$63,AE$3),"")</f>
        <v/>
      </c>
      <c r="AF382" s="32">
        <f>IF(HLOOKUP($BT382,Prisudvikling!$CC$7:$KP$63,AF$3)&gt;0,HLOOKUP($BT382,Prisudvikling!$CC$7:$KP$63,AF$3),"")</f>
        <v>1490</v>
      </c>
      <c r="AG382" s="32">
        <f>IF(HLOOKUP($BT382,Prisudvikling!$CC$7:$KP$63,AG$3)&gt;0,HLOOKUP($BT382,Prisudvikling!$CC$7:$KP$63,AG$3),"")</f>
        <v>2630</v>
      </c>
      <c r="AH382" s="32">
        <f>IF(HLOOKUP($BT382,Prisudvikling!$CC$7:$KP$63,AH$3)&gt;0,HLOOKUP($BT382,Prisudvikling!$CC$7:$KP$63,AH$3),"")</f>
        <v>1520</v>
      </c>
      <c r="AI382" s="32">
        <f>IF(HLOOKUP($BT382,Prisudvikling!$CC$7:$KP$63,AI$3)&gt;0,HLOOKUP($BT382,Prisudvikling!$CC$7:$KP$63,AI$3),"")</f>
        <v>6910</v>
      </c>
      <c r="AJ382" s="32">
        <f>IF(HLOOKUP($BT382,Prisudvikling!$CC$7:$KP$63,AJ$3)&gt;0,HLOOKUP($BT382,Prisudvikling!$CC$7:$KP$63,AJ$3),"")</f>
        <v>9470</v>
      </c>
      <c r="AK382" s="32" t="str">
        <f>IF(HLOOKUP($BT382,Prisudvikling!$CC$7:$KP$63,AK$3)&gt;0,HLOOKUP($BT382,Prisudvikling!$CC$7:$KP$63,AK$3),"")</f>
        <v xml:space="preserve"> </v>
      </c>
      <c r="AL382" s="32" t="str">
        <f>IF(HLOOKUP($BT382,Prisudvikling!$CC$7:$KP$63,AL$3)&gt;0,HLOOKUP($BT382,Prisudvikling!$CC$7:$KP$63,AL$3),"")</f>
        <v/>
      </c>
      <c r="AM382" s="32" t="str">
        <f>IF(HLOOKUP($BT382,Prisudvikling!$CC$7:$KP$63,AM$3)&gt;0,HLOOKUP($BT382,Prisudvikling!$CC$7:$KP$63,AM$3),"")</f>
        <v/>
      </c>
      <c r="AN382" s="113">
        <f>IF(HLOOKUP($BT382,Prisudvikling!$CC$7:$KP$63,AN$3)&gt;0,HLOOKUP($BT382,Prisudvikling!$CC$7:$KP$63,AN$3),"")</f>
        <v>250.31795358913001</v>
      </c>
      <c r="AO382" s="113">
        <f>IF(HLOOKUP($BT382,Prisudvikling!$CC$7:$KP$63,AO$3)&gt;0,HLOOKUP($BT382,Prisudvikling!$CC$7:$KP$63,AO$3),"")</f>
        <v>258.3</v>
      </c>
      <c r="AP382" s="113">
        <f>IF(HLOOKUP($BT382,Prisudvikling!$CC$7:$KP$63,AP$3)&gt;0,HLOOKUP($BT382,Prisudvikling!$CC$7:$KP$63,AP$3),"")</f>
        <v>260.5163234878878</v>
      </c>
      <c r="AQ382" s="113">
        <f>IF(HLOOKUP($BT382,Prisudvikling!$CC$7:$KP$63,AQ$3)&gt;0,HLOOKUP($BT382,Prisudvikling!$CC$7:$KP$63,AQ$3),"")</f>
        <v>226.34051641108519</v>
      </c>
      <c r="AR382" s="113">
        <f>IF(HLOOKUP($BT382,Prisudvikling!$CC$7:$KP$63,AR$3)&gt;0,HLOOKUP($BT382,Prisudvikling!$CC$7:$KP$63,AR$3),"")</f>
        <v>234.3</v>
      </c>
      <c r="AS382" s="113">
        <f>IF(HLOOKUP($BT382,Prisudvikling!$CC$7:$KP$63,AS$3)&gt;0,HLOOKUP($BT382,Prisudvikling!$CC$7:$KP$63,AS$3),"")</f>
        <v>233.52957041713864</v>
      </c>
      <c r="AT382" s="113">
        <f>IF(HLOOKUP($BT382,Prisudvikling!$CC$7:$KP$63,AT$3)&gt;0,HLOOKUP($BT382,Prisudvikling!$CC$7:$KP$63,AT$3),"")</f>
        <v>194.66815714153546</v>
      </c>
      <c r="AU382" s="113">
        <f>IF(HLOOKUP($BT382,Prisudvikling!$CC$7:$KP$63,AU$3)&gt;0,HLOOKUP($BT382,Prisudvikling!$CC$7:$KP$63,AU$3),"")</f>
        <v>202.7</v>
      </c>
      <c r="AV382" s="113" t="str">
        <f>IF(HLOOKUP($BT382,Prisudvikling!$CC$7:$KP$63,AV$3)&gt;0,HLOOKUP($BT382,Prisudvikling!$CC$7:$KP$63,AV$3),"")</f>
        <v/>
      </c>
      <c r="AW382" s="113">
        <f>IF(HLOOKUP($BT382,Prisudvikling!$CC$7:$KP$63,AW$3)&gt;0,HLOOKUP($BT382,Prisudvikling!$CC$7:$KP$63,AW$3),"")</f>
        <v>212.88157673449064</v>
      </c>
      <c r="AX382" s="113">
        <f>IF(HLOOKUP($BT382,Prisudvikling!$CC$7:$KP$63,AX$3)&gt;0,HLOOKUP($BT382,Prisudvikling!$CC$7:$KP$63,AX$3),"")</f>
        <v>220.9</v>
      </c>
      <c r="BT382">
        <v>59</v>
      </c>
    </row>
    <row r="383" spans="1:72" x14ac:dyDescent="0.2">
      <c r="A383" s="82">
        <f>IF(HLOOKUP($BT383,Prisudvikling!$CC$7:$KP$63,D$3)&gt;0,YEAR(C383),0)</f>
        <v>2012</v>
      </c>
      <c r="B383" s="82">
        <f>IF(HLOOKUP($BT383,Prisudvikling!$CC$7:$KP$63,D$3)&gt;0,MONTH(C383),0)</f>
        <v>8</v>
      </c>
      <c r="C383" s="65">
        <f>IF(HLOOKUP($BT383,Prisudvikling!$CC$7:$KP$63,D$3)&gt;0,HLOOKUP($BT383,Prisudvikling!$CC$7:$KP$63,C$3),"")</f>
        <v>41124</v>
      </c>
      <c r="D383" s="105">
        <f>IF(HLOOKUP($BT383,Prisudvikling!$CC$7:$KP$63,D$3)&gt;0,HLOOKUP($BT383,Prisudvikling!$CC$7:$KP$63,D$3),"")</f>
        <v>178</v>
      </c>
      <c r="E383" s="105">
        <f>IF(HLOOKUP($BT383,Prisudvikling!$CC$7:$KP$63,E$3)&gt;0,HLOOKUP($BT383,Prisudvikling!$CC$7:$KP$63,E$3),"")</f>
        <v>214.26</v>
      </c>
      <c r="F383" s="105">
        <f>IF(HLOOKUP($BT383,Prisudvikling!$CC$7:$KP$63,F$3)&gt;0,HLOOKUP($BT383,Prisudvikling!$CC$7:$KP$63,F$3),"")</f>
        <v>170</v>
      </c>
      <c r="G383" s="105">
        <f>IF(HLOOKUP($BT383,Prisudvikling!$CC$7:$KP$63,G$3)&gt;0,HLOOKUP($BT383,Prisudvikling!$CC$7:$KP$63,G$3),"")</f>
        <v>200</v>
      </c>
      <c r="H383" s="105" t="str">
        <f>IF(HLOOKUP($BT383,Prisudvikling!$CC$7:$KP$63,H$3)&gt;0,HLOOKUP($BT383,Prisudvikling!$CC$7:$KP$63,H$3),"")</f>
        <v/>
      </c>
      <c r="I383" s="105">
        <f>IF(HLOOKUP($BT383,Prisudvikling!$CC$7:$KP$63,I$3)&gt;0,HLOOKUP($BT383,Prisudvikling!$CC$7:$KP$63,I$3),"")</f>
        <v>411</v>
      </c>
      <c r="J383" s="105">
        <f>IF(HLOOKUP($BT383,Prisudvikling!$CC$7:$KP$63,J$3)&gt;0,HLOOKUP($BT383,Prisudvikling!$CC$7:$KP$63,J$3),"")</f>
        <v>679.5</v>
      </c>
      <c r="K383" s="105">
        <f>IF(HLOOKUP($BT383,Prisudvikling!$CC$7:$KP$63,K$3)&gt;0,HLOOKUP($BT383,Prisudvikling!$CC$7:$KP$63,K$3),"")</f>
        <v>257</v>
      </c>
      <c r="L383" s="105">
        <f>IF(HLOOKUP($BT383,Prisudvikling!$CC$7:$KP$63,L$3)&gt;0,HLOOKUP($BT383,Prisudvikling!$CC$7:$KP$63,L$3),"")</f>
        <v>262</v>
      </c>
      <c r="M383" s="105">
        <f>IF(HLOOKUP($BT383,Prisudvikling!$CC$7:$KP$63,M$3)&gt;0,HLOOKUP($BT383,Prisudvikling!$CC$7:$KP$63,M$3),"")</f>
        <v>245.75</v>
      </c>
      <c r="N383" s="105">
        <f>IF(HLOOKUP($BT383,Prisudvikling!$CC$7:$KP$63,N$3)&gt;0,HLOOKUP($BT383,Prisudvikling!$CC$7:$KP$63,N$3),"")</f>
        <v>1080</v>
      </c>
      <c r="O383" s="105">
        <f>IF(HLOOKUP($BT383,Prisudvikling!$CC$7:$KP$63,O$3)&gt;0,HLOOKUP($BT383,Prisudvikling!$CC$7:$KP$63,O$3),"")</f>
        <v>703</v>
      </c>
      <c r="P383" s="105">
        <f>IF(HLOOKUP($BT383,Prisudvikling!$CC$7:$KP$63,P$3)&gt;0,HLOOKUP($BT383,Prisudvikling!$CC$7:$KP$63,P$3),"")</f>
        <v>528</v>
      </c>
      <c r="Q383" s="105">
        <f>IF(HLOOKUP($BT383,Prisudvikling!$CC$7:$KP$63,Q$3)&gt;0,HLOOKUP($BT383,Prisudvikling!$CC$7:$KP$63,Q$3),"")</f>
        <v>975</v>
      </c>
      <c r="R383" s="105">
        <f>IF(HLOOKUP($BT383,Prisudvikling!$CC$7:$KP$63,R$3)&gt;0,HLOOKUP($BT383,Prisudvikling!$CC$7:$KP$63,R$3),"")</f>
        <v>979</v>
      </c>
      <c r="S383" s="105">
        <f>IF(HLOOKUP($BT383,Prisudvikling!$CC$7:$KP$63,S$3)&gt;0,HLOOKUP($BT383,Prisudvikling!$CC$7:$KP$63,S$3),"")</f>
        <v>539</v>
      </c>
      <c r="T383" s="105">
        <f>IF(HLOOKUP($BT383,Prisudvikling!$CC$7:$KP$63,T$3)&gt;0,HLOOKUP($BT383,Prisudvikling!$CC$7:$KP$63,T$3),"")</f>
        <v>495</v>
      </c>
      <c r="U383" s="105">
        <f>IF(HLOOKUP($BT383,Prisudvikling!$CC$7:$KP$63,U$3)&gt;0,HLOOKUP($BT383,Prisudvikling!$CC$7:$KP$63,U$3),"")</f>
        <v>262.5</v>
      </c>
      <c r="V383" s="105">
        <f>IF(HLOOKUP($BT383,Prisudvikling!$CC$7:$KP$63,V$3)&gt;0,HLOOKUP($BT383,Prisudvikling!$CC$7:$KP$63,V$3),"")</f>
        <v>297</v>
      </c>
      <c r="W383" s="105">
        <f>IF(HLOOKUP($BT383,Prisudvikling!$CC$7:$KP$63,W$3)&gt;0,HLOOKUP($BT383,Prisudvikling!$CC$7:$KP$63,W$3),"")</f>
        <v>319.75</v>
      </c>
      <c r="X383" s="32" t="str">
        <f>IF(HLOOKUP($BT383,Prisudvikling!$CC$7:$KP$63,X$3)&gt;0,HLOOKUP($BT383,Prisudvikling!$CC$7:$KP$63,X$3),"")</f>
        <v/>
      </c>
      <c r="Y383" s="32">
        <f>IF(HLOOKUP($BT383,Prisudvikling!$CC$7:$KP$63,Y$3)&gt;0,HLOOKUP($BT383,Prisudvikling!$CC$7:$KP$63,Y$3),"")</f>
        <v>1.8871092307175719</v>
      </c>
      <c r="Z383" s="32">
        <f>IF(HLOOKUP($BT383,Prisudvikling!$CC$7:$KP$63,Z$3)&gt;0,HLOOKUP($BT383,Prisudvikling!$CC$7:$KP$63,Z$3),"")</f>
        <v>3.33</v>
      </c>
      <c r="AA383" s="32">
        <f>IF(HLOOKUP($BT383,Prisudvikling!$CC$7:$KP$63,AA$3)&gt;0,HLOOKUP($BT383,Prisudvikling!$CC$7:$KP$63,AA$3),"")</f>
        <v>1.93</v>
      </c>
      <c r="AB383" s="32">
        <f>IF(HLOOKUP($BT383,Prisudvikling!$CC$7:$KP$63,AB$3)&gt;0,HLOOKUP($BT383,Prisudvikling!$CC$7:$KP$63,AB$3),"")</f>
        <v>8.75</v>
      </c>
      <c r="AC383" s="32">
        <f>IF(HLOOKUP($BT383,Prisudvikling!$CC$7:$KP$63,AC$3)&gt;0,HLOOKUP($BT383,Prisudvikling!$CC$7:$KP$63,AC$3),"")</f>
        <v>12</v>
      </c>
      <c r="AD383" s="32" t="str">
        <f>IF(HLOOKUP($BT383,Prisudvikling!$CC$7:$KP$63,AD$3)&gt;0,HLOOKUP($BT383,Prisudvikling!$CC$7:$KP$63,AD$3),"")</f>
        <v/>
      </c>
      <c r="AE383" s="32" t="str">
        <f>IF(HLOOKUP($BT383,Prisudvikling!$CC$7:$KP$63,AE$3)&gt;0,HLOOKUP($BT383,Prisudvikling!$CC$7:$KP$63,AE$3),"")</f>
        <v/>
      </c>
      <c r="AF383" s="32">
        <f>IF(HLOOKUP($BT383,Prisudvikling!$CC$7:$KP$63,AF$3)&gt;0,HLOOKUP($BT383,Prisudvikling!$CC$7:$KP$63,AF$3),"")</f>
        <v>1490</v>
      </c>
      <c r="AG383" s="32">
        <f>IF(HLOOKUP($BT383,Prisudvikling!$CC$7:$KP$63,AG$3)&gt;0,HLOOKUP($BT383,Prisudvikling!$CC$7:$KP$63,AG$3),"")</f>
        <v>2630</v>
      </c>
      <c r="AH383" s="32">
        <f>IF(HLOOKUP($BT383,Prisudvikling!$CC$7:$KP$63,AH$3)&gt;0,HLOOKUP($BT383,Prisudvikling!$CC$7:$KP$63,AH$3),"")</f>
        <v>1520</v>
      </c>
      <c r="AI383" s="32">
        <f>IF(HLOOKUP($BT383,Prisudvikling!$CC$7:$KP$63,AI$3)&gt;0,HLOOKUP($BT383,Prisudvikling!$CC$7:$KP$63,AI$3),"")</f>
        <v>6910</v>
      </c>
      <c r="AJ383" s="32">
        <f>IF(HLOOKUP($BT383,Prisudvikling!$CC$7:$KP$63,AJ$3)&gt;0,HLOOKUP($BT383,Prisudvikling!$CC$7:$KP$63,AJ$3),"")</f>
        <v>9470</v>
      </c>
      <c r="AK383" s="32" t="str">
        <f>IF(HLOOKUP($BT383,Prisudvikling!$CC$7:$KP$63,AK$3)&gt;0,HLOOKUP($BT383,Prisudvikling!$CC$7:$KP$63,AK$3),"")</f>
        <v xml:space="preserve"> </v>
      </c>
      <c r="AL383" s="32" t="str">
        <f>IF(HLOOKUP($BT383,Prisudvikling!$CC$7:$KP$63,AL$3)&gt;0,HLOOKUP($BT383,Prisudvikling!$CC$7:$KP$63,AL$3),"")</f>
        <v/>
      </c>
      <c r="AM383" s="32" t="str">
        <f>IF(HLOOKUP($BT383,Prisudvikling!$CC$7:$KP$63,AM$3)&gt;0,HLOOKUP($BT383,Prisudvikling!$CC$7:$KP$63,AM$3),"")</f>
        <v/>
      </c>
      <c r="AN383" s="113">
        <f>IF(HLOOKUP($BT383,Prisudvikling!$CC$7:$KP$63,AN$3)&gt;0,HLOOKUP($BT383,Prisudvikling!$CC$7:$KP$63,AN$3),"")</f>
        <v>238.35661249090663</v>
      </c>
      <c r="AO383" s="113">
        <f>IF(HLOOKUP($BT383,Prisudvikling!$CC$7:$KP$63,AO$3)&gt;0,HLOOKUP($BT383,Prisudvikling!$CC$7:$KP$63,AO$3),"")</f>
        <v>246.4</v>
      </c>
      <c r="AP383" s="113">
        <f>IF(HLOOKUP($BT383,Prisudvikling!$CC$7:$KP$63,AP$3)&gt;0,HLOOKUP($BT383,Prisudvikling!$CC$7:$KP$63,AP$3),"")</f>
        <v>256.83986275418903</v>
      </c>
      <c r="AQ383" s="113">
        <f>IF(HLOOKUP($BT383,Prisudvikling!$CC$7:$KP$63,AQ$3)&gt;0,HLOOKUP($BT383,Prisudvikling!$CC$7:$KP$63,AQ$3),"")</f>
        <v>213.92929336875926</v>
      </c>
      <c r="AR383" s="113">
        <f>IF(HLOOKUP($BT383,Prisudvikling!$CC$7:$KP$63,AR$3)&gt;0,HLOOKUP($BT383,Prisudvikling!$CC$7:$KP$63,AR$3),"")</f>
        <v>221.9</v>
      </c>
      <c r="AS383" s="113">
        <f>IF(HLOOKUP($BT383,Prisudvikling!$CC$7:$KP$63,AS$3)&gt;0,HLOOKUP($BT383,Prisudvikling!$CC$7:$KP$63,AS$3),"")</f>
        <v>221.86612783481502</v>
      </c>
      <c r="AT383" s="113">
        <f>IF(HLOOKUP($BT383,Prisudvikling!$CC$7:$KP$63,AT$3)&gt;0,HLOOKUP($BT383,Prisudvikling!$CC$7:$KP$63,AT$3),"")</f>
        <v>186.81401246703098</v>
      </c>
      <c r="AU383" s="113">
        <f>IF(HLOOKUP($BT383,Prisudvikling!$CC$7:$KP$63,AU$3)&gt;0,HLOOKUP($BT383,Prisudvikling!$CC$7:$KP$63,AU$3),"")</f>
        <v>194.8</v>
      </c>
      <c r="AV383" s="113" t="str">
        <f>IF(HLOOKUP($BT383,Prisudvikling!$CC$7:$KP$63,AV$3)&gt;0,HLOOKUP($BT383,Prisudvikling!$CC$7:$KP$63,AV$3),"")</f>
        <v/>
      </c>
      <c r="AW383" s="113">
        <f>IF(HLOOKUP($BT383,Prisudvikling!$CC$7:$KP$63,AW$3)&gt;0,HLOOKUP($BT383,Prisudvikling!$CC$7:$KP$63,AW$3),"")</f>
        <v>200.85341727292132</v>
      </c>
      <c r="AX383" s="113">
        <f>IF(HLOOKUP($BT383,Prisudvikling!$CC$7:$KP$63,AX$3)&gt;0,HLOOKUP($BT383,Prisudvikling!$CC$7:$KP$63,AX$3),"")</f>
        <v>208.9</v>
      </c>
      <c r="BT383">
        <v>60</v>
      </c>
    </row>
    <row r="384" spans="1:72" x14ac:dyDescent="0.2">
      <c r="A384" s="82">
        <f>IF(HLOOKUP($BT384,Prisudvikling!$CC$7:$KP$63,D$3)&gt;0,YEAR(C384),0)</f>
        <v>2012</v>
      </c>
      <c r="B384" s="82">
        <f>IF(HLOOKUP($BT384,Prisudvikling!$CC$7:$KP$63,D$3)&gt;0,MONTH(C384),0)</f>
        <v>8</v>
      </c>
      <c r="C384" s="65">
        <f>IF(HLOOKUP($BT384,Prisudvikling!$CC$7:$KP$63,D$3)&gt;0,HLOOKUP($BT384,Prisudvikling!$CC$7:$KP$63,C$3),"")</f>
        <v>41131</v>
      </c>
      <c r="D384" s="105">
        <f>IF(HLOOKUP($BT384,Prisudvikling!$CC$7:$KP$63,D$3)&gt;0,HLOOKUP($BT384,Prisudvikling!$CC$7:$KP$63,D$3),"")</f>
        <v>177.72</v>
      </c>
      <c r="E384" s="105">
        <f>IF(HLOOKUP($BT384,Prisudvikling!$CC$7:$KP$63,E$3)&gt;0,HLOOKUP($BT384,Prisudvikling!$CC$7:$KP$63,E$3),"")</f>
        <v>214.26</v>
      </c>
      <c r="F384" s="105">
        <f>IF(HLOOKUP($BT384,Prisudvikling!$CC$7:$KP$63,F$3)&gt;0,HLOOKUP($BT384,Prisudvikling!$CC$7:$KP$63,F$3),"")</f>
        <v>180</v>
      </c>
      <c r="G384" s="105">
        <f>IF(HLOOKUP($BT384,Prisudvikling!$CC$7:$KP$63,G$3)&gt;0,HLOOKUP($BT384,Prisudvikling!$CC$7:$KP$63,G$3),"")</f>
        <v>200</v>
      </c>
      <c r="H384" s="105" t="str">
        <f>IF(HLOOKUP($BT384,Prisudvikling!$CC$7:$KP$63,H$3)&gt;0,HLOOKUP($BT384,Prisudvikling!$CC$7:$KP$63,H$3),"")</f>
        <v/>
      </c>
      <c r="I384" s="105">
        <f>IF(HLOOKUP($BT384,Prisudvikling!$CC$7:$KP$63,I$3)&gt;0,HLOOKUP($BT384,Prisudvikling!$CC$7:$KP$63,I$3),"")</f>
        <v>411</v>
      </c>
      <c r="J384" s="105">
        <f>IF(HLOOKUP($BT384,Prisudvikling!$CC$7:$KP$63,J$3)&gt;0,HLOOKUP($BT384,Prisudvikling!$CC$7:$KP$63,J$3),"")</f>
        <v>679.5</v>
      </c>
      <c r="K384" s="105">
        <f>IF(HLOOKUP($BT384,Prisudvikling!$CC$7:$KP$63,K$3)&gt;0,HLOOKUP($BT384,Prisudvikling!$CC$7:$KP$63,K$3),"")</f>
        <v>257</v>
      </c>
      <c r="L384" s="105">
        <f>IF(HLOOKUP($BT384,Prisudvikling!$CC$7:$KP$63,L$3)&gt;0,HLOOKUP($BT384,Prisudvikling!$CC$7:$KP$63,L$3),"")</f>
        <v>262</v>
      </c>
      <c r="M384" s="105">
        <f>IF(HLOOKUP($BT384,Prisudvikling!$CC$7:$KP$63,M$3)&gt;0,HLOOKUP($BT384,Prisudvikling!$CC$7:$KP$63,M$3),"")</f>
        <v>245.75</v>
      </c>
      <c r="N384" s="105">
        <f>IF(HLOOKUP($BT384,Prisudvikling!$CC$7:$KP$63,N$3)&gt;0,HLOOKUP($BT384,Prisudvikling!$CC$7:$KP$63,N$3),"")</f>
        <v>1080</v>
      </c>
      <c r="O384" s="105">
        <f>IF(HLOOKUP($BT384,Prisudvikling!$CC$7:$KP$63,O$3)&gt;0,HLOOKUP($BT384,Prisudvikling!$CC$7:$KP$63,O$3),"")</f>
        <v>679</v>
      </c>
      <c r="P384" s="105">
        <f>IF(HLOOKUP($BT384,Prisudvikling!$CC$7:$KP$63,P$3)&gt;0,HLOOKUP($BT384,Prisudvikling!$CC$7:$KP$63,P$3),"")</f>
        <v>528</v>
      </c>
      <c r="Q384" s="105">
        <f>IF(HLOOKUP($BT384,Prisudvikling!$CC$7:$KP$63,Q$3)&gt;0,HLOOKUP($BT384,Prisudvikling!$CC$7:$KP$63,Q$3),"")</f>
        <v>975</v>
      </c>
      <c r="R384" s="105">
        <f>IF(HLOOKUP($BT384,Prisudvikling!$CC$7:$KP$63,R$3)&gt;0,HLOOKUP($BT384,Prisudvikling!$CC$7:$KP$63,R$3),"")</f>
        <v>979</v>
      </c>
      <c r="S384" s="105">
        <f>IF(HLOOKUP($BT384,Prisudvikling!$CC$7:$KP$63,S$3)&gt;0,HLOOKUP($BT384,Prisudvikling!$CC$7:$KP$63,S$3),"")</f>
        <v>539</v>
      </c>
      <c r="T384" s="105">
        <f>IF(HLOOKUP($BT384,Prisudvikling!$CC$7:$KP$63,T$3)&gt;0,HLOOKUP($BT384,Prisudvikling!$CC$7:$KP$63,T$3),"")</f>
        <v>495</v>
      </c>
      <c r="U384" s="105">
        <f>IF(HLOOKUP($BT384,Prisudvikling!$CC$7:$KP$63,U$3)&gt;0,HLOOKUP($BT384,Prisudvikling!$CC$7:$KP$63,U$3),"")</f>
        <v>261.25</v>
      </c>
      <c r="V384" s="105">
        <f>IF(HLOOKUP($BT384,Prisudvikling!$CC$7:$KP$63,V$3)&gt;0,HLOOKUP($BT384,Prisudvikling!$CC$7:$KP$63,V$3),"")</f>
        <v>296.75</v>
      </c>
      <c r="W384" s="105">
        <f>IF(HLOOKUP($BT384,Prisudvikling!$CC$7:$KP$63,W$3)&gt;0,HLOOKUP($BT384,Prisudvikling!$CC$7:$KP$63,W$3),"")</f>
        <v>320.5</v>
      </c>
      <c r="X384" s="32" t="str">
        <f>IF(HLOOKUP($BT384,Prisudvikling!$CC$7:$KP$63,X$3)&gt;0,HLOOKUP($BT384,Prisudvikling!$CC$7:$KP$63,X$3),"")</f>
        <v/>
      </c>
      <c r="Y384" s="32">
        <f>IF(HLOOKUP($BT384,Prisudvikling!$CC$7:$KP$63,Y$3)&gt;0,HLOOKUP($BT384,Prisudvikling!$CC$7:$KP$63,Y$3),"")</f>
        <v>1.8871092307175719</v>
      </c>
      <c r="Z384" s="32">
        <f>IF(HLOOKUP($BT384,Prisudvikling!$CC$7:$KP$63,Z$3)&gt;0,HLOOKUP($BT384,Prisudvikling!$CC$7:$KP$63,Z$3),"")</f>
        <v>3.33</v>
      </c>
      <c r="AA384" s="32">
        <f>IF(HLOOKUP($BT384,Prisudvikling!$CC$7:$KP$63,AA$3)&gt;0,HLOOKUP($BT384,Prisudvikling!$CC$7:$KP$63,AA$3),"")</f>
        <v>1.93</v>
      </c>
      <c r="AB384" s="32">
        <f>IF(HLOOKUP($BT384,Prisudvikling!$CC$7:$KP$63,AB$3)&gt;0,HLOOKUP($BT384,Prisudvikling!$CC$7:$KP$63,AB$3),"")</f>
        <v>8.75</v>
      </c>
      <c r="AC384" s="32">
        <f>IF(HLOOKUP($BT384,Prisudvikling!$CC$7:$KP$63,AC$3)&gt;0,HLOOKUP($BT384,Prisudvikling!$CC$7:$KP$63,AC$3),"")</f>
        <v>12</v>
      </c>
      <c r="AD384" s="32" t="str">
        <f>IF(HLOOKUP($BT384,Prisudvikling!$CC$7:$KP$63,AD$3)&gt;0,HLOOKUP($BT384,Prisudvikling!$CC$7:$KP$63,AD$3),"")</f>
        <v/>
      </c>
      <c r="AE384" s="32" t="str">
        <f>IF(HLOOKUP($BT384,Prisudvikling!$CC$7:$KP$63,AE$3)&gt;0,HLOOKUP($BT384,Prisudvikling!$CC$7:$KP$63,AE$3),"")</f>
        <v/>
      </c>
      <c r="AF384" s="32">
        <f>IF(HLOOKUP($BT384,Prisudvikling!$CC$7:$KP$63,AF$3)&gt;0,HLOOKUP($BT384,Prisudvikling!$CC$7:$KP$63,AF$3),"")</f>
        <v>1490</v>
      </c>
      <c r="AG384" s="32">
        <f>IF(HLOOKUP($BT384,Prisudvikling!$CC$7:$KP$63,AG$3)&gt;0,HLOOKUP($BT384,Prisudvikling!$CC$7:$KP$63,AG$3),"")</f>
        <v>2630</v>
      </c>
      <c r="AH384" s="32">
        <f>IF(HLOOKUP($BT384,Prisudvikling!$CC$7:$KP$63,AH$3)&gt;0,HLOOKUP($BT384,Prisudvikling!$CC$7:$KP$63,AH$3),"")</f>
        <v>1520</v>
      </c>
      <c r="AI384" s="32">
        <f>IF(HLOOKUP($BT384,Prisudvikling!$CC$7:$KP$63,AI$3)&gt;0,HLOOKUP($BT384,Prisudvikling!$CC$7:$KP$63,AI$3),"")</f>
        <v>6910</v>
      </c>
      <c r="AJ384" s="32">
        <f>IF(HLOOKUP($BT384,Prisudvikling!$CC$7:$KP$63,AJ$3)&gt;0,HLOOKUP($BT384,Prisudvikling!$CC$7:$KP$63,AJ$3),"")</f>
        <v>9470</v>
      </c>
      <c r="AK384" s="32" t="str">
        <f>IF(HLOOKUP($BT384,Prisudvikling!$CC$7:$KP$63,AK$3)&gt;0,HLOOKUP($BT384,Prisudvikling!$CC$7:$KP$63,AK$3),"")</f>
        <v xml:space="preserve"> </v>
      </c>
      <c r="AL384" s="32" t="str">
        <f>IF(HLOOKUP($BT384,Prisudvikling!$CC$7:$KP$63,AL$3)&gt;0,HLOOKUP($BT384,Prisudvikling!$CC$7:$KP$63,AL$3),"")</f>
        <v/>
      </c>
      <c r="AM384" s="32" t="str">
        <f>IF(HLOOKUP($BT384,Prisudvikling!$CC$7:$KP$63,AM$3)&gt;0,HLOOKUP($BT384,Prisudvikling!$CC$7:$KP$63,AM$3),"")</f>
        <v/>
      </c>
      <c r="AN384" s="113">
        <f>IF(HLOOKUP($BT384,Prisudvikling!$CC$7:$KP$63,AN$3)&gt;0,HLOOKUP($BT384,Prisudvikling!$CC$7:$KP$63,AN$3),"")</f>
        <v>237.81651271437659</v>
      </c>
      <c r="AO384" s="113">
        <f>IF(HLOOKUP($BT384,Prisudvikling!$CC$7:$KP$63,AO$3)&gt;0,HLOOKUP($BT384,Prisudvikling!$CC$7:$KP$63,AO$3),"")</f>
        <v>245.8</v>
      </c>
      <c r="AP384" s="113">
        <f>IF(HLOOKUP($BT384,Prisudvikling!$CC$7:$KP$63,AP$3)&gt;0,HLOOKUP($BT384,Prisudvikling!$CC$7:$KP$63,AP$3),"")</f>
        <v>256.17791389011586</v>
      </c>
      <c r="AQ384" s="113">
        <f>IF(HLOOKUP($BT384,Prisudvikling!$CC$7:$KP$63,AQ$3)&gt;0,HLOOKUP($BT384,Prisudvikling!$CC$7:$KP$63,AQ$3),"")</f>
        <v>213.76676700249618</v>
      </c>
      <c r="AR384" s="113">
        <f>IF(HLOOKUP($BT384,Prisudvikling!$CC$7:$KP$63,AR$3)&gt;0,HLOOKUP($BT384,Prisudvikling!$CC$7:$KP$63,AR$3),"")</f>
        <v>221.8</v>
      </c>
      <c r="AS384" s="113">
        <f>IF(HLOOKUP($BT384,Prisudvikling!$CC$7:$KP$63,AS$3)&gt;0,HLOOKUP($BT384,Prisudvikling!$CC$7:$KP$63,AS$3),"")</f>
        <v>221.20848480498293</v>
      </c>
      <c r="AT384" s="113">
        <f>IF(HLOOKUP($BT384,Prisudvikling!$CC$7:$KP$63,AT$3)&gt;0,HLOOKUP($BT384,Prisudvikling!$CC$7:$KP$63,AT$3),"")</f>
        <v>180.26270805551772</v>
      </c>
      <c r="AU384" s="113">
        <f>IF(HLOOKUP($BT384,Prisudvikling!$CC$7:$KP$63,AU$3)&gt;0,HLOOKUP($BT384,Prisudvikling!$CC$7:$KP$63,AU$3),"")</f>
        <v>188.3</v>
      </c>
      <c r="AV384" s="113" t="str">
        <f>IF(HLOOKUP($BT384,Prisudvikling!$CC$7:$KP$63,AV$3)&gt;0,HLOOKUP($BT384,Prisudvikling!$CC$7:$KP$63,AV$3),"")</f>
        <v/>
      </c>
      <c r="AW384" s="113">
        <f>IF(HLOOKUP($BT384,Prisudvikling!$CC$7:$KP$63,AW$3)&gt;0,HLOOKUP($BT384,Prisudvikling!$CC$7:$KP$63,AW$3),"")</f>
        <v>200.51940730041616</v>
      </c>
      <c r="AX384" s="113">
        <f>IF(HLOOKUP($BT384,Prisudvikling!$CC$7:$KP$63,AX$3)&gt;0,HLOOKUP($BT384,Prisudvikling!$CC$7:$KP$63,AX$3),"")</f>
        <v>208.5</v>
      </c>
      <c r="BT384">
        <v>61</v>
      </c>
    </row>
    <row r="385" spans="1:72" x14ac:dyDescent="0.2">
      <c r="A385" s="82">
        <f>IF(HLOOKUP($BT385,Prisudvikling!$CC$7:$KP$63,D$3)&gt;0,YEAR(C385),0)</f>
        <v>2012</v>
      </c>
      <c r="B385" s="82">
        <f>IF(HLOOKUP($BT385,Prisudvikling!$CC$7:$KP$63,D$3)&gt;0,MONTH(C385),0)</f>
        <v>8</v>
      </c>
      <c r="C385" s="65">
        <f>IF(HLOOKUP($BT385,Prisudvikling!$CC$7:$KP$63,D$3)&gt;0,HLOOKUP($BT385,Prisudvikling!$CC$7:$KP$63,C$3),"")</f>
        <v>41138</v>
      </c>
      <c r="D385" s="105">
        <f>IF(HLOOKUP($BT385,Prisudvikling!$CC$7:$KP$63,D$3)&gt;0,HLOOKUP($BT385,Prisudvikling!$CC$7:$KP$63,D$3),"")</f>
        <v>176.23</v>
      </c>
      <c r="E385" s="105">
        <f>IF(HLOOKUP($BT385,Prisudvikling!$CC$7:$KP$63,E$3)&gt;0,HLOOKUP($BT385,Prisudvikling!$CC$7:$KP$63,E$3),"")</f>
        <v>179.96</v>
      </c>
      <c r="F385" s="105">
        <f>IF(HLOOKUP($BT385,Prisudvikling!$CC$7:$KP$63,F$3)&gt;0,HLOOKUP($BT385,Prisudvikling!$CC$7:$KP$63,F$3),"")</f>
        <v>170</v>
      </c>
      <c r="G385" s="105">
        <f>IF(HLOOKUP($BT385,Prisudvikling!$CC$7:$KP$63,G$3)&gt;0,HLOOKUP($BT385,Prisudvikling!$CC$7:$KP$63,G$3),"")</f>
        <v>190</v>
      </c>
      <c r="H385" s="105" t="str">
        <f>IF(HLOOKUP($BT385,Prisudvikling!$CC$7:$KP$63,H$3)&gt;0,HLOOKUP($BT385,Prisudvikling!$CC$7:$KP$63,H$3),"")</f>
        <v/>
      </c>
      <c r="I385" s="105">
        <f>IF(HLOOKUP($BT385,Prisudvikling!$CC$7:$KP$63,I$3)&gt;0,HLOOKUP($BT385,Prisudvikling!$CC$7:$KP$63,I$3),"")</f>
        <v>400</v>
      </c>
      <c r="J385" s="105">
        <f>IF(HLOOKUP($BT385,Prisudvikling!$CC$7:$KP$63,J$3)&gt;0,HLOOKUP($BT385,Prisudvikling!$CC$7:$KP$63,J$3),"")</f>
        <v>679.5</v>
      </c>
      <c r="K385" s="105">
        <f>IF(HLOOKUP($BT385,Prisudvikling!$CC$7:$KP$63,K$3)&gt;0,HLOOKUP($BT385,Prisudvikling!$CC$7:$KP$63,K$3),"")</f>
        <v>257</v>
      </c>
      <c r="L385" s="105">
        <f>IF(HLOOKUP($BT385,Prisudvikling!$CC$7:$KP$63,L$3)&gt;0,HLOOKUP($BT385,Prisudvikling!$CC$7:$KP$63,L$3),"")</f>
        <v>264</v>
      </c>
      <c r="M385" s="105">
        <f>IF(HLOOKUP($BT385,Prisudvikling!$CC$7:$KP$63,M$3)&gt;0,HLOOKUP($BT385,Prisudvikling!$CC$7:$KP$63,M$3),"")</f>
        <v>250</v>
      </c>
      <c r="N385" s="105">
        <f>IF(HLOOKUP($BT385,Prisudvikling!$CC$7:$KP$63,N$3)&gt;0,HLOOKUP($BT385,Prisudvikling!$CC$7:$KP$63,N$3),"")</f>
        <v>1080</v>
      </c>
      <c r="O385" s="105">
        <f>IF(HLOOKUP($BT385,Prisudvikling!$CC$7:$KP$63,O$3)&gt;0,HLOOKUP($BT385,Prisudvikling!$CC$7:$KP$63,O$3),"")</f>
        <v>687</v>
      </c>
      <c r="P385" s="105">
        <f>IF(HLOOKUP($BT385,Prisudvikling!$CC$7:$KP$63,P$3)&gt;0,HLOOKUP($BT385,Prisudvikling!$CC$7:$KP$63,P$3),"")</f>
        <v>528</v>
      </c>
      <c r="Q385" s="105">
        <f>IF(HLOOKUP($BT385,Prisudvikling!$CC$7:$KP$63,Q$3)&gt;0,HLOOKUP($BT385,Prisudvikling!$CC$7:$KP$63,Q$3),"")</f>
        <v>975</v>
      </c>
      <c r="R385" s="105">
        <f>IF(HLOOKUP($BT385,Prisudvikling!$CC$7:$KP$63,R$3)&gt;0,HLOOKUP($BT385,Prisudvikling!$CC$7:$KP$63,R$3),"")</f>
        <v>947</v>
      </c>
      <c r="S385" s="105">
        <f>IF(HLOOKUP($BT385,Prisudvikling!$CC$7:$KP$63,S$3)&gt;0,HLOOKUP($BT385,Prisudvikling!$CC$7:$KP$63,S$3),"")</f>
        <v>538</v>
      </c>
      <c r="T385" s="105">
        <f>IF(HLOOKUP($BT385,Prisudvikling!$CC$7:$KP$63,T$3)&gt;0,HLOOKUP($BT385,Prisudvikling!$CC$7:$KP$63,T$3),"")</f>
        <v>495</v>
      </c>
      <c r="U385" s="105">
        <f>IF(HLOOKUP($BT385,Prisudvikling!$CC$7:$KP$63,U$3)&gt;0,HLOOKUP($BT385,Prisudvikling!$CC$7:$KP$63,U$3),"")</f>
        <v>262.5</v>
      </c>
      <c r="V385" s="105">
        <f>IF(HLOOKUP($BT385,Prisudvikling!$CC$7:$KP$63,V$3)&gt;0,HLOOKUP($BT385,Prisudvikling!$CC$7:$KP$63,V$3),"")</f>
        <v>295.75</v>
      </c>
      <c r="W385" s="105">
        <f>IF(HLOOKUP($BT385,Prisudvikling!$CC$7:$KP$63,W$3)&gt;0,HLOOKUP($BT385,Prisudvikling!$CC$7:$KP$63,W$3),"")</f>
        <v>318</v>
      </c>
      <c r="X385" s="32" t="str">
        <f>IF(HLOOKUP($BT385,Prisudvikling!$CC$7:$KP$63,X$3)&gt;0,HLOOKUP($BT385,Prisudvikling!$CC$7:$KP$63,X$3),"")</f>
        <v/>
      </c>
      <c r="Y385" s="32">
        <f>IF(HLOOKUP($BT385,Prisudvikling!$CC$7:$KP$63,Y$3)&gt;0,HLOOKUP($BT385,Prisudvikling!$CC$7:$KP$63,Y$3),"")</f>
        <v>1.8871092307175719</v>
      </c>
      <c r="Z385" s="32">
        <f>IF(HLOOKUP($BT385,Prisudvikling!$CC$7:$KP$63,Z$3)&gt;0,HLOOKUP($BT385,Prisudvikling!$CC$7:$KP$63,Z$3),"")</f>
        <v>3.33</v>
      </c>
      <c r="AA385" s="32">
        <f>IF(HLOOKUP($BT385,Prisudvikling!$CC$7:$KP$63,AA$3)&gt;0,HLOOKUP($BT385,Prisudvikling!$CC$7:$KP$63,AA$3),"")</f>
        <v>1.93</v>
      </c>
      <c r="AB385" s="32">
        <f>IF(HLOOKUP($BT385,Prisudvikling!$CC$7:$KP$63,AB$3)&gt;0,HLOOKUP($BT385,Prisudvikling!$CC$7:$KP$63,AB$3),"")</f>
        <v>8.75</v>
      </c>
      <c r="AC385" s="32">
        <f>IF(HLOOKUP($BT385,Prisudvikling!$CC$7:$KP$63,AC$3)&gt;0,HLOOKUP($BT385,Prisudvikling!$CC$7:$KP$63,AC$3),"")</f>
        <v>12</v>
      </c>
      <c r="AD385" s="32" t="str">
        <f>IF(HLOOKUP($BT385,Prisudvikling!$CC$7:$KP$63,AD$3)&gt;0,HLOOKUP($BT385,Prisudvikling!$CC$7:$KP$63,AD$3),"")</f>
        <v/>
      </c>
      <c r="AE385" s="32" t="str">
        <f>IF(HLOOKUP($BT385,Prisudvikling!$CC$7:$KP$63,AE$3)&gt;0,HLOOKUP($BT385,Prisudvikling!$CC$7:$KP$63,AE$3),"")</f>
        <v/>
      </c>
      <c r="AF385" s="32">
        <f>IF(HLOOKUP($BT385,Prisudvikling!$CC$7:$KP$63,AF$3)&gt;0,HLOOKUP($BT385,Prisudvikling!$CC$7:$KP$63,AF$3),"")</f>
        <v>1490</v>
      </c>
      <c r="AG385" s="32">
        <f>IF(HLOOKUP($BT385,Prisudvikling!$CC$7:$KP$63,AG$3)&gt;0,HLOOKUP($BT385,Prisudvikling!$CC$7:$KP$63,AG$3),"")</f>
        <v>2630</v>
      </c>
      <c r="AH385" s="32">
        <f>IF(HLOOKUP($BT385,Prisudvikling!$CC$7:$KP$63,AH$3)&gt;0,HLOOKUP($BT385,Prisudvikling!$CC$7:$KP$63,AH$3),"")</f>
        <v>1520</v>
      </c>
      <c r="AI385" s="32">
        <f>IF(HLOOKUP($BT385,Prisudvikling!$CC$7:$KP$63,AI$3)&gt;0,HLOOKUP($BT385,Prisudvikling!$CC$7:$KP$63,AI$3),"")</f>
        <v>6910</v>
      </c>
      <c r="AJ385" s="32">
        <f>IF(HLOOKUP($BT385,Prisudvikling!$CC$7:$KP$63,AJ$3)&gt;0,HLOOKUP($BT385,Prisudvikling!$CC$7:$KP$63,AJ$3),"")</f>
        <v>9470</v>
      </c>
      <c r="AK385" s="32" t="str">
        <f>IF(HLOOKUP($BT385,Prisudvikling!$CC$7:$KP$63,AK$3)&gt;0,HLOOKUP($BT385,Prisudvikling!$CC$7:$KP$63,AK$3),"")</f>
        <v xml:space="preserve"> </v>
      </c>
      <c r="AL385" s="32" t="str">
        <f>IF(HLOOKUP($BT385,Prisudvikling!$CC$7:$KP$63,AL$3)&gt;0,HLOOKUP($BT385,Prisudvikling!$CC$7:$KP$63,AL$3),"")</f>
        <v/>
      </c>
      <c r="AM385" s="32" t="str">
        <f>IF(HLOOKUP($BT385,Prisudvikling!$CC$7:$KP$63,AM$3)&gt;0,HLOOKUP($BT385,Prisudvikling!$CC$7:$KP$63,AM$3),"")</f>
        <v/>
      </c>
      <c r="AN385" s="113">
        <f>IF(HLOOKUP($BT385,Prisudvikling!$CC$7:$KP$63,AN$3)&gt;0,HLOOKUP($BT385,Prisudvikling!$CC$7:$KP$63,AN$3),"")</f>
        <v>233.4779079781319</v>
      </c>
      <c r="AO385" s="113">
        <f>IF(HLOOKUP($BT385,Prisudvikling!$CC$7:$KP$63,AO$3)&gt;0,HLOOKUP($BT385,Prisudvikling!$CC$7:$KP$63,AO$3),"")</f>
        <v>241.5</v>
      </c>
      <c r="AP385" s="113">
        <f>IF(HLOOKUP($BT385,Prisudvikling!$CC$7:$KP$63,AP$3)&gt;0,HLOOKUP($BT385,Prisudvikling!$CC$7:$KP$63,AP$3),"")</f>
        <v>236.74893138506147</v>
      </c>
      <c r="AQ385" s="113">
        <f>IF(HLOOKUP($BT385,Prisudvikling!$CC$7:$KP$63,AQ$3)&gt;0,HLOOKUP($BT385,Prisudvikling!$CC$7:$KP$63,AQ$3),"")</f>
        <v>206.75014922129444</v>
      </c>
      <c r="AR385" s="113">
        <f>IF(HLOOKUP($BT385,Prisudvikling!$CC$7:$KP$63,AR$3)&gt;0,HLOOKUP($BT385,Prisudvikling!$CC$7:$KP$63,AR$3),"")</f>
        <v>214.8</v>
      </c>
      <c r="AS385" s="113">
        <f>IF(HLOOKUP($BT385,Prisudvikling!$CC$7:$KP$63,AS$3)&gt;0,HLOOKUP($BT385,Prisudvikling!$CC$7:$KP$63,AS$3),"")</f>
        <v>206.92893862765959</v>
      </c>
      <c r="AT385" s="113">
        <f>IF(HLOOKUP($BT385,Prisudvikling!$CC$7:$KP$63,AT$3)&gt;0,HLOOKUP($BT385,Prisudvikling!$CC$7:$KP$63,AT$3),"")</f>
        <v>175.30753122216279</v>
      </c>
      <c r="AU385" s="113">
        <f>IF(HLOOKUP($BT385,Prisudvikling!$CC$7:$KP$63,AU$3)&gt;0,HLOOKUP($BT385,Prisudvikling!$CC$7:$KP$63,AU$3),"")</f>
        <v>183.3</v>
      </c>
      <c r="AV385" s="113" t="str">
        <f>IF(HLOOKUP($BT385,Prisudvikling!$CC$7:$KP$63,AV$3)&gt;0,HLOOKUP($BT385,Prisudvikling!$CC$7:$KP$63,AV$3),"")</f>
        <v/>
      </c>
      <c r="AW385" s="113">
        <f>IF(HLOOKUP($BT385,Prisudvikling!$CC$7:$KP$63,AW$3)&gt;0,HLOOKUP($BT385,Prisudvikling!$CC$7:$KP$63,AW$3),"")</f>
        <v>195.16013472744137</v>
      </c>
      <c r="AX385" s="113">
        <f>IF(HLOOKUP($BT385,Prisudvikling!$CC$7:$KP$63,AX$3)&gt;0,HLOOKUP($BT385,Prisudvikling!$CC$7:$KP$63,AX$3),"")</f>
        <v>203.2</v>
      </c>
      <c r="BT385">
        <v>62</v>
      </c>
    </row>
    <row r="386" spans="1:72" x14ac:dyDescent="0.2">
      <c r="A386" s="82">
        <f>IF(HLOOKUP($BT386,Prisudvikling!$CC$7:$KP$63,D$3)&gt;0,YEAR(C386),0)</f>
        <v>2012</v>
      </c>
      <c r="B386" s="82">
        <f>IF(HLOOKUP($BT386,Prisudvikling!$CC$7:$KP$63,D$3)&gt;0,MONTH(C386),0)</f>
        <v>8</v>
      </c>
      <c r="C386" s="65">
        <f>IF(HLOOKUP($BT386,Prisudvikling!$CC$7:$KP$63,D$3)&gt;0,HLOOKUP($BT386,Prisudvikling!$CC$7:$KP$63,C$3),"")</f>
        <v>41145</v>
      </c>
      <c r="D386" s="105">
        <f>IF(HLOOKUP($BT386,Prisudvikling!$CC$7:$KP$63,D$3)&gt;0,HLOOKUP($BT386,Prisudvikling!$CC$7:$KP$63,D$3),"")</f>
        <v>165.05</v>
      </c>
      <c r="E386" s="105">
        <f>IF(HLOOKUP($BT386,Prisudvikling!$CC$7:$KP$63,E$3)&gt;0,HLOOKUP($BT386,Prisudvikling!$CC$7:$KP$63,E$3),"")</f>
        <v>179.96</v>
      </c>
      <c r="F386" s="105">
        <f>IF(HLOOKUP($BT386,Prisudvikling!$CC$7:$KP$63,F$3)&gt;0,HLOOKUP($BT386,Prisudvikling!$CC$7:$KP$63,F$3),"")</f>
        <v>170</v>
      </c>
      <c r="G386" s="105">
        <f>IF(HLOOKUP($BT386,Prisudvikling!$CC$7:$KP$63,G$3)&gt;0,HLOOKUP($BT386,Prisudvikling!$CC$7:$KP$63,G$3),"")</f>
        <v>190</v>
      </c>
      <c r="H386" s="105" t="str">
        <f>IF(HLOOKUP($BT386,Prisudvikling!$CC$7:$KP$63,H$3)&gt;0,HLOOKUP($BT386,Prisudvikling!$CC$7:$KP$63,H$3),"")</f>
        <v/>
      </c>
      <c r="I386" s="105">
        <f>IF(HLOOKUP($BT386,Prisudvikling!$CC$7:$KP$63,I$3)&gt;0,HLOOKUP($BT386,Prisudvikling!$CC$7:$KP$63,I$3),"")</f>
        <v>405</v>
      </c>
      <c r="J386" s="105">
        <f>IF(HLOOKUP($BT386,Prisudvikling!$CC$7:$KP$63,J$3)&gt;0,HLOOKUP($BT386,Prisudvikling!$CC$7:$KP$63,J$3),"")</f>
        <v>719.75</v>
      </c>
      <c r="K386" s="105">
        <f>IF(HLOOKUP($BT386,Prisudvikling!$CC$7:$KP$63,K$3)&gt;0,HLOOKUP($BT386,Prisudvikling!$CC$7:$KP$63,K$3),"")</f>
        <v>249.75</v>
      </c>
      <c r="L386" s="105">
        <f>IF(HLOOKUP($BT386,Prisudvikling!$CC$7:$KP$63,L$3)&gt;0,HLOOKUP($BT386,Prisudvikling!$CC$7:$KP$63,L$3),"")</f>
        <v>260.25</v>
      </c>
      <c r="M386" s="105">
        <f>IF(HLOOKUP($BT386,Prisudvikling!$CC$7:$KP$63,M$3)&gt;0,HLOOKUP($BT386,Prisudvikling!$CC$7:$KP$63,M$3),"")</f>
        <v>248.75</v>
      </c>
      <c r="N386" s="105">
        <f>IF(HLOOKUP($BT386,Prisudvikling!$CC$7:$KP$63,N$3)&gt;0,HLOOKUP($BT386,Prisudvikling!$CC$7:$KP$63,N$3),"")</f>
        <v>1080</v>
      </c>
      <c r="O386" s="105">
        <f>IF(HLOOKUP($BT386,Prisudvikling!$CC$7:$KP$63,O$3)&gt;0,HLOOKUP($BT386,Prisudvikling!$CC$7:$KP$63,O$3),"")</f>
        <v>679.5</v>
      </c>
      <c r="P386" s="105">
        <f>IF(HLOOKUP($BT386,Prisudvikling!$CC$7:$KP$63,P$3)&gt;0,HLOOKUP($BT386,Prisudvikling!$CC$7:$KP$63,P$3),"")</f>
        <v>528</v>
      </c>
      <c r="Q386" s="105">
        <f>IF(HLOOKUP($BT386,Prisudvikling!$CC$7:$KP$63,Q$3)&gt;0,HLOOKUP($BT386,Prisudvikling!$CC$7:$KP$63,Q$3),"")</f>
        <v>975</v>
      </c>
      <c r="R386" s="105">
        <f>IF(HLOOKUP($BT386,Prisudvikling!$CC$7:$KP$63,R$3)&gt;0,HLOOKUP($BT386,Prisudvikling!$CC$7:$KP$63,R$3),"")</f>
        <v>947</v>
      </c>
      <c r="S386" s="105">
        <f>IF(HLOOKUP($BT386,Prisudvikling!$CC$7:$KP$63,S$3)&gt;0,HLOOKUP($BT386,Prisudvikling!$CC$7:$KP$63,S$3),"")</f>
        <v>538</v>
      </c>
      <c r="T386" s="105">
        <f>IF(HLOOKUP($BT386,Prisudvikling!$CC$7:$KP$63,T$3)&gt;0,HLOOKUP($BT386,Prisudvikling!$CC$7:$KP$63,T$3),"")</f>
        <v>495</v>
      </c>
      <c r="U386" s="105">
        <f>IF(HLOOKUP($BT386,Prisudvikling!$CC$7:$KP$63,U$3)&gt;0,HLOOKUP($BT386,Prisudvikling!$CC$7:$KP$63,U$3),"")</f>
        <v>262</v>
      </c>
      <c r="V386" s="105">
        <f>IF(HLOOKUP($BT386,Prisudvikling!$CC$7:$KP$63,V$3)&gt;0,HLOOKUP($BT386,Prisudvikling!$CC$7:$KP$63,V$3),"")</f>
        <v>293.75</v>
      </c>
      <c r="W386" s="105">
        <f>IF(HLOOKUP($BT386,Prisudvikling!$CC$7:$KP$63,W$3)&gt;0,HLOOKUP($BT386,Prisudvikling!$CC$7:$KP$63,W$3),"")</f>
        <v>315.5</v>
      </c>
      <c r="X386" s="32" t="str">
        <f>IF(HLOOKUP($BT386,Prisudvikling!$CC$7:$KP$63,X$3)&gt;0,HLOOKUP($BT386,Prisudvikling!$CC$7:$KP$63,X$3),"")</f>
        <v/>
      </c>
      <c r="Y386" s="32">
        <f>IF(HLOOKUP($BT386,Prisudvikling!$CC$7:$KP$63,Y$3)&gt;0,HLOOKUP($BT386,Prisudvikling!$CC$7:$KP$63,Y$3),"")</f>
        <v>1.8535307746549814</v>
      </c>
      <c r="Z386" s="32">
        <f>IF(HLOOKUP($BT386,Prisudvikling!$CC$7:$KP$63,Z$3)&gt;0,HLOOKUP($BT386,Prisudvikling!$CC$7:$KP$63,Z$3),"")</f>
        <v>3.3041200765588798</v>
      </c>
      <c r="AA386" s="32">
        <f>IF(HLOOKUP($BT386,Prisudvikling!$CC$7:$KP$63,AA$3)&gt;0,HLOOKUP($BT386,Prisudvikling!$CC$7:$KP$63,AA$3),"")</f>
        <v>1.93</v>
      </c>
      <c r="AB386" s="32">
        <f>IF(HLOOKUP($BT386,Prisudvikling!$CC$7:$KP$63,AB$3)&gt;0,HLOOKUP($BT386,Prisudvikling!$CC$7:$KP$63,AB$3),"")</f>
        <v>8.75</v>
      </c>
      <c r="AC386" s="32">
        <f>IF(HLOOKUP($BT386,Prisudvikling!$CC$7:$KP$63,AC$3)&gt;0,HLOOKUP($BT386,Prisudvikling!$CC$7:$KP$63,AC$3),"")</f>
        <v>12</v>
      </c>
      <c r="AD386" s="32" t="str">
        <f>IF(HLOOKUP($BT386,Prisudvikling!$CC$7:$KP$63,AD$3)&gt;0,HLOOKUP($BT386,Prisudvikling!$CC$7:$KP$63,AD$3),"")</f>
        <v/>
      </c>
      <c r="AE386" s="32" t="str">
        <f>IF(HLOOKUP($BT386,Prisudvikling!$CC$7:$KP$63,AE$3)&gt;0,HLOOKUP($BT386,Prisudvikling!$CC$7:$KP$63,AE$3),"")</f>
        <v/>
      </c>
      <c r="AF386" s="32">
        <f>IF(HLOOKUP($BT386,Prisudvikling!$CC$7:$KP$63,AF$3)&gt;0,HLOOKUP($BT386,Prisudvikling!$CC$7:$KP$63,AF$3),"")</f>
        <v>1460</v>
      </c>
      <c r="AG386" s="32">
        <f>IF(HLOOKUP($BT386,Prisudvikling!$CC$7:$KP$63,AG$3)&gt;0,HLOOKUP($BT386,Prisudvikling!$CC$7:$KP$63,AG$3),"")</f>
        <v>2610</v>
      </c>
      <c r="AH386" s="32">
        <f>IF(HLOOKUP($BT386,Prisudvikling!$CC$7:$KP$63,AH$3)&gt;0,HLOOKUP($BT386,Prisudvikling!$CC$7:$KP$63,AH$3),"")</f>
        <v>1520</v>
      </c>
      <c r="AI386" s="32">
        <f>IF(HLOOKUP($BT386,Prisudvikling!$CC$7:$KP$63,AI$3)&gt;0,HLOOKUP($BT386,Prisudvikling!$CC$7:$KP$63,AI$3),"")</f>
        <v>6910</v>
      </c>
      <c r="AJ386" s="32">
        <f>IF(HLOOKUP($BT386,Prisudvikling!$CC$7:$KP$63,AJ$3)&gt;0,HLOOKUP($BT386,Prisudvikling!$CC$7:$KP$63,AJ$3),"")</f>
        <v>9470</v>
      </c>
      <c r="AK386" s="32" t="str">
        <f>IF(HLOOKUP($BT386,Prisudvikling!$CC$7:$KP$63,AK$3)&gt;0,HLOOKUP($BT386,Prisudvikling!$CC$7:$KP$63,AK$3),"")</f>
        <v xml:space="preserve"> </v>
      </c>
      <c r="AL386" s="32" t="str">
        <f>IF(HLOOKUP($BT386,Prisudvikling!$CC$7:$KP$63,AL$3)&gt;0,HLOOKUP($BT386,Prisudvikling!$CC$7:$KP$63,AL$3),"")</f>
        <v/>
      </c>
      <c r="AM386" s="32" t="str">
        <f>IF(HLOOKUP($BT386,Prisudvikling!$CC$7:$KP$63,AM$3)&gt;0,HLOOKUP($BT386,Prisudvikling!$CC$7:$KP$63,AM$3),"")</f>
        <v/>
      </c>
      <c r="AN386" s="113">
        <f>IF(HLOOKUP($BT386,Prisudvikling!$CC$7:$KP$63,AN$3)&gt;0,HLOOKUP($BT386,Prisudvikling!$CC$7:$KP$63,AN$3),"")</f>
        <v>230.63038336231153</v>
      </c>
      <c r="AO386" s="113">
        <f>IF(HLOOKUP($BT386,Prisudvikling!$CC$7:$KP$63,AO$3)&gt;0,HLOOKUP($BT386,Prisudvikling!$CC$7:$KP$63,AO$3),"")</f>
        <v>238.6</v>
      </c>
      <c r="AP386" s="113">
        <f>IF(HLOOKUP($BT386,Prisudvikling!$CC$7:$KP$63,AP$3)&gt;0,HLOOKUP($BT386,Prisudvikling!$CC$7:$KP$63,AP$3),"")</f>
        <v>235.92447647412405</v>
      </c>
      <c r="AQ386" s="113">
        <f>IF(HLOOKUP($BT386,Prisudvikling!$CC$7:$KP$63,AQ$3)&gt;0,HLOOKUP($BT386,Prisudvikling!$CC$7:$KP$63,AQ$3),"")</f>
        <v>204.72643138104965</v>
      </c>
      <c r="AR386" s="113">
        <f>IF(HLOOKUP($BT386,Prisudvikling!$CC$7:$KP$63,AR$3)&gt;0,HLOOKUP($BT386,Prisudvikling!$CC$7:$KP$63,AR$3),"")</f>
        <v>212.7</v>
      </c>
      <c r="AS386" s="113">
        <f>IF(HLOOKUP($BT386,Prisudvikling!$CC$7:$KP$63,AS$3)&gt;0,HLOOKUP($BT386,Prisudvikling!$CC$7:$KP$63,AS$3),"")</f>
        <v>205.70458019544594</v>
      </c>
      <c r="AT386" s="113">
        <f>IF(HLOOKUP($BT386,Prisudvikling!$CC$7:$KP$63,AT$3)&gt;0,HLOOKUP($BT386,Prisudvikling!$CC$7:$KP$63,AT$3),"")</f>
        <v>168.96038662589262</v>
      </c>
      <c r="AU386" s="113">
        <f>IF(HLOOKUP($BT386,Prisudvikling!$CC$7:$KP$63,AU$3)&gt;0,HLOOKUP($BT386,Prisudvikling!$CC$7:$KP$63,AU$3),"")</f>
        <v>177</v>
      </c>
      <c r="AV386" s="113" t="str">
        <f>IF(HLOOKUP($BT386,Prisudvikling!$CC$7:$KP$63,AV$3)&gt;0,HLOOKUP($BT386,Prisudvikling!$CC$7:$KP$63,AV$3),"")</f>
        <v/>
      </c>
      <c r="AW386" s="113">
        <f>IF(HLOOKUP($BT386,Prisudvikling!$CC$7:$KP$63,AW$3)&gt;0,HLOOKUP($BT386,Prisudvikling!$CC$7:$KP$63,AW$3),"")</f>
        <v>192.05858490784178</v>
      </c>
      <c r="AX386" s="113">
        <f>IF(HLOOKUP($BT386,Prisudvikling!$CC$7:$KP$63,AX$3)&gt;0,HLOOKUP($BT386,Prisudvikling!$CC$7:$KP$63,AX$3),"")</f>
        <v>200.1</v>
      </c>
      <c r="BT386">
        <v>63</v>
      </c>
    </row>
    <row r="387" spans="1:72" x14ac:dyDescent="0.2">
      <c r="A387" s="82">
        <f>IF(HLOOKUP($BT387,Prisudvikling!$CC$7:$KP$63,D$3)&gt;0,YEAR(C387),0)</f>
        <v>2012</v>
      </c>
      <c r="B387" s="82">
        <f>IF(HLOOKUP($BT387,Prisudvikling!$CC$7:$KP$63,D$3)&gt;0,MONTH(C387),0)</f>
        <v>8</v>
      </c>
      <c r="C387" s="65">
        <f>IF(HLOOKUP($BT387,Prisudvikling!$CC$7:$KP$63,D$3)&gt;0,HLOOKUP($BT387,Prisudvikling!$CC$7:$KP$63,C$3),"")</f>
        <v>41152</v>
      </c>
      <c r="D387" s="105">
        <f>IF(HLOOKUP($BT387,Prisudvikling!$CC$7:$KP$63,D$3)&gt;0,HLOOKUP($BT387,Prisudvikling!$CC$7:$KP$63,D$3),"")</f>
        <v>176.23</v>
      </c>
      <c r="E387" s="105">
        <f>IF(HLOOKUP($BT387,Prisudvikling!$CC$7:$KP$63,E$3)&gt;0,HLOOKUP($BT387,Prisudvikling!$CC$7:$KP$63,E$3),"")</f>
        <v>186</v>
      </c>
      <c r="F387" s="105">
        <f>IF(HLOOKUP($BT387,Prisudvikling!$CC$7:$KP$63,F$3)&gt;0,HLOOKUP($BT387,Prisudvikling!$CC$7:$KP$63,F$3),"")</f>
        <v>172</v>
      </c>
      <c r="G387" s="105">
        <f>IF(HLOOKUP($BT387,Prisudvikling!$CC$7:$KP$63,G$3)&gt;0,HLOOKUP($BT387,Prisudvikling!$CC$7:$KP$63,G$3),"")</f>
        <v>200</v>
      </c>
      <c r="H387" s="105" t="str">
        <f>IF(HLOOKUP($BT387,Prisudvikling!$CC$7:$KP$63,H$3)&gt;0,HLOOKUP($BT387,Prisudvikling!$CC$7:$KP$63,H$3),"")</f>
        <v/>
      </c>
      <c r="I387" s="105">
        <f>IF(HLOOKUP($BT387,Prisudvikling!$CC$7:$KP$63,I$3)&gt;0,HLOOKUP($BT387,Prisudvikling!$CC$7:$KP$63,I$3),"")</f>
        <v>408.75</v>
      </c>
      <c r="J387" s="105">
        <f>IF(HLOOKUP($BT387,Prisudvikling!$CC$7:$KP$63,J$3)&gt;0,HLOOKUP($BT387,Prisudvikling!$CC$7:$KP$63,J$3),"")</f>
        <v>719.75</v>
      </c>
      <c r="K387" s="105">
        <f>IF(HLOOKUP($BT387,Prisudvikling!$CC$7:$KP$63,K$3)&gt;0,HLOOKUP($BT387,Prisudvikling!$CC$7:$KP$63,K$3),"")</f>
        <v>246</v>
      </c>
      <c r="L387" s="105">
        <f>IF(HLOOKUP($BT387,Prisudvikling!$CC$7:$KP$63,L$3)&gt;0,HLOOKUP($BT387,Prisudvikling!$CC$7:$KP$63,L$3),"")</f>
        <v>264</v>
      </c>
      <c r="M387" s="105">
        <f>IF(HLOOKUP($BT387,Prisudvikling!$CC$7:$KP$63,M$3)&gt;0,HLOOKUP($BT387,Prisudvikling!$CC$7:$KP$63,M$3),"")</f>
        <v>245</v>
      </c>
      <c r="N387" s="105">
        <f>IF(HLOOKUP($BT387,Prisudvikling!$CC$7:$KP$63,N$3)&gt;0,HLOOKUP($BT387,Prisudvikling!$CC$7:$KP$63,N$3),"")</f>
        <v>1130</v>
      </c>
      <c r="O387" s="105">
        <f>IF(HLOOKUP($BT387,Prisudvikling!$CC$7:$KP$63,O$3)&gt;0,HLOOKUP($BT387,Prisudvikling!$CC$7:$KP$63,O$3),"")</f>
        <v>696.5</v>
      </c>
      <c r="P387" s="105">
        <f>IF(HLOOKUP($BT387,Prisudvikling!$CC$7:$KP$63,P$3)&gt;0,HLOOKUP($BT387,Prisudvikling!$CC$7:$KP$63,P$3),"")</f>
        <v>528</v>
      </c>
      <c r="Q387" s="105">
        <f>IF(HLOOKUP($BT387,Prisudvikling!$CC$7:$KP$63,Q$3)&gt;0,HLOOKUP($BT387,Prisudvikling!$CC$7:$KP$63,Q$3),"")</f>
        <v>975</v>
      </c>
      <c r="R387" s="105">
        <f>IF(HLOOKUP($BT387,Prisudvikling!$CC$7:$KP$63,R$3)&gt;0,HLOOKUP($BT387,Prisudvikling!$CC$7:$KP$63,R$3),"")</f>
        <v>947</v>
      </c>
      <c r="S387" s="105">
        <f>IF(HLOOKUP($BT387,Prisudvikling!$CC$7:$KP$63,S$3)&gt;0,HLOOKUP($BT387,Prisudvikling!$CC$7:$KP$63,S$3),"")</f>
        <v>538</v>
      </c>
      <c r="T387" s="105">
        <f>IF(HLOOKUP($BT387,Prisudvikling!$CC$7:$KP$63,T$3)&gt;0,HLOOKUP($BT387,Prisudvikling!$CC$7:$KP$63,T$3),"")</f>
        <v>495</v>
      </c>
      <c r="U387" s="105">
        <f>IF(HLOOKUP($BT387,Prisudvikling!$CC$7:$KP$63,U$3)&gt;0,HLOOKUP($BT387,Prisudvikling!$CC$7:$KP$63,U$3),"")</f>
        <v>264.75</v>
      </c>
      <c r="V387" s="105">
        <f>IF(HLOOKUP($BT387,Prisudvikling!$CC$7:$KP$63,V$3)&gt;0,HLOOKUP($BT387,Prisudvikling!$CC$7:$KP$63,V$3),"")</f>
        <v>296.25</v>
      </c>
      <c r="W387" s="105">
        <f>IF(HLOOKUP($BT387,Prisudvikling!$CC$7:$KP$63,W$3)&gt;0,HLOOKUP($BT387,Prisudvikling!$CC$7:$KP$63,W$3),"")</f>
        <v>319</v>
      </c>
      <c r="X387" s="32" t="str">
        <f>IF(HLOOKUP($BT387,Prisudvikling!$CC$7:$KP$63,X$3)&gt;0,HLOOKUP($BT387,Prisudvikling!$CC$7:$KP$63,X$3),"")</f>
        <v/>
      </c>
      <c r="Y387" s="32">
        <f>IF(HLOOKUP($BT387,Prisudvikling!$CC$7:$KP$63,Y$3)&gt;0,HLOOKUP($BT387,Prisudvikling!$CC$7:$KP$63,Y$3),"")</f>
        <v>1.8535307746549814</v>
      </c>
      <c r="Z387" s="32">
        <f>IF(HLOOKUP($BT387,Prisudvikling!$CC$7:$KP$63,Z$3)&gt;0,HLOOKUP($BT387,Prisudvikling!$CC$7:$KP$63,Z$3),"")</f>
        <v>3.3041200765588798</v>
      </c>
      <c r="AA387" s="32">
        <f>IF(HLOOKUP($BT387,Prisudvikling!$CC$7:$KP$63,AA$3)&gt;0,HLOOKUP($BT387,Prisudvikling!$CC$7:$KP$63,AA$3),"")</f>
        <v>1.93</v>
      </c>
      <c r="AB387" s="32">
        <f>IF(HLOOKUP($BT387,Prisudvikling!$CC$7:$KP$63,AB$3)&gt;0,HLOOKUP($BT387,Prisudvikling!$CC$7:$KP$63,AB$3),"")</f>
        <v>8.75</v>
      </c>
      <c r="AC387" s="32">
        <f>IF(HLOOKUP($BT387,Prisudvikling!$CC$7:$KP$63,AC$3)&gt;0,HLOOKUP($BT387,Prisudvikling!$CC$7:$KP$63,AC$3),"")</f>
        <v>12</v>
      </c>
      <c r="AD387" s="32" t="str">
        <f>IF(HLOOKUP($BT387,Prisudvikling!$CC$7:$KP$63,AD$3)&gt;0,HLOOKUP($BT387,Prisudvikling!$CC$7:$KP$63,AD$3),"")</f>
        <v/>
      </c>
      <c r="AE387" s="32" t="str">
        <f>IF(HLOOKUP($BT387,Prisudvikling!$CC$7:$KP$63,AE$3)&gt;0,HLOOKUP($BT387,Prisudvikling!$CC$7:$KP$63,AE$3),"")</f>
        <v/>
      </c>
      <c r="AF387" s="32">
        <f>IF(HLOOKUP($BT387,Prisudvikling!$CC$7:$KP$63,AF$3)&gt;0,HLOOKUP($BT387,Prisudvikling!$CC$7:$KP$63,AF$3),"")</f>
        <v>1460</v>
      </c>
      <c r="AG387" s="32">
        <f>IF(HLOOKUP($BT387,Prisudvikling!$CC$7:$KP$63,AG$3)&gt;0,HLOOKUP($BT387,Prisudvikling!$CC$7:$KP$63,AG$3),"")</f>
        <v>2610</v>
      </c>
      <c r="AH387" s="32">
        <f>IF(HLOOKUP($BT387,Prisudvikling!$CC$7:$KP$63,AH$3)&gt;0,HLOOKUP($BT387,Prisudvikling!$CC$7:$KP$63,AH$3),"")</f>
        <v>1520</v>
      </c>
      <c r="AI387" s="32">
        <f>IF(HLOOKUP($BT387,Prisudvikling!$CC$7:$KP$63,AI$3)&gt;0,HLOOKUP($BT387,Prisudvikling!$CC$7:$KP$63,AI$3),"")</f>
        <v>6910</v>
      </c>
      <c r="AJ387" s="32">
        <f>IF(HLOOKUP($BT387,Prisudvikling!$CC$7:$KP$63,AJ$3)&gt;0,HLOOKUP($BT387,Prisudvikling!$CC$7:$KP$63,AJ$3),"")</f>
        <v>9470</v>
      </c>
      <c r="AK387" s="32" t="str">
        <f>IF(HLOOKUP($BT387,Prisudvikling!$CC$7:$KP$63,AK$3)&gt;0,HLOOKUP($BT387,Prisudvikling!$CC$7:$KP$63,AK$3),"")</f>
        <v xml:space="preserve"> </v>
      </c>
      <c r="AL387" s="32" t="str">
        <f>IF(HLOOKUP($BT387,Prisudvikling!$CC$7:$KP$63,AL$3)&gt;0,HLOOKUP($BT387,Prisudvikling!$CC$7:$KP$63,AL$3),"")</f>
        <v/>
      </c>
      <c r="AM387" s="32" t="str">
        <f>IF(HLOOKUP($BT387,Prisudvikling!$CC$7:$KP$63,AM$3)&gt;0,HLOOKUP($BT387,Prisudvikling!$CC$7:$KP$63,AM$3),"")</f>
        <v/>
      </c>
      <c r="AN387" s="113">
        <f>IF(HLOOKUP($BT387,Prisudvikling!$CC$7:$KP$63,AN$3)&gt;0,HLOOKUP($BT387,Prisudvikling!$CC$7:$KP$63,AN$3),"")</f>
        <v>238.05782254822645</v>
      </c>
      <c r="AO387" s="113">
        <f>IF(HLOOKUP($BT387,Prisudvikling!$CC$7:$KP$63,AO$3)&gt;0,HLOOKUP($BT387,Prisudvikling!$CC$7:$KP$63,AO$3),"")</f>
        <v>246.1</v>
      </c>
      <c r="AP387" s="113">
        <f>IF(HLOOKUP($BT387,Prisudvikling!$CC$7:$KP$63,AP$3)&gt;0,HLOOKUP($BT387,Prisudvikling!$CC$7:$KP$63,AP$3),"")</f>
        <v>241.13310847809916</v>
      </c>
      <c r="AQ387" s="113">
        <f>IF(HLOOKUP($BT387,Prisudvikling!$CC$7:$KP$63,AQ$3)&gt;0,HLOOKUP($BT387,Prisudvikling!$CC$7:$KP$63,AQ$3),"")</f>
        <v>211.46891631564344</v>
      </c>
      <c r="AR387" s="113">
        <f>IF(HLOOKUP($BT387,Prisudvikling!$CC$7:$KP$63,AR$3)&gt;0,HLOOKUP($BT387,Prisudvikling!$CC$7:$KP$63,AR$3),"")</f>
        <v>219.5</v>
      </c>
      <c r="AS387" s="113">
        <f>IF(HLOOKUP($BT387,Prisudvikling!$CC$7:$KP$63,AS$3)&gt;0,HLOOKUP($BT387,Prisudvikling!$CC$7:$KP$63,AS$3),"")</f>
        <v>211.79929232627228</v>
      </c>
      <c r="AT387" s="113">
        <f>IF(HLOOKUP($BT387,Prisudvikling!$CC$7:$KP$63,AT$3)&gt;0,HLOOKUP($BT387,Prisudvikling!$CC$7:$KP$63,AT$3),"")</f>
        <v>177.87970115494679</v>
      </c>
      <c r="AU387" s="113">
        <f>IF(HLOOKUP($BT387,Prisudvikling!$CC$7:$KP$63,AU$3)&gt;0,HLOOKUP($BT387,Prisudvikling!$CC$7:$KP$63,AU$3),"")</f>
        <v>185.9</v>
      </c>
      <c r="AV387" s="113" t="str">
        <f>IF(HLOOKUP($BT387,Prisudvikling!$CC$7:$KP$63,AV$3)&gt;0,HLOOKUP($BT387,Prisudvikling!$CC$7:$KP$63,AV$3),"")</f>
        <v/>
      </c>
      <c r="AW387" s="113">
        <f>IF(HLOOKUP($BT387,Prisudvikling!$CC$7:$KP$63,AW$3)&gt;0,HLOOKUP($BT387,Prisudvikling!$CC$7:$KP$63,AW$3),"")</f>
        <v>199.64678392261916</v>
      </c>
      <c r="AX387" s="113">
        <f>IF(HLOOKUP($BT387,Prisudvikling!$CC$7:$KP$63,AX$3)&gt;0,HLOOKUP($BT387,Prisudvikling!$CC$7:$KP$63,AX$3),"")</f>
        <v>207.6</v>
      </c>
      <c r="BT387">
        <v>64</v>
      </c>
    </row>
    <row r="388" spans="1:72" x14ac:dyDescent="0.2">
      <c r="A388" s="82">
        <f>IF(HLOOKUP($BT388,Prisudvikling!$CC$7:$KP$63,D$3)&gt;0,YEAR(C388),0)</f>
        <v>2012</v>
      </c>
      <c r="B388" s="82">
        <f>IF(HLOOKUP($BT388,Prisudvikling!$CC$7:$KP$63,D$3)&gt;0,MONTH(C388),0)</f>
        <v>9</v>
      </c>
      <c r="C388" s="65">
        <f>IF(HLOOKUP($BT388,Prisudvikling!$CC$7:$KP$63,D$3)&gt;0,HLOOKUP($BT388,Prisudvikling!$CC$7:$KP$63,C$3),"")</f>
        <v>41159</v>
      </c>
      <c r="D388" s="105">
        <f>IF(HLOOKUP($BT388,Prisudvikling!$CC$7:$KP$63,D$3)&gt;0,HLOOKUP($BT388,Prisudvikling!$CC$7:$KP$63,D$3),"")</f>
        <v>178</v>
      </c>
      <c r="E388" s="105">
        <f>IF(HLOOKUP($BT388,Prisudvikling!$CC$7:$KP$63,E$3)&gt;0,HLOOKUP($BT388,Prisudvikling!$CC$7:$KP$63,E$3),"")</f>
        <v>188.16</v>
      </c>
      <c r="F388" s="105">
        <f>IF(HLOOKUP($BT388,Prisudvikling!$CC$7:$KP$63,F$3)&gt;0,HLOOKUP($BT388,Prisudvikling!$CC$7:$KP$63,F$3),"")</f>
        <v>175</v>
      </c>
      <c r="G388" s="105">
        <f>IF(HLOOKUP($BT388,Prisudvikling!$CC$7:$KP$63,G$3)&gt;0,HLOOKUP($BT388,Prisudvikling!$CC$7:$KP$63,G$3),"")</f>
        <v>205</v>
      </c>
      <c r="H388" s="105" t="str">
        <f>IF(HLOOKUP($BT388,Prisudvikling!$CC$7:$KP$63,H$3)&gt;0,HLOOKUP($BT388,Prisudvikling!$CC$7:$KP$63,H$3),"")</f>
        <v/>
      </c>
      <c r="I388" s="105">
        <f>IF(HLOOKUP($BT388,Prisudvikling!$CC$7:$KP$63,I$3)&gt;0,HLOOKUP($BT388,Prisudvikling!$CC$7:$KP$63,I$3),"")</f>
        <v>411</v>
      </c>
      <c r="J388" s="105">
        <f>IF(HLOOKUP($BT388,Prisudvikling!$CC$7:$KP$63,J$3)&gt;0,HLOOKUP($BT388,Prisudvikling!$CC$7:$KP$63,J$3),"")</f>
        <v>719.75</v>
      </c>
      <c r="K388" s="105">
        <f>IF(HLOOKUP($BT388,Prisudvikling!$CC$7:$KP$63,K$3)&gt;0,HLOOKUP($BT388,Prisudvikling!$CC$7:$KP$63,K$3),"")</f>
        <v>247</v>
      </c>
      <c r="L388" s="105">
        <f>IF(HLOOKUP($BT388,Prisudvikling!$CC$7:$KP$63,L$3)&gt;0,HLOOKUP($BT388,Prisudvikling!$CC$7:$KP$63,L$3),"")</f>
        <v>262</v>
      </c>
      <c r="M388" s="105">
        <f>IF(HLOOKUP($BT388,Prisudvikling!$CC$7:$KP$63,M$3)&gt;0,HLOOKUP($BT388,Prisudvikling!$CC$7:$KP$63,M$3),"")</f>
        <v>249</v>
      </c>
      <c r="N388" s="105">
        <f>IF(HLOOKUP($BT388,Prisudvikling!$CC$7:$KP$63,N$3)&gt;0,HLOOKUP($BT388,Prisudvikling!$CC$7:$KP$63,N$3),"")</f>
        <v>1130</v>
      </c>
      <c r="O388" s="105">
        <f>IF(HLOOKUP($BT388,Prisudvikling!$CC$7:$KP$63,O$3)&gt;0,HLOOKUP($BT388,Prisudvikling!$CC$7:$KP$63,O$3),"")</f>
        <v>689.5</v>
      </c>
      <c r="P388" s="105">
        <f>IF(HLOOKUP($BT388,Prisudvikling!$CC$7:$KP$63,P$3)&gt;0,HLOOKUP($BT388,Prisudvikling!$CC$7:$KP$63,P$3),"")</f>
        <v>528</v>
      </c>
      <c r="Q388" s="105">
        <f>IF(HLOOKUP($BT388,Prisudvikling!$CC$7:$KP$63,Q$3)&gt;0,HLOOKUP($BT388,Prisudvikling!$CC$7:$KP$63,Q$3),"")</f>
        <v>975</v>
      </c>
      <c r="R388" s="105">
        <f>IF(HLOOKUP($BT388,Prisudvikling!$CC$7:$KP$63,R$3)&gt;0,HLOOKUP($BT388,Prisudvikling!$CC$7:$KP$63,R$3),"")</f>
        <v>976</v>
      </c>
      <c r="S388" s="105">
        <f>IF(HLOOKUP($BT388,Prisudvikling!$CC$7:$KP$63,S$3)&gt;0,HLOOKUP($BT388,Prisudvikling!$CC$7:$KP$63,S$3),"")</f>
        <v>540</v>
      </c>
      <c r="T388" s="105">
        <f>IF(HLOOKUP($BT388,Prisudvikling!$CC$7:$KP$63,T$3)&gt;0,HLOOKUP($BT388,Prisudvikling!$CC$7:$KP$63,T$3),"")</f>
        <v>495</v>
      </c>
      <c r="U388" s="105">
        <f>IF(HLOOKUP($BT388,Prisudvikling!$CC$7:$KP$63,U$3)&gt;0,HLOOKUP($BT388,Prisudvikling!$CC$7:$KP$63,U$3),"")</f>
        <v>267.5</v>
      </c>
      <c r="V388" s="105">
        <f>IF(HLOOKUP($BT388,Prisudvikling!$CC$7:$KP$63,V$3)&gt;0,HLOOKUP($BT388,Prisudvikling!$CC$7:$KP$63,V$3),"")</f>
        <v>299.5</v>
      </c>
      <c r="W388" s="105">
        <f>IF(HLOOKUP($BT388,Prisudvikling!$CC$7:$KP$63,W$3)&gt;0,HLOOKUP($BT388,Prisudvikling!$CC$7:$KP$63,W$3),"")</f>
        <v>323.5</v>
      </c>
      <c r="X388" s="32" t="str">
        <f>IF(HLOOKUP($BT388,Prisudvikling!$CC$7:$KP$63,X$3)&gt;0,HLOOKUP($BT388,Prisudvikling!$CC$7:$KP$63,X$3),"")</f>
        <v/>
      </c>
      <c r="Y388" s="32">
        <f>IF(HLOOKUP($BT388,Prisudvikling!$CC$7:$KP$63,Y$3)&gt;0,HLOOKUP($BT388,Prisudvikling!$CC$7:$KP$63,Y$3),"")</f>
        <v>1.8535307746549814</v>
      </c>
      <c r="Z388" s="32">
        <f>IF(HLOOKUP($BT388,Prisudvikling!$CC$7:$KP$63,Z$3)&gt;0,HLOOKUP($BT388,Prisudvikling!$CC$7:$KP$63,Z$3),"")</f>
        <v>3.3041200765588798</v>
      </c>
      <c r="AA388" s="32">
        <f>IF(HLOOKUP($BT388,Prisudvikling!$CC$7:$KP$63,AA$3)&gt;0,HLOOKUP($BT388,Prisudvikling!$CC$7:$KP$63,AA$3),"")</f>
        <v>1.93</v>
      </c>
      <c r="AB388" s="32">
        <f>IF(HLOOKUP($BT388,Prisudvikling!$CC$7:$KP$63,AB$3)&gt;0,HLOOKUP($BT388,Prisudvikling!$CC$7:$KP$63,AB$3),"")</f>
        <v>8.75</v>
      </c>
      <c r="AC388" s="32">
        <f>IF(HLOOKUP($BT388,Prisudvikling!$CC$7:$KP$63,AC$3)&gt;0,HLOOKUP($BT388,Prisudvikling!$CC$7:$KP$63,AC$3),"")</f>
        <v>12</v>
      </c>
      <c r="AD388" s="32" t="str">
        <f>IF(HLOOKUP($BT388,Prisudvikling!$CC$7:$KP$63,AD$3)&gt;0,HLOOKUP($BT388,Prisudvikling!$CC$7:$KP$63,AD$3),"")</f>
        <v/>
      </c>
      <c r="AE388" s="32" t="str">
        <f>IF(HLOOKUP($BT388,Prisudvikling!$CC$7:$KP$63,AE$3)&gt;0,HLOOKUP($BT388,Prisudvikling!$CC$7:$KP$63,AE$3),"")</f>
        <v/>
      </c>
      <c r="AF388" s="32">
        <f>IF(HLOOKUP($BT388,Prisudvikling!$CC$7:$KP$63,AF$3)&gt;0,HLOOKUP($BT388,Prisudvikling!$CC$7:$KP$63,AF$3),"")</f>
        <v>1460</v>
      </c>
      <c r="AG388" s="32">
        <f>IF(HLOOKUP($BT388,Prisudvikling!$CC$7:$KP$63,AG$3)&gt;0,HLOOKUP($BT388,Prisudvikling!$CC$7:$KP$63,AG$3),"")</f>
        <v>2610</v>
      </c>
      <c r="AH388" s="32">
        <f>IF(HLOOKUP($BT388,Prisudvikling!$CC$7:$KP$63,AH$3)&gt;0,HLOOKUP($BT388,Prisudvikling!$CC$7:$KP$63,AH$3),"")</f>
        <v>1520</v>
      </c>
      <c r="AI388" s="32">
        <f>IF(HLOOKUP($BT388,Prisudvikling!$CC$7:$KP$63,AI$3)&gt;0,HLOOKUP($BT388,Prisudvikling!$CC$7:$KP$63,AI$3),"")</f>
        <v>6910</v>
      </c>
      <c r="AJ388" s="32">
        <f>IF(HLOOKUP($BT388,Prisudvikling!$CC$7:$KP$63,AJ$3)&gt;0,HLOOKUP($BT388,Prisudvikling!$CC$7:$KP$63,AJ$3),"")</f>
        <v>9470</v>
      </c>
      <c r="AK388" s="32" t="str">
        <f>IF(HLOOKUP($BT388,Prisudvikling!$CC$7:$KP$63,AK$3)&gt;0,HLOOKUP($BT388,Prisudvikling!$CC$7:$KP$63,AK$3),"")</f>
        <v xml:space="preserve"> </v>
      </c>
      <c r="AL388" s="32" t="str">
        <f>IF(HLOOKUP($BT388,Prisudvikling!$CC$7:$KP$63,AL$3)&gt;0,HLOOKUP($BT388,Prisudvikling!$CC$7:$KP$63,AL$3),"")</f>
        <v/>
      </c>
      <c r="AM388" s="32" t="str">
        <f>IF(HLOOKUP($BT388,Prisudvikling!$CC$7:$KP$63,AM$3)&gt;0,HLOOKUP($BT388,Prisudvikling!$CC$7:$KP$63,AM$3),"")</f>
        <v/>
      </c>
      <c r="AN388" s="113">
        <f>IF(HLOOKUP($BT388,Prisudvikling!$CC$7:$KP$63,AN$3)&gt;0,HLOOKUP($BT388,Prisudvikling!$CC$7:$KP$63,AN$3),"")</f>
        <v>239.3911253251367</v>
      </c>
      <c r="AO388" s="113">
        <f>IF(HLOOKUP($BT388,Prisudvikling!$CC$7:$KP$63,AO$3)&gt;0,HLOOKUP($BT388,Prisudvikling!$CC$7:$KP$63,AO$3),"")</f>
        <v>247.4</v>
      </c>
      <c r="AP388" s="113">
        <f>IF(HLOOKUP($BT388,Prisudvikling!$CC$7:$KP$63,AP$3)&gt;0,HLOOKUP($BT388,Prisudvikling!$CC$7:$KP$63,AP$3),"")</f>
        <v>243.33542660396378</v>
      </c>
      <c r="AQ388" s="113">
        <f>IF(HLOOKUP($BT388,Prisudvikling!$CC$7:$KP$63,AQ$3)&gt;0,HLOOKUP($BT388,Prisudvikling!$CC$7:$KP$63,AQ$3),"")</f>
        <v>214.16033551499859</v>
      </c>
      <c r="AR388" s="113">
        <f>IF(HLOOKUP($BT388,Prisudvikling!$CC$7:$KP$63,AR$3)&gt;0,HLOOKUP($BT388,Prisudvikling!$CC$7:$KP$63,AR$3),"")</f>
        <v>222.2</v>
      </c>
      <c r="AS388" s="113">
        <f>IF(HLOOKUP($BT388,Prisudvikling!$CC$7:$KP$63,AS$3)&gt;0,HLOOKUP($BT388,Prisudvikling!$CC$7:$KP$63,AS$3),"")</f>
        <v>213.67853734108004</v>
      </c>
      <c r="AT388" s="113">
        <f>IF(HLOOKUP($BT388,Prisudvikling!$CC$7:$KP$63,AT$3)&gt;0,HLOOKUP($BT388,Prisudvikling!$CC$7:$KP$63,AT$3),"")</f>
        <v>179.51700107763091</v>
      </c>
      <c r="AU388" s="113">
        <f>IF(HLOOKUP($BT388,Prisudvikling!$CC$7:$KP$63,AU$3)&gt;0,HLOOKUP($BT388,Prisudvikling!$CC$7:$KP$63,AU$3),"")</f>
        <v>187.5</v>
      </c>
      <c r="AV388" s="113" t="str">
        <f>IF(HLOOKUP($BT388,Prisudvikling!$CC$7:$KP$63,AV$3)&gt;0,HLOOKUP($BT388,Prisudvikling!$CC$7:$KP$63,AV$3),"")</f>
        <v/>
      </c>
      <c r="AW388" s="113">
        <f>IF(HLOOKUP($BT388,Prisudvikling!$CC$7:$KP$63,AW$3)&gt;0,HLOOKUP($BT388,Prisudvikling!$CC$7:$KP$63,AW$3),"")</f>
        <v>201.58615041598429</v>
      </c>
      <c r="AX388" s="113">
        <f>IF(HLOOKUP($BT388,Prisudvikling!$CC$7:$KP$63,AX$3)&gt;0,HLOOKUP($BT388,Prisudvikling!$CC$7:$KP$63,AX$3),"")</f>
        <v>209.6</v>
      </c>
      <c r="BT388">
        <v>65</v>
      </c>
    </row>
    <row r="389" spans="1:72" x14ac:dyDescent="0.2">
      <c r="A389" s="82">
        <f>IF(HLOOKUP($BT389,Prisudvikling!$CC$7:$KP$63,D$3)&gt;0,YEAR(C389),0)</f>
        <v>2012</v>
      </c>
      <c r="B389" s="82">
        <f>IF(HLOOKUP($BT389,Prisudvikling!$CC$7:$KP$63,D$3)&gt;0,MONTH(C389),0)</f>
        <v>9</v>
      </c>
      <c r="C389" s="65">
        <f>IF(HLOOKUP($BT389,Prisudvikling!$CC$7:$KP$63,D$3)&gt;0,HLOOKUP($BT389,Prisudvikling!$CC$7:$KP$63,C$3),"")</f>
        <v>41166</v>
      </c>
      <c r="D389" s="105">
        <f>IF(HLOOKUP($BT389,Prisudvikling!$CC$7:$KP$63,D$3)&gt;0,HLOOKUP($BT389,Prisudvikling!$CC$7:$KP$63,D$3),"")</f>
        <v>179</v>
      </c>
      <c r="E389" s="105">
        <f>IF(HLOOKUP($BT389,Prisudvikling!$CC$7:$KP$63,E$3)&gt;0,HLOOKUP($BT389,Prisudvikling!$CC$7:$KP$63,E$3),"")</f>
        <v>190.4</v>
      </c>
      <c r="F389" s="105">
        <f>IF(HLOOKUP($BT389,Prisudvikling!$CC$7:$KP$63,F$3)&gt;0,HLOOKUP($BT389,Prisudvikling!$CC$7:$KP$63,F$3),"")</f>
        <v>175</v>
      </c>
      <c r="G389" s="105">
        <f>IF(HLOOKUP($BT389,Prisudvikling!$CC$7:$KP$63,G$3)&gt;0,HLOOKUP($BT389,Prisudvikling!$CC$7:$KP$63,G$3),"")</f>
        <v>205</v>
      </c>
      <c r="H389" s="105" t="str">
        <f>IF(HLOOKUP($BT389,Prisudvikling!$CC$7:$KP$63,H$3)&gt;0,HLOOKUP($BT389,Prisudvikling!$CC$7:$KP$63,H$3),"")</f>
        <v/>
      </c>
      <c r="I389" s="105">
        <f>IF(HLOOKUP($BT389,Prisudvikling!$CC$7:$KP$63,I$3)&gt;0,HLOOKUP($BT389,Prisudvikling!$CC$7:$KP$63,I$3),"")</f>
        <v>412</v>
      </c>
      <c r="J389" s="105">
        <f>IF(HLOOKUP($BT389,Prisudvikling!$CC$7:$KP$63,J$3)&gt;0,HLOOKUP($BT389,Prisudvikling!$CC$7:$KP$63,J$3),"")</f>
        <v>719.75</v>
      </c>
      <c r="K389" s="105">
        <f>IF(HLOOKUP($BT389,Prisudvikling!$CC$7:$KP$63,K$3)&gt;0,HLOOKUP($BT389,Prisudvikling!$CC$7:$KP$63,K$3),"")</f>
        <v>248</v>
      </c>
      <c r="L389" s="105">
        <f>IF(HLOOKUP($BT389,Prisudvikling!$CC$7:$KP$63,L$3)&gt;0,HLOOKUP($BT389,Prisudvikling!$CC$7:$KP$63,L$3),"")</f>
        <v>262</v>
      </c>
      <c r="M389" s="105">
        <f>IF(HLOOKUP($BT389,Prisudvikling!$CC$7:$KP$63,M$3)&gt;0,HLOOKUP($BT389,Prisudvikling!$CC$7:$KP$63,M$3),"")</f>
        <v>258</v>
      </c>
      <c r="N389" s="105">
        <f>IF(HLOOKUP($BT389,Prisudvikling!$CC$7:$KP$63,N$3)&gt;0,HLOOKUP($BT389,Prisudvikling!$CC$7:$KP$63,N$3),"")</f>
        <v>1130</v>
      </c>
      <c r="O389" s="105">
        <f>IF(HLOOKUP($BT389,Prisudvikling!$CC$7:$KP$63,O$3)&gt;0,HLOOKUP($BT389,Prisudvikling!$CC$7:$KP$63,O$3),"")</f>
        <v>691</v>
      </c>
      <c r="P389" s="105">
        <f>IF(HLOOKUP($BT389,Prisudvikling!$CC$7:$KP$63,P$3)&gt;0,HLOOKUP($BT389,Prisudvikling!$CC$7:$KP$63,P$3),"")</f>
        <v>528</v>
      </c>
      <c r="Q389" s="105">
        <f>IF(HLOOKUP($BT389,Prisudvikling!$CC$7:$KP$63,Q$3)&gt;0,HLOOKUP($BT389,Prisudvikling!$CC$7:$KP$63,Q$3),"")</f>
        <v>975</v>
      </c>
      <c r="R389" s="105">
        <f>IF(HLOOKUP($BT389,Prisudvikling!$CC$7:$KP$63,R$3)&gt;0,HLOOKUP($BT389,Prisudvikling!$CC$7:$KP$63,R$3),"")</f>
        <v>976</v>
      </c>
      <c r="S389" s="105">
        <f>IF(HLOOKUP($BT389,Prisudvikling!$CC$7:$KP$63,S$3)&gt;0,HLOOKUP($BT389,Prisudvikling!$CC$7:$KP$63,S$3),"")</f>
        <v>540</v>
      </c>
      <c r="T389" s="105">
        <f>IF(HLOOKUP($BT389,Prisudvikling!$CC$7:$KP$63,T$3)&gt;0,HLOOKUP($BT389,Prisudvikling!$CC$7:$KP$63,T$3),"")</f>
        <v>495</v>
      </c>
      <c r="U389" s="105">
        <f>IF(HLOOKUP($BT389,Prisudvikling!$CC$7:$KP$63,U$3)&gt;0,HLOOKUP($BT389,Prisudvikling!$CC$7:$KP$63,U$3),"")</f>
        <v>266.25</v>
      </c>
      <c r="V389" s="105">
        <f>IF(HLOOKUP($BT389,Prisudvikling!$CC$7:$KP$63,V$3)&gt;0,HLOOKUP($BT389,Prisudvikling!$CC$7:$KP$63,V$3),"")</f>
        <v>296.75</v>
      </c>
      <c r="W389" s="105">
        <f>IF(HLOOKUP($BT389,Prisudvikling!$CC$7:$KP$63,W$3)&gt;0,HLOOKUP($BT389,Prisudvikling!$CC$7:$KP$63,W$3),"")</f>
        <v>320.25</v>
      </c>
      <c r="X389" s="32" t="str">
        <f>IF(HLOOKUP($BT389,Prisudvikling!$CC$7:$KP$63,X$3)&gt;0,HLOOKUP($BT389,Prisudvikling!$CC$7:$KP$63,X$3),"")</f>
        <v/>
      </c>
      <c r="Y389" s="32">
        <f>IF(HLOOKUP($BT389,Prisudvikling!$CC$7:$KP$63,Y$3)&gt;0,HLOOKUP($BT389,Prisudvikling!$CC$7:$KP$63,Y$3),"")</f>
        <v>2.0550015110305231</v>
      </c>
      <c r="Z389" s="32">
        <f>IF(HLOOKUP($BT389,Prisudvikling!$CC$7:$KP$63,Z$3)&gt;0,HLOOKUP($BT389,Prisudvikling!$CC$7:$KP$63,Z$3),"")</f>
        <v>3.2571102380712533</v>
      </c>
      <c r="AA389" s="32">
        <f>IF(HLOOKUP($BT389,Prisudvikling!$CC$7:$KP$63,AA$3)&gt;0,HLOOKUP($BT389,Prisudvikling!$CC$7:$KP$63,AA$3),"")</f>
        <v>1.93</v>
      </c>
      <c r="AB389" s="32">
        <f>IF(HLOOKUP($BT389,Prisudvikling!$CC$7:$KP$63,AB$3)&gt;0,HLOOKUP($BT389,Prisudvikling!$CC$7:$KP$63,AB$3),"")</f>
        <v>8.75</v>
      </c>
      <c r="AC389" s="32">
        <f>IF(HLOOKUP($BT389,Prisudvikling!$CC$7:$KP$63,AC$3)&gt;0,HLOOKUP($BT389,Prisudvikling!$CC$7:$KP$63,AC$3),"")</f>
        <v>12</v>
      </c>
      <c r="AD389" s="32" t="str">
        <f>IF(HLOOKUP($BT389,Prisudvikling!$CC$7:$KP$63,AD$3)&gt;0,HLOOKUP($BT389,Prisudvikling!$CC$7:$KP$63,AD$3),"")</f>
        <v/>
      </c>
      <c r="AE389" s="32" t="str">
        <f>IF(HLOOKUP($BT389,Prisudvikling!$CC$7:$KP$63,AE$3)&gt;0,HLOOKUP($BT389,Prisudvikling!$CC$7:$KP$63,AE$3),"")</f>
        <v/>
      </c>
      <c r="AF389" s="32">
        <f>IF(HLOOKUP($BT389,Prisudvikling!$CC$7:$KP$63,AF$3)&gt;0,HLOOKUP($BT389,Prisudvikling!$CC$7:$KP$63,AF$3),"")</f>
        <v>1620</v>
      </c>
      <c r="AG389" s="32">
        <f>IF(HLOOKUP($BT389,Prisudvikling!$CC$7:$KP$63,AG$3)&gt;0,HLOOKUP($BT389,Prisudvikling!$CC$7:$KP$63,AG$3),"")</f>
        <v>2570</v>
      </c>
      <c r="AH389" s="32">
        <f>IF(HLOOKUP($BT389,Prisudvikling!$CC$7:$KP$63,AH$3)&gt;0,HLOOKUP($BT389,Prisudvikling!$CC$7:$KP$63,AH$3),"")</f>
        <v>1520</v>
      </c>
      <c r="AI389" s="32">
        <f>IF(HLOOKUP($BT389,Prisudvikling!$CC$7:$KP$63,AI$3)&gt;0,HLOOKUP($BT389,Prisudvikling!$CC$7:$KP$63,AI$3),"")</f>
        <v>6910</v>
      </c>
      <c r="AJ389" s="32">
        <f>IF(HLOOKUP($BT389,Prisudvikling!$CC$7:$KP$63,AJ$3)&gt;0,HLOOKUP($BT389,Prisudvikling!$CC$7:$KP$63,AJ$3),"")</f>
        <v>9470</v>
      </c>
      <c r="AK389" s="32" t="str">
        <f>IF(HLOOKUP($BT389,Prisudvikling!$CC$7:$KP$63,AK$3)&gt;0,HLOOKUP($BT389,Prisudvikling!$CC$7:$KP$63,AK$3),"")</f>
        <v xml:space="preserve"> </v>
      </c>
      <c r="AL389" s="32" t="str">
        <f>IF(HLOOKUP($BT389,Prisudvikling!$CC$7:$KP$63,AL$3)&gt;0,HLOOKUP($BT389,Prisudvikling!$CC$7:$KP$63,AL$3),"")</f>
        <v/>
      </c>
      <c r="AM389" s="32" t="str">
        <f>IF(HLOOKUP($BT389,Prisudvikling!$CC$7:$KP$63,AM$3)&gt;0,HLOOKUP($BT389,Prisudvikling!$CC$7:$KP$63,AM$3),"")</f>
        <v/>
      </c>
      <c r="AN389" s="113">
        <f>IF(HLOOKUP($BT389,Prisudvikling!$CC$7:$KP$63,AN$3)&gt;0,HLOOKUP($BT389,Prisudvikling!$CC$7:$KP$63,AN$3),"")</f>
        <v>240.44995095498558</v>
      </c>
      <c r="AO389" s="113">
        <f>IF(HLOOKUP($BT389,Prisudvikling!$CC$7:$KP$63,AO$3)&gt;0,HLOOKUP($BT389,Prisudvikling!$CC$7:$KP$63,AO$3),"")</f>
        <v>248.4</v>
      </c>
      <c r="AP389" s="113">
        <f>IF(HLOOKUP($BT389,Prisudvikling!$CC$7:$KP$63,AP$3)&gt;0,HLOOKUP($BT389,Prisudvikling!$CC$7:$KP$63,AP$3),"")</f>
        <v>244.71031825581773</v>
      </c>
      <c r="AQ389" s="113">
        <f>IF(HLOOKUP($BT389,Prisudvikling!$CC$7:$KP$63,AQ$3)&gt;0,HLOOKUP($BT389,Prisudvikling!$CC$7:$KP$63,AQ$3),"")</f>
        <v>215.10372614065696</v>
      </c>
      <c r="AR389" s="113">
        <f>IF(HLOOKUP($BT389,Prisudvikling!$CC$7:$KP$63,AR$3)&gt;0,HLOOKUP($BT389,Prisudvikling!$CC$7:$KP$63,AR$3),"")</f>
        <v>223.1</v>
      </c>
      <c r="AS389" s="113">
        <f>IF(HLOOKUP($BT389,Prisudvikling!$CC$7:$KP$63,AS$3)&gt;0,HLOOKUP($BT389,Prisudvikling!$CC$7:$KP$63,AS$3),"")</f>
        <v>215.19695798714486</v>
      </c>
      <c r="AT389" s="113">
        <f>IF(HLOOKUP($BT389,Prisudvikling!$CC$7:$KP$63,AT$3)&gt;0,HLOOKUP($BT389,Prisudvikling!$CC$7:$KP$63,AT$3),"")</f>
        <v>180.94256038465716</v>
      </c>
      <c r="AU389" s="113">
        <f>IF(HLOOKUP($BT389,Prisudvikling!$CC$7:$KP$63,AU$3)&gt;0,HLOOKUP($BT389,Prisudvikling!$CC$7:$KP$63,AU$3),"")</f>
        <v>188.9</v>
      </c>
      <c r="AV389" s="113" t="str">
        <f>IF(HLOOKUP($BT389,Prisudvikling!$CC$7:$KP$63,AV$3)&gt;0,HLOOKUP($BT389,Prisudvikling!$CC$7:$KP$63,AV$3),"")</f>
        <v/>
      </c>
      <c r="AW389" s="113">
        <f>IF(HLOOKUP($BT389,Prisudvikling!$CC$7:$KP$63,AW$3)&gt;0,HLOOKUP($BT389,Prisudvikling!$CC$7:$KP$63,AW$3),"")</f>
        <v>202.79087501216853</v>
      </c>
      <c r="AX389" s="113">
        <f>IF(HLOOKUP($BT389,Prisudvikling!$CC$7:$KP$63,AX$3)&gt;0,HLOOKUP($BT389,Prisudvikling!$CC$7:$KP$63,AX$3),"")</f>
        <v>210.8</v>
      </c>
      <c r="BT389">
        <v>66</v>
      </c>
    </row>
    <row r="390" spans="1:72" x14ac:dyDescent="0.2">
      <c r="A390" s="82">
        <f>IF(HLOOKUP($BT390,Prisudvikling!$CC$7:$KP$63,D$3)&gt;0,YEAR(C390),0)</f>
        <v>2012</v>
      </c>
      <c r="B390" s="82">
        <f>IF(HLOOKUP($BT390,Prisudvikling!$CC$7:$KP$63,D$3)&gt;0,MONTH(C390),0)</f>
        <v>9</v>
      </c>
      <c r="C390" s="65">
        <f>IF(HLOOKUP($BT390,Prisudvikling!$CC$7:$KP$63,D$3)&gt;0,HLOOKUP($BT390,Prisudvikling!$CC$7:$KP$63,C$3),"")</f>
        <v>41173</v>
      </c>
      <c r="D390" s="105">
        <f>IF(HLOOKUP($BT390,Prisudvikling!$CC$7:$KP$63,D$3)&gt;0,HLOOKUP($BT390,Prisudvikling!$CC$7:$KP$63,D$3),"")</f>
        <v>179</v>
      </c>
      <c r="E390" s="105">
        <f>IF(HLOOKUP($BT390,Prisudvikling!$CC$7:$KP$63,E$3)&gt;0,HLOOKUP($BT390,Prisudvikling!$CC$7:$KP$63,E$3),"")</f>
        <v>192.64</v>
      </c>
      <c r="F390" s="105">
        <f>IF(HLOOKUP($BT390,Prisudvikling!$CC$7:$KP$63,F$3)&gt;0,HLOOKUP($BT390,Prisudvikling!$CC$7:$KP$63,F$3),"")</f>
        <v>175</v>
      </c>
      <c r="G390" s="105">
        <f>IF(HLOOKUP($BT390,Prisudvikling!$CC$7:$KP$63,G$3)&gt;0,HLOOKUP($BT390,Prisudvikling!$CC$7:$KP$63,G$3),"")</f>
        <v>205</v>
      </c>
      <c r="H390" s="105" t="str">
        <f>IF(HLOOKUP($BT390,Prisudvikling!$CC$7:$KP$63,H$3)&gt;0,HLOOKUP($BT390,Prisudvikling!$CC$7:$KP$63,H$3),"")</f>
        <v/>
      </c>
      <c r="I390" s="105">
        <f>IF(HLOOKUP($BT390,Prisudvikling!$CC$7:$KP$63,I$3)&gt;0,HLOOKUP($BT390,Prisudvikling!$CC$7:$KP$63,I$3),"")</f>
        <v>395</v>
      </c>
      <c r="J390" s="105">
        <f>IF(HLOOKUP($BT390,Prisudvikling!$CC$7:$KP$63,J$3)&gt;0,HLOOKUP($BT390,Prisudvikling!$CC$7:$KP$63,J$3),"")</f>
        <v>719.75</v>
      </c>
      <c r="K390" s="105">
        <f>IF(HLOOKUP($BT390,Prisudvikling!$CC$7:$KP$63,K$3)&gt;0,HLOOKUP($BT390,Prisudvikling!$CC$7:$KP$63,K$3),"")</f>
        <v>243</v>
      </c>
      <c r="L390" s="105">
        <f>IF(HLOOKUP($BT390,Prisudvikling!$CC$7:$KP$63,L$3)&gt;0,HLOOKUP($BT390,Prisudvikling!$CC$7:$KP$63,L$3),"")</f>
        <v>262</v>
      </c>
      <c r="M390" s="105">
        <f>IF(HLOOKUP($BT390,Prisudvikling!$CC$7:$KP$63,M$3)&gt;0,HLOOKUP($BT390,Prisudvikling!$CC$7:$KP$63,M$3),"")</f>
        <v>258</v>
      </c>
      <c r="N390" s="105">
        <f>IF(HLOOKUP($BT390,Prisudvikling!$CC$7:$KP$63,N$3)&gt;0,HLOOKUP($BT390,Prisudvikling!$CC$7:$KP$63,N$3),"")</f>
        <v>1130</v>
      </c>
      <c r="O390" s="105">
        <f>IF(HLOOKUP($BT390,Prisudvikling!$CC$7:$KP$63,O$3)&gt;0,HLOOKUP($BT390,Prisudvikling!$CC$7:$KP$63,O$3),"")</f>
        <v>667.75</v>
      </c>
      <c r="P390" s="105">
        <f>IF(HLOOKUP($BT390,Prisudvikling!$CC$7:$KP$63,P$3)&gt;0,HLOOKUP($BT390,Prisudvikling!$CC$7:$KP$63,P$3),"")</f>
        <v>528</v>
      </c>
      <c r="Q390" s="105">
        <f>IF(HLOOKUP($BT390,Prisudvikling!$CC$7:$KP$63,Q$3)&gt;0,HLOOKUP($BT390,Prisudvikling!$CC$7:$KP$63,Q$3),"")</f>
        <v>975</v>
      </c>
      <c r="R390" s="105">
        <f>IF(HLOOKUP($BT390,Prisudvikling!$CC$7:$KP$63,R$3)&gt;0,HLOOKUP($BT390,Prisudvikling!$CC$7:$KP$63,R$3),"")</f>
        <v>976</v>
      </c>
      <c r="S390" s="105">
        <f>IF(HLOOKUP($BT390,Prisudvikling!$CC$7:$KP$63,S$3)&gt;0,HLOOKUP($BT390,Prisudvikling!$CC$7:$KP$63,S$3),"")</f>
        <v>540</v>
      </c>
      <c r="T390" s="105">
        <f>IF(HLOOKUP($BT390,Prisudvikling!$CC$7:$KP$63,T$3)&gt;0,HLOOKUP($BT390,Prisudvikling!$CC$7:$KP$63,T$3),"")</f>
        <v>495</v>
      </c>
      <c r="U390" s="105">
        <f>IF(HLOOKUP($BT390,Prisudvikling!$CC$7:$KP$63,U$3)&gt;0,HLOOKUP($BT390,Prisudvikling!$CC$7:$KP$63,U$3),"")</f>
        <v>264.75</v>
      </c>
      <c r="V390" s="105">
        <f>IF(HLOOKUP($BT390,Prisudvikling!$CC$7:$KP$63,V$3)&gt;0,HLOOKUP($BT390,Prisudvikling!$CC$7:$KP$63,V$3),"")</f>
        <v>293.75</v>
      </c>
      <c r="W390" s="105">
        <f>IF(HLOOKUP($BT390,Prisudvikling!$CC$7:$KP$63,W$3)&gt;0,HLOOKUP($BT390,Prisudvikling!$CC$7:$KP$63,W$3),"")</f>
        <v>315.75</v>
      </c>
      <c r="X390" s="32" t="str">
        <f>IF(HLOOKUP($BT390,Prisudvikling!$CC$7:$KP$63,X$3)&gt;0,HLOOKUP($BT390,Prisudvikling!$CC$7:$KP$63,X$3),"")</f>
        <v/>
      </c>
      <c r="Y390" s="32">
        <f>IF(HLOOKUP($BT390,Prisudvikling!$CC$7:$KP$63,Y$3)&gt;0,HLOOKUP($BT390,Prisudvikling!$CC$7:$KP$63,Y$3),"")</f>
        <v>2</v>
      </c>
      <c r="Z390" s="32">
        <f>IF(HLOOKUP($BT390,Prisudvikling!$CC$7:$KP$63,Z$3)&gt;0,HLOOKUP($BT390,Prisudvikling!$CC$7:$KP$63,Z$3),"")</f>
        <v>3.25</v>
      </c>
      <c r="AA390" s="32">
        <f>IF(HLOOKUP($BT390,Prisudvikling!$CC$7:$KP$63,AA$3)&gt;0,HLOOKUP($BT390,Prisudvikling!$CC$7:$KP$63,AA$3),"")</f>
        <v>2.2027467177059199</v>
      </c>
      <c r="AB390" s="32">
        <f>IF(HLOOKUP($BT390,Prisudvikling!$CC$7:$KP$63,AB$3)&gt;0,HLOOKUP($BT390,Prisudvikling!$CC$7:$KP$63,AB$3),"")</f>
        <v>24</v>
      </c>
      <c r="AC390" s="32">
        <f>IF(HLOOKUP($BT390,Prisudvikling!$CC$7:$KP$63,AC$3)&gt;0,HLOOKUP($BT390,Prisudvikling!$CC$7:$KP$63,AC$3),"")</f>
        <v>12</v>
      </c>
      <c r="AD390" s="32" t="str">
        <f>IF(HLOOKUP($BT390,Prisudvikling!$CC$7:$KP$63,AD$3)&gt;0,HLOOKUP($BT390,Prisudvikling!$CC$7:$KP$63,AD$3),"")</f>
        <v/>
      </c>
      <c r="AE390" s="32" t="str">
        <f>IF(HLOOKUP($BT390,Prisudvikling!$CC$7:$KP$63,AE$3)&gt;0,HLOOKUP($BT390,Prisudvikling!$CC$7:$KP$63,AE$3),"")</f>
        <v/>
      </c>
      <c r="AF390" s="32">
        <f>IF(HLOOKUP($BT390,Prisudvikling!$CC$7:$KP$63,AF$3)&gt;0,HLOOKUP($BT390,Prisudvikling!$CC$7:$KP$63,AF$3),"")</f>
        <v>1580</v>
      </c>
      <c r="AG390" s="32">
        <f>IF(HLOOKUP($BT390,Prisudvikling!$CC$7:$KP$63,AG$3)&gt;0,HLOOKUP($BT390,Prisudvikling!$CC$7:$KP$63,AG$3),"")</f>
        <v>2560</v>
      </c>
      <c r="AH390" s="32">
        <f>IF(HLOOKUP($BT390,Prisudvikling!$CC$7:$KP$63,AH$3)&gt;0,HLOOKUP($BT390,Prisudvikling!$CC$7:$KP$63,AH$3),"")</f>
        <v>1740</v>
      </c>
      <c r="AI390" s="32">
        <f>IF(HLOOKUP($BT390,Prisudvikling!$CC$7:$KP$63,AI$3)&gt;0,HLOOKUP($BT390,Prisudvikling!$CC$7:$KP$63,AI$3),"")</f>
        <v>18940</v>
      </c>
      <c r="AJ390" s="32">
        <f>IF(HLOOKUP($BT390,Prisudvikling!$CC$7:$KP$63,AJ$3)&gt;0,HLOOKUP($BT390,Prisudvikling!$CC$7:$KP$63,AJ$3),"")</f>
        <v>9470</v>
      </c>
      <c r="AK390" s="32" t="str">
        <f>IF(HLOOKUP($BT390,Prisudvikling!$CC$7:$KP$63,AK$3)&gt;0,HLOOKUP($BT390,Prisudvikling!$CC$7:$KP$63,AK$3),"")</f>
        <v xml:space="preserve"> </v>
      </c>
      <c r="AL390" s="32" t="str">
        <f>IF(HLOOKUP($BT390,Prisudvikling!$CC$7:$KP$63,AL$3)&gt;0,HLOOKUP($BT390,Prisudvikling!$CC$7:$KP$63,AL$3),"")</f>
        <v/>
      </c>
      <c r="AM390" s="32" t="str">
        <f>IF(HLOOKUP($BT390,Prisudvikling!$CC$7:$KP$63,AM$3)&gt;0,HLOOKUP($BT390,Prisudvikling!$CC$7:$KP$63,AM$3),"")</f>
        <v/>
      </c>
      <c r="AN390" s="113">
        <f>IF(HLOOKUP($BT390,Prisudvikling!$CC$7:$KP$63,AN$3)&gt;0,HLOOKUP($BT390,Prisudvikling!$CC$7:$KP$63,AN$3),"")</f>
        <v>244.6236658375492</v>
      </c>
      <c r="AO390" s="113">
        <f>IF(HLOOKUP($BT390,Prisudvikling!$CC$7:$KP$63,AO$3)&gt;0,HLOOKUP($BT390,Prisudvikling!$CC$7:$KP$63,AO$3),"")</f>
        <v>252.6</v>
      </c>
      <c r="AP390" s="113">
        <f>IF(HLOOKUP($BT390,Prisudvikling!$CC$7:$KP$63,AP$3)&gt;0,HLOOKUP($BT390,Prisudvikling!$CC$7:$KP$63,AP$3),"")</f>
        <v>244.71256351255397</v>
      </c>
      <c r="AQ390" s="113">
        <f>IF(HLOOKUP($BT390,Prisudvikling!$CC$7:$KP$63,AQ$3)&gt;0,HLOOKUP($BT390,Prisudvikling!$CC$7:$KP$63,AQ$3),"")</f>
        <v>213.20737690387764</v>
      </c>
      <c r="AR390" s="113">
        <f>IF(HLOOKUP($BT390,Prisudvikling!$CC$7:$KP$63,AR$3)&gt;0,HLOOKUP($BT390,Prisudvikling!$CC$7:$KP$63,AR$3),"")</f>
        <v>221.2</v>
      </c>
      <c r="AS390" s="113">
        <f>IF(HLOOKUP($BT390,Prisudvikling!$CC$7:$KP$63,AS$3)&gt;0,HLOOKUP($BT390,Prisudvikling!$CC$7:$KP$63,AS$3),"")</f>
        <v>213.62470787938238</v>
      </c>
      <c r="AT390" s="113">
        <f>IF(HLOOKUP($BT390,Prisudvikling!$CC$7:$KP$63,AT$3)&gt;0,HLOOKUP($BT390,Prisudvikling!$CC$7:$KP$63,AT$3),"")</f>
        <v>181.7966165732461</v>
      </c>
      <c r="AU390" s="113">
        <f>IF(HLOOKUP($BT390,Prisudvikling!$CC$7:$KP$63,AU$3)&gt;0,HLOOKUP($BT390,Prisudvikling!$CC$7:$KP$63,AU$3),"")</f>
        <v>189.8</v>
      </c>
      <c r="AV390" s="113" t="str">
        <f>IF(HLOOKUP($BT390,Prisudvikling!$CC$7:$KP$63,AV$3)&gt;0,HLOOKUP($BT390,Prisudvikling!$CC$7:$KP$63,AV$3),"")</f>
        <v/>
      </c>
      <c r="AW390" s="113">
        <f>IF(HLOOKUP($BT390,Prisudvikling!$CC$7:$KP$63,AW$3)&gt;0,HLOOKUP($BT390,Prisudvikling!$CC$7:$KP$63,AW$3),"")</f>
        <v>201.67075833108669</v>
      </c>
      <c r="AX390" s="113">
        <f>IF(HLOOKUP($BT390,Prisudvikling!$CC$7:$KP$63,AX$3)&gt;0,HLOOKUP($BT390,Prisudvikling!$CC$7:$KP$63,AX$3),"")</f>
        <v>209.7</v>
      </c>
      <c r="BT390">
        <v>67</v>
      </c>
    </row>
    <row r="391" spans="1:72" x14ac:dyDescent="0.2">
      <c r="A391" s="82">
        <f>IF(HLOOKUP($BT391,Prisudvikling!$CC$7:$KP$63,D$3)&gt;0,YEAR(C391),0)</f>
        <v>2012</v>
      </c>
      <c r="B391" s="82">
        <f>IF(HLOOKUP($BT391,Prisudvikling!$CC$7:$KP$63,D$3)&gt;0,MONTH(C391),0)</f>
        <v>9</v>
      </c>
      <c r="C391" s="65">
        <f>IF(HLOOKUP($BT391,Prisudvikling!$CC$7:$KP$63,D$3)&gt;0,HLOOKUP($BT391,Prisudvikling!$CC$7:$KP$63,C$3),"")</f>
        <v>41180</v>
      </c>
      <c r="D391" s="105">
        <f>IF(HLOOKUP($BT391,Prisudvikling!$CC$7:$KP$63,D$3)&gt;0,HLOOKUP($BT391,Prisudvikling!$CC$7:$KP$63,D$3),"")</f>
        <v>178</v>
      </c>
      <c r="E391" s="105">
        <f>IF(HLOOKUP($BT391,Prisudvikling!$CC$7:$KP$63,E$3)&gt;0,HLOOKUP($BT391,Prisudvikling!$CC$7:$KP$63,E$3),"")</f>
        <v>192</v>
      </c>
      <c r="F391" s="105">
        <f>IF(HLOOKUP($BT391,Prisudvikling!$CC$7:$KP$63,F$3)&gt;0,HLOOKUP($BT391,Prisudvikling!$CC$7:$KP$63,F$3),"")</f>
        <v>174</v>
      </c>
      <c r="G391" s="105">
        <f>IF(HLOOKUP($BT391,Prisudvikling!$CC$7:$KP$63,G$3)&gt;0,HLOOKUP($BT391,Prisudvikling!$CC$7:$KP$63,G$3),"")</f>
        <v>205</v>
      </c>
      <c r="H391" s="105" t="str">
        <f>IF(HLOOKUP($BT391,Prisudvikling!$CC$7:$KP$63,H$3)&gt;0,HLOOKUP($BT391,Prisudvikling!$CC$7:$KP$63,H$3),"")</f>
        <v/>
      </c>
      <c r="I391" s="105">
        <f>IF(HLOOKUP($BT391,Prisudvikling!$CC$7:$KP$63,I$3)&gt;0,HLOOKUP($BT391,Prisudvikling!$CC$7:$KP$63,I$3),"")</f>
        <v>379.5</v>
      </c>
      <c r="J391" s="105">
        <f>IF(HLOOKUP($BT391,Prisudvikling!$CC$7:$KP$63,J$3)&gt;0,HLOOKUP($BT391,Prisudvikling!$CC$7:$KP$63,J$3),"")</f>
        <v>719.75</v>
      </c>
      <c r="K391" s="105">
        <f>IF(HLOOKUP($BT391,Prisudvikling!$CC$7:$KP$63,K$3)&gt;0,HLOOKUP($BT391,Prisudvikling!$CC$7:$KP$63,K$3),"")</f>
        <v>246.5</v>
      </c>
      <c r="L391" s="105">
        <f>IF(HLOOKUP($BT391,Prisudvikling!$CC$7:$KP$63,L$3)&gt;0,HLOOKUP($BT391,Prisudvikling!$CC$7:$KP$63,L$3),"")</f>
        <v>260</v>
      </c>
      <c r="M391" s="105">
        <f>IF(HLOOKUP($BT391,Prisudvikling!$CC$7:$KP$63,M$3)&gt;0,HLOOKUP($BT391,Prisudvikling!$CC$7:$KP$63,M$3),"")</f>
        <v>258</v>
      </c>
      <c r="N391" s="105">
        <f>IF(HLOOKUP($BT391,Prisudvikling!$CC$7:$KP$63,N$3)&gt;0,HLOOKUP($BT391,Prisudvikling!$CC$7:$KP$63,N$3),"")</f>
        <v>1130</v>
      </c>
      <c r="O391" s="105">
        <f>IF(HLOOKUP($BT391,Prisudvikling!$CC$7:$KP$63,O$3)&gt;0,HLOOKUP($BT391,Prisudvikling!$CC$7:$KP$63,O$3),"")</f>
        <v>652</v>
      </c>
      <c r="P391" s="105">
        <f>IF(HLOOKUP($BT391,Prisudvikling!$CC$7:$KP$63,P$3)&gt;0,HLOOKUP($BT391,Prisudvikling!$CC$7:$KP$63,P$3),"")</f>
        <v>528</v>
      </c>
      <c r="Q391" s="105">
        <f>IF(HLOOKUP($BT391,Prisudvikling!$CC$7:$KP$63,Q$3)&gt;0,HLOOKUP($BT391,Prisudvikling!$CC$7:$KP$63,Q$3),"")</f>
        <v>975</v>
      </c>
      <c r="R391" s="105">
        <f>IF(HLOOKUP($BT391,Prisudvikling!$CC$7:$KP$63,R$3)&gt;0,HLOOKUP($BT391,Prisudvikling!$CC$7:$KP$63,R$3),"")</f>
        <v>976</v>
      </c>
      <c r="S391" s="105">
        <f>IF(HLOOKUP($BT391,Prisudvikling!$CC$7:$KP$63,S$3)&gt;0,HLOOKUP($BT391,Prisudvikling!$CC$7:$KP$63,S$3),"")</f>
        <v>540</v>
      </c>
      <c r="T391" s="105">
        <f>IF(HLOOKUP($BT391,Prisudvikling!$CC$7:$KP$63,T$3)&gt;0,HLOOKUP($BT391,Prisudvikling!$CC$7:$KP$63,T$3),"")</f>
        <v>495</v>
      </c>
      <c r="U391" s="105">
        <f>IF(HLOOKUP($BT391,Prisudvikling!$CC$7:$KP$63,U$3)&gt;0,HLOOKUP($BT391,Prisudvikling!$CC$7:$KP$63,U$3),"")</f>
        <v>263.5</v>
      </c>
      <c r="V391" s="105">
        <f>IF(HLOOKUP($BT391,Prisudvikling!$CC$7:$KP$63,V$3)&gt;0,HLOOKUP($BT391,Prisudvikling!$CC$7:$KP$63,V$3),"")</f>
        <v>291.25</v>
      </c>
      <c r="W391" s="105">
        <f>IF(HLOOKUP($BT391,Prisudvikling!$CC$7:$KP$63,W$3)&gt;0,HLOOKUP($BT391,Prisudvikling!$CC$7:$KP$63,W$3),"")</f>
        <v>313.25</v>
      </c>
      <c r="X391" s="32" t="str">
        <f>IF(HLOOKUP($BT391,Prisudvikling!$CC$7:$KP$63,X$3)&gt;0,HLOOKUP($BT391,Prisudvikling!$CC$7:$KP$63,X$3),"")</f>
        <v/>
      </c>
      <c r="Y391" s="32">
        <f>IF(HLOOKUP($BT391,Prisudvikling!$CC$7:$KP$63,Y$3)&gt;0,HLOOKUP($BT391,Prisudvikling!$CC$7:$KP$63,Y$3),"")</f>
        <v>2</v>
      </c>
      <c r="Z391" s="32">
        <f>IF(HLOOKUP($BT391,Prisudvikling!$CC$7:$KP$63,Z$3)&gt;0,HLOOKUP($BT391,Prisudvikling!$CC$7:$KP$63,Z$3),"")</f>
        <v>3.25</v>
      </c>
      <c r="AA391" s="32">
        <f>IF(HLOOKUP($BT391,Prisudvikling!$CC$7:$KP$63,AA$3)&gt;0,HLOOKUP($BT391,Prisudvikling!$CC$7:$KP$63,AA$3),"")</f>
        <v>2.2027467177059199</v>
      </c>
      <c r="AB391" s="32">
        <f>IF(HLOOKUP($BT391,Prisudvikling!$CC$7:$KP$63,AB$3)&gt;0,HLOOKUP($BT391,Prisudvikling!$CC$7:$KP$63,AB$3),"")</f>
        <v>24</v>
      </c>
      <c r="AC391" s="32">
        <f>IF(HLOOKUP($BT391,Prisudvikling!$CC$7:$KP$63,AC$3)&gt;0,HLOOKUP($BT391,Prisudvikling!$CC$7:$KP$63,AC$3),"")</f>
        <v>12</v>
      </c>
      <c r="AD391" s="32" t="str">
        <f>IF(HLOOKUP($BT391,Prisudvikling!$CC$7:$KP$63,AD$3)&gt;0,HLOOKUP($BT391,Prisudvikling!$CC$7:$KP$63,AD$3),"")</f>
        <v/>
      </c>
      <c r="AE391" s="32" t="str">
        <f>IF(HLOOKUP($BT391,Prisudvikling!$CC$7:$KP$63,AE$3)&gt;0,HLOOKUP($BT391,Prisudvikling!$CC$7:$KP$63,AE$3),"")</f>
        <v/>
      </c>
      <c r="AF391" s="32">
        <f>IF(HLOOKUP($BT391,Prisudvikling!$CC$7:$KP$63,AF$3)&gt;0,HLOOKUP($BT391,Prisudvikling!$CC$7:$KP$63,AF$3),"")</f>
        <v>1580</v>
      </c>
      <c r="AG391" s="32">
        <f>IF(HLOOKUP($BT391,Prisudvikling!$CC$7:$KP$63,AG$3)&gt;0,HLOOKUP($BT391,Prisudvikling!$CC$7:$KP$63,AG$3),"")</f>
        <v>2560</v>
      </c>
      <c r="AH391" s="32">
        <f>IF(HLOOKUP($BT391,Prisudvikling!$CC$7:$KP$63,AH$3)&gt;0,HLOOKUP($BT391,Prisudvikling!$CC$7:$KP$63,AH$3),"")</f>
        <v>1740</v>
      </c>
      <c r="AI391" s="32">
        <f>IF(HLOOKUP($BT391,Prisudvikling!$CC$7:$KP$63,AI$3)&gt;0,HLOOKUP($BT391,Prisudvikling!$CC$7:$KP$63,AI$3),"")</f>
        <v>18940</v>
      </c>
      <c r="AJ391" s="32">
        <f>IF(HLOOKUP($BT391,Prisudvikling!$CC$7:$KP$63,AJ$3)&gt;0,HLOOKUP($BT391,Prisudvikling!$CC$7:$KP$63,AJ$3),"")</f>
        <v>9470</v>
      </c>
      <c r="AK391" s="32" t="str">
        <f>IF(HLOOKUP($BT391,Prisudvikling!$CC$7:$KP$63,AK$3)&gt;0,HLOOKUP($BT391,Prisudvikling!$CC$7:$KP$63,AK$3),"")</f>
        <v xml:space="preserve"> </v>
      </c>
      <c r="AL391" s="32" t="str">
        <f>IF(HLOOKUP($BT391,Prisudvikling!$CC$7:$KP$63,AL$3)&gt;0,HLOOKUP($BT391,Prisudvikling!$CC$7:$KP$63,AL$3),"")</f>
        <v/>
      </c>
      <c r="AM391" s="32" t="str">
        <f>IF(HLOOKUP($BT391,Prisudvikling!$CC$7:$KP$63,AM$3)&gt;0,HLOOKUP($BT391,Prisudvikling!$CC$7:$KP$63,AM$3),"")</f>
        <v/>
      </c>
      <c r="AN391" s="113">
        <f>IF(HLOOKUP($BT391,Prisudvikling!$CC$7:$KP$63,AN$3)&gt;0,HLOOKUP($BT391,Prisudvikling!$CC$7:$KP$63,AN$3),"")</f>
        <v>241.69452660666815</v>
      </c>
      <c r="AO391" s="113">
        <f>IF(HLOOKUP($BT391,Prisudvikling!$CC$7:$KP$63,AO$3)&gt;0,HLOOKUP($BT391,Prisudvikling!$CC$7:$KP$63,AO$3),"")</f>
        <v>249.7</v>
      </c>
      <c r="AP391" s="113">
        <f>IF(HLOOKUP($BT391,Prisudvikling!$CC$7:$KP$63,AP$3)&gt;0,HLOOKUP($BT391,Prisudvikling!$CC$7:$KP$63,AP$3),"")</f>
        <v>241.78614371337693</v>
      </c>
      <c r="AQ391" s="113">
        <f>IF(HLOOKUP($BT391,Prisudvikling!$CC$7:$KP$63,AQ$3)&gt;0,HLOOKUP($BT391,Prisudvikling!$CC$7:$KP$63,AQ$3),"")</f>
        <v>211.44900901540285</v>
      </c>
      <c r="AR391" s="113">
        <f>IF(HLOOKUP($BT391,Prisudvikling!$CC$7:$KP$63,AR$3)&gt;0,HLOOKUP($BT391,Prisudvikling!$CC$7:$KP$63,AR$3),"")</f>
        <v>219.4</v>
      </c>
      <c r="AS391" s="113">
        <f>IF(HLOOKUP($BT391,Prisudvikling!$CC$7:$KP$63,AS$3)&gt;0,HLOOKUP($BT391,Prisudvikling!$CC$7:$KP$63,AS$3),"")</f>
        <v>210.26450522152675</v>
      </c>
      <c r="AT391" s="113">
        <f>IF(HLOOKUP($BT391,Prisudvikling!$CC$7:$KP$63,AT$3)&gt;0,HLOOKUP($BT391,Prisudvikling!$CC$7:$KP$63,AT$3),"")</f>
        <v>180.27379238919636</v>
      </c>
      <c r="AU391" s="113">
        <f>IF(HLOOKUP($BT391,Prisudvikling!$CC$7:$KP$63,AU$3)&gt;0,HLOOKUP($BT391,Prisudvikling!$CC$7:$KP$63,AU$3),"")</f>
        <v>188.3</v>
      </c>
      <c r="AV391" s="113" t="str">
        <f>IF(HLOOKUP($BT391,Prisudvikling!$CC$7:$KP$63,AV$3)&gt;0,HLOOKUP($BT391,Prisudvikling!$CC$7:$KP$63,AV$3),"")</f>
        <v/>
      </c>
      <c r="AW391" s="113">
        <f>IF(HLOOKUP($BT391,Prisudvikling!$CC$7:$KP$63,AW$3)&gt;0,HLOOKUP($BT391,Prisudvikling!$CC$7:$KP$63,AW$3),"")</f>
        <v>200.10817901147769</v>
      </c>
      <c r="AX391" s="113">
        <f>IF(HLOOKUP($BT391,Prisudvikling!$CC$7:$KP$63,AX$3)&gt;0,HLOOKUP($BT391,Prisudvikling!$CC$7:$KP$63,AX$3),"")</f>
        <v>208.1</v>
      </c>
      <c r="BT391">
        <v>68</v>
      </c>
    </row>
    <row r="392" spans="1:72" x14ac:dyDescent="0.2">
      <c r="A392" s="82">
        <f>IF(HLOOKUP($BT392,Prisudvikling!$CC$7:$KP$63,D$3)&gt;0,YEAR(C392),0)</f>
        <v>2012</v>
      </c>
      <c r="B392" s="82">
        <f>IF(HLOOKUP($BT392,Prisudvikling!$CC$7:$KP$63,D$3)&gt;0,MONTH(C392),0)</f>
        <v>10</v>
      </c>
      <c r="C392" s="65">
        <f>IF(HLOOKUP($BT392,Prisudvikling!$CC$7:$KP$63,D$3)&gt;0,HLOOKUP($BT392,Prisudvikling!$CC$7:$KP$63,C$3),"")</f>
        <v>41187</v>
      </c>
      <c r="D392" s="105">
        <f>IF(HLOOKUP($BT392,Prisudvikling!$CC$7:$KP$63,D$3)&gt;0,HLOOKUP($BT392,Prisudvikling!$CC$7:$KP$63,D$3),"")</f>
        <v>184.5</v>
      </c>
      <c r="E392" s="105">
        <f>IF(HLOOKUP($BT392,Prisudvikling!$CC$7:$KP$63,E$3)&gt;0,HLOOKUP($BT392,Prisudvikling!$CC$7:$KP$63,E$3),"")</f>
        <v>195.5</v>
      </c>
      <c r="F392" s="105">
        <f>IF(HLOOKUP($BT392,Prisudvikling!$CC$7:$KP$63,F$3)&gt;0,HLOOKUP($BT392,Prisudvikling!$CC$7:$KP$63,F$3),"")</f>
        <v>180</v>
      </c>
      <c r="G392" s="105" t="str">
        <f>IF(HLOOKUP($BT392,Prisudvikling!$CC$7:$KP$63,G$3)&gt;0,HLOOKUP($BT392,Prisudvikling!$CC$7:$KP$63,G$3),"")</f>
        <v/>
      </c>
      <c r="H392" s="105" t="str">
        <f>IF(HLOOKUP($BT392,Prisudvikling!$CC$7:$KP$63,H$3)&gt;0,HLOOKUP($BT392,Prisudvikling!$CC$7:$KP$63,H$3),"")</f>
        <v/>
      </c>
      <c r="I392" s="105">
        <f>IF(HLOOKUP($BT392,Prisudvikling!$CC$7:$KP$63,I$3)&gt;0,HLOOKUP($BT392,Prisudvikling!$CC$7:$KP$63,I$3),"")</f>
        <v>386</v>
      </c>
      <c r="J392" s="105">
        <f>IF(HLOOKUP($BT392,Prisudvikling!$CC$7:$KP$63,J$3)&gt;0,HLOOKUP($BT392,Prisudvikling!$CC$7:$KP$63,J$3),"")</f>
        <v>719.75</v>
      </c>
      <c r="K392" s="105">
        <f>IF(HLOOKUP($BT392,Prisudvikling!$CC$7:$KP$63,K$3)&gt;0,HLOOKUP($BT392,Prisudvikling!$CC$7:$KP$63,K$3),"")</f>
        <v>253.75</v>
      </c>
      <c r="L392" s="105">
        <f>IF(HLOOKUP($BT392,Prisudvikling!$CC$7:$KP$63,L$3)&gt;0,HLOOKUP($BT392,Prisudvikling!$CC$7:$KP$63,L$3),"")</f>
        <v>256</v>
      </c>
      <c r="M392" s="105">
        <f>IF(HLOOKUP($BT392,Prisudvikling!$CC$7:$KP$63,M$3)&gt;0,HLOOKUP($BT392,Prisudvikling!$CC$7:$KP$63,M$3),"")</f>
        <v>270</v>
      </c>
      <c r="N392" s="105">
        <f>IF(HLOOKUP($BT392,Prisudvikling!$CC$7:$KP$63,N$3)&gt;0,HLOOKUP($BT392,Prisudvikling!$CC$7:$KP$63,N$3),"")</f>
        <v>1204.75</v>
      </c>
      <c r="O392" s="105">
        <f>IF(HLOOKUP($BT392,Prisudvikling!$CC$7:$KP$63,O$3)&gt;0,HLOOKUP($BT392,Prisudvikling!$CC$7:$KP$63,O$3),"")</f>
        <v>616.5</v>
      </c>
      <c r="P392" s="105" t="str">
        <f>IF(HLOOKUP($BT392,Prisudvikling!$CC$7:$KP$63,P$3)&gt;0,HLOOKUP($BT392,Prisudvikling!$CC$7:$KP$63,P$3),"")</f>
        <v/>
      </c>
      <c r="Q392" s="105">
        <f>IF(HLOOKUP($BT392,Prisudvikling!$CC$7:$KP$63,Q$3)&gt;0,HLOOKUP($BT392,Prisudvikling!$CC$7:$KP$63,Q$3),"")</f>
        <v>975</v>
      </c>
      <c r="R392" s="105">
        <f>IF(HLOOKUP($BT392,Prisudvikling!$CC$7:$KP$63,R$3)&gt;0,HLOOKUP($BT392,Prisudvikling!$CC$7:$KP$63,R$3),"")</f>
        <v>976</v>
      </c>
      <c r="S392" s="105">
        <f>IF(HLOOKUP($BT392,Prisudvikling!$CC$7:$KP$63,S$3)&gt;0,HLOOKUP($BT392,Prisudvikling!$CC$7:$KP$63,S$3),"")</f>
        <v>540</v>
      </c>
      <c r="T392" s="105">
        <f>IF(HLOOKUP($BT392,Prisudvikling!$CC$7:$KP$63,T$3)&gt;0,HLOOKUP($BT392,Prisudvikling!$CC$7:$KP$63,T$3),"")</f>
        <v>495</v>
      </c>
      <c r="U392" s="105">
        <f>IF(HLOOKUP($BT392,Prisudvikling!$CC$7:$KP$63,U$3)&gt;0,HLOOKUP($BT392,Prisudvikling!$CC$7:$KP$63,U$3),"")</f>
        <v>262</v>
      </c>
      <c r="V392" s="105">
        <f>IF(HLOOKUP($BT392,Prisudvikling!$CC$7:$KP$63,V$3)&gt;0,HLOOKUP($BT392,Prisudvikling!$CC$7:$KP$63,V$3),"")</f>
        <v>288</v>
      </c>
      <c r="W392" s="105">
        <f>IF(HLOOKUP($BT392,Prisudvikling!$CC$7:$KP$63,W$3)&gt;0,HLOOKUP($BT392,Prisudvikling!$CC$7:$KP$63,W$3),"")</f>
        <v>310.5</v>
      </c>
      <c r="X392" s="32" t="str">
        <f>IF(HLOOKUP($BT392,Prisudvikling!$CC$7:$KP$63,X$3)&gt;0,HLOOKUP($BT392,Prisudvikling!$CC$7:$KP$63,X$3),"")</f>
        <v/>
      </c>
      <c r="Y392" s="32">
        <f>IF(HLOOKUP($BT392,Prisudvikling!$CC$7:$KP$63,Y$3)&gt;0,HLOOKUP($BT392,Prisudvikling!$CC$7:$KP$63,Y$3),"")</f>
        <v>2</v>
      </c>
      <c r="Z392" s="32">
        <f>IF(HLOOKUP($BT392,Prisudvikling!$CC$7:$KP$63,Z$3)&gt;0,HLOOKUP($BT392,Prisudvikling!$CC$7:$KP$63,Z$3),"")</f>
        <v>3.25</v>
      </c>
      <c r="AA392" s="32">
        <f>IF(HLOOKUP($BT392,Prisudvikling!$CC$7:$KP$63,AA$3)&gt;0,HLOOKUP($BT392,Prisudvikling!$CC$7:$KP$63,AA$3),"")</f>
        <v>2.2999999999999998</v>
      </c>
      <c r="AB392" s="32">
        <f>IF(HLOOKUP($BT392,Prisudvikling!$CC$7:$KP$63,AB$3)&gt;0,HLOOKUP($BT392,Prisudvikling!$CC$7:$KP$63,AB$3),"")</f>
        <v>24</v>
      </c>
      <c r="AC392" s="32">
        <f>IF(HLOOKUP($BT392,Prisudvikling!$CC$7:$KP$63,AC$3)&gt;0,HLOOKUP($BT392,Prisudvikling!$CC$7:$KP$63,AC$3),"")</f>
        <v>12</v>
      </c>
      <c r="AD392" s="32" t="str">
        <f>IF(HLOOKUP($BT392,Prisudvikling!$CC$7:$KP$63,AD$3)&gt;0,HLOOKUP($BT392,Prisudvikling!$CC$7:$KP$63,AD$3),"")</f>
        <v/>
      </c>
      <c r="AE392" s="32" t="str">
        <f>IF(HLOOKUP($BT392,Prisudvikling!$CC$7:$KP$63,AE$3)&gt;0,HLOOKUP($BT392,Prisudvikling!$CC$7:$KP$63,AE$3),"")</f>
        <v/>
      </c>
      <c r="AF392" s="32">
        <f>IF(HLOOKUP($BT392,Prisudvikling!$CC$7:$KP$63,AF$3)&gt;0,HLOOKUP($BT392,Prisudvikling!$CC$7:$KP$63,AF$3),"")</f>
        <v>1580</v>
      </c>
      <c r="AG392" s="32">
        <f>IF(HLOOKUP($BT392,Prisudvikling!$CC$7:$KP$63,AG$3)&gt;0,HLOOKUP($BT392,Prisudvikling!$CC$7:$KP$63,AG$3),"")</f>
        <v>2560</v>
      </c>
      <c r="AH392" s="32">
        <f>IF(HLOOKUP($BT392,Prisudvikling!$CC$7:$KP$63,AH$3)&gt;0,HLOOKUP($BT392,Prisudvikling!$CC$7:$KP$63,AH$3),"")</f>
        <v>1820</v>
      </c>
      <c r="AI392" s="32">
        <f>IF(HLOOKUP($BT392,Prisudvikling!$CC$7:$KP$63,AI$3)&gt;0,HLOOKUP($BT392,Prisudvikling!$CC$7:$KP$63,AI$3),"")</f>
        <v>18940</v>
      </c>
      <c r="AJ392" s="32">
        <f>IF(HLOOKUP($BT392,Prisudvikling!$CC$7:$KP$63,AJ$3)&gt;0,HLOOKUP($BT392,Prisudvikling!$CC$7:$KP$63,AJ$3),"")</f>
        <v>9470</v>
      </c>
      <c r="AK392" s="32" t="str">
        <f>IF(HLOOKUP($BT392,Prisudvikling!$CC$7:$KP$63,AK$3)&gt;0,HLOOKUP($BT392,Prisudvikling!$CC$7:$KP$63,AK$3),"")</f>
        <v xml:space="preserve"> </v>
      </c>
      <c r="AL392" s="32" t="str">
        <f>IF(HLOOKUP($BT392,Prisudvikling!$CC$7:$KP$63,AL$3)&gt;0,HLOOKUP($BT392,Prisudvikling!$CC$7:$KP$63,AL$3),"")</f>
        <v/>
      </c>
      <c r="AM392" s="32" t="str">
        <f>IF(HLOOKUP($BT392,Prisudvikling!$CC$7:$KP$63,AM$3)&gt;0,HLOOKUP($BT392,Prisudvikling!$CC$7:$KP$63,AM$3),"")</f>
        <v/>
      </c>
      <c r="AN392" s="113">
        <f>IF(HLOOKUP($BT392,Prisudvikling!$CC$7:$KP$63,AN$3)&gt;0,HLOOKUP($BT392,Prisudvikling!$CC$7:$KP$63,AN$3),"")</f>
        <v>243.54335463069401</v>
      </c>
      <c r="AO392" s="113">
        <f>IF(HLOOKUP($BT392,Prisudvikling!$CC$7:$KP$63,AO$3)&gt;0,HLOOKUP($BT392,Prisudvikling!$CC$7:$KP$63,AO$3),"")</f>
        <v>251.5</v>
      </c>
      <c r="AP392" s="113">
        <f>IF(HLOOKUP($BT392,Prisudvikling!$CC$7:$KP$63,AP$3)&gt;0,HLOOKUP($BT392,Prisudvikling!$CC$7:$KP$63,AP$3),"")</f>
        <v>243.638580343082</v>
      </c>
      <c r="AQ392" s="113">
        <f>IF(HLOOKUP($BT392,Prisudvikling!$CC$7:$KP$63,AQ$3)&gt;0,HLOOKUP($BT392,Prisudvikling!$CC$7:$KP$63,AQ$3),"")</f>
        <v>213.76081984831362</v>
      </c>
      <c r="AR392" s="113">
        <f>IF(HLOOKUP($BT392,Prisudvikling!$CC$7:$KP$63,AR$3)&gt;0,HLOOKUP($BT392,Prisudvikling!$CC$7:$KP$63,AR$3),"")</f>
        <v>221.8</v>
      </c>
      <c r="AS392" s="113">
        <f>IF(HLOOKUP($BT392,Prisudvikling!$CC$7:$KP$63,AS$3)&gt;0,HLOOKUP($BT392,Prisudvikling!$CC$7:$KP$63,AS$3),"")</f>
        <v>214.34684759952506</v>
      </c>
      <c r="AT392" s="113">
        <f>IF(HLOOKUP($BT392,Prisudvikling!$CC$7:$KP$63,AT$3)&gt;0,HLOOKUP($BT392,Prisudvikling!$CC$7:$KP$63,AT$3),"")</f>
        <v>185.27288787249861</v>
      </c>
      <c r="AU392" s="113">
        <f>IF(HLOOKUP($BT392,Prisudvikling!$CC$7:$KP$63,AU$3)&gt;0,HLOOKUP($BT392,Prisudvikling!$CC$7:$KP$63,AU$3),"")</f>
        <v>193.3</v>
      </c>
      <c r="AV392" s="113" t="str">
        <f>IF(HLOOKUP($BT392,Prisudvikling!$CC$7:$KP$63,AV$3)&gt;0,HLOOKUP($BT392,Prisudvikling!$CC$7:$KP$63,AV$3),"")</f>
        <v/>
      </c>
      <c r="AW392" s="113">
        <f>IF(HLOOKUP($BT392,Prisudvikling!$CC$7:$KP$63,AW$3)&gt;0,HLOOKUP($BT392,Prisudvikling!$CC$7:$KP$63,AW$3),"")</f>
        <v>202.47176617365693</v>
      </c>
      <c r="AX392" s="113">
        <f>IF(HLOOKUP($BT392,Prisudvikling!$CC$7:$KP$63,AX$3)&gt;0,HLOOKUP($BT392,Prisudvikling!$CC$7:$KP$63,AX$3),"")</f>
        <v>210.5</v>
      </c>
      <c r="BT392">
        <v>69</v>
      </c>
    </row>
    <row r="393" spans="1:72" x14ac:dyDescent="0.2">
      <c r="A393" s="82">
        <f>IF(HLOOKUP($BT393,Prisudvikling!$CC$7:$KP$63,D$3)&gt;0,YEAR(C393),0)</f>
        <v>2012</v>
      </c>
      <c r="B393" s="82">
        <f>IF(HLOOKUP($BT393,Prisudvikling!$CC$7:$KP$63,D$3)&gt;0,MONTH(C393),0)</f>
        <v>10</v>
      </c>
      <c r="C393" s="65">
        <f>IF(HLOOKUP($BT393,Prisudvikling!$CC$7:$KP$63,D$3)&gt;0,HLOOKUP($BT393,Prisudvikling!$CC$7:$KP$63,C$3),"")</f>
        <v>41194</v>
      </c>
      <c r="D393" s="105">
        <f>IF(HLOOKUP($BT393,Prisudvikling!$CC$7:$KP$63,D$3)&gt;0,HLOOKUP($BT393,Prisudvikling!$CC$7:$KP$63,D$3),"")</f>
        <v>177</v>
      </c>
      <c r="E393" s="105">
        <f>IF(HLOOKUP($BT393,Prisudvikling!$CC$7:$KP$63,E$3)&gt;0,HLOOKUP($BT393,Prisudvikling!$CC$7:$KP$63,E$3),"")</f>
        <v>190</v>
      </c>
      <c r="F393" s="105">
        <f>IF(HLOOKUP($BT393,Prisudvikling!$CC$7:$KP$63,F$3)&gt;0,HLOOKUP($BT393,Prisudvikling!$CC$7:$KP$63,F$3),"")</f>
        <v>173</v>
      </c>
      <c r="G393" s="105">
        <f>IF(HLOOKUP($BT393,Prisudvikling!$CC$7:$KP$63,G$3)&gt;0,HLOOKUP($BT393,Prisudvikling!$CC$7:$KP$63,G$3),"")</f>
        <v>203</v>
      </c>
      <c r="H393" s="105" t="str">
        <f>IF(HLOOKUP($BT393,Prisudvikling!$CC$7:$KP$63,H$3)&gt;0,HLOOKUP($BT393,Prisudvikling!$CC$7:$KP$63,H$3),"")</f>
        <v/>
      </c>
      <c r="I393" s="105">
        <f>IF(HLOOKUP($BT393,Prisudvikling!$CC$7:$KP$63,I$3)&gt;0,HLOOKUP($BT393,Prisudvikling!$CC$7:$KP$63,I$3),"")</f>
        <v>364.5</v>
      </c>
      <c r="J393" s="105">
        <f>IF(HLOOKUP($BT393,Prisudvikling!$CC$7:$KP$63,J$3)&gt;0,HLOOKUP($BT393,Prisudvikling!$CC$7:$KP$63,J$3),"")</f>
        <v>720.5</v>
      </c>
      <c r="K393" s="105">
        <f>IF(HLOOKUP($BT393,Prisudvikling!$CC$7:$KP$63,K$3)&gt;0,HLOOKUP($BT393,Prisudvikling!$CC$7:$KP$63,K$3),"")</f>
        <v>233</v>
      </c>
      <c r="L393" s="105">
        <f>IF(HLOOKUP($BT393,Prisudvikling!$CC$7:$KP$63,L$3)&gt;0,HLOOKUP($BT393,Prisudvikling!$CC$7:$KP$63,L$3),"")</f>
        <v>249</v>
      </c>
      <c r="M393" s="105">
        <f>IF(HLOOKUP($BT393,Prisudvikling!$CC$7:$KP$63,M$3)&gt;0,HLOOKUP($BT393,Prisudvikling!$CC$7:$KP$63,M$3),"")</f>
        <v>247</v>
      </c>
      <c r="N393" s="105">
        <f>IF(HLOOKUP($BT393,Prisudvikling!$CC$7:$KP$63,N$3)&gt;0,HLOOKUP($BT393,Prisudvikling!$CC$7:$KP$63,N$3),"")</f>
        <v>1130</v>
      </c>
      <c r="O393" s="105">
        <f>IF(HLOOKUP($BT393,Prisudvikling!$CC$7:$KP$63,O$3)&gt;0,HLOOKUP($BT393,Prisudvikling!$CC$7:$KP$63,O$3),"")</f>
        <v>615</v>
      </c>
      <c r="P393" s="105">
        <f>IF(HLOOKUP($BT393,Prisudvikling!$CC$7:$KP$63,P$3)&gt;0,HLOOKUP($BT393,Prisudvikling!$CC$7:$KP$63,P$3),"")</f>
        <v>528</v>
      </c>
      <c r="Q393" s="105">
        <f>IF(HLOOKUP($BT393,Prisudvikling!$CC$7:$KP$63,Q$3)&gt;0,HLOOKUP($BT393,Prisudvikling!$CC$7:$KP$63,Q$3),"")</f>
        <v>975</v>
      </c>
      <c r="R393" s="105">
        <f>IF(HLOOKUP($BT393,Prisudvikling!$CC$7:$KP$63,R$3)&gt;0,HLOOKUP($BT393,Prisudvikling!$CC$7:$KP$63,R$3),"")</f>
        <v>976</v>
      </c>
      <c r="S393" s="105">
        <f>IF(HLOOKUP($BT393,Prisudvikling!$CC$7:$KP$63,S$3)&gt;0,HLOOKUP($BT393,Prisudvikling!$CC$7:$KP$63,S$3),"")</f>
        <v>540</v>
      </c>
      <c r="T393" s="105">
        <f>IF(HLOOKUP($BT393,Prisudvikling!$CC$7:$KP$63,T$3)&gt;0,HLOOKUP($BT393,Prisudvikling!$CC$7:$KP$63,T$3),"")</f>
        <v>495</v>
      </c>
      <c r="U393" s="105">
        <f>IF(HLOOKUP($BT393,Prisudvikling!$CC$7:$KP$63,U$3)&gt;0,HLOOKUP($BT393,Prisudvikling!$CC$7:$KP$63,U$3),"")</f>
        <v>260.5</v>
      </c>
      <c r="V393" s="105">
        <f>IF(HLOOKUP($BT393,Prisudvikling!$CC$7:$KP$63,V$3)&gt;0,HLOOKUP($BT393,Prisudvikling!$CC$7:$KP$63,V$3),"")</f>
        <v>285.75</v>
      </c>
      <c r="W393" s="105">
        <f>IF(HLOOKUP($BT393,Prisudvikling!$CC$7:$KP$63,W$3)&gt;0,HLOOKUP($BT393,Prisudvikling!$CC$7:$KP$63,W$3),"")</f>
        <v>307</v>
      </c>
      <c r="X393" s="32" t="str">
        <f>IF(HLOOKUP($BT393,Prisudvikling!$CC$7:$KP$63,X$3)&gt;0,HLOOKUP($BT393,Prisudvikling!$CC$7:$KP$63,X$3),"")</f>
        <v/>
      </c>
      <c r="Y393" s="32">
        <f>IF(HLOOKUP($BT393,Prisudvikling!$CC$7:$KP$63,Y$3)&gt;0,HLOOKUP($BT393,Prisudvikling!$CC$7:$KP$63,Y$3),"")</f>
        <v>2</v>
      </c>
      <c r="Z393" s="32">
        <f>IF(HLOOKUP($BT393,Prisudvikling!$CC$7:$KP$63,Z$3)&gt;0,HLOOKUP($BT393,Prisudvikling!$CC$7:$KP$63,Z$3),"")</f>
        <v>3.25</v>
      </c>
      <c r="AA393" s="32">
        <f>IF(HLOOKUP($BT393,Prisudvikling!$CC$7:$KP$63,AA$3)&gt;0,HLOOKUP($BT393,Prisudvikling!$CC$7:$KP$63,AA$3),"")</f>
        <v>2.2027467177059199</v>
      </c>
      <c r="AB393" s="32">
        <f>IF(HLOOKUP($BT393,Prisudvikling!$CC$7:$KP$63,AB$3)&gt;0,HLOOKUP($BT393,Prisudvikling!$CC$7:$KP$63,AB$3),"")</f>
        <v>24</v>
      </c>
      <c r="AC393" s="32">
        <f>IF(HLOOKUP($BT393,Prisudvikling!$CC$7:$KP$63,AC$3)&gt;0,HLOOKUP($BT393,Prisudvikling!$CC$7:$KP$63,AC$3),"")</f>
        <v>12</v>
      </c>
      <c r="AD393" s="32" t="str">
        <f>IF(HLOOKUP($BT393,Prisudvikling!$CC$7:$KP$63,AD$3)&gt;0,HLOOKUP($BT393,Prisudvikling!$CC$7:$KP$63,AD$3),"")</f>
        <v/>
      </c>
      <c r="AE393" s="32" t="str">
        <f>IF(HLOOKUP($BT393,Prisudvikling!$CC$7:$KP$63,AE$3)&gt;0,HLOOKUP($BT393,Prisudvikling!$CC$7:$KP$63,AE$3),"")</f>
        <v/>
      </c>
      <c r="AF393" s="32">
        <f>IF(HLOOKUP($BT393,Prisudvikling!$CC$7:$KP$63,AF$3)&gt;0,HLOOKUP($BT393,Prisudvikling!$CC$7:$KP$63,AF$3),"")</f>
        <v>1580</v>
      </c>
      <c r="AG393" s="32">
        <f>IF(HLOOKUP($BT393,Prisudvikling!$CC$7:$KP$63,AG$3)&gt;0,HLOOKUP($BT393,Prisudvikling!$CC$7:$KP$63,AG$3),"")</f>
        <v>2560</v>
      </c>
      <c r="AH393" s="32">
        <f>IF(HLOOKUP($BT393,Prisudvikling!$CC$7:$KP$63,AH$3)&gt;0,HLOOKUP($BT393,Prisudvikling!$CC$7:$KP$63,AH$3),"")</f>
        <v>1740</v>
      </c>
      <c r="AI393" s="32">
        <f>IF(HLOOKUP($BT393,Prisudvikling!$CC$7:$KP$63,AI$3)&gt;0,HLOOKUP($BT393,Prisudvikling!$CC$7:$KP$63,AI$3),"")</f>
        <v>18940</v>
      </c>
      <c r="AJ393" s="32">
        <f>IF(HLOOKUP($BT393,Prisudvikling!$CC$7:$KP$63,AJ$3)&gt;0,HLOOKUP($BT393,Prisudvikling!$CC$7:$KP$63,AJ$3),"")</f>
        <v>9470</v>
      </c>
      <c r="AK393" s="32" t="str">
        <f>IF(HLOOKUP($BT393,Prisudvikling!$CC$7:$KP$63,AK$3)&gt;0,HLOOKUP($BT393,Prisudvikling!$CC$7:$KP$63,AK$3),"")</f>
        <v xml:space="preserve"> </v>
      </c>
      <c r="AL393" s="32" t="str">
        <f>IF(HLOOKUP($BT393,Prisudvikling!$CC$7:$KP$63,AL$3)&gt;0,HLOOKUP($BT393,Prisudvikling!$CC$7:$KP$63,AL$3),"")</f>
        <v/>
      </c>
      <c r="AM393" s="32" t="str">
        <f>IF(HLOOKUP($BT393,Prisudvikling!$CC$7:$KP$63,AM$3)&gt;0,HLOOKUP($BT393,Prisudvikling!$CC$7:$KP$63,AM$3),"")</f>
        <v/>
      </c>
      <c r="AN393" s="113">
        <f>IF(HLOOKUP($BT393,Prisudvikling!$CC$7:$KP$63,AN$3)&gt;0,HLOOKUP($BT393,Prisudvikling!$CC$7:$KP$63,AN$3),"")</f>
        <v>236.83019291590986</v>
      </c>
      <c r="AO393" s="113">
        <f>IF(HLOOKUP($BT393,Prisudvikling!$CC$7:$KP$63,AO$3)&gt;0,HLOOKUP($BT393,Prisudvikling!$CC$7:$KP$63,AO$3),"")</f>
        <v>244.8</v>
      </c>
      <c r="AP393" s="113">
        <f>IF(HLOOKUP($BT393,Prisudvikling!$CC$7:$KP$63,AP$3)&gt;0,HLOOKUP($BT393,Prisudvikling!$CC$7:$KP$63,AP$3),"")</f>
        <v>236.73678233788993</v>
      </c>
      <c r="AQ393" s="113">
        <f>IF(HLOOKUP($BT393,Prisudvikling!$CC$7:$KP$63,AQ$3)&gt;0,HLOOKUP($BT393,Prisudvikling!$CC$7:$KP$63,AQ$3),"")</f>
        <v>207.98510343974192</v>
      </c>
      <c r="AR393" s="113">
        <f>IF(HLOOKUP($BT393,Prisudvikling!$CC$7:$KP$63,AR$3)&gt;0,HLOOKUP($BT393,Prisudvikling!$CC$7:$KP$63,AR$3),"")</f>
        <v>216</v>
      </c>
      <c r="AS393" s="113">
        <f>IF(HLOOKUP($BT393,Prisudvikling!$CC$7:$KP$63,AS$3)&gt;0,HLOOKUP($BT393,Prisudvikling!$CC$7:$KP$63,AS$3),"")</f>
        <v>206.31958482621948</v>
      </c>
      <c r="AT393" s="113">
        <f>IF(HLOOKUP($BT393,Prisudvikling!$CC$7:$KP$63,AT$3)&gt;0,HLOOKUP($BT393,Prisudvikling!$CC$7:$KP$63,AT$3),"")</f>
        <v>179.71898388476134</v>
      </c>
      <c r="AU393" s="113">
        <f>IF(HLOOKUP($BT393,Prisudvikling!$CC$7:$KP$63,AU$3)&gt;0,HLOOKUP($BT393,Prisudvikling!$CC$7:$KP$63,AU$3),"")</f>
        <v>187.7</v>
      </c>
      <c r="AV393" s="113" t="str">
        <f>IF(HLOOKUP($BT393,Prisudvikling!$CC$7:$KP$63,AV$3)&gt;0,HLOOKUP($BT393,Prisudvikling!$CC$7:$KP$63,AV$3),"")</f>
        <v/>
      </c>
      <c r="AW393" s="113">
        <f>IF(HLOOKUP($BT393,Prisudvikling!$CC$7:$KP$63,AW$3)&gt;0,HLOOKUP($BT393,Prisudvikling!$CC$7:$KP$63,AW$3),"")</f>
        <v>197.33227573269951</v>
      </c>
      <c r="AX393" s="113">
        <f>IF(HLOOKUP($BT393,Prisudvikling!$CC$7:$KP$63,AX$3)&gt;0,HLOOKUP($BT393,Prisudvikling!$CC$7:$KP$63,AX$3),"")</f>
        <v>205.3</v>
      </c>
      <c r="BT393">
        <v>70</v>
      </c>
    </row>
    <row r="394" spans="1:72" x14ac:dyDescent="0.2">
      <c r="A394" s="82">
        <f>IF(HLOOKUP($BT394,Prisudvikling!$CC$7:$KP$63,D$3)&gt;0,YEAR(C394),0)</f>
        <v>2012</v>
      </c>
      <c r="B394" s="82">
        <f>IF(HLOOKUP($BT394,Prisudvikling!$CC$7:$KP$63,D$3)&gt;0,MONTH(C394),0)</f>
        <v>10</v>
      </c>
      <c r="C394" s="65">
        <f>IF(HLOOKUP($BT394,Prisudvikling!$CC$7:$KP$63,D$3)&gt;0,HLOOKUP($BT394,Prisudvikling!$CC$7:$KP$63,C$3),"")</f>
        <v>41201</v>
      </c>
      <c r="D394" s="105">
        <f>IF(HLOOKUP($BT394,Prisudvikling!$CC$7:$KP$63,D$3)&gt;0,HLOOKUP($BT394,Prisudvikling!$CC$7:$KP$63,D$3),"")</f>
        <v>176</v>
      </c>
      <c r="E394" s="105">
        <f>IF(HLOOKUP($BT394,Prisudvikling!$CC$7:$KP$63,E$3)&gt;0,HLOOKUP($BT394,Prisudvikling!$CC$7:$KP$63,E$3),"")</f>
        <v>190</v>
      </c>
      <c r="F394" s="105">
        <f>IF(HLOOKUP($BT394,Prisudvikling!$CC$7:$KP$63,F$3)&gt;0,HLOOKUP($BT394,Prisudvikling!$CC$7:$KP$63,F$3),"")</f>
        <v>174</v>
      </c>
      <c r="G394" s="105">
        <f>IF(HLOOKUP($BT394,Prisudvikling!$CC$7:$KP$63,G$3)&gt;0,HLOOKUP($BT394,Prisudvikling!$CC$7:$KP$63,G$3),"")</f>
        <v>203</v>
      </c>
      <c r="H394" s="105" t="str">
        <f>IF(HLOOKUP($BT394,Prisudvikling!$CC$7:$KP$63,H$3)&gt;0,HLOOKUP($BT394,Prisudvikling!$CC$7:$KP$63,H$3),"")</f>
        <v/>
      </c>
      <c r="I394" s="105">
        <f>IF(HLOOKUP($BT394,Prisudvikling!$CC$7:$KP$63,I$3)&gt;0,HLOOKUP($BT394,Prisudvikling!$CC$7:$KP$63,I$3),"")</f>
        <v>364.75</v>
      </c>
      <c r="J394" s="105">
        <f>IF(HLOOKUP($BT394,Prisudvikling!$CC$7:$KP$63,J$3)&gt;0,HLOOKUP($BT394,Prisudvikling!$CC$7:$KP$63,J$3),"")</f>
        <v>720.5</v>
      </c>
      <c r="K394" s="105">
        <f>IF(HLOOKUP($BT394,Prisudvikling!$CC$7:$KP$63,K$3)&gt;0,HLOOKUP($BT394,Prisudvikling!$CC$7:$KP$63,K$3),"")</f>
        <v>233</v>
      </c>
      <c r="L394" s="105">
        <f>IF(HLOOKUP($BT394,Prisudvikling!$CC$7:$KP$63,L$3)&gt;0,HLOOKUP($BT394,Prisudvikling!$CC$7:$KP$63,L$3),"")</f>
        <v>249</v>
      </c>
      <c r="M394" s="105">
        <f>IF(HLOOKUP($BT394,Prisudvikling!$CC$7:$KP$63,M$3)&gt;0,HLOOKUP($BT394,Prisudvikling!$CC$7:$KP$63,M$3),"")</f>
        <v>237</v>
      </c>
      <c r="N394" s="105">
        <f>IF(HLOOKUP($BT394,Prisudvikling!$CC$7:$KP$63,N$3)&gt;0,HLOOKUP($BT394,Prisudvikling!$CC$7:$KP$63,N$3),"")</f>
        <v>1130</v>
      </c>
      <c r="O394" s="105">
        <f>IF(HLOOKUP($BT394,Prisudvikling!$CC$7:$KP$63,O$3)&gt;0,HLOOKUP($BT394,Prisudvikling!$CC$7:$KP$63,O$3),"")</f>
        <v>595</v>
      </c>
      <c r="P394" s="105">
        <f>IF(HLOOKUP($BT394,Prisudvikling!$CC$7:$KP$63,P$3)&gt;0,HLOOKUP($BT394,Prisudvikling!$CC$7:$KP$63,P$3),"")</f>
        <v>528</v>
      </c>
      <c r="Q394" s="105">
        <f>IF(HLOOKUP($BT394,Prisudvikling!$CC$7:$KP$63,Q$3)&gt;0,HLOOKUP($BT394,Prisudvikling!$CC$7:$KP$63,Q$3),"")</f>
        <v>975</v>
      </c>
      <c r="R394" s="105">
        <f>IF(HLOOKUP($BT394,Prisudvikling!$CC$7:$KP$63,R$3)&gt;0,HLOOKUP($BT394,Prisudvikling!$CC$7:$KP$63,R$3),"")</f>
        <v>984</v>
      </c>
      <c r="S394" s="105">
        <f>IF(HLOOKUP($BT394,Prisudvikling!$CC$7:$KP$63,S$3)&gt;0,HLOOKUP($BT394,Prisudvikling!$CC$7:$KP$63,S$3),"")</f>
        <v>549</v>
      </c>
      <c r="T394" s="105">
        <f>IF(HLOOKUP($BT394,Prisudvikling!$CC$7:$KP$63,T$3)&gt;0,HLOOKUP($BT394,Prisudvikling!$CC$7:$KP$63,T$3),"")</f>
        <v>495</v>
      </c>
      <c r="U394" s="105">
        <f>IF(HLOOKUP($BT394,Prisudvikling!$CC$7:$KP$63,U$3)&gt;0,HLOOKUP($BT394,Prisudvikling!$CC$7:$KP$63,U$3),"")</f>
        <v>258</v>
      </c>
      <c r="V394" s="105">
        <f>IF(HLOOKUP($BT394,Prisudvikling!$CC$7:$KP$63,V$3)&gt;0,HLOOKUP($BT394,Prisudvikling!$CC$7:$KP$63,V$3),"")</f>
        <v>283.25</v>
      </c>
      <c r="W394" s="105">
        <f>IF(HLOOKUP($BT394,Prisudvikling!$CC$7:$KP$63,W$3)&gt;0,HLOOKUP($BT394,Prisudvikling!$CC$7:$KP$63,W$3),"")</f>
        <v>303</v>
      </c>
      <c r="X394" s="32" t="str">
        <f>IF(HLOOKUP($BT394,Prisudvikling!$CC$7:$KP$63,X$3)&gt;0,HLOOKUP($BT394,Prisudvikling!$CC$7:$KP$63,X$3),"")</f>
        <v/>
      </c>
      <c r="Y394" s="32">
        <f>IF(HLOOKUP($BT394,Prisudvikling!$CC$7:$KP$63,Y$3)&gt;0,HLOOKUP($BT394,Prisudvikling!$CC$7:$KP$63,Y$3),"")</f>
        <v>2</v>
      </c>
      <c r="Z394" s="32">
        <f>IF(HLOOKUP($BT394,Prisudvikling!$CC$7:$KP$63,Z$3)&gt;0,HLOOKUP($BT394,Prisudvikling!$CC$7:$KP$63,Z$3),"")</f>
        <v>3.25</v>
      </c>
      <c r="AA394" s="32">
        <f>IF(HLOOKUP($BT394,Prisudvikling!$CC$7:$KP$63,AA$3)&gt;0,HLOOKUP($BT394,Prisudvikling!$CC$7:$KP$63,AA$3),"")</f>
        <v>2.2999999999999998</v>
      </c>
      <c r="AB394" s="32">
        <f>IF(HLOOKUP($BT394,Prisudvikling!$CC$7:$KP$63,AB$3)&gt;0,HLOOKUP($BT394,Prisudvikling!$CC$7:$KP$63,AB$3),"")</f>
        <v>24</v>
      </c>
      <c r="AC394" s="32">
        <f>IF(HLOOKUP($BT394,Prisudvikling!$CC$7:$KP$63,AC$3)&gt;0,HLOOKUP($BT394,Prisudvikling!$CC$7:$KP$63,AC$3),"")</f>
        <v>12</v>
      </c>
      <c r="AD394" s="32" t="str">
        <f>IF(HLOOKUP($BT394,Prisudvikling!$CC$7:$KP$63,AD$3)&gt;0,HLOOKUP($BT394,Prisudvikling!$CC$7:$KP$63,AD$3),"")</f>
        <v/>
      </c>
      <c r="AE394" s="32" t="str">
        <f>IF(HLOOKUP($BT394,Prisudvikling!$CC$7:$KP$63,AE$3)&gt;0,HLOOKUP($BT394,Prisudvikling!$CC$7:$KP$63,AE$3),"")</f>
        <v/>
      </c>
      <c r="AF394" s="32">
        <f>IF(HLOOKUP($BT394,Prisudvikling!$CC$7:$KP$63,AF$3)&gt;0,HLOOKUP($BT394,Prisudvikling!$CC$7:$KP$63,AF$3),"")</f>
        <v>1580</v>
      </c>
      <c r="AG394" s="32">
        <f>IF(HLOOKUP($BT394,Prisudvikling!$CC$7:$KP$63,AG$3)&gt;0,HLOOKUP($BT394,Prisudvikling!$CC$7:$KP$63,AG$3),"")</f>
        <v>2560</v>
      </c>
      <c r="AH394" s="32">
        <f>IF(HLOOKUP($BT394,Prisudvikling!$CC$7:$KP$63,AH$3)&gt;0,HLOOKUP($BT394,Prisudvikling!$CC$7:$KP$63,AH$3),"")</f>
        <v>1820</v>
      </c>
      <c r="AI394" s="32">
        <f>IF(HLOOKUP($BT394,Prisudvikling!$CC$7:$KP$63,AI$3)&gt;0,HLOOKUP($BT394,Prisudvikling!$CC$7:$KP$63,AI$3),"")</f>
        <v>18940</v>
      </c>
      <c r="AJ394" s="32">
        <f>IF(HLOOKUP($BT394,Prisudvikling!$CC$7:$KP$63,AJ$3)&gt;0,HLOOKUP($BT394,Prisudvikling!$CC$7:$KP$63,AJ$3),"")</f>
        <v>9470</v>
      </c>
      <c r="AK394" s="32" t="str">
        <f>IF(HLOOKUP($BT394,Prisudvikling!$CC$7:$KP$63,AK$3)&gt;0,HLOOKUP($BT394,Prisudvikling!$CC$7:$KP$63,AK$3),"")</f>
        <v xml:space="preserve"> </v>
      </c>
      <c r="AL394" s="32" t="str">
        <f>IF(HLOOKUP($BT394,Prisudvikling!$CC$7:$KP$63,AL$3)&gt;0,HLOOKUP($BT394,Prisudvikling!$CC$7:$KP$63,AL$3),"")</f>
        <v/>
      </c>
      <c r="AM394" s="32" t="str">
        <f>IF(HLOOKUP($BT394,Prisudvikling!$CC$7:$KP$63,AM$3)&gt;0,HLOOKUP($BT394,Prisudvikling!$CC$7:$KP$63,AM$3),"")</f>
        <v/>
      </c>
      <c r="AN394" s="113">
        <f>IF(HLOOKUP($BT394,Prisudvikling!$CC$7:$KP$63,AN$3)&gt;0,HLOOKUP($BT394,Prisudvikling!$CC$7:$KP$63,AN$3),"")</f>
        <v>236.4051887392805</v>
      </c>
      <c r="AO394" s="113">
        <f>IF(HLOOKUP($BT394,Prisudvikling!$CC$7:$KP$63,AO$3)&gt;0,HLOOKUP($BT394,Prisudvikling!$CC$7:$KP$63,AO$3),"")</f>
        <v>244.4</v>
      </c>
      <c r="AP394" s="113">
        <f>IF(HLOOKUP($BT394,Prisudvikling!$CC$7:$KP$63,AP$3)&gt;0,HLOOKUP($BT394,Prisudvikling!$CC$7:$KP$63,AP$3),"")</f>
        <v>236.42908084794448</v>
      </c>
      <c r="AQ394" s="113">
        <f>IF(HLOOKUP($BT394,Prisudvikling!$CC$7:$KP$63,AQ$3)&gt;0,HLOOKUP($BT394,Prisudvikling!$CC$7:$KP$63,AQ$3),"")</f>
        <v>207.78325917633495</v>
      </c>
      <c r="AR394" s="113">
        <f>IF(HLOOKUP($BT394,Prisudvikling!$CC$7:$KP$63,AR$3)&gt;0,HLOOKUP($BT394,Prisudvikling!$CC$7:$KP$63,AR$3),"")</f>
        <v>215.8</v>
      </c>
      <c r="AS394" s="113">
        <f>IF(HLOOKUP($BT394,Prisudvikling!$CC$7:$KP$63,AS$3)&gt;0,HLOOKUP($BT394,Prisudvikling!$CC$7:$KP$63,AS$3),"")</f>
        <v>206.36215328230784</v>
      </c>
      <c r="AT394" s="113">
        <f>IF(HLOOKUP($BT394,Prisudvikling!$CC$7:$KP$63,AT$3)&gt;0,HLOOKUP($BT394,Prisudvikling!$CC$7:$KP$63,AT$3),"")</f>
        <v>178.33997540732469</v>
      </c>
      <c r="AU394" s="113">
        <f>IF(HLOOKUP($BT394,Prisudvikling!$CC$7:$KP$63,AU$3)&gt;0,HLOOKUP($BT394,Prisudvikling!$CC$7:$KP$63,AU$3),"")</f>
        <v>186.3</v>
      </c>
      <c r="AV394" s="113" t="str">
        <f>IF(HLOOKUP($BT394,Prisudvikling!$CC$7:$KP$63,AV$3)&gt;0,HLOOKUP($BT394,Prisudvikling!$CC$7:$KP$63,AV$3),"")</f>
        <v/>
      </c>
      <c r="AW394" s="113">
        <f>IF(HLOOKUP($BT394,Prisudvikling!$CC$7:$KP$63,AW$3)&gt;0,HLOOKUP($BT394,Prisudvikling!$CC$7:$KP$63,AW$3),"")</f>
        <v>196.77648689565027</v>
      </c>
      <c r="AX394" s="113">
        <f>IF(HLOOKUP($BT394,Prisudvikling!$CC$7:$KP$63,AX$3)&gt;0,HLOOKUP($BT394,Prisudvikling!$CC$7:$KP$63,AX$3),"")</f>
        <v>204.8</v>
      </c>
      <c r="BT394">
        <v>71</v>
      </c>
    </row>
    <row r="395" spans="1:72" x14ac:dyDescent="0.2">
      <c r="A395" s="82">
        <f>IF(HLOOKUP($BT395,Prisudvikling!$CC$7:$KP$63,D$3)&gt;0,YEAR(C395),0)</f>
        <v>2012</v>
      </c>
      <c r="B395" s="82">
        <f>IF(HLOOKUP($BT395,Prisudvikling!$CC$7:$KP$63,D$3)&gt;0,MONTH(C395),0)</f>
        <v>10</v>
      </c>
      <c r="C395" s="65">
        <f>IF(HLOOKUP($BT395,Prisudvikling!$CC$7:$KP$63,D$3)&gt;0,HLOOKUP($BT395,Prisudvikling!$CC$7:$KP$63,C$3),"")</f>
        <v>41208</v>
      </c>
      <c r="D395" s="105">
        <f>IF(HLOOKUP($BT395,Prisudvikling!$CC$7:$KP$63,D$3)&gt;0,HLOOKUP($BT395,Prisudvikling!$CC$7:$KP$63,D$3),"")</f>
        <v>175</v>
      </c>
      <c r="E395" s="105">
        <f>IF(HLOOKUP($BT395,Prisudvikling!$CC$7:$KP$63,E$3)&gt;0,HLOOKUP($BT395,Prisudvikling!$CC$7:$KP$63,E$3),"")</f>
        <v>190</v>
      </c>
      <c r="F395" s="105">
        <f>IF(HLOOKUP($BT395,Prisudvikling!$CC$7:$KP$63,F$3)&gt;0,HLOOKUP($BT395,Prisudvikling!$CC$7:$KP$63,F$3),"")</f>
        <v>175</v>
      </c>
      <c r="G395" s="105" t="str">
        <f>IF(HLOOKUP($BT395,Prisudvikling!$CC$7:$KP$63,G$3)&gt;0,HLOOKUP($BT395,Prisudvikling!$CC$7:$KP$63,G$3),"")</f>
        <v/>
      </c>
      <c r="H395" s="105" t="str">
        <f>IF(HLOOKUP($BT395,Prisudvikling!$CC$7:$KP$63,H$3)&gt;0,HLOOKUP($BT395,Prisudvikling!$CC$7:$KP$63,H$3),"")</f>
        <v/>
      </c>
      <c r="I395" s="105">
        <f>IF(HLOOKUP($BT395,Prisudvikling!$CC$7:$KP$63,I$3)&gt;0,HLOOKUP($BT395,Prisudvikling!$CC$7:$KP$63,I$3),"")</f>
        <v>364</v>
      </c>
      <c r="J395" s="105">
        <f>IF(HLOOKUP($BT395,Prisudvikling!$CC$7:$KP$63,J$3)&gt;0,HLOOKUP($BT395,Prisudvikling!$CC$7:$KP$63,J$3),"")</f>
        <v>720.5</v>
      </c>
      <c r="K395" s="105">
        <f>IF(HLOOKUP($BT395,Prisudvikling!$CC$7:$KP$63,K$3)&gt;0,HLOOKUP($BT395,Prisudvikling!$CC$7:$KP$63,K$3),"")</f>
        <v>241.75</v>
      </c>
      <c r="L395" s="105">
        <f>IF(HLOOKUP($BT395,Prisudvikling!$CC$7:$KP$63,L$3)&gt;0,HLOOKUP($BT395,Prisudvikling!$CC$7:$KP$63,L$3),"")</f>
        <v>240</v>
      </c>
      <c r="M395" s="105">
        <f>IF(HLOOKUP($BT395,Prisudvikling!$CC$7:$KP$63,M$3)&gt;0,HLOOKUP($BT395,Prisudvikling!$CC$7:$KP$63,M$3),"")</f>
        <v>260.75</v>
      </c>
      <c r="N395" s="105">
        <f>IF(HLOOKUP($BT395,Prisudvikling!$CC$7:$KP$63,N$3)&gt;0,HLOOKUP($BT395,Prisudvikling!$CC$7:$KP$63,N$3),"")</f>
        <v>1150</v>
      </c>
      <c r="O395" s="105">
        <f>IF(HLOOKUP($BT395,Prisudvikling!$CC$7:$KP$63,O$3)&gt;0,HLOOKUP($BT395,Prisudvikling!$CC$7:$KP$63,O$3),"")</f>
        <v>594</v>
      </c>
      <c r="P395" s="105" t="str">
        <f>IF(HLOOKUP($BT395,Prisudvikling!$CC$7:$KP$63,P$3)&gt;0,HLOOKUP($BT395,Prisudvikling!$CC$7:$KP$63,P$3),"")</f>
        <v/>
      </c>
      <c r="Q395" s="105">
        <f>IF(HLOOKUP($BT395,Prisudvikling!$CC$7:$KP$63,Q$3)&gt;0,HLOOKUP($BT395,Prisudvikling!$CC$7:$KP$63,Q$3),"")</f>
        <v>975</v>
      </c>
      <c r="R395" s="105">
        <f>IF(HLOOKUP($BT395,Prisudvikling!$CC$7:$KP$63,R$3)&gt;0,HLOOKUP($BT395,Prisudvikling!$CC$7:$KP$63,R$3),"")</f>
        <v>984</v>
      </c>
      <c r="S395" s="105">
        <f>IF(HLOOKUP($BT395,Prisudvikling!$CC$7:$KP$63,S$3)&gt;0,HLOOKUP($BT395,Prisudvikling!$CC$7:$KP$63,S$3),"")</f>
        <v>549</v>
      </c>
      <c r="T395" s="105">
        <f>IF(HLOOKUP($BT395,Prisudvikling!$CC$7:$KP$63,T$3)&gt;0,HLOOKUP($BT395,Prisudvikling!$CC$7:$KP$63,T$3),"")</f>
        <v>495</v>
      </c>
      <c r="U395" s="105">
        <f>IF(HLOOKUP($BT395,Prisudvikling!$CC$7:$KP$63,U$3)&gt;0,HLOOKUP($BT395,Prisudvikling!$CC$7:$KP$63,U$3),"")</f>
        <v>255.75</v>
      </c>
      <c r="V395" s="105">
        <f>IF(HLOOKUP($BT395,Prisudvikling!$CC$7:$KP$63,V$3)&gt;0,HLOOKUP($BT395,Prisudvikling!$CC$7:$KP$63,V$3),"")</f>
        <v>281</v>
      </c>
      <c r="W395" s="105">
        <f>IF(HLOOKUP($BT395,Prisudvikling!$CC$7:$KP$63,W$3)&gt;0,HLOOKUP($BT395,Prisudvikling!$CC$7:$KP$63,W$3),"")</f>
        <v>300</v>
      </c>
      <c r="X395" s="32" t="str">
        <f>IF(HLOOKUP($BT395,Prisudvikling!$CC$7:$KP$63,X$3)&gt;0,HLOOKUP($BT395,Prisudvikling!$CC$7:$KP$63,X$3),"")</f>
        <v/>
      </c>
      <c r="Y395" s="32">
        <f>IF(HLOOKUP($BT395,Prisudvikling!$CC$7:$KP$63,Y$3)&gt;0,HLOOKUP($BT395,Prisudvikling!$CC$7:$KP$63,Y$3),"")</f>
        <v>2</v>
      </c>
      <c r="Z395" s="32">
        <f>IF(HLOOKUP($BT395,Prisudvikling!$CC$7:$KP$63,Z$3)&gt;0,HLOOKUP($BT395,Prisudvikling!$CC$7:$KP$63,Z$3),"")</f>
        <v>3.25</v>
      </c>
      <c r="AA395" s="32">
        <f>IF(HLOOKUP($BT395,Prisudvikling!$CC$7:$KP$63,AA$3)&gt;0,HLOOKUP($BT395,Prisudvikling!$CC$7:$KP$63,AA$3),"")</f>
        <v>2.2027467177059199</v>
      </c>
      <c r="AB395" s="32">
        <f>IF(HLOOKUP($BT395,Prisudvikling!$CC$7:$KP$63,AB$3)&gt;0,HLOOKUP($BT395,Prisudvikling!$CC$7:$KP$63,AB$3),"")</f>
        <v>24</v>
      </c>
      <c r="AC395" s="32">
        <f>IF(HLOOKUP($BT395,Prisudvikling!$CC$7:$KP$63,AC$3)&gt;0,HLOOKUP($BT395,Prisudvikling!$CC$7:$KP$63,AC$3),"")</f>
        <v>12</v>
      </c>
      <c r="AD395" s="32" t="str">
        <f>IF(HLOOKUP($BT395,Prisudvikling!$CC$7:$KP$63,AD$3)&gt;0,HLOOKUP($BT395,Prisudvikling!$CC$7:$KP$63,AD$3),"")</f>
        <v/>
      </c>
      <c r="AE395" s="32" t="str">
        <f>IF(HLOOKUP($BT395,Prisudvikling!$CC$7:$KP$63,AE$3)&gt;0,HLOOKUP($BT395,Prisudvikling!$CC$7:$KP$63,AE$3),"")</f>
        <v/>
      </c>
      <c r="AF395" s="32">
        <f>IF(HLOOKUP($BT395,Prisudvikling!$CC$7:$KP$63,AF$3)&gt;0,HLOOKUP($BT395,Prisudvikling!$CC$7:$KP$63,AF$3),"")</f>
        <v>1580</v>
      </c>
      <c r="AG395" s="32">
        <f>IF(HLOOKUP($BT395,Prisudvikling!$CC$7:$KP$63,AG$3)&gt;0,HLOOKUP($BT395,Prisudvikling!$CC$7:$KP$63,AG$3),"")</f>
        <v>2560</v>
      </c>
      <c r="AH395" s="32">
        <f>IF(HLOOKUP($BT395,Prisudvikling!$CC$7:$KP$63,AH$3)&gt;0,HLOOKUP($BT395,Prisudvikling!$CC$7:$KP$63,AH$3),"")</f>
        <v>1740</v>
      </c>
      <c r="AI395" s="32">
        <f>IF(HLOOKUP($BT395,Prisudvikling!$CC$7:$KP$63,AI$3)&gt;0,HLOOKUP($BT395,Prisudvikling!$CC$7:$KP$63,AI$3),"")</f>
        <v>18940</v>
      </c>
      <c r="AJ395" s="32">
        <f>IF(HLOOKUP($BT395,Prisudvikling!$CC$7:$KP$63,AJ$3)&gt;0,HLOOKUP($BT395,Prisudvikling!$CC$7:$KP$63,AJ$3),"")</f>
        <v>9470</v>
      </c>
      <c r="AK395" s="32" t="str">
        <f>IF(HLOOKUP($BT395,Prisudvikling!$CC$7:$KP$63,AK$3)&gt;0,HLOOKUP($BT395,Prisudvikling!$CC$7:$KP$63,AK$3),"")</f>
        <v xml:space="preserve"> </v>
      </c>
      <c r="AL395" s="32" t="str">
        <f>IF(HLOOKUP($BT395,Prisudvikling!$CC$7:$KP$63,AL$3)&gt;0,HLOOKUP($BT395,Prisudvikling!$CC$7:$KP$63,AL$3),"")</f>
        <v/>
      </c>
      <c r="AM395" s="32" t="str">
        <f>IF(HLOOKUP($BT395,Prisudvikling!$CC$7:$KP$63,AM$3)&gt;0,HLOOKUP($BT395,Prisudvikling!$CC$7:$KP$63,AM$3),"")</f>
        <v/>
      </c>
      <c r="AN395" s="113">
        <f>IF(HLOOKUP($BT395,Prisudvikling!$CC$7:$KP$63,AN$3)&gt;0,HLOOKUP($BT395,Prisudvikling!$CC$7:$KP$63,AN$3),"")</f>
        <v>236.06717859239916</v>
      </c>
      <c r="AO395" s="113">
        <f>IF(HLOOKUP($BT395,Prisudvikling!$CC$7:$KP$63,AO$3)&gt;0,HLOOKUP($BT395,Prisudvikling!$CC$7:$KP$63,AO$3),"")</f>
        <v>244.1</v>
      </c>
      <c r="AP395" s="113">
        <f>IF(HLOOKUP($BT395,Prisudvikling!$CC$7:$KP$63,AP$3)&gt;0,HLOOKUP($BT395,Prisudvikling!$CC$7:$KP$63,AP$3),"")</f>
        <v>236.229080847944</v>
      </c>
      <c r="AQ395" s="113">
        <f>IF(HLOOKUP($BT395,Prisudvikling!$CC$7:$KP$63,AQ$3)&gt;0,HLOOKUP($BT395,Prisudvikling!$CC$7:$KP$63,AQ$3),"")</f>
        <v>207.28325917633501</v>
      </c>
      <c r="AR395" s="113">
        <f>IF(HLOOKUP($BT395,Prisudvikling!$CC$7:$KP$63,AR$3)&gt;0,HLOOKUP($BT395,Prisudvikling!$CC$7:$KP$63,AR$3),"")</f>
        <v>215.3</v>
      </c>
      <c r="AS395" s="113">
        <f>IF(HLOOKUP($BT395,Prisudvikling!$CC$7:$KP$63,AS$3)&gt;0,HLOOKUP($BT395,Prisudvikling!$CC$7:$KP$63,AS$3),"")</f>
        <v>206.062153282308</v>
      </c>
      <c r="AT395" s="113">
        <f>IF(HLOOKUP($BT395,Prisudvikling!$CC$7:$KP$63,AT$3)&gt;0,HLOOKUP($BT395,Prisudvikling!$CC$7:$KP$63,AT$3),"")</f>
        <v>178.03997540732499</v>
      </c>
      <c r="AU395" s="113">
        <f>IF(HLOOKUP($BT395,Prisudvikling!$CC$7:$KP$63,AU$3)&gt;0,HLOOKUP($BT395,Prisudvikling!$CC$7:$KP$63,AU$3),"")</f>
        <v>186</v>
      </c>
      <c r="AV395" s="113" t="str">
        <f>IF(HLOOKUP($BT395,Prisudvikling!$CC$7:$KP$63,AV$3)&gt;0,HLOOKUP($BT395,Prisudvikling!$CC$7:$KP$63,AV$3),"")</f>
        <v/>
      </c>
      <c r="AW395" s="113">
        <f>IF(HLOOKUP($BT395,Prisudvikling!$CC$7:$KP$63,AW$3)&gt;0,HLOOKUP($BT395,Prisudvikling!$CC$7:$KP$63,AW$3),"")</f>
        <v>196.47648689565</v>
      </c>
      <c r="AX395" s="113">
        <f>IF(HLOOKUP($BT395,Prisudvikling!$CC$7:$KP$63,AX$3)&gt;0,HLOOKUP($BT395,Prisudvikling!$CC$7:$KP$63,AX$3),"")</f>
        <v>204.5</v>
      </c>
      <c r="BT395">
        <v>72</v>
      </c>
    </row>
    <row r="396" spans="1:72" x14ac:dyDescent="0.2">
      <c r="A396" s="82">
        <f>IF(HLOOKUP($BT396,Prisudvikling!$CC$7:$KP$63,D$3)&gt;0,YEAR(C396),0)</f>
        <v>2012</v>
      </c>
      <c r="B396" s="82">
        <f>IF(HLOOKUP($BT396,Prisudvikling!$CC$7:$KP$63,D$3)&gt;0,MONTH(C396),0)</f>
        <v>11</v>
      </c>
      <c r="C396" s="65">
        <f>IF(HLOOKUP($BT396,Prisudvikling!$CC$7:$KP$63,D$3)&gt;0,HLOOKUP($BT396,Prisudvikling!$CC$7:$KP$63,C$3),"")</f>
        <v>41215</v>
      </c>
      <c r="D396" s="105">
        <f>IF(HLOOKUP($BT396,Prisudvikling!$CC$7:$KP$63,D$3)&gt;0,HLOOKUP($BT396,Prisudvikling!$CC$7:$KP$63,D$3),"")</f>
        <v>176.98</v>
      </c>
      <c r="E396" s="105">
        <f>IF(HLOOKUP($BT396,Prisudvikling!$CC$7:$KP$63,E$3)&gt;0,HLOOKUP($BT396,Prisudvikling!$CC$7:$KP$63,E$3),"")</f>
        <v>190</v>
      </c>
      <c r="F396" s="105">
        <f>IF(HLOOKUP($BT396,Prisudvikling!$CC$7:$KP$63,F$3)&gt;0,HLOOKUP($BT396,Prisudvikling!$CC$7:$KP$63,F$3),"")</f>
        <v>174</v>
      </c>
      <c r="G396" s="105">
        <f>IF(HLOOKUP($BT396,Prisudvikling!$CC$7:$KP$63,G$3)&gt;0,HLOOKUP($BT396,Prisudvikling!$CC$7:$KP$63,G$3),"")</f>
        <v>203</v>
      </c>
      <c r="H396" s="105" t="str">
        <f>IF(HLOOKUP($BT396,Prisudvikling!$CC$7:$KP$63,H$3)&gt;0,HLOOKUP($BT396,Prisudvikling!$CC$7:$KP$63,H$3),"")</f>
        <v/>
      </c>
      <c r="I396" s="105">
        <f>IF(HLOOKUP($BT396,Prisudvikling!$CC$7:$KP$63,I$3)&gt;0,HLOOKUP($BT396,Prisudvikling!$CC$7:$KP$63,I$3),"")</f>
        <v>367.68</v>
      </c>
      <c r="J396" s="105">
        <f>IF(HLOOKUP($BT396,Prisudvikling!$CC$7:$KP$63,J$3)&gt;0,HLOOKUP($BT396,Prisudvikling!$CC$7:$KP$63,J$3),"")</f>
        <v>720.5</v>
      </c>
      <c r="K396" s="105">
        <f>IF(HLOOKUP($BT396,Prisudvikling!$CC$7:$KP$63,K$3)&gt;0,HLOOKUP($BT396,Prisudvikling!$CC$7:$KP$63,K$3),"")</f>
        <v>231.5</v>
      </c>
      <c r="L396" s="105">
        <f>IF(HLOOKUP($BT396,Prisudvikling!$CC$7:$KP$63,L$3)&gt;0,HLOOKUP($BT396,Prisudvikling!$CC$7:$KP$63,L$3),"")</f>
        <v>240</v>
      </c>
      <c r="M396" s="105">
        <f>IF(HLOOKUP($BT396,Prisudvikling!$CC$7:$KP$63,M$3)&gt;0,HLOOKUP($BT396,Prisudvikling!$CC$7:$KP$63,M$3),"")</f>
        <v>237</v>
      </c>
      <c r="N396" s="105">
        <f>IF(HLOOKUP($BT396,Prisudvikling!$CC$7:$KP$63,N$3)&gt;0,HLOOKUP($BT396,Prisudvikling!$CC$7:$KP$63,N$3),"")</f>
        <v>1125</v>
      </c>
      <c r="O396" s="105">
        <f>IF(HLOOKUP($BT396,Prisudvikling!$CC$7:$KP$63,O$3)&gt;0,HLOOKUP($BT396,Prisudvikling!$CC$7:$KP$63,O$3),"")</f>
        <v>595</v>
      </c>
      <c r="P396" s="105">
        <f>IF(HLOOKUP($BT396,Prisudvikling!$CC$7:$KP$63,P$3)&gt;0,HLOOKUP($BT396,Prisudvikling!$CC$7:$KP$63,P$3),"")</f>
        <v>543</v>
      </c>
      <c r="Q396" s="105">
        <f>IF(HLOOKUP($BT396,Prisudvikling!$CC$7:$KP$63,Q$3)&gt;0,HLOOKUP($BT396,Prisudvikling!$CC$7:$KP$63,Q$3),"")</f>
        <v>975</v>
      </c>
      <c r="R396" s="105">
        <f>IF(HLOOKUP($BT396,Prisudvikling!$CC$7:$KP$63,R$3)&gt;0,HLOOKUP($BT396,Prisudvikling!$CC$7:$KP$63,R$3),"")</f>
        <v>984</v>
      </c>
      <c r="S396" s="105">
        <f>IF(HLOOKUP($BT396,Prisudvikling!$CC$7:$KP$63,S$3)&gt;0,HLOOKUP($BT396,Prisudvikling!$CC$7:$KP$63,S$3),"")</f>
        <v>549</v>
      </c>
      <c r="T396" s="105">
        <f>IF(HLOOKUP($BT396,Prisudvikling!$CC$7:$KP$63,T$3)&gt;0,HLOOKUP($BT396,Prisudvikling!$CC$7:$KP$63,T$3),"")</f>
        <v>495</v>
      </c>
      <c r="U396" s="105">
        <f>IF(HLOOKUP($BT396,Prisudvikling!$CC$7:$KP$63,U$3)&gt;0,HLOOKUP($BT396,Prisudvikling!$CC$7:$KP$63,U$3),"")</f>
        <v>256.75</v>
      </c>
      <c r="V396" s="105">
        <f>IF(HLOOKUP($BT396,Prisudvikling!$CC$7:$KP$63,V$3)&gt;0,HLOOKUP($BT396,Prisudvikling!$CC$7:$KP$63,V$3),"")</f>
        <v>281.5</v>
      </c>
      <c r="W396" s="105">
        <f>IF(HLOOKUP($BT396,Prisudvikling!$CC$7:$KP$63,W$3)&gt;0,HLOOKUP($BT396,Prisudvikling!$CC$7:$KP$63,W$3),"")</f>
        <v>301</v>
      </c>
      <c r="X396" s="32" t="str">
        <f>IF(HLOOKUP($BT396,Prisudvikling!$CC$7:$KP$63,X$3)&gt;0,HLOOKUP($BT396,Prisudvikling!$CC$7:$KP$63,X$3),"")</f>
        <v/>
      </c>
      <c r="Y396" s="32">
        <f>IF(HLOOKUP($BT396,Prisudvikling!$CC$7:$KP$63,Y$3)&gt;0,HLOOKUP($BT396,Prisudvikling!$CC$7:$KP$63,Y$3),"")</f>
        <v>2</v>
      </c>
      <c r="Z396" s="32">
        <f>IF(HLOOKUP($BT396,Prisudvikling!$CC$7:$KP$63,Z$3)&gt;0,HLOOKUP($BT396,Prisudvikling!$CC$7:$KP$63,Z$3),"")</f>
        <v>3.25</v>
      </c>
      <c r="AA396" s="32">
        <f>IF(HLOOKUP($BT396,Prisudvikling!$CC$7:$KP$63,AA$3)&gt;0,HLOOKUP($BT396,Prisudvikling!$CC$7:$KP$63,AA$3),"")</f>
        <v>2.2027467177059199</v>
      </c>
      <c r="AB396" s="32">
        <f>IF(HLOOKUP($BT396,Prisudvikling!$CC$7:$KP$63,AB$3)&gt;0,HLOOKUP($BT396,Prisudvikling!$CC$7:$KP$63,AB$3),"")</f>
        <v>24</v>
      </c>
      <c r="AC396" s="32">
        <f>IF(HLOOKUP($BT396,Prisudvikling!$CC$7:$KP$63,AC$3)&gt;0,HLOOKUP($BT396,Prisudvikling!$CC$7:$KP$63,AC$3),"")</f>
        <v>12</v>
      </c>
      <c r="AD396" s="32" t="str">
        <f>IF(HLOOKUP($BT396,Prisudvikling!$CC$7:$KP$63,AD$3)&gt;0,HLOOKUP($BT396,Prisudvikling!$CC$7:$KP$63,AD$3),"")</f>
        <v/>
      </c>
      <c r="AE396" s="32" t="str">
        <f>IF(HLOOKUP($BT396,Prisudvikling!$CC$7:$KP$63,AE$3)&gt;0,HLOOKUP($BT396,Prisudvikling!$CC$7:$KP$63,AE$3),"")</f>
        <v/>
      </c>
      <c r="AF396" s="32">
        <f>IF(HLOOKUP($BT396,Prisudvikling!$CC$7:$KP$63,AF$3)&gt;0,HLOOKUP($BT396,Prisudvikling!$CC$7:$KP$63,AF$3),"")</f>
        <v>1580</v>
      </c>
      <c r="AG396" s="32">
        <f>IF(HLOOKUP($BT396,Prisudvikling!$CC$7:$KP$63,AG$3)&gt;0,HLOOKUP($BT396,Prisudvikling!$CC$7:$KP$63,AG$3),"")</f>
        <v>2560</v>
      </c>
      <c r="AH396" s="32">
        <f>IF(HLOOKUP($BT396,Prisudvikling!$CC$7:$KP$63,AH$3)&gt;0,HLOOKUP($BT396,Prisudvikling!$CC$7:$KP$63,AH$3),"")</f>
        <v>1740</v>
      </c>
      <c r="AI396" s="32">
        <f>IF(HLOOKUP($BT396,Prisudvikling!$CC$7:$KP$63,AI$3)&gt;0,HLOOKUP($BT396,Prisudvikling!$CC$7:$KP$63,AI$3),"")</f>
        <v>18940</v>
      </c>
      <c r="AJ396" s="32">
        <f>IF(HLOOKUP($BT396,Prisudvikling!$CC$7:$KP$63,AJ$3)&gt;0,HLOOKUP($BT396,Prisudvikling!$CC$7:$KP$63,AJ$3),"")</f>
        <v>9470</v>
      </c>
      <c r="AK396" s="32" t="str">
        <f>IF(HLOOKUP($BT396,Prisudvikling!$CC$7:$KP$63,AK$3)&gt;0,HLOOKUP($BT396,Prisudvikling!$CC$7:$KP$63,AK$3),"")</f>
        <v xml:space="preserve"> </v>
      </c>
      <c r="AL396" s="32" t="str">
        <f>IF(HLOOKUP($BT396,Prisudvikling!$CC$7:$KP$63,AL$3)&gt;0,HLOOKUP($BT396,Prisudvikling!$CC$7:$KP$63,AL$3),"")</f>
        <v/>
      </c>
      <c r="AM396" s="32" t="str">
        <f>IF(HLOOKUP($BT396,Prisudvikling!$CC$7:$KP$63,AM$3)&gt;0,HLOOKUP($BT396,Prisudvikling!$CC$7:$KP$63,AM$3),"")</f>
        <v/>
      </c>
      <c r="AN396" s="113">
        <f>IF(HLOOKUP($BT396,Prisudvikling!$CC$7:$KP$63,AN$3)&gt;0,HLOOKUP($BT396,Prisudvikling!$CC$7:$KP$63,AN$3),"")</f>
        <v>236.09890157571766</v>
      </c>
      <c r="AO396" s="113">
        <f>IF(HLOOKUP($BT396,Prisudvikling!$CC$7:$KP$63,AO$3)&gt;0,HLOOKUP($BT396,Prisudvikling!$CC$7:$KP$63,AO$3),"")</f>
        <v>244.1</v>
      </c>
      <c r="AP396" s="113">
        <f>IF(HLOOKUP($BT396,Prisudvikling!$CC$7:$KP$63,AP$3)&gt;0,HLOOKUP($BT396,Prisudvikling!$CC$7:$KP$63,AP$3),"")</f>
        <v>236.99811458256448</v>
      </c>
      <c r="AQ396" s="113">
        <f>IF(HLOOKUP($BT396,Prisudvikling!$CC$7:$KP$63,AQ$3)&gt;0,HLOOKUP($BT396,Prisudvikling!$CC$7:$KP$63,AQ$3),"")</f>
        <v>208.17870670544033</v>
      </c>
      <c r="AR396" s="113">
        <f>IF(HLOOKUP($BT396,Prisudvikling!$CC$7:$KP$63,AR$3)&gt;0,HLOOKUP($BT396,Prisudvikling!$CC$7:$KP$63,AR$3),"")</f>
        <v>216.2</v>
      </c>
      <c r="AS396" s="113">
        <f>IF(HLOOKUP($BT396,Prisudvikling!$CC$7:$KP$63,AS$3)&gt;0,HLOOKUP($BT396,Prisudvikling!$CC$7:$KP$63,AS$3),"")</f>
        <v>206.58732219954115</v>
      </c>
      <c r="AT396" s="113">
        <f>IF(HLOOKUP($BT396,Prisudvikling!$CC$7:$KP$63,AT$3)&gt;0,HLOOKUP($BT396,Prisudvikling!$CC$7:$KP$63,AT$3),"")</f>
        <v>179.68616894877869</v>
      </c>
      <c r="AU396" s="113">
        <f>IF(HLOOKUP($BT396,Prisudvikling!$CC$7:$KP$63,AU$3)&gt;0,HLOOKUP($BT396,Prisudvikling!$CC$7:$KP$63,AU$3),"")</f>
        <v>187.7</v>
      </c>
      <c r="AV396" s="113" t="str">
        <f>IF(HLOOKUP($BT396,Prisudvikling!$CC$7:$KP$63,AV$3)&gt;0,HLOOKUP($BT396,Prisudvikling!$CC$7:$KP$63,AV$3),"")</f>
        <v/>
      </c>
      <c r="AW396" s="113">
        <f>IF(HLOOKUP($BT396,Prisudvikling!$CC$7:$KP$63,AW$3)&gt;0,HLOOKUP($BT396,Prisudvikling!$CC$7:$KP$63,AW$3),"")</f>
        <v>196.90328812145077</v>
      </c>
      <c r="AX396" s="113">
        <f>IF(HLOOKUP($BT396,Prisudvikling!$CC$7:$KP$63,AX$3)&gt;0,HLOOKUP($BT396,Prisudvikling!$CC$7:$KP$63,AX$3),"")</f>
        <v>204.9</v>
      </c>
      <c r="BT396">
        <v>73</v>
      </c>
    </row>
    <row r="397" spans="1:72" x14ac:dyDescent="0.2">
      <c r="A397" s="82">
        <f>IF(HLOOKUP($BT397,Prisudvikling!$CC$7:$KP$63,D$3)&gt;0,YEAR(C397),0)</f>
        <v>2012</v>
      </c>
      <c r="B397" s="82">
        <f>IF(HLOOKUP($BT397,Prisudvikling!$CC$7:$KP$63,D$3)&gt;0,MONTH(C397),0)</f>
        <v>11</v>
      </c>
      <c r="C397" s="65">
        <f>IF(HLOOKUP($BT397,Prisudvikling!$CC$7:$KP$63,D$3)&gt;0,HLOOKUP($BT397,Prisudvikling!$CC$7:$KP$63,C$3),"")</f>
        <v>41222</v>
      </c>
      <c r="D397" s="105">
        <f>IF(HLOOKUP($BT397,Prisudvikling!$CC$7:$KP$63,D$3)&gt;0,HLOOKUP($BT397,Prisudvikling!$CC$7:$KP$63,D$3),"")</f>
        <v>176.98</v>
      </c>
      <c r="E397" s="105">
        <f>IF(HLOOKUP($BT397,Prisudvikling!$CC$7:$KP$63,E$3)&gt;0,HLOOKUP($BT397,Prisudvikling!$CC$7:$KP$63,E$3),"")</f>
        <v>190</v>
      </c>
      <c r="F397" s="105">
        <f>IF(HLOOKUP($BT397,Prisudvikling!$CC$7:$KP$63,F$3)&gt;0,HLOOKUP($BT397,Prisudvikling!$CC$7:$KP$63,F$3),"")</f>
        <v>174</v>
      </c>
      <c r="G397" s="105">
        <f>IF(HLOOKUP($BT397,Prisudvikling!$CC$7:$KP$63,G$3)&gt;0,HLOOKUP($BT397,Prisudvikling!$CC$7:$KP$63,G$3),"")</f>
        <v>203</v>
      </c>
      <c r="H397" s="105" t="str">
        <f>IF(HLOOKUP($BT397,Prisudvikling!$CC$7:$KP$63,H$3)&gt;0,HLOOKUP($BT397,Prisudvikling!$CC$7:$KP$63,H$3),"")</f>
        <v/>
      </c>
      <c r="I397" s="105">
        <f>IF(HLOOKUP($BT397,Prisudvikling!$CC$7:$KP$63,I$3)&gt;0,HLOOKUP($BT397,Prisudvikling!$CC$7:$KP$63,I$3),"")</f>
        <v>367.75</v>
      </c>
      <c r="J397" s="105">
        <f>IF(HLOOKUP($BT397,Prisudvikling!$CC$7:$KP$63,J$3)&gt;0,HLOOKUP($BT397,Prisudvikling!$CC$7:$KP$63,J$3),"")</f>
        <v>730.5</v>
      </c>
      <c r="K397" s="105">
        <f>IF(HLOOKUP($BT397,Prisudvikling!$CC$7:$KP$63,K$3)&gt;0,HLOOKUP($BT397,Prisudvikling!$CC$7:$KP$63,K$3),"")</f>
        <v>234.5</v>
      </c>
      <c r="L397" s="105">
        <f>IF(HLOOKUP($BT397,Prisudvikling!$CC$7:$KP$63,L$3)&gt;0,HLOOKUP($BT397,Prisudvikling!$CC$7:$KP$63,L$3),"")</f>
        <v>240</v>
      </c>
      <c r="M397" s="105">
        <f>IF(HLOOKUP($BT397,Prisudvikling!$CC$7:$KP$63,M$3)&gt;0,HLOOKUP($BT397,Prisudvikling!$CC$7:$KP$63,M$3),"")</f>
        <v>237</v>
      </c>
      <c r="N397" s="105">
        <f>IF(HLOOKUP($BT397,Prisudvikling!$CC$7:$KP$63,N$3)&gt;0,HLOOKUP($BT397,Prisudvikling!$CC$7:$KP$63,N$3),"")</f>
        <v>1125</v>
      </c>
      <c r="O397" s="105">
        <f>IF(HLOOKUP($BT397,Prisudvikling!$CC$7:$KP$63,O$3)&gt;0,HLOOKUP($BT397,Prisudvikling!$CC$7:$KP$63,O$3),"")</f>
        <v>595</v>
      </c>
      <c r="P397" s="105">
        <f>IF(HLOOKUP($BT397,Prisudvikling!$CC$7:$KP$63,P$3)&gt;0,HLOOKUP($BT397,Prisudvikling!$CC$7:$KP$63,P$3),"")</f>
        <v>543</v>
      </c>
      <c r="Q397" s="105">
        <f>IF(HLOOKUP($BT397,Prisudvikling!$CC$7:$KP$63,Q$3)&gt;0,HLOOKUP($BT397,Prisudvikling!$CC$7:$KP$63,Q$3),"")</f>
        <v>975</v>
      </c>
      <c r="R397" s="105">
        <f>IF(HLOOKUP($BT397,Prisudvikling!$CC$7:$KP$63,R$3)&gt;0,HLOOKUP($BT397,Prisudvikling!$CC$7:$KP$63,R$3),"")</f>
        <v>984</v>
      </c>
      <c r="S397" s="105">
        <f>IF(HLOOKUP($BT397,Prisudvikling!$CC$7:$KP$63,S$3)&gt;0,HLOOKUP($BT397,Prisudvikling!$CC$7:$KP$63,S$3),"")</f>
        <v>549</v>
      </c>
      <c r="T397" s="105">
        <f>IF(HLOOKUP($BT397,Prisudvikling!$CC$7:$KP$63,T$3)&gt;0,HLOOKUP($BT397,Prisudvikling!$CC$7:$KP$63,T$3),"")</f>
        <v>495</v>
      </c>
      <c r="U397" s="105">
        <f>IF(HLOOKUP($BT397,Prisudvikling!$CC$7:$KP$63,U$3)&gt;0,HLOOKUP($BT397,Prisudvikling!$CC$7:$KP$63,U$3),"")</f>
        <v>256.75</v>
      </c>
      <c r="V397" s="105">
        <f>IF(HLOOKUP($BT397,Prisudvikling!$CC$7:$KP$63,V$3)&gt;0,HLOOKUP($BT397,Prisudvikling!$CC$7:$KP$63,V$3),"")</f>
        <v>281.5</v>
      </c>
      <c r="W397" s="105">
        <f>IF(HLOOKUP($BT397,Prisudvikling!$CC$7:$KP$63,W$3)&gt;0,HLOOKUP($BT397,Prisudvikling!$CC$7:$KP$63,W$3),"")</f>
        <v>301</v>
      </c>
      <c r="X397" s="32" t="str">
        <f>IF(HLOOKUP($BT397,Prisudvikling!$CC$7:$KP$63,X$3)&gt;0,HLOOKUP($BT397,Prisudvikling!$CC$7:$KP$63,X$3),"")</f>
        <v/>
      </c>
      <c r="Y397" s="32">
        <f>IF(HLOOKUP($BT397,Prisudvikling!$CC$7:$KP$63,Y$3)&gt;0,HLOOKUP($BT397,Prisudvikling!$CC$7:$KP$63,Y$3),"")</f>
        <v>2</v>
      </c>
      <c r="Z397" s="32">
        <f>IF(HLOOKUP($BT397,Prisudvikling!$CC$7:$KP$63,Z$3)&gt;0,HLOOKUP($BT397,Prisudvikling!$CC$7:$KP$63,Z$3),"")</f>
        <v>3.25</v>
      </c>
      <c r="AA397" s="32">
        <f>IF(HLOOKUP($BT397,Prisudvikling!$CC$7:$KP$63,AA$3)&gt;0,HLOOKUP($BT397,Prisudvikling!$CC$7:$KP$63,AA$3),"")</f>
        <v>2.2027467177059199</v>
      </c>
      <c r="AB397" s="32">
        <f>IF(HLOOKUP($BT397,Prisudvikling!$CC$7:$KP$63,AB$3)&gt;0,HLOOKUP($BT397,Prisudvikling!$CC$7:$KP$63,AB$3),"")</f>
        <v>24</v>
      </c>
      <c r="AC397" s="32">
        <f>IF(HLOOKUP($BT397,Prisudvikling!$CC$7:$KP$63,AC$3)&gt;0,HLOOKUP($BT397,Prisudvikling!$CC$7:$KP$63,AC$3),"")</f>
        <v>12</v>
      </c>
      <c r="AD397" s="32" t="str">
        <f>IF(HLOOKUP($BT397,Prisudvikling!$CC$7:$KP$63,AD$3)&gt;0,HLOOKUP($BT397,Prisudvikling!$CC$7:$KP$63,AD$3),"")</f>
        <v/>
      </c>
      <c r="AE397" s="32" t="str">
        <f>IF(HLOOKUP($BT397,Prisudvikling!$CC$7:$KP$63,AE$3)&gt;0,HLOOKUP($BT397,Prisudvikling!$CC$7:$KP$63,AE$3),"")</f>
        <v/>
      </c>
      <c r="AF397" s="32">
        <f>IF(HLOOKUP($BT397,Prisudvikling!$CC$7:$KP$63,AF$3)&gt;0,HLOOKUP($BT397,Prisudvikling!$CC$7:$KP$63,AF$3),"")</f>
        <v>1580</v>
      </c>
      <c r="AG397" s="32">
        <f>IF(HLOOKUP($BT397,Prisudvikling!$CC$7:$KP$63,AG$3)&gt;0,HLOOKUP($BT397,Prisudvikling!$CC$7:$KP$63,AG$3),"")</f>
        <v>2560</v>
      </c>
      <c r="AH397" s="32">
        <f>IF(HLOOKUP($BT397,Prisudvikling!$CC$7:$KP$63,AH$3)&gt;0,HLOOKUP($BT397,Prisudvikling!$CC$7:$KP$63,AH$3),"")</f>
        <v>1740</v>
      </c>
      <c r="AI397" s="32">
        <f>IF(HLOOKUP($BT397,Prisudvikling!$CC$7:$KP$63,AI$3)&gt;0,HLOOKUP($BT397,Prisudvikling!$CC$7:$KP$63,AI$3),"")</f>
        <v>18940</v>
      </c>
      <c r="AJ397" s="32">
        <f>IF(HLOOKUP($BT397,Prisudvikling!$CC$7:$KP$63,AJ$3)&gt;0,HLOOKUP($BT397,Prisudvikling!$CC$7:$KP$63,AJ$3),"")</f>
        <v>9470</v>
      </c>
      <c r="AK397" s="32" t="str">
        <f>IF(HLOOKUP($BT397,Prisudvikling!$CC$7:$KP$63,AK$3)&gt;0,HLOOKUP($BT397,Prisudvikling!$CC$7:$KP$63,AK$3),"")</f>
        <v xml:space="preserve"> </v>
      </c>
      <c r="AL397" s="32" t="str">
        <f>IF(HLOOKUP($BT397,Prisudvikling!$CC$7:$KP$63,AL$3)&gt;0,HLOOKUP($BT397,Prisudvikling!$CC$7:$KP$63,AL$3),"")</f>
        <v/>
      </c>
      <c r="AM397" s="32" t="str">
        <f>IF(HLOOKUP($BT397,Prisudvikling!$CC$7:$KP$63,AM$3)&gt;0,HLOOKUP($BT397,Prisudvikling!$CC$7:$KP$63,AM$3),"")</f>
        <v/>
      </c>
      <c r="AN397" s="113">
        <f>IF(HLOOKUP($BT397,Prisudvikling!$CC$7:$KP$63,AN$3)&gt;0,HLOOKUP($BT397,Prisudvikling!$CC$7:$KP$63,AN$3),"")</f>
        <v>236.10696831019249</v>
      </c>
      <c r="AO397" s="113">
        <f>IF(HLOOKUP($BT397,Prisudvikling!$CC$7:$KP$63,AO$3)&gt;0,HLOOKUP($BT397,Prisudvikling!$CC$7:$KP$63,AO$3),"")</f>
        <v>244.1</v>
      </c>
      <c r="AP397" s="113">
        <f>IF(HLOOKUP($BT397,Prisudvikling!$CC$7:$KP$63,AP$3)&gt;0,HLOOKUP($BT397,Prisudvikling!$CC$7:$KP$63,AP$3),"")</f>
        <v>236.93474092222743</v>
      </c>
      <c r="AQ397" s="113">
        <f>IF(HLOOKUP($BT397,Prisudvikling!$CC$7:$KP$63,AQ$3)&gt;0,HLOOKUP($BT397,Prisudvikling!$CC$7:$KP$63,AQ$3),"")</f>
        <v>208.27426869253819</v>
      </c>
      <c r="AR397" s="113">
        <f>IF(HLOOKUP($BT397,Prisudvikling!$CC$7:$KP$63,AR$3)&gt;0,HLOOKUP($BT397,Prisudvikling!$CC$7:$KP$63,AR$3),"")</f>
        <v>216.3</v>
      </c>
      <c r="AS397" s="113">
        <f>IF(HLOOKUP($BT397,Prisudvikling!$CC$7:$KP$63,AS$3)&gt;0,HLOOKUP($BT397,Prisudvikling!$CC$7:$KP$63,AS$3),"")</f>
        <v>206.59842643380773</v>
      </c>
      <c r="AT397" s="113">
        <f>IF(HLOOKUP($BT397,Prisudvikling!$CC$7:$KP$63,AT$3)&gt;0,HLOOKUP($BT397,Prisudvikling!$CC$7:$KP$63,AT$3),"")</f>
        <v>179.64177372048698</v>
      </c>
      <c r="AU397" s="113">
        <f>IF(HLOOKUP($BT397,Prisudvikling!$CC$7:$KP$63,AU$3)&gt;0,HLOOKUP($BT397,Prisudvikling!$CC$7:$KP$63,AU$3),"")</f>
        <v>187.6</v>
      </c>
      <c r="AV397" s="113" t="str">
        <f>IF(HLOOKUP($BT397,Prisudvikling!$CC$7:$KP$63,AV$3)&gt;0,HLOOKUP($BT397,Prisudvikling!$CC$7:$KP$63,AV$3),"")</f>
        <v/>
      </c>
      <c r="AW397" s="113">
        <f>IF(HLOOKUP($BT397,Prisudvikling!$CC$7:$KP$63,AW$3)&gt;0,HLOOKUP($BT397,Prisudvikling!$CC$7:$KP$63,AW$3),"")</f>
        <v>196.90751210357462</v>
      </c>
      <c r="AX397" s="113">
        <f>IF(HLOOKUP($BT397,Prisudvikling!$CC$7:$KP$63,AX$3)&gt;0,HLOOKUP($BT397,Prisudvikling!$CC$7:$KP$63,AX$3),"")</f>
        <v>204.9</v>
      </c>
      <c r="BT397">
        <v>74</v>
      </c>
    </row>
    <row r="398" spans="1:72" x14ac:dyDescent="0.2">
      <c r="A398" s="82">
        <f>IF(HLOOKUP($BT398,Prisudvikling!$CC$7:$KP$63,D$3)&gt;0,YEAR(C398),0)</f>
        <v>2012</v>
      </c>
      <c r="B398" s="82">
        <f>IF(HLOOKUP($BT398,Prisudvikling!$CC$7:$KP$63,D$3)&gt;0,MONTH(C398),0)</f>
        <v>11</v>
      </c>
      <c r="C398" s="65">
        <f>IF(HLOOKUP($BT398,Prisudvikling!$CC$7:$KP$63,D$3)&gt;0,HLOOKUP($BT398,Prisudvikling!$CC$7:$KP$63,C$3),"")</f>
        <v>41229</v>
      </c>
      <c r="D398" s="105">
        <f>IF(HLOOKUP($BT398,Prisudvikling!$CC$7:$KP$63,D$3)&gt;0,HLOOKUP($BT398,Prisudvikling!$CC$7:$KP$63,D$3),"")</f>
        <v>181.45</v>
      </c>
      <c r="E398" s="105">
        <f>IF(HLOOKUP($BT398,Prisudvikling!$CC$7:$KP$63,E$3)&gt;0,HLOOKUP($BT398,Prisudvikling!$CC$7:$KP$63,E$3),"")</f>
        <v>196.36</v>
      </c>
      <c r="F398" s="105">
        <f>IF(HLOOKUP($BT398,Prisudvikling!$CC$7:$KP$63,F$3)&gt;0,HLOOKUP($BT398,Prisudvikling!$CC$7:$KP$63,F$3),"")</f>
        <v>175</v>
      </c>
      <c r="G398" s="105">
        <f>IF(HLOOKUP($BT398,Prisudvikling!$CC$7:$KP$63,G$3)&gt;0,HLOOKUP($BT398,Prisudvikling!$CC$7:$KP$63,G$3),"")</f>
        <v>300</v>
      </c>
      <c r="H398" s="105" t="str">
        <f>IF(HLOOKUP($BT398,Prisudvikling!$CC$7:$KP$63,H$3)&gt;0,HLOOKUP($BT398,Prisudvikling!$CC$7:$KP$63,H$3),"")</f>
        <v/>
      </c>
      <c r="I398" s="105">
        <f>IF(HLOOKUP($BT398,Prisudvikling!$CC$7:$KP$63,I$3)&gt;0,HLOOKUP($BT398,Prisudvikling!$CC$7:$KP$63,I$3),"")</f>
        <v>365.5</v>
      </c>
      <c r="J398" s="105">
        <f>IF(HLOOKUP($BT398,Prisudvikling!$CC$7:$KP$63,J$3)&gt;0,HLOOKUP($BT398,Prisudvikling!$CC$7:$KP$63,J$3),"")</f>
        <v>730.5</v>
      </c>
      <c r="K398" s="105">
        <f>IF(HLOOKUP($BT398,Prisudvikling!$CC$7:$KP$63,K$3)&gt;0,HLOOKUP($BT398,Prisudvikling!$CC$7:$KP$63,K$3),"")</f>
        <v>239</v>
      </c>
      <c r="L398" s="105">
        <f>IF(HLOOKUP($BT398,Prisudvikling!$CC$7:$KP$63,L$3)&gt;0,HLOOKUP($BT398,Prisudvikling!$CC$7:$KP$63,L$3),"")</f>
        <v>248</v>
      </c>
      <c r="M398" s="105">
        <f>IF(HLOOKUP($BT398,Prisudvikling!$CC$7:$KP$63,M$3)&gt;0,HLOOKUP($BT398,Prisudvikling!$CC$7:$KP$63,M$3),"")</f>
        <v>237</v>
      </c>
      <c r="N398" s="105">
        <f>IF(HLOOKUP($BT398,Prisudvikling!$CC$7:$KP$63,N$3)&gt;0,HLOOKUP($BT398,Prisudvikling!$CC$7:$KP$63,N$3),"")</f>
        <v>1155</v>
      </c>
      <c r="O398" s="105">
        <f>IF(HLOOKUP($BT398,Prisudvikling!$CC$7:$KP$63,O$3)&gt;0,HLOOKUP($BT398,Prisudvikling!$CC$7:$KP$63,O$3),"")</f>
        <v>539.25</v>
      </c>
      <c r="P398" s="105">
        <f>IF(HLOOKUP($BT398,Prisudvikling!$CC$7:$KP$63,P$3)&gt;0,HLOOKUP($BT398,Prisudvikling!$CC$7:$KP$63,P$3),"")</f>
        <v>543</v>
      </c>
      <c r="Q398" s="105">
        <f>IF(HLOOKUP($BT398,Prisudvikling!$CC$7:$KP$63,Q$3)&gt;0,HLOOKUP($BT398,Prisudvikling!$CC$7:$KP$63,Q$3),"")</f>
        <v>975</v>
      </c>
      <c r="R398" s="105">
        <f>IF(HLOOKUP($BT398,Prisudvikling!$CC$7:$KP$63,R$3)&gt;0,HLOOKUP($BT398,Prisudvikling!$CC$7:$KP$63,R$3),"")</f>
        <v>972</v>
      </c>
      <c r="S398" s="105">
        <f>IF(HLOOKUP($BT398,Prisudvikling!$CC$7:$KP$63,S$3)&gt;0,HLOOKUP($BT398,Prisudvikling!$CC$7:$KP$63,S$3),"")</f>
        <v>541</v>
      </c>
      <c r="T398" s="105">
        <f>IF(HLOOKUP($BT398,Prisudvikling!$CC$7:$KP$63,T$3)&gt;0,HLOOKUP($BT398,Prisudvikling!$CC$7:$KP$63,T$3),"")</f>
        <v>495</v>
      </c>
      <c r="U398" s="105">
        <f>IF(HLOOKUP($BT398,Prisudvikling!$CC$7:$KP$63,U$3)&gt;0,HLOOKUP($BT398,Prisudvikling!$CC$7:$KP$63,U$3),"")</f>
        <v>264.75</v>
      </c>
      <c r="V398" s="105">
        <f>IF(HLOOKUP($BT398,Prisudvikling!$CC$7:$KP$63,V$3)&gt;0,HLOOKUP($BT398,Prisudvikling!$CC$7:$KP$63,V$3),"")</f>
        <v>284.5</v>
      </c>
      <c r="W398" s="105">
        <f>IF(HLOOKUP($BT398,Prisudvikling!$CC$7:$KP$63,W$3)&gt;0,HLOOKUP($BT398,Prisudvikling!$CC$7:$KP$63,W$3),"")</f>
        <v>301.5</v>
      </c>
      <c r="X398" s="32" t="str">
        <f>IF(HLOOKUP($BT398,Prisudvikling!$CC$7:$KP$63,X$3)&gt;0,HLOOKUP($BT398,Prisudvikling!$CC$7:$KP$63,X$3),"")</f>
        <v/>
      </c>
      <c r="Y398" s="32">
        <f>IF(HLOOKUP($BT398,Prisudvikling!$CC$7:$KP$63,Y$3)&gt;0,HLOOKUP($BT398,Prisudvikling!$CC$7:$KP$63,Y$3),"")</f>
        <v>2</v>
      </c>
      <c r="Z398" s="32">
        <f>IF(HLOOKUP($BT398,Prisudvikling!$CC$7:$KP$63,Z$3)&gt;0,HLOOKUP($BT398,Prisudvikling!$CC$7:$KP$63,Z$3),"")</f>
        <v>3.25</v>
      </c>
      <c r="AA398" s="32">
        <f>IF(HLOOKUP($BT398,Prisudvikling!$CC$7:$KP$63,AA$3)&gt;0,HLOOKUP($BT398,Prisudvikling!$CC$7:$KP$63,AA$3),"")</f>
        <v>2.2027467177059199</v>
      </c>
      <c r="AB398" s="32">
        <f>IF(HLOOKUP($BT398,Prisudvikling!$CC$7:$KP$63,AB$3)&gt;0,HLOOKUP($BT398,Prisudvikling!$CC$7:$KP$63,AB$3),"")</f>
        <v>24</v>
      </c>
      <c r="AC398" s="32">
        <f>IF(HLOOKUP($BT398,Prisudvikling!$CC$7:$KP$63,AC$3)&gt;0,HLOOKUP($BT398,Prisudvikling!$CC$7:$KP$63,AC$3),"")</f>
        <v>12</v>
      </c>
      <c r="AD398" s="32" t="str">
        <f>IF(HLOOKUP($BT398,Prisudvikling!$CC$7:$KP$63,AD$3)&gt;0,HLOOKUP($BT398,Prisudvikling!$CC$7:$KP$63,AD$3),"")</f>
        <v/>
      </c>
      <c r="AE398" s="32" t="str">
        <f>IF(HLOOKUP($BT398,Prisudvikling!$CC$7:$KP$63,AE$3)&gt;0,HLOOKUP($BT398,Prisudvikling!$CC$7:$KP$63,AE$3),"")</f>
        <v/>
      </c>
      <c r="AF398" s="32">
        <f>IF(HLOOKUP($BT398,Prisudvikling!$CC$7:$KP$63,AF$3)&gt;0,HLOOKUP($BT398,Prisudvikling!$CC$7:$KP$63,AF$3),"")</f>
        <v>1580</v>
      </c>
      <c r="AG398" s="32">
        <f>IF(HLOOKUP($BT398,Prisudvikling!$CC$7:$KP$63,AG$3)&gt;0,HLOOKUP($BT398,Prisudvikling!$CC$7:$KP$63,AG$3),"")</f>
        <v>2560</v>
      </c>
      <c r="AH398" s="32">
        <f>IF(HLOOKUP($BT398,Prisudvikling!$CC$7:$KP$63,AH$3)&gt;0,HLOOKUP($BT398,Prisudvikling!$CC$7:$KP$63,AH$3),"")</f>
        <v>1740</v>
      </c>
      <c r="AI398" s="32">
        <f>IF(HLOOKUP($BT398,Prisudvikling!$CC$7:$KP$63,AI$3)&gt;0,HLOOKUP($BT398,Prisudvikling!$CC$7:$KP$63,AI$3),"")</f>
        <v>18940</v>
      </c>
      <c r="AJ398" s="32">
        <f>IF(HLOOKUP($BT398,Prisudvikling!$CC$7:$KP$63,AJ$3)&gt;0,HLOOKUP($BT398,Prisudvikling!$CC$7:$KP$63,AJ$3),"")</f>
        <v>9470</v>
      </c>
      <c r="AK398" s="32" t="str">
        <f>IF(HLOOKUP($BT398,Prisudvikling!$CC$7:$KP$63,AK$3)&gt;0,HLOOKUP($BT398,Prisudvikling!$CC$7:$KP$63,AK$3),"")</f>
        <v xml:space="preserve"> </v>
      </c>
      <c r="AL398" s="32" t="str">
        <f>IF(HLOOKUP($BT398,Prisudvikling!$CC$7:$KP$63,AL$3)&gt;0,HLOOKUP($BT398,Prisudvikling!$CC$7:$KP$63,AL$3),"")</f>
        <v/>
      </c>
      <c r="AM398" s="32" t="str">
        <f>IF(HLOOKUP($BT398,Prisudvikling!$CC$7:$KP$63,AM$3)&gt;0,HLOOKUP($BT398,Prisudvikling!$CC$7:$KP$63,AM$3),"")</f>
        <v/>
      </c>
      <c r="AN398" s="113">
        <f>IF(HLOOKUP($BT398,Prisudvikling!$CC$7:$KP$63,AN$3)&gt;0,HLOOKUP($BT398,Prisudvikling!$CC$7:$KP$63,AN$3),"")</f>
        <v>237.87822296700392</v>
      </c>
      <c r="AO398" s="113">
        <f>IF(HLOOKUP($BT398,Prisudvikling!$CC$7:$KP$63,AO$3)&gt;0,HLOOKUP($BT398,Prisudvikling!$CC$7:$KP$63,AO$3),"")</f>
        <v>245.9</v>
      </c>
      <c r="AP398" s="113">
        <f>IF(HLOOKUP($BT398,Prisudvikling!$CC$7:$KP$63,AP$3)&gt;0,HLOOKUP($BT398,Prisudvikling!$CC$7:$KP$63,AP$3),"")</f>
        <v>238.76910346498818</v>
      </c>
      <c r="AQ398" s="113">
        <f>IF(HLOOKUP($BT398,Prisudvikling!$CC$7:$KP$63,AQ$3)&gt;0,HLOOKUP($BT398,Prisudvikling!$CC$7:$KP$63,AQ$3),"")</f>
        <v>212.05688975272378</v>
      </c>
      <c r="AR398" s="113">
        <f>IF(HLOOKUP($BT398,Prisudvikling!$CC$7:$KP$63,AR$3)&gt;0,HLOOKUP($BT398,Prisudvikling!$CC$7:$KP$63,AR$3),"")</f>
        <v>220.1</v>
      </c>
      <c r="AS398" s="113">
        <f>IF(HLOOKUP($BT398,Prisudvikling!$CC$7:$KP$63,AS$3)&gt;0,HLOOKUP($BT398,Prisudvikling!$CC$7:$KP$63,AS$3),"")</f>
        <v>210.47054866051414</v>
      </c>
      <c r="AT398" s="113">
        <f>IF(HLOOKUP($BT398,Prisudvikling!$CC$7:$KP$63,AT$3)&gt;0,HLOOKUP($BT398,Prisudvikling!$CC$7:$KP$63,AT$3),"")</f>
        <v>182.68841897584255</v>
      </c>
      <c r="AU398" s="113">
        <f>IF(HLOOKUP($BT398,Prisudvikling!$CC$7:$KP$63,AU$3)&gt;0,HLOOKUP($BT398,Prisudvikling!$CC$7:$KP$63,AU$3),"")</f>
        <v>190.7</v>
      </c>
      <c r="AV398" s="113" t="str">
        <f>IF(HLOOKUP($BT398,Prisudvikling!$CC$7:$KP$63,AV$3)&gt;0,HLOOKUP($BT398,Prisudvikling!$CC$7:$KP$63,AV$3),"")</f>
        <v/>
      </c>
      <c r="AW398" s="113">
        <f>IF(HLOOKUP($BT398,Prisudvikling!$CC$7:$KP$63,AW$3)&gt;0,HLOOKUP($BT398,Prisudvikling!$CC$7:$KP$63,AW$3),"")</f>
        <v>200.0933738376811</v>
      </c>
      <c r="AX398" s="113">
        <f>IF(HLOOKUP($BT398,Prisudvikling!$CC$7:$KP$63,AX$3)&gt;0,HLOOKUP($BT398,Prisudvikling!$CC$7:$KP$63,AX$3),"")</f>
        <v>208.1</v>
      </c>
      <c r="BT398">
        <v>75</v>
      </c>
    </row>
    <row r="399" spans="1:72" x14ac:dyDescent="0.2">
      <c r="A399" s="82">
        <f>IF(HLOOKUP($BT399,Prisudvikling!$CC$7:$KP$63,D$3)&gt;0,YEAR(C399),0)</f>
        <v>2012</v>
      </c>
      <c r="B399" s="82">
        <f>IF(HLOOKUP($BT399,Prisudvikling!$CC$7:$KP$63,D$3)&gt;0,MONTH(C399),0)</f>
        <v>11</v>
      </c>
      <c r="C399" s="65">
        <f>IF(HLOOKUP($BT399,Prisudvikling!$CC$7:$KP$63,D$3)&gt;0,HLOOKUP($BT399,Prisudvikling!$CC$7:$KP$63,C$3),"")</f>
        <v>41236</v>
      </c>
      <c r="D399" s="105">
        <f>IF(HLOOKUP($BT399,Prisudvikling!$CC$7:$KP$63,D$3)&gt;0,HLOOKUP($BT399,Prisudvikling!$CC$7:$KP$63,D$3),"")</f>
        <v>185</v>
      </c>
      <c r="E399" s="105">
        <f>IF(HLOOKUP($BT399,Prisudvikling!$CC$7:$KP$63,E$3)&gt;0,HLOOKUP($BT399,Prisudvikling!$CC$7:$KP$63,E$3),"")</f>
        <v>199.35</v>
      </c>
      <c r="F399" s="105">
        <f>IF(HLOOKUP($BT399,Prisudvikling!$CC$7:$KP$63,F$3)&gt;0,HLOOKUP($BT399,Prisudvikling!$CC$7:$KP$63,F$3),"")</f>
        <v>174</v>
      </c>
      <c r="G399" s="105">
        <f>IF(HLOOKUP($BT399,Prisudvikling!$CC$7:$KP$63,G$3)&gt;0,HLOOKUP($BT399,Prisudvikling!$CC$7:$KP$63,G$3),"")</f>
        <v>212</v>
      </c>
      <c r="H399" s="105" t="str">
        <f>IF(HLOOKUP($BT399,Prisudvikling!$CC$7:$KP$63,H$3)&gt;0,HLOOKUP($BT399,Prisudvikling!$CC$7:$KP$63,H$3),"")</f>
        <v/>
      </c>
      <c r="I399" s="105">
        <f>IF(HLOOKUP($BT399,Prisudvikling!$CC$7:$KP$63,I$3)&gt;0,HLOOKUP($BT399,Prisudvikling!$CC$7:$KP$63,I$3),"")</f>
        <v>341.49</v>
      </c>
      <c r="J399" s="105">
        <f>IF(HLOOKUP($BT399,Prisudvikling!$CC$7:$KP$63,J$3)&gt;0,HLOOKUP($BT399,Prisudvikling!$CC$7:$KP$63,J$3),"")</f>
        <v>715.5</v>
      </c>
      <c r="K399" s="105">
        <f>IF(HLOOKUP($BT399,Prisudvikling!$CC$7:$KP$63,K$3)&gt;0,HLOOKUP($BT399,Prisudvikling!$CC$7:$KP$63,K$3),"")</f>
        <v>237</v>
      </c>
      <c r="L399" s="105">
        <f>IF(HLOOKUP($BT399,Prisudvikling!$CC$7:$KP$63,L$3)&gt;0,HLOOKUP($BT399,Prisudvikling!$CC$7:$KP$63,L$3),"")</f>
        <v>238</v>
      </c>
      <c r="M399" s="105">
        <f>IF(HLOOKUP($BT399,Prisudvikling!$CC$7:$KP$63,M$3)&gt;0,HLOOKUP($BT399,Prisudvikling!$CC$7:$KP$63,M$3),"")</f>
        <v>237</v>
      </c>
      <c r="N399" s="105">
        <f>IF(HLOOKUP($BT399,Prisudvikling!$CC$7:$KP$63,N$3)&gt;0,HLOOKUP($BT399,Prisudvikling!$CC$7:$KP$63,N$3),"")</f>
        <v>1290.5</v>
      </c>
      <c r="O399" s="105">
        <f>IF(HLOOKUP($BT399,Prisudvikling!$CC$7:$KP$63,O$3)&gt;0,HLOOKUP($BT399,Prisudvikling!$CC$7:$KP$63,O$3),"")</f>
        <v>591.25</v>
      </c>
      <c r="P399" s="105">
        <f>IF(HLOOKUP($BT399,Prisudvikling!$CC$7:$KP$63,P$3)&gt;0,HLOOKUP($BT399,Prisudvikling!$CC$7:$KP$63,P$3),"")</f>
        <v>543</v>
      </c>
      <c r="Q399" s="105">
        <f>IF(HLOOKUP($BT399,Prisudvikling!$CC$7:$KP$63,Q$3)&gt;0,HLOOKUP($BT399,Prisudvikling!$CC$7:$KP$63,Q$3),"")</f>
        <v>975</v>
      </c>
      <c r="R399" s="105">
        <f>IF(HLOOKUP($BT399,Prisudvikling!$CC$7:$KP$63,R$3)&gt;0,HLOOKUP($BT399,Prisudvikling!$CC$7:$KP$63,R$3),"")</f>
        <v>972</v>
      </c>
      <c r="S399" s="105">
        <f>IF(HLOOKUP($BT399,Prisudvikling!$CC$7:$KP$63,S$3)&gt;0,HLOOKUP($BT399,Prisudvikling!$CC$7:$KP$63,S$3),"")</f>
        <v>541</v>
      </c>
      <c r="T399" s="105">
        <f>IF(HLOOKUP($BT399,Prisudvikling!$CC$7:$KP$63,T$3)&gt;0,HLOOKUP($BT399,Prisudvikling!$CC$7:$KP$63,T$3),"")</f>
        <v>495</v>
      </c>
      <c r="U399" s="105">
        <f>IF(HLOOKUP($BT399,Prisudvikling!$CC$7:$KP$63,U$3)&gt;0,HLOOKUP($BT399,Prisudvikling!$CC$7:$KP$63,U$3),"")</f>
        <v>263.5</v>
      </c>
      <c r="V399" s="105">
        <f>IF(HLOOKUP($BT399,Prisudvikling!$CC$7:$KP$63,V$3)&gt;0,HLOOKUP($BT399,Prisudvikling!$CC$7:$KP$63,V$3),"")</f>
        <v>283</v>
      </c>
      <c r="W399" s="105">
        <f>IF(HLOOKUP($BT399,Prisudvikling!$CC$7:$KP$63,W$3)&gt;0,HLOOKUP($BT399,Prisudvikling!$CC$7:$KP$63,W$3),"")</f>
        <v>299.25</v>
      </c>
      <c r="X399" s="32" t="str">
        <f>IF(HLOOKUP($BT399,Prisudvikling!$CC$7:$KP$63,X$3)&gt;0,HLOOKUP($BT399,Prisudvikling!$CC$7:$KP$63,X$3),"")</f>
        <v/>
      </c>
      <c r="Y399" s="32">
        <f>IF(HLOOKUP($BT399,Prisudvikling!$CC$7:$KP$63,Y$3)&gt;0,HLOOKUP($BT399,Prisudvikling!$CC$7:$KP$63,Y$3),"")</f>
        <v>2</v>
      </c>
      <c r="Z399" s="32">
        <f>IF(HLOOKUP($BT399,Prisudvikling!$CC$7:$KP$63,Z$3)&gt;0,HLOOKUP($BT399,Prisudvikling!$CC$7:$KP$63,Z$3),"")</f>
        <v>3.25</v>
      </c>
      <c r="AA399" s="32">
        <f>IF(HLOOKUP($BT399,Prisudvikling!$CC$7:$KP$63,AA$3)&gt;0,HLOOKUP($BT399,Prisudvikling!$CC$7:$KP$63,AA$3),"")</f>
        <v>2.2027467177059199</v>
      </c>
      <c r="AB399" s="32">
        <f>IF(HLOOKUP($BT399,Prisudvikling!$CC$7:$KP$63,AB$3)&gt;0,HLOOKUP($BT399,Prisudvikling!$CC$7:$KP$63,AB$3),"")</f>
        <v>24</v>
      </c>
      <c r="AC399" s="32">
        <f>IF(HLOOKUP($BT399,Prisudvikling!$CC$7:$KP$63,AC$3)&gt;0,HLOOKUP($BT399,Prisudvikling!$CC$7:$KP$63,AC$3),"")</f>
        <v>12</v>
      </c>
      <c r="AD399" s="32" t="str">
        <f>IF(HLOOKUP($BT399,Prisudvikling!$CC$7:$KP$63,AD$3)&gt;0,HLOOKUP($BT399,Prisudvikling!$CC$7:$KP$63,AD$3),"")</f>
        <v/>
      </c>
      <c r="AE399" s="32" t="str">
        <f>IF(HLOOKUP($BT399,Prisudvikling!$CC$7:$KP$63,AE$3)&gt;0,HLOOKUP($BT399,Prisudvikling!$CC$7:$KP$63,AE$3),"")</f>
        <v/>
      </c>
      <c r="AF399" s="32">
        <f>IF(HLOOKUP($BT399,Prisudvikling!$CC$7:$KP$63,AF$3)&gt;0,HLOOKUP($BT399,Prisudvikling!$CC$7:$KP$63,AF$3),"")</f>
        <v>1580</v>
      </c>
      <c r="AG399" s="32">
        <f>IF(HLOOKUP($BT399,Prisudvikling!$CC$7:$KP$63,AG$3)&gt;0,HLOOKUP($BT399,Prisudvikling!$CC$7:$KP$63,AG$3),"")</f>
        <v>2560</v>
      </c>
      <c r="AH399" s="32">
        <f>IF(HLOOKUP($BT399,Prisudvikling!$CC$7:$KP$63,AH$3)&gt;0,HLOOKUP($BT399,Prisudvikling!$CC$7:$KP$63,AH$3),"")</f>
        <v>1740</v>
      </c>
      <c r="AI399" s="32">
        <f>IF(HLOOKUP($BT399,Prisudvikling!$CC$7:$KP$63,AI$3)&gt;0,HLOOKUP($BT399,Prisudvikling!$CC$7:$KP$63,AI$3),"")</f>
        <v>18940</v>
      </c>
      <c r="AJ399" s="32">
        <f>IF(HLOOKUP($BT399,Prisudvikling!$CC$7:$KP$63,AJ$3)&gt;0,HLOOKUP($BT399,Prisudvikling!$CC$7:$KP$63,AJ$3),"")</f>
        <v>9470</v>
      </c>
      <c r="AK399" s="32" t="str">
        <f>IF(HLOOKUP($BT399,Prisudvikling!$CC$7:$KP$63,AK$3)&gt;0,HLOOKUP($BT399,Prisudvikling!$CC$7:$KP$63,AK$3),"")</f>
        <v xml:space="preserve"> </v>
      </c>
      <c r="AL399" s="32" t="str">
        <f>IF(HLOOKUP($BT399,Prisudvikling!$CC$7:$KP$63,AL$3)&gt;0,HLOOKUP($BT399,Prisudvikling!$CC$7:$KP$63,AL$3),"")</f>
        <v/>
      </c>
      <c r="AM399" s="32" t="str">
        <f>IF(HLOOKUP($BT399,Prisudvikling!$CC$7:$KP$63,AM$3)&gt;0,HLOOKUP($BT399,Prisudvikling!$CC$7:$KP$63,AM$3),"")</f>
        <v/>
      </c>
      <c r="AN399" s="113">
        <f>IF(HLOOKUP($BT399,Prisudvikling!$CC$7:$KP$63,AN$3)&gt;0,HLOOKUP($BT399,Prisudvikling!$CC$7:$KP$63,AN$3),"")</f>
        <v>237.56699443250619</v>
      </c>
      <c r="AO399" s="113">
        <f>IF(HLOOKUP($BT399,Prisudvikling!$CC$7:$KP$63,AO$3)&gt;0,HLOOKUP($BT399,Prisudvikling!$CC$7:$KP$63,AO$3),"")</f>
        <v>245.6</v>
      </c>
      <c r="AP399" s="113">
        <f>IF(HLOOKUP($BT399,Prisudvikling!$CC$7:$KP$63,AP$3)&gt;0,HLOOKUP($BT399,Prisudvikling!$CC$7:$KP$63,AP$3),"")</f>
        <v>237.97111662141128</v>
      </c>
      <c r="AQ399" s="113">
        <f>IF(HLOOKUP($BT399,Prisudvikling!$CC$7:$KP$63,AQ$3)&gt;0,HLOOKUP($BT399,Prisudvikling!$CC$7:$KP$63,AQ$3),"")</f>
        <v>211.09828757141833</v>
      </c>
      <c r="AR399" s="113">
        <f>IF(HLOOKUP($BT399,Prisudvikling!$CC$7:$KP$63,AR$3)&gt;0,HLOOKUP($BT399,Prisudvikling!$CC$7:$KP$63,AR$3),"")</f>
        <v>219.1</v>
      </c>
      <c r="AS399" s="113">
        <f>IF(HLOOKUP($BT399,Prisudvikling!$CC$7:$KP$63,AS$3)&gt;0,HLOOKUP($BT399,Prisudvikling!$CC$7:$KP$63,AS$3),"")</f>
        <v>208.5173314261437</v>
      </c>
      <c r="AT399" s="113">
        <f>IF(HLOOKUP($BT399,Prisudvikling!$CC$7:$KP$63,AT$3)&gt;0,HLOOKUP($BT399,Prisudvikling!$CC$7:$KP$63,AT$3),"")</f>
        <v>186.48102767440838</v>
      </c>
      <c r="AU399" s="113">
        <f>IF(HLOOKUP($BT399,Prisudvikling!$CC$7:$KP$63,AU$3)&gt;0,HLOOKUP($BT399,Prisudvikling!$CC$7:$KP$63,AU$3),"")</f>
        <v>194.5</v>
      </c>
      <c r="AV399" s="113" t="str">
        <f>IF(HLOOKUP($BT399,Prisudvikling!$CC$7:$KP$63,AV$3)&gt;0,HLOOKUP($BT399,Prisudvikling!$CC$7:$KP$63,AV$3),"")</f>
        <v/>
      </c>
      <c r="AW399" s="113">
        <f>IF(HLOOKUP($BT399,Prisudvikling!$CC$7:$KP$63,AW$3)&gt;0,HLOOKUP($BT399,Prisudvikling!$CC$7:$KP$63,AW$3),"")</f>
        <v>201.05813507425532</v>
      </c>
      <c r="AX399" s="113">
        <f>IF(HLOOKUP($BT399,Prisudvikling!$CC$7:$KP$63,AX$3)&gt;0,HLOOKUP($BT399,Prisudvikling!$CC$7:$KP$63,AX$3),"")</f>
        <v>209.1</v>
      </c>
      <c r="BT399">
        <v>76</v>
      </c>
    </row>
    <row r="400" spans="1:72" x14ac:dyDescent="0.2">
      <c r="A400" s="82">
        <f>IF(HLOOKUP($BT400,Prisudvikling!$CC$7:$KP$63,D$3)&gt;0,YEAR(C400),0)</f>
        <v>2012</v>
      </c>
      <c r="B400" s="82">
        <f>IF(HLOOKUP($BT400,Prisudvikling!$CC$7:$KP$63,D$3)&gt;0,MONTH(C400),0)</f>
        <v>11</v>
      </c>
      <c r="C400" s="65">
        <f>IF(HLOOKUP($BT400,Prisudvikling!$CC$7:$KP$63,D$3)&gt;0,HLOOKUP($BT400,Prisudvikling!$CC$7:$KP$63,C$3),"")</f>
        <v>41243</v>
      </c>
      <c r="D400" s="105">
        <f>IF(HLOOKUP($BT400,Prisudvikling!$CC$7:$KP$63,D$3)&gt;0,HLOOKUP($BT400,Prisudvikling!$CC$7:$KP$63,D$3),"")</f>
        <v>185</v>
      </c>
      <c r="E400" s="105">
        <f>IF(HLOOKUP($BT400,Prisudvikling!$CC$7:$KP$63,E$3)&gt;0,HLOOKUP($BT400,Prisudvikling!$CC$7:$KP$63,E$3),"")</f>
        <v>203.82</v>
      </c>
      <c r="F400" s="105">
        <f>IF(HLOOKUP($BT400,Prisudvikling!$CC$7:$KP$63,F$3)&gt;0,HLOOKUP($BT400,Prisudvikling!$CC$7:$KP$63,F$3),"")</f>
        <v>171.76</v>
      </c>
      <c r="G400" s="105">
        <f>IF(HLOOKUP($BT400,Prisudvikling!$CC$7:$KP$63,G$3)&gt;0,HLOOKUP($BT400,Prisudvikling!$CC$7:$KP$63,G$3),"")</f>
        <v>212</v>
      </c>
      <c r="H400" s="105">
        <f>IF(HLOOKUP($BT400,Prisudvikling!$CC$7:$KP$63,H$3)&gt;0,HLOOKUP($BT400,Prisudvikling!$CC$7:$KP$63,H$3),"")</f>
        <v>175.49</v>
      </c>
      <c r="I400" s="105">
        <f>IF(HLOOKUP($BT400,Prisudvikling!$CC$7:$KP$63,I$3)&gt;0,HLOOKUP($BT400,Prisudvikling!$CC$7:$KP$63,I$3),"")</f>
        <v>344.51</v>
      </c>
      <c r="J400" s="105">
        <f>IF(HLOOKUP($BT400,Prisudvikling!$CC$7:$KP$63,J$3)&gt;0,HLOOKUP($BT400,Prisudvikling!$CC$7:$KP$63,J$3),"")</f>
        <v>715.5</v>
      </c>
      <c r="K400" s="105">
        <f>IF(HLOOKUP($BT400,Prisudvikling!$CC$7:$KP$63,K$3)&gt;0,HLOOKUP($BT400,Prisudvikling!$CC$7:$KP$63,K$3),"")</f>
        <v>240</v>
      </c>
      <c r="L400" s="105">
        <f>IF(HLOOKUP($BT400,Prisudvikling!$CC$7:$KP$63,L$3)&gt;0,HLOOKUP($BT400,Prisudvikling!$CC$7:$KP$63,L$3),"")</f>
        <v>248</v>
      </c>
      <c r="M400" s="105">
        <f>IF(HLOOKUP($BT400,Prisudvikling!$CC$7:$KP$63,M$3)&gt;0,HLOOKUP($BT400,Prisudvikling!$CC$7:$KP$63,M$3),"")</f>
        <v>237</v>
      </c>
      <c r="N400" s="105">
        <f>IF(HLOOKUP($BT400,Prisudvikling!$CC$7:$KP$63,N$3)&gt;0,HLOOKUP($BT400,Prisudvikling!$CC$7:$KP$63,N$3),"")</f>
        <v>1290.5</v>
      </c>
      <c r="O400" s="105">
        <f>IF(HLOOKUP($BT400,Prisudvikling!$CC$7:$KP$63,O$3)&gt;0,HLOOKUP($BT400,Prisudvikling!$CC$7:$KP$63,O$3),"")</f>
        <v>591.25</v>
      </c>
      <c r="P400" s="105">
        <f>IF(HLOOKUP($BT400,Prisudvikling!$CC$7:$KP$63,P$3)&gt;0,HLOOKUP($BT400,Prisudvikling!$CC$7:$KP$63,P$3),"")</f>
        <v>543</v>
      </c>
      <c r="Q400" s="105">
        <f>IF(HLOOKUP($BT400,Prisudvikling!$CC$7:$KP$63,Q$3)&gt;0,HLOOKUP($BT400,Prisudvikling!$CC$7:$KP$63,Q$3),"")</f>
        <v>975</v>
      </c>
      <c r="R400" s="105">
        <f>IF(HLOOKUP($BT400,Prisudvikling!$CC$7:$KP$63,R$3)&gt;0,HLOOKUP($BT400,Prisudvikling!$CC$7:$KP$63,R$3),"")</f>
        <v>972</v>
      </c>
      <c r="S400" s="105">
        <f>IF(HLOOKUP($BT400,Prisudvikling!$CC$7:$KP$63,S$3)&gt;0,HLOOKUP($BT400,Prisudvikling!$CC$7:$KP$63,S$3),"")</f>
        <v>541</v>
      </c>
      <c r="T400" s="105">
        <f>IF(HLOOKUP($BT400,Prisudvikling!$CC$7:$KP$63,T$3)&gt;0,HLOOKUP($BT400,Prisudvikling!$CC$7:$KP$63,T$3),"")</f>
        <v>495</v>
      </c>
      <c r="U400" s="105">
        <f>IF(HLOOKUP($BT400,Prisudvikling!$CC$7:$KP$63,U$3)&gt;0,HLOOKUP($BT400,Prisudvikling!$CC$7:$KP$63,U$3),"")</f>
        <v>265</v>
      </c>
      <c r="V400" s="105">
        <f>IF(HLOOKUP($BT400,Prisudvikling!$CC$7:$KP$63,V$3)&gt;0,HLOOKUP($BT400,Prisudvikling!$CC$7:$KP$63,V$3),"")</f>
        <v>285</v>
      </c>
      <c r="W400" s="105">
        <f>IF(HLOOKUP($BT400,Prisudvikling!$CC$7:$KP$63,W$3)&gt;0,HLOOKUP($BT400,Prisudvikling!$CC$7:$KP$63,W$3),"")</f>
        <v>300.75</v>
      </c>
      <c r="X400" s="32" t="str">
        <f>IF(HLOOKUP($BT400,Prisudvikling!$CC$7:$KP$63,X$3)&gt;0,HLOOKUP($BT400,Prisudvikling!$CC$7:$KP$63,X$3),"")</f>
        <v/>
      </c>
      <c r="Y400" s="32">
        <f>IF(HLOOKUP($BT400,Prisudvikling!$CC$7:$KP$63,Y$3)&gt;0,HLOOKUP($BT400,Prisudvikling!$CC$7:$KP$63,Y$3),"")</f>
        <v>2</v>
      </c>
      <c r="Z400" s="32">
        <f>IF(HLOOKUP($BT400,Prisudvikling!$CC$7:$KP$63,Z$3)&gt;0,HLOOKUP($BT400,Prisudvikling!$CC$7:$KP$63,Z$3),"")</f>
        <v>3.25</v>
      </c>
      <c r="AA400" s="32">
        <f>IF(HLOOKUP($BT400,Prisudvikling!$CC$7:$KP$63,AA$3)&gt;0,HLOOKUP($BT400,Prisudvikling!$CC$7:$KP$63,AA$3),"")</f>
        <v>2.2027467177059199</v>
      </c>
      <c r="AB400" s="32">
        <f>IF(HLOOKUP($BT400,Prisudvikling!$CC$7:$KP$63,AB$3)&gt;0,HLOOKUP($BT400,Prisudvikling!$CC$7:$KP$63,AB$3),"")</f>
        <v>23.6</v>
      </c>
      <c r="AC400" s="32">
        <f>IF(HLOOKUP($BT400,Prisudvikling!$CC$7:$KP$63,AC$3)&gt;0,HLOOKUP($BT400,Prisudvikling!$CC$7:$KP$63,AC$3),"")</f>
        <v>12</v>
      </c>
      <c r="AD400" s="32" t="str">
        <f>IF(HLOOKUP($BT400,Prisudvikling!$CC$7:$KP$63,AD$3)&gt;0,HLOOKUP($BT400,Prisudvikling!$CC$7:$KP$63,AD$3),"")</f>
        <v/>
      </c>
      <c r="AE400" s="32" t="str">
        <f>IF(HLOOKUP($BT400,Prisudvikling!$CC$7:$KP$63,AE$3)&gt;0,HLOOKUP($BT400,Prisudvikling!$CC$7:$KP$63,AE$3),"")</f>
        <v/>
      </c>
      <c r="AF400" s="32">
        <f>IF(HLOOKUP($BT400,Prisudvikling!$CC$7:$KP$63,AF$3)&gt;0,HLOOKUP($BT400,Prisudvikling!$CC$7:$KP$63,AF$3),"")</f>
        <v>1580</v>
      </c>
      <c r="AG400" s="32">
        <f>IF(HLOOKUP($BT400,Prisudvikling!$CC$7:$KP$63,AG$3)&gt;0,HLOOKUP($BT400,Prisudvikling!$CC$7:$KP$63,AG$3),"")</f>
        <v>2560</v>
      </c>
      <c r="AH400" s="32">
        <f>IF(HLOOKUP($BT400,Prisudvikling!$CC$7:$KP$63,AH$3)&gt;0,HLOOKUP($BT400,Prisudvikling!$CC$7:$KP$63,AH$3),"")</f>
        <v>1740</v>
      </c>
      <c r="AI400" s="32">
        <f>IF(HLOOKUP($BT400,Prisudvikling!$CC$7:$KP$63,AI$3)&gt;0,HLOOKUP($BT400,Prisudvikling!$CC$7:$KP$63,AI$3),"")</f>
        <v>18630</v>
      </c>
      <c r="AJ400" s="32">
        <f>IF(HLOOKUP($BT400,Prisudvikling!$CC$7:$KP$63,AJ$3)&gt;0,HLOOKUP($BT400,Prisudvikling!$CC$7:$KP$63,AJ$3),"")</f>
        <v>9470</v>
      </c>
      <c r="AK400" s="32" t="str">
        <f>IF(HLOOKUP($BT400,Prisudvikling!$CC$7:$KP$63,AK$3)&gt;0,HLOOKUP($BT400,Prisudvikling!$CC$7:$KP$63,AK$3),"")</f>
        <v xml:space="preserve"> </v>
      </c>
      <c r="AL400" s="32" t="str">
        <f>IF(HLOOKUP($BT400,Prisudvikling!$CC$7:$KP$63,AL$3)&gt;0,HLOOKUP($BT400,Prisudvikling!$CC$7:$KP$63,AL$3),"")</f>
        <v/>
      </c>
      <c r="AM400" s="32" t="str">
        <f>IF(HLOOKUP($BT400,Prisudvikling!$CC$7:$KP$63,AM$3)&gt;0,HLOOKUP($BT400,Prisudvikling!$CC$7:$KP$63,AM$3),"")</f>
        <v/>
      </c>
      <c r="AN400" s="113">
        <f>IF(HLOOKUP($BT400,Prisudvikling!$CC$7:$KP$63,AN$3)&gt;0,HLOOKUP($BT400,Prisudvikling!$CC$7:$KP$63,AN$3),"")</f>
        <v>232.44922331437837</v>
      </c>
      <c r="AO400" s="113">
        <f>IF(HLOOKUP($BT400,Prisudvikling!$CC$7:$KP$63,AO$3)&gt;0,HLOOKUP($BT400,Prisudvikling!$CC$7:$KP$63,AO$3),"")</f>
        <v>240.4</v>
      </c>
      <c r="AP400" s="113">
        <f>IF(HLOOKUP($BT400,Prisudvikling!$CC$7:$KP$63,AP$3)&gt;0,HLOOKUP($BT400,Prisudvikling!$CC$7:$KP$63,AP$3),"")</f>
        <v>243.10587182556927</v>
      </c>
      <c r="AQ400" s="113">
        <f>IF(HLOOKUP($BT400,Prisudvikling!$CC$7:$KP$63,AQ$3)&gt;0,HLOOKUP($BT400,Prisudvikling!$CC$7:$KP$63,AQ$3),"")</f>
        <v>211.99370679469735</v>
      </c>
      <c r="AR400" s="113">
        <f>IF(HLOOKUP($BT400,Prisudvikling!$CC$7:$KP$63,AR$3)&gt;0,HLOOKUP($BT400,Prisudvikling!$CC$7:$KP$63,AR$3),"")</f>
        <v>220</v>
      </c>
      <c r="AS400" s="113">
        <f>IF(HLOOKUP($BT400,Prisudvikling!$CC$7:$KP$63,AS$3)&gt;0,HLOOKUP($BT400,Prisudvikling!$CC$7:$KP$63,AS$3),"")</f>
        <v>213.61298136974099</v>
      </c>
      <c r="AT400" s="113">
        <f>IF(HLOOKUP($BT400,Prisudvikling!$CC$7:$KP$63,AT$3)&gt;0,HLOOKUP($BT400,Prisudvikling!$CC$7:$KP$63,AT$3),"")</f>
        <v>185.67881770029453</v>
      </c>
      <c r="AU400" s="113">
        <f>IF(HLOOKUP($BT400,Prisudvikling!$CC$7:$KP$63,AU$3)&gt;0,HLOOKUP($BT400,Prisudvikling!$CC$7:$KP$63,AU$3),"")</f>
        <v>193.7</v>
      </c>
      <c r="AV400" s="113" t="str">
        <f>IF(HLOOKUP($BT400,Prisudvikling!$CC$7:$KP$63,AV$3)&gt;0,HLOOKUP($BT400,Prisudvikling!$CC$7:$KP$63,AV$3),"")</f>
        <v/>
      </c>
      <c r="AW400" s="113">
        <f>IF(HLOOKUP($BT400,Prisudvikling!$CC$7:$KP$63,AW$3)&gt;0,HLOOKUP($BT400,Prisudvikling!$CC$7:$KP$63,AW$3),"")</f>
        <v>202.81217225045796</v>
      </c>
      <c r="AX400" s="113">
        <f>IF(HLOOKUP($BT400,Prisudvikling!$CC$7:$KP$63,AX$3)&gt;0,HLOOKUP($BT400,Prisudvikling!$CC$7:$KP$63,AX$3),"")</f>
        <v>210.8</v>
      </c>
      <c r="BT400">
        <v>77</v>
      </c>
    </row>
    <row r="401" spans="1:72" x14ac:dyDescent="0.2">
      <c r="A401" s="82">
        <f>IF(HLOOKUP($BT401,Prisudvikling!$CC$7:$KP$63,D$3)&gt;0,YEAR(C401),0)</f>
        <v>2012</v>
      </c>
      <c r="B401" s="82">
        <f>IF(HLOOKUP($BT401,Prisudvikling!$CC$7:$KP$63,D$3)&gt;0,MONTH(C401),0)</f>
        <v>12</v>
      </c>
      <c r="C401" s="65">
        <f>IF(HLOOKUP($BT401,Prisudvikling!$CC$7:$KP$63,D$3)&gt;0,HLOOKUP($BT401,Prisudvikling!$CC$7:$KP$63,C$3),"")</f>
        <v>41250</v>
      </c>
      <c r="D401" s="105">
        <f>IF(HLOOKUP($BT401,Prisudvikling!$CC$7:$KP$63,D$3)&gt;0,HLOOKUP($BT401,Prisudvikling!$CC$7:$KP$63,D$3),"")</f>
        <v>186.67</v>
      </c>
      <c r="E401" s="105">
        <f>IF(HLOOKUP($BT401,Prisudvikling!$CC$7:$KP$63,E$3)&gt;0,HLOOKUP($BT401,Prisudvikling!$CC$7:$KP$63,E$3),"")</f>
        <v>203.82</v>
      </c>
      <c r="F401" s="105">
        <f>IF(HLOOKUP($BT401,Prisudvikling!$CC$7:$KP$63,F$3)&gt;0,HLOOKUP($BT401,Prisudvikling!$CC$7:$KP$63,F$3),"")</f>
        <v>171.76</v>
      </c>
      <c r="G401" s="105">
        <f>IF(HLOOKUP($BT401,Prisudvikling!$CC$7:$KP$63,G$3)&gt;0,HLOOKUP($BT401,Prisudvikling!$CC$7:$KP$63,G$3),"")</f>
        <v>212</v>
      </c>
      <c r="H401" s="105">
        <f>IF(HLOOKUP($BT401,Prisudvikling!$CC$7:$KP$63,H$3)&gt;0,HLOOKUP($BT401,Prisudvikling!$CC$7:$KP$63,H$3),"")</f>
        <v>175.49</v>
      </c>
      <c r="I401" s="105">
        <f>IF(HLOOKUP($BT401,Prisudvikling!$CC$7:$KP$63,I$3)&gt;0,HLOOKUP($BT401,Prisudvikling!$CC$7:$KP$63,I$3),"")</f>
        <v>344.51</v>
      </c>
      <c r="J401" s="105">
        <f>IF(HLOOKUP($BT401,Prisudvikling!$CC$7:$KP$63,J$3)&gt;0,HLOOKUP($BT401,Prisudvikling!$CC$7:$KP$63,J$3),"")</f>
        <v>715.5</v>
      </c>
      <c r="K401" s="105">
        <f>IF(HLOOKUP($BT401,Prisudvikling!$CC$7:$KP$63,K$3)&gt;0,HLOOKUP($BT401,Prisudvikling!$CC$7:$KP$63,K$3),"")</f>
        <v>240</v>
      </c>
      <c r="L401" s="105">
        <f>IF(HLOOKUP($BT401,Prisudvikling!$CC$7:$KP$63,L$3)&gt;0,HLOOKUP($BT401,Prisudvikling!$CC$7:$KP$63,L$3),"")</f>
        <v>248</v>
      </c>
      <c r="M401" s="105">
        <f>IF(HLOOKUP($BT401,Prisudvikling!$CC$7:$KP$63,M$3)&gt;0,HLOOKUP($BT401,Prisudvikling!$CC$7:$KP$63,M$3),"")</f>
        <v>237</v>
      </c>
      <c r="N401" s="105">
        <f>IF(HLOOKUP($BT401,Prisudvikling!$CC$7:$KP$63,N$3)&gt;0,HLOOKUP($BT401,Prisudvikling!$CC$7:$KP$63,N$3),"")</f>
        <v>1297</v>
      </c>
      <c r="O401" s="105">
        <f>IF(HLOOKUP($BT401,Prisudvikling!$CC$7:$KP$63,O$3)&gt;0,HLOOKUP($BT401,Prisudvikling!$CC$7:$KP$63,O$3),"")</f>
        <v>584.25</v>
      </c>
      <c r="P401" s="105">
        <f>IF(HLOOKUP($BT401,Prisudvikling!$CC$7:$KP$63,P$3)&gt;0,HLOOKUP($BT401,Prisudvikling!$CC$7:$KP$63,P$3),"")</f>
        <v>543</v>
      </c>
      <c r="Q401" s="105">
        <f>IF(HLOOKUP($BT401,Prisudvikling!$CC$7:$KP$63,Q$3)&gt;0,HLOOKUP($BT401,Prisudvikling!$CC$7:$KP$63,Q$3),"")</f>
        <v>975</v>
      </c>
      <c r="R401" s="105">
        <f>IF(HLOOKUP($BT401,Prisudvikling!$CC$7:$KP$63,R$3)&gt;0,HLOOKUP($BT401,Prisudvikling!$CC$7:$KP$63,R$3),"")</f>
        <v>972</v>
      </c>
      <c r="S401" s="105">
        <f>IF(HLOOKUP($BT401,Prisudvikling!$CC$7:$KP$63,S$3)&gt;0,HLOOKUP($BT401,Prisudvikling!$CC$7:$KP$63,S$3),"")</f>
        <v>541</v>
      </c>
      <c r="T401" s="105">
        <f>IF(HLOOKUP($BT401,Prisudvikling!$CC$7:$KP$63,T$3)&gt;0,HLOOKUP($BT401,Prisudvikling!$CC$7:$KP$63,T$3),"")</f>
        <v>495</v>
      </c>
      <c r="U401" s="105">
        <f>IF(HLOOKUP($BT401,Prisudvikling!$CC$7:$KP$63,U$3)&gt;0,HLOOKUP($BT401,Prisudvikling!$CC$7:$KP$63,U$3),"")</f>
        <v>267</v>
      </c>
      <c r="V401" s="105">
        <f>IF(HLOOKUP($BT401,Prisudvikling!$CC$7:$KP$63,V$3)&gt;0,HLOOKUP($BT401,Prisudvikling!$CC$7:$KP$63,V$3),"")</f>
        <v>288</v>
      </c>
      <c r="W401" s="105">
        <f>IF(HLOOKUP($BT401,Prisudvikling!$CC$7:$KP$63,W$3)&gt;0,HLOOKUP($BT401,Prisudvikling!$CC$7:$KP$63,W$3),"")</f>
        <v>301.75</v>
      </c>
      <c r="X401" s="32" t="str">
        <f>IF(HLOOKUP($BT401,Prisudvikling!$CC$7:$KP$63,X$3)&gt;0,HLOOKUP($BT401,Prisudvikling!$CC$7:$KP$63,X$3),"")</f>
        <v/>
      </c>
      <c r="Y401" s="32">
        <f>IF(HLOOKUP($BT401,Prisudvikling!$CC$7:$KP$63,Y$3)&gt;0,HLOOKUP($BT401,Prisudvikling!$CC$7:$KP$63,Y$3),"")</f>
        <v>2</v>
      </c>
      <c r="Z401" s="32">
        <f>IF(HLOOKUP($BT401,Prisudvikling!$CC$7:$KP$63,Z$3)&gt;0,HLOOKUP($BT401,Prisudvikling!$CC$7:$KP$63,Z$3),"")</f>
        <v>3.25</v>
      </c>
      <c r="AA401" s="32">
        <f>IF(HLOOKUP($BT401,Prisudvikling!$CC$7:$KP$63,AA$3)&gt;0,HLOOKUP($BT401,Prisudvikling!$CC$7:$KP$63,AA$3),"")</f>
        <v>2.2027467177059199</v>
      </c>
      <c r="AB401" s="32">
        <f>IF(HLOOKUP($BT401,Prisudvikling!$CC$7:$KP$63,AB$3)&gt;0,HLOOKUP($BT401,Prisudvikling!$CC$7:$KP$63,AB$3),"")</f>
        <v>23.572076155938351</v>
      </c>
      <c r="AC401" s="32">
        <f>IF(HLOOKUP($BT401,Prisudvikling!$CC$7:$KP$63,AC$3)&gt;0,HLOOKUP($BT401,Prisudvikling!$CC$7:$KP$63,AC$3),"")</f>
        <v>12</v>
      </c>
      <c r="AD401" s="32" t="str">
        <f>IF(HLOOKUP($BT401,Prisudvikling!$CC$7:$KP$63,AD$3)&gt;0,HLOOKUP($BT401,Prisudvikling!$CC$7:$KP$63,AD$3),"")</f>
        <v/>
      </c>
      <c r="AE401" s="32" t="str">
        <f>IF(HLOOKUP($BT401,Prisudvikling!$CC$7:$KP$63,AE$3)&gt;0,HLOOKUP($BT401,Prisudvikling!$CC$7:$KP$63,AE$3),"")</f>
        <v/>
      </c>
      <c r="AF401" s="32">
        <f>IF(HLOOKUP($BT401,Prisudvikling!$CC$7:$KP$63,AF$3)&gt;0,HLOOKUP($BT401,Prisudvikling!$CC$7:$KP$63,AF$3),"")</f>
        <v>1580</v>
      </c>
      <c r="AG401" s="32">
        <f>IF(HLOOKUP($BT401,Prisudvikling!$CC$7:$KP$63,AG$3)&gt;0,HLOOKUP($BT401,Prisudvikling!$CC$7:$KP$63,AG$3),"")</f>
        <v>2560</v>
      </c>
      <c r="AH401" s="32">
        <f>IF(HLOOKUP($BT401,Prisudvikling!$CC$7:$KP$63,AH$3)&gt;0,HLOOKUP($BT401,Prisudvikling!$CC$7:$KP$63,AH$3),"")</f>
        <v>1740</v>
      </c>
      <c r="AI401" s="32">
        <f>IF(HLOOKUP($BT401,Prisudvikling!$CC$7:$KP$63,AI$3)&gt;0,HLOOKUP($BT401,Prisudvikling!$CC$7:$KP$63,AI$3),"")</f>
        <v>18600</v>
      </c>
      <c r="AJ401" s="32">
        <f>IF(HLOOKUP($BT401,Prisudvikling!$CC$7:$KP$63,AJ$3)&gt;0,HLOOKUP($BT401,Prisudvikling!$CC$7:$KP$63,AJ$3),"")</f>
        <v>9470</v>
      </c>
      <c r="AK401" s="32" t="str">
        <f>IF(HLOOKUP($BT401,Prisudvikling!$CC$7:$KP$63,AK$3)&gt;0,HLOOKUP($BT401,Prisudvikling!$CC$7:$KP$63,AK$3),"")</f>
        <v xml:space="preserve"> </v>
      </c>
      <c r="AL401" s="32" t="str">
        <f>IF(HLOOKUP($BT401,Prisudvikling!$CC$7:$KP$63,AL$3)&gt;0,HLOOKUP($BT401,Prisudvikling!$CC$7:$KP$63,AL$3),"")</f>
        <v/>
      </c>
      <c r="AM401" s="32" t="str">
        <f>IF(HLOOKUP($BT401,Prisudvikling!$CC$7:$KP$63,AM$3)&gt;0,HLOOKUP($BT401,Prisudvikling!$CC$7:$KP$63,AM$3),"")</f>
        <v/>
      </c>
      <c r="AN401" s="113">
        <f>IF(HLOOKUP($BT401,Prisudvikling!$CC$7:$KP$63,AN$3)&gt;0,HLOOKUP($BT401,Prisudvikling!$CC$7:$KP$63,AN$3),"")</f>
        <v>241.53398058261024</v>
      </c>
      <c r="AO401" s="113">
        <f>IF(HLOOKUP($BT401,Prisudvikling!$CC$7:$KP$63,AO$3)&gt;0,HLOOKUP($BT401,Prisudvikling!$CC$7:$KP$63,AO$3),"")</f>
        <v>249.5</v>
      </c>
      <c r="AP401" s="113">
        <f>IF(HLOOKUP($BT401,Prisudvikling!$CC$7:$KP$63,AP$3)&gt;0,HLOOKUP($BT401,Prisudvikling!$CC$7:$KP$63,AP$3),"")</f>
        <v>243.65193246547466</v>
      </c>
      <c r="AQ401" s="113">
        <f>IF(HLOOKUP($BT401,Prisudvikling!$CC$7:$KP$63,AQ$3)&gt;0,HLOOKUP($BT401,Prisudvikling!$CC$7:$KP$63,AQ$3),"")</f>
        <v>212.22136048850939</v>
      </c>
      <c r="AR401" s="113">
        <f>IF(HLOOKUP($BT401,Prisudvikling!$CC$7:$KP$63,AR$3)&gt;0,HLOOKUP($BT401,Prisudvikling!$CC$7:$KP$63,AR$3),"")</f>
        <v>220.2</v>
      </c>
      <c r="AS401" s="113">
        <f>IF(HLOOKUP($BT401,Prisudvikling!$CC$7:$KP$63,AS$3)&gt;0,HLOOKUP($BT401,Prisudvikling!$CC$7:$KP$63,AS$3),"")</f>
        <v>213.58634031789632</v>
      </c>
      <c r="AT401" s="113">
        <f>IF(HLOOKUP($BT401,Prisudvikling!$CC$7:$KP$63,AT$3)&gt;0,HLOOKUP($BT401,Prisudvikling!$CC$7:$KP$63,AT$3),"")</f>
        <v>186.03877465661154</v>
      </c>
      <c r="AU401" s="113">
        <f>IF(HLOOKUP($BT401,Prisudvikling!$CC$7:$KP$63,AU$3)&gt;0,HLOOKUP($BT401,Prisudvikling!$CC$7:$KP$63,AU$3),"")</f>
        <v>194</v>
      </c>
      <c r="AV401" s="113" t="str">
        <f>IF(HLOOKUP($BT401,Prisudvikling!$CC$7:$KP$63,AV$3)&gt;0,HLOOKUP($BT401,Prisudvikling!$CC$7:$KP$63,AV$3),"")</f>
        <v/>
      </c>
      <c r="AW401" s="113">
        <f>IF(HLOOKUP($BT401,Prisudvikling!$CC$7:$KP$63,AW$3)&gt;0,HLOOKUP($BT401,Prisudvikling!$CC$7:$KP$63,AW$3),"")</f>
        <v>203.45561373660303</v>
      </c>
      <c r="AX401" s="113">
        <f>IF(HLOOKUP($BT401,Prisudvikling!$CC$7:$KP$63,AX$3)&gt;0,HLOOKUP($BT401,Prisudvikling!$CC$7:$KP$63,AX$3),"")</f>
        <v>211.5</v>
      </c>
      <c r="BT401">
        <v>78</v>
      </c>
    </row>
    <row r="402" spans="1:72" x14ac:dyDescent="0.2">
      <c r="A402" s="82">
        <f>IF(HLOOKUP($BT402,Prisudvikling!$CC$7:$KP$63,D$3)&gt;0,YEAR(C402),0)</f>
        <v>2012</v>
      </c>
      <c r="B402" s="82">
        <f>IF(HLOOKUP($BT402,Prisudvikling!$CC$7:$KP$63,D$3)&gt;0,MONTH(C402),0)</f>
        <v>12</v>
      </c>
      <c r="C402" s="65">
        <f>IF(HLOOKUP($BT402,Prisudvikling!$CC$7:$KP$63,D$3)&gt;0,HLOOKUP($BT402,Prisudvikling!$CC$7:$KP$63,C$3),"")</f>
        <v>41257</v>
      </c>
      <c r="D402" s="105">
        <f>IF(HLOOKUP($BT402,Prisudvikling!$CC$7:$KP$63,D$3)&gt;0,HLOOKUP($BT402,Prisudvikling!$CC$7:$KP$63,D$3),"")</f>
        <v>186.67</v>
      </c>
      <c r="E402" s="105">
        <f>IF(HLOOKUP($BT402,Prisudvikling!$CC$7:$KP$63,E$3)&gt;0,HLOOKUP($BT402,Prisudvikling!$CC$7:$KP$63,E$3),"")</f>
        <v>203.82</v>
      </c>
      <c r="F402" s="105">
        <f>IF(HLOOKUP($BT402,Prisudvikling!$CC$7:$KP$63,F$3)&gt;0,HLOOKUP($BT402,Prisudvikling!$CC$7:$KP$63,F$3),"")</f>
        <v>171.76</v>
      </c>
      <c r="G402" s="105">
        <f>IF(HLOOKUP($BT402,Prisudvikling!$CC$7:$KP$63,G$3)&gt;0,HLOOKUP($BT402,Prisudvikling!$CC$7:$KP$63,G$3),"")</f>
        <v>212</v>
      </c>
      <c r="H402" s="105">
        <f>IF(HLOOKUP($BT402,Prisudvikling!$CC$7:$KP$63,H$3)&gt;0,HLOOKUP($BT402,Prisudvikling!$CC$7:$KP$63,H$3),"")</f>
        <v>175.49</v>
      </c>
      <c r="I402" s="105">
        <f>IF(HLOOKUP($BT402,Prisudvikling!$CC$7:$KP$63,I$3)&gt;0,HLOOKUP($BT402,Prisudvikling!$CC$7:$KP$63,I$3),"")</f>
        <v>344.51</v>
      </c>
      <c r="J402" s="105">
        <f>IF(HLOOKUP($BT402,Prisudvikling!$CC$7:$KP$63,J$3)&gt;0,HLOOKUP($BT402,Prisudvikling!$CC$7:$KP$63,J$3),"")</f>
        <v>706</v>
      </c>
      <c r="K402" s="105">
        <f>IF(HLOOKUP($BT402,Prisudvikling!$CC$7:$KP$63,K$3)&gt;0,HLOOKUP($BT402,Prisudvikling!$CC$7:$KP$63,K$3),"")</f>
        <v>245</v>
      </c>
      <c r="L402" s="105">
        <f>IF(HLOOKUP($BT402,Prisudvikling!$CC$7:$KP$63,L$3)&gt;0,HLOOKUP($BT402,Prisudvikling!$CC$7:$KP$63,L$3),"")</f>
        <v>257</v>
      </c>
      <c r="M402" s="105">
        <f>IF(HLOOKUP($BT402,Prisudvikling!$CC$7:$KP$63,M$3)&gt;0,HLOOKUP($BT402,Prisudvikling!$CC$7:$KP$63,M$3),"")</f>
        <v>237</v>
      </c>
      <c r="N402" s="105">
        <f>IF(HLOOKUP($BT402,Prisudvikling!$CC$7:$KP$63,N$3)&gt;0,HLOOKUP($BT402,Prisudvikling!$CC$7:$KP$63,N$3),"")</f>
        <v>1297</v>
      </c>
      <c r="O402" s="105">
        <f>IF(HLOOKUP($BT402,Prisudvikling!$CC$7:$KP$63,O$3)&gt;0,HLOOKUP($BT402,Prisudvikling!$CC$7:$KP$63,O$3),"")</f>
        <v>549</v>
      </c>
      <c r="P402" s="105">
        <f>IF(HLOOKUP($BT402,Prisudvikling!$CC$7:$KP$63,P$3)&gt;0,HLOOKUP($BT402,Prisudvikling!$CC$7:$KP$63,P$3),"")</f>
        <v>543</v>
      </c>
      <c r="Q402" s="105">
        <f>IF(HLOOKUP($BT402,Prisudvikling!$CC$7:$KP$63,Q$3)&gt;0,HLOOKUP($BT402,Prisudvikling!$CC$7:$KP$63,Q$3),"")</f>
        <v>975</v>
      </c>
      <c r="R402" s="105">
        <f>IF(HLOOKUP($BT402,Prisudvikling!$CC$7:$KP$63,R$3)&gt;0,HLOOKUP($BT402,Prisudvikling!$CC$7:$KP$63,R$3),"")</f>
        <v>972</v>
      </c>
      <c r="S402" s="105">
        <f>IF(HLOOKUP($BT402,Prisudvikling!$CC$7:$KP$63,S$3)&gt;0,HLOOKUP($BT402,Prisudvikling!$CC$7:$KP$63,S$3),"")</f>
        <v>541</v>
      </c>
      <c r="T402" s="105">
        <f>IF(HLOOKUP($BT402,Prisudvikling!$CC$7:$KP$63,T$3)&gt;0,HLOOKUP($BT402,Prisudvikling!$CC$7:$KP$63,T$3),"")</f>
        <v>495</v>
      </c>
      <c r="U402" s="105">
        <f>IF(HLOOKUP($BT402,Prisudvikling!$CC$7:$KP$63,U$3)&gt;0,HLOOKUP($BT402,Prisudvikling!$CC$7:$KP$63,U$3),"")</f>
        <v>269</v>
      </c>
      <c r="V402" s="105">
        <f>IF(HLOOKUP($BT402,Prisudvikling!$CC$7:$KP$63,V$3)&gt;0,HLOOKUP($BT402,Prisudvikling!$CC$7:$KP$63,V$3),"")</f>
        <v>292</v>
      </c>
      <c r="W402" s="105">
        <f>IF(HLOOKUP($BT402,Prisudvikling!$CC$7:$KP$63,W$3)&gt;0,HLOOKUP($BT402,Prisudvikling!$CC$7:$KP$63,W$3),"")</f>
        <v>307.5</v>
      </c>
      <c r="X402" s="32" t="str">
        <f>IF(HLOOKUP($BT402,Prisudvikling!$CC$7:$KP$63,X$3)&gt;0,HLOOKUP($BT402,Prisudvikling!$CC$7:$KP$63,X$3),"")</f>
        <v/>
      </c>
      <c r="Y402" s="32">
        <f>IF(HLOOKUP($BT402,Prisudvikling!$CC$7:$KP$63,Y$3)&gt;0,HLOOKUP($BT402,Prisudvikling!$CC$7:$KP$63,Y$3),"")</f>
        <v>2</v>
      </c>
      <c r="Z402" s="32">
        <f>IF(HLOOKUP($BT402,Prisudvikling!$CC$7:$KP$63,Z$3)&gt;0,HLOOKUP($BT402,Prisudvikling!$CC$7:$KP$63,Z$3),"")</f>
        <v>3.25</v>
      </c>
      <c r="AA402" s="32">
        <f>IF(HLOOKUP($BT402,Prisudvikling!$CC$7:$KP$63,AA$3)&gt;0,HLOOKUP($BT402,Prisudvikling!$CC$7:$KP$63,AA$3),"")</f>
        <v>2.2027467177059199</v>
      </c>
      <c r="AB402" s="32">
        <f>IF(HLOOKUP($BT402,Prisudvikling!$CC$7:$KP$63,AB$3)&gt;0,HLOOKUP($BT402,Prisudvikling!$CC$7:$KP$63,AB$3),"")</f>
        <v>23.572076155938351</v>
      </c>
      <c r="AC402" s="32">
        <f>IF(HLOOKUP($BT402,Prisudvikling!$CC$7:$KP$63,AC$3)&gt;0,HLOOKUP($BT402,Prisudvikling!$CC$7:$KP$63,AC$3),"")</f>
        <v>12</v>
      </c>
      <c r="AD402" s="32" t="str">
        <f>IF(HLOOKUP($BT402,Prisudvikling!$CC$7:$KP$63,AD$3)&gt;0,HLOOKUP($BT402,Prisudvikling!$CC$7:$KP$63,AD$3),"")</f>
        <v/>
      </c>
      <c r="AE402" s="32" t="str">
        <f>IF(HLOOKUP($BT402,Prisudvikling!$CC$7:$KP$63,AE$3)&gt;0,HLOOKUP($BT402,Prisudvikling!$CC$7:$KP$63,AE$3),"")</f>
        <v/>
      </c>
      <c r="AF402" s="32">
        <f>IF(HLOOKUP($BT402,Prisudvikling!$CC$7:$KP$63,AF$3)&gt;0,HLOOKUP($BT402,Prisudvikling!$CC$7:$KP$63,AF$3),"")</f>
        <v>1580</v>
      </c>
      <c r="AG402" s="32">
        <f>IF(HLOOKUP($BT402,Prisudvikling!$CC$7:$KP$63,AG$3)&gt;0,HLOOKUP($BT402,Prisudvikling!$CC$7:$KP$63,AG$3),"")</f>
        <v>2560</v>
      </c>
      <c r="AH402" s="32">
        <f>IF(HLOOKUP($BT402,Prisudvikling!$CC$7:$KP$63,AH$3)&gt;0,HLOOKUP($BT402,Prisudvikling!$CC$7:$KP$63,AH$3),"")</f>
        <v>1740</v>
      </c>
      <c r="AI402" s="32">
        <f>IF(HLOOKUP($BT402,Prisudvikling!$CC$7:$KP$63,AI$3)&gt;0,HLOOKUP($BT402,Prisudvikling!$CC$7:$KP$63,AI$3),"")</f>
        <v>18600</v>
      </c>
      <c r="AJ402" s="32">
        <f>IF(HLOOKUP($BT402,Prisudvikling!$CC$7:$KP$63,AJ$3)&gt;0,HLOOKUP($BT402,Prisudvikling!$CC$7:$KP$63,AJ$3),"")</f>
        <v>9470</v>
      </c>
      <c r="AK402" s="32" t="str">
        <f>IF(HLOOKUP($BT402,Prisudvikling!$CC$7:$KP$63,AK$3)&gt;0,HLOOKUP($BT402,Prisudvikling!$CC$7:$KP$63,AK$3),"")</f>
        <v xml:space="preserve"> </v>
      </c>
      <c r="AL402" s="32" t="str">
        <f>IF(HLOOKUP($BT402,Prisudvikling!$CC$7:$KP$63,AL$3)&gt;0,HLOOKUP($BT402,Prisudvikling!$CC$7:$KP$63,AL$3),"")</f>
        <v/>
      </c>
      <c r="AM402" s="32" t="str">
        <f>IF(HLOOKUP($BT402,Prisudvikling!$CC$7:$KP$63,AM$3)&gt;0,HLOOKUP($BT402,Prisudvikling!$CC$7:$KP$63,AM$3),"")</f>
        <v/>
      </c>
      <c r="AN402" s="113">
        <f>IF(HLOOKUP($BT402,Prisudvikling!$CC$7:$KP$63,AN$3)&gt;0,HLOOKUP($BT402,Prisudvikling!$CC$7:$KP$63,AN$3),"")</f>
        <v>240.35837137714449</v>
      </c>
      <c r="AO402" s="113">
        <f>IF(HLOOKUP($BT402,Prisudvikling!$CC$7:$KP$63,AO$3)&gt;0,HLOOKUP($BT402,Prisudvikling!$CC$7:$KP$63,AO$3),"")</f>
        <v>248.4</v>
      </c>
      <c r="AP402" s="113">
        <f>IF(HLOOKUP($BT402,Prisudvikling!$CC$7:$KP$63,AP$3)&gt;0,HLOOKUP($BT402,Prisudvikling!$CC$7:$KP$63,AP$3),"")</f>
        <v>242.84742084188088</v>
      </c>
      <c r="AQ402" s="113">
        <f>IF(HLOOKUP($BT402,Prisudvikling!$CC$7:$KP$63,AQ$3)&gt;0,HLOOKUP($BT402,Prisudvikling!$CC$7:$KP$63,AQ$3),"")</f>
        <v>212.0055138692432</v>
      </c>
      <c r="AR402" s="113">
        <f>IF(HLOOKUP($BT402,Prisudvikling!$CC$7:$KP$63,AR$3)&gt;0,HLOOKUP($BT402,Prisudvikling!$CC$7:$KP$63,AR$3),"")</f>
        <v>220</v>
      </c>
      <c r="AS402" s="113">
        <f>IF(HLOOKUP($BT402,Prisudvikling!$CC$7:$KP$63,AS$3)&gt;0,HLOOKUP($BT402,Prisudvikling!$CC$7:$KP$63,AS$3),"")</f>
        <v>213.61923248861305</v>
      </c>
      <c r="AT402" s="113">
        <f>IF(HLOOKUP($BT402,Prisudvikling!$CC$7:$KP$63,AT$3)&gt;0,HLOOKUP($BT402,Prisudvikling!$CC$7:$KP$63,AT$3),"")</f>
        <v>186.43123361071713</v>
      </c>
      <c r="AU402" s="113">
        <f>IF(HLOOKUP($BT402,Prisudvikling!$CC$7:$KP$63,AU$3)&gt;0,HLOOKUP($BT402,Prisudvikling!$CC$7:$KP$63,AU$3),"")</f>
        <v>194.4</v>
      </c>
      <c r="AV402" s="113" t="str">
        <f>IF(HLOOKUP($BT402,Prisudvikling!$CC$7:$KP$63,AV$3)&gt;0,HLOOKUP($BT402,Prisudvikling!$CC$7:$KP$63,AV$3),"")</f>
        <v/>
      </c>
      <c r="AW402" s="113">
        <f>IF(HLOOKUP($BT402,Prisudvikling!$CC$7:$KP$63,AW$3)&gt;0,HLOOKUP($BT402,Prisudvikling!$CC$7:$KP$63,AW$3),"")</f>
        <v>203.54564720309818</v>
      </c>
      <c r="AX402" s="113">
        <f>IF(HLOOKUP($BT402,Prisudvikling!$CC$7:$KP$63,AX$3)&gt;0,HLOOKUP($BT402,Prisudvikling!$CC$7:$KP$63,AX$3),"")</f>
        <v>211.5</v>
      </c>
      <c r="BT402">
        <v>79</v>
      </c>
    </row>
    <row r="403" spans="1:72" x14ac:dyDescent="0.2">
      <c r="A403" s="82">
        <f>IF(HLOOKUP($BT403,Prisudvikling!$CC$7:$KP$63,D$3)&gt;0,YEAR(C403),0)</f>
        <v>2012</v>
      </c>
      <c r="B403" s="82">
        <f>IF(HLOOKUP($BT403,Prisudvikling!$CC$7:$KP$63,D$3)&gt;0,MONTH(C403),0)</f>
        <v>12</v>
      </c>
      <c r="C403" s="65">
        <f>IF(HLOOKUP($BT403,Prisudvikling!$CC$7:$KP$63,D$3)&gt;0,HLOOKUP($BT403,Prisudvikling!$CC$7:$KP$63,C$3),"")</f>
        <v>41264</v>
      </c>
      <c r="D403" s="105">
        <f>IF(HLOOKUP($BT403,Prisudvikling!$CC$7:$KP$63,D$3)&gt;0,HLOOKUP($BT403,Prisudvikling!$CC$7:$KP$63,D$3),"")</f>
        <v>190.4</v>
      </c>
      <c r="E403" s="105">
        <f>IF(HLOOKUP($BT403,Prisudvikling!$CC$7:$KP$63,E$3)&gt;0,HLOOKUP($BT403,Prisudvikling!$CC$7:$KP$63,E$3),"")</f>
        <v>209</v>
      </c>
      <c r="F403" s="105">
        <f>IF(HLOOKUP($BT403,Prisudvikling!$CC$7:$KP$63,F$3)&gt;0,HLOOKUP($BT403,Prisudvikling!$CC$7:$KP$63,F$3),"")</f>
        <v>173.25</v>
      </c>
      <c r="G403" s="105">
        <f>IF(HLOOKUP($BT403,Prisudvikling!$CC$7:$KP$63,G$3)&gt;0,HLOOKUP($BT403,Prisudvikling!$CC$7:$KP$63,G$3),"")</f>
        <v>212</v>
      </c>
      <c r="H403" s="105">
        <f>IF(HLOOKUP($BT403,Prisudvikling!$CC$7:$KP$63,H$3)&gt;0,HLOOKUP($BT403,Prisudvikling!$CC$7:$KP$63,H$3),"")</f>
        <v>182.94</v>
      </c>
      <c r="I403" s="105">
        <f>IF(HLOOKUP($BT403,Prisudvikling!$CC$7:$KP$63,I$3)&gt;0,HLOOKUP($BT403,Prisudvikling!$CC$7:$KP$63,I$3),"")</f>
        <v>356</v>
      </c>
      <c r="J403" s="105">
        <f>IF(HLOOKUP($BT403,Prisudvikling!$CC$7:$KP$63,J$3)&gt;0,HLOOKUP($BT403,Prisudvikling!$CC$7:$KP$63,J$3),"")</f>
        <v>715.5</v>
      </c>
      <c r="K403" s="105">
        <f>IF(HLOOKUP($BT403,Prisudvikling!$CC$7:$KP$63,K$3)&gt;0,HLOOKUP($BT403,Prisudvikling!$CC$7:$KP$63,K$3),"")</f>
        <v>245</v>
      </c>
      <c r="L403" s="105">
        <f>IF(HLOOKUP($BT403,Prisudvikling!$CC$7:$KP$63,L$3)&gt;0,HLOOKUP($BT403,Prisudvikling!$CC$7:$KP$63,L$3),"")</f>
        <v>262</v>
      </c>
      <c r="M403" s="105">
        <f>IF(HLOOKUP($BT403,Prisudvikling!$CC$7:$KP$63,M$3)&gt;0,HLOOKUP($BT403,Prisudvikling!$CC$7:$KP$63,M$3),"")</f>
        <v>238</v>
      </c>
      <c r="N403" s="105">
        <f>IF(HLOOKUP($BT403,Prisudvikling!$CC$7:$KP$63,N$3)&gt;0,HLOOKUP($BT403,Prisudvikling!$CC$7:$KP$63,N$3),"")</f>
        <v>1297</v>
      </c>
      <c r="O403" s="105">
        <f>IF(HLOOKUP($BT403,Prisudvikling!$CC$7:$KP$63,O$3)&gt;0,HLOOKUP($BT403,Prisudvikling!$CC$7:$KP$63,O$3),"")</f>
        <v>528</v>
      </c>
      <c r="P403" s="105">
        <f>IF(HLOOKUP($BT403,Prisudvikling!$CC$7:$KP$63,P$3)&gt;0,HLOOKUP($BT403,Prisudvikling!$CC$7:$KP$63,P$3),"")</f>
        <v>543</v>
      </c>
      <c r="Q403" s="105">
        <f>IF(HLOOKUP($BT403,Prisudvikling!$CC$7:$KP$63,Q$3)&gt;0,HLOOKUP($BT403,Prisudvikling!$CC$7:$KP$63,Q$3),"")</f>
        <v>975</v>
      </c>
      <c r="R403" s="105">
        <f>IF(HLOOKUP($BT403,Prisudvikling!$CC$7:$KP$63,R$3)&gt;0,HLOOKUP($BT403,Prisudvikling!$CC$7:$KP$63,R$3),"")</f>
        <v>971</v>
      </c>
      <c r="S403" s="105">
        <f>IF(HLOOKUP($BT403,Prisudvikling!$CC$7:$KP$63,S$3)&gt;0,HLOOKUP($BT403,Prisudvikling!$CC$7:$KP$63,S$3),"")</f>
        <v>540</v>
      </c>
      <c r="T403" s="105">
        <f>IF(HLOOKUP($BT403,Prisudvikling!$CC$7:$KP$63,T$3)&gt;0,HLOOKUP($BT403,Prisudvikling!$CC$7:$KP$63,T$3),"")</f>
        <v>495</v>
      </c>
      <c r="U403" s="105">
        <f>IF(HLOOKUP($BT403,Prisudvikling!$CC$7:$KP$63,U$3)&gt;0,HLOOKUP($BT403,Prisudvikling!$CC$7:$KP$63,U$3),"")</f>
        <v>268</v>
      </c>
      <c r="V403" s="105">
        <f>IF(HLOOKUP($BT403,Prisudvikling!$CC$7:$KP$63,V$3)&gt;0,HLOOKUP($BT403,Prisudvikling!$CC$7:$KP$63,V$3),"")</f>
        <v>290.75</v>
      </c>
      <c r="W403" s="105">
        <f>IF(HLOOKUP($BT403,Prisudvikling!$CC$7:$KP$63,W$3)&gt;0,HLOOKUP($BT403,Prisudvikling!$CC$7:$KP$63,W$3),"")</f>
        <v>306.25</v>
      </c>
      <c r="X403" s="32" t="str">
        <f>IF(HLOOKUP($BT403,Prisudvikling!$CC$7:$KP$63,X$3)&gt;0,HLOOKUP($BT403,Prisudvikling!$CC$7:$KP$63,X$3),"")</f>
        <v/>
      </c>
      <c r="Y403" s="32">
        <f>IF(HLOOKUP($BT403,Prisudvikling!$CC$7:$KP$63,Y$3)&gt;0,HLOOKUP($BT403,Prisudvikling!$CC$7:$KP$63,Y$3),"")</f>
        <v>1.96098183405527</v>
      </c>
      <c r="Z403" s="32">
        <f>IF(HLOOKUP($BT403,Prisudvikling!$CC$7:$KP$63,Z$3)&gt;0,HLOOKUP($BT403,Prisudvikling!$CC$7:$KP$63,Z$3),"")</f>
        <v>3.1698062523085189</v>
      </c>
      <c r="AA403" s="32">
        <f>IF(HLOOKUP($BT403,Prisudvikling!$CC$7:$KP$63,AA$3)&gt;0,HLOOKUP($BT403,Prisudvikling!$CC$7:$KP$63,AA$3),"")</f>
        <v>2.0012759813303784</v>
      </c>
      <c r="AB403" s="32">
        <f>IF(HLOOKUP($BT403,Prisudvikling!$CC$7:$KP$63,AB$3)&gt;0,HLOOKUP($BT403,Prisudvikling!$CC$7:$KP$63,AB$3),"")</f>
        <v>24</v>
      </c>
      <c r="AC403" s="32">
        <f>IF(HLOOKUP($BT403,Prisudvikling!$CC$7:$KP$63,AC$3)&gt;0,HLOOKUP($BT403,Prisudvikling!$CC$7:$KP$63,AC$3),"")</f>
        <v>12</v>
      </c>
      <c r="AD403" s="32" t="str">
        <f>IF(HLOOKUP($BT403,Prisudvikling!$CC$7:$KP$63,AD$3)&gt;0,HLOOKUP($BT403,Prisudvikling!$CC$7:$KP$63,AD$3),"")</f>
        <v/>
      </c>
      <c r="AE403" s="32" t="str">
        <f>IF(HLOOKUP($BT403,Prisudvikling!$CC$7:$KP$63,AE$3)&gt;0,HLOOKUP($BT403,Prisudvikling!$CC$7:$KP$63,AE$3),"")</f>
        <v/>
      </c>
      <c r="AF403" s="32">
        <f>IF(HLOOKUP($BT403,Prisudvikling!$CC$7:$KP$63,AF$3)&gt;0,HLOOKUP($BT403,Prisudvikling!$CC$7:$KP$63,AF$3),"")</f>
        <v>1550</v>
      </c>
      <c r="AG403" s="32">
        <f>IF(HLOOKUP($BT403,Prisudvikling!$CC$7:$KP$63,AG$3)&gt;0,HLOOKUP($BT403,Prisudvikling!$CC$7:$KP$63,AG$3),"")</f>
        <v>2500</v>
      </c>
      <c r="AH403" s="32">
        <f>IF(HLOOKUP($BT403,Prisudvikling!$CC$7:$KP$63,AH$3)&gt;0,HLOOKUP($BT403,Prisudvikling!$CC$7:$KP$63,AH$3),"")</f>
        <v>1580</v>
      </c>
      <c r="AI403" s="32">
        <f>IF(HLOOKUP($BT403,Prisudvikling!$CC$7:$KP$63,AI$3)&gt;0,HLOOKUP($BT403,Prisudvikling!$CC$7:$KP$63,AI$3),"")</f>
        <v>18940</v>
      </c>
      <c r="AJ403" s="32">
        <f>IF(HLOOKUP($BT403,Prisudvikling!$CC$7:$KP$63,AJ$3)&gt;0,HLOOKUP($BT403,Prisudvikling!$CC$7:$KP$63,AJ$3),"")</f>
        <v>9470</v>
      </c>
      <c r="AK403" s="32" t="str">
        <f>IF(HLOOKUP($BT403,Prisudvikling!$CC$7:$KP$63,AK$3)&gt;0,HLOOKUP($BT403,Prisudvikling!$CC$7:$KP$63,AK$3),"")</f>
        <v xml:space="preserve"> </v>
      </c>
      <c r="AL403" s="32" t="str">
        <f>IF(HLOOKUP($BT403,Prisudvikling!$CC$7:$KP$63,AL$3)&gt;0,HLOOKUP($BT403,Prisudvikling!$CC$7:$KP$63,AL$3),"")</f>
        <v/>
      </c>
      <c r="AM403" s="32" t="str">
        <f>IF(HLOOKUP($BT403,Prisudvikling!$CC$7:$KP$63,AM$3)&gt;0,HLOOKUP($BT403,Prisudvikling!$CC$7:$KP$63,AM$3),"")</f>
        <v/>
      </c>
      <c r="AN403" s="113">
        <f>IF(HLOOKUP($BT403,Prisudvikling!$CC$7:$KP$63,AN$3)&gt;0,HLOOKUP($BT403,Prisudvikling!$CC$7:$KP$63,AN$3),"")</f>
        <v>242.61973370297659</v>
      </c>
      <c r="AO403" s="113">
        <f>IF(HLOOKUP($BT403,Prisudvikling!$CC$7:$KP$63,AO$3)&gt;0,HLOOKUP($BT403,Prisudvikling!$CC$7:$KP$63,AO$3),"")</f>
        <v>250.6</v>
      </c>
      <c r="AP403" s="113">
        <f>IF(HLOOKUP($BT403,Prisudvikling!$CC$7:$KP$63,AP$3)&gt;0,HLOOKUP($BT403,Prisudvikling!$CC$7:$KP$63,AP$3),"")</f>
        <v>244.32321963272159</v>
      </c>
      <c r="AQ403" s="113">
        <f>IF(HLOOKUP($BT403,Prisudvikling!$CC$7:$KP$63,AQ$3)&gt;0,HLOOKUP($BT403,Prisudvikling!$CC$7:$KP$63,AQ$3),"")</f>
        <v>215.05403950514835</v>
      </c>
      <c r="AR403" s="113">
        <f>IF(HLOOKUP($BT403,Prisudvikling!$CC$7:$KP$63,AR$3)&gt;0,HLOOKUP($BT403,Prisudvikling!$CC$7:$KP$63,AR$3),"")</f>
        <v>223.1</v>
      </c>
      <c r="AS403" s="113">
        <f>IF(HLOOKUP($BT403,Prisudvikling!$CC$7:$KP$63,AS$3)&gt;0,HLOOKUP($BT403,Prisudvikling!$CC$7:$KP$63,AS$3),"")</f>
        <v>215.68448533381087</v>
      </c>
      <c r="AT403" s="113">
        <f>IF(HLOOKUP($BT403,Prisudvikling!$CC$7:$KP$63,AT$3)&gt;0,HLOOKUP($BT403,Prisudvikling!$CC$7:$KP$63,AT$3),"")</f>
        <v>190.84261508545566</v>
      </c>
      <c r="AU403" s="113">
        <f>IF(HLOOKUP($BT403,Prisudvikling!$CC$7:$KP$63,AU$3)&gt;0,HLOOKUP($BT403,Prisudvikling!$CC$7:$KP$63,AU$3),"")</f>
        <v>198.8</v>
      </c>
      <c r="AV403" s="113" t="str">
        <f>IF(HLOOKUP($BT403,Prisudvikling!$CC$7:$KP$63,AV$3)&gt;0,HLOOKUP($BT403,Prisudvikling!$CC$7:$KP$63,AV$3),"")</f>
        <v/>
      </c>
      <c r="AW403" s="113">
        <f>IF(HLOOKUP($BT403,Prisudvikling!$CC$7:$KP$63,AW$3)&gt;0,HLOOKUP($BT403,Prisudvikling!$CC$7:$KP$63,AW$3),"")</f>
        <v>205.63076754006337</v>
      </c>
      <c r="AX403" s="113">
        <f>IF(HLOOKUP($BT403,Prisudvikling!$CC$7:$KP$63,AX$3)&gt;0,HLOOKUP($BT403,Prisudvikling!$CC$7:$KP$63,AX$3),"")</f>
        <v>213.6</v>
      </c>
      <c r="BT403">
        <v>80</v>
      </c>
    </row>
    <row r="404" spans="1:72" x14ac:dyDescent="0.2">
      <c r="A404" s="82">
        <f>IF(HLOOKUP($BT404,Prisudvikling!$CC$7:$KP$63,D$3)&gt;0,YEAR(C404),0)</f>
        <v>2012</v>
      </c>
      <c r="B404" s="82">
        <f>IF(HLOOKUP($BT404,Prisudvikling!$CC$7:$KP$63,D$3)&gt;0,MONTH(C404),0)</f>
        <v>12</v>
      </c>
      <c r="C404" s="65">
        <f>IF(HLOOKUP($BT404,Prisudvikling!$CC$7:$KP$63,D$3)&gt;0,HLOOKUP($BT404,Prisudvikling!$CC$7:$KP$63,C$3),"")</f>
        <v>41271</v>
      </c>
      <c r="D404" s="105">
        <f>IF(HLOOKUP($BT404,Prisudvikling!$CC$7:$KP$63,D$3)&gt;0,HLOOKUP($BT404,Prisudvikling!$CC$7:$KP$63,D$3),"")</f>
        <v>190.4</v>
      </c>
      <c r="E404" s="105">
        <f>IF(HLOOKUP($BT404,Prisudvikling!$CC$7:$KP$63,E$3)&gt;0,HLOOKUP($BT404,Prisudvikling!$CC$7:$KP$63,E$3),"")</f>
        <v>209</v>
      </c>
      <c r="F404" s="105">
        <f>IF(HLOOKUP($BT404,Prisudvikling!$CC$7:$KP$63,F$3)&gt;0,HLOOKUP($BT404,Prisudvikling!$CC$7:$KP$63,F$3),"")</f>
        <v>173.25</v>
      </c>
      <c r="G404" s="105">
        <f>IF(HLOOKUP($BT404,Prisudvikling!$CC$7:$KP$63,G$3)&gt;0,HLOOKUP($BT404,Prisudvikling!$CC$7:$KP$63,G$3),"")</f>
        <v>212</v>
      </c>
      <c r="H404" s="105">
        <f>IF(HLOOKUP($BT404,Prisudvikling!$CC$7:$KP$63,H$3)&gt;0,HLOOKUP($BT404,Prisudvikling!$CC$7:$KP$63,H$3),"")</f>
        <v>182.94</v>
      </c>
      <c r="I404" s="105">
        <f>IF(HLOOKUP($BT404,Prisudvikling!$CC$7:$KP$63,I$3)&gt;0,HLOOKUP($BT404,Prisudvikling!$CC$7:$KP$63,I$3),"")</f>
        <v>356</v>
      </c>
      <c r="J404" s="105">
        <f>IF(HLOOKUP($BT404,Prisudvikling!$CC$7:$KP$63,J$3)&gt;0,HLOOKUP($BT404,Prisudvikling!$CC$7:$KP$63,J$3),"")</f>
        <v>715.5</v>
      </c>
      <c r="K404" s="105">
        <f>IF(HLOOKUP($BT404,Prisudvikling!$CC$7:$KP$63,K$3)&gt;0,HLOOKUP($BT404,Prisudvikling!$CC$7:$KP$63,K$3),"")</f>
        <v>245</v>
      </c>
      <c r="L404" s="105">
        <f>IF(HLOOKUP($BT404,Prisudvikling!$CC$7:$KP$63,L$3)&gt;0,HLOOKUP($BT404,Prisudvikling!$CC$7:$KP$63,L$3),"")</f>
        <v>262</v>
      </c>
      <c r="M404" s="105">
        <f>IF(HLOOKUP($BT404,Prisudvikling!$CC$7:$KP$63,M$3)&gt;0,HLOOKUP($BT404,Prisudvikling!$CC$7:$KP$63,M$3),"")</f>
        <v>238</v>
      </c>
      <c r="N404" s="105">
        <f>IF(HLOOKUP($BT404,Prisudvikling!$CC$7:$KP$63,N$3)&gt;0,HLOOKUP($BT404,Prisudvikling!$CC$7:$KP$63,N$3),"")</f>
        <v>1297</v>
      </c>
      <c r="O404" s="105">
        <f>IF(HLOOKUP($BT404,Prisudvikling!$CC$7:$KP$63,O$3)&gt;0,HLOOKUP($BT404,Prisudvikling!$CC$7:$KP$63,O$3),"")</f>
        <v>528</v>
      </c>
      <c r="P404" s="105">
        <f>IF(HLOOKUP($BT404,Prisudvikling!$CC$7:$KP$63,P$3)&gt;0,HLOOKUP($BT404,Prisudvikling!$CC$7:$KP$63,P$3),"")</f>
        <v>543</v>
      </c>
      <c r="Q404" s="105">
        <f>IF(HLOOKUP($BT404,Prisudvikling!$CC$7:$KP$63,Q$3)&gt;0,HLOOKUP($BT404,Prisudvikling!$CC$7:$KP$63,Q$3),"")</f>
        <v>975</v>
      </c>
      <c r="R404" s="105">
        <f>IF(HLOOKUP($BT404,Prisudvikling!$CC$7:$KP$63,R$3)&gt;0,HLOOKUP($BT404,Prisudvikling!$CC$7:$KP$63,R$3),"")</f>
        <v>971</v>
      </c>
      <c r="S404" s="105">
        <f>IF(HLOOKUP($BT404,Prisudvikling!$CC$7:$KP$63,S$3)&gt;0,HLOOKUP($BT404,Prisudvikling!$CC$7:$KP$63,S$3),"")</f>
        <v>540</v>
      </c>
      <c r="T404" s="105">
        <f>IF(HLOOKUP($BT404,Prisudvikling!$CC$7:$KP$63,T$3)&gt;0,HLOOKUP($BT404,Prisudvikling!$CC$7:$KP$63,T$3),"")</f>
        <v>495</v>
      </c>
      <c r="U404" s="105">
        <f>IF(HLOOKUP($BT404,Prisudvikling!$CC$7:$KP$63,U$3)&gt;0,HLOOKUP($BT404,Prisudvikling!$CC$7:$KP$63,U$3),"")</f>
        <v>268</v>
      </c>
      <c r="V404" s="105">
        <f>IF(HLOOKUP($BT404,Prisudvikling!$CC$7:$KP$63,V$3)&gt;0,HLOOKUP($BT404,Prisudvikling!$CC$7:$KP$63,V$3),"")</f>
        <v>290.75</v>
      </c>
      <c r="W404" s="105">
        <f>IF(HLOOKUP($BT404,Prisudvikling!$CC$7:$KP$63,W$3)&gt;0,HLOOKUP($BT404,Prisudvikling!$CC$7:$KP$63,W$3),"")</f>
        <v>306.25</v>
      </c>
      <c r="X404" s="32" t="str">
        <f>IF(HLOOKUP($BT404,Prisudvikling!$CC$7:$KP$63,X$3)&gt;0,HLOOKUP($BT404,Prisudvikling!$CC$7:$KP$63,X$3),"")</f>
        <v/>
      </c>
      <c r="Y404" s="32">
        <f>IF(HLOOKUP($BT404,Prisudvikling!$CC$7:$KP$63,Y$3)&gt;0,HLOOKUP($BT404,Prisudvikling!$CC$7:$KP$63,Y$3),"")</f>
        <v>1.96098183405527</v>
      </c>
      <c r="Z404" s="32">
        <f>IF(HLOOKUP($BT404,Prisudvikling!$CC$7:$KP$63,Z$3)&gt;0,HLOOKUP($BT404,Prisudvikling!$CC$7:$KP$63,Z$3),"")</f>
        <v>3.1698062523085189</v>
      </c>
      <c r="AA404" s="32">
        <f>IF(HLOOKUP($BT404,Prisudvikling!$CC$7:$KP$63,AA$3)&gt;0,HLOOKUP($BT404,Prisudvikling!$CC$7:$KP$63,AA$3),"")</f>
        <v>2.0012759813303784</v>
      </c>
      <c r="AB404" s="32">
        <f>IF(HLOOKUP($BT404,Prisudvikling!$CC$7:$KP$63,AB$3)&gt;0,HLOOKUP($BT404,Prisudvikling!$CC$7:$KP$63,AB$3),"")</f>
        <v>24</v>
      </c>
      <c r="AC404" s="32">
        <f>IF(HLOOKUP($BT404,Prisudvikling!$CC$7:$KP$63,AC$3)&gt;0,HLOOKUP($BT404,Prisudvikling!$CC$7:$KP$63,AC$3),"")</f>
        <v>12</v>
      </c>
      <c r="AD404" s="32" t="str">
        <f>IF(HLOOKUP($BT404,Prisudvikling!$CC$7:$KP$63,AD$3)&gt;0,HLOOKUP($BT404,Prisudvikling!$CC$7:$KP$63,AD$3),"")</f>
        <v/>
      </c>
      <c r="AE404" s="32" t="str">
        <f>IF(HLOOKUP($BT404,Prisudvikling!$CC$7:$KP$63,AE$3)&gt;0,HLOOKUP($BT404,Prisudvikling!$CC$7:$KP$63,AE$3),"")</f>
        <v/>
      </c>
      <c r="AF404" s="32">
        <f>IF(HLOOKUP($BT404,Prisudvikling!$CC$7:$KP$63,AF$3)&gt;0,HLOOKUP($BT404,Prisudvikling!$CC$7:$KP$63,AF$3),"")</f>
        <v>1550</v>
      </c>
      <c r="AG404" s="32">
        <f>IF(HLOOKUP($BT404,Prisudvikling!$CC$7:$KP$63,AG$3)&gt;0,HLOOKUP($BT404,Prisudvikling!$CC$7:$KP$63,AG$3),"")</f>
        <v>2500</v>
      </c>
      <c r="AH404" s="32">
        <f>IF(HLOOKUP($BT404,Prisudvikling!$CC$7:$KP$63,AH$3)&gt;0,HLOOKUP($BT404,Prisudvikling!$CC$7:$KP$63,AH$3),"")</f>
        <v>1580</v>
      </c>
      <c r="AI404" s="32">
        <f>IF(HLOOKUP($BT404,Prisudvikling!$CC$7:$KP$63,AI$3)&gt;0,HLOOKUP($BT404,Prisudvikling!$CC$7:$KP$63,AI$3),"")</f>
        <v>18940</v>
      </c>
      <c r="AJ404" s="32">
        <f>IF(HLOOKUP($BT404,Prisudvikling!$CC$7:$KP$63,AJ$3)&gt;0,HLOOKUP($BT404,Prisudvikling!$CC$7:$KP$63,AJ$3),"")</f>
        <v>9470</v>
      </c>
      <c r="AK404" s="32" t="str">
        <f>IF(HLOOKUP($BT404,Prisudvikling!$CC$7:$KP$63,AK$3)&gt;0,HLOOKUP($BT404,Prisudvikling!$CC$7:$KP$63,AK$3),"")</f>
        <v xml:space="preserve"> </v>
      </c>
      <c r="AL404" s="32" t="str">
        <f>IF(HLOOKUP($BT404,Prisudvikling!$CC$7:$KP$63,AL$3)&gt;0,HLOOKUP($BT404,Prisudvikling!$CC$7:$KP$63,AL$3),"")</f>
        <v/>
      </c>
      <c r="AM404" s="32" t="str">
        <f>IF(HLOOKUP($BT404,Prisudvikling!$CC$7:$KP$63,AM$3)&gt;0,HLOOKUP($BT404,Prisudvikling!$CC$7:$KP$63,AM$3),"")</f>
        <v/>
      </c>
      <c r="AN404" s="113">
        <f>IF(HLOOKUP($BT404,Prisudvikling!$CC$7:$KP$63,AN$3)&gt;0,HLOOKUP($BT404,Prisudvikling!$CC$7:$KP$63,AN$3),"")</f>
        <v>242.61973370297659</v>
      </c>
      <c r="AO404" s="113">
        <f>IF(HLOOKUP($BT404,Prisudvikling!$CC$7:$KP$63,AO$3)&gt;0,HLOOKUP($BT404,Prisudvikling!$CC$7:$KP$63,AO$3),"")</f>
        <v>250.6</v>
      </c>
      <c r="AP404" s="113">
        <f>IF(HLOOKUP($BT404,Prisudvikling!$CC$7:$KP$63,AP$3)&gt;0,HLOOKUP($BT404,Prisudvikling!$CC$7:$KP$63,AP$3),"")</f>
        <v>244.32321963272159</v>
      </c>
      <c r="AQ404" s="113">
        <f>IF(HLOOKUP($BT404,Prisudvikling!$CC$7:$KP$63,AQ$3)&gt;0,HLOOKUP($BT404,Prisudvikling!$CC$7:$KP$63,AQ$3),"")</f>
        <v>215.05403950514835</v>
      </c>
      <c r="AR404" s="113">
        <f>IF(HLOOKUP($BT404,Prisudvikling!$CC$7:$KP$63,AR$3)&gt;0,HLOOKUP($BT404,Prisudvikling!$CC$7:$KP$63,AR$3),"")</f>
        <v>223.1</v>
      </c>
      <c r="AS404" s="113">
        <f>IF(HLOOKUP($BT404,Prisudvikling!$CC$7:$KP$63,AS$3)&gt;0,HLOOKUP($BT404,Prisudvikling!$CC$7:$KP$63,AS$3),"")</f>
        <v>215.68448533381087</v>
      </c>
      <c r="AT404" s="113">
        <f>IF(HLOOKUP($BT404,Prisudvikling!$CC$7:$KP$63,AT$3)&gt;0,HLOOKUP($BT404,Prisudvikling!$CC$7:$KP$63,AT$3),"")</f>
        <v>190.84261508545566</v>
      </c>
      <c r="AU404" s="113">
        <f>IF(HLOOKUP($BT404,Prisudvikling!$CC$7:$KP$63,AU$3)&gt;0,HLOOKUP($BT404,Prisudvikling!$CC$7:$KP$63,AU$3),"")</f>
        <v>198.8</v>
      </c>
      <c r="AV404" s="113" t="str">
        <f>IF(HLOOKUP($BT404,Prisudvikling!$CC$7:$KP$63,AV$3)&gt;0,HLOOKUP($BT404,Prisudvikling!$CC$7:$KP$63,AV$3),"")</f>
        <v/>
      </c>
      <c r="AW404" s="113">
        <f>IF(HLOOKUP($BT404,Prisudvikling!$CC$7:$KP$63,AW$3)&gt;0,HLOOKUP($BT404,Prisudvikling!$CC$7:$KP$63,AW$3),"")</f>
        <v>205.63076754006337</v>
      </c>
      <c r="AX404" s="113">
        <f>IF(HLOOKUP($BT404,Prisudvikling!$CC$7:$KP$63,AX$3)&gt;0,HLOOKUP($BT404,Prisudvikling!$CC$7:$KP$63,AX$3),"")</f>
        <v>213.6</v>
      </c>
      <c r="BT404">
        <v>81</v>
      </c>
    </row>
    <row r="405" spans="1:72" x14ac:dyDescent="0.2">
      <c r="A405" s="82">
        <f>IF(HLOOKUP($BT405,Prisudvikling!$CC$7:$KP$63,D$3)&gt;0,YEAR(C405),0)</f>
        <v>2013</v>
      </c>
      <c r="B405" s="82">
        <f>IF(HLOOKUP($BT405,Prisudvikling!$CC$7:$KP$63,D$3)&gt;0,MONTH(C405),0)</f>
        <v>1</v>
      </c>
      <c r="C405" s="65">
        <f>IF(HLOOKUP($BT405,Prisudvikling!$CC$7:$KP$63,D$3)&gt;0,HLOOKUP($BT405,Prisudvikling!$CC$7:$KP$63,C$3),"")</f>
        <v>41278</v>
      </c>
      <c r="D405" s="105">
        <f>IF(HLOOKUP($BT405,Prisudvikling!$CC$7:$KP$63,D$3)&gt;0,HLOOKUP($BT405,Prisudvikling!$CC$7:$KP$63,D$3),"")</f>
        <v>188.91</v>
      </c>
      <c r="E405" s="105">
        <f>IF(HLOOKUP($BT405,Prisudvikling!$CC$7:$KP$63,E$3)&gt;0,HLOOKUP($BT405,Prisudvikling!$CC$7:$KP$63,E$3),"")</f>
        <v>204</v>
      </c>
      <c r="F405" s="105">
        <f>IF(HLOOKUP($BT405,Prisudvikling!$CC$7:$KP$63,F$3)&gt;0,HLOOKUP($BT405,Prisudvikling!$CC$7:$KP$63,F$3),"")</f>
        <v>173.25</v>
      </c>
      <c r="G405" s="105" t="str">
        <f>IF(HLOOKUP($BT405,Prisudvikling!$CC$7:$KP$63,G$3)&gt;0,HLOOKUP($BT405,Prisudvikling!$CC$7:$KP$63,G$3),"")</f>
        <v/>
      </c>
      <c r="H405" s="105">
        <f>IF(HLOOKUP($BT405,Prisudvikling!$CC$7:$KP$63,H$3)&gt;0,HLOOKUP($BT405,Prisudvikling!$CC$7:$KP$63,H$3),"")</f>
        <v>182.94</v>
      </c>
      <c r="I405" s="105">
        <f>IF(HLOOKUP($BT405,Prisudvikling!$CC$7:$KP$63,I$3)&gt;0,HLOOKUP($BT405,Prisudvikling!$CC$7:$KP$63,I$3),"")</f>
        <v>341.5</v>
      </c>
      <c r="J405" s="105">
        <f>IF(HLOOKUP($BT405,Prisudvikling!$CC$7:$KP$63,J$3)&gt;0,HLOOKUP($BT405,Prisudvikling!$CC$7:$KP$63,J$3),"")</f>
        <v>695.25</v>
      </c>
      <c r="K405" s="105">
        <f>IF(HLOOKUP($BT405,Prisudvikling!$CC$7:$KP$63,K$3)&gt;0,HLOOKUP($BT405,Prisudvikling!$CC$7:$KP$63,K$3),"")</f>
        <v>259.75</v>
      </c>
      <c r="L405" s="105">
        <f>IF(HLOOKUP($BT405,Prisudvikling!$CC$7:$KP$63,L$3)&gt;0,HLOOKUP($BT405,Prisudvikling!$CC$7:$KP$63,L$3),"")</f>
        <v>266</v>
      </c>
      <c r="M405" s="105">
        <f>IF(HLOOKUP($BT405,Prisudvikling!$CC$7:$KP$63,M$3)&gt;0,HLOOKUP($BT405,Prisudvikling!$CC$7:$KP$63,M$3),"")</f>
        <v>246.75</v>
      </c>
      <c r="N405" s="105">
        <f>IF(HLOOKUP($BT405,Prisudvikling!$CC$7:$KP$63,N$3)&gt;0,HLOOKUP($BT405,Prisudvikling!$CC$7:$KP$63,N$3),"")</f>
        <v>1272</v>
      </c>
      <c r="O405" s="105">
        <f>IF(HLOOKUP($BT405,Prisudvikling!$CC$7:$KP$63,O$3)&gt;0,HLOOKUP($BT405,Prisudvikling!$CC$7:$KP$63,O$3),"")</f>
        <v>533.25</v>
      </c>
      <c r="P405" s="105" t="str">
        <f>IF(HLOOKUP($BT405,Prisudvikling!$CC$7:$KP$63,P$3)&gt;0,HLOOKUP($BT405,Prisudvikling!$CC$7:$KP$63,P$3),"")</f>
        <v/>
      </c>
      <c r="Q405" s="105">
        <f>IF(HLOOKUP($BT405,Prisudvikling!$CC$7:$KP$63,Q$3)&gt;0,HLOOKUP($BT405,Prisudvikling!$CC$7:$KP$63,Q$3),"")</f>
        <v>975</v>
      </c>
      <c r="R405" s="105">
        <f>IF(HLOOKUP($BT405,Prisudvikling!$CC$7:$KP$63,R$3)&gt;0,HLOOKUP($BT405,Prisudvikling!$CC$7:$KP$63,R$3),"")</f>
        <v>962</v>
      </c>
      <c r="S405" s="105">
        <f>IF(HLOOKUP($BT405,Prisudvikling!$CC$7:$KP$63,S$3)&gt;0,HLOOKUP($BT405,Prisudvikling!$CC$7:$KP$63,S$3),"")</f>
        <v>540</v>
      </c>
      <c r="T405" s="105">
        <f>IF(HLOOKUP($BT405,Prisudvikling!$CC$7:$KP$63,T$3)&gt;0,HLOOKUP($BT405,Prisudvikling!$CC$7:$KP$63,T$3),"")</f>
        <v>495</v>
      </c>
      <c r="U405" s="105">
        <f>IF(HLOOKUP($BT405,Prisudvikling!$CC$7:$KP$63,U$3)&gt;0,HLOOKUP($BT405,Prisudvikling!$CC$7:$KP$63,U$3),"")</f>
        <v>264.75</v>
      </c>
      <c r="V405" s="105">
        <f>IF(HLOOKUP($BT405,Prisudvikling!$CC$7:$KP$63,V$3)&gt;0,HLOOKUP($BT405,Prisudvikling!$CC$7:$KP$63,V$3),"")</f>
        <v>288.5</v>
      </c>
      <c r="W405" s="105">
        <f>IF(HLOOKUP($BT405,Prisudvikling!$CC$7:$KP$63,W$3)&gt;0,HLOOKUP($BT405,Prisudvikling!$CC$7:$KP$63,W$3),"")</f>
        <v>303.75</v>
      </c>
      <c r="X405" s="32" t="str">
        <f>IF(HLOOKUP($BT405,Prisudvikling!$CC$7:$KP$63,X$3)&gt;0,HLOOKUP($BT405,Prisudvikling!$CC$7:$KP$63,X$3),"")</f>
        <v/>
      </c>
      <c r="Y405" s="32">
        <f>IF(HLOOKUP($BT405,Prisudvikling!$CC$7:$KP$63,Y$3)&gt;0,HLOOKUP($BT405,Prisudvikling!$CC$7:$KP$63,Y$3),"")</f>
        <v>1.96098183405527</v>
      </c>
      <c r="Z405" s="32">
        <f>IF(HLOOKUP($BT405,Prisudvikling!$CC$7:$KP$63,Z$3)&gt;0,HLOOKUP($BT405,Prisudvikling!$CC$7:$KP$63,Z$3),"")</f>
        <v>3.1698062523085189</v>
      </c>
      <c r="AA405" s="32">
        <f>IF(HLOOKUP($BT405,Prisudvikling!$CC$7:$KP$63,AA$3)&gt;0,HLOOKUP($BT405,Prisudvikling!$CC$7:$KP$63,AA$3),"")</f>
        <v>2.0012759813303784</v>
      </c>
      <c r="AB405" s="32">
        <f>IF(HLOOKUP($BT405,Prisudvikling!$CC$7:$KP$63,AB$3)&gt;0,HLOOKUP($BT405,Prisudvikling!$CC$7:$KP$63,AB$3),"")</f>
        <v>24</v>
      </c>
      <c r="AC405" s="32">
        <f>IF(HLOOKUP($BT405,Prisudvikling!$CC$7:$KP$63,AC$3)&gt;0,HLOOKUP($BT405,Prisudvikling!$CC$7:$KP$63,AC$3),"")</f>
        <v>12</v>
      </c>
      <c r="AD405" s="32" t="str">
        <f>IF(HLOOKUP($BT405,Prisudvikling!$CC$7:$KP$63,AD$3)&gt;0,HLOOKUP($BT405,Prisudvikling!$CC$7:$KP$63,AD$3),"")</f>
        <v/>
      </c>
      <c r="AE405" s="32" t="str">
        <f>IF(HLOOKUP($BT405,Prisudvikling!$CC$7:$KP$63,AE$3)&gt;0,HLOOKUP($BT405,Prisudvikling!$CC$7:$KP$63,AE$3),"")</f>
        <v/>
      </c>
      <c r="AF405" s="32">
        <f>IF(HLOOKUP($BT405,Prisudvikling!$CC$7:$KP$63,AF$3)&gt;0,HLOOKUP($BT405,Prisudvikling!$CC$7:$KP$63,AF$3),"")</f>
        <v>1550</v>
      </c>
      <c r="AG405" s="32">
        <f>IF(HLOOKUP($BT405,Prisudvikling!$CC$7:$KP$63,AG$3)&gt;0,HLOOKUP($BT405,Prisudvikling!$CC$7:$KP$63,AG$3),"")</f>
        <v>2500</v>
      </c>
      <c r="AH405" s="32">
        <f>IF(HLOOKUP($BT405,Prisudvikling!$CC$7:$KP$63,AH$3)&gt;0,HLOOKUP($BT405,Prisudvikling!$CC$7:$KP$63,AH$3),"")</f>
        <v>1580</v>
      </c>
      <c r="AI405" s="32">
        <f>IF(HLOOKUP($BT405,Prisudvikling!$CC$7:$KP$63,AI$3)&gt;0,HLOOKUP($BT405,Prisudvikling!$CC$7:$KP$63,AI$3),"")</f>
        <v>18940</v>
      </c>
      <c r="AJ405" s="32">
        <f>IF(HLOOKUP($BT405,Prisudvikling!$CC$7:$KP$63,AJ$3)&gt;0,HLOOKUP($BT405,Prisudvikling!$CC$7:$KP$63,AJ$3),"")</f>
        <v>9470</v>
      </c>
      <c r="AK405" s="32" t="str">
        <f>IF(HLOOKUP($BT405,Prisudvikling!$CC$7:$KP$63,AK$3)&gt;0,HLOOKUP($BT405,Prisudvikling!$CC$7:$KP$63,AK$3),"")</f>
        <v xml:space="preserve"> </v>
      </c>
      <c r="AL405" s="32" t="str">
        <f>IF(HLOOKUP($BT405,Prisudvikling!$CC$7:$KP$63,AL$3)&gt;0,HLOOKUP($BT405,Prisudvikling!$CC$7:$KP$63,AL$3),"")</f>
        <v/>
      </c>
      <c r="AM405" s="32" t="str">
        <f>IF(HLOOKUP($BT405,Prisudvikling!$CC$7:$KP$63,AM$3)&gt;0,HLOOKUP($BT405,Prisudvikling!$CC$7:$KP$63,AM$3),"")</f>
        <v/>
      </c>
      <c r="AN405" s="113">
        <f>IF(HLOOKUP($BT405,Prisudvikling!$CC$7:$KP$63,AN$3)&gt;0,HLOOKUP($BT405,Prisudvikling!$CC$7:$KP$63,AN$3),"")</f>
        <v>240.14782995301633</v>
      </c>
      <c r="AO405" s="113">
        <f>IF(HLOOKUP($BT405,Prisudvikling!$CC$7:$KP$63,AO$3)&gt;0,HLOOKUP($BT405,Prisudvikling!$CC$7:$KP$63,AO$3),"")</f>
        <v>248.1</v>
      </c>
      <c r="AP405" s="113">
        <f>IF(HLOOKUP($BT405,Prisudvikling!$CC$7:$KP$63,AP$3)&gt;0,HLOOKUP($BT405,Prisudvikling!$CC$7:$KP$63,AP$3),"")</f>
        <v>241.56981421438837</v>
      </c>
      <c r="AQ405" s="113">
        <f>IF(HLOOKUP($BT405,Prisudvikling!$CC$7:$KP$63,AQ$3)&gt;0,HLOOKUP($BT405,Prisudvikling!$CC$7:$KP$63,AQ$3),"")</f>
        <v>213.25875297948735</v>
      </c>
      <c r="AR405" s="113">
        <f>IF(HLOOKUP($BT405,Prisudvikling!$CC$7:$KP$63,AR$3)&gt;0,HLOOKUP($BT405,Prisudvikling!$CC$7:$KP$63,AR$3),"")</f>
        <v>221.3</v>
      </c>
      <c r="AS405" s="113">
        <f>IF(HLOOKUP($BT405,Prisudvikling!$CC$7:$KP$63,AS$3)&gt;0,HLOOKUP($BT405,Prisudvikling!$CC$7:$KP$63,AS$3),"")</f>
        <v>213.00421928546484</v>
      </c>
      <c r="AT405" s="113">
        <f>IF(HLOOKUP($BT405,Prisudvikling!$CC$7:$KP$63,AT$3)&gt;0,HLOOKUP($BT405,Prisudvikling!$CC$7:$KP$63,AT$3),"")</f>
        <v>189.53578022277352</v>
      </c>
      <c r="AU405" s="113">
        <f>IF(HLOOKUP($BT405,Prisudvikling!$CC$7:$KP$63,AU$3)&gt;0,HLOOKUP($BT405,Prisudvikling!$CC$7:$KP$63,AU$3),"")</f>
        <v>197.5</v>
      </c>
      <c r="AV405" s="113" t="str">
        <f>IF(HLOOKUP($BT405,Prisudvikling!$CC$7:$KP$63,AV$3)&gt;0,HLOOKUP($BT405,Prisudvikling!$CC$7:$KP$63,AV$3),"")</f>
        <v/>
      </c>
      <c r="AW405" s="113">
        <f>IF(HLOOKUP($BT405,Prisudvikling!$CC$7:$KP$63,AW$3)&gt;0,HLOOKUP($BT405,Prisudvikling!$CC$7:$KP$63,AW$3),"")</f>
        <v>203.94173426066885</v>
      </c>
      <c r="AX405" s="113">
        <f>IF(HLOOKUP($BT405,Prisudvikling!$CC$7:$KP$63,AX$3)&gt;0,HLOOKUP($BT405,Prisudvikling!$CC$7:$KP$63,AX$3),"")</f>
        <v>211.9</v>
      </c>
      <c r="BT405">
        <v>82</v>
      </c>
    </row>
    <row r="406" spans="1:72" x14ac:dyDescent="0.2">
      <c r="A406" s="82">
        <f>IF(HLOOKUP($BT406,Prisudvikling!$CC$7:$KP$63,D$3)&gt;0,YEAR(C406),0)</f>
        <v>2013</v>
      </c>
      <c r="B406" s="82">
        <f>IF(HLOOKUP($BT406,Prisudvikling!$CC$7:$KP$63,D$3)&gt;0,MONTH(C406),0)</f>
        <v>1</v>
      </c>
      <c r="C406" s="65">
        <f>IF(HLOOKUP($BT406,Prisudvikling!$CC$7:$KP$63,D$3)&gt;0,HLOOKUP($BT406,Prisudvikling!$CC$7:$KP$63,C$3),"")</f>
        <v>41285</v>
      </c>
      <c r="D406" s="105">
        <f>IF(HLOOKUP($BT406,Prisudvikling!$CC$7:$KP$63,D$3)&gt;0,HLOOKUP($BT406,Prisudvikling!$CC$7:$KP$63,D$3),"")</f>
        <v>188.91</v>
      </c>
      <c r="E406" s="105">
        <f>IF(HLOOKUP($BT406,Prisudvikling!$CC$7:$KP$63,E$3)&gt;0,HLOOKUP($BT406,Prisudvikling!$CC$7:$KP$63,E$3),"")</f>
        <v>204</v>
      </c>
      <c r="F406" s="105">
        <f>IF(HLOOKUP($BT406,Prisudvikling!$CC$7:$KP$63,F$3)&gt;0,HLOOKUP($BT406,Prisudvikling!$CC$7:$KP$63,F$3),"")</f>
        <v>173.25</v>
      </c>
      <c r="G406" s="105">
        <f>IF(HLOOKUP($BT406,Prisudvikling!$CC$7:$KP$63,G$3)&gt;0,HLOOKUP($BT406,Prisudvikling!$CC$7:$KP$63,G$3),"")</f>
        <v>206</v>
      </c>
      <c r="H406" s="105">
        <f>IF(HLOOKUP($BT406,Prisudvikling!$CC$7:$KP$63,H$3)&gt;0,HLOOKUP($BT406,Prisudvikling!$CC$7:$KP$63,H$3),"")</f>
        <v>179.22</v>
      </c>
      <c r="I406" s="105">
        <f>IF(HLOOKUP($BT406,Prisudvikling!$CC$7:$KP$63,I$3)&gt;0,HLOOKUP($BT406,Prisudvikling!$CC$7:$KP$63,I$3),"")</f>
        <v>325</v>
      </c>
      <c r="J406" s="105">
        <f>IF(HLOOKUP($BT406,Prisudvikling!$CC$7:$KP$63,J$3)&gt;0,HLOOKUP($BT406,Prisudvikling!$CC$7:$KP$63,J$3),"")</f>
        <v>695.25</v>
      </c>
      <c r="K406" s="105">
        <f>IF(HLOOKUP($BT406,Prisudvikling!$CC$7:$KP$63,K$3)&gt;0,HLOOKUP($BT406,Prisudvikling!$CC$7:$KP$63,K$3),"")</f>
        <v>251.75</v>
      </c>
      <c r="L406" s="105">
        <f>IF(HLOOKUP($BT406,Prisudvikling!$CC$7:$KP$63,L$3)&gt;0,HLOOKUP($BT406,Prisudvikling!$CC$7:$KP$63,L$3),"")</f>
        <v>257</v>
      </c>
      <c r="M406" s="105">
        <f>IF(HLOOKUP($BT406,Prisudvikling!$CC$7:$KP$63,M$3)&gt;0,HLOOKUP($BT406,Prisudvikling!$CC$7:$KP$63,M$3),"")</f>
        <v>238</v>
      </c>
      <c r="N406" s="105">
        <f>IF(HLOOKUP($BT406,Prisudvikling!$CC$7:$KP$63,N$3)&gt;0,HLOOKUP($BT406,Prisudvikling!$CC$7:$KP$63,N$3),"")</f>
        <v>1272</v>
      </c>
      <c r="O406" s="105">
        <f>IF(HLOOKUP($BT406,Prisudvikling!$CC$7:$KP$63,O$3)&gt;0,HLOOKUP($BT406,Prisudvikling!$CC$7:$KP$63,O$3),"")</f>
        <v>533.25</v>
      </c>
      <c r="P406" s="105">
        <f>IF(HLOOKUP($BT406,Prisudvikling!$CC$7:$KP$63,P$3)&gt;0,HLOOKUP($BT406,Prisudvikling!$CC$7:$KP$63,P$3),"")</f>
        <v>543</v>
      </c>
      <c r="Q406" s="105">
        <f>IF(HLOOKUP($BT406,Prisudvikling!$CC$7:$KP$63,Q$3)&gt;0,HLOOKUP($BT406,Prisudvikling!$CC$7:$KP$63,Q$3),"")</f>
        <v>975</v>
      </c>
      <c r="R406" s="105">
        <f>IF(HLOOKUP($BT406,Prisudvikling!$CC$7:$KP$63,R$3)&gt;0,HLOOKUP($BT406,Prisudvikling!$CC$7:$KP$63,R$3),"")</f>
        <v>962</v>
      </c>
      <c r="S406" s="105">
        <f>IF(HLOOKUP($BT406,Prisudvikling!$CC$7:$KP$63,S$3)&gt;0,HLOOKUP($BT406,Prisudvikling!$CC$7:$KP$63,S$3),"")</f>
        <v>540</v>
      </c>
      <c r="T406" s="105">
        <f>IF(HLOOKUP($BT406,Prisudvikling!$CC$7:$KP$63,T$3)&gt;0,HLOOKUP($BT406,Prisudvikling!$CC$7:$KP$63,T$3),"")</f>
        <v>495</v>
      </c>
      <c r="U406" s="105">
        <f>IF(HLOOKUP($BT406,Prisudvikling!$CC$7:$KP$63,U$3)&gt;0,HLOOKUP($BT406,Prisudvikling!$CC$7:$KP$63,U$3),"")</f>
        <v>259.5</v>
      </c>
      <c r="V406" s="105">
        <f>IF(HLOOKUP($BT406,Prisudvikling!$CC$7:$KP$63,V$3)&gt;0,HLOOKUP($BT406,Prisudvikling!$CC$7:$KP$63,V$3),"")</f>
        <v>282</v>
      </c>
      <c r="W406" s="105">
        <f>IF(HLOOKUP($BT406,Prisudvikling!$CC$7:$KP$63,W$3)&gt;0,HLOOKUP($BT406,Prisudvikling!$CC$7:$KP$63,W$3),"")</f>
        <v>296.5</v>
      </c>
      <c r="X406" s="32" t="str">
        <f>IF(HLOOKUP($BT406,Prisudvikling!$CC$7:$KP$63,X$3)&gt;0,HLOOKUP($BT406,Prisudvikling!$CC$7:$KP$63,X$3),"")</f>
        <v/>
      </c>
      <c r="Y406" s="32">
        <f>IF(HLOOKUP($BT406,Prisudvikling!$CC$7:$KP$63,Y$3)&gt;0,HLOOKUP($BT406,Prisudvikling!$CC$7:$KP$63,Y$3),"")</f>
        <v>1.96098183405527</v>
      </c>
      <c r="Z406" s="32">
        <f>IF(HLOOKUP($BT406,Prisudvikling!$CC$7:$KP$63,Z$3)&gt;0,HLOOKUP($BT406,Prisudvikling!$CC$7:$KP$63,Z$3),"")</f>
        <v>3.1698062523085189</v>
      </c>
      <c r="AA406" s="32">
        <f>IF(HLOOKUP($BT406,Prisudvikling!$CC$7:$KP$63,AA$3)&gt;0,HLOOKUP($BT406,Prisudvikling!$CC$7:$KP$63,AA$3),"")</f>
        <v>2.0012759813303784</v>
      </c>
      <c r="AB406" s="32">
        <f>IF(HLOOKUP($BT406,Prisudvikling!$CC$7:$KP$63,AB$3)&gt;0,HLOOKUP($BT406,Prisudvikling!$CC$7:$KP$63,AB$3),"")</f>
        <v>24</v>
      </c>
      <c r="AC406" s="32">
        <f>IF(HLOOKUP($BT406,Prisudvikling!$CC$7:$KP$63,AC$3)&gt;0,HLOOKUP($BT406,Prisudvikling!$CC$7:$KP$63,AC$3),"")</f>
        <v>12</v>
      </c>
      <c r="AD406" s="32" t="str">
        <f>IF(HLOOKUP($BT406,Prisudvikling!$CC$7:$KP$63,AD$3)&gt;0,HLOOKUP($BT406,Prisudvikling!$CC$7:$KP$63,AD$3),"")</f>
        <v/>
      </c>
      <c r="AE406" s="32" t="str">
        <f>IF(HLOOKUP($BT406,Prisudvikling!$CC$7:$KP$63,AE$3)&gt;0,HLOOKUP($BT406,Prisudvikling!$CC$7:$KP$63,AE$3),"")</f>
        <v/>
      </c>
      <c r="AF406" s="32">
        <f>IF(HLOOKUP($BT406,Prisudvikling!$CC$7:$KP$63,AF$3)&gt;0,HLOOKUP($BT406,Prisudvikling!$CC$7:$KP$63,AF$3),"")</f>
        <v>1550</v>
      </c>
      <c r="AG406" s="32">
        <f>IF(HLOOKUP($BT406,Prisudvikling!$CC$7:$KP$63,AG$3)&gt;0,HLOOKUP($BT406,Prisudvikling!$CC$7:$KP$63,AG$3),"")</f>
        <v>2500</v>
      </c>
      <c r="AH406" s="32">
        <f>IF(HLOOKUP($BT406,Prisudvikling!$CC$7:$KP$63,AH$3)&gt;0,HLOOKUP($BT406,Prisudvikling!$CC$7:$KP$63,AH$3),"")</f>
        <v>1580</v>
      </c>
      <c r="AI406" s="32">
        <f>IF(HLOOKUP($BT406,Prisudvikling!$CC$7:$KP$63,AI$3)&gt;0,HLOOKUP($BT406,Prisudvikling!$CC$7:$KP$63,AI$3),"")</f>
        <v>18940</v>
      </c>
      <c r="AJ406" s="32">
        <f>IF(HLOOKUP($BT406,Prisudvikling!$CC$7:$KP$63,AJ$3)&gt;0,HLOOKUP($BT406,Prisudvikling!$CC$7:$KP$63,AJ$3),"")</f>
        <v>9470</v>
      </c>
      <c r="AK406" s="32" t="str">
        <f>IF(HLOOKUP($BT406,Prisudvikling!$CC$7:$KP$63,AK$3)&gt;0,HLOOKUP($BT406,Prisudvikling!$CC$7:$KP$63,AK$3),"")</f>
        <v xml:space="preserve"> </v>
      </c>
      <c r="AL406" s="32" t="str">
        <f>IF(HLOOKUP($BT406,Prisudvikling!$CC$7:$KP$63,AL$3)&gt;0,HLOOKUP($BT406,Prisudvikling!$CC$7:$KP$63,AL$3),"")</f>
        <v/>
      </c>
      <c r="AM406" s="32" t="str">
        <f>IF(HLOOKUP($BT406,Prisudvikling!$CC$7:$KP$63,AM$3)&gt;0,HLOOKUP($BT406,Prisudvikling!$CC$7:$KP$63,AM$3),"")</f>
        <v/>
      </c>
      <c r="AN406" s="113">
        <f>IF(HLOOKUP($BT406,Prisudvikling!$CC$7:$KP$63,AN$3)&gt;0,HLOOKUP($BT406,Prisudvikling!$CC$7:$KP$63,AN$3),"")</f>
        <v>234.67052888049088</v>
      </c>
      <c r="AO406" s="113">
        <f>IF(HLOOKUP($BT406,Prisudvikling!$CC$7:$KP$63,AO$3)&gt;0,HLOOKUP($BT406,Prisudvikling!$CC$7:$KP$63,AO$3),"")</f>
        <v>242.7</v>
      </c>
      <c r="AP406" s="113">
        <f>IF(HLOOKUP($BT406,Prisudvikling!$CC$7:$KP$63,AP$3)&gt;0,HLOOKUP($BT406,Prisudvikling!$CC$7:$KP$63,AP$3),"")</f>
        <v>238.13117123001908</v>
      </c>
      <c r="AQ406" s="113">
        <f>IF(HLOOKUP($BT406,Prisudvikling!$CC$7:$KP$63,AQ$3)&gt;0,HLOOKUP($BT406,Prisudvikling!$CC$7:$KP$63,AQ$3),"")</f>
        <v>208.98093763205253</v>
      </c>
      <c r="AR406" s="113">
        <f>IF(HLOOKUP($BT406,Prisudvikling!$CC$7:$KP$63,AR$3)&gt;0,HLOOKUP($BT406,Prisudvikling!$CC$7:$KP$63,AR$3),"")</f>
        <v>217</v>
      </c>
      <c r="AS406" s="113">
        <f>IF(HLOOKUP($BT406,Prisudvikling!$CC$7:$KP$63,AS$3)&gt;0,HLOOKUP($BT406,Prisudvikling!$CC$7:$KP$63,AS$3),"")</f>
        <v>210.69919197763693</v>
      </c>
      <c r="AT406" s="113">
        <f>IF(HLOOKUP($BT406,Prisudvikling!$CC$7:$KP$63,AT$3)&gt;0,HLOOKUP($BT406,Prisudvikling!$CC$7:$KP$63,AT$3),"")</f>
        <v>187.1243714528681</v>
      </c>
      <c r="AU406" s="113">
        <f>IF(HLOOKUP($BT406,Prisudvikling!$CC$7:$KP$63,AU$3)&gt;0,HLOOKUP($BT406,Prisudvikling!$CC$7:$KP$63,AU$3),"")</f>
        <v>195.1</v>
      </c>
      <c r="AV406" s="113" t="str">
        <f>IF(HLOOKUP($BT406,Prisudvikling!$CC$7:$KP$63,AV$3)&gt;0,HLOOKUP($BT406,Prisudvikling!$CC$7:$KP$63,AV$3),"")</f>
        <v/>
      </c>
      <c r="AW406" s="113">
        <f>IF(HLOOKUP($BT406,Prisudvikling!$CC$7:$KP$63,AW$3)&gt;0,HLOOKUP($BT406,Prisudvikling!$CC$7:$KP$63,AW$3),"")</f>
        <v>199.73108158866592</v>
      </c>
      <c r="AX406" s="113">
        <f>IF(HLOOKUP($BT406,Prisudvikling!$CC$7:$KP$63,AX$3)&gt;0,HLOOKUP($BT406,Prisudvikling!$CC$7:$KP$63,AX$3),"")</f>
        <v>207.7</v>
      </c>
      <c r="BT406">
        <v>83</v>
      </c>
    </row>
    <row r="407" spans="1:72" x14ac:dyDescent="0.2">
      <c r="A407" s="82">
        <f>IF(HLOOKUP($BT407,Prisudvikling!$CC$7:$KP$63,D$3)&gt;0,YEAR(C407),0)</f>
        <v>2013</v>
      </c>
      <c r="B407" s="82">
        <f>IF(HLOOKUP($BT407,Prisudvikling!$CC$7:$KP$63,D$3)&gt;0,MONTH(C407),0)</f>
        <v>1</v>
      </c>
      <c r="C407" s="65">
        <f>IF(HLOOKUP($BT407,Prisudvikling!$CC$7:$KP$63,D$3)&gt;0,HLOOKUP($BT407,Prisudvikling!$CC$7:$KP$63,C$3),"")</f>
        <v>41292</v>
      </c>
      <c r="D407" s="105">
        <f>IF(HLOOKUP($BT407,Prisudvikling!$CC$7:$KP$63,D$3)&gt;0,HLOOKUP($BT407,Prisudvikling!$CC$7:$KP$63,D$3),"")</f>
        <v>186.67</v>
      </c>
      <c r="E407" s="105">
        <f>IF(HLOOKUP($BT407,Prisudvikling!$CC$7:$KP$63,E$3)&gt;0,HLOOKUP($BT407,Prisudvikling!$CC$7:$KP$63,E$3),"")</f>
        <v>200</v>
      </c>
      <c r="F407" s="105">
        <f>IF(HLOOKUP($BT407,Prisudvikling!$CC$7:$KP$63,F$3)&gt;0,HLOOKUP($BT407,Prisudvikling!$CC$7:$KP$63,F$3),"")</f>
        <v>173.25</v>
      </c>
      <c r="G407" s="105">
        <f>IF(HLOOKUP($BT407,Prisudvikling!$CC$7:$KP$63,G$3)&gt;0,HLOOKUP($BT407,Prisudvikling!$CC$7:$KP$63,G$3),"")</f>
        <v>206</v>
      </c>
      <c r="H407" s="105">
        <f>IF(HLOOKUP($BT407,Prisudvikling!$CC$7:$KP$63,H$3)&gt;0,HLOOKUP($BT407,Prisudvikling!$CC$7:$KP$63,H$3),"")</f>
        <v>179.22</v>
      </c>
      <c r="I407" s="105">
        <f>IF(HLOOKUP($BT407,Prisudvikling!$CC$7:$KP$63,I$3)&gt;0,HLOOKUP($BT407,Prisudvikling!$CC$7:$KP$63,I$3),"")</f>
        <v>319</v>
      </c>
      <c r="J407" s="105">
        <f>IF(HLOOKUP($BT407,Prisudvikling!$CC$7:$KP$63,J$3)&gt;0,HLOOKUP($BT407,Prisudvikling!$CC$7:$KP$63,J$3),"")</f>
        <v>685.25</v>
      </c>
      <c r="K407" s="105">
        <f>IF(HLOOKUP($BT407,Prisudvikling!$CC$7:$KP$63,K$3)&gt;0,HLOOKUP($BT407,Prisudvikling!$CC$7:$KP$63,K$3),"")</f>
        <v>225</v>
      </c>
      <c r="L407" s="105">
        <f>IF(HLOOKUP($BT407,Prisudvikling!$CC$7:$KP$63,L$3)&gt;0,HLOOKUP($BT407,Prisudvikling!$CC$7:$KP$63,L$3),"")</f>
        <v>252</v>
      </c>
      <c r="M407" s="105">
        <f>IF(HLOOKUP($BT407,Prisudvikling!$CC$7:$KP$63,M$3)&gt;0,HLOOKUP($BT407,Prisudvikling!$CC$7:$KP$63,M$3),"")</f>
        <v>230</v>
      </c>
      <c r="N407" s="105">
        <f>IF(HLOOKUP($BT407,Prisudvikling!$CC$7:$KP$63,N$3)&gt;0,HLOOKUP($BT407,Prisudvikling!$CC$7:$KP$63,N$3),"")</f>
        <v>1247</v>
      </c>
      <c r="O407" s="105">
        <f>IF(HLOOKUP($BT407,Prisudvikling!$CC$7:$KP$63,O$3)&gt;0,HLOOKUP($BT407,Prisudvikling!$CC$7:$KP$63,O$3),"")</f>
        <v>515.25</v>
      </c>
      <c r="P407" s="105">
        <f>IF(HLOOKUP($BT407,Prisudvikling!$CC$7:$KP$63,P$3)&gt;0,HLOOKUP($BT407,Prisudvikling!$CC$7:$KP$63,P$3),"")</f>
        <v>543</v>
      </c>
      <c r="Q407" s="105">
        <f>IF(HLOOKUP($BT407,Prisudvikling!$CC$7:$KP$63,Q$3)&gt;0,HLOOKUP($BT407,Prisudvikling!$CC$7:$KP$63,Q$3),"")</f>
        <v>975</v>
      </c>
      <c r="R407" s="105">
        <f>IF(HLOOKUP($BT407,Prisudvikling!$CC$7:$KP$63,R$3)&gt;0,HLOOKUP($BT407,Prisudvikling!$CC$7:$KP$63,R$3),"")</f>
        <v>962</v>
      </c>
      <c r="S407" s="105">
        <f>IF(HLOOKUP($BT407,Prisudvikling!$CC$7:$KP$63,S$3)&gt;0,HLOOKUP($BT407,Prisudvikling!$CC$7:$KP$63,S$3),"")</f>
        <v>540</v>
      </c>
      <c r="T407" s="105">
        <f>IF(HLOOKUP($BT407,Prisudvikling!$CC$7:$KP$63,T$3)&gt;0,HLOOKUP($BT407,Prisudvikling!$CC$7:$KP$63,T$3),"")</f>
        <v>495</v>
      </c>
      <c r="U407" s="105">
        <f>IF(HLOOKUP($BT407,Prisudvikling!$CC$7:$KP$63,U$3)&gt;0,HLOOKUP($BT407,Prisudvikling!$CC$7:$KP$63,U$3),"")</f>
        <v>256</v>
      </c>
      <c r="V407" s="105">
        <f>IF(HLOOKUP($BT407,Prisudvikling!$CC$7:$KP$63,V$3)&gt;0,HLOOKUP($BT407,Prisudvikling!$CC$7:$KP$63,V$3),"")</f>
        <v>273.25</v>
      </c>
      <c r="W407" s="105">
        <f>IF(HLOOKUP($BT407,Prisudvikling!$CC$7:$KP$63,W$3)&gt;0,HLOOKUP($BT407,Prisudvikling!$CC$7:$KP$63,W$3),"")</f>
        <v>287.5</v>
      </c>
      <c r="X407" s="32" t="str">
        <f>IF(HLOOKUP($BT407,Prisudvikling!$CC$7:$KP$63,X$3)&gt;0,HLOOKUP($BT407,Prisudvikling!$CC$7:$KP$63,X$3),"")</f>
        <v/>
      </c>
      <c r="Y407" s="32">
        <f>IF(HLOOKUP($BT407,Prisudvikling!$CC$7:$KP$63,Y$3)&gt;0,HLOOKUP($BT407,Prisudvikling!$CC$7:$KP$63,Y$3),"")</f>
        <v>1.9475504516302342</v>
      </c>
      <c r="Z407" s="32">
        <f>IF(HLOOKUP($BT407,Prisudvikling!$CC$7:$KP$63,Z$3)&gt;0,HLOOKUP($BT407,Prisudvikling!$CC$7:$KP$63,Z$3),"")</f>
        <v>3.1698062523085189</v>
      </c>
      <c r="AA407" s="32">
        <f>IF(HLOOKUP($BT407,Prisudvikling!$CC$7:$KP$63,AA$3)&gt;0,HLOOKUP($BT407,Prisudvikling!$CC$7:$KP$63,AA$3),"")</f>
        <v>1.96098183405527</v>
      </c>
      <c r="AB407" s="32">
        <f>IF(HLOOKUP($BT407,Prisudvikling!$CC$7:$KP$63,AB$3)&gt;0,HLOOKUP($BT407,Prisudvikling!$CC$7:$KP$63,AB$3),"")</f>
        <v>24</v>
      </c>
      <c r="AC407" s="32">
        <f>IF(HLOOKUP($BT407,Prisudvikling!$CC$7:$KP$63,AC$3)&gt;0,HLOOKUP($BT407,Prisudvikling!$CC$7:$KP$63,AC$3),"")</f>
        <v>12</v>
      </c>
      <c r="AD407" s="32" t="str">
        <f>IF(HLOOKUP($BT407,Prisudvikling!$CC$7:$KP$63,AD$3)&gt;0,HLOOKUP($BT407,Prisudvikling!$CC$7:$KP$63,AD$3),"")</f>
        <v/>
      </c>
      <c r="AE407" s="32" t="str">
        <f>IF(HLOOKUP($BT407,Prisudvikling!$CC$7:$KP$63,AE$3)&gt;0,HLOOKUP($BT407,Prisudvikling!$CC$7:$KP$63,AE$3),"")</f>
        <v/>
      </c>
      <c r="AF407" s="32">
        <f>IF(HLOOKUP($BT407,Prisudvikling!$CC$7:$KP$63,AF$3)&gt;0,HLOOKUP($BT407,Prisudvikling!$CC$7:$KP$63,AF$3),"")</f>
        <v>1540</v>
      </c>
      <c r="AG407" s="32">
        <f>IF(HLOOKUP($BT407,Prisudvikling!$CC$7:$KP$63,AG$3)&gt;0,HLOOKUP($BT407,Prisudvikling!$CC$7:$KP$63,AG$3),"")</f>
        <v>2500</v>
      </c>
      <c r="AH407" s="32">
        <f>IF(HLOOKUP($BT407,Prisudvikling!$CC$7:$KP$63,AH$3)&gt;0,HLOOKUP($BT407,Prisudvikling!$CC$7:$KP$63,AH$3),"")</f>
        <v>1550</v>
      </c>
      <c r="AI407" s="32">
        <f>IF(HLOOKUP($BT407,Prisudvikling!$CC$7:$KP$63,AI$3)&gt;0,HLOOKUP($BT407,Prisudvikling!$CC$7:$KP$63,AI$3),"")</f>
        <v>18940</v>
      </c>
      <c r="AJ407" s="32">
        <f>IF(HLOOKUP($BT407,Prisudvikling!$CC$7:$KP$63,AJ$3)&gt;0,HLOOKUP($BT407,Prisudvikling!$CC$7:$KP$63,AJ$3),"")</f>
        <v>9470</v>
      </c>
      <c r="AK407" s="32" t="str">
        <f>IF(HLOOKUP($BT407,Prisudvikling!$CC$7:$KP$63,AK$3)&gt;0,HLOOKUP($BT407,Prisudvikling!$CC$7:$KP$63,AK$3),"")</f>
        <v xml:space="preserve"> </v>
      </c>
      <c r="AL407" s="32" t="str">
        <f>IF(HLOOKUP($BT407,Prisudvikling!$CC$7:$KP$63,AL$3)&gt;0,HLOOKUP($BT407,Prisudvikling!$CC$7:$KP$63,AL$3),"")</f>
        <v/>
      </c>
      <c r="AM407" s="32" t="str">
        <f>IF(HLOOKUP($BT407,Prisudvikling!$CC$7:$KP$63,AM$3)&gt;0,HLOOKUP($BT407,Prisudvikling!$CC$7:$KP$63,AM$3),"")</f>
        <v/>
      </c>
      <c r="AN407" s="113">
        <f>IF(HLOOKUP($BT407,Prisudvikling!$CC$7:$KP$63,AN$3)&gt;0,HLOOKUP($BT407,Prisudvikling!$CC$7:$KP$63,AN$3),"")</f>
        <v>232.28361399376323</v>
      </c>
      <c r="AO407" s="113">
        <f>IF(HLOOKUP($BT407,Prisudvikling!$CC$7:$KP$63,AO$3)&gt;0,HLOOKUP($BT407,Prisudvikling!$CC$7:$KP$63,AO$3),"")</f>
        <v>240.3</v>
      </c>
      <c r="AP407" s="113">
        <f>IF(HLOOKUP($BT407,Prisudvikling!$CC$7:$KP$63,AP$3)&gt;0,HLOOKUP($BT407,Prisudvikling!$CC$7:$KP$63,AP$3),"")</f>
        <v>236.28335821387461</v>
      </c>
      <c r="AQ407" s="113">
        <f>IF(HLOOKUP($BT407,Prisudvikling!$CC$7:$KP$63,AQ$3)&gt;0,HLOOKUP($BT407,Prisudvikling!$CC$7:$KP$63,AQ$3),"")</f>
        <v>206.33554667268103</v>
      </c>
      <c r="AR407" s="113">
        <f>IF(HLOOKUP($BT407,Prisudvikling!$CC$7:$KP$63,AR$3)&gt;0,HLOOKUP($BT407,Prisudvikling!$CC$7:$KP$63,AR$3),"")</f>
        <v>214.3</v>
      </c>
      <c r="AS407" s="113">
        <f>IF(HLOOKUP($BT407,Prisudvikling!$CC$7:$KP$63,AS$3)&gt;0,HLOOKUP($BT407,Prisudvikling!$CC$7:$KP$63,AS$3),"")</f>
        <v>209.09422628503944</v>
      </c>
      <c r="AT407" s="113">
        <f>IF(HLOOKUP($BT407,Prisudvikling!$CC$7:$KP$63,AT$3)&gt;0,HLOOKUP($BT407,Prisudvikling!$CC$7:$KP$63,AT$3),"")</f>
        <v>185.67497390489291</v>
      </c>
      <c r="AU407" s="113">
        <f>IF(HLOOKUP($BT407,Prisudvikling!$CC$7:$KP$63,AU$3)&gt;0,HLOOKUP($BT407,Prisudvikling!$CC$7:$KP$63,AU$3),"")</f>
        <v>193.7</v>
      </c>
      <c r="AV407" s="113" t="str">
        <f>IF(HLOOKUP($BT407,Prisudvikling!$CC$7:$KP$63,AV$3)&gt;0,HLOOKUP($BT407,Prisudvikling!$CC$7:$KP$63,AV$3),"")</f>
        <v/>
      </c>
      <c r="AW407" s="113">
        <f>IF(HLOOKUP($BT407,Prisudvikling!$CC$7:$KP$63,AW$3)&gt;0,HLOOKUP($BT407,Prisudvikling!$CC$7:$KP$63,AW$3),"")</f>
        <v>198.49335796944632</v>
      </c>
      <c r="AX407" s="113">
        <f>IF(HLOOKUP($BT407,Prisudvikling!$CC$7:$KP$63,AX$3)&gt;0,HLOOKUP($BT407,Prisudvikling!$CC$7:$KP$63,AX$3),"")</f>
        <v>206.5</v>
      </c>
      <c r="BT407">
        <v>84</v>
      </c>
    </row>
    <row r="408" spans="1:72" x14ac:dyDescent="0.2">
      <c r="A408" s="82">
        <f>IF(HLOOKUP($BT408,Prisudvikling!$CC$7:$KP$63,D$3)&gt;0,YEAR(C408),0)</f>
        <v>2013</v>
      </c>
      <c r="B408" s="82">
        <f>IF(HLOOKUP($BT408,Prisudvikling!$CC$7:$KP$63,D$3)&gt;0,MONTH(C408),0)</f>
        <v>1</v>
      </c>
      <c r="C408" s="65">
        <f>IF(HLOOKUP($BT408,Prisudvikling!$CC$7:$KP$63,D$3)&gt;0,HLOOKUP($BT408,Prisudvikling!$CC$7:$KP$63,C$3),"")</f>
        <v>41299</v>
      </c>
      <c r="D408" s="105">
        <f>IF(HLOOKUP($BT408,Prisudvikling!$CC$7:$KP$63,D$3)&gt;0,HLOOKUP($BT408,Prisudvikling!$CC$7:$KP$63,D$3),"")</f>
        <v>186.67</v>
      </c>
      <c r="E408" s="105">
        <f>IF(HLOOKUP($BT408,Prisudvikling!$CC$7:$KP$63,E$3)&gt;0,HLOOKUP($BT408,Prisudvikling!$CC$7:$KP$63,E$3),"")</f>
        <v>199</v>
      </c>
      <c r="F408" s="105">
        <f>IF(HLOOKUP($BT408,Prisudvikling!$CC$7:$KP$63,F$3)&gt;0,HLOOKUP($BT408,Prisudvikling!$CC$7:$KP$63,F$3),"")</f>
        <v>171.76</v>
      </c>
      <c r="G408" s="105">
        <f>IF(HLOOKUP($BT408,Prisudvikling!$CC$7:$KP$63,G$3)&gt;0,HLOOKUP($BT408,Prisudvikling!$CC$7:$KP$63,G$3),"")</f>
        <v>205</v>
      </c>
      <c r="H408" s="105">
        <f>IF(HLOOKUP($BT408,Prisudvikling!$CC$7:$KP$63,H$3)&gt;0,HLOOKUP($BT408,Prisudvikling!$CC$7:$KP$63,H$3),"")</f>
        <v>176.98</v>
      </c>
      <c r="I408" s="105">
        <f>IF(HLOOKUP($BT408,Prisudvikling!$CC$7:$KP$63,I$3)&gt;0,HLOOKUP($BT408,Prisudvikling!$CC$7:$KP$63,I$3),"")</f>
        <v>316.5</v>
      </c>
      <c r="J408" s="105">
        <f>IF(HLOOKUP($BT408,Prisudvikling!$CC$7:$KP$63,J$3)&gt;0,HLOOKUP($BT408,Prisudvikling!$CC$7:$KP$63,J$3),"")</f>
        <v>685.25</v>
      </c>
      <c r="K408" s="105">
        <f>IF(HLOOKUP($BT408,Prisudvikling!$CC$7:$KP$63,K$3)&gt;0,HLOOKUP($BT408,Prisudvikling!$CC$7:$KP$63,K$3),"")</f>
        <v>229.5</v>
      </c>
      <c r="L408" s="105">
        <f>IF(HLOOKUP($BT408,Prisudvikling!$CC$7:$KP$63,L$3)&gt;0,HLOOKUP($BT408,Prisudvikling!$CC$7:$KP$63,L$3),"")</f>
        <v>252</v>
      </c>
      <c r="M408" s="105">
        <f>IF(HLOOKUP($BT408,Prisudvikling!$CC$7:$KP$63,M$3)&gt;0,HLOOKUP($BT408,Prisudvikling!$CC$7:$KP$63,M$3),"")</f>
        <v>232</v>
      </c>
      <c r="N408" s="105">
        <f>IF(HLOOKUP($BT408,Prisudvikling!$CC$7:$KP$63,N$3)&gt;0,HLOOKUP($BT408,Prisudvikling!$CC$7:$KP$63,N$3),"")</f>
        <v>1247</v>
      </c>
      <c r="O408" s="105">
        <f>IF(HLOOKUP($BT408,Prisudvikling!$CC$7:$KP$63,O$3)&gt;0,HLOOKUP($BT408,Prisudvikling!$CC$7:$KP$63,O$3),"")</f>
        <v>510.25</v>
      </c>
      <c r="P408" s="105">
        <f>IF(HLOOKUP($BT408,Prisudvikling!$CC$7:$KP$63,P$3)&gt;0,HLOOKUP($BT408,Prisudvikling!$CC$7:$KP$63,P$3),"")</f>
        <v>543</v>
      </c>
      <c r="Q408" s="105">
        <f>IF(HLOOKUP($BT408,Prisudvikling!$CC$7:$KP$63,Q$3)&gt;0,HLOOKUP($BT408,Prisudvikling!$CC$7:$KP$63,Q$3),"")</f>
        <v>975</v>
      </c>
      <c r="R408" s="105">
        <f>IF(HLOOKUP($BT408,Prisudvikling!$CC$7:$KP$63,R$3)&gt;0,HLOOKUP($BT408,Prisudvikling!$CC$7:$KP$63,R$3),"")</f>
        <v>962</v>
      </c>
      <c r="S408" s="105">
        <f>IF(HLOOKUP($BT408,Prisudvikling!$CC$7:$KP$63,S$3)&gt;0,HLOOKUP($BT408,Prisudvikling!$CC$7:$KP$63,S$3),"")</f>
        <v>540</v>
      </c>
      <c r="T408" s="105">
        <f>IF(HLOOKUP($BT408,Prisudvikling!$CC$7:$KP$63,T$3)&gt;0,HLOOKUP($BT408,Prisudvikling!$CC$7:$KP$63,T$3),"")</f>
        <v>495</v>
      </c>
      <c r="U408" s="105">
        <f>IF(HLOOKUP($BT408,Prisudvikling!$CC$7:$KP$63,U$3)&gt;0,HLOOKUP($BT408,Prisudvikling!$CC$7:$KP$63,U$3),"")</f>
        <v>256</v>
      </c>
      <c r="V408" s="105">
        <f>IF(HLOOKUP($BT408,Prisudvikling!$CC$7:$KP$63,V$3)&gt;0,HLOOKUP($BT408,Prisudvikling!$CC$7:$KP$63,V$3),"")</f>
        <v>274.75</v>
      </c>
      <c r="W408" s="105">
        <f>IF(HLOOKUP($BT408,Prisudvikling!$CC$7:$KP$63,W$3)&gt;0,HLOOKUP($BT408,Prisudvikling!$CC$7:$KP$63,W$3),"")</f>
        <v>289.5</v>
      </c>
      <c r="X408" s="32" t="str">
        <f>IF(HLOOKUP($BT408,Prisudvikling!$CC$7:$KP$63,X$3)&gt;0,HLOOKUP($BT408,Prisudvikling!$CC$7:$KP$63,X$3),"")</f>
        <v/>
      </c>
      <c r="Y408" s="32">
        <f>IF(HLOOKUP($BT408,Prisudvikling!$CC$7:$KP$63,Y$3)&gt;0,HLOOKUP($BT408,Prisudvikling!$CC$7:$KP$63,Y$3),"")</f>
        <v>1.9475504516302342</v>
      </c>
      <c r="Z408" s="32">
        <f>IF(HLOOKUP($BT408,Prisudvikling!$CC$7:$KP$63,Z$3)&gt;0,HLOOKUP($BT408,Prisudvikling!$CC$7:$KP$63,Z$3),"")</f>
        <v>3.1698062523085189</v>
      </c>
      <c r="AA408" s="32">
        <f>IF(HLOOKUP($BT408,Prisudvikling!$CC$7:$KP$63,AA$3)&gt;0,HLOOKUP($BT408,Prisudvikling!$CC$7:$KP$63,AA$3),"")</f>
        <v>1.96098183405527</v>
      </c>
      <c r="AB408" s="32">
        <f>IF(HLOOKUP($BT408,Prisudvikling!$CC$7:$KP$63,AB$3)&gt;0,HLOOKUP($BT408,Prisudvikling!$CC$7:$KP$63,AB$3),"")</f>
        <v>24</v>
      </c>
      <c r="AC408" s="32">
        <f>IF(HLOOKUP($BT408,Prisudvikling!$CC$7:$KP$63,AC$3)&gt;0,HLOOKUP($BT408,Prisudvikling!$CC$7:$KP$63,AC$3),"")</f>
        <v>12</v>
      </c>
      <c r="AD408" s="32" t="str">
        <f>IF(HLOOKUP($BT408,Prisudvikling!$CC$7:$KP$63,AD$3)&gt;0,HLOOKUP($BT408,Prisudvikling!$CC$7:$KP$63,AD$3),"")</f>
        <v/>
      </c>
      <c r="AE408" s="32" t="str">
        <f>IF(HLOOKUP($BT408,Prisudvikling!$CC$7:$KP$63,AE$3)&gt;0,HLOOKUP($BT408,Prisudvikling!$CC$7:$KP$63,AE$3),"")</f>
        <v/>
      </c>
      <c r="AF408" s="32">
        <f>IF(HLOOKUP($BT408,Prisudvikling!$CC$7:$KP$63,AF$3)&gt;0,HLOOKUP($BT408,Prisudvikling!$CC$7:$KP$63,AF$3),"")</f>
        <v>1540</v>
      </c>
      <c r="AG408" s="32">
        <f>IF(HLOOKUP($BT408,Prisudvikling!$CC$7:$KP$63,AG$3)&gt;0,HLOOKUP($BT408,Prisudvikling!$CC$7:$KP$63,AG$3),"")</f>
        <v>2500</v>
      </c>
      <c r="AH408" s="32">
        <f>IF(HLOOKUP($BT408,Prisudvikling!$CC$7:$KP$63,AH$3)&gt;0,HLOOKUP($BT408,Prisudvikling!$CC$7:$KP$63,AH$3),"")</f>
        <v>1550</v>
      </c>
      <c r="AI408" s="32">
        <f>IF(HLOOKUP($BT408,Prisudvikling!$CC$7:$KP$63,AI$3)&gt;0,HLOOKUP($BT408,Prisudvikling!$CC$7:$KP$63,AI$3),"")</f>
        <v>18940</v>
      </c>
      <c r="AJ408" s="32">
        <f>IF(HLOOKUP($BT408,Prisudvikling!$CC$7:$KP$63,AJ$3)&gt;0,HLOOKUP($BT408,Prisudvikling!$CC$7:$KP$63,AJ$3),"")</f>
        <v>9470</v>
      </c>
      <c r="AK408" s="32" t="str">
        <f>IF(HLOOKUP($BT408,Prisudvikling!$CC$7:$KP$63,AK$3)&gt;0,HLOOKUP($BT408,Prisudvikling!$CC$7:$KP$63,AK$3),"")</f>
        <v xml:space="preserve"> </v>
      </c>
      <c r="AL408" s="32" t="str">
        <f>IF(HLOOKUP($BT408,Prisudvikling!$CC$7:$KP$63,AL$3)&gt;0,HLOOKUP($BT408,Prisudvikling!$CC$7:$KP$63,AL$3),"")</f>
        <v/>
      </c>
      <c r="AM408" s="32" t="str">
        <f>IF(HLOOKUP($BT408,Prisudvikling!$CC$7:$KP$63,AM$3)&gt;0,HLOOKUP($BT408,Prisudvikling!$CC$7:$KP$63,AM$3),"")</f>
        <v/>
      </c>
      <c r="AN408" s="113">
        <f>IF(HLOOKUP($BT408,Prisudvikling!$CC$7:$KP$63,AN$3)&gt;0,HLOOKUP($BT408,Prisudvikling!$CC$7:$KP$63,AN$3),"")</f>
        <v>231.35431429414484</v>
      </c>
      <c r="AO408" s="113">
        <f>IF(HLOOKUP($BT408,Prisudvikling!$CC$7:$KP$63,AO$3)&gt;0,HLOOKUP($BT408,Prisudvikling!$CC$7:$KP$63,AO$3),"")</f>
        <v>239.4</v>
      </c>
      <c r="AP408" s="113">
        <f>IF(HLOOKUP($BT408,Prisudvikling!$CC$7:$KP$63,AP$3)&gt;0,HLOOKUP($BT408,Prisudvikling!$CC$7:$KP$63,AP$3),"")</f>
        <v>233.5702474315996</v>
      </c>
      <c r="AQ408" s="113">
        <f>IF(HLOOKUP($BT408,Prisudvikling!$CC$7:$KP$63,AQ$3)&gt;0,HLOOKUP($BT408,Prisudvikling!$CC$7:$KP$63,AQ$3),"")</f>
        <v>205.65344595814565</v>
      </c>
      <c r="AR408" s="113">
        <f>IF(HLOOKUP($BT408,Prisudvikling!$CC$7:$KP$63,AR$3)&gt;0,HLOOKUP($BT408,Prisudvikling!$CC$7:$KP$63,AR$3),"")</f>
        <v>213.7</v>
      </c>
      <c r="AS408" s="113">
        <f>IF(HLOOKUP($BT408,Prisudvikling!$CC$7:$KP$63,AS$3)&gt;0,HLOOKUP($BT408,Prisudvikling!$CC$7:$KP$63,AS$3),"")</f>
        <v>206.2819765002061</v>
      </c>
      <c r="AT408" s="113">
        <f>IF(HLOOKUP($BT408,Prisudvikling!$CC$7:$KP$63,AT$3)&gt;0,HLOOKUP($BT408,Prisudvikling!$CC$7:$KP$63,AT$3),"")</f>
        <v>184.4076726713746</v>
      </c>
      <c r="AU408" s="113">
        <f>IF(HLOOKUP($BT408,Prisudvikling!$CC$7:$KP$63,AU$3)&gt;0,HLOOKUP($BT408,Prisudvikling!$CC$7:$KP$63,AU$3),"")</f>
        <v>192.4</v>
      </c>
      <c r="AV408" s="113" t="str">
        <f>IF(HLOOKUP($BT408,Prisudvikling!$CC$7:$KP$63,AV$3)&gt;0,HLOOKUP($BT408,Prisudvikling!$CC$7:$KP$63,AV$3),"")</f>
        <v/>
      </c>
      <c r="AW408" s="113">
        <f>IF(HLOOKUP($BT408,Prisudvikling!$CC$7:$KP$63,AW$3)&gt;0,HLOOKUP($BT408,Prisudvikling!$CC$7:$KP$63,AW$3),"")</f>
        <v>197.44605665169911</v>
      </c>
      <c r="AX408" s="113">
        <f>IF(HLOOKUP($BT408,Prisudvikling!$CC$7:$KP$63,AX$3)&gt;0,HLOOKUP($BT408,Prisudvikling!$CC$7:$KP$63,AX$3),"")</f>
        <v>205.4</v>
      </c>
      <c r="BT408">
        <v>85</v>
      </c>
    </row>
    <row r="409" spans="1:72" x14ac:dyDescent="0.2">
      <c r="A409" s="82">
        <f>IF(HLOOKUP($BT409,Prisudvikling!$CC$7:$KP$63,D$3)&gt;0,YEAR(C409),0)</f>
        <v>2013</v>
      </c>
      <c r="B409" s="82">
        <f>IF(HLOOKUP($BT409,Prisudvikling!$CC$7:$KP$63,D$3)&gt;0,MONTH(C409),0)</f>
        <v>2</v>
      </c>
      <c r="C409" s="65">
        <f>IF(HLOOKUP($BT409,Prisudvikling!$CC$7:$KP$63,D$3)&gt;0,HLOOKUP($BT409,Prisudvikling!$CC$7:$KP$63,C$3),"")</f>
        <v>41306</v>
      </c>
      <c r="D409" s="105">
        <f>IF(HLOOKUP($BT409,Prisudvikling!$CC$7:$KP$63,D$3)&gt;0,HLOOKUP($BT409,Prisudvikling!$CC$7:$KP$63,D$3),"")</f>
        <v>186.67</v>
      </c>
      <c r="E409" s="105">
        <f>IF(HLOOKUP($BT409,Prisudvikling!$CC$7:$KP$63,E$3)&gt;0,HLOOKUP($BT409,Prisudvikling!$CC$7:$KP$63,E$3),"")</f>
        <v>197.5</v>
      </c>
      <c r="F409" s="105">
        <f>IF(HLOOKUP($BT409,Prisudvikling!$CC$7:$KP$63,F$3)&gt;0,HLOOKUP($BT409,Prisudvikling!$CC$7:$KP$63,F$3),"")</f>
        <v>170</v>
      </c>
      <c r="G409" s="105">
        <f>IF(HLOOKUP($BT409,Prisudvikling!$CC$7:$KP$63,G$3)&gt;0,HLOOKUP($BT409,Prisudvikling!$CC$7:$KP$63,G$3),"")</f>
        <v>205</v>
      </c>
      <c r="H409" s="105">
        <f>IF(HLOOKUP($BT409,Prisudvikling!$CC$7:$KP$63,H$3)&gt;0,HLOOKUP($BT409,Prisudvikling!$CC$7:$KP$63,H$3),"")</f>
        <v>176.98</v>
      </c>
      <c r="I409" s="105">
        <f>IF(HLOOKUP($BT409,Prisudvikling!$CC$7:$KP$63,I$3)&gt;0,HLOOKUP($BT409,Prisudvikling!$CC$7:$KP$63,I$3),"")</f>
        <v>315.5</v>
      </c>
      <c r="J409" s="105">
        <f>IF(HLOOKUP($BT409,Prisudvikling!$CC$7:$KP$63,J$3)&gt;0,HLOOKUP($BT409,Prisudvikling!$CC$7:$KP$63,J$3),"")</f>
        <v>685.25</v>
      </c>
      <c r="K409" s="105">
        <f>IF(HLOOKUP($BT409,Prisudvikling!$CC$7:$KP$63,K$3)&gt;0,HLOOKUP($BT409,Prisudvikling!$CC$7:$KP$63,K$3),"")</f>
        <v>231.5</v>
      </c>
      <c r="L409" s="105">
        <f>IF(HLOOKUP($BT409,Prisudvikling!$CC$7:$KP$63,L$3)&gt;0,HLOOKUP($BT409,Prisudvikling!$CC$7:$KP$63,L$3),"")</f>
        <v>252</v>
      </c>
      <c r="M409" s="105">
        <f>IF(HLOOKUP($BT409,Prisudvikling!$CC$7:$KP$63,M$3)&gt;0,HLOOKUP($BT409,Prisudvikling!$CC$7:$KP$63,M$3),"")</f>
        <v>230</v>
      </c>
      <c r="N409" s="105">
        <f>IF(HLOOKUP($BT409,Prisudvikling!$CC$7:$KP$63,N$3)&gt;0,HLOOKUP($BT409,Prisudvikling!$CC$7:$KP$63,N$3),"")</f>
        <v>1247</v>
      </c>
      <c r="O409" s="105">
        <f>IF(HLOOKUP($BT409,Prisudvikling!$CC$7:$KP$63,O$3)&gt;0,HLOOKUP($BT409,Prisudvikling!$CC$7:$KP$63,O$3),"")</f>
        <v>544</v>
      </c>
      <c r="P409" s="105">
        <f>IF(HLOOKUP($BT409,Prisudvikling!$CC$7:$KP$63,P$3)&gt;0,HLOOKUP($BT409,Prisudvikling!$CC$7:$KP$63,P$3),"")</f>
        <v>543</v>
      </c>
      <c r="Q409" s="105">
        <f>IF(HLOOKUP($BT409,Prisudvikling!$CC$7:$KP$63,Q$3)&gt;0,HLOOKUP($BT409,Prisudvikling!$CC$7:$KP$63,Q$3),"")</f>
        <v>975</v>
      </c>
      <c r="R409" s="105">
        <f>IF(HLOOKUP($BT409,Prisudvikling!$CC$7:$KP$63,R$3)&gt;0,HLOOKUP($BT409,Prisudvikling!$CC$7:$KP$63,R$3),"")</f>
        <v>962</v>
      </c>
      <c r="S409" s="105">
        <f>IF(HLOOKUP($BT409,Prisudvikling!$CC$7:$KP$63,S$3)&gt;0,HLOOKUP($BT409,Prisudvikling!$CC$7:$KP$63,S$3),"")</f>
        <v>540</v>
      </c>
      <c r="T409" s="105">
        <f>IF(HLOOKUP($BT409,Prisudvikling!$CC$7:$KP$63,T$3)&gt;0,HLOOKUP($BT409,Prisudvikling!$CC$7:$KP$63,T$3),"")</f>
        <v>495</v>
      </c>
      <c r="U409" s="105">
        <f>IF(HLOOKUP($BT409,Prisudvikling!$CC$7:$KP$63,U$3)&gt;0,HLOOKUP($BT409,Prisudvikling!$CC$7:$KP$63,U$3),"")</f>
        <v>256</v>
      </c>
      <c r="V409" s="105">
        <f>IF(HLOOKUP($BT409,Prisudvikling!$CC$7:$KP$63,V$3)&gt;0,HLOOKUP($BT409,Prisudvikling!$CC$7:$KP$63,V$3),"")</f>
        <v>275.25</v>
      </c>
      <c r="W409" s="105">
        <f>IF(HLOOKUP($BT409,Prisudvikling!$CC$7:$KP$63,W$3)&gt;0,HLOOKUP($BT409,Prisudvikling!$CC$7:$KP$63,W$3),"")</f>
        <v>289.25</v>
      </c>
      <c r="X409" s="32" t="str">
        <f>IF(HLOOKUP($BT409,Prisudvikling!$CC$7:$KP$63,X$3)&gt;0,HLOOKUP($BT409,Prisudvikling!$CC$7:$KP$63,X$3),"")</f>
        <v/>
      </c>
      <c r="Y409" s="32">
        <f>IF(HLOOKUP($BT409,Prisudvikling!$CC$7:$KP$63,Y$3)&gt;0,HLOOKUP($BT409,Prisudvikling!$CC$7:$KP$63,Y$3),"")</f>
        <v>1.9475504516302342</v>
      </c>
      <c r="Z409" s="32">
        <f>IF(HLOOKUP($BT409,Prisudvikling!$CC$7:$KP$63,Z$3)&gt;0,HLOOKUP($BT409,Prisudvikling!$CC$7:$KP$63,Z$3),"")</f>
        <v>3.1698062523085189</v>
      </c>
      <c r="AA409" s="32">
        <f>IF(HLOOKUP($BT409,Prisudvikling!$CC$7:$KP$63,AA$3)&gt;0,HLOOKUP($BT409,Prisudvikling!$CC$7:$KP$63,AA$3),"")</f>
        <v>1.96098183405527</v>
      </c>
      <c r="AB409" s="32">
        <f>IF(HLOOKUP($BT409,Prisudvikling!$CC$7:$KP$63,AB$3)&gt;0,HLOOKUP($BT409,Prisudvikling!$CC$7:$KP$63,AB$3),"")</f>
        <v>24</v>
      </c>
      <c r="AC409" s="32">
        <f>IF(HLOOKUP($BT409,Prisudvikling!$CC$7:$KP$63,AC$3)&gt;0,HLOOKUP($BT409,Prisudvikling!$CC$7:$KP$63,AC$3),"")</f>
        <v>12</v>
      </c>
      <c r="AD409" s="32" t="str">
        <f>IF(HLOOKUP($BT409,Prisudvikling!$CC$7:$KP$63,AD$3)&gt;0,HLOOKUP($BT409,Prisudvikling!$CC$7:$KP$63,AD$3),"")</f>
        <v/>
      </c>
      <c r="AE409" s="32" t="str">
        <f>IF(HLOOKUP($BT409,Prisudvikling!$CC$7:$KP$63,AE$3)&gt;0,HLOOKUP($BT409,Prisudvikling!$CC$7:$KP$63,AE$3),"")</f>
        <v/>
      </c>
      <c r="AF409" s="32">
        <f>IF(HLOOKUP($BT409,Prisudvikling!$CC$7:$KP$63,AF$3)&gt;0,HLOOKUP($BT409,Prisudvikling!$CC$7:$KP$63,AF$3),"")</f>
        <v>1540</v>
      </c>
      <c r="AG409" s="32">
        <f>IF(HLOOKUP($BT409,Prisudvikling!$CC$7:$KP$63,AG$3)&gt;0,HLOOKUP($BT409,Prisudvikling!$CC$7:$KP$63,AG$3),"")</f>
        <v>2500</v>
      </c>
      <c r="AH409" s="32">
        <f>IF(HLOOKUP($BT409,Prisudvikling!$CC$7:$KP$63,AH$3)&gt;0,HLOOKUP($BT409,Prisudvikling!$CC$7:$KP$63,AH$3),"")</f>
        <v>1550</v>
      </c>
      <c r="AI409" s="32">
        <f>IF(HLOOKUP($BT409,Prisudvikling!$CC$7:$KP$63,AI$3)&gt;0,HLOOKUP($BT409,Prisudvikling!$CC$7:$KP$63,AI$3),"")</f>
        <v>18940</v>
      </c>
      <c r="AJ409" s="32">
        <f>IF(HLOOKUP($BT409,Prisudvikling!$CC$7:$KP$63,AJ$3)&gt;0,HLOOKUP($BT409,Prisudvikling!$CC$7:$KP$63,AJ$3),"")</f>
        <v>9470</v>
      </c>
      <c r="AK409" s="32" t="str">
        <f>IF(HLOOKUP($BT409,Prisudvikling!$CC$7:$KP$63,AK$3)&gt;0,HLOOKUP($BT409,Prisudvikling!$CC$7:$KP$63,AK$3),"")</f>
        <v xml:space="preserve"> </v>
      </c>
      <c r="AL409" s="32" t="str">
        <f>IF(HLOOKUP($BT409,Prisudvikling!$CC$7:$KP$63,AL$3)&gt;0,HLOOKUP($BT409,Prisudvikling!$CC$7:$KP$63,AL$3),"")</f>
        <v/>
      </c>
      <c r="AM409" s="32" t="str">
        <f>IF(HLOOKUP($BT409,Prisudvikling!$CC$7:$KP$63,AM$3)&gt;0,HLOOKUP($BT409,Prisudvikling!$CC$7:$KP$63,AM$3),"")</f>
        <v/>
      </c>
      <c r="AN409" s="113">
        <f>IF(HLOOKUP($BT409,Prisudvikling!$CC$7:$KP$63,AN$3)&gt;0,HLOOKUP($BT409,Prisudvikling!$CC$7:$KP$63,AN$3),"")</f>
        <v>232.35096851857446</v>
      </c>
      <c r="AO409" s="113">
        <f>IF(HLOOKUP($BT409,Prisudvikling!$CC$7:$KP$63,AO$3)&gt;0,HLOOKUP($BT409,Prisudvikling!$CC$7:$KP$63,AO$3),"")</f>
        <v>240.4</v>
      </c>
      <c r="AP409" s="113">
        <f>IF(HLOOKUP($BT409,Prisudvikling!$CC$7:$KP$63,AP$3)&gt;0,HLOOKUP($BT409,Prisudvikling!$CC$7:$KP$63,AP$3),"")</f>
        <v>233.61638843157243</v>
      </c>
      <c r="AQ409" s="113">
        <f>IF(HLOOKUP($BT409,Prisudvikling!$CC$7:$KP$63,AQ$3)&gt;0,HLOOKUP($BT409,Prisudvikling!$CC$7:$KP$63,AQ$3),"")</f>
        <v>206.09608321539358</v>
      </c>
      <c r="AR409" s="113">
        <f>IF(HLOOKUP($BT409,Prisudvikling!$CC$7:$KP$63,AR$3)&gt;0,HLOOKUP($BT409,Prisudvikling!$CC$7:$KP$63,AR$3),"")</f>
        <v>214.1</v>
      </c>
      <c r="AS409" s="113">
        <f>IF(HLOOKUP($BT409,Prisudvikling!$CC$7:$KP$63,AS$3)&gt;0,HLOOKUP($BT409,Prisudvikling!$CC$7:$KP$63,AS$3),"")</f>
        <v>205.0055255542573</v>
      </c>
      <c r="AT409" s="113">
        <f>IF(HLOOKUP($BT409,Prisudvikling!$CC$7:$KP$63,AT$3)&gt;0,HLOOKUP($BT409,Prisudvikling!$CC$7:$KP$63,AT$3),"")</f>
        <v>184.26707346313586</v>
      </c>
      <c r="AU409" s="113">
        <f>IF(HLOOKUP($BT409,Prisudvikling!$CC$7:$KP$63,AU$3)&gt;0,HLOOKUP($BT409,Prisudvikling!$CC$7:$KP$63,AU$3),"")</f>
        <v>192.3</v>
      </c>
      <c r="AV409" s="113" t="str">
        <f>IF(HLOOKUP($BT409,Prisudvikling!$CC$7:$KP$63,AV$3)&gt;0,HLOOKUP($BT409,Prisudvikling!$CC$7:$KP$63,AV$3),"")</f>
        <v/>
      </c>
      <c r="AW409" s="113">
        <f>IF(HLOOKUP($BT409,Prisudvikling!$CC$7:$KP$63,AW$3)&gt;0,HLOOKUP($BT409,Prisudvikling!$CC$7:$KP$63,AW$3),"")</f>
        <v>197.59825684421457</v>
      </c>
      <c r="AX409" s="113">
        <f>IF(HLOOKUP($BT409,Prisudvikling!$CC$7:$KP$63,AX$3)&gt;0,HLOOKUP($BT409,Prisudvikling!$CC$7:$KP$63,AX$3),"")</f>
        <v>205.6</v>
      </c>
      <c r="BT409">
        <v>86</v>
      </c>
    </row>
    <row r="410" spans="1:72" x14ac:dyDescent="0.2">
      <c r="A410" s="82">
        <f>IF(HLOOKUP($BT410,Prisudvikling!$CC$7:$KP$63,D$3)&gt;0,YEAR(C410),0)</f>
        <v>2013</v>
      </c>
      <c r="B410" s="82">
        <f>IF(HLOOKUP($BT410,Prisudvikling!$CC$7:$KP$63,D$3)&gt;0,MONTH(C410),0)</f>
        <v>2</v>
      </c>
      <c r="C410" s="65">
        <f>IF(HLOOKUP($BT410,Prisudvikling!$CC$7:$KP$63,D$3)&gt;0,HLOOKUP($BT410,Prisudvikling!$CC$7:$KP$63,C$3),"")</f>
        <v>41313</v>
      </c>
      <c r="D410" s="105">
        <f>IF(HLOOKUP($BT410,Prisudvikling!$CC$7:$KP$63,D$3)&gt;0,HLOOKUP($BT410,Prisudvikling!$CC$7:$KP$63,D$3),"")</f>
        <v>183.69</v>
      </c>
      <c r="E410" s="105">
        <f>IF(HLOOKUP($BT410,Prisudvikling!$CC$7:$KP$63,E$3)&gt;0,HLOOKUP($BT410,Prisudvikling!$CC$7:$KP$63,E$3),"")</f>
        <v>195</v>
      </c>
      <c r="F410" s="105">
        <f>IF(HLOOKUP($BT410,Prisudvikling!$CC$7:$KP$63,F$3)&gt;0,HLOOKUP($BT410,Prisudvikling!$CC$7:$KP$63,F$3),"")</f>
        <v>167.5</v>
      </c>
      <c r="G410" s="105">
        <f>IF(HLOOKUP($BT410,Prisudvikling!$CC$7:$KP$63,G$3)&gt;0,HLOOKUP($BT410,Prisudvikling!$CC$7:$KP$63,G$3),"")</f>
        <v>200</v>
      </c>
      <c r="H410" s="105">
        <f>IF(HLOOKUP($BT410,Prisudvikling!$CC$7:$KP$63,H$3)&gt;0,HLOOKUP($BT410,Prisudvikling!$CC$7:$KP$63,H$3),"")</f>
        <v>176.98</v>
      </c>
      <c r="I410" s="105">
        <f>IF(HLOOKUP($BT410,Prisudvikling!$CC$7:$KP$63,I$3)&gt;0,HLOOKUP($BT410,Prisudvikling!$CC$7:$KP$63,I$3),"")</f>
        <v>317.75</v>
      </c>
      <c r="J410" s="105">
        <f>IF(HLOOKUP($BT410,Prisudvikling!$CC$7:$KP$63,J$3)&gt;0,HLOOKUP($BT410,Prisudvikling!$CC$7:$KP$63,J$3),"")</f>
        <v>685.25</v>
      </c>
      <c r="K410" s="105">
        <f>IF(HLOOKUP($BT410,Prisudvikling!$CC$7:$KP$63,K$3)&gt;0,HLOOKUP($BT410,Prisudvikling!$CC$7:$KP$63,K$3),"")</f>
        <v>234</v>
      </c>
      <c r="L410" s="105">
        <f>IF(HLOOKUP($BT410,Prisudvikling!$CC$7:$KP$63,L$3)&gt;0,HLOOKUP($BT410,Prisudvikling!$CC$7:$KP$63,L$3),"")</f>
        <v>252</v>
      </c>
      <c r="M410" s="105">
        <f>IF(HLOOKUP($BT410,Prisudvikling!$CC$7:$KP$63,M$3)&gt;0,HLOOKUP($BT410,Prisudvikling!$CC$7:$KP$63,M$3),"")</f>
        <v>227</v>
      </c>
      <c r="N410" s="105">
        <f>IF(HLOOKUP($BT410,Prisudvikling!$CC$7:$KP$63,N$3)&gt;0,HLOOKUP($BT410,Prisudvikling!$CC$7:$KP$63,N$3),"")</f>
        <v>1247</v>
      </c>
      <c r="O410" s="105">
        <f>IF(HLOOKUP($BT410,Prisudvikling!$CC$7:$KP$63,O$3)&gt;0,HLOOKUP($BT410,Prisudvikling!$CC$7:$KP$63,O$3),"")</f>
        <v>520.25</v>
      </c>
      <c r="P410" s="105">
        <f>IF(HLOOKUP($BT410,Prisudvikling!$CC$7:$KP$63,P$3)&gt;0,HLOOKUP($BT410,Prisudvikling!$CC$7:$KP$63,P$3),"")</f>
        <v>543</v>
      </c>
      <c r="Q410" s="105">
        <f>IF(HLOOKUP($BT410,Prisudvikling!$CC$7:$KP$63,Q$3)&gt;0,HLOOKUP($BT410,Prisudvikling!$CC$7:$KP$63,Q$3),"")</f>
        <v>975</v>
      </c>
      <c r="R410" s="105">
        <f>IF(HLOOKUP($BT410,Prisudvikling!$CC$7:$KP$63,R$3)&gt;0,HLOOKUP($BT410,Prisudvikling!$CC$7:$KP$63,R$3),"")</f>
        <v>962</v>
      </c>
      <c r="S410" s="105">
        <f>IF(HLOOKUP($BT410,Prisudvikling!$CC$7:$KP$63,S$3)&gt;0,HLOOKUP($BT410,Prisudvikling!$CC$7:$KP$63,S$3),"")</f>
        <v>540</v>
      </c>
      <c r="T410" s="105">
        <f>IF(HLOOKUP($BT410,Prisudvikling!$CC$7:$KP$63,T$3)&gt;0,HLOOKUP($BT410,Prisudvikling!$CC$7:$KP$63,T$3),"")</f>
        <v>495</v>
      </c>
      <c r="U410" s="105">
        <f>IF(HLOOKUP($BT410,Prisudvikling!$CC$7:$KP$63,U$3)&gt;0,HLOOKUP($BT410,Prisudvikling!$CC$7:$KP$63,U$3),"")</f>
        <v>256.25</v>
      </c>
      <c r="V410" s="105">
        <f>IF(HLOOKUP($BT410,Prisudvikling!$CC$7:$KP$63,V$3)&gt;0,HLOOKUP($BT410,Prisudvikling!$CC$7:$KP$63,V$3),"")</f>
        <v>275.75</v>
      </c>
      <c r="W410" s="105">
        <f>IF(HLOOKUP($BT410,Prisudvikling!$CC$7:$KP$63,W$3)&gt;0,HLOOKUP($BT410,Prisudvikling!$CC$7:$KP$63,W$3),"")</f>
        <v>289.5</v>
      </c>
      <c r="X410" s="32" t="str">
        <f>IF(HLOOKUP($BT410,Prisudvikling!$CC$7:$KP$63,X$3)&gt;0,HLOOKUP($BT410,Prisudvikling!$CC$7:$KP$63,X$3),"")</f>
        <v/>
      </c>
      <c r="Y410" s="32">
        <f>IF(HLOOKUP($BT410,Prisudvikling!$CC$7:$KP$63,Y$3)&gt;0,HLOOKUP($BT410,Prisudvikling!$CC$7:$KP$63,Y$3),"")</f>
        <v>1.9475504516302342</v>
      </c>
      <c r="Z410" s="32">
        <f>IF(HLOOKUP($BT410,Prisudvikling!$CC$7:$KP$63,Z$3)&gt;0,HLOOKUP($BT410,Prisudvikling!$CC$7:$KP$63,Z$3),"")</f>
        <v>3.1698062523085189</v>
      </c>
      <c r="AA410" s="32">
        <f>IF(HLOOKUP($BT410,Prisudvikling!$CC$7:$KP$63,AA$3)&gt;0,HLOOKUP($BT410,Prisudvikling!$CC$7:$KP$63,AA$3),"")</f>
        <v>1.96098183405527</v>
      </c>
      <c r="AB410" s="32">
        <f>IF(HLOOKUP($BT410,Prisudvikling!$CC$7:$KP$63,AB$3)&gt;0,HLOOKUP($BT410,Prisudvikling!$CC$7:$KP$63,AB$3),"")</f>
        <v>24</v>
      </c>
      <c r="AC410" s="32">
        <f>IF(HLOOKUP($BT410,Prisudvikling!$CC$7:$KP$63,AC$3)&gt;0,HLOOKUP($BT410,Prisudvikling!$CC$7:$KP$63,AC$3),"")</f>
        <v>12</v>
      </c>
      <c r="AD410" s="32" t="str">
        <f>IF(HLOOKUP($BT410,Prisudvikling!$CC$7:$KP$63,AD$3)&gt;0,HLOOKUP($BT410,Prisudvikling!$CC$7:$KP$63,AD$3),"")</f>
        <v/>
      </c>
      <c r="AE410" s="32" t="str">
        <f>IF(HLOOKUP($BT410,Prisudvikling!$CC$7:$KP$63,AE$3)&gt;0,HLOOKUP($BT410,Prisudvikling!$CC$7:$KP$63,AE$3),"")</f>
        <v/>
      </c>
      <c r="AF410" s="32">
        <f>IF(HLOOKUP($BT410,Prisudvikling!$CC$7:$KP$63,AF$3)&gt;0,HLOOKUP($BT410,Prisudvikling!$CC$7:$KP$63,AF$3),"")</f>
        <v>1540</v>
      </c>
      <c r="AG410" s="32">
        <f>IF(HLOOKUP($BT410,Prisudvikling!$CC$7:$KP$63,AG$3)&gt;0,HLOOKUP($BT410,Prisudvikling!$CC$7:$KP$63,AG$3),"")</f>
        <v>2500</v>
      </c>
      <c r="AH410" s="32">
        <f>IF(HLOOKUP($BT410,Prisudvikling!$CC$7:$KP$63,AH$3)&gt;0,HLOOKUP($BT410,Prisudvikling!$CC$7:$KP$63,AH$3),"")</f>
        <v>1550</v>
      </c>
      <c r="AI410" s="32">
        <f>IF(HLOOKUP($BT410,Prisudvikling!$CC$7:$KP$63,AI$3)&gt;0,HLOOKUP($BT410,Prisudvikling!$CC$7:$KP$63,AI$3),"")</f>
        <v>18940</v>
      </c>
      <c r="AJ410" s="32">
        <f>IF(HLOOKUP($BT410,Prisudvikling!$CC$7:$KP$63,AJ$3)&gt;0,HLOOKUP($BT410,Prisudvikling!$CC$7:$KP$63,AJ$3),"")</f>
        <v>9470</v>
      </c>
      <c r="AK410" s="32" t="str">
        <f>IF(HLOOKUP($BT410,Prisudvikling!$CC$7:$KP$63,AK$3)&gt;0,HLOOKUP($BT410,Prisudvikling!$CC$7:$KP$63,AK$3),"")</f>
        <v xml:space="preserve"> </v>
      </c>
      <c r="AL410" s="32" t="str">
        <f>IF(HLOOKUP($BT410,Prisudvikling!$CC$7:$KP$63,AL$3)&gt;0,HLOOKUP($BT410,Prisudvikling!$CC$7:$KP$63,AL$3),"")</f>
        <v/>
      </c>
      <c r="AM410" s="32" t="str">
        <f>IF(HLOOKUP($BT410,Prisudvikling!$CC$7:$KP$63,AM$3)&gt;0,HLOOKUP($BT410,Prisudvikling!$CC$7:$KP$63,AM$3),"")</f>
        <v/>
      </c>
      <c r="AN410" s="113">
        <f>IF(HLOOKUP($BT410,Prisudvikling!$CC$7:$KP$63,AN$3)&gt;0,HLOOKUP($BT410,Prisudvikling!$CC$7:$KP$63,AN$3),"")</f>
        <v>229.84977883490211</v>
      </c>
      <c r="AO410" s="113">
        <f>IF(HLOOKUP($BT410,Prisudvikling!$CC$7:$KP$63,AO$3)&gt;0,HLOOKUP($BT410,Prisudvikling!$CC$7:$KP$63,AO$3),"")</f>
        <v>237.8</v>
      </c>
      <c r="AP410" s="113">
        <f>IF(HLOOKUP($BT410,Prisudvikling!$CC$7:$KP$63,AP$3)&gt;0,HLOOKUP($BT410,Prisudvikling!$CC$7:$KP$63,AP$3),"")</f>
        <v>231.97163717011904</v>
      </c>
      <c r="AQ410" s="113">
        <f>IF(HLOOKUP($BT410,Prisudvikling!$CC$7:$KP$63,AQ$3)&gt;0,HLOOKUP($BT410,Prisudvikling!$CC$7:$KP$63,AQ$3),"")</f>
        <v>203.73868863802764</v>
      </c>
      <c r="AR410" s="113">
        <f>IF(HLOOKUP($BT410,Prisudvikling!$CC$7:$KP$63,AR$3)&gt;0,HLOOKUP($BT410,Prisudvikling!$CC$7:$KP$63,AR$3),"")</f>
        <v>211.7</v>
      </c>
      <c r="AS410" s="113">
        <f>IF(HLOOKUP($BT410,Prisudvikling!$CC$7:$KP$63,AS$3)&gt;0,HLOOKUP($BT410,Prisudvikling!$CC$7:$KP$63,AS$3),"")</f>
        <v>203.48751972569193</v>
      </c>
      <c r="AT410" s="113">
        <f>IF(HLOOKUP($BT410,Prisudvikling!$CC$7:$KP$63,AT$3)&gt;0,HLOOKUP($BT410,Prisudvikling!$CC$7:$KP$63,AT$3),"")</f>
        <v>183.00710919688001</v>
      </c>
      <c r="AU410" s="113">
        <f>IF(HLOOKUP($BT410,Prisudvikling!$CC$7:$KP$63,AU$3)&gt;0,HLOOKUP($BT410,Prisudvikling!$CC$7:$KP$63,AU$3),"")</f>
        <v>191</v>
      </c>
      <c r="AV410" s="113" t="str">
        <f>IF(HLOOKUP($BT410,Prisudvikling!$CC$7:$KP$63,AV$3)&gt;0,HLOOKUP($BT410,Prisudvikling!$CC$7:$KP$63,AV$3),"")</f>
        <v/>
      </c>
      <c r="AW410" s="113">
        <f>IF(HLOOKUP($BT410,Prisudvikling!$CC$7:$KP$63,AW$3)&gt;0,HLOOKUP($BT410,Prisudvikling!$CC$7:$KP$63,AW$3),"")</f>
        <v>194.80141043360587</v>
      </c>
      <c r="AX410" s="113">
        <f>IF(HLOOKUP($BT410,Prisudvikling!$CC$7:$KP$63,AX$3)&gt;0,HLOOKUP($BT410,Prisudvikling!$CC$7:$KP$63,AX$3),"")</f>
        <v>202.8</v>
      </c>
      <c r="BT410">
        <v>87</v>
      </c>
    </row>
    <row r="411" spans="1:72" x14ac:dyDescent="0.2">
      <c r="A411" s="82">
        <f>IF(HLOOKUP($BT411,Prisudvikling!$CC$7:$KP$63,D$3)&gt;0,YEAR(C411),0)</f>
        <v>2013</v>
      </c>
      <c r="B411" s="82">
        <f>IF(HLOOKUP($BT411,Prisudvikling!$CC$7:$KP$63,D$3)&gt;0,MONTH(C411),0)</f>
        <v>2</v>
      </c>
      <c r="C411" s="65">
        <f>IF(HLOOKUP($BT411,Prisudvikling!$CC$7:$KP$63,D$3)&gt;0,HLOOKUP($BT411,Prisudvikling!$CC$7:$KP$63,C$3),"")</f>
        <v>41320</v>
      </c>
      <c r="D411" s="105">
        <f>IF(HLOOKUP($BT411,Prisudvikling!$CC$7:$KP$63,D$3)&gt;0,HLOOKUP($BT411,Prisudvikling!$CC$7:$KP$63,D$3),"")</f>
        <v>178</v>
      </c>
      <c r="E411" s="105">
        <f>IF(HLOOKUP($BT411,Prisudvikling!$CC$7:$KP$63,E$3)&gt;0,HLOOKUP($BT411,Prisudvikling!$CC$7:$KP$63,E$3),"")</f>
        <v>191</v>
      </c>
      <c r="F411" s="105">
        <f>IF(HLOOKUP($BT411,Prisudvikling!$CC$7:$KP$63,F$3)&gt;0,HLOOKUP($BT411,Prisudvikling!$CC$7:$KP$63,F$3),"")</f>
        <v>160</v>
      </c>
      <c r="G411" s="105">
        <f>IF(HLOOKUP($BT411,Prisudvikling!$CC$7:$KP$63,G$3)&gt;0,HLOOKUP($BT411,Prisudvikling!$CC$7:$KP$63,G$3),"")</f>
        <v>200</v>
      </c>
      <c r="H411" s="105">
        <f>IF(HLOOKUP($BT411,Prisudvikling!$CC$7:$KP$63,H$3)&gt;0,HLOOKUP($BT411,Prisudvikling!$CC$7:$KP$63,H$3),"")</f>
        <v>176.98</v>
      </c>
      <c r="I411" s="105">
        <f>IF(HLOOKUP($BT411,Prisudvikling!$CC$7:$KP$63,I$3)&gt;0,HLOOKUP($BT411,Prisudvikling!$CC$7:$KP$63,I$3),"")</f>
        <v>317.75</v>
      </c>
      <c r="J411" s="105">
        <f>IF(HLOOKUP($BT411,Prisudvikling!$CC$7:$KP$63,J$3)&gt;0,HLOOKUP($BT411,Prisudvikling!$CC$7:$KP$63,J$3),"")</f>
        <v>685.25</v>
      </c>
      <c r="K411" s="105">
        <f>IF(HLOOKUP($BT411,Prisudvikling!$CC$7:$KP$63,K$3)&gt;0,HLOOKUP($BT411,Prisudvikling!$CC$7:$KP$63,K$3),"")</f>
        <v>234</v>
      </c>
      <c r="L411" s="105">
        <f>IF(HLOOKUP($BT411,Prisudvikling!$CC$7:$KP$63,L$3)&gt;0,HLOOKUP($BT411,Prisudvikling!$CC$7:$KP$63,L$3),"")</f>
        <v>252</v>
      </c>
      <c r="M411" s="105">
        <f>IF(HLOOKUP($BT411,Prisudvikling!$CC$7:$KP$63,M$3)&gt;0,HLOOKUP($BT411,Prisudvikling!$CC$7:$KP$63,M$3),"")</f>
        <v>227</v>
      </c>
      <c r="N411" s="105">
        <f>IF(HLOOKUP($BT411,Prisudvikling!$CC$7:$KP$63,N$3)&gt;0,HLOOKUP($BT411,Prisudvikling!$CC$7:$KP$63,N$3),"")</f>
        <v>1247</v>
      </c>
      <c r="O411" s="105">
        <f>IF(HLOOKUP($BT411,Prisudvikling!$CC$7:$KP$63,O$3)&gt;0,HLOOKUP($BT411,Prisudvikling!$CC$7:$KP$63,O$3),"")</f>
        <v>544</v>
      </c>
      <c r="P411" s="105">
        <f>IF(HLOOKUP($BT411,Prisudvikling!$CC$7:$KP$63,P$3)&gt;0,HLOOKUP($BT411,Prisudvikling!$CC$7:$KP$63,P$3),"")</f>
        <v>543</v>
      </c>
      <c r="Q411" s="105">
        <f>IF(HLOOKUP($BT411,Prisudvikling!$CC$7:$KP$63,Q$3)&gt;0,HLOOKUP($BT411,Prisudvikling!$CC$7:$KP$63,Q$3),"")</f>
        <v>975</v>
      </c>
      <c r="R411" s="105">
        <f>IF(HLOOKUP($BT411,Prisudvikling!$CC$7:$KP$63,R$3)&gt;0,HLOOKUP($BT411,Prisudvikling!$CC$7:$KP$63,R$3),"")</f>
        <v>962</v>
      </c>
      <c r="S411" s="105">
        <f>IF(HLOOKUP($BT411,Prisudvikling!$CC$7:$KP$63,S$3)&gt;0,HLOOKUP($BT411,Prisudvikling!$CC$7:$KP$63,S$3),"")</f>
        <v>540</v>
      </c>
      <c r="T411" s="105">
        <f>IF(HLOOKUP($BT411,Prisudvikling!$CC$7:$KP$63,T$3)&gt;0,HLOOKUP($BT411,Prisudvikling!$CC$7:$KP$63,T$3),"")</f>
        <v>495</v>
      </c>
      <c r="U411" s="105">
        <f>IF(HLOOKUP($BT411,Prisudvikling!$CC$7:$KP$63,U$3)&gt;0,HLOOKUP($BT411,Prisudvikling!$CC$7:$KP$63,U$3),"")</f>
        <v>256</v>
      </c>
      <c r="V411" s="105">
        <f>IF(HLOOKUP($BT411,Prisudvikling!$CC$7:$KP$63,V$3)&gt;0,HLOOKUP($BT411,Prisudvikling!$CC$7:$KP$63,V$3),"")</f>
        <v>276.5</v>
      </c>
      <c r="W411" s="105">
        <f>IF(HLOOKUP($BT411,Prisudvikling!$CC$7:$KP$63,W$3)&gt;0,HLOOKUP($BT411,Prisudvikling!$CC$7:$KP$63,W$3),"")</f>
        <v>291</v>
      </c>
      <c r="X411" s="32" t="str">
        <f>IF(HLOOKUP($BT411,Prisudvikling!$CC$7:$KP$63,X$3)&gt;0,HLOOKUP($BT411,Prisudvikling!$CC$7:$KP$63,X$3),"")</f>
        <v/>
      </c>
      <c r="Y411" s="32">
        <f>IF(HLOOKUP($BT411,Prisudvikling!$CC$7:$KP$63,Y$3)&gt;0,HLOOKUP($BT411,Prisudvikling!$CC$7:$KP$63,Y$3),"")</f>
        <v>1.9475504516302342</v>
      </c>
      <c r="Z411" s="32">
        <f>IF(HLOOKUP($BT411,Prisudvikling!$CC$7:$KP$63,Z$3)&gt;0,HLOOKUP($BT411,Prisudvikling!$CC$7:$KP$63,Z$3),"")</f>
        <v>3.1698062523085189</v>
      </c>
      <c r="AA411" s="32">
        <f>IF(HLOOKUP($BT411,Prisudvikling!$CC$7:$KP$63,AA$3)&gt;0,HLOOKUP($BT411,Prisudvikling!$CC$7:$KP$63,AA$3),"")</f>
        <v>1.96098183405527</v>
      </c>
      <c r="AB411" s="32">
        <f>IF(HLOOKUP($BT411,Prisudvikling!$CC$7:$KP$63,AB$3)&gt;0,HLOOKUP($BT411,Prisudvikling!$CC$7:$KP$63,AB$3),"")</f>
        <v>24</v>
      </c>
      <c r="AC411" s="32">
        <f>IF(HLOOKUP($BT411,Prisudvikling!$CC$7:$KP$63,AC$3)&gt;0,HLOOKUP($BT411,Prisudvikling!$CC$7:$KP$63,AC$3),"")</f>
        <v>12</v>
      </c>
      <c r="AD411" s="32" t="str">
        <f>IF(HLOOKUP($BT411,Prisudvikling!$CC$7:$KP$63,AD$3)&gt;0,HLOOKUP($BT411,Prisudvikling!$CC$7:$KP$63,AD$3),"")</f>
        <v/>
      </c>
      <c r="AE411" s="32" t="str">
        <f>IF(HLOOKUP($BT411,Prisudvikling!$CC$7:$KP$63,AE$3)&gt;0,HLOOKUP($BT411,Prisudvikling!$CC$7:$KP$63,AE$3),"")</f>
        <v/>
      </c>
      <c r="AF411" s="32">
        <f>IF(HLOOKUP($BT411,Prisudvikling!$CC$7:$KP$63,AF$3)&gt;0,HLOOKUP($BT411,Prisudvikling!$CC$7:$KP$63,AF$3),"")</f>
        <v>1540</v>
      </c>
      <c r="AG411" s="32">
        <f>IF(HLOOKUP($BT411,Prisudvikling!$CC$7:$KP$63,AG$3)&gt;0,HLOOKUP($BT411,Prisudvikling!$CC$7:$KP$63,AG$3),"")</f>
        <v>2500</v>
      </c>
      <c r="AH411" s="32">
        <f>IF(HLOOKUP($BT411,Prisudvikling!$CC$7:$KP$63,AH$3)&gt;0,HLOOKUP($BT411,Prisudvikling!$CC$7:$KP$63,AH$3),"")</f>
        <v>1550</v>
      </c>
      <c r="AI411" s="32">
        <f>IF(HLOOKUP($BT411,Prisudvikling!$CC$7:$KP$63,AI$3)&gt;0,HLOOKUP($BT411,Prisudvikling!$CC$7:$KP$63,AI$3),"")</f>
        <v>18940</v>
      </c>
      <c r="AJ411" s="32">
        <f>IF(HLOOKUP($BT411,Prisudvikling!$CC$7:$KP$63,AJ$3)&gt;0,HLOOKUP($BT411,Prisudvikling!$CC$7:$KP$63,AJ$3),"")</f>
        <v>9470</v>
      </c>
      <c r="AK411" s="32" t="str">
        <f>IF(HLOOKUP($BT411,Prisudvikling!$CC$7:$KP$63,AK$3)&gt;0,HLOOKUP($BT411,Prisudvikling!$CC$7:$KP$63,AK$3),"")</f>
        <v xml:space="preserve"> </v>
      </c>
      <c r="AL411" s="32" t="str">
        <f>IF(HLOOKUP($BT411,Prisudvikling!$CC$7:$KP$63,AL$3)&gt;0,HLOOKUP($BT411,Prisudvikling!$CC$7:$KP$63,AL$3),"")</f>
        <v/>
      </c>
      <c r="AM411" s="32" t="str">
        <f>IF(HLOOKUP($BT411,Prisudvikling!$CC$7:$KP$63,AM$3)&gt;0,HLOOKUP($BT411,Prisudvikling!$CC$7:$KP$63,AM$3),"")</f>
        <v/>
      </c>
      <c r="AN411" s="113">
        <f>IF(HLOOKUP($BT411,Prisudvikling!$CC$7:$KP$63,AN$3)&gt;0,HLOOKUP($BT411,Prisudvikling!$CC$7:$KP$63,AN$3),"")</f>
        <v>228.65848039743082</v>
      </c>
      <c r="AO411" s="113">
        <f>IF(HLOOKUP($BT411,Prisudvikling!$CC$7:$KP$63,AO$3)&gt;0,HLOOKUP($BT411,Prisudvikling!$CC$7:$KP$63,AO$3),"")</f>
        <v>236.7</v>
      </c>
      <c r="AP411" s="113">
        <f>IF(HLOOKUP($BT411,Prisudvikling!$CC$7:$KP$63,AP$3)&gt;0,HLOOKUP($BT411,Prisudvikling!$CC$7:$KP$63,AP$3),"")</f>
        <v>230.24167260433941</v>
      </c>
      <c r="AQ411" s="113">
        <f>IF(HLOOKUP($BT411,Prisudvikling!$CC$7:$KP$63,AQ$3)&gt;0,HLOOKUP($BT411,Prisudvikling!$CC$7:$KP$63,AQ$3),"")</f>
        <v>202.83907788837274</v>
      </c>
      <c r="AR411" s="113">
        <f>IF(HLOOKUP($BT411,Prisudvikling!$CC$7:$KP$63,AR$3)&gt;0,HLOOKUP($BT411,Prisudvikling!$CC$7:$KP$63,AR$3),"")</f>
        <v>210.8</v>
      </c>
      <c r="AS411" s="113">
        <f>IF(HLOOKUP($BT411,Prisudvikling!$CC$7:$KP$63,AS$3)&gt;0,HLOOKUP($BT411,Prisudvikling!$CC$7:$KP$63,AS$3),"")</f>
        <v>200.22103464235821</v>
      </c>
      <c r="AT411" s="113">
        <f>IF(HLOOKUP($BT411,Prisudvikling!$CC$7:$KP$63,AT$3)&gt;0,HLOOKUP($BT411,Prisudvikling!$CC$7:$KP$63,AT$3),"")</f>
        <v>180.96096246618487</v>
      </c>
      <c r="AU411" s="113">
        <f>IF(HLOOKUP($BT411,Prisudvikling!$CC$7:$KP$63,AU$3)&gt;0,HLOOKUP($BT411,Prisudvikling!$CC$7:$KP$63,AU$3),"")</f>
        <v>189</v>
      </c>
      <c r="AV411" s="113" t="str">
        <f>IF(HLOOKUP($BT411,Prisudvikling!$CC$7:$KP$63,AV$3)&gt;0,HLOOKUP($BT411,Prisudvikling!$CC$7:$KP$63,AV$3),"")</f>
        <v/>
      </c>
      <c r="AW411" s="113">
        <f>IF(HLOOKUP($BT411,Prisudvikling!$CC$7:$KP$63,AW$3)&gt;0,HLOOKUP($BT411,Prisudvikling!$CC$7:$KP$63,AW$3),"")</f>
        <v>194.64294369244263</v>
      </c>
      <c r="AX411" s="113">
        <f>IF(HLOOKUP($BT411,Prisudvikling!$CC$7:$KP$63,AX$3)&gt;0,HLOOKUP($BT411,Prisudvikling!$CC$7:$KP$63,AX$3),"")</f>
        <v>202.6</v>
      </c>
      <c r="BT411">
        <v>88</v>
      </c>
    </row>
    <row r="412" spans="1:72" x14ac:dyDescent="0.2">
      <c r="A412" s="82">
        <f>IF(HLOOKUP($BT412,Prisudvikling!$CC$7:$KP$63,D$3)&gt;0,YEAR(C412),0)</f>
        <v>2013</v>
      </c>
      <c r="B412" s="82">
        <f>IF(HLOOKUP($BT412,Prisudvikling!$CC$7:$KP$63,D$3)&gt;0,MONTH(C412),0)</f>
        <v>2</v>
      </c>
      <c r="C412" s="65">
        <f>IF(HLOOKUP($BT412,Prisudvikling!$CC$7:$KP$63,D$3)&gt;0,HLOOKUP($BT412,Prisudvikling!$CC$7:$KP$63,C$3),"")</f>
        <v>41327</v>
      </c>
      <c r="D412" s="105">
        <f>IF(HLOOKUP($BT412,Prisudvikling!$CC$7:$KP$63,D$3)&gt;0,HLOOKUP($BT412,Prisudvikling!$CC$7:$KP$63,D$3),"")</f>
        <v>175.49</v>
      </c>
      <c r="E412" s="105">
        <f>IF(HLOOKUP($BT412,Prisudvikling!$CC$7:$KP$63,E$3)&gt;0,HLOOKUP($BT412,Prisudvikling!$CC$7:$KP$63,E$3),"")</f>
        <v>189</v>
      </c>
      <c r="F412" s="105">
        <f>IF(HLOOKUP($BT412,Prisudvikling!$CC$7:$KP$63,F$3)&gt;0,HLOOKUP($BT412,Prisudvikling!$CC$7:$KP$63,F$3),"")</f>
        <v>168</v>
      </c>
      <c r="G412" s="105" t="str">
        <f>IF(HLOOKUP($BT412,Prisudvikling!$CC$7:$KP$63,G$3)&gt;0,HLOOKUP($BT412,Prisudvikling!$CC$7:$KP$63,G$3),"")</f>
        <v/>
      </c>
      <c r="H412" s="105">
        <f>IF(HLOOKUP($BT412,Prisudvikling!$CC$7:$KP$63,H$3)&gt;0,HLOOKUP($BT412,Prisudvikling!$CC$7:$KP$63,H$3),"")</f>
        <v>176.98</v>
      </c>
      <c r="I412" s="105">
        <f>IF(HLOOKUP($BT412,Prisudvikling!$CC$7:$KP$63,I$3)&gt;0,HLOOKUP($BT412,Prisudvikling!$CC$7:$KP$63,I$3),"")</f>
        <v>318</v>
      </c>
      <c r="J412" s="105">
        <f>IF(HLOOKUP($BT412,Prisudvikling!$CC$7:$KP$63,J$3)&gt;0,HLOOKUP($BT412,Prisudvikling!$CC$7:$KP$63,J$3),"")</f>
        <v>675.25</v>
      </c>
      <c r="K412" s="105">
        <f>IF(HLOOKUP($BT412,Prisudvikling!$CC$7:$KP$63,K$3)&gt;0,HLOOKUP($BT412,Prisudvikling!$CC$7:$KP$63,K$3),"")</f>
        <v>250</v>
      </c>
      <c r="L412" s="105">
        <f>IF(HLOOKUP($BT412,Prisudvikling!$CC$7:$KP$63,L$3)&gt;0,HLOOKUP($BT412,Prisudvikling!$CC$7:$KP$63,L$3),"")</f>
        <v>255</v>
      </c>
      <c r="M412" s="105">
        <f>IF(HLOOKUP($BT412,Prisudvikling!$CC$7:$KP$63,M$3)&gt;0,HLOOKUP($BT412,Prisudvikling!$CC$7:$KP$63,M$3),"")</f>
        <v>242.25</v>
      </c>
      <c r="N412" s="105">
        <f>IF(HLOOKUP($BT412,Prisudvikling!$CC$7:$KP$63,N$3)&gt;0,HLOOKUP($BT412,Prisudvikling!$CC$7:$KP$63,N$3),"")</f>
        <v>1272</v>
      </c>
      <c r="O412" s="105">
        <f>IF(HLOOKUP($BT412,Prisudvikling!$CC$7:$KP$63,O$3)&gt;0,HLOOKUP($BT412,Prisudvikling!$CC$7:$KP$63,O$3),"")</f>
        <v>550</v>
      </c>
      <c r="P412" s="105" t="str">
        <f>IF(HLOOKUP($BT412,Prisudvikling!$CC$7:$KP$63,P$3)&gt;0,HLOOKUP($BT412,Prisudvikling!$CC$7:$KP$63,P$3),"")</f>
        <v/>
      </c>
      <c r="Q412" s="105">
        <f>IF(HLOOKUP($BT412,Prisudvikling!$CC$7:$KP$63,Q$3)&gt;0,HLOOKUP($BT412,Prisudvikling!$CC$7:$KP$63,Q$3),"")</f>
        <v>975</v>
      </c>
      <c r="R412" s="105">
        <f>IF(HLOOKUP($BT412,Prisudvikling!$CC$7:$KP$63,R$3)&gt;0,HLOOKUP($BT412,Prisudvikling!$CC$7:$KP$63,R$3),"")</f>
        <v>952</v>
      </c>
      <c r="S412" s="105">
        <f>IF(HLOOKUP($BT412,Prisudvikling!$CC$7:$KP$63,S$3)&gt;0,HLOOKUP($BT412,Prisudvikling!$CC$7:$KP$63,S$3),"")</f>
        <v>541</v>
      </c>
      <c r="T412" s="105">
        <f>IF(HLOOKUP($BT412,Prisudvikling!$CC$7:$KP$63,T$3)&gt;0,HLOOKUP($BT412,Prisudvikling!$CC$7:$KP$63,T$3),"")</f>
        <v>495</v>
      </c>
      <c r="U412" s="105">
        <f>IF(HLOOKUP($BT412,Prisudvikling!$CC$7:$KP$63,U$3)&gt;0,HLOOKUP($BT412,Prisudvikling!$CC$7:$KP$63,U$3),"")</f>
        <v>255.25</v>
      </c>
      <c r="V412" s="105">
        <f>IF(HLOOKUP($BT412,Prisudvikling!$CC$7:$KP$63,V$3)&gt;0,HLOOKUP($BT412,Prisudvikling!$CC$7:$KP$63,V$3),"")</f>
        <v>276.5</v>
      </c>
      <c r="W412" s="105">
        <f>IF(HLOOKUP($BT412,Prisudvikling!$CC$7:$KP$63,W$3)&gt;0,HLOOKUP($BT412,Prisudvikling!$CC$7:$KP$63,W$3),"")</f>
        <v>292</v>
      </c>
      <c r="X412" s="32" t="str">
        <f>IF(HLOOKUP($BT412,Prisudvikling!$CC$7:$KP$63,X$3)&gt;0,HLOOKUP($BT412,Prisudvikling!$CC$7:$KP$63,X$3),"")</f>
        <v/>
      </c>
      <c r="Y412" s="32">
        <f>IF(HLOOKUP($BT412,Prisudvikling!$CC$7:$KP$63,Y$3)&gt;0,HLOOKUP($BT412,Prisudvikling!$CC$7:$KP$63,Y$3),"")</f>
        <v>1.8535307746549814</v>
      </c>
      <c r="Z412" s="32">
        <f>IF(HLOOKUP($BT412,Prisudvikling!$CC$7:$KP$63,Z$3)&gt;0,HLOOKUP($BT412,Prisudvikling!$CC$7:$KP$63,Z$3),"")</f>
        <v>3.156374869883483</v>
      </c>
      <c r="AA412" s="32">
        <f>IF(HLOOKUP($BT412,Prisudvikling!$CC$7:$KP$63,AA$3)&gt;0,HLOOKUP($BT412,Prisudvikling!$CC$7:$KP$63,AA$3),"")</f>
        <v>1.8333837010174272</v>
      </c>
      <c r="AB412" s="32">
        <f>IF(HLOOKUP($BT412,Prisudvikling!$CC$7:$KP$63,AB$3)&gt;0,HLOOKUP($BT412,Prisudvikling!$CC$7:$KP$63,AB$3),"")</f>
        <v>24</v>
      </c>
      <c r="AC412" s="32">
        <f>IF(HLOOKUP($BT412,Prisudvikling!$CC$7:$KP$63,AC$3)&gt;0,HLOOKUP($BT412,Prisudvikling!$CC$7:$KP$63,AC$3),"")</f>
        <v>12</v>
      </c>
      <c r="AD412" s="32" t="str">
        <f>IF(HLOOKUP($BT412,Prisudvikling!$CC$7:$KP$63,AD$3)&gt;0,HLOOKUP($BT412,Prisudvikling!$CC$7:$KP$63,AD$3),"")</f>
        <v/>
      </c>
      <c r="AE412" s="32" t="str">
        <f>IF(HLOOKUP($BT412,Prisudvikling!$CC$7:$KP$63,AE$3)&gt;0,HLOOKUP($BT412,Prisudvikling!$CC$7:$KP$63,AE$3),"")</f>
        <v/>
      </c>
      <c r="AF412" s="32">
        <f>IF(HLOOKUP($BT412,Prisudvikling!$CC$7:$KP$63,AF$3)&gt;0,HLOOKUP($BT412,Prisudvikling!$CC$7:$KP$63,AF$3),"")</f>
        <v>1460</v>
      </c>
      <c r="AG412" s="32">
        <f>IF(HLOOKUP($BT412,Prisudvikling!$CC$7:$KP$63,AG$3)&gt;0,HLOOKUP($BT412,Prisudvikling!$CC$7:$KP$63,AG$3),"")</f>
        <v>2490</v>
      </c>
      <c r="AH412" s="32">
        <f>IF(HLOOKUP($BT412,Prisudvikling!$CC$7:$KP$63,AH$3)&gt;0,HLOOKUP($BT412,Prisudvikling!$CC$7:$KP$63,AH$3),"")</f>
        <v>1450</v>
      </c>
      <c r="AI412" s="32">
        <f>IF(HLOOKUP($BT412,Prisudvikling!$CC$7:$KP$63,AI$3)&gt;0,HLOOKUP($BT412,Prisudvikling!$CC$7:$KP$63,AI$3),"")</f>
        <v>18940</v>
      </c>
      <c r="AJ412" s="32">
        <f>IF(HLOOKUP($BT412,Prisudvikling!$CC$7:$KP$63,AJ$3)&gt;0,HLOOKUP($BT412,Prisudvikling!$CC$7:$KP$63,AJ$3),"")</f>
        <v>9470</v>
      </c>
      <c r="AK412" s="32" t="str">
        <f>IF(HLOOKUP($BT412,Prisudvikling!$CC$7:$KP$63,AK$3)&gt;0,HLOOKUP($BT412,Prisudvikling!$CC$7:$KP$63,AK$3),"")</f>
        <v xml:space="preserve"> </v>
      </c>
      <c r="AL412" s="32" t="str">
        <f>IF(HLOOKUP($BT412,Prisudvikling!$CC$7:$KP$63,AL$3)&gt;0,HLOOKUP($BT412,Prisudvikling!$CC$7:$KP$63,AL$3),"")</f>
        <v/>
      </c>
      <c r="AM412" s="32" t="str">
        <f>IF(HLOOKUP($BT412,Prisudvikling!$CC$7:$KP$63,AM$3)&gt;0,HLOOKUP($BT412,Prisudvikling!$CC$7:$KP$63,AM$3),"")</f>
        <v/>
      </c>
      <c r="AN412" s="113">
        <f>IF(HLOOKUP($BT412,Prisudvikling!$CC$7:$KP$63,AN$3)&gt;0,HLOOKUP($BT412,Prisudvikling!$CC$7:$KP$63,AN$3),"")</f>
        <v>227.47862760595095</v>
      </c>
      <c r="AO412" s="113">
        <f>IF(HLOOKUP($BT412,Prisudvikling!$CC$7:$KP$63,AO$3)&gt;0,HLOOKUP($BT412,Prisudvikling!$CC$7:$KP$63,AO$3),"")</f>
        <v>235.5</v>
      </c>
      <c r="AP412" s="113">
        <f>IF(HLOOKUP($BT412,Prisudvikling!$CC$7:$KP$63,AP$3)&gt;0,HLOOKUP($BT412,Prisudvikling!$CC$7:$KP$63,AP$3),"")</f>
        <v>228.76813621344348</v>
      </c>
      <c r="AQ412" s="113">
        <f>IF(HLOOKUP($BT412,Prisudvikling!$CC$7:$KP$63,AQ$3)&gt;0,HLOOKUP($BT412,Prisudvikling!$CC$7:$KP$63,AQ$3),"")</f>
        <v>203.18026415355919</v>
      </c>
      <c r="AR412" s="113">
        <f>IF(HLOOKUP($BT412,Prisudvikling!$CC$7:$KP$63,AR$3)&gt;0,HLOOKUP($BT412,Prisudvikling!$CC$7:$KP$63,AR$3),"")</f>
        <v>211.2</v>
      </c>
      <c r="AS412" s="113">
        <f>IF(HLOOKUP($BT412,Prisudvikling!$CC$7:$KP$63,AS$3)&gt;0,HLOOKUP($BT412,Prisudvikling!$CC$7:$KP$63,AS$3),"")</f>
        <v>198.72424395833119</v>
      </c>
      <c r="AT412" s="113">
        <f>IF(HLOOKUP($BT412,Prisudvikling!$CC$7:$KP$63,AT$3)&gt;0,HLOOKUP($BT412,Prisudvikling!$CC$7:$KP$63,AT$3),"")</f>
        <v>180.79013772131262</v>
      </c>
      <c r="AU412" s="113">
        <f>IF(HLOOKUP($BT412,Prisudvikling!$CC$7:$KP$63,AU$3)&gt;0,HLOOKUP($BT412,Prisudvikling!$CC$7:$KP$63,AU$3),"")</f>
        <v>188.8</v>
      </c>
      <c r="AV412" s="113" t="str">
        <f>IF(HLOOKUP($BT412,Prisudvikling!$CC$7:$KP$63,AV$3)&gt;0,HLOOKUP($BT412,Prisudvikling!$CC$7:$KP$63,AV$3),"")</f>
        <v/>
      </c>
      <c r="AW412" s="113">
        <f>IF(HLOOKUP($BT412,Prisudvikling!$CC$7:$KP$63,AW$3)&gt;0,HLOOKUP($BT412,Prisudvikling!$CC$7:$KP$63,AW$3),"")</f>
        <v>194.62340476417694</v>
      </c>
      <c r="AX412" s="113">
        <f>IF(HLOOKUP($BT412,Prisudvikling!$CC$7:$KP$63,AX$3)&gt;0,HLOOKUP($BT412,Prisudvikling!$CC$7:$KP$63,AX$3),"")</f>
        <v>202.6</v>
      </c>
      <c r="BT412">
        <v>89</v>
      </c>
    </row>
    <row r="413" spans="1:72" x14ac:dyDescent="0.2">
      <c r="A413" s="82">
        <f>IF(HLOOKUP($BT413,Prisudvikling!$CC$7:$KP$63,D$3)&gt;0,YEAR(C413),0)</f>
        <v>2013</v>
      </c>
      <c r="B413" s="82">
        <f>IF(HLOOKUP($BT413,Prisudvikling!$CC$7:$KP$63,D$3)&gt;0,MONTH(C413),0)</f>
        <v>3</v>
      </c>
      <c r="C413" s="65">
        <f>IF(HLOOKUP($BT413,Prisudvikling!$CC$7:$KP$63,D$3)&gt;0,HLOOKUP($BT413,Prisudvikling!$CC$7:$KP$63,C$3),"")</f>
        <v>41334</v>
      </c>
      <c r="D413" s="105">
        <f>IF(HLOOKUP($BT413,Prisudvikling!$CC$7:$KP$63,D$3)&gt;0,HLOOKUP($BT413,Prisudvikling!$CC$7:$KP$63,D$3),"")</f>
        <v>179</v>
      </c>
      <c r="E413" s="105">
        <f>IF(HLOOKUP($BT413,Prisudvikling!$CC$7:$KP$63,E$3)&gt;0,HLOOKUP($BT413,Prisudvikling!$CC$7:$KP$63,E$3),"")</f>
        <v>189</v>
      </c>
      <c r="F413" s="105">
        <f>IF(HLOOKUP($BT413,Prisudvikling!$CC$7:$KP$63,F$3)&gt;0,HLOOKUP($BT413,Prisudvikling!$CC$7:$KP$63,F$3),"")</f>
        <v>168</v>
      </c>
      <c r="G413" s="105">
        <f>IF(HLOOKUP($BT413,Prisudvikling!$CC$7:$KP$63,G$3)&gt;0,HLOOKUP($BT413,Prisudvikling!$CC$7:$KP$63,G$3),"")</f>
        <v>189</v>
      </c>
      <c r="H413" s="105" t="str">
        <f>IF(HLOOKUP($BT413,Prisudvikling!$CC$7:$KP$63,H$3)&gt;0,HLOOKUP($BT413,Prisudvikling!$CC$7:$KP$63,H$3),"")</f>
        <v/>
      </c>
      <c r="I413" s="105">
        <f>IF(HLOOKUP($BT413,Prisudvikling!$CC$7:$KP$63,I$3)&gt;0,HLOOKUP($BT413,Prisudvikling!$CC$7:$KP$63,I$3),"")</f>
        <v>322.75</v>
      </c>
      <c r="J413" s="105">
        <f>IF(HLOOKUP($BT413,Prisudvikling!$CC$7:$KP$63,J$3)&gt;0,HLOOKUP($BT413,Prisudvikling!$CC$7:$KP$63,J$3),"")</f>
        <v>675.25</v>
      </c>
      <c r="K413" s="105">
        <f>IF(HLOOKUP($BT413,Prisudvikling!$CC$7:$KP$63,K$3)&gt;0,HLOOKUP($BT413,Prisudvikling!$CC$7:$KP$63,K$3),"")</f>
        <v>238.5</v>
      </c>
      <c r="L413" s="105">
        <f>IF(HLOOKUP($BT413,Prisudvikling!$CC$7:$KP$63,L$3)&gt;0,HLOOKUP($BT413,Prisudvikling!$CC$7:$KP$63,L$3),"")</f>
        <v>255</v>
      </c>
      <c r="M413" s="105">
        <f>IF(HLOOKUP($BT413,Prisudvikling!$CC$7:$KP$63,M$3)&gt;0,HLOOKUP($BT413,Prisudvikling!$CC$7:$KP$63,M$3),"")</f>
        <v>232.5</v>
      </c>
      <c r="N413" s="105">
        <f>IF(HLOOKUP($BT413,Prisudvikling!$CC$7:$KP$63,N$3)&gt;0,HLOOKUP($BT413,Prisudvikling!$CC$7:$KP$63,N$3),"")</f>
        <v>1330.75</v>
      </c>
      <c r="O413" s="105">
        <f>IF(HLOOKUP($BT413,Prisudvikling!$CC$7:$KP$63,O$3)&gt;0,HLOOKUP($BT413,Prisudvikling!$CC$7:$KP$63,O$3),"")</f>
        <v>544</v>
      </c>
      <c r="P413" s="105">
        <f>IF(HLOOKUP($BT413,Prisudvikling!$CC$7:$KP$63,P$3)&gt;0,HLOOKUP($BT413,Prisudvikling!$CC$7:$KP$63,P$3),"")</f>
        <v>534</v>
      </c>
      <c r="Q413" s="105">
        <f>IF(HLOOKUP($BT413,Prisudvikling!$CC$7:$KP$63,Q$3)&gt;0,HLOOKUP($BT413,Prisudvikling!$CC$7:$KP$63,Q$3),"")</f>
        <v>975</v>
      </c>
      <c r="R413" s="105">
        <f>IF(HLOOKUP($BT413,Prisudvikling!$CC$7:$KP$63,R$3)&gt;0,HLOOKUP($BT413,Prisudvikling!$CC$7:$KP$63,R$3),"")</f>
        <v>952</v>
      </c>
      <c r="S413" s="105">
        <f>IF(HLOOKUP($BT413,Prisudvikling!$CC$7:$KP$63,S$3)&gt;0,HLOOKUP($BT413,Prisudvikling!$CC$7:$KP$63,S$3),"")</f>
        <v>541</v>
      </c>
      <c r="T413" s="105">
        <f>IF(HLOOKUP($BT413,Prisudvikling!$CC$7:$KP$63,T$3)&gt;0,HLOOKUP($BT413,Prisudvikling!$CC$7:$KP$63,T$3),"")</f>
        <v>495</v>
      </c>
      <c r="U413" s="105">
        <f>IF(HLOOKUP($BT413,Prisudvikling!$CC$7:$KP$63,U$3)&gt;0,HLOOKUP($BT413,Prisudvikling!$CC$7:$KP$63,U$3),"")</f>
        <v>256.5</v>
      </c>
      <c r="V413" s="105">
        <f>IF(HLOOKUP($BT413,Prisudvikling!$CC$7:$KP$63,V$3)&gt;0,HLOOKUP($BT413,Prisudvikling!$CC$7:$KP$63,V$3),"")</f>
        <v>279.25</v>
      </c>
      <c r="W413" s="105">
        <f>IF(HLOOKUP($BT413,Prisudvikling!$CC$7:$KP$63,W$3)&gt;0,HLOOKUP($BT413,Prisudvikling!$CC$7:$KP$63,W$3),"")</f>
        <v>295.75</v>
      </c>
      <c r="X413" s="32" t="str">
        <f>IF(HLOOKUP($BT413,Prisudvikling!$CC$7:$KP$63,X$3)&gt;0,HLOOKUP($BT413,Prisudvikling!$CC$7:$KP$63,X$3),"")</f>
        <v/>
      </c>
      <c r="Y413" s="32">
        <f>IF(HLOOKUP($BT413,Prisudvikling!$CC$7:$KP$63,Y$3)&gt;0,HLOOKUP($BT413,Prisudvikling!$CC$7:$KP$63,Y$3),"")</f>
        <v>2</v>
      </c>
      <c r="Z413" s="32">
        <f>IF(HLOOKUP($BT413,Prisudvikling!$CC$7:$KP$63,Z$3)&gt;0,HLOOKUP($BT413,Prisudvikling!$CC$7:$KP$63,Z$3),"")</f>
        <v>3.25</v>
      </c>
      <c r="AA413" s="32">
        <f>IF(HLOOKUP($BT413,Prisudvikling!$CC$7:$KP$63,AA$3)&gt;0,HLOOKUP($BT413,Prisudvikling!$CC$7:$KP$63,AA$3),"")</f>
        <v>2.2999999999999998</v>
      </c>
      <c r="AB413" s="32">
        <f>IF(HLOOKUP($BT413,Prisudvikling!$CC$7:$KP$63,AB$3)&gt;0,HLOOKUP($BT413,Prisudvikling!$CC$7:$KP$63,AB$3),"")</f>
        <v>24</v>
      </c>
      <c r="AC413" s="32">
        <f>IF(HLOOKUP($BT413,Prisudvikling!$CC$7:$KP$63,AC$3)&gt;0,HLOOKUP($BT413,Prisudvikling!$CC$7:$KP$63,AC$3),"")</f>
        <v>12</v>
      </c>
      <c r="AD413" s="32" t="str">
        <f>IF(HLOOKUP($BT413,Prisudvikling!$CC$7:$KP$63,AD$3)&gt;0,HLOOKUP($BT413,Prisudvikling!$CC$7:$KP$63,AD$3),"")</f>
        <v/>
      </c>
      <c r="AE413" s="32" t="str">
        <f>IF(HLOOKUP($BT413,Prisudvikling!$CC$7:$KP$63,AE$3)&gt;0,HLOOKUP($BT413,Prisudvikling!$CC$7:$KP$63,AE$3),"")</f>
        <v/>
      </c>
      <c r="AF413" s="32">
        <f>IF(HLOOKUP($BT413,Prisudvikling!$CC$7:$KP$63,AF$3)&gt;0,HLOOKUP($BT413,Prisudvikling!$CC$7:$KP$63,AF$3),"")</f>
        <v>1580</v>
      </c>
      <c r="AG413" s="32">
        <f>IF(HLOOKUP($BT413,Prisudvikling!$CC$7:$KP$63,AG$3)&gt;0,HLOOKUP($BT413,Prisudvikling!$CC$7:$KP$63,AG$3),"")</f>
        <v>2560</v>
      </c>
      <c r="AH413" s="32">
        <f>IF(HLOOKUP($BT413,Prisudvikling!$CC$7:$KP$63,AH$3)&gt;0,HLOOKUP($BT413,Prisudvikling!$CC$7:$KP$63,AH$3),"")</f>
        <v>1820</v>
      </c>
      <c r="AI413" s="32">
        <f>IF(HLOOKUP($BT413,Prisudvikling!$CC$7:$KP$63,AI$3)&gt;0,HLOOKUP($BT413,Prisudvikling!$CC$7:$KP$63,AI$3),"")</f>
        <v>18940</v>
      </c>
      <c r="AJ413" s="32">
        <f>IF(HLOOKUP($BT413,Prisudvikling!$CC$7:$KP$63,AJ$3)&gt;0,HLOOKUP($BT413,Prisudvikling!$CC$7:$KP$63,AJ$3),"")</f>
        <v>9470</v>
      </c>
      <c r="AK413" s="32" t="str">
        <f>IF(HLOOKUP($BT413,Prisudvikling!$CC$7:$KP$63,AK$3)&gt;0,HLOOKUP($BT413,Prisudvikling!$CC$7:$KP$63,AK$3),"")</f>
        <v xml:space="preserve"> </v>
      </c>
      <c r="AL413" s="32" t="str">
        <f>IF(HLOOKUP($BT413,Prisudvikling!$CC$7:$KP$63,AL$3)&gt;0,HLOOKUP($BT413,Prisudvikling!$CC$7:$KP$63,AL$3),"")</f>
        <v/>
      </c>
      <c r="AM413" s="32" t="str">
        <f>IF(HLOOKUP($BT413,Prisudvikling!$CC$7:$KP$63,AM$3)&gt;0,HLOOKUP($BT413,Prisudvikling!$CC$7:$KP$63,AM$3),"")</f>
        <v/>
      </c>
      <c r="AN413" s="113">
        <f>IF(HLOOKUP($BT413,Prisudvikling!$CC$7:$KP$63,AN$3)&gt;0,HLOOKUP($BT413,Prisudvikling!$CC$7:$KP$63,AN$3),"")</f>
        <v>227.7441590731103</v>
      </c>
      <c r="AO413" s="113">
        <f>IF(HLOOKUP($BT413,Prisudvikling!$CC$7:$KP$63,AO$3)&gt;0,HLOOKUP($BT413,Prisudvikling!$CC$7:$KP$63,AO$3),"")</f>
        <v>235.7</v>
      </c>
      <c r="AP413" s="113">
        <f>IF(HLOOKUP($BT413,Prisudvikling!$CC$7:$KP$63,AP$3)&gt;0,HLOOKUP($BT413,Prisudvikling!$CC$7:$KP$63,AP$3),"")</f>
        <v>229.49467302012124</v>
      </c>
      <c r="AQ413" s="113">
        <f>IF(HLOOKUP($BT413,Prisudvikling!$CC$7:$KP$63,AQ$3)&gt;0,HLOOKUP($BT413,Prisudvikling!$CC$7:$KP$63,AQ$3),"")</f>
        <v>199.55124548796081</v>
      </c>
      <c r="AR413" s="113">
        <f>IF(HLOOKUP($BT413,Prisudvikling!$CC$7:$KP$63,AR$3)&gt;0,HLOOKUP($BT413,Prisudvikling!$CC$7:$KP$63,AR$3),"")</f>
        <v>207.6</v>
      </c>
      <c r="AS413" s="113">
        <f>IF(HLOOKUP($BT413,Prisudvikling!$CC$7:$KP$63,AS$3)&gt;0,HLOOKUP($BT413,Prisudvikling!$CC$7:$KP$63,AS$3),"")</f>
        <v>200.26417754771509</v>
      </c>
      <c r="AT413" s="113">
        <f>IF(HLOOKUP($BT413,Prisudvikling!$CC$7:$KP$63,AT$3)&gt;0,HLOOKUP($BT413,Prisudvikling!$CC$7:$KP$63,AT$3),"")</f>
        <v>179.52781502464887</v>
      </c>
      <c r="AU413" s="113">
        <f>IF(HLOOKUP($BT413,Prisudvikling!$CC$7:$KP$63,AU$3)&gt;0,HLOOKUP($BT413,Prisudvikling!$CC$7:$KP$63,AU$3),"")</f>
        <v>187.5</v>
      </c>
      <c r="AV413" s="113" t="str">
        <f>IF(HLOOKUP($BT413,Prisudvikling!$CC$7:$KP$63,AV$3)&gt;0,HLOOKUP($BT413,Prisudvikling!$CC$7:$KP$63,AV$3),"")</f>
        <v/>
      </c>
      <c r="AW413" s="113">
        <f>IF(HLOOKUP($BT413,Prisudvikling!$CC$7:$KP$63,AW$3)&gt;0,HLOOKUP($BT413,Prisudvikling!$CC$7:$KP$63,AW$3),"")</f>
        <v>189.57661439983329</v>
      </c>
      <c r="AX413" s="113">
        <f>IF(HLOOKUP($BT413,Prisudvikling!$CC$7:$KP$63,AX$3)&gt;0,HLOOKUP($BT413,Prisudvikling!$CC$7:$KP$63,AX$3),"")</f>
        <v>197.6</v>
      </c>
      <c r="BT413">
        <v>90</v>
      </c>
    </row>
    <row r="414" spans="1:72" x14ac:dyDescent="0.2">
      <c r="A414" s="82">
        <f>IF(HLOOKUP($BT414,Prisudvikling!$CC$7:$KP$63,D$3)&gt;0,YEAR(C414),0)</f>
        <v>2013</v>
      </c>
      <c r="B414" s="82">
        <f>IF(HLOOKUP($BT414,Prisudvikling!$CC$7:$KP$63,D$3)&gt;0,MONTH(C414),0)</f>
        <v>3</v>
      </c>
      <c r="C414" s="65">
        <f>IF(HLOOKUP($BT414,Prisudvikling!$CC$7:$KP$63,D$3)&gt;0,HLOOKUP($BT414,Prisudvikling!$CC$7:$KP$63,C$3),"")</f>
        <v>41341</v>
      </c>
      <c r="D414" s="105">
        <f>IF(HLOOKUP($BT414,Prisudvikling!$CC$7:$KP$63,D$3)&gt;0,HLOOKUP($BT414,Prisudvikling!$CC$7:$KP$63,D$3),"")</f>
        <v>172</v>
      </c>
      <c r="E414" s="105">
        <f>IF(HLOOKUP($BT414,Prisudvikling!$CC$7:$KP$63,E$3)&gt;0,HLOOKUP($BT414,Prisudvikling!$CC$7:$KP$63,E$3),"")</f>
        <v>189</v>
      </c>
      <c r="F414" s="105">
        <f>IF(HLOOKUP($BT414,Prisudvikling!$CC$7:$KP$63,F$3)&gt;0,HLOOKUP($BT414,Prisudvikling!$CC$7:$KP$63,F$3),"")</f>
        <v>166</v>
      </c>
      <c r="G414" s="105">
        <f>IF(HLOOKUP($BT414,Prisudvikling!$CC$7:$KP$63,G$3)&gt;0,HLOOKUP($BT414,Prisudvikling!$CC$7:$KP$63,G$3),"")</f>
        <v>191</v>
      </c>
      <c r="H414" s="105" t="str">
        <f>IF(HLOOKUP($BT414,Prisudvikling!$CC$7:$KP$63,H$3)&gt;0,HLOOKUP($BT414,Prisudvikling!$CC$7:$KP$63,H$3),"")</f>
        <v/>
      </c>
      <c r="I414" s="105">
        <f>IF(HLOOKUP($BT414,Prisudvikling!$CC$7:$KP$63,I$3)&gt;0,HLOOKUP($BT414,Prisudvikling!$CC$7:$KP$63,I$3),"")</f>
        <v>323</v>
      </c>
      <c r="J414" s="105">
        <f>IF(HLOOKUP($BT414,Prisudvikling!$CC$7:$KP$63,J$3)&gt;0,HLOOKUP($BT414,Prisudvikling!$CC$7:$KP$63,J$3),"")</f>
        <v>675.25</v>
      </c>
      <c r="K414" s="105">
        <f>IF(HLOOKUP($BT414,Prisudvikling!$CC$7:$KP$63,K$3)&gt;0,HLOOKUP($BT414,Prisudvikling!$CC$7:$KP$63,K$3),"")</f>
        <v>238.75</v>
      </c>
      <c r="L414" s="105">
        <f>IF(HLOOKUP($BT414,Prisudvikling!$CC$7:$KP$63,L$3)&gt;0,HLOOKUP($BT414,Prisudvikling!$CC$7:$KP$63,L$3),"")</f>
        <v>260</v>
      </c>
      <c r="M414" s="105">
        <f>IF(HLOOKUP($BT414,Prisudvikling!$CC$7:$KP$63,M$3)&gt;0,HLOOKUP($BT414,Prisudvikling!$CC$7:$KP$63,M$3),"")</f>
        <v>233</v>
      </c>
      <c r="N414" s="105">
        <f>IF(HLOOKUP($BT414,Prisudvikling!$CC$7:$KP$63,N$3)&gt;0,HLOOKUP($BT414,Prisudvikling!$CC$7:$KP$63,N$3),"")</f>
        <v>1232</v>
      </c>
      <c r="O414" s="105">
        <f>IF(HLOOKUP($BT414,Prisudvikling!$CC$7:$KP$63,O$3)&gt;0,HLOOKUP($BT414,Prisudvikling!$CC$7:$KP$63,O$3),"")</f>
        <v>544</v>
      </c>
      <c r="P414" s="105">
        <f>IF(HLOOKUP($BT414,Prisudvikling!$CC$7:$KP$63,P$3)&gt;0,HLOOKUP($BT414,Prisudvikling!$CC$7:$KP$63,P$3),"")</f>
        <v>543</v>
      </c>
      <c r="Q414" s="105">
        <f>IF(HLOOKUP($BT414,Prisudvikling!$CC$7:$KP$63,Q$3)&gt;0,HLOOKUP($BT414,Prisudvikling!$CC$7:$KP$63,Q$3),"")</f>
        <v>975</v>
      </c>
      <c r="R414" s="105">
        <f>IF(HLOOKUP($BT414,Prisudvikling!$CC$7:$KP$63,R$3)&gt;0,HLOOKUP($BT414,Prisudvikling!$CC$7:$KP$63,R$3),"")</f>
        <v>887</v>
      </c>
      <c r="S414" s="105">
        <f>IF(HLOOKUP($BT414,Prisudvikling!$CC$7:$KP$63,S$3)&gt;0,HLOOKUP($BT414,Prisudvikling!$CC$7:$KP$63,S$3),"")</f>
        <v>523</v>
      </c>
      <c r="T414" s="105">
        <f>IF(HLOOKUP($BT414,Prisudvikling!$CC$7:$KP$63,T$3)&gt;0,HLOOKUP($BT414,Prisudvikling!$CC$7:$KP$63,T$3),"")</f>
        <v>495</v>
      </c>
      <c r="U414" s="105">
        <f>IF(HLOOKUP($BT414,Prisudvikling!$CC$7:$KP$63,U$3)&gt;0,HLOOKUP($BT414,Prisudvikling!$CC$7:$KP$63,U$3),"")</f>
        <v>255</v>
      </c>
      <c r="V414" s="105">
        <f>IF(HLOOKUP($BT414,Prisudvikling!$CC$7:$KP$63,V$3)&gt;0,HLOOKUP($BT414,Prisudvikling!$CC$7:$KP$63,V$3),"")</f>
        <v>278</v>
      </c>
      <c r="W414" s="105">
        <f>IF(HLOOKUP($BT414,Prisudvikling!$CC$7:$KP$63,W$3)&gt;0,HLOOKUP($BT414,Prisudvikling!$CC$7:$KP$63,W$3),"")</f>
        <v>294</v>
      </c>
      <c r="X414" s="32" t="str">
        <f>IF(HLOOKUP($BT414,Prisudvikling!$CC$7:$KP$63,X$3)&gt;0,HLOOKUP($BT414,Prisudvikling!$CC$7:$KP$63,X$3),"")</f>
        <v/>
      </c>
      <c r="Y414" s="32" t="str">
        <f>IF(HLOOKUP($BT414,Prisudvikling!$CC$7:$KP$63,Y$3)&gt;0,HLOOKUP($BT414,Prisudvikling!$CC$7:$KP$63,Y$3),"")</f>
        <v/>
      </c>
      <c r="Z414" s="32" t="str">
        <f>IF(HLOOKUP($BT414,Prisudvikling!$CC$7:$KP$63,Z$3)&gt;0,HLOOKUP($BT414,Prisudvikling!$CC$7:$KP$63,Z$3),"")</f>
        <v/>
      </c>
      <c r="AA414" s="32" t="str">
        <f>IF(HLOOKUP($BT414,Prisudvikling!$CC$7:$KP$63,AA$3)&gt;0,HLOOKUP($BT414,Prisudvikling!$CC$7:$KP$63,AA$3),"")</f>
        <v/>
      </c>
      <c r="AB414" s="32" t="str">
        <f>IF(HLOOKUP($BT414,Prisudvikling!$CC$7:$KP$63,AB$3)&gt;0,HLOOKUP($BT414,Prisudvikling!$CC$7:$KP$63,AB$3),"")</f>
        <v/>
      </c>
      <c r="AC414" s="32" t="str">
        <f>IF(HLOOKUP($BT414,Prisudvikling!$CC$7:$KP$63,AC$3)&gt;0,HLOOKUP($BT414,Prisudvikling!$CC$7:$KP$63,AC$3),"")</f>
        <v/>
      </c>
      <c r="AD414" s="32" t="str">
        <f>IF(HLOOKUP($BT414,Prisudvikling!$CC$7:$KP$63,AD$3)&gt;0,HLOOKUP($BT414,Prisudvikling!$CC$7:$KP$63,AD$3),"")</f>
        <v/>
      </c>
      <c r="AE414" s="32" t="str">
        <f>IF(HLOOKUP($BT414,Prisudvikling!$CC$7:$KP$63,AE$3)&gt;0,HLOOKUP($BT414,Prisudvikling!$CC$7:$KP$63,AE$3),"")</f>
        <v/>
      </c>
      <c r="AF414" s="32">
        <f>IF(HLOOKUP($BT414,Prisudvikling!$CC$7:$KP$63,AF$3)&gt;0,HLOOKUP($BT414,Prisudvikling!$CC$7:$KP$63,AF$3),"")</f>
        <v>1460</v>
      </c>
      <c r="AG414" s="32">
        <f>IF(HLOOKUP($BT414,Prisudvikling!$CC$7:$KP$63,AG$3)&gt;0,HLOOKUP($BT414,Prisudvikling!$CC$7:$KP$63,AG$3),"")</f>
        <v>2490</v>
      </c>
      <c r="AH414" s="32">
        <f>IF(HLOOKUP($BT414,Prisudvikling!$CC$7:$KP$63,AH$3)&gt;0,HLOOKUP($BT414,Prisudvikling!$CC$7:$KP$63,AH$3),"")</f>
        <v>1450</v>
      </c>
      <c r="AI414" s="32">
        <f>IF(HLOOKUP($BT414,Prisudvikling!$CC$7:$KP$63,AI$3)&gt;0,HLOOKUP($BT414,Prisudvikling!$CC$7:$KP$63,AI$3),"")</f>
        <v>18940</v>
      </c>
      <c r="AJ414" s="32">
        <f>IF(HLOOKUP($BT414,Prisudvikling!$CC$7:$KP$63,AJ$3)&gt;0,HLOOKUP($BT414,Prisudvikling!$CC$7:$KP$63,AJ$3),"")</f>
        <v>9470</v>
      </c>
      <c r="AK414" s="32" t="str">
        <f>IF(HLOOKUP($BT414,Prisudvikling!$CC$7:$KP$63,AK$3)&gt;0,HLOOKUP($BT414,Prisudvikling!$CC$7:$KP$63,AK$3),"")</f>
        <v xml:space="preserve"> </v>
      </c>
      <c r="AL414" s="32" t="str">
        <f>IF(HLOOKUP($BT414,Prisudvikling!$CC$7:$KP$63,AL$3)&gt;0,HLOOKUP($BT414,Prisudvikling!$CC$7:$KP$63,AL$3),"")</f>
        <v/>
      </c>
      <c r="AM414" s="32" t="str">
        <f>IF(HLOOKUP($BT414,Prisudvikling!$CC$7:$KP$63,AM$3)&gt;0,HLOOKUP($BT414,Prisudvikling!$CC$7:$KP$63,AM$3),"")</f>
        <v/>
      </c>
      <c r="AN414" s="113">
        <f>IF(HLOOKUP($BT414,Prisudvikling!$CC$7:$KP$63,AN$3)&gt;0,HLOOKUP($BT414,Prisudvikling!$CC$7:$KP$63,AN$3),"")</f>
        <v>227.04906769721438</v>
      </c>
      <c r="AO414" s="113">
        <f>IF(HLOOKUP($BT414,Prisudvikling!$CC$7:$KP$63,AO$3)&gt;0,HLOOKUP($BT414,Prisudvikling!$CC$7:$KP$63,AO$3),"")</f>
        <v>235</v>
      </c>
      <c r="AP414" s="113">
        <f>IF(HLOOKUP($BT414,Prisudvikling!$CC$7:$KP$63,AP$3)&gt;0,HLOOKUP($BT414,Prisudvikling!$CC$7:$KP$63,AP$3),"")</f>
        <v>226.86246129906499</v>
      </c>
      <c r="AQ414" s="113">
        <f>IF(HLOOKUP($BT414,Prisudvikling!$CC$7:$KP$63,AQ$3)&gt;0,HLOOKUP($BT414,Prisudvikling!$CC$7:$KP$63,AQ$3),"")</f>
        <v>199.75554143512201</v>
      </c>
      <c r="AR414" s="113">
        <f>IF(HLOOKUP($BT414,Prisudvikling!$CC$7:$KP$63,AR$3)&gt;0,HLOOKUP($BT414,Prisudvikling!$CC$7:$KP$63,AR$3),"")</f>
        <v>207.8</v>
      </c>
      <c r="AS414" s="113">
        <f>IF(HLOOKUP($BT414,Prisudvikling!$CC$7:$KP$63,AS$3)&gt;0,HLOOKUP($BT414,Prisudvikling!$CC$7:$KP$63,AS$3),"")</f>
        <v>198.55660600576556</v>
      </c>
      <c r="AT414" s="113">
        <f>IF(HLOOKUP($BT414,Prisudvikling!$CC$7:$KP$63,AT$3)&gt;0,HLOOKUP($BT414,Prisudvikling!$CC$7:$KP$63,AT$3),"")</f>
        <v>177.39329834243506</v>
      </c>
      <c r="AU414" s="113">
        <f>IF(HLOOKUP($BT414,Prisudvikling!$CC$7:$KP$63,AU$3)&gt;0,HLOOKUP($BT414,Prisudvikling!$CC$7:$KP$63,AU$3),"")</f>
        <v>185.4</v>
      </c>
      <c r="AV414" s="113" t="str">
        <f>IF(HLOOKUP($BT414,Prisudvikling!$CC$7:$KP$63,AV$3)&gt;0,HLOOKUP($BT414,Prisudvikling!$CC$7:$KP$63,AV$3),"")</f>
        <v/>
      </c>
      <c r="AW414" s="113">
        <f>IF(HLOOKUP($BT414,Prisudvikling!$CC$7:$KP$63,AW$3)&gt;0,HLOOKUP($BT414,Prisudvikling!$CC$7:$KP$63,AW$3),"")</f>
        <v>190.02542814296262</v>
      </c>
      <c r="AX414" s="113">
        <f>IF(HLOOKUP($BT414,Prisudvikling!$CC$7:$KP$63,AX$3)&gt;0,HLOOKUP($BT414,Prisudvikling!$CC$7:$KP$63,AX$3),"")</f>
        <v>198</v>
      </c>
      <c r="BT414">
        <v>91</v>
      </c>
    </row>
    <row r="415" spans="1:72" x14ac:dyDescent="0.2">
      <c r="A415" s="82">
        <f>IF(HLOOKUP($BT415,Prisudvikling!$CC$7:$KP$63,D$3)&gt;0,YEAR(C415),0)</f>
        <v>2013</v>
      </c>
      <c r="B415" s="82">
        <f>IF(HLOOKUP($BT415,Prisudvikling!$CC$7:$KP$63,D$3)&gt;0,MONTH(C415),0)</f>
        <v>3</v>
      </c>
      <c r="C415" s="65">
        <f>IF(HLOOKUP($BT415,Prisudvikling!$CC$7:$KP$63,D$3)&gt;0,HLOOKUP($BT415,Prisudvikling!$CC$7:$KP$63,C$3),"")</f>
        <v>41348</v>
      </c>
      <c r="D415" s="105">
        <f>IF(HLOOKUP($BT415,Prisudvikling!$CC$7:$KP$63,D$3)&gt;0,HLOOKUP($BT415,Prisudvikling!$CC$7:$KP$63,D$3),"")</f>
        <v>172</v>
      </c>
      <c r="E415" s="105">
        <f>IF(HLOOKUP($BT415,Prisudvikling!$CC$7:$KP$63,E$3)&gt;0,HLOOKUP($BT415,Prisudvikling!$CC$7:$KP$63,E$3),"")</f>
        <v>189</v>
      </c>
      <c r="F415" s="105">
        <f>IF(HLOOKUP($BT415,Prisudvikling!$CC$7:$KP$63,F$3)&gt;0,HLOOKUP($BT415,Prisudvikling!$CC$7:$KP$63,F$3),"")</f>
        <v>162</v>
      </c>
      <c r="G415" s="105">
        <f>IF(HLOOKUP($BT415,Prisudvikling!$CC$7:$KP$63,G$3)&gt;0,HLOOKUP($BT415,Prisudvikling!$CC$7:$KP$63,G$3),"")</f>
        <v>189</v>
      </c>
      <c r="H415" s="105" t="str">
        <f>IF(HLOOKUP($BT415,Prisudvikling!$CC$7:$KP$63,H$3)&gt;0,HLOOKUP($BT415,Prisudvikling!$CC$7:$KP$63,H$3),"")</f>
        <v/>
      </c>
      <c r="I415" s="105">
        <f>IF(HLOOKUP($BT415,Prisudvikling!$CC$7:$KP$63,I$3)&gt;0,HLOOKUP($BT415,Prisudvikling!$CC$7:$KP$63,I$3),"")</f>
        <v>324</v>
      </c>
      <c r="J415" s="105">
        <f>IF(HLOOKUP($BT415,Prisudvikling!$CC$7:$KP$63,J$3)&gt;0,HLOOKUP($BT415,Prisudvikling!$CC$7:$KP$63,J$3),"")</f>
        <v>660.25</v>
      </c>
      <c r="K415" s="105">
        <f>IF(HLOOKUP($BT415,Prisudvikling!$CC$7:$KP$63,K$3)&gt;0,HLOOKUP($BT415,Prisudvikling!$CC$7:$KP$63,K$3),"")</f>
        <v>244</v>
      </c>
      <c r="L415" s="105">
        <f>IF(HLOOKUP($BT415,Prisudvikling!$CC$7:$KP$63,L$3)&gt;0,HLOOKUP($BT415,Prisudvikling!$CC$7:$KP$63,L$3),"")</f>
        <v>262</v>
      </c>
      <c r="M415" s="105">
        <f>IF(HLOOKUP($BT415,Prisudvikling!$CC$7:$KP$63,M$3)&gt;0,HLOOKUP($BT415,Prisudvikling!$CC$7:$KP$63,M$3),"")</f>
        <v>235</v>
      </c>
      <c r="N415" s="105">
        <f>IF(HLOOKUP($BT415,Prisudvikling!$CC$7:$KP$63,N$3)&gt;0,HLOOKUP($BT415,Prisudvikling!$CC$7:$KP$63,N$3),"")</f>
        <v>1190.5</v>
      </c>
      <c r="O415" s="105">
        <f>IF(HLOOKUP($BT415,Prisudvikling!$CC$7:$KP$63,O$3)&gt;0,HLOOKUP($BT415,Prisudvikling!$CC$7:$KP$63,O$3),"")</f>
        <v>551</v>
      </c>
      <c r="P415" s="105">
        <f>IF(HLOOKUP($BT415,Prisudvikling!$CC$7:$KP$63,P$3)&gt;0,HLOOKUP($BT415,Prisudvikling!$CC$7:$KP$63,P$3),"")</f>
        <v>543</v>
      </c>
      <c r="Q415" s="105">
        <f>IF(HLOOKUP($BT415,Prisudvikling!$CC$7:$KP$63,Q$3)&gt;0,HLOOKUP($BT415,Prisudvikling!$CC$7:$KP$63,Q$3),"")</f>
        <v>975</v>
      </c>
      <c r="R415" s="105">
        <f>IF(HLOOKUP($BT415,Prisudvikling!$CC$7:$KP$63,R$3)&gt;0,HLOOKUP($BT415,Prisudvikling!$CC$7:$KP$63,R$3),"")</f>
        <v>887</v>
      </c>
      <c r="S415" s="105">
        <f>IF(HLOOKUP($BT415,Prisudvikling!$CC$7:$KP$63,S$3)&gt;0,HLOOKUP($BT415,Prisudvikling!$CC$7:$KP$63,S$3),"")</f>
        <v>523</v>
      </c>
      <c r="T415" s="105">
        <f>IF(HLOOKUP($BT415,Prisudvikling!$CC$7:$KP$63,T$3)&gt;0,HLOOKUP($BT415,Prisudvikling!$CC$7:$KP$63,T$3),"")</f>
        <v>495</v>
      </c>
      <c r="U415" s="105">
        <f>IF(HLOOKUP($BT415,Prisudvikling!$CC$7:$KP$63,U$3)&gt;0,HLOOKUP($BT415,Prisudvikling!$CC$7:$KP$63,U$3),"")</f>
        <v>253.5</v>
      </c>
      <c r="V415" s="105">
        <f>IF(HLOOKUP($BT415,Prisudvikling!$CC$7:$KP$63,V$3)&gt;0,HLOOKUP($BT415,Prisudvikling!$CC$7:$KP$63,V$3),"")</f>
        <v>277.25</v>
      </c>
      <c r="W415" s="105">
        <f>IF(HLOOKUP($BT415,Prisudvikling!$CC$7:$KP$63,W$3)&gt;0,HLOOKUP($BT415,Prisudvikling!$CC$7:$KP$63,W$3),"")</f>
        <v>293.25</v>
      </c>
      <c r="X415" s="32" t="str">
        <f>IF(HLOOKUP($BT415,Prisudvikling!$CC$7:$KP$63,X$3)&gt;0,HLOOKUP($BT415,Prisudvikling!$CC$7:$KP$63,X$3),"")</f>
        <v/>
      </c>
      <c r="Y415" s="32">
        <f>IF(HLOOKUP($BT415,Prisudvikling!$CC$7:$KP$63,Y$3)&gt;0,HLOOKUP($BT415,Prisudvikling!$CC$7:$KP$63,Y$3),"")</f>
        <v>1.645344347066922</v>
      </c>
      <c r="Z415" s="32">
        <f>IF(HLOOKUP($BT415,Prisudvikling!$CC$7:$KP$63,Z$3)&gt;0,HLOOKUP($BT415,Prisudvikling!$CC$7:$KP$63,Z$3),"")</f>
        <v>3.0757865753332663</v>
      </c>
      <c r="AA415" s="32">
        <f>IF(HLOOKUP($BT415,Prisudvikling!$CC$7:$KP$63,AA$3)&gt;0,HLOOKUP($BT415,Prisudvikling!$CC$7:$KP$63,AA$3),"")</f>
        <v>1.8199523185923911</v>
      </c>
      <c r="AB415" s="32">
        <f>IF(HLOOKUP($BT415,Prisudvikling!$CC$7:$KP$63,AB$3)&gt;0,HLOOKUP($BT415,Prisudvikling!$CC$7:$KP$63,AB$3),"")</f>
        <v>19.47550451630234</v>
      </c>
      <c r="AC415" s="32">
        <f>IF(HLOOKUP($BT415,Prisudvikling!$CC$7:$KP$63,AC$3)&gt;0,HLOOKUP($BT415,Prisudvikling!$CC$7:$KP$63,AC$3),"")</f>
        <v>12</v>
      </c>
      <c r="AD415" s="32" t="str">
        <f>IF(HLOOKUP($BT415,Prisudvikling!$CC$7:$KP$63,AD$3)&gt;0,HLOOKUP($BT415,Prisudvikling!$CC$7:$KP$63,AD$3),"")</f>
        <v/>
      </c>
      <c r="AE415" s="32" t="str">
        <f>IF(HLOOKUP($BT415,Prisudvikling!$CC$7:$KP$63,AE$3)&gt;0,HLOOKUP($BT415,Prisudvikling!$CC$7:$KP$63,AE$3),"")</f>
        <v/>
      </c>
      <c r="AF415" s="32">
        <f>IF(HLOOKUP($BT415,Prisudvikling!$CC$7:$KP$63,AF$3)&gt;0,HLOOKUP($BT415,Prisudvikling!$CC$7:$KP$63,AF$3),"")</f>
        <v>1300</v>
      </c>
      <c r="AG415" s="32">
        <f>IF(HLOOKUP($BT415,Prisudvikling!$CC$7:$KP$63,AG$3)&gt;0,HLOOKUP($BT415,Prisudvikling!$CC$7:$KP$63,AG$3),"")</f>
        <v>2430</v>
      </c>
      <c r="AH415" s="32">
        <f>IF(HLOOKUP($BT415,Prisudvikling!$CC$7:$KP$63,AH$3)&gt;0,HLOOKUP($BT415,Prisudvikling!$CC$7:$KP$63,AH$3),"")</f>
        <v>1440</v>
      </c>
      <c r="AI415" s="32">
        <f>IF(HLOOKUP($BT415,Prisudvikling!$CC$7:$KP$63,AI$3)&gt;0,HLOOKUP($BT415,Prisudvikling!$CC$7:$KP$63,AI$3),"")</f>
        <v>15370</v>
      </c>
      <c r="AJ415" s="32">
        <f>IF(HLOOKUP($BT415,Prisudvikling!$CC$7:$KP$63,AJ$3)&gt;0,HLOOKUP($BT415,Prisudvikling!$CC$7:$KP$63,AJ$3),"")</f>
        <v>9470</v>
      </c>
      <c r="AK415" s="32" t="str">
        <f>IF(HLOOKUP($BT415,Prisudvikling!$CC$7:$KP$63,AK$3)&gt;0,HLOOKUP($BT415,Prisudvikling!$CC$7:$KP$63,AK$3),"")</f>
        <v xml:space="preserve"> </v>
      </c>
      <c r="AL415" s="32" t="str">
        <f>IF(HLOOKUP($BT415,Prisudvikling!$CC$7:$KP$63,AL$3)&gt;0,HLOOKUP($BT415,Prisudvikling!$CC$7:$KP$63,AL$3),"")</f>
        <v/>
      </c>
      <c r="AM415" s="32" t="str">
        <f>IF(HLOOKUP($BT415,Prisudvikling!$CC$7:$KP$63,AM$3)&gt;0,HLOOKUP($BT415,Prisudvikling!$CC$7:$KP$63,AM$3),"")</f>
        <v/>
      </c>
      <c r="AN415" s="113">
        <f>IF(HLOOKUP($BT415,Prisudvikling!$CC$7:$KP$63,AN$3)&gt;0,HLOOKUP($BT415,Prisudvikling!$CC$7:$KP$63,AN$3),"")</f>
        <v>224.55556373251318</v>
      </c>
      <c r="AO415" s="113">
        <f>IF(HLOOKUP($BT415,Prisudvikling!$CC$7:$KP$63,AO$3)&gt;0,HLOOKUP($BT415,Prisudvikling!$CC$7:$KP$63,AO$3),"")</f>
        <v>232.6</v>
      </c>
      <c r="AP415" s="113">
        <f>IF(HLOOKUP($BT415,Prisudvikling!$CC$7:$KP$63,AP$3)&gt;0,HLOOKUP($BT415,Prisudvikling!$CC$7:$KP$63,AP$3),"")</f>
        <v>227.19729840826358</v>
      </c>
      <c r="AQ415" s="113">
        <f>IF(HLOOKUP($BT415,Prisudvikling!$CC$7:$KP$63,AQ$3)&gt;0,HLOOKUP($BT415,Prisudvikling!$CC$7:$KP$63,AQ$3),"")</f>
        <v>199.02048024915155</v>
      </c>
      <c r="AR415" s="113">
        <f>IF(HLOOKUP($BT415,Prisudvikling!$CC$7:$KP$63,AR$3)&gt;0,HLOOKUP($BT415,Prisudvikling!$CC$7:$KP$63,AR$3),"")</f>
        <v>207</v>
      </c>
      <c r="AS415" s="113">
        <f>IF(HLOOKUP($BT415,Prisudvikling!$CC$7:$KP$63,AS$3)&gt;0,HLOOKUP($BT415,Prisudvikling!$CC$7:$KP$63,AS$3),"")</f>
        <v>198.68305476825475</v>
      </c>
      <c r="AT415" s="113">
        <f>IF(HLOOKUP($BT415,Prisudvikling!$CC$7:$KP$63,AT$3)&gt;0,HLOOKUP($BT415,Prisudvikling!$CC$7:$KP$63,AT$3),"")</f>
        <v>176.85683998394586</v>
      </c>
      <c r="AU415" s="113">
        <f>IF(HLOOKUP($BT415,Prisudvikling!$CC$7:$KP$63,AU$3)&gt;0,HLOOKUP($BT415,Prisudvikling!$CC$7:$KP$63,AU$3),"")</f>
        <v>184.9</v>
      </c>
      <c r="AV415" s="113" t="str">
        <f>IF(HLOOKUP($BT415,Prisudvikling!$CC$7:$KP$63,AV$3)&gt;0,HLOOKUP($BT415,Prisudvikling!$CC$7:$KP$63,AV$3),"")</f>
        <v/>
      </c>
      <c r="AW415" s="113">
        <f>IF(HLOOKUP($BT415,Prisudvikling!$CC$7:$KP$63,AW$3)&gt;0,HLOOKUP($BT415,Prisudvikling!$CC$7:$KP$63,AW$3),"")</f>
        <v>189.23800701632894</v>
      </c>
      <c r="AX415" s="113">
        <f>IF(HLOOKUP($BT415,Prisudvikling!$CC$7:$KP$63,AX$3)&gt;0,HLOOKUP($BT415,Prisudvikling!$CC$7:$KP$63,AX$3),"")</f>
        <v>197.2</v>
      </c>
      <c r="BT415">
        <v>92</v>
      </c>
    </row>
    <row r="416" spans="1:72" x14ac:dyDescent="0.2">
      <c r="A416" s="82">
        <f>IF(HLOOKUP($BT416,Prisudvikling!$CC$7:$KP$63,D$3)&gt;0,YEAR(C416),0)</f>
        <v>2013</v>
      </c>
      <c r="B416" s="82">
        <f>IF(HLOOKUP($BT416,Prisudvikling!$CC$7:$KP$63,D$3)&gt;0,MONTH(C416),0)</f>
        <v>3</v>
      </c>
      <c r="C416" s="65">
        <f>IF(HLOOKUP($BT416,Prisudvikling!$CC$7:$KP$63,D$3)&gt;0,HLOOKUP($BT416,Prisudvikling!$CC$7:$KP$63,C$3),"")</f>
        <v>41355</v>
      </c>
      <c r="D416" s="105">
        <f>IF(HLOOKUP($BT416,Prisudvikling!$CC$7:$KP$63,D$3)&gt;0,HLOOKUP($BT416,Prisudvikling!$CC$7:$KP$63,D$3),"")</f>
        <v>170</v>
      </c>
      <c r="E416" s="105">
        <f>IF(HLOOKUP($BT416,Prisudvikling!$CC$7:$KP$63,E$3)&gt;0,HLOOKUP($BT416,Prisudvikling!$CC$7:$KP$63,E$3),"")</f>
        <v>187</v>
      </c>
      <c r="F416" s="105">
        <f>IF(HLOOKUP($BT416,Prisudvikling!$CC$7:$KP$63,F$3)&gt;0,HLOOKUP($BT416,Prisudvikling!$CC$7:$KP$63,F$3),"")</f>
        <v>165</v>
      </c>
      <c r="G416" s="105">
        <f>IF(HLOOKUP($BT416,Prisudvikling!$CC$7:$KP$63,G$3)&gt;0,HLOOKUP($BT416,Prisudvikling!$CC$7:$KP$63,G$3),"")</f>
        <v>193</v>
      </c>
      <c r="H416" s="105" t="str">
        <f>IF(HLOOKUP($BT416,Prisudvikling!$CC$7:$KP$63,H$3)&gt;0,HLOOKUP($BT416,Prisudvikling!$CC$7:$KP$63,H$3),"")</f>
        <v/>
      </c>
      <c r="I416" s="105">
        <f>IF(HLOOKUP($BT416,Prisudvikling!$CC$7:$KP$63,I$3)&gt;0,HLOOKUP($BT416,Prisudvikling!$CC$7:$KP$63,I$3),"")</f>
        <v>324</v>
      </c>
      <c r="J416" s="105">
        <f>IF(HLOOKUP($BT416,Prisudvikling!$CC$7:$KP$63,J$3)&gt;0,HLOOKUP($BT416,Prisudvikling!$CC$7:$KP$63,J$3),"")</f>
        <v>660.25</v>
      </c>
      <c r="K416" s="105">
        <f>IF(HLOOKUP($BT416,Prisudvikling!$CC$7:$KP$63,K$3)&gt;0,HLOOKUP($BT416,Prisudvikling!$CC$7:$KP$63,K$3),"")</f>
        <v>241</v>
      </c>
      <c r="L416" s="105">
        <f>IF(HLOOKUP($BT416,Prisudvikling!$CC$7:$KP$63,L$3)&gt;0,HLOOKUP($BT416,Prisudvikling!$CC$7:$KP$63,L$3),"")</f>
        <v>265</v>
      </c>
      <c r="M416" s="105">
        <f>IF(HLOOKUP($BT416,Prisudvikling!$CC$7:$KP$63,M$3)&gt;0,HLOOKUP($BT416,Prisudvikling!$CC$7:$KP$63,M$3),"")</f>
        <v>235</v>
      </c>
      <c r="N416" s="105">
        <f>IF(HLOOKUP($BT416,Prisudvikling!$CC$7:$KP$63,N$3)&gt;0,HLOOKUP($BT416,Prisudvikling!$CC$7:$KP$63,N$3),"")</f>
        <v>1197</v>
      </c>
      <c r="O416" s="105">
        <f>IF(HLOOKUP($BT416,Prisudvikling!$CC$7:$KP$63,O$3)&gt;0,HLOOKUP($BT416,Prisudvikling!$CC$7:$KP$63,O$3),"")</f>
        <v>545</v>
      </c>
      <c r="P416" s="105">
        <f>IF(HLOOKUP($BT416,Prisudvikling!$CC$7:$KP$63,P$3)&gt;0,HLOOKUP($BT416,Prisudvikling!$CC$7:$KP$63,P$3),"")</f>
        <v>543</v>
      </c>
      <c r="Q416" s="105">
        <f>IF(HLOOKUP($BT416,Prisudvikling!$CC$7:$KP$63,Q$3)&gt;0,HLOOKUP($BT416,Prisudvikling!$CC$7:$KP$63,Q$3),"")</f>
        <v>975</v>
      </c>
      <c r="R416" s="105">
        <f>IF(HLOOKUP($BT416,Prisudvikling!$CC$7:$KP$63,R$3)&gt;0,HLOOKUP($BT416,Prisudvikling!$CC$7:$KP$63,R$3),"")</f>
        <v>887</v>
      </c>
      <c r="S416" s="105">
        <f>IF(HLOOKUP($BT416,Prisudvikling!$CC$7:$KP$63,S$3)&gt;0,HLOOKUP($BT416,Prisudvikling!$CC$7:$KP$63,S$3),"")</f>
        <v>523</v>
      </c>
      <c r="T416" s="105">
        <f>IF(HLOOKUP($BT416,Prisudvikling!$CC$7:$KP$63,T$3)&gt;0,HLOOKUP($BT416,Prisudvikling!$CC$7:$KP$63,T$3),"")</f>
        <v>495</v>
      </c>
      <c r="U416" s="105">
        <f>IF(HLOOKUP($BT416,Prisudvikling!$CC$7:$KP$63,U$3)&gt;0,HLOOKUP($BT416,Prisudvikling!$CC$7:$KP$63,U$3),"")</f>
        <v>252</v>
      </c>
      <c r="V416" s="105">
        <f>IF(HLOOKUP($BT416,Prisudvikling!$CC$7:$KP$63,V$3)&gt;0,HLOOKUP($BT416,Prisudvikling!$CC$7:$KP$63,V$3),"")</f>
        <v>276</v>
      </c>
      <c r="W416" s="105">
        <f>IF(HLOOKUP($BT416,Prisudvikling!$CC$7:$KP$63,W$3)&gt;0,HLOOKUP($BT416,Prisudvikling!$CC$7:$KP$63,W$3),"")</f>
        <v>290.5</v>
      </c>
      <c r="X416" s="32" t="str">
        <f>IF(HLOOKUP($BT416,Prisudvikling!$CC$7:$KP$63,X$3)&gt;0,HLOOKUP($BT416,Prisudvikling!$CC$7:$KP$63,X$3),"")</f>
        <v/>
      </c>
      <c r="Y416" s="32">
        <f>IF(HLOOKUP($BT416,Prisudvikling!$CC$7:$KP$63,Y$3)&gt;0,HLOOKUP($BT416,Prisudvikling!$CC$7:$KP$63,Y$3),"")</f>
        <v>1.645344347066922</v>
      </c>
      <c r="Z416" s="32">
        <f>IF(HLOOKUP($BT416,Prisudvikling!$CC$7:$KP$63,Z$3)&gt;0,HLOOKUP($BT416,Prisudvikling!$CC$7:$KP$63,Z$3),"")</f>
        <v>3.0757865753332663</v>
      </c>
      <c r="AA416" s="32">
        <f>IF(HLOOKUP($BT416,Prisudvikling!$CC$7:$KP$63,AA$3)&gt;0,HLOOKUP($BT416,Prisudvikling!$CC$7:$KP$63,AA$3),"")</f>
        <v>1.8199523185923911</v>
      </c>
      <c r="AB416" s="32">
        <f>IF(HLOOKUP($BT416,Prisudvikling!$CC$7:$KP$63,AB$3)&gt;0,HLOOKUP($BT416,Prisudvikling!$CC$7:$KP$63,AB$3),"")</f>
        <v>19.47550451630234</v>
      </c>
      <c r="AC416" s="32">
        <f>IF(HLOOKUP($BT416,Prisudvikling!$CC$7:$KP$63,AC$3)&gt;0,HLOOKUP($BT416,Prisudvikling!$CC$7:$KP$63,AC$3),"")</f>
        <v>12</v>
      </c>
      <c r="AD416" s="32" t="str">
        <f>IF(HLOOKUP($BT416,Prisudvikling!$CC$7:$KP$63,AD$3)&gt;0,HLOOKUP($BT416,Prisudvikling!$CC$7:$KP$63,AD$3),"")</f>
        <v/>
      </c>
      <c r="AE416" s="32" t="str">
        <f>IF(HLOOKUP($BT416,Prisudvikling!$CC$7:$KP$63,AE$3)&gt;0,HLOOKUP($BT416,Prisudvikling!$CC$7:$KP$63,AE$3),"")</f>
        <v/>
      </c>
      <c r="AF416" s="32">
        <f>IF(HLOOKUP($BT416,Prisudvikling!$CC$7:$KP$63,AF$3)&gt;0,HLOOKUP($BT416,Prisudvikling!$CC$7:$KP$63,AF$3),"")</f>
        <v>1300</v>
      </c>
      <c r="AG416" s="32">
        <f>IF(HLOOKUP($BT416,Prisudvikling!$CC$7:$KP$63,AG$3)&gt;0,HLOOKUP($BT416,Prisudvikling!$CC$7:$KP$63,AG$3),"")</f>
        <v>2430</v>
      </c>
      <c r="AH416" s="32">
        <f>IF(HLOOKUP($BT416,Prisudvikling!$CC$7:$KP$63,AH$3)&gt;0,HLOOKUP($BT416,Prisudvikling!$CC$7:$KP$63,AH$3),"")</f>
        <v>1440</v>
      </c>
      <c r="AI416" s="32">
        <f>IF(HLOOKUP($BT416,Prisudvikling!$CC$7:$KP$63,AI$3)&gt;0,HLOOKUP($BT416,Prisudvikling!$CC$7:$KP$63,AI$3),"")</f>
        <v>15370</v>
      </c>
      <c r="AJ416" s="32">
        <f>IF(HLOOKUP($BT416,Prisudvikling!$CC$7:$KP$63,AJ$3)&gt;0,HLOOKUP($BT416,Prisudvikling!$CC$7:$KP$63,AJ$3),"")</f>
        <v>9470</v>
      </c>
      <c r="AK416" s="32" t="str">
        <f>IF(HLOOKUP($BT416,Prisudvikling!$CC$7:$KP$63,AK$3)&gt;0,HLOOKUP($BT416,Prisudvikling!$CC$7:$KP$63,AK$3),"")</f>
        <v xml:space="preserve"> </v>
      </c>
      <c r="AL416" s="32" t="str">
        <f>IF(HLOOKUP($BT416,Prisudvikling!$CC$7:$KP$63,AL$3)&gt;0,HLOOKUP($BT416,Prisudvikling!$CC$7:$KP$63,AL$3),"")</f>
        <v/>
      </c>
      <c r="AM416" s="32" t="str">
        <f>IF(HLOOKUP($BT416,Prisudvikling!$CC$7:$KP$63,AM$3)&gt;0,HLOOKUP($BT416,Prisudvikling!$CC$7:$KP$63,AM$3),"")</f>
        <v/>
      </c>
      <c r="AN416" s="113">
        <f>IF(HLOOKUP($BT416,Prisudvikling!$CC$7:$KP$63,AN$3)&gt;0,HLOOKUP($BT416,Prisudvikling!$CC$7:$KP$63,AN$3),"")</f>
        <v>225.08800286516029</v>
      </c>
      <c r="AO416" s="113">
        <f>IF(HLOOKUP($BT416,Prisudvikling!$CC$7:$KP$63,AO$3)&gt;0,HLOOKUP($BT416,Prisudvikling!$CC$7:$KP$63,AO$3),"")</f>
        <v>233.1</v>
      </c>
      <c r="AP416" s="113">
        <f>IF(HLOOKUP($BT416,Prisudvikling!$CC$7:$KP$63,AP$3)&gt;0,HLOOKUP($BT416,Prisudvikling!$CC$7:$KP$63,AP$3),"")</f>
        <v>225.81874763820076</v>
      </c>
      <c r="AQ416" s="113">
        <f>IF(HLOOKUP($BT416,Prisudvikling!$CC$7:$KP$63,AQ$3)&gt;0,HLOOKUP($BT416,Prisudvikling!$CC$7:$KP$63,AQ$3),"")</f>
        <v>199.83001765539962</v>
      </c>
      <c r="AR416" s="113">
        <f>IF(HLOOKUP($BT416,Prisudvikling!$CC$7:$KP$63,AR$3)&gt;0,HLOOKUP($BT416,Prisudvikling!$CC$7:$KP$63,AR$3),"")</f>
        <v>207.8</v>
      </c>
      <c r="AS416" s="113">
        <f>IF(HLOOKUP($BT416,Prisudvikling!$CC$7:$KP$63,AS$3)&gt;0,HLOOKUP($BT416,Prisudvikling!$CC$7:$KP$63,AS$3),"")</f>
        <v>197.26023225025031</v>
      </c>
      <c r="AT416" s="113">
        <f>IF(HLOOKUP($BT416,Prisudvikling!$CC$7:$KP$63,AT$3)&gt;0,HLOOKUP($BT416,Prisudvikling!$CC$7:$KP$63,AT$3),"")</f>
        <v>177.18487361650097</v>
      </c>
      <c r="AU416" s="113">
        <f>IF(HLOOKUP($BT416,Prisudvikling!$CC$7:$KP$63,AU$3)&gt;0,HLOOKUP($BT416,Prisudvikling!$CC$7:$KP$63,AU$3),"")</f>
        <v>185.2</v>
      </c>
      <c r="AV416" s="113" t="str">
        <f>IF(HLOOKUP($BT416,Prisudvikling!$CC$7:$KP$63,AV$3)&gt;0,HLOOKUP($BT416,Prisudvikling!$CC$7:$KP$63,AV$3),"")</f>
        <v/>
      </c>
      <c r="AW416" s="113">
        <f>IF(HLOOKUP($BT416,Prisudvikling!$CC$7:$KP$63,AW$3)&gt;0,HLOOKUP($BT416,Prisudvikling!$CC$7:$KP$63,AW$3),"")</f>
        <v>190.32361814837577</v>
      </c>
      <c r="AX416" s="113">
        <f>IF(HLOOKUP($BT416,Prisudvikling!$CC$7:$KP$63,AX$3)&gt;0,HLOOKUP($BT416,Prisudvikling!$CC$7:$KP$63,AX$3),"")</f>
        <v>198.3</v>
      </c>
      <c r="BT416">
        <v>93</v>
      </c>
    </row>
    <row r="417" spans="1:72" x14ac:dyDescent="0.2">
      <c r="A417" s="82">
        <f>IF(HLOOKUP($BT417,Prisudvikling!$CC$7:$KP$63,D$3)&gt;0,YEAR(C417),0)</f>
        <v>2013</v>
      </c>
      <c r="B417" s="82">
        <f>IF(HLOOKUP($BT417,Prisudvikling!$CC$7:$KP$63,D$3)&gt;0,MONTH(C417),0)</f>
        <v>3</v>
      </c>
      <c r="C417" s="65">
        <f>IF(HLOOKUP($BT417,Prisudvikling!$CC$7:$KP$63,D$3)&gt;0,HLOOKUP($BT417,Prisudvikling!$CC$7:$KP$63,C$3),"")</f>
        <v>41362</v>
      </c>
      <c r="D417" s="105">
        <f>IF(HLOOKUP($BT417,Prisudvikling!$CC$7:$KP$63,D$3)&gt;0,HLOOKUP($BT417,Prisudvikling!$CC$7:$KP$63,D$3),"")</f>
        <v>170</v>
      </c>
      <c r="E417" s="105">
        <f>IF(HLOOKUP($BT417,Prisudvikling!$CC$7:$KP$63,E$3)&gt;0,HLOOKUP($BT417,Prisudvikling!$CC$7:$KP$63,E$3),"")</f>
        <v>186</v>
      </c>
      <c r="F417" s="105">
        <f>IF(HLOOKUP($BT417,Prisudvikling!$CC$7:$KP$63,F$3)&gt;0,HLOOKUP($BT417,Prisudvikling!$CC$7:$KP$63,F$3),"")</f>
        <v>170</v>
      </c>
      <c r="G417" s="105">
        <f>IF(HLOOKUP($BT417,Prisudvikling!$CC$7:$KP$63,G$3)&gt;0,HLOOKUP($BT417,Prisudvikling!$CC$7:$KP$63,G$3),"")</f>
        <v>194</v>
      </c>
      <c r="H417" s="105" t="str">
        <f>IF(HLOOKUP($BT417,Prisudvikling!$CC$7:$KP$63,H$3)&gt;0,HLOOKUP($BT417,Prisudvikling!$CC$7:$KP$63,H$3),"")</f>
        <v/>
      </c>
      <c r="I417" s="105">
        <f>IF(HLOOKUP($BT417,Prisudvikling!$CC$7:$KP$63,I$3)&gt;0,HLOOKUP($BT417,Prisudvikling!$CC$7:$KP$63,I$3),"")</f>
        <v>318</v>
      </c>
      <c r="J417" s="105">
        <f>IF(HLOOKUP($BT417,Prisudvikling!$CC$7:$KP$63,J$3)&gt;0,HLOOKUP($BT417,Prisudvikling!$CC$7:$KP$63,J$3),"")</f>
        <v>655.25</v>
      </c>
      <c r="K417" s="105">
        <f>IF(HLOOKUP($BT417,Prisudvikling!$CC$7:$KP$63,K$3)&gt;0,HLOOKUP($BT417,Prisudvikling!$CC$7:$KP$63,K$3),"")</f>
        <v>237</v>
      </c>
      <c r="L417" s="105">
        <f>IF(HLOOKUP($BT417,Prisudvikling!$CC$7:$KP$63,L$3)&gt;0,HLOOKUP($BT417,Prisudvikling!$CC$7:$KP$63,L$3),"")</f>
        <v>265</v>
      </c>
      <c r="M417" s="105">
        <f>IF(HLOOKUP($BT417,Prisudvikling!$CC$7:$KP$63,M$3)&gt;0,HLOOKUP($BT417,Prisudvikling!$CC$7:$KP$63,M$3),"")</f>
        <v>235</v>
      </c>
      <c r="N417" s="105">
        <f>IF(HLOOKUP($BT417,Prisudvikling!$CC$7:$KP$63,N$3)&gt;0,HLOOKUP($BT417,Prisudvikling!$CC$7:$KP$63,N$3),"")</f>
        <v>1169.5</v>
      </c>
      <c r="O417" s="105">
        <f>IF(HLOOKUP($BT417,Prisudvikling!$CC$7:$KP$63,O$3)&gt;0,HLOOKUP($BT417,Prisudvikling!$CC$7:$KP$63,O$3),"")</f>
        <v>545</v>
      </c>
      <c r="P417" s="105">
        <f>IF(HLOOKUP($BT417,Prisudvikling!$CC$7:$KP$63,P$3)&gt;0,HLOOKUP($BT417,Prisudvikling!$CC$7:$KP$63,P$3),"")</f>
        <v>543</v>
      </c>
      <c r="Q417" s="105">
        <f>IF(HLOOKUP($BT417,Prisudvikling!$CC$7:$KP$63,Q$3)&gt;0,HLOOKUP($BT417,Prisudvikling!$CC$7:$KP$63,Q$3),"")</f>
        <v>975</v>
      </c>
      <c r="R417" s="105">
        <f>IF(HLOOKUP($BT417,Prisudvikling!$CC$7:$KP$63,R$3)&gt;0,HLOOKUP($BT417,Prisudvikling!$CC$7:$KP$63,R$3),"")</f>
        <v>890</v>
      </c>
      <c r="S417" s="105">
        <f>IF(HLOOKUP($BT417,Prisudvikling!$CC$7:$KP$63,S$3)&gt;0,HLOOKUP($BT417,Prisudvikling!$CC$7:$KP$63,S$3),"")</f>
        <v>523</v>
      </c>
      <c r="T417" s="105">
        <f>IF(HLOOKUP($BT417,Prisudvikling!$CC$7:$KP$63,T$3)&gt;0,HLOOKUP($BT417,Prisudvikling!$CC$7:$KP$63,T$3),"")</f>
        <v>495</v>
      </c>
      <c r="U417" s="105">
        <f>IF(HLOOKUP($BT417,Prisudvikling!$CC$7:$KP$63,U$3)&gt;0,HLOOKUP($BT417,Prisudvikling!$CC$7:$KP$63,U$3),"")</f>
        <v>253.75</v>
      </c>
      <c r="V417" s="105">
        <f>IF(HLOOKUP($BT417,Prisudvikling!$CC$7:$KP$63,V$3)&gt;0,HLOOKUP($BT417,Prisudvikling!$CC$7:$KP$63,V$3),"")</f>
        <v>277.25</v>
      </c>
      <c r="W417" s="105">
        <f>IF(HLOOKUP($BT417,Prisudvikling!$CC$7:$KP$63,W$3)&gt;0,HLOOKUP($BT417,Prisudvikling!$CC$7:$KP$63,W$3),"")</f>
        <v>290.75</v>
      </c>
      <c r="X417" s="32" t="str">
        <f>IF(HLOOKUP($BT417,Prisudvikling!$CC$7:$KP$63,X$3)&gt;0,HLOOKUP($BT417,Prisudvikling!$CC$7:$KP$63,X$3),"")</f>
        <v/>
      </c>
      <c r="Y417" s="32">
        <f>IF(HLOOKUP($BT417,Prisudvikling!$CC$7:$KP$63,Y$3)&gt;0,HLOOKUP($BT417,Prisudvikling!$CC$7:$KP$63,Y$3),"")</f>
        <v>1.645344347066922</v>
      </c>
      <c r="Z417" s="32">
        <f>IF(HLOOKUP($BT417,Prisudvikling!$CC$7:$KP$63,Z$3)&gt;0,HLOOKUP($BT417,Prisudvikling!$CC$7:$KP$63,Z$3),"")</f>
        <v>3.0757865753332663</v>
      </c>
      <c r="AA417" s="32">
        <f>IF(HLOOKUP($BT417,Prisudvikling!$CC$7:$KP$63,AA$3)&gt;0,HLOOKUP($BT417,Prisudvikling!$CC$7:$KP$63,AA$3),"")</f>
        <v>1.8199523185923911</v>
      </c>
      <c r="AB417" s="32">
        <f>IF(HLOOKUP($BT417,Prisudvikling!$CC$7:$KP$63,AB$3)&gt;0,HLOOKUP($BT417,Prisudvikling!$CC$7:$KP$63,AB$3),"")</f>
        <v>19.47550451630234</v>
      </c>
      <c r="AC417" s="32">
        <f>IF(HLOOKUP($BT417,Prisudvikling!$CC$7:$KP$63,AC$3)&gt;0,HLOOKUP($BT417,Prisudvikling!$CC$7:$KP$63,AC$3),"")</f>
        <v>12</v>
      </c>
      <c r="AD417" s="32" t="str">
        <f>IF(HLOOKUP($BT417,Prisudvikling!$CC$7:$KP$63,AD$3)&gt;0,HLOOKUP($BT417,Prisudvikling!$CC$7:$KP$63,AD$3),"")</f>
        <v/>
      </c>
      <c r="AE417" s="32" t="str">
        <f>IF(HLOOKUP($BT417,Prisudvikling!$CC$7:$KP$63,AE$3)&gt;0,HLOOKUP($BT417,Prisudvikling!$CC$7:$KP$63,AE$3),"")</f>
        <v/>
      </c>
      <c r="AF417" s="32">
        <f>IF(HLOOKUP($BT417,Prisudvikling!$CC$7:$KP$63,AF$3)&gt;0,HLOOKUP($BT417,Prisudvikling!$CC$7:$KP$63,AF$3),"")</f>
        <v>1300</v>
      </c>
      <c r="AG417" s="32">
        <f>IF(HLOOKUP($BT417,Prisudvikling!$CC$7:$KP$63,AG$3)&gt;0,HLOOKUP($BT417,Prisudvikling!$CC$7:$KP$63,AG$3),"")</f>
        <v>2430</v>
      </c>
      <c r="AH417" s="32">
        <f>IF(HLOOKUP($BT417,Prisudvikling!$CC$7:$KP$63,AH$3)&gt;0,HLOOKUP($BT417,Prisudvikling!$CC$7:$KP$63,AH$3),"")</f>
        <v>1440</v>
      </c>
      <c r="AI417" s="32">
        <f>IF(HLOOKUP($BT417,Prisudvikling!$CC$7:$KP$63,AI$3)&gt;0,HLOOKUP($BT417,Prisudvikling!$CC$7:$KP$63,AI$3),"")</f>
        <v>15370</v>
      </c>
      <c r="AJ417" s="32">
        <f>IF(HLOOKUP($BT417,Prisudvikling!$CC$7:$KP$63,AJ$3)&gt;0,HLOOKUP($BT417,Prisudvikling!$CC$7:$KP$63,AJ$3),"")</f>
        <v>9470</v>
      </c>
      <c r="AK417" s="32" t="str">
        <f>IF(HLOOKUP($BT417,Prisudvikling!$CC$7:$KP$63,AK$3)&gt;0,HLOOKUP($BT417,Prisudvikling!$CC$7:$KP$63,AK$3),"")</f>
        <v xml:space="preserve"> </v>
      </c>
      <c r="AL417" s="32" t="str">
        <f>IF(HLOOKUP($BT417,Prisudvikling!$CC$7:$KP$63,AL$3)&gt;0,HLOOKUP($BT417,Prisudvikling!$CC$7:$KP$63,AL$3),"")</f>
        <v/>
      </c>
      <c r="AM417" s="32" t="str">
        <f>IF(HLOOKUP($BT417,Prisudvikling!$CC$7:$KP$63,AM$3)&gt;0,HLOOKUP($BT417,Prisudvikling!$CC$7:$KP$63,AM$3),"")</f>
        <v/>
      </c>
      <c r="AN417" s="113">
        <f>IF(HLOOKUP($BT417,Prisudvikling!$CC$7:$KP$63,AN$3)&gt;0,HLOOKUP($BT417,Prisudvikling!$CC$7:$KP$63,AN$3),"")</f>
        <v>223.95856153572532</v>
      </c>
      <c r="AO417" s="113">
        <f>IF(HLOOKUP($BT417,Prisudvikling!$CC$7:$KP$63,AO$3)&gt;0,HLOOKUP($BT417,Prisudvikling!$CC$7:$KP$63,AO$3),"")</f>
        <v>232</v>
      </c>
      <c r="AP417" s="113">
        <f>IF(HLOOKUP($BT417,Prisudvikling!$CC$7:$KP$63,AP$3)&gt;0,HLOOKUP($BT417,Prisudvikling!$CC$7:$KP$63,AP$3),"")</f>
        <v>224.32289861396225</v>
      </c>
      <c r="AQ417" s="113">
        <f>IF(HLOOKUP($BT417,Prisudvikling!$CC$7:$KP$63,AQ$3)&gt;0,HLOOKUP($BT417,Prisudvikling!$CC$7:$KP$63,AQ$3),"")</f>
        <v>198.21285003836687</v>
      </c>
      <c r="AR417" s="113">
        <f>IF(HLOOKUP($BT417,Prisudvikling!$CC$7:$KP$63,AR$3)&gt;0,HLOOKUP($BT417,Prisudvikling!$CC$7:$KP$63,AR$3),"")</f>
        <v>206.2</v>
      </c>
      <c r="AS417" s="113">
        <f>IF(HLOOKUP($BT417,Prisudvikling!$CC$7:$KP$63,AS$3)&gt;0,HLOOKUP($BT417,Prisudvikling!$CC$7:$KP$63,AS$3),"")</f>
        <v>195.55804337529938</v>
      </c>
      <c r="AT417" s="113">
        <f>IF(HLOOKUP($BT417,Prisudvikling!$CC$7:$KP$63,AT$3)&gt;0,HLOOKUP($BT417,Prisudvikling!$CC$7:$KP$63,AT$3),"")</f>
        <v>176.01689200239724</v>
      </c>
      <c r="AU417" s="113">
        <f>IF(HLOOKUP($BT417,Prisudvikling!$CC$7:$KP$63,AU$3)&gt;0,HLOOKUP($BT417,Prisudvikling!$CC$7:$KP$63,AU$3),"")</f>
        <v>184</v>
      </c>
      <c r="AV417" s="113" t="str">
        <f>IF(HLOOKUP($BT417,Prisudvikling!$CC$7:$KP$63,AV$3)&gt;0,HLOOKUP($BT417,Prisudvikling!$CC$7:$KP$63,AV$3),"")</f>
        <v/>
      </c>
      <c r="AW417" s="113">
        <f>IF(HLOOKUP($BT417,Prisudvikling!$CC$7:$KP$63,AW$3)&gt;0,HLOOKUP($BT417,Prisudvikling!$CC$7:$KP$63,AW$3),"")</f>
        <v>189.03938509254181</v>
      </c>
      <c r="AX417" s="113">
        <f>IF(HLOOKUP($BT417,Prisudvikling!$CC$7:$KP$63,AX$3)&gt;0,HLOOKUP($BT417,Prisudvikling!$CC$7:$KP$63,AX$3),"")</f>
        <v>197</v>
      </c>
      <c r="BT417">
        <v>94</v>
      </c>
    </row>
    <row r="418" spans="1:72" x14ac:dyDescent="0.2">
      <c r="A418" s="82">
        <f>IF(HLOOKUP($BT418,Prisudvikling!$CC$7:$KP$63,D$3)&gt;0,YEAR(C418),0)</f>
        <v>2013</v>
      </c>
      <c r="B418" s="82">
        <f>IF(HLOOKUP($BT418,Prisudvikling!$CC$7:$KP$63,D$3)&gt;0,MONTH(C418),0)</f>
        <v>4</v>
      </c>
      <c r="C418" s="65">
        <f>IF(HLOOKUP($BT418,Prisudvikling!$CC$7:$KP$63,D$3)&gt;0,HLOOKUP($BT418,Prisudvikling!$CC$7:$KP$63,C$3),"")</f>
        <v>41369</v>
      </c>
      <c r="D418" s="105">
        <f>IF(HLOOKUP($BT418,Prisudvikling!$CC$7:$KP$63,D$3)&gt;0,HLOOKUP($BT418,Prisudvikling!$CC$7:$KP$63,D$3),"")</f>
        <v>170</v>
      </c>
      <c r="E418" s="105">
        <f>IF(HLOOKUP($BT418,Prisudvikling!$CC$7:$KP$63,E$3)&gt;0,HLOOKUP($BT418,Prisudvikling!$CC$7:$KP$63,E$3),"")</f>
        <v>187</v>
      </c>
      <c r="F418" s="105">
        <f>IF(HLOOKUP($BT418,Prisudvikling!$CC$7:$KP$63,F$3)&gt;0,HLOOKUP($BT418,Prisudvikling!$CC$7:$KP$63,F$3),"")</f>
        <v>170</v>
      </c>
      <c r="G418" s="105">
        <f>IF(HLOOKUP($BT418,Prisudvikling!$CC$7:$KP$63,G$3)&gt;0,HLOOKUP($BT418,Prisudvikling!$CC$7:$KP$63,G$3),"")</f>
        <v>196.5</v>
      </c>
      <c r="H418" s="105" t="str">
        <f>IF(HLOOKUP($BT418,Prisudvikling!$CC$7:$KP$63,H$3)&gt;0,HLOOKUP($BT418,Prisudvikling!$CC$7:$KP$63,H$3),"")</f>
        <v/>
      </c>
      <c r="I418" s="105">
        <f>IF(HLOOKUP($BT418,Prisudvikling!$CC$7:$KP$63,I$3)&gt;0,HLOOKUP($BT418,Prisudvikling!$CC$7:$KP$63,I$3),"")</f>
        <v>328</v>
      </c>
      <c r="J418" s="105">
        <f>IF(HLOOKUP($BT418,Prisudvikling!$CC$7:$KP$63,J$3)&gt;0,HLOOKUP($BT418,Prisudvikling!$CC$7:$KP$63,J$3),"")</f>
        <v>655.25</v>
      </c>
      <c r="K418" s="105">
        <f>IF(HLOOKUP($BT418,Prisudvikling!$CC$7:$KP$63,K$3)&gt;0,HLOOKUP($BT418,Prisudvikling!$CC$7:$KP$63,K$3),"")</f>
        <v>249.75</v>
      </c>
      <c r="L418" s="105">
        <f>IF(HLOOKUP($BT418,Prisudvikling!$CC$7:$KP$63,L$3)&gt;0,HLOOKUP($BT418,Prisudvikling!$CC$7:$KP$63,L$3),"")</f>
        <v>269</v>
      </c>
      <c r="M418" s="105">
        <f>IF(HLOOKUP($BT418,Prisudvikling!$CC$7:$KP$63,M$3)&gt;0,HLOOKUP($BT418,Prisudvikling!$CC$7:$KP$63,M$3),"")</f>
        <v>236.75</v>
      </c>
      <c r="N418" s="105">
        <f>IF(HLOOKUP($BT418,Prisudvikling!$CC$7:$KP$63,N$3)&gt;0,HLOOKUP($BT418,Prisudvikling!$CC$7:$KP$63,N$3),"")</f>
        <v>1169.5</v>
      </c>
      <c r="O418" s="105">
        <f>IF(HLOOKUP($BT418,Prisudvikling!$CC$7:$KP$63,O$3)&gt;0,HLOOKUP($BT418,Prisudvikling!$CC$7:$KP$63,O$3),"")</f>
        <v>545</v>
      </c>
      <c r="P418" s="105" t="str">
        <f>IF(HLOOKUP($BT418,Prisudvikling!$CC$7:$KP$63,P$3)&gt;0,HLOOKUP($BT418,Prisudvikling!$CC$7:$KP$63,P$3),"")</f>
        <v/>
      </c>
      <c r="Q418" s="105">
        <f>IF(HLOOKUP($BT418,Prisudvikling!$CC$7:$KP$63,Q$3)&gt;0,HLOOKUP($BT418,Prisudvikling!$CC$7:$KP$63,Q$3),"")</f>
        <v>975</v>
      </c>
      <c r="R418" s="105">
        <f>IF(HLOOKUP($BT418,Prisudvikling!$CC$7:$KP$63,R$3)&gt;0,HLOOKUP($BT418,Prisudvikling!$CC$7:$KP$63,R$3),"")</f>
        <v>890</v>
      </c>
      <c r="S418" s="105">
        <f>IF(HLOOKUP($BT418,Prisudvikling!$CC$7:$KP$63,S$3)&gt;0,HLOOKUP($BT418,Prisudvikling!$CC$7:$KP$63,S$3),"")</f>
        <v>523</v>
      </c>
      <c r="T418" s="105">
        <f>IF(HLOOKUP($BT418,Prisudvikling!$CC$7:$KP$63,T$3)&gt;0,HLOOKUP($BT418,Prisudvikling!$CC$7:$KP$63,T$3),"")</f>
        <v>495</v>
      </c>
      <c r="U418" s="105">
        <f>IF(HLOOKUP($BT418,Prisudvikling!$CC$7:$KP$63,U$3)&gt;0,HLOOKUP($BT418,Prisudvikling!$CC$7:$KP$63,U$3),"")</f>
        <v>256</v>
      </c>
      <c r="V418" s="105">
        <f>IF(HLOOKUP($BT418,Prisudvikling!$CC$7:$KP$63,V$3)&gt;0,HLOOKUP($BT418,Prisudvikling!$CC$7:$KP$63,V$3),"")</f>
        <v>279.25</v>
      </c>
      <c r="W418" s="105">
        <f>IF(HLOOKUP($BT418,Prisudvikling!$CC$7:$KP$63,W$3)&gt;0,HLOOKUP($BT418,Prisudvikling!$CC$7:$KP$63,W$3),"")</f>
        <v>292.5</v>
      </c>
      <c r="X418" s="32" t="str">
        <f>IF(HLOOKUP($BT418,Prisudvikling!$CC$7:$KP$63,X$3)&gt;0,HLOOKUP($BT418,Prisudvikling!$CC$7:$KP$63,X$3),"")</f>
        <v/>
      </c>
      <c r="Y418" s="32">
        <f>IF(HLOOKUP($BT418,Prisudvikling!$CC$7:$KP$63,Y$3)&gt;0,HLOOKUP($BT418,Prisudvikling!$CC$7:$KP$63,Y$3),"")</f>
        <v>1.645344347066922</v>
      </c>
      <c r="Z418" s="32">
        <f>IF(HLOOKUP($BT418,Prisudvikling!$CC$7:$KP$63,Z$3)&gt;0,HLOOKUP($BT418,Prisudvikling!$CC$7:$KP$63,Z$3),"")</f>
        <v>3.0757865753332663</v>
      </c>
      <c r="AA418" s="32">
        <f>IF(HLOOKUP($BT418,Prisudvikling!$CC$7:$KP$63,AA$3)&gt;0,HLOOKUP($BT418,Prisudvikling!$CC$7:$KP$63,AA$3),"")</f>
        <v>1.8199523185923911</v>
      </c>
      <c r="AB418" s="32">
        <f>IF(HLOOKUP($BT418,Prisudvikling!$CC$7:$KP$63,AB$3)&gt;0,HLOOKUP($BT418,Prisudvikling!$CC$7:$KP$63,AB$3),"")</f>
        <v>19.47550451630234</v>
      </c>
      <c r="AC418" s="32">
        <f>IF(HLOOKUP($BT418,Prisudvikling!$CC$7:$KP$63,AC$3)&gt;0,HLOOKUP($BT418,Prisudvikling!$CC$7:$KP$63,AC$3),"")</f>
        <v>12</v>
      </c>
      <c r="AD418" s="32" t="str">
        <f>IF(HLOOKUP($BT418,Prisudvikling!$CC$7:$KP$63,AD$3)&gt;0,HLOOKUP($BT418,Prisudvikling!$CC$7:$KP$63,AD$3),"")</f>
        <v/>
      </c>
      <c r="AE418" s="32" t="str">
        <f>IF(HLOOKUP($BT418,Prisudvikling!$CC$7:$KP$63,AE$3)&gt;0,HLOOKUP($BT418,Prisudvikling!$CC$7:$KP$63,AE$3),"")</f>
        <v/>
      </c>
      <c r="AF418" s="32">
        <f>IF(HLOOKUP($BT418,Prisudvikling!$CC$7:$KP$63,AF$3)&gt;0,HLOOKUP($BT418,Prisudvikling!$CC$7:$KP$63,AF$3),"")</f>
        <v>1300</v>
      </c>
      <c r="AG418" s="32">
        <f>IF(HLOOKUP($BT418,Prisudvikling!$CC$7:$KP$63,AG$3)&gt;0,HLOOKUP($BT418,Prisudvikling!$CC$7:$KP$63,AG$3),"")</f>
        <v>2430</v>
      </c>
      <c r="AH418" s="32">
        <f>IF(HLOOKUP($BT418,Prisudvikling!$CC$7:$KP$63,AH$3)&gt;0,HLOOKUP($BT418,Prisudvikling!$CC$7:$KP$63,AH$3),"")</f>
        <v>1440</v>
      </c>
      <c r="AI418" s="32">
        <f>IF(HLOOKUP($BT418,Prisudvikling!$CC$7:$KP$63,AI$3)&gt;0,HLOOKUP($BT418,Prisudvikling!$CC$7:$KP$63,AI$3),"")</f>
        <v>15370</v>
      </c>
      <c r="AJ418" s="32">
        <f>IF(HLOOKUP($BT418,Prisudvikling!$CC$7:$KP$63,AJ$3)&gt;0,HLOOKUP($BT418,Prisudvikling!$CC$7:$KP$63,AJ$3),"")</f>
        <v>9470</v>
      </c>
      <c r="AK418" s="32" t="str">
        <f>IF(HLOOKUP($BT418,Prisudvikling!$CC$7:$KP$63,AK$3)&gt;0,HLOOKUP($BT418,Prisudvikling!$CC$7:$KP$63,AK$3),"")</f>
        <v xml:space="preserve"> </v>
      </c>
      <c r="AL418" s="32" t="str">
        <f>IF(HLOOKUP($BT418,Prisudvikling!$CC$7:$KP$63,AL$3)&gt;0,HLOOKUP($BT418,Prisudvikling!$CC$7:$KP$63,AL$3),"")</f>
        <v/>
      </c>
      <c r="AM418" s="32" t="str">
        <f>IF(HLOOKUP($BT418,Prisudvikling!$CC$7:$KP$63,AM$3)&gt;0,HLOOKUP($BT418,Prisudvikling!$CC$7:$KP$63,AM$3),"")</f>
        <v/>
      </c>
      <c r="AN418" s="113">
        <f>IF(HLOOKUP($BT418,Prisudvikling!$CC$7:$KP$63,AN$3)&gt;0,HLOOKUP($BT418,Prisudvikling!$CC$7:$KP$63,AN$3),"")</f>
        <v>225.57779681795066</v>
      </c>
      <c r="AO418" s="113">
        <f>IF(HLOOKUP($BT418,Prisudvikling!$CC$7:$KP$63,AO$3)&gt;0,HLOOKUP($BT418,Prisudvikling!$CC$7:$KP$63,AO$3),"")</f>
        <v>233.6</v>
      </c>
      <c r="AP418" s="113">
        <f>IF(HLOOKUP($BT418,Prisudvikling!$CC$7:$KP$63,AP$3)&gt;0,HLOOKUP($BT418,Prisudvikling!$CC$7:$KP$63,AP$3),"")</f>
        <v>226.64163155517278</v>
      </c>
      <c r="AQ418" s="113">
        <f>IF(HLOOKUP($BT418,Prisudvikling!$CC$7:$KP$63,AQ$3)&gt;0,HLOOKUP($BT418,Prisudvikling!$CC$7:$KP$63,AQ$3),"")</f>
        <v>201.51131848719362</v>
      </c>
      <c r="AR418" s="113">
        <f>IF(HLOOKUP($BT418,Prisudvikling!$CC$7:$KP$63,AR$3)&gt;0,HLOOKUP($BT418,Prisudvikling!$CC$7:$KP$63,AR$3),"")</f>
        <v>209.5</v>
      </c>
      <c r="AS418" s="113">
        <f>IF(HLOOKUP($BT418,Prisudvikling!$CC$7:$KP$63,AS$3)&gt;0,HLOOKUP($BT418,Prisudvikling!$CC$7:$KP$63,AS$3),"")</f>
        <v>198.00000504755198</v>
      </c>
      <c r="AT418" s="113">
        <f>IF(HLOOKUP($BT418,Prisudvikling!$CC$7:$KP$63,AT$3)&gt;0,HLOOKUP($BT418,Prisudvikling!$CC$7:$KP$63,AT$3),"")</f>
        <v>177.81307554235732</v>
      </c>
      <c r="AU418" s="113">
        <f>IF(HLOOKUP($BT418,Prisudvikling!$CC$7:$KP$63,AU$3)&gt;0,HLOOKUP($BT418,Prisudvikling!$CC$7:$KP$63,AU$3),"")</f>
        <v>185.8</v>
      </c>
      <c r="AV418" s="113" t="str">
        <f>IF(HLOOKUP($BT418,Prisudvikling!$CC$7:$KP$63,AV$3)&gt;0,HLOOKUP($BT418,Prisudvikling!$CC$7:$KP$63,AV$3),"")</f>
        <v/>
      </c>
      <c r="AW418" s="113">
        <f>IF(HLOOKUP($BT418,Prisudvikling!$CC$7:$KP$63,AW$3)&gt;0,HLOOKUP($BT418,Prisudvikling!$CC$7:$KP$63,AW$3),"")</f>
        <v>191.95182095645072</v>
      </c>
      <c r="AX418" s="113">
        <f>IF(HLOOKUP($BT418,Prisudvikling!$CC$7:$KP$63,AX$3)&gt;0,HLOOKUP($BT418,Prisudvikling!$CC$7:$KP$63,AX$3),"")</f>
        <v>200</v>
      </c>
      <c r="BT418">
        <v>95</v>
      </c>
    </row>
    <row r="419" spans="1:72" x14ac:dyDescent="0.2">
      <c r="A419" s="82">
        <f>IF(HLOOKUP($BT419,Prisudvikling!$CC$7:$KP$63,D$3)&gt;0,YEAR(C419),0)</f>
        <v>2013</v>
      </c>
      <c r="B419" s="82">
        <f>IF(HLOOKUP($BT419,Prisudvikling!$CC$7:$KP$63,D$3)&gt;0,MONTH(C419),0)</f>
        <v>4</v>
      </c>
      <c r="C419" s="65">
        <f>IF(HLOOKUP($BT419,Prisudvikling!$CC$7:$KP$63,D$3)&gt;0,HLOOKUP($BT419,Prisudvikling!$CC$7:$KP$63,C$3),"")</f>
        <v>41376</v>
      </c>
      <c r="D419" s="105">
        <f>IF(HLOOKUP($BT419,Prisudvikling!$CC$7:$KP$63,D$3)&gt;0,HLOOKUP($BT419,Prisudvikling!$CC$7:$KP$63,D$3),"")</f>
        <v>172</v>
      </c>
      <c r="E419" s="105">
        <f>IF(HLOOKUP($BT419,Prisudvikling!$CC$7:$KP$63,E$3)&gt;0,HLOOKUP($BT419,Prisudvikling!$CC$7:$KP$63,E$3),"")</f>
        <v>189</v>
      </c>
      <c r="F419" s="105">
        <f>IF(HLOOKUP($BT419,Prisudvikling!$CC$7:$KP$63,F$3)&gt;0,HLOOKUP($BT419,Prisudvikling!$CC$7:$KP$63,F$3),"")</f>
        <v>170</v>
      </c>
      <c r="G419" s="105">
        <f>IF(HLOOKUP($BT419,Prisudvikling!$CC$7:$KP$63,G$3)&gt;0,HLOOKUP($BT419,Prisudvikling!$CC$7:$KP$63,G$3),"")</f>
        <v>195</v>
      </c>
      <c r="H419" s="105" t="str">
        <f>IF(HLOOKUP($BT419,Prisudvikling!$CC$7:$KP$63,H$3)&gt;0,HLOOKUP($BT419,Prisudvikling!$CC$7:$KP$63,H$3),"")</f>
        <v/>
      </c>
      <c r="I419" s="105">
        <f>IF(HLOOKUP($BT419,Prisudvikling!$CC$7:$KP$63,I$3)&gt;0,HLOOKUP($BT419,Prisudvikling!$CC$7:$KP$63,I$3),"")</f>
        <v>323</v>
      </c>
      <c r="J419" s="105">
        <f>IF(HLOOKUP($BT419,Prisudvikling!$CC$7:$KP$63,J$3)&gt;0,HLOOKUP($BT419,Prisudvikling!$CC$7:$KP$63,J$3),"")</f>
        <v>655.25</v>
      </c>
      <c r="K419" s="105">
        <f>IF(HLOOKUP($BT419,Prisudvikling!$CC$7:$KP$63,K$3)&gt;0,HLOOKUP($BT419,Prisudvikling!$CC$7:$KP$63,K$3),"")</f>
        <v>245</v>
      </c>
      <c r="L419" s="105">
        <f>IF(HLOOKUP($BT419,Prisudvikling!$CC$7:$KP$63,L$3)&gt;0,HLOOKUP($BT419,Prisudvikling!$CC$7:$KP$63,L$3),"")</f>
        <v>265</v>
      </c>
      <c r="M419" s="105">
        <f>IF(HLOOKUP($BT419,Prisudvikling!$CC$7:$KP$63,M$3)&gt;0,HLOOKUP($BT419,Prisudvikling!$CC$7:$KP$63,M$3),"")</f>
        <v>236.75</v>
      </c>
      <c r="N419" s="105">
        <f>IF(HLOOKUP($BT419,Prisudvikling!$CC$7:$KP$63,N$3)&gt;0,HLOOKUP($BT419,Prisudvikling!$CC$7:$KP$63,N$3),"")</f>
        <v>1190.5</v>
      </c>
      <c r="O419" s="105">
        <f>IF(HLOOKUP($BT419,Prisudvikling!$CC$7:$KP$63,O$3)&gt;0,HLOOKUP($BT419,Prisudvikling!$CC$7:$KP$63,O$3),"")</f>
        <v>550.25</v>
      </c>
      <c r="P419" s="105">
        <f>IF(HLOOKUP($BT419,Prisudvikling!$CC$7:$KP$63,P$3)&gt;0,HLOOKUP($BT419,Prisudvikling!$CC$7:$KP$63,P$3),"")</f>
        <v>543</v>
      </c>
      <c r="Q419" s="105">
        <f>IF(HLOOKUP($BT419,Prisudvikling!$CC$7:$KP$63,Q$3)&gt;0,HLOOKUP($BT419,Prisudvikling!$CC$7:$KP$63,Q$3),"")</f>
        <v>975</v>
      </c>
      <c r="R419" s="105">
        <f>IF(HLOOKUP($BT419,Prisudvikling!$CC$7:$KP$63,R$3)&gt;0,HLOOKUP($BT419,Prisudvikling!$CC$7:$KP$63,R$3),"")</f>
        <v>890</v>
      </c>
      <c r="S419" s="105">
        <f>IF(HLOOKUP($BT419,Prisudvikling!$CC$7:$KP$63,S$3)&gt;0,HLOOKUP($BT419,Prisudvikling!$CC$7:$KP$63,S$3),"")</f>
        <v>523</v>
      </c>
      <c r="T419" s="105">
        <f>IF(HLOOKUP($BT419,Prisudvikling!$CC$7:$KP$63,T$3)&gt;0,HLOOKUP($BT419,Prisudvikling!$CC$7:$KP$63,T$3),"")</f>
        <v>495</v>
      </c>
      <c r="U419" s="105">
        <f>IF(HLOOKUP($BT419,Prisudvikling!$CC$7:$KP$63,U$3)&gt;0,HLOOKUP($BT419,Prisudvikling!$CC$7:$KP$63,U$3),"")</f>
        <v>253.5</v>
      </c>
      <c r="V419" s="105">
        <f>IF(HLOOKUP($BT419,Prisudvikling!$CC$7:$KP$63,V$3)&gt;0,HLOOKUP($BT419,Prisudvikling!$CC$7:$KP$63,V$3),"")</f>
        <v>278</v>
      </c>
      <c r="W419" s="105">
        <f>IF(HLOOKUP($BT419,Prisudvikling!$CC$7:$KP$63,W$3)&gt;0,HLOOKUP($BT419,Prisudvikling!$CC$7:$KP$63,W$3),"")</f>
        <v>290</v>
      </c>
      <c r="X419" s="32" t="str">
        <f>IF(HLOOKUP($BT419,Prisudvikling!$CC$7:$KP$63,X$3)&gt;0,HLOOKUP($BT419,Prisudvikling!$CC$7:$KP$63,X$3),"")</f>
        <v/>
      </c>
      <c r="Y419" s="32">
        <f>IF(HLOOKUP($BT419,Prisudvikling!$CC$7:$KP$63,Y$3)&gt;0,HLOOKUP($BT419,Prisudvikling!$CC$7:$KP$63,Y$3),"")</f>
        <v>1.645344347066922</v>
      </c>
      <c r="Z419" s="32">
        <f>IF(HLOOKUP($BT419,Prisudvikling!$CC$7:$KP$63,Z$3)&gt;0,HLOOKUP($BT419,Prisudvikling!$CC$7:$KP$63,Z$3),"")</f>
        <v>3.0757865753332663</v>
      </c>
      <c r="AA419" s="32">
        <f>IF(HLOOKUP($BT419,Prisudvikling!$CC$7:$KP$63,AA$3)&gt;0,HLOOKUP($BT419,Prisudvikling!$CC$7:$KP$63,AA$3),"")</f>
        <v>1.8199523185923911</v>
      </c>
      <c r="AB419" s="32">
        <f>IF(HLOOKUP($BT419,Prisudvikling!$CC$7:$KP$63,AB$3)&gt;0,HLOOKUP($BT419,Prisudvikling!$CC$7:$KP$63,AB$3),"")</f>
        <v>19.47550451630234</v>
      </c>
      <c r="AC419" s="32">
        <f>IF(HLOOKUP($BT419,Prisudvikling!$CC$7:$KP$63,AC$3)&gt;0,HLOOKUP($BT419,Prisudvikling!$CC$7:$KP$63,AC$3),"")</f>
        <v>12</v>
      </c>
      <c r="AD419" s="32" t="str">
        <f>IF(HLOOKUP($BT419,Prisudvikling!$CC$7:$KP$63,AD$3)&gt;0,HLOOKUP($BT419,Prisudvikling!$CC$7:$KP$63,AD$3),"")</f>
        <v/>
      </c>
      <c r="AE419" s="32" t="str">
        <f>IF(HLOOKUP($BT419,Prisudvikling!$CC$7:$KP$63,AE$3)&gt;0,HLOOKUP($BT419,Prisudvikling!$CC$7:$KP$63,AE$3),"")</f>
        <v/>
      </c>
      <c r="AF419" s="32">
        <f>IF(HLOOKUP($BT419,Prisudvikling!$CC$7:$KP$63,AF$3)&gt;0,HLOOKUP($BT419,Prisudvikling!$CC$7:$KP$63,AF$3),"")</f>
        <v>1300</v>
      </c>
      <c r="AG419" s="32">
        <f>IF(HLOOKUP($BT419,Prisudvikling!$CC$7:$KP$63,AG$3)&gt;0,HLOOKUP($BT419,Prisudvikling!$CC$7:$KP$63,AG$3),"")</f>
        <v>2430</v>
      </c>
      <c r="AH419" s="32">
        <f>IF(HLOOKUP($BT419,Prisudvikling!$CC$7:$KP$63,AH$3)&gt;0,HLOOKUP($BT419,Prisudvikling!$CC$7:$KP$63,AH$3),"")</f>
        <v>1440</v>
      </c>
      <c r="AI419" s="32">
        <f>IF(HLOOKUP($BT419,Prisudvikling!$CC$7:$KP$63,AI$3)&gt;0,HLOOKUP($BT419,Prisudvikling!$CC$7:$KP$63,AI$3),"")</f>
        <v>15370</v>
      </c>
      <c r="AJ419" s="32">
        <f>IF(HLOOKUP($BT419,Prisudvikling!$CC$7:$KP$63,AJ$3)&gt;0,HLOOKUP($BT419,Prisudvikling!$CC$7:$KP$63,AJ$3),"")</f>
        <v>9470</v>
      </c>
      <c r="AK419" s="32" t="str">
        <f>IF(HLOOKUP($BT419,Prisudvikling!$CC$7:$KP$63,AK$3)&gt;0,HLOOKUP($BT419,Prisudvikling!$CC$7:$KP$63,AK$3),"")</f>
        <v xml:space="preserve"> </v>
      </c>
      <c r="AL419" s="32" t="str">
        <f>IF(HLOOKUP($BT419,Prisudvikling!$CC$7:$KP$63,AL$3)&gt;0,HLOOKUP($BT419,Prisudvikling!$CC$7:$KP$63,AL$3),"")</f>
        <v/>
      </c>
      <c r="AM419" s="32" t="str">
        <f>IF(HLOOKUP($BT419,Prisudvikling!$CC$7:$KP$63,AM$3)&gt;0,HLOOKUP($BT419,Prisudvikling!$CC$7:$KP$63,AM$3),"")</f>
        <v/>
      </c>
      <c r="AN419" s="113">
        <f>IF(HLOOKUP($BT419,Prisudvikling!$CC$7:$KP$63,AN$3)&gt;0,HLOOKUP($BT419,Prisudvikling!$CC$7:$KP$63,AN$3),"")</f>
        <v>225.77848728967231</v>
      </c>
      <c r="AO419" s="113">
        <f>IF(HLOOKUP($BT419,Prisudvikling!$CC$7:$KP$63,AO$3)&gt;0,HLOOKUP($BT419,Prisudvikling!$CC$7:$KP$63,AO$3),"")</f>
        <v>233.8</v>
      </c>
      <c r="AP419" s="113">
        <f>IF(HLOOKUP($BT419,Prisudvikling!$CC$7:$KP$63,AP$3)&gt;0,HLOOKUP($BT419,Prisudvikling!$CC$7:$KP$63,AP$3),"")</f>
        <v>227.11058241363369</v>
      </c>
      <c r="AQ419" s="113">
        <f>IF(HLOOKUP($BT419,Prisudvikling!$CC$7:$KP$63,AQ$3)&gt;0,HLOOKUP($BT419,Prisudvikling!$CC$7:$KP$63,AQ$3),"")</f>
        <v>199.62692608809178</v>
      </c>
      <c r="AR419" s="113">
        <f>IF(HLOOKUP($BT419,Prisudvikling!$CC$7:$KP$63,AR$3)&gt;0,HLOOKUP($BT419,Prisudvikling!$CC$7:$KP$63,AR$3),"")</f>
        <v>207.6</v>
      </c>
      <c r="AS419" s="113">
        <f>IF(HLOOKUP($BT419,Prisudvikling!$CC$7:$KP$63,AS$3)&gt;0,HLOOKUP($BT419,Prisudvikling!$CC$7:$KP$63,AS$3),"")</f>
        <v>198.4989048197917</v>
      </c>
      <c r="AT419" s="113">
        <f>IF(HLOOKUP($BT419,Prisudvikling!$CC$7:$KP$63,AT$3)&gt;0,HLOOKUP($BT419,Prisudvikling!$CC$7:$KP$63,AT$3),"")</f>
        <v>177.52753458714744</v>
      </c>
      <c r="AU419" s="113">
        <f>IF(HLOOKUP($BT419,Prisudvikling!$CC$7:$KP$63,AU$3)&gt;0,HLOOKUP($BT419,Prisudvikling!$CC$7:$KP$63,AU$3),"")</f>
        <v>185.5</v>
      </c>
      <c r="AV419" s="113" t="str">
        <f>IF(HLOOKUP($BT419,Prisudvikling!$CC$7:$KP$63,AV$3)&gt;0,HLOOKUP($BT419,Prisudvikling!$CC$7:$KP$63,AV$3),"")</f>
        <v/>
      </c>
      <c r="AW419" s="113">
        <f>IF(HLOOKUP($BT419,Prisudvikling!$CC$7:$KP$63,AW$3)&gt;0,HLOOKUP($BT419,Prisudvikling!$CC$7:$KP$63,AW$3),"")</f>
        <v>190.53394455915472</v>
      </c>
      <c r="AX419" s="113">
        <f>IF(HLOOKUP($BT419,Prisudvikling!$CC$7:$KP$63,AX$3)&gt;0,HLOOKUP($BT419,Prisudvikling!$CC$7:$KP$63,AX$3),"")</f>
        <v>198.5</v>
      </c>
      <c r="BT419">
        <v>96</v>
      </c>
    </row>
    <row r="420" spans="1:72" x14ac:dyDescent="0.2">
      <c r="A420" s="82">
        <f>IF(HLOOKUP($BT420,Prisudvikling!$CC$7:$KP$63,D$3)&gt;0,YEAR(C420),0)</f>
        <v>2013</v>
      </c>
      <c r="B420" s="82">
        <f>IF(HLOOKUP($BT420,Prisudvikling!$CC$7:$KP$63,D$3)&gt;0,MONTH(C420),0)</f>
        <v>4</v>
      </c>
      <c r="C420" s="65">
        <f>IF(HLOOKUP($BT420,Prisudvikling!$CC$7:$KP$63,D$3)&gt;0,HLOOKUP($BT420,Prisudvikling!$CC$7:$KP$63,C$3),"")</f>
        <v>41383</v>
      </c>
      <c r="D420" s="105">
        <f>IF(HLOOKUP($BT420,Prisudvikling!$CC$7:$KP$63,D$3)&gt;0,HLOOKUP($BT420,Prisudvikling!$CC$7:$KP$63,D$3),"")</f>
        <v>172</v>
      </c>
      <c r="E420" s="105">
        <f>IF(HLOOKUP($BT420,Prisudvikling!$CC$7:$KP$63,E$3)&gt;0,HLOOKUP($BT420,Prisudvikling!$CC$7:$KP$63,E$3),"")</f>
        <v>189</v>
      </c>
      <c r="F420" s="105">
        <f>IF(HLOOKUP($BT420,Prisudvikling!$CC$7:$KP$63,F$3)&gt;0,HLOOKUP($BT420,Prisudvikling!$CC$7:$KP$63,F$3),"")</f>
        <v>165</v>
      </c>
      <c r="G420" s="105">
        <f>IF(HLOOKUP($BT420,Prisudvikling!$CC$7:$KP$63,G$3)&gt;0,HLOOKUP($BT420,Prisudvikling!$CC$7:$KP$63,G$3),"")</f>
        <v>195</v>
      </c>
      <c r="H420" s="105" t="str">
        <f>IF(HLOOKUP($BT420,Prisudvikling!$CC$7:$KP$63,H$3)&gt;0,HLOOKUP($BT420,Prisudvikling!$CC$7:$KP$63,H$3),"")</f>
        <v/>
      </c>
      <c r="I420" s="105">
        <f>IF(HLOOKUP($BT420,Prisudvikling!$CC$7:$KP$63,I$3)&gt;0,HLOOKUP($BT420,Prisudvikling!$CC$7:$KP$63,I$3),"")</f>
        <v>317</v>
      </c>
      <c r="J420" s="105">
        <f>IF(HLOOKUP($BT420,Prisudvikling!$CC$7:$KP$63,J$3)&gt;0,HLOOKUP($BT420,Prisudvikling!$CC$7:$KP$63,J$3),"")</f>
        <v>660.25</v>
      </c>
      <c r="K420" s="105">
        <f>IF(HLOOKUP($BT420,Prisudvikling!$CC$7:$KP$63,K$3)&gt;0,HLOOKUP($BT420,Prisudvikling!$CC$7:$KP$63,K$3),"")</f>
        <v>247</v>
      </c>
      <c r="L420" s="105">
        <f>IF(HLOOKUP($BT420,Prisudvikling!$CC$7:$KP$63,L$3)&gt;0,HLOOKUP($BT420,Prisudvikling!$CC$7:$KP$63,L$3),"")</f>
        <v>266</v>
      </c>
      <c r="M420" s="105">
        <f>IF(HLOOKUP($BT420,Prisudvikling!$CC$7:$KP$63,M$3)&gt;0,HLOOKUP($BT420,Prisudvikling!$CC$7:$KP$63,M$3),"")</f>
        <v>230.75</v>
      </c>
      <c r="N420" s="105">
        <f>IF(HLOOKUP($BT420,Prisudvikling!$CC$7:$KP$63,N$3)&gt;0,HLOOKUP($BT420,Prisudvikling!$CC$7:$KP$63,N$3),"")</f>
        <v>1190.5</v>
      </c>
      <c r="O420" s="105">
        <f>IF(HLOOKUP($BT420,Prisudvikling!$CC$7:$KP$63,O$3)&gt;0,HLOOKUP($BT420,Prisudvikling!$CC$7:$KP$63,O$3),"")</f>
        <v>542.25</v>
      </c>
      <c r="P420" s="105">
        <f>IF(HLOOKUP($BT420,Prisudvikling!$CC$7:$KP$63,P$3)&gt;0,HLOOKUP($BT420,Prisudvikling!$CC$7:$KP$63,P$3),"")</f>
        <v>543</v>
      </c>
      <c r="Q420" s="105">
        <f>IF(HLOOKUP($BT420,Prisudvikling!$CC$7:$KP$63,Q$3)&gt;0,HLOOKUP($BT420,Prisudvikling!$CC$7:$KP$63,Q$3),"")</f>
        <v>975</v>
      </c>
      <c r="R420" s="105">
        <f>IF(HLOOKUP($BT420,Prisudvikling!$CC$7:$KP$63,R$3)&gt;0,HLOOKUP($BT420,Prisudvikling!$CC$7:$KP$63,R$3),"")</f>
        <v>890</v>
      </c>
      <c r="S420" s="105">
        <f>IF(HLOOKUP($BT420,Prisudvikling!$CC$7:$KP$63,S$3)&gt;0,HLOOKUP($BT420,Prisudvikling!$CC$7:$KP$63,S$3),"")</f>
        <v>523</v>
      </c>
      <c r="T420" s="105">
        <f>IF(HLOOKUP($BT420,Prisudvikling!$CC$7:$KP$63,T$3)&gt;0,HLOOKUP($BT420,Prisudvikling!$CC$7:$KP$63,T$3),"")</f>
        <v>495</v>
      </c>
      <c r="U420" s="105">
        <f>IF(HLOOKUP($BT420,Prisudvikling!$CC$7:$KP$63,U$3)&gt;0,HLOOKUP($BT420,Prisudvikling!$CC$7:$KP$63,U$3),"")</f>
        <v>253.5</v>
      </c>
      <c r="V420" s="105">
        <f>IF(HLOOKUP($BT420,Prisudvikling!$CC$7:$KP$63,V$3)&gt;0,HLOOKUP($BT420,Prisudvikling!$CC$7:$KP$63,V$3),"")</f>
        <v>278</v>
      </c>
      <c r="W420" s="105">
        <f>IF(HLOOKUP($BT420,Prisudvikling!$CC$7:$KP$63,W$3)&gt;0,HLOOKUP($BT420,Prisudvikling!$CC$7:$KP$63,W$3),"")</f>
        <v>290.25</v>
      </c>
      <c r="X420" s="32" t="str">
        <f>IF(HLOOKUP($BT420,Prisudvikling!$CC$7:$KP$63,X$3)&gt;0,HLOOKUP($BT420,Prisudvikling!$CC$7:$KP$63,X$3),"")</f>
        <v/>
      </c>
      <c r="Y420" s="32">
        <f>IF(HLOOKUP($BT420,Prisudvikling!$CC$7:$KP$63,Y$3)&gt;0,HLOOKUP($BT420,Prisudvikling!$CC$7:$KP$63,Y$3),"")</f>
        <v>1.645344347066922</v>
      </c>
      <c r="Z420" s="32">
        <f>IF(HLOOKUP($BT420,Prisudvikling!$CC$7:$KP$63,Z$3)&gt;0,HLOOKUP($BT420,Prisudvikling!$CC$7:$KP$63,Z$3),"")</f>
        <v>3.0757865753332663</v>
      </c>
      <c r="AA420" s="32">
        <f>IF(HLOOKUP($BT420,Prisudvikling!$CC$7:$KP$63,AA$3)&gt;0,HLOOKUP($BT420,Prisudvikling!$CC$7:$KP$63,AA$3),"")</f>
        <v>1.8199523185923911</v>
      </c>
      <c r="AB420" s="32">
        <f>IF(HLOOKUP($BT420,Prisudvikling!$CC$7:$KP$63,AB$3)&gt;0,HLOOKUP($BT420,Prisudvikling!$CC$7:$KP$63,AB$3),"")</f>
        <v>19.47550451630234</v>
      </c>
      <c r="AC420" s="32">
        <f>IF(HLOOKUP($BT420,Prisudvikling!$CC$7:$KP$63,AC$3)&gt;0,HLOOKUP($BT420,Prisudvikling!$CC$7:$KP$63,AC$3),"")</f>
        <v>12</v>
      </c>
      <c r="AD420" s="32" t="str">
        <f>IF(HLOOKUP($BT420,Prisudvikling!$CC$7:$KP$63,AD$3)&gt;0,HLOOKUP($BT420,Prisudvikling!$CC$7:$KP$63,AD$3),"")</f>
        <v/>
      </c>
      <c r="AE420" s="32" t="str">
        <f>IF(HLOOKUP($BT420,Prisudvikling!$CC$7:$KP$63,AE$3)&gt;0,HLOOKUP($BT420,Prisudvikling!$CC$7:$KP$63,AE$3),"")</f>
        <v/>
      </c>
      <c r="AF420" s="32">
        <f>IF(HLOOKUP($BT420,Prisudvikling!$CC$7:$KP$63,AF$3)&gt;0,HLOOKUP($BT420,Prisudvikling!$CC$7:$KP$63,AF$3),"")</f>
        <v>1300</v>
      </c>
      <c r="AG420" s="32">
        <f>IF(HLOOKUP($BT420,Prisudvikling!$CC$7:$KP$63,AG$3)&gt;0,HLOOKUP($BT420,Prisudvikling!$CC$7:$KP$63,AG$3),"")</f>
        <v>2430</v>
      </c>
      <c r="AH420" s="32">
        <f>IF(HLOOKUP($BT420,Prisudvikling!$CC$7:$KP$63,AH$3)&gt;0,HLOOKUP($BT420,Prisudvikling!$CC$7:$KP$63,AH$3),"")</f>
        <v>1440</v>
      </c>
      <c r="AI420" s="32">
        <f>IF(HLOOKUP($BT420,Prisudvikling!$CC$7:$KP$63,AI$3)&gt;0,HLOOKUP($BT420,Prisudvikling!$CC$7:$KP$63,AI$3),"")</f>
        <v>15370</v>
      </c>
      <c r="AJ420" s="32">
        <f>IF(HLOOKUP($BT420,Prisudvikling!$CC$7:$KP$63,AJ$3)&gt;0,HLOOKUP($BT420,Prisudvikling!$CC$7:$KP$63,AJ$3),"")</f>
        <v>9470</v>
      </c>
      <c r="AK420" s="32" t="str">
        <f>IF(HLOOKUP($BT420,Prisudvikling!$CC$7:$KP$63,AK$3)&gt;0,HLOOKUP($BT420,Prisudvikling!$CC$7:$KP$63,AK$3),"")</f>
        <v xml:space="preserve"> </v>
      </c>
      <c r="AL420" s="32" t="str">
        <f>IF(HLOOKUP($BT420,Prisudvikling!$CC$7:$KP$63,AL$3)&gt;0,HLOOKUP($BT420,Prisudvikling!$CC$7:$KP$63,AL$3),"")</f>
        <v/>
      </c>
      <c r="AM420" s="32" t="str">
        <f>IF(HLOOKUP($BT420,Prisudvikling!$CC$7:$KP$63,AM$3)&gt;0,HLOOKUP($BT420,Prisudvikling!$CC$7:$KP$63,AM$3),"")</f>
        <v/>
      </c>
      <c r="AN420" s="113">
        <f>IF(HLOOKUP($BT420,Prisudvikling!$CC$7:$KP$63,AN$3)&gt;0,HLOOKUP($BT420,Prisudvikling!$CC$7:$KP$63,AN$3),"")</f>
        <v>224.04706649718727</v>
      </c>
      <c r="AO420" s="113">
        <f>IF(HLOOKUP($BT420,Prisudvikling!$CC$7:$KP$63,AO$3)&gt;0,HLOOKUP($BT420,Prisudvikling!$CC$7:$KP$63,AO$3),"")</f>
        <v>232</v>
      </c>
      <c r="AP420" s="113">
        <f>IF(HLOOKUP($BT420,Prisudvikling!$CC$7:$KP$63,AP$3)&gt;0,HLOOKUP($BT420,Prisudvikling!$CC$7:$KP$63,AP$3),"")</f>
        <v>225.86056469756718</v>
      </c>
      <c r="AQ420" s="113">
        <f>IF(HLOOKUP($BT420,Prisudvikling!$CC$7:$KP$63,AQ$3)&gt;0,HLOOKUP($BT420,Prisudvikling!$CC$7:$KP$63,AQ$3),"")</f>
        <v>198.82394915039416</v>
      </c>
      <c r="AR420" s="113">
        <f>IF(HLOOKUP($BT420,Prisudvikling!$CC$7:$KP$63,AR$3)&gt;0,HLOOKUP($BT420,Prisudvikling!$CC$7:$KP$63,AR$3),"")</f>
        <v>206.8</v>
      </c>
      <c r="AS420" s="113">
        <f>IF(HLOOKUP($BT420,Prisudvikling!$CC$7:$KP$63,AS$3)&gt;0,HLOOKUP($BT420,Prisudvikling!$CC$7:$KP$63,AS$3),"")</f>
        <v>197.44694581991391</v>
      </c>
      <c r="AT420" s="113">
        <f>IF(HLOOKUP($BT420,Prisudvikling!$CC$7:$KP$63,AT$3)&gt;0,HLOOKUP($BT420,Prisudvikling!$CC$7:$KP$63,AT$3),"")</f>
        <v>177.37264427304203</v>
      </c>
      <c r="AU420" s="113">
        <f>IF(HLOOKUP($BT420,Prisudvikling!$CC$7:$KP$63,AU$3)&gt;0,HLOOKUP($BT420,Prisudvikling!$CC$7:$KP$63,AU$3),"")</f>
        <v>185.4</v>
      </c>
      <c r="AV420" s="113" t="str">
        <f>IF(HLOOKUP($BT420,Prisudvikling!$CC$7:$KP$63,AV$3)&gt;0,HLOOKUP($BT420,Prisudvikling!$CC$7:$KP$63,AV$3),"")</f>
        <v/>
      </c>
      <c r="AW420" s="113">
        <f>IF(HLOOKUP($BT420,Prisudvikling!$CC$7:$KP$63,AW$3)&gt;0,HLOOKUP($BT420,Prisudvikling!$CC$7:$KP$63,AW$3),"")</f>
        <v>189.94381933669371</v>
      </c>
      <c r="AX420" s="113">
        <f>IF(HLOOKUP($BT420,Prisudvikling!$CC$7:$KP$63,AX$3)&gt;0,HLOOKUP($BT420,Prisudvikling!$CC$7:$KP$63,AX$3),"")</f>
        <v>197.9</v>
      </c>
      <c r="BT420">
        <v>97</v>
      </c>
    </row>
    <row r="421" spans="1:72" x14ac:dyDescent="0.2">
      <c r="A421" s="82">
        <f>IF(HLOOKUP($BT421,Prisudvikling!$CC$7:$KP$63,D$3)&gt;0,YEAR(C421),0)</f>
        <v>2013</v>
      </c>
      <c r="B421" s="82">
        <f>IF(HLOOKUP($BT421,Prisudvikling!$CC$7:$KP$63,D$3)&gt;0,MONTH(C421),0)</f>
        <v>4</v>
      </c>
      <c r="C421" s="65">
        <f>IF(HLOOKUP($BT421,Prisudvikling!$CC$7:$KP$63,D$3)&gt;0,HLOOKUP($BT421,Prisudvikling!$CC$7:$KP$63,C$3),"")</f>
        <v>41390</v>
      </c>
      <c r="D421" s="105">
        <f>IF(HLOOKUP($BT421,Prisudvikling!$CC$7:$KP$63,D$3)&gt;0,HLOOKUP($BT421,Prisudvikling!$CC$7:$KP$63,D$3),"")</f>
        <v>177</v>
      </c>
      <c r="E421" s="105">
        <f>IF(HLOOKUP($BT421,Prisudvikling!$CC$7:$KP$63,E$3)&gt;0,HLOOKUP($BT421,Prisudvikling!$CC$7:$KP$63,E$3),"")</f>
        <v>191</v>
      </c>
      <c r="F421" s="105">
        <f>IF(HLOOKUP($BT421,Prisudvikling!$CC$7:$KP$63,F$3)&gt;0,HLOOKUP($BT421,Prisudvikling!$CC$7:$KP$63,F$3),"")</f>
        <v>165</v>
      </c>
      <c r="G421" s="105">
        <f>IF(HLOOKUP($BT421,Prisudvikling!$CC$7:$KP$63,G$3)&gt;0,HLOOKUP($BT421,Prisudvikling!$CC$7:$KP$63,G$3),"")</f>
        <v>189</v>
      </c>
      <c r="H421" s="105" t="str">
        <f>IF(HLOOKUP($BT421,Prisudvikling!$CC$7:$KP$63,H$3)&gt;0,HLOOKUP($BT421,Prisudvikling!$CC$7:$KP$63,H$3),"")</f>
        <v/>
      </c>
      <c r="I421" s="105">
        <f>IF(HLOOKUP($BT421,Prisudvikling!$CC$7:$KP$63,I$3)&gt;0,HLOOKUP($BT421,Prisudvikling!$CC$7:$KP$63,I$3),"")</f>
        <v>348</v>
      </c>
      <c r="J421" s="105">
        <f>IF(HLOOKUP($BT421,Prisudvikling!$CC$7:$KP$63,J$3)&gt;0,HLOOKUP($BT421,Prisudvikling!$CC$7:$KP$63,J$3),"")</f>
        <v>660.25</v>
      </c>
      <c r="K421" s="105">
        <f>IF(HLOOKUP($BT421,Prisudvikling!$CC$7:$KP$63,K$3)&gt;0,HLOOKUP($BT421,Prisudvikling!$CC$7:$KP$63,K$3),"")</f>
        <v>247</v>
      </c>
      <c r="L421" s="105">
        <f>IF(HLOOKUP($BT421,Prisudvikling!$CC$7:$KP$63,L$3)&gt;0,HLOOKUP($BT421,Prisudvikling!$CC$7:$KP$63,L$3),"")</f>
        <v>266</v>
      </c>
      <c r="M421" s="105">
        <f>IF(HLOOKUP($BT421,Prisudvikling!$CC$7:$KP$63,M$3)&gt;0,HLOOKUP($BT421,Prisudvikling!$CC$7:$KP$63,M$3),"")</f>
        <v>219</v>
      </c>
      <c r="N421" s="105">
        <f>IF(HLOOKUP($BT421,Prisudvikling!$CC$7:$KP$63,N$3)&gt;0,HLOOKUP($BT421,Prisudvikling!$CC$7:$KP$63,N$3),"")</f>
        <v>1190.5</v>
      </c>
      <c r="O421" s="105">
        <f>IF(HLOOKUP($BT421,Prisudvikling!$CC$7:$KP$63,O$3)&gt;0,HLOOKUP($BT421,Prisudvikling!$CC$7:$KP$63,O$3),"")</f>
        <v>542.25</v>
      </c>
      <c r="P421" s="105">
        <f>IF(HLOOKUP($BT421,Prisudvikling!$CC$7:$KP$63,P$3)&gt;0,HLOOKUP($BT421,Prisudvikling!$CC$7:$KP$63,P$3),"")</f>
        <v>543</v>
      </c>
      <c r="Q421" s="105">
        <f>IF(HLOOKUP($BT421,Prisudvikling!$CC$7:$KP$63,Q$3)&gt;0,HLOOKUP($BT421,Prisudvikling!$CC$7:$KP$63,Q$3),"")</f>
        <v>1350</v>
      </c>
      <c r="R421" s="105">
        <f>IF(HLOOKUP($BT421,Prisudvikling!$CC$7:$KP$63,R$3)&gt;0,HLOOKUP($BT421,Prisudvikling!$CC$7:$KP$63,R$3),"")</f>
        <v>870</v>
      </c>
      <c r="S421" s="105">
        <f>IF(HLOOKUP($BT421,Prisudvikling!$CC$7:$KP$63,S$3)&gt;0,HLOOKUP($BT421,Prisudvikling!$CC$7:$KP$63,S$3),"")</f>
        <v>512</v>
      </c>
      <c r="T421" s="105">
        <f>IF(HLOOKUP($BT421,Prisudvikling!$CC$7:$KP$63,T$3)&gt;0,HLOOKUP($BT421,Prisudvikling!$CC$7:$KP$63,T$3),"")</f>
        <v>495</v>
      </c>
      <c r="U421" s="105">
        <f>IF(HLOOKUP($BT421,Prisudvikling!$CC$7:$KP$63,U$3)&gt;0,HLOOKUP($BT421,Prisudvikling!$CC$7:$KP$63,U$3),"")</f>
        <v>256.5</v>
      </c>
      <c r="V421" s="105">
        <f>IF(HLOOKUP($BT421,Prisudvikling!$CC$7:$KP$63,V$3)&gt;0,HLOOKUP($BT421,Prisudvikling!$CC$7:$KP$63,V$3),"")</f>
        <v>284.25</v>
      </c>
      <c r="W421" s="105">
        <f>IF(HLOOKUP($BT421,Prisudvikling!$CC$7:$KP$63,W$3)&gt;0,HLOOKUP($BT421,Prisudvikling!$CC$7:$KP$63,W$3),"")</f>
        <v>297.25</v>
      </c>
      <c r="X421" s="32" t="str">
        <f>IF(HLOOKUP($BT421,Prisudvikling!$CC$7:$KP$63,X$3)&gt;0,HLOOKUP($BT421,Prisudvikling!$CC$7:$KP$63,X$3),"")</f>
        <v/>
      </c>
      <c r="Y421" s="32">
        <f>IF(HLOOKUP($BT421,Prisudvikling!$CC$7:$KP$63,Y$3)&gt;0,HLOOKUP($BT421,Prisudvikling!$CC$7:$KP$63,Y$3),"")</f>
        <v>2</v>
      </c>
      <c r="Z421" s="32">
        <f>IF(HLOOKUP($BT421,Prisudvikling!$CC$7:$KP$63,Z$3)&gt;0,HLOOKUP($BT421,Prisudvikling!$CC$7:$KP$63,Z$3),"")</f>
        <v>3.25</v>
      </c>
      <c r="AA421" s="32">
        <f>IF(HLOOKUP($BT421,Prisudvikling!$CC$7:$KP$63,AA$3)&gt;0,HLOOKUP($BT421,Prisudvikling!$CC$7:$KP$63,AA$3),"")</f>
        <v>2.2999999999999998</v>
      </c>
      <c r="AB421" s="32">
        <f>IF(HLOOKUP($BT421,Prisudvikling!$CC$7:$KP$63,AB$3)&gt;0,HLOOKUP($BT421,Prisudvikling!$CC$7:$KP$63,AB$3),"")</f>
        <v>24</v>
      </c>
      <c r="AC421" s="32">
        <f>IF(HLOOKUP($BT421,Prisudvikling!$CC$7:$KP$63,AC$3)&gt;0,HLOOKUP($BT421,Prisudvikling!$CC$7:$KP$63,AC$3),"")</f>
        <v>12</v>
      </c>
      <c r="AD421" s="32" t="str">
        <f>IF(HLOOKUP($BT421,Prisudvikling!$CC$7:$KP$63,AD$3)&gt;0,HLOOKUP($BT421,Prisudvikling!$CC$7:$KP$63,AD$3),"")</f>
        <v/>
      </c>
      <c r="AE421" s="32" t="str">
        <f>IF(HLOOKUP($BT421,Prisudvikling!$CC$7:$KP$63,AE$3)&gt;0,HLOOKUP($BT421,Prisudvikling!$CC$7:$KP$63,AE$3),"")</f>
        <v/>
      </c>
      <c r="AF421" s="32">
        <f>IF(HLOOKUP($BT421,Prisudvikling!$CC$7:$KP$63,AF$3)&gt;0,HLOOKUP($BT421,Prisudvikling!$CC$7:$KP$63,AF$3),"")</f>
        <v>1580</v>
      </c>
      <c r="AG421" s="32">
        <f>IF(HLOOKUP($BT421,Prisudvikling!$CC$7:$KP$63,AG$3)&gt;0,HLOOKUP($BT421,Prisudvikling!$CC$7:$KP$63,AG$3),"")</f>
        <v>2560</v>
      </c>
      <c r="AH421" s="32">
        <f>IF(HLOOKUP($BT421,Prisudvikling!$CC$7:$KP$63,AH$3)&gt;0,HLOOKUP($BT421,Prisudvikling!$CC$7:$KP$63,AH$3),"")</f>
        <v>1820</v>
      </c>
      <c r="AI421" s="32">
        <f>IF(HLOOKUP($BT421,Prisudvikling!$CC$7:$KP$63,AI$3)&gt;0,HLOOKUP($BT421,Prisudvikling!$CC$7:$KP$63,AI$3),"")</f>
        <v>18940</v>
      </c>
      <c r="AJ421" s="32">
        <f>IF(HLOOKUP($BT421,Prisudvikling!$CC$7:$KP$63,AJ$3)&gt;0,HLOOKUP($BT421,Prisudvikling!$CC$7:$KP$63,AJ$3),"")</f>
        <v>9470</v>
      </c>
      <c r="AK421" s="32" t="str">
        <f>IF(HLOOKUP($BT421,Prisudvikling!$CC$7:$KP$63,AK$3)&gt;0,HLOOKUP($BT421,Prisudvikling!$CC$7:$KP$63,AK$3),"")</f>
        <v xml:space="preserve"> </v>
      </c>
      <c r="AL421" s="32" t="str">
        <f>IF(HLOOKUP($BT421,Prisudvikling!$CC$7:$KP$63,AL$3)&gt;0,HLOOKUP($BT421,Prisudvikling!$CC$7:$KP$63,AL$3),"")</f>
        <v/>
      </c>
      <c r="AM421" s="32" t="str">
        <f>IF(HLOOKUP($BT421,Prisudvikling!$CC$7:$KP$63,AM$3)&gt;0,HLOOKUP($BT421,Prisudvikling!$CC$7:$KP$63,AM$3),"")</f>
        <v/>
      </c>
      <c r="AN421" s="113">
        <f>IF(HLOOKUP($BT421,Prisudvikling!$CC$7:$KP$63,AN$3)&gt;0,HLOOKUP($BT421,Prisudvikling!$CC$7:$KP$63,AN$3),"")</f>
        <v>231.63393658684009</v>
      </c>
      <c r="AO421" s="113">
        <f>IF(HLOOKUP($BT421,Prisudvikling!$CC$7:$KP$63,AO$3)&gt;0,HLOOKUP($BT421,Prisudvikling!$CC$7:$KP$63,AO$3),"")</f>
        <v>239.6</v>
      </c>
      <c r="AP421" s="113">
        <f>IF(HLOOKUP($BT421,Prisudvikling!$CC$7:$KP$63,AP$3)&gt;0,HLOOKUP($BT421,Prisudvikling!$CC$7:$KP$63,AP$3),"")</f>
        <v>232.18475707492999</v>
      </c>
      <c r="AQ421" s="113">
        <f>IF(HLOOKUP($BT421,Prisudvikling!$CC$7:$KP$63,AQ$3)&gt;0,HLOOKUP($BT421,Prisudvikling!$CC$7:$KP$63,AQ$3),"")</f>
        <v>202.64585702279578</v>
      </c>
      <c r="AR421" s="113">
        <f>IF(HLOOKUP($BT421,Prisudvikling!$CC$7:$KP$63,AR$3)&gt;0,HLOOKUP($BT421,Prisudvikling!$CC$7:$KP$63,AR$3),"")</f>
        <v>210.6</v>
      </c>
      <c r="AS421" s="113">
        <f>IF(HLOOKUP($BT421,Prisudvikling!$CC$7:$KP$63,AS$3)&gt;0,HLOOKUP($BT421,Prisudvikling!$CC$7:$KP$63,AS$3),"")</f>
        <v>204.84811388641012</v>
      </c>
      <c r="AT421" s="113">
        <f>IF(HLOOKUP($BT421,Prisudvikling!$CC$7:$KP$63,AT$3)&gt;0,HLOOKUP($BT421,Prisudvikling!$CC$7:$KP$63,AT$3),"")</f>
        <v>178.91483501573089</v>
      </c>
      <c r="AU421" s="113">
        <f>IF(HLOOKUP($BT421,Prisudvikling!$CC$7:$KP$63,AU$3)&gt;0,HLOOKUP($BT421,Prisudvikling!$CC$7:$KP$63,AU$3),"")</f>
        <v>186.9</v>
      </c>
      <c r="AV421" s="113" t="str">
        <f>IF(HLOOKUP($BT421,Prisudvikling!$CC$7:$KP$63,AV$3)&gt;0,HLOOKUP($BT421,Prisudvikling!$CC$7:$KP$63,AV$3),"")</f>
        <v/>
      </c>
      <c r="AW421" s="113">
        <f>IF(HLOOKUP($BT421,Prisudvikling!$CC$7:$KP$63,AW$3)&gt;0,HLOOKUP($BT421,Prisudvikling!$CC$7:$KP$63,AW$3),"")</f>
        <v>192.0430468892674</v>
      </c>
      <c r="AX421" s="113">
        <f>IF(HLOOKUP($BT421,Prisudvikling!$CC$7:$KP$63,AX$3)&gt;0,HLOOKUP($BT421,Prisudvikling!$CC$7:$KP$63,AX$3),"")</f>
        <v>200</v>
      </c>
      <c r="BT421">
        <v>98</v>
      </c>
    </row>
    <row r="422" spans="1:72" x14ac:dyDescent="0.2">
      <c r="A422" s="82">
        <f>IF(HLOOKUP($BT422,Prisudvikling!$CC$7:$KP$63,D$3)&gt;0,YEAR(C422),0)</f>
        <v>2013</v>
      </c>
      <c r="B422" s="82">
        <f>IF(HLOOKUP($BT422,Prisudvikling!$CC$7:$KP$63,D$3)&gt;0,MONTH(C422),0)</f>
        <v>5</v>
      </c>
      <c r="C422" s="65">
        <f>IF(HLOOKUP($BT422,Prisudvikling!$CC$7:$KP$63,D$3)&gt;0,HLOOKUP($BT422,Prisudvikling!$CC$7:$KP$63,C$3),"")</f>
        <v>41397</v>
      </c>
      <c r="D422" s="105">
        <f>IF(HLOOKUP($BT422,Prisudvikling!$CC$7:$KP$63,D$3)&gt;0,HLOOKUP($BT422,Prisudvikling!$CC$7:$KP$63,D$3),"")</f>
        <v>177</v>
      </c>
      <c r="E422" s="105">
        <f>IF(HLOOKUP($BT422,Prisudvikling!$CC$7:$KP$63,E$3)&gt;0,HLOOKUP($BT422,Prisudvikling!$CC$7:$KP$63,E$3),"")</f>
        <v>190</v>
      </c>
      <c r="F422" s="105">
        <f>IF(HLOOKUP($BT422,Prisudvikling!$CC$7:$KP$63,F$3)&gt;0,HLOOKUP($BT422,Prisudvikling!$CC$7:$KP$63,F$3),"")</f>
        <v>165</v>
      </c>
      <c r="G422" s="105">
        <f>IF(HLOOKUP($BT422,Prisudvikling!$CC$7:$KP$63,G$3)&gt;0,HLOOKUP($BT422,Prisudvikling!$CC$7:$KP$63,G$3),"")</f>
        <v>187</v>
      </c>
      <c r="H422" s="105" t="str">
        <f>IF(HLOOKUP($BT422,Prisudvikling!$CC$7:$KP$63,H$3)&gt;0,HLOOKUP($BT422,Prisudvikling!$CC$7:$KP$63,H$3),"")</f>
        <v/>
      </c>
      <c r="I422" s="105">
        <f>IF(HLOOKUP($BT422,Prisudvikling!$CC$7:$KP$63,I$3)&gt;0,HLOOKUP($BT422,Prisudvikling!$CC$7:$KP$63,I$3),"")</f>
        <v>350</v>
      </c>
      <c r="J422" s="105">
        <f>IF(HLOOKUP($BT422,Prisudvikling!$CC$7:$KP$63,J$3)&gt;0,HLOOKUP($BT422,Prisudvikling!$CC$7:$KP$63,J$3),"")</f>
        <v>660.25</v>
      </c>
      <c r="K422" s="105">
        <f>IF(HLOOKUP($BT422,Prisudvikling!$CC$7:$KP$63,K$3)&gt;0,HLOOKUP($BT422,Prisudvikling!$CC$7:$KP$63,K$3),"")</f>
        <v>261.75</v>
      </c>
      <c r="L422" s="105">
        <f>IF(HLOOKUP($BT422,Prisudvikling!$CC$7:$KP$63,L$3)&gt;0,HLOOKUP($BT422,Prisudvikling!$CC$7:$KP$63,L$3),"")</f>
        <v>267</v>
      </c>
      <c r="M422" s="105">
        <f>IF(HLOOKUP($BT422,Prisudvikling!$CC$7:$KP$63,M$3)&gt;0,HLOOKUP($BT422,Prisudvikling!$CC$7:$KP$63,M$3),"")</f>
        <v>233</v>
      </c>
      <c r="N422" s="105">
        <f>IF(HLOOKUP($BT422,Prisudvikling!$CC$7:$KP$63,N$3)&gt;0,HLOOKUP($BT422,Prisudvikling!$CC$7:$KP$63,N$3),"")</f>
        <v>1205.75</v>
      </c>
      <c r="O422" s="105">
        <f>IF(HLOOKUP($BT422,Prisudvikling!$CC$7:$KP$63,O$3)&gt;0,HLOOKUP($BT422,Prisudvikling!$CC$7:$KP$63,O$3),"")</f>
        <v>540.25</v>
      </c>
      <c r="P422" s="105">
        <f>IF(HLOOKUP($BT422,Prisudvikling!$CC$7:$KP$63,P$3)&gt;0,HLOOKUP($BT422,Prisudvikling!$CC$7:$KP$63,P$3),"")</f>
        <v>543</v>
      </c>
      <c r="Q422" s="105">
        <f>IF(HLOOKUP($BT422,Prisudvikling!$CC$7:$KP$63,Q$3)&gt;0,HLOOKUP($BT422,Prisudvikling!$CC$7:$KP$63,Q$3),"")</f>
        <v>1350</v>
      </c>
      <c r="R422" s="105">
        <f>IF(HLOOKUP($BT422,Prisudvikling!$CC$7:$KP$63,R$3)&gt;0,HLOOKUP($BT422,Prisudvikling!$CC$7:$KP$63,R$3),"")</f>
        <v>877</v>
      </c>
      <c r="S422" s="105">
        <f>IF(HLOOKUP($BT422,Prisudvikling!$CC$7:$KP$63,S$3)&gt;0,HLOOKUP($BT422,Prisudvikling!$CC$7:$KP$63,S$3),"")</f>
        <v>512</v>
      </c>
      <c r="T422" s="105">
        <f>IF(HLOOKUP($BT422,Prisudvikling!$CC$7:$KP$63,T$3)&gt;0,HLOOKUP($BT422,Prisudvikling!$CC$7:$KP$63,T$3),"")</f>
        <v>495</v>
      </c>
      <c r="U422" s="105">
        <f>IF(HLOOKUP($BT422,Prisudvikling!$CC$7:$KP$63,U$3)&gt;0,HLOOKUP($BT422,Prisudvikling!$CC$7:$KP$63,U$3),"")</f>
        <v>257.75</v>
      </c>
      <c r="V422" s="105">
        <f>IF(HLOOKUP($BT422,Prisudvikling!$CC$7:$KP$63,V$3)&gt;0,HLOOKUP($BT422,Prisudvikling!$CC$7:$KP$63,V$3),"")</f>
        <v>285.5</v>
      </c>
      <c r="W422" s="105">
        <f>IF(HLOOKUP($BT422,Prisudvikling!$CC$7:$KP$63,W$3)&gt;0,HLOOKUP($BT422,Prisudvikling!$CC$7:$KP$63,W$3),"")</f>
        <v>299.75</v>
      </c>
      <c r="X422" s="32" t="str">
        <f>IF(HLOOKUP($BT422,Prisudvikling!$CC$7:$KP$63,X$3)&gt;0,HLOOKUP($BT422,Prisudvikling!$CC$7:$KP$63,X$3),"")</f>
        <v/>
      </c>
      <c r="Y422" s="32">
        <f>IF(HLOOKUP($BT422,Prisudvikling!$CC$7:$KP$63,Y$3)&gt;0,HLOOKUP($BT422,Prisudvikling!$CC$7:$KP$63,Y$3),"")</f>
        <v>2</v>
      </c>
      <c r="Z422" s="32">
        <f>IF(HLOOKUP($BT422,Prisudvikling!$CC$7:$KP$63,Z$3)&gt;0,HLOOKUP($BT422,Prisudvikling!$CC$7:$KP$63,Z$3),"")</f>
        <v>3.25</v>
      </c>
      <c r="AA422" s="32">
        <f>IF(HLOOKUP($BT422,Prisudvikling!$CC$7:$KP$63,AA$3)&gt;0,HLOOKUP($BT422,Prisudvikling!$CC$7:$KP$63,AA$3),"")</f>
        <v>2.2999999999999998</v>
      </c>
      <c r="AB422" s="32">
        <f>IF(HLOOKUP($BT422,Prisudvikling!$CC$7:$KP$63,AB$3)&gt;0,HLOOKUP($BT422,Prisudvikling!$CC$7:$KP$63,AB$3),"")</f>
        <v>24</v>
      </c>
      <c r="AC422" s="32">
        <f>IF(HLOOKUP($BT422,Prisudvikling!$CC$7:$KP$63,AC$3)&gt;0,HLOOKUP($BT422,Prisudvikling!$CC$7:$KP$63,AC$3),"")</f>
        <v>12</v>
      </c>
      <c r="AD422" s="32" t="str">
        <f>IF(HLOOKUP($BT422,Prisudvikling!$CC$7:$KP$63,AD$3)&gt;0,HLOOKUP($BT422,Prisudvikling!$CC$7:$KP$63,AD$3),"")</f>
        <v/>
      </c>
      <c r="AE422" s="32" t="str">
        <f>IF(HLOOKUP($BT422,Prisudvikling!$CC$7:$KP$63,AE$3)&gt;0,HLOOKUP($BT422,Prisudvikling!$CC$7:$KP$63,AE$3),"")</f>
        <v/>
      </c>
      <c r="AF422" s="32">
        <f>IF(HLOOKUP($BT422,Prisudvikling!$CC$7:$KP$63,AF$3)&gt;0,HLOOKUP($BT422,Prisudvikling!$CC$7:$KP$63,AF$3),"")</f>
        <v>1580</v>
      </c>
      <c r="AG422" s="32">
        <f>IF(HLOOKUP($BT422,Prisudvikling!$CC$7:$KP$63,AG$3)&gt;0,HLOOKUP($BT422,Prisudvikling!$CC$7:$KP$63,AG$3),"")</f>
        <v>2560</v>
      </c>
      <c r="AH422" s="32">
        <f>IF(HLOOKUP($BT422,Prisudvikling!$CC$7:$KP$63,AH$3)&gt;0,HLOOKUP($BT422,Prisudvikling!$CC$7:$KP$63,AH$3),"")</f>
        <v>1820</v>
      </c>
      <c r="AI422" s="32">
        <f>IF(HLOOKUP($BT422,Prisudvikling!$CC$7:$KP$63,AI$3)&gt;0,HLOOKUP($BT422,Prisudvikling!$CC$7:$KP$63,AI$3),"")</f>
        <v>18940</v>
      </c>
      <c r="AJ422" s="32">
        <f>IF(HLOOKUP($BT422,Prisudvikling!$CC$7:$KP$63,AJ$3)&gt;0,HLOOKUP($BT422,Prisudvikling!$CC$7:$KP$63,AJ$3),"")</f>
        <v>9470</v>
      </c>
      <c r="AK422" s="32" t="str">
        <f>IF(HLOOKUP($BT422,Prisudvikling!$CC$7:$KP$63,AK$3)&gt;0,HLOOKUP($BT422,Prisudvikling!$CC$7:$KP$63,AK$3),"")</f>
        <v xml:space="preserve"> </v>
      </c>
      <c r="AL422" s="32" t="str">
        <f>IF(HLOOKUP($BT422,Prisudvikling!$CC$7:$KP$63,AL$3)&gt;0,HLOOKUP($BT422,Prisudvikling!$CC$7:$KP$63,AL$3),"")</f>
        <v/>
      </c>
      <c r="AM422" s="32" t="str">
        <f>IF(HLOOKUP($BT422,Prisudvikling!$CC$7:$KP$63,AM$3)&gt;0,HLOOKUP($BT422,Prisudvikling!$CC$7:$KP$63,AM$3),"")</f>
        <v/>
      </c>
      <c r="AN422" s="113">
        <f>IF(HLOOKUP($BT422,Prisudvikling!$CC$7:$KP$63,AN$3)&gt;0,HLOOKUP($BT422,Prisudvikling!$CC$7:$KP$63,AN$3),"")</f>
        <v>231.26995036564983</v>
      </c>
      <c r="AO422" s="113">
        <f>IF(HLOOKUP($BT422,Prisudvikling!$CC$7:$KP$63,AO$3)&gt;0,HLOOKUP($BT422,Prisudvikling!$CC$7:$KP$63,AO$3),"")</f>
        <v>239.3</v>
      </c>
      <c r="AP422" s="113">
        <f>IF(HLOOKUP($BT422,Prisudvikling!$CC$7:$KP$63,AP$3)&gt;0,HLOOKUP($BT422,Prisudvikling!$CC$7:$KP$63,AP$3),"")</f>
        <v>231.95137335917073</v>
      </c>
      <c r="AQ422" s="113">
        <f>IF(HLOOKUP($BT422,Prisudvikling!$CC$7:$KP$63,AQ$3)&gt;0,HLOOKUP($BT422,Prisudvikling!$CC$7:$KP$63,AQ$3),"")</f>
        <v>202.0665010351033</v>
      </c>
      <c r="AR422" s="113">
        <f>IF(HLOOKUP($BT422,Prisudvikling!$CC$7:$KP$63,AR$3)&gt;0,HLOOKUP($BT422,Prisudvikling!$CC$7:$KP$63,AR$3),"")</f>
        <v>210.1</v>
      </c>
      <c r="AS422" s="113">
        <f>IF(HLOOKUP($BT422,Prisudvikling!$CC$7:$KP$63,AS$3)&gt;0,HLOOKUP($BT422,Prisudvikling!$CC$7:$KP$63,AS$3),"")</f>
        <v>204.66938702385099</v>
      </c>
      <c r="AT422" s="113">
        <f>IF(HLOOKUP($BT422,Prisudvikling!$CC$7:$KP$63,AT$3)&gt;0,HLOOKUP($BT422,Prisudvikling!$CC$7:$KP$63,AT$3),"")</f>
        <v>178.51601174458145</v>
      </c>
      <c r="AU422" s="113">
        <f>IF(HLOOKUP($BT422,Prisudvikling!$CC$7:$KP$63,AU$3)&gt;0,HLOOKUP($BT422,Prisudvikling!$CC$7:$KP$63,AU$3),"")</f>
        <v>186.5</v>
      </c>
      <c r="AV422" s="113" t="str">
        <f>IF(HLOOKUP($BT422,Prisudvikling!$CC$7:$KP$63,AV$3)&gt;0,HLOOKUP($BT422,Prisudvikling!$CC$7:$KP$63,AV$3),"")</f>
        <v/>
      </c>
      <c r="AW422" s="113">
        <f>IF(HLOOKUP($BT422,Prisudvikling!$CC$7:$KP$63,AW$3)&gt;0,HLOOKUP($BT422,Prisudvikling!$CC$7:$KP$63,AW$3),"")</f>
        <v>191.20318078690087</v>
      </c>
      <c r="AX422" s="113">
        <f>IF(HLOOKUP($BT422,Prisudvikling!$CC$7:$KP$63,AX$3)&gt;0,HLOOKUP($BT422,Prisudvikling!$CC$7:$KP$63,AX$3),"")</f>
        <v>199.2</v>
      </c>
      <c r="BT422">
        <v>99</v>
      </c>
    </row>
    <row r="423" spans="1:72" x14ac:dyDescent="0.2">
      <c r="A423" s="82">
        <f>IF(HLOOKUP($BT423,Prisudvikling!$CC$7:$KP$63,D$3)&gt;0,YEAR(C423),0)</f>
        <v>2013</v>
      </c>
      <c r="B423" s="82">
        <f>IF(HLOOKUP($BT423,Prisudvikling!$CC$7:$KP$63,D$3)&gt;0,MONTH(C423),0)</f>
        <v>5</v>
      </c>
      <c r="C423" s="65">
        <f>IF(HLOOKUP($BT423,Prisudvikling!$CC$7:$KP$63,D$3)&gt;0,HLOOKUP($BT423,Prisudvikling!$CC$7:$KP$63,C$3),"")</f>
        <v>41404</v>
      </c>
      <c r="D423" s="105">
        <f>IF(HLOOKUP($BT423,Prisudvikling!$CC$7:$KP$63,D$3)&gt;0,HLOOKUP($BT423,Prisudvikling!$CC$7:$KP$63,D$3),"")</f>
        <v>174</v>
      </c>
      <c r="E423" s="105">
        <f>IF(HLOOKUP($BT423,Prisudvikling!$CC$7:$KP$63,E$3)&gt;0,HLOOKUP($BT423,Prisudvikling!$CC$7:$KP$63,E$3),"")</f>
        <v>190</v>
      </c>
      <c r="F423" s="105">
        <f>IF(HLOOKUP($BT423,Prisudvikling!$CC$7:$KP$63,F$3)&gt;0,HLOOKUP($BT423,Prisudvikling!$CC$7:$KP$63,F$3),"")</f>
        <v>165</v>
      </c>
      <c r="G423" s="105">
        <f>IF(HLOOKUP($BT423,Prisudvikling!$CC$7:$KP$63,G$3)&gt;0,HLOOKUP($BT423,Prisudvikling!$CC$7:$KP$63,G$3),"")</f>
        <v>189</v>
      </c>
      <c r="H423" s="105" t="str">
        <f>IF(HLOOKUP($BT423,Prisudvikling!$CC$7:$KP$63,H$3)&gt;0,HLOOKUP($BT423,Prisudvikling!$CC$7:$KP$63,H$3),"")</f>
        <v/>
      </c>
      <c r="I423" s="105">
        <f>IF(HLOOKUP($BT423,Prisudvikling!$CC$7:$KP$63,I$3)&gt;0,HLOOKUP($BT423,Prisudvikling!$CC$7:$KP$63,I$3),"")</f>
        <v>350</v>
      </c>
      <c r="J423" s="105">
        <f>IF(HLOOKUP($BT423,Prisudvikling!$CC$7:$KP$63,J$3)&gt;0,HLOOKUP($BT423,Prisudvikling!$CC$7:$KP$63,J$3),"")</f>
        <v>720.25</v>
      </c>
      <c r="K423" s="105">
        <f>IF(HLOOKUP($BT423,Prisudvikling!$CC$7:$KP$63,K$3)&gt;0,HLOOKUP($BT423,Prisudvikling!$CC$7:$KP$63,K$3),"")</f>
        <v>261.75</v>
      </c>
      <c r="L423" s="105">
        <f>IF(HLOOKUP($BT423,Prisudvikling!$CC$7:$KP$63,L$3)&gt;0,HLOOKUP($BT423,Prisudvikling!$CC$7:$KP$63,L$3),"")</f>
        <v>267</v>
      </c>
      <c r="M423" s="105">
        <f>IF(HLOOKUP($BT423,Prisudvikling!$CC$7:$KP$63,M$3)&gt;0,HLOOKUP($BT423,Prisudvikling!$CC$7:$KP$63,M$3),"")</f>
        <v>233</v>
      </c>
      <c r="N423" s="105">
        <f>IF(HLOOKUP($BT423,Prisudvikling!$CC$7:$KP$63,N$3)&gt;0,HLOOKUP($BT423,Prisudvikling!$CC$7:$KP$63,N$3),"")</f>
        <v>1200</v>
      </c>
      <c r="O423" s="105">
        <f>IF(HLOOKUP($BT423,Prisudvikling!$CC$7:$KP$63,O$3)&gt;0,HLOOKUP($BT423,Prisudvikling!$CC$7:$KP$63,O$3),"")</f>
        <v>540.25</v>
      </c>
      <c r="P423" s="105">
        <f>IF(HLOOKUP($BT423,Prisudvikling!$CC$7:$KP$63,P$3)&gt;0,HLOOKUP($BT423,Prisudvikling!$CC$7:$KP$63,P$3),"")</f>
        <v>543</v>
      </c>
      <c r="Q423" s="105">
        <f>IF(HLOOKUP($BT423,Prisudvikling!$CC$7:$KP$63,Q$3)&gt;0,HLOOKUP($BT423,Prisudvikling!$CC$7:$KP$63,Q$3),"")</f>
        <v>1350</v>
      </c>
      <c r="R423" s="105">
        <f>IF(HLOOKUP($BT423,Prisudvikling!$CC$7:$KP$63,R$3)&gt;0,HLOOKUP($BT423,Prisudvikling!$CC$7:$KP$63,R$3),"")</f>
        <v>877</v>
      </c>
      <c r="S423" s="105">
        <f>IF(HLOOKUP($BT423,Prisudvikling!$CC$7:$KP$63,S$3)&gt;0,HLOOKUP($BT423,Prisudvikling!$CC$7:$KP$63,S$3),"")</f>
        <v>512</v>
      </c>
      <c r="T423" s="105">
        <f>IF(HLOOKUP($BT423,Prisudvikling!$CC$7:$KP$63,T$3)&gt;0,HLOOKUP($BT423,Prisudvikling!$CC$7:$KP$63,T$3),"")</f>
        <v>495</v>
      </c>
      <c r="U423" s="105">
        <f>IF(HLOOKUP($BT423,Prisudvikling!$CC$7:$KP$63,U$3)&gt;0,HLOOKUP($BT423,Prisudvikling!$CC$7:$KP$63,U$3),"")</f>
        <v>260</v>
      </c>
      <c r="V423" s="105">
        <f>IF(HLOOKUP($BT423,Prisudvikling!$CC$7:$KP$63,V$3)&gt;0,HLOOKUP($BT423,Prisudvikling!$CC$7:$KP$63,V$3),"")</f>
        <v>288.5</v>
      </c>
      <c r="W423" s="105">
        <f>IF(HLOOKUP($BT423,Prisudvikling!$CC$7:$KP$63,W$3)&gt;0,HLOOKUP($BT423,Prisudvikling!$CC$7:$KP$63,W$3),"")</f>
        <v>304</v>
      </c>
      <c r="X423" s="32" t="str">
        <f>IF(HLOOKUP($BT423,Prisudvikling!$CC$7:$KP$63,X$3)&gt;0,HLOOKUP($BT423,Prisudvikling!$CC$7:$KP$63,X$3),"")</f>
        <v/>
      </c>
      <c r="Y423" s="32">
        <f>IF(HLOOKUP($BT423,Prisudvikling!$CC$7:$KP$63,Y$3)&gt;0,HLOOKUP($BT423,Prisudvikling!$CC$7:$KP$63,Y$3),"")</f>
        <v>1.5244619052415971</v>
      </c>
      <c r="Z423" s="32">
        <f>IF(HLOOKUP($BT423,Prisudvikling!$CC$7:$KP$63,Z$3)&gt;0,HLOOKUP($BT423,Prisudvikling!$CC$7:$KP$63,Z$3),"")</f>
        <v>3.0556395016957123</v>
      </c>
      <c r="AA423" s="32">
        <f>IF(HLOOKUP($BT423,Prisudvikling!$CC$7:$KP$63,AA$3)&gt;0,HLOOKUP($BT423,Prisudvikling!$CC$7:$KP$63,AA$3),"")</f>
        <v>1.799805244954837</v>
      </c>
      <c r="AB423" s="32">
        <f>IF(HLOOKUP($BT423,Prisudvikling!$CC$7:$KP$63,AB$3)&gt;0,HLOOKUP($BT423,Prisudvikling!$CC$7:$KP$63,AB$3),"")</f>
        <v>13.162754776535376</v>
      </c>
      <c r="AC423" s="32">
        <f>IF(HLOOKUP($BT423,Prisudvikling!$CC$7:$KP$63,AC$3)&gt;0,HLOOKUP($BT423,Prisudvikling!$CC$7:$KP$63,AC$3),"")</f>
        <v>12</v>
      </c>
      <c r="AD423" s="32" t="str">
        <f>IF(HLOOKUP($BT423,Prisudvikling!$CC$7:$KP$63,AD$3)&gt;0,HLOOKUP($BT423,Prisudvikling!$CC$7:$KP$63,AD$3),"")</f>
        <v/>
      </c>
      <c r="AE423" s="32" t="str">
        <f>IF(HLOOKUP($BT423,Prisudvikling!$CC$7:$KP$63,AE$3)&gt;0,HLOOKUP($BT423,Prisudvikling!$CC$7:$KP$63,AE$3),"")</f>
        <v/>
      </c>
      <c r="AF423" s="32">
        <f>IF(HLOOKUP($BT423,Prisudvikling!$CC$7:$KP$63,AF$3)&gt;0,HLOOKUP($BT423,Prisudvikling!$CC$7:$KP$63,AF$3),"")</f>
        <v>1200</v>
      </c>
      <c r="AG423" s="32">
        <f>IF(HLOOKUP($BT423,Prisudvikling!$CC$7:$KP$63,AG$3)&gt;0,HLOOKUP($BT423,Prisudvikling!$CC$7:$KP$63,AG$3),"")</f>
        <v>2410</v>
      </c>
      <c r="AH423" s="32">
        <f>IF(HLOOKUP($BT423,Prisudvikling!$CC$7:$KP$63,AH$3)&gt;0,HLOOKUP($BT423,Prisudvikling!$CC$7:$KP$63,AH$3),"")</f>
        <v>1420</v>
      </c>
      <c r="AI423" s="32">
        <f>IF(HLOOKUP($BT423,Prisudvikling!$CC$7:$KP$63,AI$3)&gt;0,HLOOKUP($BT423,Prisudvikling!$CC$7:$KP$63,AI$3),"")</f>
        <v>10390</v>
      </c>
      <c r="AJ423" s="32">
        <f>IF(HLOOKUP($BT423,Prisudvikling!$CC$7:$KP$63,AJ$3)&gt;0,HLOOKUP($BT423,Prisudvikling!$CC$7:$KP$63,AJ$3),"")</f>
        <v>9470</v>
      </c>
      <c r="AK423" s="32" t="str">
        <f>IF(HLOOKUP($BT423,Prisudvikling!$CC$7:$KP$63,AK$3)&gt;0,HLOOKUP($BT423,Prisudvikling!$CC$7:$KP$63,AK$3),"")</f>
        <v xml:space="preserve"> </v>
      </c>
      <c r="AL423" s="32" t="str">
        <f>IF(HLOOKUP($BT423,Prisudvikling!$CC$7:$KP$63,AL$3)&gt;0,HLOOKUP($BT423,Prisudvikling!$CC$7:$KP$63,AL$3),"")</f>
        <v/>
      </c>
      <c r="AM423" s="32" t="str">
        <f>IF(HLOOKUP($BT423,Prisudvikling!$CC$7:$KP$63,AM$3)&gt;0,HLOOKUP($BT423,Prisudvikling!$CC$7:$KP$63,AM$3),"")</f>
        <v/>
      </c>
      <c r="AN423" s="113">
        <f>IF(HLOOKUP($BT423,Prisudvikling!$CC$7:$KP$63,AN$3)&gt;0,HLOOKUP($BT423,Prisudvikling!$CC$7:$KP$63,AN$3),"")</f>
        <v>226.36076634847012</v>
      </c>
      <c r="AO423" s="113">
        <f>IF(HLOOKUP($BT423,Prisudvikling!$CC$7:$KP$63,AO$3)&gt;0,HLOOKUP($BT423,Prisudvikling!$CC$7:$KP$63,AO$3),"")</f>
        <v>234.4</v>
      </c>
      <c r="AP423" s="113">
        <f>IF(HLOOKUP($BT423,Prisudvikling!$CC$7:$KP$63,AP$3)&gt;0,HLOOKUP($BT423,Prisudvikling!$CC$7:$KP$63,AP$3),"")</f>
        <v>231.68351543773221</v>
      </c>
      <c r="AQ423" s="113">
        <f>IF(HLOOKUP($BT423,Prisudvikling!$CC$7:$KP$63,AQ$3)&gt;0,HLOOKUP($BT423,Prisudvikling!$CC$7:$KP$63,AQ$3),"")</f>
        <v>202.01096491370544</v>
      </c>
      <c r="AR423" s="113">
        <f>IF(HLOOKUP($BT423,Prisudvikling!$CC$7:$KP$63,AR$3)&gt;0,HLOOKUP($BT423,Prisudvikling!$CC$7:$KP$63,AR$3),"")</f>
        <v>210</v>
      </c>
      <c r="AS423" s="113">
        <f>IF(HLOOKUP($BT423,Prisudvikling!$CC$7:$KP$63,AS$3)&gt;0,HLOOKUP($BT423,Prisudvikling!$CC$7:$KP$63,AS$3),"")</f>
        <v>198.76288408824485</v>
      </c>
      <c r="AT423" s="113">
        <f>IF(HLOOKUP($BT423,Prisudvikling!$CC$7:$KP$63,AT$3)&gt;0,HLOOKUP($BT423,Prisudvikling!$CC$7:$KP$63,AT$3),"")</f>
        <v>178.74057645906947</v>
      </c>
      <c r="AU423" s="113">
        <f>IF(HLOOKUP($BT423,Prisudvikling!$CC$7:$KP$63,AU$3)&gt;0,HLOOKUP($BT423,Prisudvikling!$CC$7:$KP$63,AU$3),"")</f>
        <v>186.7</v>
      </c>
      <c r="AV423" s="113" t="str">
        <f>IF(HLOOKUP($BT423,Prisudvikling!$CC$7:$KP$63,AV$3)&gt;0,HLOOKUP($BT423,Prisudvikling!$CC$7:$KP$63,AV$3),"")</f>
        <v/>
      </c>
      <c r="AW423" s="113">
        <f>IF(HLOOKUP($BT423,Prisudvikling!$CC$7:$KP$63,AW$3)&gt;0,HLOOKUP($BT423,Prisudvikling!$CC$7:$KP$63,AW$3),"")</f>
        <v>194.29832469068958</v>
      </c>
      <c r="AX423" s="113">
        <f>IF(HLOOKUP($BT423,Prisudvikling!$CC$7:$KP$63,AX$3)&gt;0,HLOOKUP($BT423,Prisudvikling!$CC$7:$KP$63,AX$3),"")</f>
        <v>202.3</v>
      </c>
      <c r="BT423">
        <v>100</v>
      </c>
    </row>
    <row r="424" spans="1:72" x14ac:dyDescent="0.2">
      <c r="A424" s="82">
        <f>IF(HLOOKUP($BT424,Prisudvikling!$CC$7:$KP$63,D$3)&gt;0,YEAR(C424),0)</f>
        <v>2013</v>
      </c>
      <c r="B424" s="82">
        <f>IF(HLOOKUP($BT424,Prisudvikling!$CC$7:$KP$63,D$3)&gt;0,MONTH(C424),0)</f>
        <v>5</v>
      </c>
      <c r="C424" s="65">
        <f>IF(HLOOKUP($BT424,Prisudvikling!$CC$7:$KP$63,D$3)&gt;0,HLOOKUP($BT424,Prisudvikling!$CC$7:$KP$63,C$3),"")</f>
        <v>41411</v>
      </c>
      <c r="D424" s="105">
        <f>IF(HLOOKUP($BT424,Prisudvikling!$CC$7:$KP$63,D$3)&gt;0,HLOOKUP($BT424,Prisudvikling!$CC$7:$KP$63,D$3),"")</f>
        <v>174</v>
      </c>
      <c r="E424" s="105">
        <f>IF(HLOOKUP($BT424,Prisudvikling!$CC$7:$KP$63,E$3)&gt;0,HLOOKUP($BT424,Prisudvikling!$CC$7:$KP$63,E$3),"")</f>
        <v>190</v>
      </c>
      <c r="F424" s="105">
        <f>IF(HLOOKUP($BT424,Prisudvikling!$CC$7:$KP$63,F$3)&gt;0,HLOOKUP($BT424,Prisudvikling!$CC$7:$KP$63,F$3),"")</f>
        <v>156</v>
      </c>
      <c r="G424" s="105">
        <f>IF(HLOOKUP($BT424,Prisudvikling!$CC$7:$KP$63,G$3)&gt;0,HLOOKUP($BT424,Prisudvikling!$CC$7:$KP$63,G$3),"")</f>
        <v>187</v>
      </c>
      <c r="H424" s="105" t="str">
        <f>IF(HLOOKUP($BT424,Prisudvikling!$CC$7:$KP$63,H$3)&gt;0,HLOOKUP($BT424,Prisudvikling!$CC$7:$KP$63,H$3),"")</f>
        <v/>
      </c>
      <c r="I424" s="105">
        <f>IF(HLOOKUP($BT424,Prisudvikling!$CC$7:$KP$63,I$3)&gt;0,HLOOKUP($BT424,Prisudvikling!$CC$7:$KP$63,I$3),"")</f>
        <v>351.5</v>
      </c>
      <c r="J424" s="105">
        <f>IF(HLOOKUP($BT424,Prisudvikling!$CC$7:$KP$63,J$3)&gt;0,HLOOKUP($BT424,Prisudvikling!$CC$7:$KP$63,J$3),"")</f>
        <v>720.25</v>
      </c>
      <c r="K424" s="105">
        <f>IF(HLOOKUP($BT424,Prisudvikling!$CC$7:$KP$63,K$3)&gt;0,HLOOKUP($BT424,Prisudvikling!$CC$7:$KP$63,K$3),"")</f>
        <v>255</v>
      </c>
      <c r="L424" s="105">
        <f>IF(HLOOKUP($BT424,Prisudvikling!$CC$7:$KP$63,L$3)&gt;0,HLOOKUP($BT424,Prisudvikling!$CC$7:$KP$63,L$3),"")</f>
        <v>272</v>
      </c>
      <c r="M424" s="105">
        <f>IF(HLOOKUP($BT424,Prisudvikling!$CC$7:$KP$63,M$3)&gt;0,HLOOKUP($BT424,Prisudvikling!$CC$7:$KP$63,M$3),"")</f>
        <v>236</v>
      </c>
      <c r="N424" s="105">
        <f>IF(HLOOKUP($BT424,Prisudvikling!$CC$7:$KP$63,N$3)&gt;0,HLOOKUP($BT424,Prisudvikling!$CC$7:$KP$63,N$3),"")</f>
        <v>1205.75</v>
      </c>
      <c r="O424" s="105">
        <f>IF(HLOOKUP($BT424,Prisudvikling!$CC$7:$KP$63,O$3)&gt;0,HLOOKUP($BT424,Prisudvikling!$CC$7:$KP$63,O$3),"")</f>
        <v>547.25</v>
      </c>
      <c r="P424" s="105">
        <f>IF(HLOOKUP($BT424,Prisudvikling!$CC$7:$KP$63,P$3)&gt;0,HLOOKUP($BT424,Prisudvikling!$CC$7:$KP$63,P$3),"")</f>
        <v>543</v>
      </c>
      <c r="Q424" s="105">
        <f>IF(HLOOKUP($BT424,Prisudvikling!$CC$7:$KP$63,Q$3)&gt;0,HLOOKUP($BT424,Prisudvikling!$CC$7:$KP$63,Q$3),"")</f>
        <v>1350</v>
      </c>
      <c r="R424" s="105">
        <f>IF(HLOOKUP($BT424,Prisudvikling!$CC$7:$KP$63,R$3)&gt;0,HLOOKUP($BT424,Prisudvikling!$CC$7:$KP$63,R$3),"")</f>
        <v>877</v>
      </c>
      <c r="S424" s="105">
        <f>IF(HLOOKUP($BT424,Prisudvikling!$CC$7:$KP$63,S$3)&gt;0,HLOOKUP($BT424,Prisudvikling!$CC$7:$KP$63,S$3),"")</f>
        <v>512</v>
      </c>
      <c r="T424" s="105">
        <f>IF(HLOOKUP($BT424,Prisudvikling!$CC$7:$KP$63,T$3)&gt;0,HLOOKUP($BT424,Prisudvikling!$CC$7:$KP$63,T$3),"")</f>
        <v>495</v>
      </c>
      <c r="U424" s="105">
        <f>IF(HLOOKUP($BT424,Prisudvikling!$CC$7:$KP$63,U$3)&gt;0,HLOOKUP($BT424,Prisudvikling!$CC$7:$KP$63,U$3),"")</f>
        <v>259.25</v>
      </c>
      <c r="V424" s="105">
        <f>IF(HLOOKUP($BT424,Prisudvikling!$CC$7:$KP$63,V$3)&gt;0,HLOOKUP($BT424,Prisudvikling!$CC$7:$KP$63,V$3),"")</f>
        <v>288</v>
      </c>
      <c r="W424" s="105">
        <f>IF(HLOOKUP($BT424,Prisudvikling!$CC$7:$KP$63,W$3)&gt;0,HLOOKUP($BT424,Prisudvikling!$CC$7:$KP$63,W$3),"")</f>
        <v>303.25</v>
      </c>
      <c r="X424" s="32" t="str">
        <f>IF(HLOOKUP($BT424,Prisudvikling!$CC$7:$KP$63,X$3)&gt;0,HLOOKUP($BT424,Prisudvikling!$CC$7:$KP$63,X$3),"")</f>
        <v/>
      </c>
      <c r="Y424" s="32">
        <f>IF(HLOOKUP($BT424,Prisudvikling!$CC$7:$KP$63,Y$3)&gt;0,HLOOKUP($BT424,Prisudvikling!$CC$7:$KP$63,Y$3),"")</f>
        <v>2</v>
      </c>
      <c r="Z424" s="32">
        <f>IF(HLOOKUP($BT424,Prisudvikling!$CC$7:$KP$63,Z$3)&gt;0,HLOOKUP($BT424,Prisudvikling!$CC$7:$KP$63,Z$3),"")</f>
        <v>3.25</v>
      </c>
      <c r="AA424" s="32">
        <f>IF(HLOOKUP($BT424,Prisudvikling!$CC$7:$KP$63,AA$3)&gt;0,HLOOKUP($BT424,Prisudvikling!$CC$7:$KP$63,AA$3),"")</f>
        <v>2.2999999999999998</v>
      </c>
      <c r="AB424" s="32">
        <f>IF(HLOOKUP($BT424,Prisudvikling!$CC$7:$KP$63,AB$3)&gt;0,HLOOKUP($BT424,Prisudvikling!$CC$7:$KP$63,AB$3),"")</f>
        <v>24</v>
      </c>
      <c r="AC424" s="32">
        <f>IF(HLOOKUP($BT424,Prisudvikling!$CC$7:$KP$63,AC$3)&gt;0,HLOOKUP($BT424,Prisudvikling!$CC$7:$KP$63,AC$3),"")</f>
        <v>12</v>
      </c>
      <c r="AD424" s="32" t="str">
        <f>IF(HLOOKUP($BT424,Prisudvikling!$CC$7:$KP$63,AD$3)&gt;0,HLOOKUP($BT424,Prisudvikling!$CC$7:$KP$63,AD$3),"")</f>
        <v/>
      </c>
      <c r="AE424" s="32" t="str">
        <f>IF(HLOOKUP($BT424,Prisudvikling!$CC$7:$KP$63,AE$3)&gt;0,HLOOKUP($BT424,Prisudvikling!$CC$7:$KP$63,AE$3),"")</f>
        <v/>
      </c>
      <c r="AF424" s="32">
        <f>IF(HLOOKUP($BT424,Prisudvikling!$CC$7:$KP$63,AF$3)&gt;0,HLOOKUP($BT424,Prisudvikling!$CC$7:$KP$63,AF$3),"")</f>
        <v>1580</v>
      </c>
      <c r="AG424" s="32">
        <f>IF(HLOOKUP($BT424,Prisudvikling!$CC$7:$KP$63,AG$3)&gt;0,HLOOKUP($BT424,Prisudvikling!$CC$7:$KP$63,AG$3),"")</f>
        <v>2560</v>
      </c>
      <c r="AH424" s="32">
        <f>IF(HLOOKUP($BT424,Prisudvikling!$CC$7:$KP$63,AH$3)&gt;0,HLOOKUP($BT424,Prisudvikling!$CC$7:$KP$63,AH$3),"")</f>
        <v>1820</v>
      </c>
      <c r="AI424" s="32">
        <f>IF(HLOOKUP($BT424,Prisudvikling!$CC$7:$KP$63,AI$3)&gt;0,HLOOKUP($BT424,Prisudvikling!$CC$7:$KP$63,AI$3),"")</f>
        <v>18940</v>
      </c>
      <c r="AJ424" s="32">
        <f>IF(HLOOKUP($BT424,Prisudvikling!$CC$7:$KP$63,AJ$3)&gt;0,HLOOKUP($BT424,Prisudvikling!$CC$7:$KP$63,AJ$3),"")</f>
        <v>9470</v>
      </c>
      <c r="AK424" s="32" t="str">
        <f>IF(HLOOKUP($BT424,Prisudvikling!$CC$7:$KP$63,AK$3)&gt;0,HLOOKUP($BT424,Prisudvikling!$CC$7:$KP$63,AK$3),"")</f>
        <v xml:space="preserve"> </v>
      </c>
      <c r="AL424" s="32" t="str">
        <f>IF(HLOOKUP($BT424,Prisudvikling!$CC$7:$KP$63,AL$3)&gt;0,HLOOKUP($BT424,Prisudvikling!$CC$7:$KP$63,AL$3),"")</f>
        <v/>
      </c>
      <c r="AM424" s="32" t="str">
        <f>IF(HLOOKUP($BT424,Prisudvikling!$CC$7:$KP$63,AM$3)&gt;0,HLOOKUP($BT424,Prisudvikling!$CC$7:$KP$63,AM$3),"")</f>
        <v/>
      </c>
      <c r="AN424" s="113">
        <f>IF(HLOOKUP($BT424,Prisudvikling!$CC$7:$KP$63,AN$3)&gt;0,HLOOKUP($BT424,Prisudvikling!$CC$7:$KP$63,AN$3),"")</f>
        <v>232.12364653640859</v>
      </c>
      <c r="AO424" s="113">
        <f>IF(HLOOKUP($BT424,Prisudvikling!$CC$7:$KP$63,AO$3)&gt;0,HLOOKUP($BT424,Prisudvikling!$CC$7:$KP$63,AO$3),"")</f>
        <v>240.1</v>
      </c>
      <c r="AP424" s="113">
        <f>IF(HLOOKUP($BT424,Prisudvikling!$CC$7:$KP$63,AP$3)&gt;0,HLOOKUP($BT424,Prisudvikling!$CC$7:$KP$63,AP$3),"")</f>
        <v>232.0960934686114</v>
      </c>
      <c r="AQ424" s="113">
        <f>IF(HLOOKUP($BT424,Prisudvikling!$CC$7:$KP$63,AQ$3)&gt;0,HLOOKUP($BT424,Prisudvikling!$CC$7:$KP$63,AQ$3),"")</f>
        <v>204.47380039265511</v>
      </c>
      <c r="AR424" s="113">
        <f>IF(HLOOKUP($BT424,Prisudvikling!$CC$7:$KP$63,AR$3)&gt;0,HLOOKUP($BT424,Prisudvikling!$CC$7:$KP$63,AR$3),"")</f>
        <v>212.5</v>
      </c>
      <c r="AS424" s="113">
        <f>IF(HLOOKUP($BT424,Prisudvikling!$CC$7:$KP$63,AS$3)&gt;0,HLOOKUP($BT424,Prisudvikling!$CC$7:$KP$63,AS$3),"")</f>
        <v>198.99806229773722</v>
      </c>
      <c r="AT424" s="113">
        <f>IF(HLOOKUP($BT424,Prisudvikling!$CC$7:$KP$63,AT$3)&gt;0,HLOOKUP($BT424,Prisudvikling!$CC$7:$KP$63,AT$3),"")</f>
        <v>178.08236669532002</v>
      </c>
      <c r="AU424" s="113">
        <f>IF(HLOOKUP($BT424,Prisudvikling!$CC$7:$KP$63,AU$3)&gt;0,HLOOKUP($BT424,Prisudvikling!$CC$7:$KP$63,AU$3),"")</f>
        <v>186.1</v>
      </c>
      <c r="AV424" s="113" t="str">
        <f>IF(HLOOKUP($BT424,Prisudvikling!$CC$7:$KP$63,AV$3)&gt;0,HLOOKUP($BT424,Prisudvikling!$CC$7:$KP$63,AV$3),"")</f>
        <v/>
      </c>
      <c r="AW424" s="113">
        <f>IF(HLOOKUP($BT424,Prisudvikling!$CC$7:$KP$63,AW$3)&gt;0,HLOOKUP($BT424,Prisudvikling!$CC$7:$KP$63,AW$3),"")</f>
        <v>196.28176365773174</v>
      </c>
      <c r="AX424" s="113">
        <f>IF(HLOOKUP($BT424,Prisudvikling!$CC$7:$KP$63,AX$3)&gt;0,HLOOKUP($BT424,Prisudvikling!$CC$7:$KP$63,AX$3),"")</f>
        <v>204.3</v>
      </c>
      <c r="BT424">
        <v>101</v>
      </c>
    </row>
    <row r="425" spans="1:72" x14ac:dyDescent="0.2">
      <c r="A425" s="82">
        <f>IF(HLOOKUP($BT425,Prisudvikling!$CC$7:$KP$63,D$3)&gt;0,YEAR(C425),0)</f>
        <v>2013</v>
      </c>
      <c r="B425" s="82">
        <f>IF(HLOOKUP($BT425,Prisudvikling!$CC$7:$KP$63,D$3)&gt;0,MONTH(C425),0)</f>
        <v>5</v>
      </c>
      <c r="C425" s="65">
        <f>IF(HLOOKUP($BT425,Prisudvikling!$CC$7:$KP$63,D$3)&gt;0,HLOOKUP($BT425,Prisudvikling!$CC$7:$KP$63,C$3),"")</f>
        <v>41418</v>
      </c>
      <c r="D425" s="105">
        <f>IF(HLOOKUP($BT425,Prisudvikling!$CC$7:$KP$63,D$3)&gt;0,HLOOKUP($BT425,Prisudvikling!$CC$7:$KP$63,D$3),"")</f>
        <v>173.5</v>
      </c>
      <c r="E425" s="105">
        <f>IF(HLOOKUP($BT425,Prisudvikling!$CC$7:$KP$63,E$3)&gt;0,HLOOKUP($BT425,Prisudvikling!$CC$7:$KP$63,E$3),"")</f>
        <v>183</v>
      </c>
      <c r="F425" s="105">
        <f>IF(HLOOKUP($BT425,Prisudvikling!$CC$7:$KP$63,F$3)&gt;0,HLOOKUP($BT425,Prisudvikling!$CC$7:$KP$63,F$3),"")</f>
        <v>146</v>
      </c>
      <c r="G425" s="105">
        <f>IF(HLOOKUP($BT425,Prisudvikling!$CC$7:$KP$63,G$3)&gt;0,HLOOKUP($BT425,Prisudvikling!$CC$7:$KP$63,G$3),"")</f>
        <v>180</v>
      </c>
      <c r="H425" s="105">
        <f>IF(HLOOKUP($BT425,Prisudvikling!$CC$7:$KP$63,H$3)&gt;0,HLOOKUP($BT425,Prisudvikling!$CC$7:$KP$63,H$3),"")</f>
        <v>168</v>
      </c>
      <c r="I425" s="105">
        <f>IF(HLOOKUP($BT425,Prisudvikling!$CC$7:$KP$63,I$3)&gt;0,HLOOKUP($BT425,Prisudvikling!$CC$7:$KP$63,I$3),"")</f>
        <v>356</v>
      </c>
      <c r="J425" s="105">
        <f>IF(HLOOKUP($BT425,Prisudvikling!$CC$7:$KP$63,J$3)&gt;0,HLOOKUP($BT425,Prisudvikling!$CC$7:$KP$63,J$3),"")</f>
        <v>720.25</v>
      </c>
      <c r="K425" s="105">
        <f>IF(HLOOKUP($BT425,Prisudvikling!$CC$7:$KP$63,K$3)&gt;0,HLOOKUP($BT425,Prisudvikling!$CC$7:$KP$63,K$3),"")</f>
        <v>249</v>
      </c>
      <c r="L425" s="105">
        <f>IF(HLOOKUP($BT425,Prisudvikling!$CC$7:$KP$63,L$3)&gt;0,HLOOKUP($BT425,Prisudvikling!$CC$7:$KP$63,L$3),"")</f>
        <v>277</v>
      </c>
      <c r="M425" s="105">
        <f>IF(HLOOKUP($BT425,Prisudvikling!$CC$7:$KP$63,M$3)&gt;0,HLOOKUP($BT425,Prisudvikling!$CC$7:$KP$63,M$3),"")</f>
        <v>229</v>
      </c>
      <c r="N425" s="105">
        <f>IF(HLOOKUP($BT425,Prisudvikling!$CC$7:$KP$63,N$3)&gt;0,HLOOKUP($BT425,Prisudvikling!$CC$7:$KP$63,N$3),"")</f>
        <v>1157</v>
      </c>
      <c r="O425" s="105">
        <f>IF(HLOOKUP($BT425,Prisudvikling!$CC$7:$KP$63,O$3)&gt;0,HLOOKUP($BT425,Prisudvikling!$CC$7:$KP$63,O$3),"")</f>
        <v>559.25</v>
      </c>
      <c r="P425" s="105">
        <f>IF(HLOOKUP($BT425,Prisudvikling!$CC$7:$KP$63,P$3)&gt;0,HLOOKUP($BT425,Prisudvikling!$CC$7:$KP$63,P$3),"")</f>
        <v>543</v>
      </c>
      <c r="Q425" s="105">
        <f>IF(HLOOKUP($BT425,Prisudvikling!$CC$7:$KP$63,Q$3)&gt;0,HLOOKUP($BT425,Prisudvikling!$CC$7:$KP$63,Q$3),"")</f>
        <v>1350</v>
      </c>
      <c r="R425" s="105">
        <f>IF(HLOOKUP($BT425,Prisudvikling!$CC$7:$KP$63,R$3)&gt;0,HLOOKUP($BT425,Prisudvikling!$CC$7:$KP$63,R$3),"")</f>
        <v>877</v>
      </c>
      <c r="S425" s="105">
        <f>IF(HLOOKUP($BT425,Prisudvikling!$CC$7:$KP$63,S$3)&gt;0,HLOOKUP($BT425,Prisudvikling!$CC$7:$KP$63,S$3),"")</f>
        <v>512</v>
      </c>
      <c r="T425" s="105">
        <f>IF(HLOOKUP($BT425,Prisudvikling!$CC$7:$KP$63,T$3)&gt;0,HLOOKUP($BT425,Prisudvikling!$CC$7:$KP$63,T$3),"")</f>
        <v>495</v>
      </c>
      <c r="U425" s="105">
        <f>IF(HLOOKUP($BT425,Prisudvikling!$CC$7:$KP$63,U$3)&gt;0,HLOOKUP($BT425,Prisudvikling!$CC$7:$KP$63,U$3),"")</f>
        <v>259</v>
      </c>
      <c r="V425" s="105">
        <f>IF(HLOOKUP($BT425,Prisudvikling!$CC$7:$KP$63,V$3)&gt;0,HLOOKUP($BT425,Prisudvikling!$CC$7:$KP$63,V$3),"")</f>
        <v>290.5</v>
      </c>
      <c r="W425" s="105">
        <f>IF(HLOOKUP($BT425,Prisudvikling!$CC$7:$KP$63,W$3)&gt;0,HLOOKUP($BT425,Prisudvikling!$CC$7:$KP$63,W$3),"")</f>
        <v>308.25</v>
      </c>
      <c r="X425" s="32" t="str">
        <f>IF(HLOOKUP($BT425,Prisudvikling!$CC$7:$KP$63,X$3)&gt;0,HLOOKUP($BT425,Prisudvikling!$CC$7:$KP$63,X$3),"")</f>
        <v/>
      </c>
      <c r="Y425" s="32">
        <f>IF(HLOOKUP($BT425,Prisudvikling!$CC$7:$KP$63,Y$3)&gt;0,HLOOKUP($BT425,Prisudvikling!$CC$7:$KP$63,Y$3),"")</f>
        <v>1.4774520667539708</v>
      </c>
      <c r="Z425" s="32">
        <f>IF(HLOOKUP($BT425,Prisudvikling!$CC$7:$KP$63,Z$3)&gt;0,HLOOKUP($BT425,Prisudvikling!$CC$7:$KP$63,Z$3),"")</f>
        <v>2.9549041335079416</v>
      </c>
      <c r="AA425" s="32">
        <f>IF(HLOOKUP($BT425,Prisudvikling!$CC$7:$KP$63,AA$3)&gt;0,HLOOKUP($BT425,Prisudvikling!$CC$7:$KP$63,AA$3),"")</f>
        <v>1.7125012591921023</v>
      </c>
      <c r="AB425" s="32">
        <f>IF(HLOOKUP($BT425,Prisudvikling!$CC$7:$KP$63,AB$3)&gt;0,HLOOKUP($BT425,Prisudvikling!$CC$7:$KP$63,AB$3),"")</f>
        <v>10.745105940028877</v>
      </c>
      <c r="AC425" s="32">
        <f>IF(HLOOKUP($BT425,Prisudvikling!$CC$7:$KP$63,AC$3)&gt;0,HLOOKUP($BT425,Prisudvikling!$CC$7:$KP$63,AC$3),"")</f>
        <v>12</v>
      </c>
      <c r="AD425" s="32" t="str">
        <f>IF(HLOOKUP($BT425,Prisudvikling!$CC$7:$KP$63,AD$3)&gt;0,HLOOKUP($BT425,Prisudvikling!$CC$7:$KP$63,AD$3),"")</f>
        <v/>
      </c>
      <c r="AE425" s="32" t="str">
        <f>IF(HLOOKUP($BT425,Prisudvikling!$CC$7:$KP$63,AE$3)&gt;0,HLOOKUP($BT425,Prisudvikling!$CC$7:$KP$63,AE$3),"")</f>
        <v/>
      </c>
      <c r="AF425" s="32">
        <f>IF(HLOOKUP($BT425,Prisudvikling!$CC$7:$KP$63,AF$3)&gt;0,HLOOKUP($BT425,Prisudvikling!$CC$7:$KP$63,AF$3),"")</f>
        <v>1170</v>
      </c>
      <c r="AG425" s="32">
        <f>IF(HLOOKUP($BT425,Prisudvikling!$CC$7:$KP$63,AG$3)&gt;0,HLOOKUP($BT425,Prisudvikling!$CC$7:$KP$63,AG$3),"")</f>
        <v>2330</v>
      </c>
      <c r="AH425" s="32">
        <f>IF(HLOOKUP($BT425,Prisudvikling!$CC$7:$KP$63,AH$3)&gt;0,HLOOKUP($BT425,Prisudvikling!$CC$7:$KP$63,AH$3),"")</f>
        <v>1350</v>
      </c>
      <c r="AI425" s="32">
        <f>IF(HLOOKUP($BT425,Prisudvikling!$CC$7:$KP$63,AI$3)&gt;0,HLOOKUP($BT425,Prisudvikling!$CC$7:$KP$63,AI$3),"")</f>
        <v>8480</v>
      </c>
      <c r="AJ425" s="32">
        <f>IF(HLOOKUP($BT425,Prisudvikling!$CC$7:$KP$63,AJ$3)&gt;0,HLOOKUP($BT425,Prisudvikling!$CC$7:$KP$63,AJ$3),"")</f>
        <v>9470</v>
      </c>
      <c r="AK425" s="32" t="str">
        <f>IF(HLOOKUP($BT425,Prisudvikling!$CC$7:$KP$63,AK$3)&gt;0,HLOOKUP($BT425,Prisudvikling!$CC$7:$KP$63,AK$3),"")</f>
        <v xml:space="preserve"> </v>
      </c>
      <c r="AL425" s="32" t="str">
        <f>IF(HLOOKUP($BT425,Prisudvikling!$CC$7:$KP$63,AL$3)&gt;0,HLOOKUP($BT425,Prisudvikling!$CC$7:$KP$63,AL$3),"")</f>
        <v/>
      </c>
      <c r="AM425" s="32" t="str">
        <f>IF(HLOOKUP($BT425,Prisudvikling!$CC$7:$KP$63,AM$3)&gt;0,HLOOKUP($BT425,Prisudvikling!$CC$7:$KP$63,AM$3),"")</f>
        <v/>
      </c>
      <c r="AN425" s="113">
        <f>IF(HLOOKUP($BT425,Prisudvikling!$CC$7:$KP$63,AN$3)&gt;0,HLOOKUP($BT425,Prisudvikling!$CC$7:$KP$63,AN$3),"")</f>
        <v>223.1115243290638</v>
      </c>
      <c r="AO425" s="113">
        <f>IF(HLOOKUP($BT425,Prisudvikling!$CC$7:$KP$63,AO$3)&gt;0,HLOOKUP($BT425,Prisudvikling!$CC$7:$KP$63,AO$3),"")</f>
        <v>231.1</v>
      </c>
      <c r="AP425" s="113">
        <f>IF(HLOOKUP($BT425,Prisudvikling!$CC$7:$KP$63,AP$3)&gt;0,HLOOKUP($BT425,Prisudvikling!$CC$7:$KP$63,AP$3),"")</f>
        <v>229.33182695604188</v>
      </c>
      <c r="AQ425" s="113">
        <f>IF(HLOOKUP($BT425,Prisudvikling!$CC$7:$KP$63,AQ$3)&gt;0,HLOOKUP($BT425,Prisudvikling!$CC$7:$KP$63,AQ$3),"")</f>
        <v>196.69256548354002</v>
      </c>
      <c r="AR425" s="113">
        <f>IF(HLOOKUP($BT425,Prisudvikling!$CC$7:$KP$63,AR$3)&gt;0,HLOOKUP($BT425,Prisudvikling!$CC$7:$KP$63,AR$3),"")</f>
        <v>204.7</v>
      </c>
      <c r="AS425" s="113">
        <f>IF(HLOOKUP($BT425,Prisudvikling!$CC$7:$KP$63,AS$3)&gt;0,HLOOKUP($BT425,Prisudvikling!$CC$7:$KP$63,AS$3),"")</f>
        <v>195.50782002227621</v>
      </c>
      <c r="AT425" s="113">
        <f>IF(HLOOKUP($BT425,Prisudvikling!$CC$7:$KP$63,AT$3)&gt;0,HLOOKUP($BT425,Prisudvikling!$CC$7:$KP$63,AT$3),"")</f>
        <v>170.58637573929204</v>
      </c>
      <c r="AU425" s="113">
        <f>IF(HLOOKUP($BT425,Prisudvikling!$CC$7:$KP$63,AU$3)&gt;0,HLOOKUP($BT425,Prisudvikling!$CC$7:$KP$63,AU$3),"")</f>
        <v>178.6</v>
      </c>
      <c r="AV425" s="113" t="str">
        <f>IF(HLOOKUP($BT425,Prisudvikling!$CC$7:$KP$63,AV$3)&gt;0,HLOOKUP($BT425,Prisudvikling!$CC$7:$KP$63,AV$3),"")</f>
        <v/>
      </c>
      <c r="AW425" s="113">
        <f>IF(HLOOKUP($BT425,Prisudvikling!$CC$7:$KP$63,AW$3)&gt;0,HLOOKUP($BT425,Prisudvikling!$CC$7:$KP$63,AW$3),"")</f>
        <v>188.29125407018552</v>
      </c>
      <c r="AX425" s="113">
        <f>IF(HLOOKUP($BT425,Prisudvikling!$CC$7:$KP$63,AX$3)&gt;0,HLOOKUP($BT425,Prisudvikling!$CC$7:$KP$63,AX$3),"")</f>
        <v>196.3</v>
      </c>
      <c r="BT425">
        <v>102</v>
      </c>
    </row>
    <row r="426" spans="1:72" x14ac:dyDescent="0.2">
      <c r="A426" s="82">
        <f>IF(HLOOKUP($BT426,Prisudvikling!$CC$7:$KP$63,D$3)&gt;0,YEAR(C426),0)</f>
        <v>2013</v>
      </c>
      <c r="B426" s="82">
        <f>IF(HLOOKUP($BT426,Prisudvikling!$CC$7:$KP$63,D$3)&gt;0,MONTH(C426),0)</f>
        <v>5</v>
      </c>
      <c r="C426" s="65">
        <f>IF(HLOOKUP($BT426,Prisudvikling!$CC$7:$KP$63,D$3)&gt;0,HLOOKUP($BT426,Prisudvikling!$CC$7:$KP$63,C$3),"")</f>
        <v>41425</v>
      </c>
      <c r="D426" s="105">
        <f>IF(HLOOKUP($BT426,Prisudvikling!$CC$7:$KP$63,D$3)&gt;0,HLOOKUP($BT426,Prisudvikling!$CC$7:$KP$63,D$3),"")</f>
        <v>169</v>
      </c>
      <c r="E426" s="105">
        <f>IF(HLOOKUP($BT426,Prisudvikling!$CC$7:$KP$63,E$3)&gt;0,HLOOKUP($BT426,Prisudvikling!$CC$7:$KP$63,E$3),"")</f>
        <v>183</v>
      </c>
      <c r="F426" s="105">
        <f>IF(HLOOKUP($BT426,Prisudvikling!$CC$7:$KP$63,F$3)&gt;0,HLOOKUP($BT426,Prisudvikling!$CC$7:$KP$63,F$3),"")</f>
        <v>147</v>
      </c>
      <c r="G426" s="105">
        <f>IF(HLOOKUP($BT426,Prisudvikling!$CC$7:$KP$63,G$3)&gt;0,HLOOKUP($BT426,Prisudvikling!$CC$7:$KP$63,G$3),"")</f>
        <v>181</v>
      </c>
      <c r="H426" s="105">
        <f>IF(HLOOKUP($BT426,Prisudvikling!$CC$7:$KP$63,H$3)&gt;0,HLOOKUP($BT426,Prisudvikling!$CC$7:$KP$63,H$3),"")</f>
        <v>164</v>
      </c>
      <c r="I426" s="105">
        <f>IF(HLOOKUP($BT426,Prisudvikling!$CC$7:$KP$63,I$3)&gt;0,HLOOKUP($BT426,Prisudvikling!$CC$7:$KP$63,I$3),"")</f>
        <v>348.5</v>
      </c>
      <c r="J426" s="105">
        <f>IF(HLOOKUP($BT426,Prisudvikling!$CC$7:$KP$63,J$3)&gt;0,HLOOKUP($BT426,Prisudvikling!$CC$7:$KP$63,J$3),"")</f>
        <v>750.5</v>
      </c>
      <c r="K426" s="105">
        <f>IF(HLOOKUP($BT426,Prisudvikling!$CC$7:$KP$63,K$3)&gt;0,HLOOKUP($BT426,Prisudvikling!$CC$7:$KP$63,K$3),"")</f>
        <v>249</v>
      </c>
      <c r="L426" s="105">
        <f>IF(HLOOKUP($BT426,Prisudvikling!$CC$7:$KP$63,L$3)&gt;0,HLOOKUP($BT426,Prisudvikling!$CC$7:$KP$63,L$3),"")</f>
        <v>279</v>
      </c>
      <c r="M426" s="105">
        <f>IF(HLOOKUP($BT426,Prisudvikling!$CC$7:$KP$63,M$3)&gt;0,HLOOKUP($BT426,Prisudvikling!$CC$7:$KP$63,M$3),"")</f>
        <v>229</v>
      </c>
      <c r="N426" s="105">
        <f>IF(HLOOKUP($BT426,Prisudvikling!$CC$7:$KP$63,N$3)&gt;0,HLOOKUP($BT426,Prisudvikling!$CC$7:$KP$63,N$3),"")</f>
        <v>1157</v>
      </c>
      <c r="O426" s="105">
        <f>IF(HLOOKUP($BT426,Prisudvikling!$CC$7:$KP$63,O$3)&gt;0,HLOOKUP($BT426,Prisudvikling!$CC$7:$KP$63,O$3),"")</f>
        <v>539.25</v>
      </c>
      <c r="P426" s="105">
        <f>IF(HLOOKUP($BT426,Prisudvikling!$CC$7:$KP$63,P$3)&gt;0,HLOOKUP($BT426,Prisudvikling!$CC$7:$KP$63,P$3),"")</f>
        <v>543</v>
      </c>
      <c r="Q426" s="105">
        <f>IF(HLOOKUP($BT426,Prisudvikling!$CC$7:$KP$63,Q$3)&gt;0,HLOOKUP($BT426,Prisudvikling!$CC$7:$KP$63,Q$3),"")</f>
        <v>1350</v>
      </c>
      <c r="R426" s="105">
        <f>IF(HLOOKUP($BT426,Prisudvikling!$CC$7:$KP$63,R$3)&gt;0,HLOOKUP($BT426,Prisudvikling!$CC$7:$KP$63,R$3),"")</f>
        <v>858</v>
      </c>
      <c r="S426" s="105">
        <f>IF(HLOOKUP($BT426,Prisudvikling!$CC$7:$KP$63,S$3)&gt;0,HLOOKUP($BT426,Prisudvikling!$CC$7:$KP$63,S$3),"")</f>
        <v>503</v>
      </c>
      <c r="T426" s="105">
        <f>IF(HLOOKUP($BT426,Prisudvikling!$CC$7:$KP$63,T$3)&gt;0,HLOOKUP($BT426,Prisudvikling!$CC$7:$KP$63,T$3),"")</f>
        <v>495</v>
      </c>
      <c r="U426" s="105">
        <f>IF(HLOOKUP($BT426,Prisudvikling!$CC$7:$KP$63,U$3)&gt;0,HLOOKUP($BT426,Prisudvikling!$CC$7:$KP$63,U$3),"")</f>
        <v>258.5</v>
      </c>
      <c r="V426" s="105">
        <f>IF(HLOOKUP($BT426,Prisudvikling!$CC$7:$KP$63,V$3)&gt;0,HLOOKUP($BT426,Prisudvikling!$CC$7:$KP$63,V$3),"")</f>
        <v>289.25</v>
      </c>
      <c r="W426" s="105">
        <f>IF(HLOOKUP($BT426,Prisudvikling!$CC$7:$KP$63,W$3)&gt;0,HLOOKUP($BT426,Prisudvikling!$CC$7:$KP$63,W$3),"")</f>
        <v>307</v>
      </c>
      <c r="X426" s="32" t="str">
        <f>IF(HLOOKUP($BT426,Prisudvikling!$CC$7:$KP$63,X$3)&gt;0,HLOOKUP($BT426,Prisudvikling!$CC$7:$KP$63,X$3),"")</f>
        <v/>
      </c>
      <c r="Y426" s="32">
        <f>IF(HLOOKUP($BT426,Prisudvikling!$CC$7:$KP$63,Y$3)&gt;0,HLOOKUP($BT426,Prisudvikling!$CC$7:$KP$63,Y$3),"")</f>
        <v>1.4774520667539708</v>
      </c>
      <c r="Z426" s="32">
        <f>IF(HLOOKUP($BT426,Prisudvikling!$CC$7:$KP$63,Z$3)&gt;0,HLOOKUP($BT426,Prisudvikling!$CC$7:$KP$63,Z$3),"")</f>
        <v>2.9549041335079416</v>
      </c>
      <c r="AA426" s="32">
        <f>IF(HLOOKUP($BT426,Prisudvikling!$CC$7:$KP$63,AA$3)&gt;0,HLOOKUP($BT426,Prisudvikling!$CC$7:$KP$63,AA$3),"")</f>
        <v>1.7125012591921023</v>
      </c>
      <c r="AB426" s="32">
        <f>IF(HLOOKUP($BT426,Prisudvikling!$CC$7:$KP$63,AB$3)&gt;0,HLOOKUP($BT426,Prisudvikling!$CC$7:$KP$63,AB$3),"")</f>
        <v>10.745105940028877</v>
      </c>
      <c r="AC426" s="32">
        <f>IF(HLOOKUP($BT426,Prisudvikling!$CC$7:$KP$63,AC$3)&gt;0,HLOOKUP($BT426,Prisudvikling!$CC$7:$KP$63,AC$3),"")</f>
        <v>12</v>
      </c>
      <c r="AD426" s="32" t="str">
        <f>IF(HLOOKUP($BT426,Prisudvikling!$CC$7:$KP$63,AD$3)&gt;0,HLOOKUP($BT426,Prisudvikling!$CC$7:$KP$63,AD$3),"")</f>
        <v/>
      </c>
      <c r="AE426" s="32" t="str">
        <f>IF(HLOOKUP($BT426,Prisudvikling!$CC$7:$KP$63,AE$3)&gt;0,HLOOKUP($BT426,Prisudvikling!$CC$7:$KP$63,AE$3),"")</f>
        <v/>
      </c>
      <c r="AF426" s="32">
        <f>IF(HLOOKUP($BT426,Prisudvikling!$CC$7:$KP$63,AF$3)&gt;0,HLOOKUP($BT426,Prisudvikling!$CC$7:$KP$63,AF$3),"")</f>
        <v>1170</v>
      </c>
      <c r="AG426" s="32">
        <f>IF(HLOOKUP($BT426,Prisudvikling!$CC$7:$KP$63,AG$3)&gt;0,HLOOKUP($BT426,Prisudvikling!$CC$7:$KP$63,AG$3),"")</f>
        <v>2330</v>
      </c>
      <c r="AH426" s="32">
        <f>IF(HLOOKUP($BT426,Prisudvikling!$CC$7:$KP$63,AH$3)&gt;0,HLOOKUP($BT426,Prisudvikling!$CC$7:$KP$63,AH$3),"")</f>
        <v>1350</v>
      </c>
      <c r="AI426" s="32">
        <f>IF(HLOOKUP($BT426,Prisudvikling!$CC$7:$KP$63,AI$3)&gt;0,HLOOKUP($BT426,Prisudvikling!$CC$7:$KP$63,AI$3),"")</f>
        <v>8480</v>
      </c>
      <c r="AJ426" s="32">
        <f>IF(HLOOKUP($BT426,Prisudvikling!$CC$7:$KP$63,AJ$3)&gt;0,HLOOKUP($BT426,Prisudvikling!$CC$7:$KP$63,AJ$3),"")</f>
        <v>9470</v>
      </c>
      <c r="AK426" s="32" t="str">
        <f>IF(HLOOKUP($BT426,Prisudvikling!$CC$7:$KP$63,AK$3)&gt;0,HLOOKUP($BT426,Prisudvikling!$CC$7:$KP$63,AK$3),"")</f>
        <v xml:space="preserve"> </v>
      </c>
      <c r="AL426" s="32" t="str">
        <f>IF(HLOOKUP($BT426,Prisudvikling!$CC$7:$KP$63,AL$3)&gt;0,HLOOKUP($BT426,Prisudvikling!$CC$7:$KP$63,AL$3),"")</f>
        <v/>
      </c>
      <c r="AM426" s="32" t="str">
        <f>IF(HLOOKUP($BT426,Prisudvikling!$CC$7:$KP$63,AM$3)&gt;0,HLOOKUP($BT426,Prisudvikling!$CC$7:$KP$63,AM$3),"")</f>
        <v/>
      </c>
      <c r="AN426" s="113">
        <f>IF(HLOOKUP($BT426,Prisudvikling!$CC$7:$KP$63,AN$3)&gt;0,HLOOKUP($BT426,Prisudvikling!$CC$7:$KP$63,AN$3),"")</f>
        <v>220.84418586684595</v>
      </c>
      <c r="AO426" s="113">
        <f>IF(HLOOKUP($BT426,Prisudvikling!$CC$7:$KP$63,AO$3)&gt;0,HLOOKUP($BT426,Prisudvikling!$CC$7:$KP$63,AO$3),"")</f>
        <v>228.8</v>
      </c>
      <c r="AP426" s="113">
        <f>IF(HLOOKUP($BT426,Prisudvikling!$CC$7:$KP$63,AP$3)&gt;0,HLOOKUP($BT426,Prisudvikling!$CC$7:$KP$63,AP$3),"")</f>
        <v>226.2986227023427</v>
      </c>
      <c r="AQ426" s="113">
        <f>IF(HLOOKUP($BT426,Prisudvikling!$CC$7:$KP$63,AQ$3)&gt;0,HLOOKUP($BT426,Prisudvikling!$CC$7:$KP$63,AQ$3),"")</f>
        <v>195.5299739251017</v>
      </c>
      <c r="AR426" s="113">
        <f>IF(HLOOKUP($BT426,Prisudvikling!$CC$7:$KP$63,AR$3)&gt;0,HLOOKUP($BT426,Prisudvikling!$CC$7:$KP$63,AR$3),"")</f>
        <v>203.5</v>
      </c>
      <c r="AS426" s="113">
        <f>IF(HLOOKUP($BT426,Prisudvikling!$CC$7:$KP$63,AS$3)&gt;0,HLOOKUP($BT426,Prisudvikling!$CC$7:$KP$63,AS$3),"")</f>
        <v>192.50363784578207</v>
      </c>
      <c r="AT426" s="113">
        <f>IF(HLOOKUP($BT426,Prisudvikling!$CC$7:$KP$63,AT$3)&gt;0,HLOOKUP($BT426,Prisudvikling!$CC$7:$KP$63,AT$3),"")</f>
        <v>170.56115594666781</v>
      </c>
      <c r="AU426" s="113">
        <f>IF(HLOOKUP($BT426,Prisudvikling!$CC$7:$KP$63,AU$3)&gt;0,HLOOKUP($BT426,Prisudvikling!$CC$7:$KP$63,AU$3),"")</f>
        <v>178.6</v>
      </c>
      <c r="AV426" s="113" t="str">
        <f>IF(HLOOKUP($BT426,Prisudvikling!$CC$7:$KP$63,AV$3)&gt;0,HLOOKUP($BT426,Prisudvikling!$CC$7:$KP$63,AV$3),"")</f>
        <v/>
      </c>
      <c r="AW426" s="113">
        <f>IF(HLOOKUP($BT426,Prisudvikling!$CC$7:$KP$63,AW$3)&gt;0,HLOOKUP($BT426,Prisudvikling!$CC$7:$KP$63,AW$3),"")</f>
        <v>187.85192142136961</v>
      </c>
      <c r="AX426" s="113">
        <f>IF(HLOOKUP($BT426,Prisudvikling!$CC$7:$KP$63,AX$3)&gt;0,HLOOKUP($BT426,Prisudvikling!$CC$7:$KP$63,AX$3),"")</f>
        <v>195.9</v>
      </c>
      <c r="BT426">
        <v>103</v>
      </c>
    </row>
    <row r="427" spans="1:72" x14ac:dyDescent="0.2">
      <c r="A427" s="82">
        <f>IF(HLOOKUP($BT427,Prisudvikling!$CC$7:$KP$63,D$3)&gt;0,YEAR(C427),0)</f>
        <v>2013</v>
      </c>
      <c r="B427" s="82">
        <f>IF(HLOOKUP($BT427,Prisudvikling!$CC$7:$KP$63,D$3)&gt;0,MONTH(C427),0)</f>
        <v>6</v>
      </c>
      <c r="C427" s="65">
        <f>IF(HLOOKUP($BT427,Prisudvikling!$CC$7:$KP$63,D$3)&gt;0,HLOOKUP($BT427,Prisudvikling!$CC$7:$KP$63,C$3),"")</f>
        <v>41432</v>
      </c>
      <c r="D427" s="105">
        <f>IF(HLOOKUP($BT427,Prisudvikling!$CC$7:$KP$63,D$3)&gt;0,HLOOKUP($BT427,Prisudvikling!$CC$7:$KP$63,D$3),"")</f>
        <v>169</v>
      </c>
      <c r="E427" s="105">
        <f>IF(HLOOKUP($BT427,Prisudvikling!$CC$7:$KP$63,E$3)&gt;0,HLOOKUP($BT427,Prisudvikling!$CC$7:$KP$63,E$3),"")</f>
        <v>177</v>
      </c>
      <c r="F427" s="105">
        <f>IF(HLOOKUP($BT427,Prisudvikling!$CC$7:$KP$63,F$3)&gt;0,HLOOKUP($BT427,Prisudvikling!$CC$7:$KP$63,F$3),"")</f>
        <v>146.5</v>
      </c>
      <c r="G427" s="105">
        <f>IF(HLOOKUP($BT427,Prisudvikling!$CC$7:$KP$63,G$3)&gt;0,HLOOKUP($BT427,Prisudvikling!$CC$7:$KP$63,G$3),"")</f>
        <v>175.5</v>
      </c>
      <c r="H427" s="105">
        <f>IF(HLOOKUP($BT427,Prisudvikling!$CC$7:$KP$63,H$3)&gt;0,HLOOKUP($BT427,Prisudvikling!$CC$7:$KP$63,H$3),"")</f>
        <v>159</v>
      </c>
      <c r="I427" s="105">
        <f>IF(HLOOKUP($BT427,Prisudvikling!$CC$7:$KP$63,I$3)&gt;0,HLOOKUP($BT427,Prisudvikling!$CC$7:$KP$63,I$3),"")</f>
        <v>351</v>
      </c>
      <c r="J427" s="105">
        <f>IF(HLOOKUP($BT427,Prisudvikling!$CC$7:$KP$63,J$3)&gt;0,HLOOKUP($BT427,Prisudvikling!$CC$7:$KP$63,J$3),"")</f>
        <v>697.75</v>
      </c>
      <c r="K427" s="105">
        <f>IF(HLOOKUP($BT427,Prisudvikling!$CC$7:$KP$63,K$3)&gt;0,HLOOKUP($BT427,Prisudvikling!$CC$7:$KP$63,K$3),"")</f>
        <v>249</v>
      </c>
      <c r="L427" s="105">
        <f>IF(HLOOKUP($BT427,Prisudvikling!$CC$7:$KP$63,L$3)&gt;0,HLOOKUP($BT427,Prisudvikling!$CC$7:$KP$63,L$3),"")</f>
        <v>279</v>
      </c>
      <c r="M427" s="105">
        <f>IF(HLOOKUP($BT427,Prisudvikling!$CC$7:$KP$63,M$3)&gt;0,HLOOKUP($BT427,Prisudvikling!$CC$7:$KP$63,M$3),"")</f>
        <v>231</v>
      </c>
      <c r="N427" s="105">
        <f>IF(HLOOKUP($BT427,Prisudvikling!$CC$7:$KP$63,N$3)&gt;0,HLOOKUP($BT427,Prisudvikling!$CC$7:$KP$63,N$3),"")</f>
        <v>1157</v>
      </c>
      <c r="O427" s="105">
        <f>IF(HLOOKUP($BT427,Prisudvikling!$CC$7:$KP$63,O$3)&gt;0,HLOOKUP($BT427,Prisudvikling!$CC$7:$KP$63,O$3),"")</f>
        <v>555.25</v>
      </c>
      <c r="P427" s="105">
        <f>IF(HLOOKUP($BT427,Prisudvikling!$CC$7:$KP$63,P$3)&gt;0,HLOOKUP($BT427,Prisudvikling!$CC$7:$KP$63,P$3),"")</f>
        <v>543</v>
      </c>
      <c r="Q427" s="105">
        <f>IF(HLOOKUP($BT427,Prisudvikling!$CC$7:$KP$63,Q$3)&gt;0,HLOOKUP($BT427,Prisudvikling!$CC$7:$KP$63,Q$3),"")</f>
        <v>1350</v>
      </c>
      <c r="R427" s="105">
        <f>IF(HLOOKUP($BT427,Prisudvikling!$CC$7:$KP$63,R$3)&gt;0,HLOOKUP($BT427,Prisudvikling!$CC$7:$KP$63,R$3),"")</f>
        <v>858</v>
      </c>
      <c r="S427" s="105">
        <f>IF(HLOOKUP($BT427,Prisudvikling!$CC$7:$KP$63,S$3)&gt;0,HLOOKUP($BT427,Prisudvikling!$CC$7:$KP$63,S$3),"")</f>
        <v>503</v>
      </c>
      <c r="T427" s="105">
        <f>IF(HLOOKUP($BT427,Prisudvikling!$CC$7:$KP$63,T$3)&gt;0,HLOOKUP($BT427,Prisudvikling!$CC$7:$KP$63,T$3),"")</f>
        <v>495</v>
      </c>
      <c r="U427" s="105">
        <f>IF(HLOOKUP($BT427,Prisudvikling!$CC$7:$KP$63,U$3)&gt;0,HLOOKUP($BT427,Prisudvikling!$CC$7:$KP$63,U$3),"")</f>
        <v>259</v>
      </c>
      <c r="V427" s="105">
        <f>IF(HLOOKUP($BT427,Prisudvikling!$CC$7:$KP$63,V$3)&gt;0,HLOOKUP($BT427,Prisudvikling!$CC$7:$KP$63,V$3),"")</f>
        <v>290.5</v>
      </c>
      <c r="W427" s="105">
        <f>IF(HLOOKUP($BT427,Prisudvikling!$CC$7:$KP$63,W$3)&gt;0,HLOOKUP($BT427,Prisudvikling!$CC$7:$KP$63,W$3),"")</f>
        <v>310</v>
      </c>
      <c r="X427" s="32" t="str">
        <f>IF(HLOOKUP($BT427,Prisudvikling!$CC$7:$KP$63,X$3)&gt;0,HLOOKUP($BT427,Prisudvikling!$CC$7:$KP$63,X$3),"")</f>
        <v/>
      </c>
      <c r="Y427" s="32">
        <f>IF(HLOOKUP($BT427,Prisudvikling!$CC$7:$KP$63,Y$3)&gt;0,HLOOKUP($BT427,Prisudvikling!$CC$7:$KP$63,Y$3),"")</f>
        <v>1.383432389778718</v>
      </c>
      <c r="Z427" s="32">
        <f>IF(HLOOKUP($BT427,Prisudvikling!$CC$7:$KP$63,Z$3)&gt;0,HLOOKUP($BT427,Prisudvikling!$CC$7:$KP$63,Z$3),"")</f>
        <v>2.9011786038077969</v>
      </c>
      <c r="AA427" s="32">
        <f>IF(HLOOKUP($BT427,Prisudvikling!$CC$7:$KP$63,AA$3)&gt;0,HLOOKUP($BT427,Prisudvikling!$CC$7:$KP$63,AA$3),"")</f>
        <v>1.6990698767670662</v>
      </c>
      <c r="AB427" s="32">
        <f>IF(HLOOKUP($BT427,Prisudvikling!$CC$7:$KP$63,AB$3)&gt;0,HLOOKUP($BT427,Prisudvikling!$CC$7:$KP$63,AB$3),"")</f>
        <v>10.510056747590745</v>
      </c>
      <c r="AC427" s="32">
        <f>IF(HLOOKUP($BT427,Prisudvikling!$CC$7:$KP$63,AC$3)&gt;0,HLOOKUP($BT427,Prisudvikling!$CC$7:$KP$63,AC$3),"")</f>
        <v>12</v>
      </c>
      <c r="AD427" s="32" t="str">
        <f>IF(HLOOKUP($BT427,Prisudvikling!$CC$7:$KP$63,AD$3)&gt;0,HLOOKUP($BT427,Prisudvikling!$CC$7:$KP$63,AD$3),"")</f>
        <v/>
      </c>
      <c r="AE427" s="32" t="str">
        <f>IF(HLOOKUP($BT427,Prisudvikling!$CC$7:$KP$63,AE$3)&gt;0,HLOOKUP($BT427,Prisudvikling!$CC$7:$KP$63,AE$3),"")</f>
        <v/>
      </c>
      <c r="AF427" s="32">
        <f>IF(HLOOKUP($BT427,Prisudvikling!$CC$7:$KP$63,AF$3)&gt;0,HLOOKUP($BT427,Prisudvikling!$CC$7:$KP$63,AF$3),"")</f>
        <v>1090</v>
      </c>
      <c r="AG427" s="32">
        <f>IF(HLOOKUP($BT427,Prisudvikling!$CC$7:$KP$63,AG$3)&gt;0,HLOOKUP($BT427,Prisudvikling!$CC$7:$KP$63,AG$3),"")</f>
        <v>2290</v>
      </c>
      <c r="AH427" s="32">
        <f>IF(HLOOKUP($BT427,Prisudvikling!$CC$7:$KP$63,AH$3)&gt;0,HLOOKUP($BT427,Prisudvikling!$CC$7:$KP$63,AH$3),"")</f>
        <v>1340</v>
      </c>
      <c r="AI427" s="32">
        <f>IF(HLOOKUP($BT427,Prisudvikling!$CC$7:$KP$63,AI$3)&gt;0,HLOOKUP($BT427,Prisudvikling!$CC$7:$KP$63,AI$3),"")</f>
        <v>8290</v>
      </c>
      <c r="AJ427" s="32">
        <f>IF(HLOOKUP($BT427,Prisudvikling!$CC$7:$KP$63,AJ$3)&gt;0,HLOOKUP($BT427,Prisudvikling!$CC$7:$KP$63,AJ$3),"")</f>
        <v>9470</v>
      </c>
      <c r="AK427" s="32" t="str">
        <f>IF(HLOOKUP($BT427,Prisudvikling!$CC$7:$KP$63,AK$3)&gt;0,HLOOKUP($BT427,Prisudvikling!$CC$7:$KP$63,AK$3),"")</f>
        <v xml:space="preserve"> </v>
      </c>
      <c r="AL427" s="32" t="str">
        <f>IF(HLOOKUP($BT427,Prisudvikling!$CC$7:$KP$63,AL$3)&gt;0,HLOOKUP($BT427,Prisudvikling!$CC$7:$KP$63,AL$3),"")</f>
        <v/>
      </c>
      <c r="AM427" s="32" t="str">
        <f>IF(HLOOKUP($BT427,Prisudvikling!$CC$7:$KP$63,AM$3)&gt;0,HLOOKUP($BT427,Prisudvikling!$CC$7:$KP$63,AM$3),"")</f>
        <v/>
      </c>
      <c r="AN427" s="113">
        <f>IF(HLOOKUP($BT427,Prisudvikling!$CC$7:$KP$63,AN$3)&gt;0,HLOOKUP($BT427,Prisudvikling!$CC$7:$KP$63,AN$3),"")</f>
        <v>218.15552255200805</v>
      </c>
      <c r="AO427" s="113">
        <f>IF(HLOOKUP($BT427,Prisudvikling!$CC$7:$KP$63,AO$3)&gt;0,HLOOKUP($BT427,Prisudvikling!$CC$7:$KP$63,AO$3),"")</f>
        <v>226.2</v>
      </c>
      <c r="AP427" s="113">
        <f>IF(HLOOKUP($BT427,Prisudvikling!$CC$7:$KP$63,AP$3)&gt;0,HLOOKUP($BT427,Prisudvikling!$CC$7:$KP$63,AP$3),"")</f>
        <v>223.94063026306725</v>
      </c>
      <c r="AQ427" s="113">
        <f>IF(HLOOKUP($BT427,Prisudvikling!$CC$7:$KP$63,AQ$3)&gt;0,HLOOKUP($BT427,Prisudvikling!$CC$7:$KP$63,AQ$3),"")</f>
        <v>192.58237843534431</v>
      </c>
      <c r="AR427" s="113">
        <f>IF(HLOOKUP($BT427,Prisudvikling!$CC$7:$KP$63,AR$3)&gt;0,HLOOKUP($BT427,Prisudvikling!$CC$7:$KP$63,AR$3),"")</f>
        <v>200.6</v>
      </c>
      <c r="AS427" s="113">
        <f>IF(HLOOKUP($BT427,Prisudvikling!$CC$7:$KP$63,AS$3)&gt;0,HLOOKUP($BT427,Prisudvikling!$CC$7:$KP$63,AS$3),"")</f>
        <v>189.63071110961101</v>
      </c>
      <c r="AT427" s="113">
        <f>IF(HLOOKUP($BT427,Prisudvikling!$CC$7:$KP$63,AT$3)&gt;0,HLOOKUP($BT427,Prisudvikling!$CC$7:$KP$63,AT$3),"")</f>
        <v>166.93225061284096</v>
      </c>
      <c r="AU427" s="113">
        <f>IF(HLOOKUP($BT427,Prisudvikling!$CC$7:$KP$63,AU$3)&gt;0,HLOOKUP($BT427,Prisudvikling!$CC$7:$KP$63,AU$3),"")</f>
        <v>174.9</v>
      </c>
      <c r="AV427" s="113" t="str">
        <f>IF(HLOOKUP($BT427,Prisudvikling!$CC$7:$KP$63,AV$3)&gt;0,HLOOKUP($BT427,Prisudvikling!$CC$7:$KP$63,AV$3),"")</f>
        <v/>
      </c>
      <c r="AW427" s="113">
        <f>IF(HLOOKUP($BT427,Prisudvikling!$CC$7:$KP$63,AW$3)&gt;0,HLOOKUP($BT427,Prisudvikling!$CC$7:$KP$63,AW$3),"")</f>
        <v>185.04015925507593</v>
      </c>
      <c r="AX427" s="113">
        <f>IF(HLOOKUP($BT427,Prisudvikling!$CC$7:$KP$63,AX$3)&gt;0,HLOOKUP($BT427,Prisudvikling!$CC$7:$KP$63,AX$3),"")</f>
        <v>193</v>
      </c>
      <c r="BT427">
        <v>104</v>
      </c>
    </row>
    <row r="428" spans="1:72" x14ac:dyDescent="0.2">
      <c r="A428" s="82">
        <f>IF(HLOOKUP($BT428,Prisudvikling!$CC$7:$KP$63,D$3)&gt;0,YEAR(C428),0)</f>
        <v>2013</v>
      </c>
      <c r="B428" s="82">
        <f>IF(HLOOKUP($BT428,Prisudvikling!$CC$7:$KP$63,D$3)&gt;0,MONTH(C428),0)</f>
        <v>6</v>
      </c>
      <c r="C428" s="65">
        <f>IF(HLOOKUP($BT428,Prisudvikling!$CC$7:$KP$63,D$3)&gt;0,HLOOKUP($BT428,Prisudvikling!$CC$7:$KP$63,C$3),"")</f>
        <v>41439</v>
      </c>
      <c r="D428" s="105">
        <f>IF(HLOOKUP($BT428,Prisudvikling!$CC$7:$KP$63,D$3)&gt;0,HLOOKUP($BT428,Prisudvikling!$CC$7:$KP$63,D$3),"")</f>
        <v>165</v>
      </c>
      <c r="E428" s="105">
        <f>IF(HLOOKUP($BT428,Prisudvikling!$CC$7:$KP$63,E$3)&gt;0,HLOOKUP($BT428,Prisudvikling!$CC$7:$KP$63,E$3),"")</f>
        <v>174</v>
      </c>
      <c r="F428" s="105">
        <f>IF(HLOOKUP($BT428,Prisudvikling!$CC$7:$KP$63,F$3)&gt;0,HLOOKUP($BT428,Prisudvikling!$CC$7:$KP$63,F$3),"")</f>
        <v>145.5</v>
      </c>
      <c r="G428" s="105">
        <f>IF(HLOOKUP($BT428,Prisudvikling!$CC$7:$KP$63,G$3)&gt;0,HLOOKUP($BT428,Prisudvikling!$CC$7:$KP$63,G$3),"")</f>
        <v>174.5</v>
      </c>
      <c r="H428" s="105">
        <f>IF(HLOOKUP($BT428,Prisudvikling!$CC$7:$KP$63,H$3)&gt;0,HLOOKUP($BT428,Prisudvikling!$CC$7:$KP$63,H$3),"")</f>
        <v>159</v>
      </c>
      <c r="I428" s="105">
        <f>IF(HLOOKUP($BT428,Prisudvikling!$CC$7:$KP$63,I$3)&gt;0,HLOOKUP($BT428,Prisudvikling!$CC$7:$KP$63,I$3),"")</f>
        <v>349</v>
      </c>
      <c r="J428" s="105">
        <f>IF(HLOOKUP($BT428,Prisudvikling!$CC$7:$KP$63,J$3)&gt;0,HLOOKUP($BT428,Prisudvikling!$CC$7:$KP$63,J$3),"")</f>
        <v>697.75</v>
      </c>
      <c r="K428" s="105">
        <f>IF(HLOOKUP($BT428,Prisudvikling!$CC$7:$KP$63,K$3)&gt;0,HLOOKUP($BT428,Prisudvikling!$CC$7:$KP$63,K$3),"")</f>
        <v>252</v>
      </c>
      <c r="L428" s="105">
        <f>IF(HLOOKUP($BT428,Prisudvikling!$CC$7:$KP$63,L$3)&gt;0,HLOOKUP($BT428,Prisudvikling!$CC$7:$KP$63,L$3),"")</f>
        <v>280</v>
      </c>
      <c r="M428" s="105">
        <f>IF(HLOOKUP($BT428,Prisudvikling!$CC$7:$KP$63,M$3)&gt;0,HLOOKUP($BT428,Prisudvikling!$CC$7:$KP$63,M$3),"")</f>
        <v>233</v>
      </c>
      <c r="N428" s="105">
        <f>IF(HLOOKUP($BT428,Prisudvikling!$CC$7:$KP$63,N$3)&gt;0,HLOOKUP($BT428,Prisudvikling!$CC$7:$KP$63,N$3),"")</f>
        <v>1157</v>
      </c>
      <c r="O428" s="105">
        <f>IF(HLOOKUP($BT428,Prisudvikling!$CC$7:$KP$63,O$3)&gt;0,HLOOKUP($BT428,Prisudvikling!$CC$7:$KP$63,O$3),"")</f>
        <v>569</v>
      </c>
      <c r="P428" s="105">
        <f>IF(HLOOKUP($BT428,Prisudvikling!$CC$7:$KP$63,P$3)&gt;0,HLOOKUP($BT428,Prisudvikling!$CC$7:$KP$63,P$3),"")</f>
        <v>543</v>
      </c>
      <c r="Q428" s="105">
        <f>IF(HLOOKUP($BT428,Prisudvikling!$CC$7:$KP$63,Q$3)&gt;0,HLOOKUP($BT428,Prisudvikling!$CC$7:$KP$63,Q$3),"")</f>
        <v>1350</v>
      </c>
      <c r="R428" s="105">
        <f>IF(HLOOKUP($BT428,Prisudvikling!$CC$7:$KP$63,R$3)&gt;0,HLOOKUP($BT428,Prisudvikling!$CC$7:$KP$63,R$3),"")</f>
        <v>864</v>
      </c>
      <c r="S428" s="105">
        <f>IF(HLOOKUP($BT428,Prisudvikling!$CC$7:$KP$63,S$3)&gt;0,HLOOKUP($BT428,Prisudvikling!$CC$7:$KP$63,S$3),"")</f>
        <v>503</v>
      </c>
      <c r="T428" s="105">
        <f>IF(HLOOKUP($BT428,Prisudvikling!$CC$7:$KP$63,T$3)&gt;0,HLOOKUP($BT428,Prisudvikling!$CC$7:$KP$63,T$3),"")</f>
        <v>495</v>
      </c>
      <c r="U428" s="105">
        <f>IF(HLOOKUP($BT428,Prisudvikling!$CC$7:$KP$63,U$3)&gt;0,HLOOKUP($BT428,Prisudvikling!$CC$7:$KP$63,U$3),"")</f>
        <v>258.5</v>
      </c>
      <c r="V428" s="105">
        <f>IF(HLOOKUP($BT428,Prisudvikling!$CC$7:$KP$63,V$3)&gt;0,HLOOKUP($BT428,Prisudvikling!$CC$7:$KP$63,V$3),"")</f>
        <v>289.75</v>
      </c>
      <c r="W428" s="105">
        <f>IF(HLOOKUP($BT428,Prisudvikling!$CC$7:$KP$63,W$3)&gt;0,HLOOKUP($BT428,Prisudvikling!$CC$7:$KP$63,W$3),"")</f>
        <v>309.75</v>
      </c>
      <c r="X428" s="32" t="str">
        <f>IF(HLOOKUP($BT428,Prisudvikling!$CC$7:$KP$63,X$3)&gt;0,HLOOKUP($BT428,Prisudvikling!$CC$7:$KP$63,X$3),"")</f>
        <v/>
      </c>
      <c r="Y428" s="32">
        <f>IF(HLOOKUP($BT428,Prisudvikling!$CC$7:$KP$63,Y$3)&gt;0,HLOOKUP($BT428,Prisudvikling!$CC$7:$KP$63,Y$3),"")</f>
        <v>1.383432389778718</v>
      </c>
      <c r="Z428" s="32">
        <f>IF(HLOOKUP($BT428,Prisudvikling!$CC$7:$KP$63,Z$3)&gt;0,HLOOKUP($BT428,Prisudvikling!$CC$7:$KP$63,Z$3),"")</f>
        <v>2.9011786038077969</v>
      </c>
      <c r="AA428" s="32">
        <f>IF(HLOOKUP($BT428,Prisudvikling!$CC$7:$KP$63,AA$3)&gt;0,HLOOKUP($BT428,Prisudvikling!$CC$7:$KP$63,AA$3),"")</f>
        <v>1.6990698767670662</v>
      </c>
      <c r="AB428" s="32">
        <f>IF(HLOOKUP($BT428,Prisudvikling!$CC$7:$KP$63,AB$3)&gt;0,HLOOKUP($BT428,Prisudvikling!$CC$7:$KP$63,AB$3),"")</f>
        <v>10.510056747590745</v>
      </c>
      <c r="AC428" s="32">
        <f>IF(HLOOKUP($BT428,Prisudvikling!$CC$7:$KP$63,AC$3)&gt;0,HLOOKUP($BT428,Prisudvikling!$CC$7:$KP$63,AC$3),"")</f>
        <v>12</v>
      </c>
      <c r="AD428" s="32" t="str">
        <f>IF(HLOOKUP($BT428,Prisudvikling!$CC$7:$KP$63,AD$3)&gt;0,HLOOKUP($BT428,Prisudvikling!$CC$7:$KP$63,AD$3),"")</f>
        <v/>
      </c>
      <c r="AE428" s="32" t="str">
        <f>IF(HLOOKUP($BT428,Prisudvikling!$CC$7:$KP$63,AE$3)&gt;0,HLOOKUP($BT428,Prisudvikling!$CC$7:$KP$63,AE$3),"")</f>
        <v/>
      </c>
      <c r="AF428" s="32">
        <f>IF(HLOOKUP($BT428,Prisudvikling!$CC$7:$KP$63,AF$3)&gt;0,HLOOKUP($BT428,Prisudvikling!$CC$7:$KP$63,AF$3),"")</f>
        <v>1090</v>
      </c>
      <c r="AG428" s="32">
        <f>IF(HLOOKUP($BT428,Prisudvikling!$CC$7:$KP$63,AG$3)&gt;0,HLOOKUP($BT428,Prisudvikling!$CC$7:$KP$63,AG$3),"")</f>
        <v>2290</v>
      </c>
      <c r="AH428" s="32">
        <f>IF(HLOOKUP($BT428,Prisudvikling!$CC$7:$KP$63,AH$3)&gt;0,HLOOKUP($BT428,Prisudvikling!$CC$7:$KP$63,AH$3),"")</f>
        <v>1340</v>
      </c>
      <c r="AI428" s="32">
        <f>IF(HLOOKUP($BT428,Prisudvikling!$CC$7:$KP$63,AI$3)&gt;0,HLOOKUP($BT428,Prisudvikling!$CC$7:$KP$63,AI$3),"")</f>
        <v>8290</v>
      </c>
      <c r="AJ428" s="32">
        <f>IF(HLOOKUP($BT428,Prisudvikling!$CC$7:$KP$63,AJ$3)&gt;0,HLOOKUP($BT428,Prisudvikling!$CC$7:$KP$63,AJ$3),"")</f>
        <v>9470</v>
      </c>
      <c r="AK428" s="32" t="str">
        <f>IF(HLOOKUP($BT428,Prisudvikling!$CC$7:$KP$63,AK$3)&gt;0,HLOOKUP($BT428,Prisudvikling!$CC$7:$KP$63,AK$3),"")</f>
        <v xml:space="preserve"> </v>
      </c>
      <c r="AL428" s="32" t="str">
        <f>IF(HLOOKUP($BT428,Prisudvikling!$CC$7:$KP$63,AL$3)&gt;0,HLOOKUP($BT428,Prisudvikling!$CC$7:$KP$63,AL$3),"")</f>
        <v/>
      </c>
      <c r="AM428" s="32" t="str">
        <f>IF(HLOOKUP($BT428,Prisudvikling!$CC$7:$KP$63,AM$3)&gt;0,HLOOKUP($BT428,Prisudvikling!$CC$7:$KP$63,AM$3),"")</f>
        <v/>
      </c>
      <c r="AN428" s="113">
        <f>IF(HLOOKUP($BT428,Prisudvikling!$CC$7:$KP$63,AN$3)&gt;0,HLOOKUP($BT428,Prisudvikling!$CC$7:$KP$63,AN$3),"")</f>
        <v>216.6932357728308</v>
      </c>
      <c r="AO428" s="113">
        <f>IF(HLOOKUP($BT428,Prisudvikling!$CC$7:$KP$63,AO$3)&gt;0,HLOOKUP($BT428,Prisudvikling!$CC$7:$KP$63,AO$3),"")</f>
        <v>224.7</v>
      </c>
      <c r="AP428" s="113">
        <f>IF(HLOOKUP($BT428,Prisudvikling!$CC$7:$KP$63,AP$3)&gt;0,HLOOKUP($BT428,Prisudvikling!$CC$7:$KP$63,AP$3),"")</f>
        <v>222.27394682291225</v>
      </c>
      <c r="AQ428" s="113">
        <f>IF(HLOOKUP($BT428,Prisudvikling!$CC$7:$KP$63,AQ$3)&gt;0,HLOOKUP($BT428,Prisudvikling!$CC$7:$KP$63,AQ$3),"")</f>
        <v>191.10554523891571</v>
      </c>
      <c r="AR428" s="113">
        <f>IF(HLOOKUP($BT428,Prisudvikling!$CC$7:$KP$63,AR$3)&gt;0,HLOOKUP($BT428,Prisudvikling!$CC$7:$KP$63,AR$3),"")</f>
        <v>199.1</v>
      </c>
      <c r="AS428" s="113">
        <f>IF(HLOOKUP($BT428,Prisudvikling!$CC$7:$KP$63,AS$3)&gt;0,HLOOKUP($BT428,Prisudvikling!$CC$7:$KP$63,AS$3),"")</f>
        <v>187.3421653463713</v>
      </c>
      <c r="AT428" s="113">
        <f>IF(HLOOKUP($BT428,Prisudvikling!$CC$7:$KP$63,AT$3)&gt;0,HLOOKUP($BT428,Prisudvikling!$CC$7:$KP$63,AT$3),"")</f>
        <v>166.63453871404448</v>
      </c>
      <c r="AU428" s="113">
        <f>IF(HLOOKUP($BT428,Prisudvikling!$CC$7:$KP$63,AU$3)&gt;0,HLOOKUP($BT428,Prisudvikling!$CC$7:$KP$63,AU$3),"")</f>
        <v>174.6</v>
      </c>
      <c r="AV428" s="113" t="str">
        <f>IF(HLOOKUP($BT428,Prisudvikling!$CC$7:$KP$63,AV$3)&gt;0,HLOOKUP($BT428,Prisudvikling!$CC$7:$KP$63,AV$3),"")</f>
        <v/>
      </c>
      <c r="AW428" s="113">
        <f>IF(HLOOKUP($BT428,Prisudvikling!$CC$7:$KP$63,AW$3)&gt;0,HLOOKUP($BT428,Prisudvikling!$CC$7:$KP$63,AW$3),"")</f>
        <v>184.03641674949446</v>
      </c>
      <c r="AX428" s="113">
        <f>IF(HLOOKUP($BT428,Prisudvikling!$CC$7:$KP$63,AX$3)&gt;0,HLOOKUP($BT428,Prisudvikling!$CC$7:$KP$63,AX$3),"")</f>
        <v>192</v>
      </c>
      <c r="BT428">
        <v>105</v>
      </c>
    </row>
    <row r="429" spans="1:72" x14ac:dyDescent="0.2">
      <c r="A429" s="82">
        <f>IF(HLOOKUP($BT429,Prisudvikling!$CC$7:$KP$63,D$3)&gt;0,YEAR(C429),0)</f>
        <v>2013</v>
      </c>
      <c r="B429" s="82">
        <f>IF(HLOOKUP($BT429,Prisudvikling!$CC$7:$KP$63,D$3)&gt;0,MONTH(C429),0)</f>
        <v>6</v>
      </c>
      <c r="C429" s="65">
        <f>IF(HLOOKUP($BT429,Prisudvikling!$CC$7:$KP$63,D$3)&gt;0,HLOOKUP($BT429,Prisudvikling!$CC$7:$KP$63,C$3),"")</f>
        <v>41446</v>
      </c>
      <c r="D429" s="105">
        <f>IF(HLOOKUP($BT429,Prisudvikling!$CC$7:$KP$63,D$3)&gt;0,HLOOKUP($BT429,Prisudvikling!$CC$7:$KP$63,D$3),"")</f>
        <v>162</v>
      </c>
      <c r="E429" s="105">
        <f>IF(HLOOKUP($BT429,Prisudvikling!$CC$7:$KP$63,E$3)&gt;0,HLOOKUP($BT429,Prisudvikling!$CC$7:$KP$63,E$3),"")</f>
        <v>165</v>
      </c>
      <c r="F429" s="105">
        <f>IF(HLOOKUP($BT429,Prisudvikling!$CC$7:$KP$63,F$3)&gt;0,HLOOKUP($BT429,Prisudvikling!$CC$7:$KP$63,F$3),"")</f>
        <v>139.5</v>
      </c>
      <c r="G429" s="105">
        <f>IF(HLOOKUP($BT429,Prisudvikling!$CC$7:$KP$63,G$3)&gt;0,HLOOKUP($BT429,Prisudvikling!$CC$7:$KP$63,G$3),"")</f>
        <v>172</v>
      </c>
      <c r="H429" s="105">
        <f>IF(HLOOKUP($BT429,Prisudvikling!$CC$7:$KP$63,H$3)&gt;0,HLOOKUP($BT429,Prisudvikling!$CC$7:$KP$63,H$3),"")</f>
        <v>152</v>
      </c>
      <c r="I429" s="105">
        <f>IF(HLOOKUP($BT429,Prisudvikling!$CC$7:$KP$63,I$3)&gt;0,HLOOKUP($BT429,Prisudvikling!$CC$7:$KP$63,I$3),"")</f>
        <v>349</v>
      </c>
      <c r="J429" s="105">
        <f>IF(HLOOKUP($BT429,Prisudvikling!$CC$7:$KP$63,J$3)&gt;0,HLOOKUP($BT429,Prisudvikling!$CC$7:$KP$63,J$3),"")</f>
        <v>697.75</v>
      </c>
      <c r="K429" s="105">
        <f>IF(HLOOKUP($BT429,Prisudvikling!$CC$7:$KP$63,K$3)&gt;0,HLOOKUP($BT429,Prisudvikling!$CC$7:$KP$63,K$3),"")</f>
        <v>256</v>
      </c>
      <c r="L429" s="105">
        <f>IF(HLOOKUP($BT429,Prisudvikling!$CC$7:$KP$63,L$3)&gt;0,HLOOKUP($BT429,Prisudvikling!$CC$7:$KP$63,L$3),"")</f>
        <v>280</v>
      </c>
      <c r="M429" s="105">
        <f>IF(HLOOKUP($BT429,Prisudvikling!$CC$7:$KP$63,M$3)&gt;0,HLOOKUP($BT429,Prisudvikling!$CC$7:$KP$63,M$3),"")</f>
        <v>233</v>
      </c>
      <c r="N429" s="105">
        <f>IF(HLOOKUP($BT429,Prisudvikling!$CC$7:$KP$63,N$3)&gt;0,HLOOKUP($BT429,Prisudvikling!$CC$7:$KP$63,N$3),"")</f>
        <v>1157</v>
      </c>
      <c r="O429" s="105">
        <f>IF(HLOOKUP($BT429,Prisudvikling!$CC$7:$KP$63,O$3)&gt;0,HLOOKUP($BT429,Prisudvikling!$CC$7:$KP$63,O$3),"")</f>
        <v>558.25</v>
      </c>
      <c r="P429" s="105">
        <f>IF(HLOOKUP($BT429,Prisudvikling!$CC$7:$KP$63,P$3)&gt;0,HLOOKUP($BT429,Prisudvikling!$CC$7:$KP$63,P$3),"")</f>
        <v>543</v>
      </c>
      <c r="Q429" s="105">
        <f>IF(HLOOKUP($BT429,Prisudvikling!$CC$7:$KP$63,Q$3)&gt;0,HLOOKUP($BT429,Prisudvikling!$CC$7:$KP$63,Q$3),"")</f>
        <v>1350</v>
      </c>
      <c r="R429" s="105">
        <f>IF(HLOOKUP($BT429,Prisudvikling!$CC$7:$KP$63,R$3)&gt;0,HLOOKUP($BT429,Prisudvikling!$CC$7:$KP$63,R$3),"")</f>
        <v>864</v>
      </c>
      <c r="S429" s="105">
        <f>IF(HLOOKUP($BT429,Prisudvikling!$CC$7:$KP$63,S$3)&gt;0,HLOOKUP($BT429,Prisudvikling!$CC$7:$KP$63,S$3),"")</f>
        <v>503</v>
      </c>
      <c r="T429" s="105">
        <f>IF(HLOOKUP($BT429,Prisudvikling!$CC$7:$KP$63,T$3)&gt;0,HLOOKUP($BT429,Prisudvikling!$CC$7:$KP$63,T$3),"")</f>
        <v>495</v>
      </c>
      <c r="U429" s="105">
        <f>IF(HLOOKUP($BT429,Prisudvikling!$CC$7:$KP$63,U$3)&gt;0,HLOOKUP($BT429,Prisudvikling!$CC$7:$KP$63,U$3),"")</f>
        <v>254.75</v>
      </c>
      <c r="V429" s="105">
        <f>IF(HLOOKUP($BT429,Prisudvikling!$CC$7:$KP$63,V$3)&gt;0,HLOOKUP($BT429,Prisudvikling!$CC$7:$KP$63,V$3),"")</f>
        <v>287</v>
      </c>
      <c r="W429" s="105">
        <f>IF(HLOOKUP($BT429,Prisudvikling!$CC$7:$KP$63,W$3)&gt;0,HLOOKUP($BT429,Prisudvikling!$CC$7:$KP$63,W$3),"")</f>
        <v>309.5</v>
      </c>
      <c r="X429" s="32" t="str">
        <f>IF(HLOOKUP($BT429,Prisudvikling!$CC$7:$KP$63,X$3)&gt;0,HLOOKUP($BT429,Prisudvikling!$CC$7:$KP$63,X$3),"")</f>
        <v/>
      </c>
      <c r="Y429" s="32">
        <f>IF(HLOOKUP($BT429,Prisudvikling!$CC$7:$KP$63,Y$3)&gt;0,HLOOKUP($BT429,Prisudvikling!$CC$7:$KP$63,Y$3),"")</f>
        <v>1.3968637722037542</v>
      </c>
      <c r="Z429" s="32">
        <f>IF(HLOOKUP($BT429,Prisudvikling!$CC$7:$KP$63,Z$3)&gt;0,HLOOKUP($BT429,Prisudvikling!$CC$7:$KP$63,Z$3),"")</f>
        <v>2.8474530741076531</v>
      </c>
      <c r="AA429" s="32">
        <f>IF(HLOOKUP($BT429,Prisudvikling!$CC$7:$KP$63,AA$3)&gt;0,HLOOKUP($BT429,Prisudvikling!$CC$7:$KP$63,AA$3),"")</f>
        <v>1.7125012591921023</v>
      </c>
      <c r="AB429" s="32">
        <f>IF(HLOOKUP($BT429,Prisudvikling!$CC$7:$KP$63,AB$3)&gt;0,HLOOKUP($BT429,Prisudvikling!$CC$7:$KP$63,AB$3),"")</f>
        <v>12.222558006782849</v>
      </c>
      <c r="AC429" s="32">
        <f>IF(HLOOKUP($BT429,Prisudvikling!$CC$7:$KP$63,AC$3)&gt;0,HLOOKUP($BT429,Prisudvikling!$CC$7:$KP$63,AC$3),"")</f>
        <v>12</v>
      </c>
      <c r="AD429" s="32" t="str">
        <f>IF(HLOOKUP($BT429,Prisudvikling!$CC$7:$KP$63,AD$3)&gt;0,HLOOKUP($BT429,Prisudvikling!$CC$7:$KP$63,AD$3),"")</f>
        <v/>
      </c>
      <c r="AE429" s="32" t="str">
        <f>IF(HLOOKUP($BT429,Prisudvikling!$CC$7:$KP$63,AE$3)&gt;0,HLOOKUP($BT429,Prisudvikling!$CC$7:$KP$63,AE$3),"")</f>
        <v/>
      </c>
      <c r="AF429" s="32">
        <f>IF(HLOOKUP($BT429,Prisudvikling!$CC$7:$KP$63,AF$3)&gt;0,HLOOKUP($BT429,Prisudvikling!$CC$7:$KP$63,AF$3),"")</f>
        <v>1100</v>
      </c>
      <c r="AG429" s="32">
        <f>IF(HLOOKUP($BT429,Prisudvikling!$CC$7:$KP$63,AG$3)&gt;0,HLOOKUP($BT429,Prisudvikling!$CC$7:$KP$63,AG$3),"")</f>
        <v>2250</v>
      </c>
      <c r="AH429" s="32">
        <f>IF(HLOOKUP($BT429,Prisudvikling!$CC$7:$KP$63,AH$3)&gt;0,HLOOKUP($BT429,Prisudvikling!$CC$7:$KP$63,AH$3),"")</f>
        <v>1350</v>
      </c>
      <c r="AI429" s="32">
        <f>IF(HLOOKUP($BT429,Prisudvikling!$CC$7:$KP$63,AI$3)&gt;0,HLOOKUP($BT429,Prisudvikling!$CC$7:$KP$63,AI$3),"")</f>
        <v>9650</v>
      </c>
      <c r="AJ429" s="32">
        <f>IF(HLOOKUP($BT429,Prisudvikling!$CC$7:$KP$63,AJ$3)&gt;0,HLOOKUP($BT429,Prisudvikling!$CC$7:$KP$63,AJ$3),"")</f>
        <v>9470</v>
      </c>
      <c r="AK429" s="32" t="str">
        <f>IF(HLOOKUP($BT429,Prisudvikling!$CC$7:$KP$63,AK$3)&gt;0,HLOOKUP($BT429,Prisudvikling!$CC$7:$KP$63,AK$3),"")</f>
        <v xml:space="preserve"> </v>
      </c>
      <c r="AL429" s="32" t="str">
        <f>IF(HLOOKUP($BT429,Prisudvikling!$CC$7:$KP$63,AL$3)&gt;0,HLOOKUP($BT429,Prisudvikling!$CC$7:$KP$63,AL$3),"")</f>
        <v/>
      </c>
      <c r="AM429" s="32" t="str">
        <f>IF(HLOOKUP($BT429,Prisudvikling!$CC$7:$KP$63,AM$3)&gt;0,HLOOKUP($BT429,Prisudvikling!$CC$7:$KP$63,AM$3),"")</f>
        <v/>
      </c>
      <c r="AN429" s="113">
        <f>IF(HLOOKUP($BT429,Prisudvikling!$CC$7:$KP$63,AN$3)&gt;0,HLOOKUP($BT429,Prisudvikling!$CC$7:$KP$63,AN$3),"")</f>
        <v>214.9521230575919</v>
      </c>
      <c r="AO429" s="113">
        <f>IF(HLOOKUP($BT429,Prisudvikling!$CC$7:$KP$63,AO$3)&gt;0,HLOOKUP($BT429,Prisudvikling!$CC$7:$KP$63,AO$3),"")</f>
        <v>223</v>
      </c>
      <c r="AP429" s="113">
        <f>IF(HLOOKUP($BT429,Prisudvikling!$CC$7:$KP$63,AP$3)&gt;0,HLOOKUP($BT429,Prisudvikling!$CC$7:$KP$63,AP$3),"")</f>
        <v>216.93611634879312</v>
      </c>
      <c r="AQ429" s="113">
        <f>IF(HLOOKUP($BT429,Prisudvikling!$CC$7:$KP$63,AQ$3)&gt;0,HLOOKUP($BT429,Prisudvikling!$CC$7:$KP$63,AQ$3),"")</f>
        <v>187.88147671276309</v>
      </c>
      <c r="AR429" s="113">
        <f>IF(HLOOKUP($BT429,Prisudvikling!$CC$7:$KP$63,AR$3)&gt;0,HLOOKUP($BT429,Prisudvikling!$CC$7:$KP$63,AR$3),"")</f>
        <v>195.9</v>
      </c>
      <c r="AS429" s="113">
        <f>IF(HLOOKUP($BT429,Prisudvikling!$CC$7:$KP$63,AS$3)&gt;0,HLOOKUP($BT429,Prisudvikling!$CC$7:$KP$63,AS$3),"")</f>
        <v>181.845412979782</v>
      </c>
      <c r="AT429" s="113">
        <f>IF(HLOOKUP($BT429,Prisudvikling!$CC$7:$KP$63,AT$3)&gt;0,HLOOKUP($BT429,Prisudvikling!$CC$7:$KP$63,AT$3),"")</f>
        <v>163.33122922650003</v>
      </c>
      <c r="AU429" s="113">
        <f>IF(HLOOKUP($BT429,Prisudvikling!$CC$7:$KP$63,AU$3)&gt;0,HLOOKUP($BT429,Prisudvikling!$CC$7:$KP$63,AU$3),"")</f>
        <v>171.3</v>
      </c>
      <c r="AV429" s="113" t="str">
        <f>IF(HLOOKUP($BT429,Prisudvikling!$CC$7:$KP$63,AV$3)&gt;0,HLOOKUP($BT429,Prisudvikling!$CC$7:$KP$63,AV$3),"")</f>
        <v/>
      </c>
      <c r="AW429" s="113">
        <f>IF(HLOOKUP($BT429,Prisudvikling!$CC$7:$KP$63,AW$3)&gt;0,HLOOKUP($BT429,Prisudvikling!$CC$7:$KP$63,AW$3),"")</f>
        <v>181.61927691112717</v>
      </c>
      <c r="AX429" s="113">
        <f>IF(HLOOKUP($BT429,Prisudvikling!$CC$7:$KP$63,AX$3)&gt;0,HLOOKUP($BT429,Prisudvikling!$CC$7:$KP$63,AX$3),"")</f>
        <v>189.6</v>
      </c>
      <c r="BT429">
        <v>106</v>
      </c>
    </row>
    <row r="430" spans="1:72" x14ac:dyDescent="0.2">
      <c r="A430" s="82">
        <f>IF(HLOOKUP($BT430,Prisudvikling!$CC$7:$KP$63,D$3)&gt;0,YEAR(C430),0)</f>
        <v>2013</v>
      </c>
      <c r="B430" s="82">
        <f>IF(HLOOKUP($BT430,Prisudvikling!$CC$7:$KP$63,D$3)&gt;0,MONTH(C430),0)</f>
        <v>6</v>
      </c>
      <c r="C430" s="65">
        <f>IF(HLOOKUP($BT430,Prisudvikling!$CC$7:$KP$63,D$3)&gt;0,HLOOKUP($BT430,Prisudvikling!$CC$7:$KP$63,C$3),"")</f>
        <v>41453</v>
      </c>
      <c r="D430" s="105">
        <f>IF(HLOOKUP($BT430,Prisudvikling!$CC$7:$KP$63,D$3)&gt;0,HLOOKUP($BT430,Prisudvikling!$CC$7:$KP$63,D$3),"")</f>
        <v>157</v>
      </c>
      <c r="E430" s="105">
        <f>IF(HLOOKUP($BT430,Prisudvikling!$CC$7:$KP$63,E$3)&gt;0,HLOOKUP($BT430,Prisudvikling!$CC$7:$KP$63,E$3),"")</f>
        <v>162</v>
      </c>
      <c r="F430" s="105">
        <f>IF(HLOOKUP($BT430,Prisudvikling!$CC$7:$KP$63,F$3)&gt;0,HLOOKUP($BT430,Prisudvikling!$CC$7:$KP$63,F$3),"")</f>
        <v>137.5</v>
      </c>
      <c r="G430" s="105">
        <f>IF(HLOOKUP($BT430,Prisudvikling!$CC$7:$KP$63,G$3)&gt;0,HLOOKUP($BT430,Prisudvikling!$CC$7:$KP$63,G$3),"")</f>
        <v>166</v>
      </c>
      <c r="H430" s="105">
        <f>IF(HLOOKUP($BT430,Prisudvikling!$CC$7:$KP$63,H$3)&gt;0,HLOOKUP($BT430,Prisudvikling!$CC$7:$KP$63,H$3),"")</f>
        <v>152</v>
      </c>
      <c r="I430" s="105">
        <f>IF(HLOOKUP($BT430,Prisudvikling!$CC$7:$KP$63,I$3)&gt;0,HLOOKUP($BT430,Prisudvikling!$CC$7:$KP$63,I$3),"")</f>
        <v>349</v>
      </c>
      <c r="J430" s="105">
        <f>IF(HLOOKUP($BT430,Prisudvikling!$CC$7:$KP$63,J$3)&gt;0,HLOOKUP($BT430,Prisudvikling!$CC$7:$KP$63,J$3),"")</f>
        <v>697.75</v>
      </c>
      <c r="K430" s="105">
        <f>IF(HLOOKUP($BT430,Prisudvikling!$CC$7:$KP$63,K$3)&gt;0,HLOOKUP($BT430,Prisudvikling!$CC$7:$KP$63,K$3),"")</f>
        <v>256</v>
      </c>
      <c r="L430" s="105">
        <f>IF(HLOOKUP($BT430,Prisudvikling!$CC$7:$KP$63,L$3)&gt;0,HLOOKUP($BT430,Prisudvikling!$CC$7:$KP$63,L$3),"")</f>
        <v>280</v>
      </c>
      <c r="M430" s="105">
        <f>IF(HLOOKUP($BT430,Prisudvikling!$CC$7:$KP$63,M$3)&gt;0,HLOOKUP($BT430,Prisudvikling!$CC$7:$KP$63,M$3),"")</f>
        <v>233</v>
      </c>
      <c r="N430" s="105">
        <f>IF(HLOOKUP($BT430,Prisudvikling!$CC$7:$KP$63,N$3)&gt;0,HLOOKUP($BT430,Prisudvikling!$CC$7:$KP$63,N$3),"")</f>
        <v>1167</v>
      </c>
      <c r="O430" s="105">
        <f>IF(HLOOKUP($BT430,Prisudvikling!$CC$7:$KP$63,O$3)&gt;0,HLOOKUP($BT430,Prisudvikling!$CC$7:$KP$63,O$3),"")</f>
        <v>566.25</v>
      </c>
      <c r="P430" s="105">
        <f>IF(HLOOKUP($BT430,Prisudvikling!$CC$7:$KP$63,P$3)&gt;0,HLOOKUP($BT430,Prisudvikling!$CC$7:$KP$63,P$3),"")</f>
        <v>543</v>
      </c>
      <c r="Q430" s="105">
        <f>IF(HLOOKUP($BT430,Prisudvikling!$CC$7:$KP$63,Q$3)&gt;0,HLOOKUP($BT430,Prisudvikling!$CC$7:$KP$63,Q$3),"")</f>
        <v>1350</v>
      </c>
      <c r="R430" s="105">
        <f>IF(HLOOKUP($BT430,Prisudvikling!$CC$7:$KP$63,R$3)&gt;0,HLOOKUP($BT430,Prisudvikling!$CC$7:$KP$63,R$3),"")</f>
        <v>864</v>
      </c>
      <c r="S430" s="105">
        <f>IF(HLOOKUP($BT430,Prisudvikling!$CC$7:$KP$63,S$3)&gt;0,HLOOKUP($BT430,Prisudvikling!$CC$7:$KP$63,S$3),"")</f>
        <v>503</v>
      </c>
      <c r="T430" s="105">
        <f>IF(HLOOKUP($BT430,Prisudvikling!$CC$7:$KP$63,T$3)&gt;0,HLOOKUP($BT430,Prisudvikling!$CC$7:$KP$63,T$3),"")</f>
        <v>495</v>
      </c>
      <c r="U430" s="105">
        <f>IF(HLOOKUP($BT430,Prisudvikling!$CC$7:$KP$63,U$3)&gt;0,HLOOKUP($BT430,Prisudvikling!$CC$7:$KP$63,U$3),"")</f>
        <v>258.25</v>
      </c>
      <c r="V430" s="105">
        <f>IF(HLOOKUP($BT430,Prisudvikling!$CC$7:$KP$63,V$3)&gt;0,HLOOKUP($BT430,Prisudvikling!$CC$7:$KP$63,V$3),"")</f>
        <v>288.5</v>
      </c>
      <c r="W430" s="105">
        <f>IF(HLOOKUP($BT430,Prisudvikling!$CC$7:$KP$63,W$3)&gt;0,HLOOKUP($BT430,Prisudvikling!$CC$7:$KP$63,W$3),"")</f>
        <v>309.5</v>
      </c>
      <c r="X430" s="32" t="str">
        <f>IF(HLOOKUP($BT430,Prisudvikling!$CC$7:$KP$63,X$3)&gt;0,HLOOKUP($BT430,Prisudvikling!$CC$7:$KP$63,X$3),"")</f>
        <v/>
      </c>
      <c r="Y430" s="32">
        <f>IF(HLOOKUP($BT430,Prisudvikling!$CC$7:$KP$63,Y$3)&gt;0,HLOOKUP($BT430,Prisudvikling!$CC$7:$KP$63,Y$3),"")</f>
        <v>1.3968637722037542</v>
      </c>
      <c r="Z430" s="32">
        <f>IF(HLOOKUP($BT430,Prisudvikling!$CC$7:$KP$63,Z$3)&gt;0,HLOOKUP($BT430,Prisudvikling!$CC$7:$KP$63,Z$3),"")</f>
        <v>2.8474530741076531</v>
      </c>
      <c r="AA430" s="32">
        <f>IF(HLOOKUP($BT430,Prisudvikling!$CC$7:$KP$63,AA$3)&gt;0,HLOOKUP($BT430,Prisudvikling!$CC$7:$KP$63,AA$3),"")</f>
        <v>1.7125012591921023</v>
      </c>
      <c r="AB430" s="32">
        <f>IF(HLOOKUP($BT430,Prisudvikling!$CC$7:$KP$63,AB$3)&gt;0,HLOOKUP($BT430,Prisudvikling!$CC$7:$KP$63,AB$3),"")</f>
        <v>12.222558006782849</v>
      </c>
      <c r="AC430" s="32">
        <f>IF(HLOOKUP($BT430,Prisudvikling!$CC$7:$KP$63,AC$3)&gt;0,HLOOKUP($BT430,Prisudvikling!$CC$7:$KP$63,AC$3),"")</f>
        <v>12</v>
      </c>
      <c r="AD430" s="32" t="str">
        <f>IF(HLOOKUP($BT430,Prisudvikling!$CC$7:$KP$63,AD$3)&gt;0,HLOOKUP($BT430,Prisudvikling!$CC$7:$KP$63,AD$3),"")</f>
        <v/>
      </c>
      <c r="AE430" s="32" t="str">
        <f>IF(HLOOKUP($BT430,Prisudvikling!$CC$7:$KP$63,AE$3)&gt;0,HLOOKUP($BT430,Prisudvikling!$CC$7:$KP$63,AE$3),"")</f>
        <v/>
      </c>
      <c r="AF430" s="32">
        <f>IF(HLOOKUP($BT430,Prisudvikling!$CC$7:$KP$63,AF$3)&gt;0,HLOOKUP($BT430,Prisudvikling!$CC$7:$KP$63,AF$3),"")</f>
        <v>1100</v>
      </c>
      <c r="AG430" s="32">
        <f>IF(HLOOKUP($BT430,Prisudvikling!$CC$7:$KP$63,AG$3)&gt;0,HLOOKUP($BT430,Prisudvikling!$CC$7:$KP$63,AG$3),"")</f>
        <v>2250</v>
      </c>
      <c r="AH430" s="32">
        <f>IF(HLOOKUP($BT430,Prisudvikling!$CC$7:$KP$63,AH$3)&gt;0,HLOOKUP($BT430,Prisudvikling!$CC$7:$KP$63,AH$3),"")</f>
        <v>1350</v>
      </c>
      <c r="AI430" s="32">
        <f>IF(HLOOKUP($BT430,Prisudvikling!$CC$7:$KP$63,AI$3)&gt;0,HLOOKUP($BT430,Prisudvikling!$CC$7:$KP$63,AI$3),"")</f>
        <v>9650</v>
      </c>
      <c r="AJ430" s="32">
        <f>IF(HLOOKUP($BT430,Prisudvikling!$CC$7:$KP$63,AJ$3)&gt;0,HLOOKUP($BT430,Prisudvikling!$CC$7:$KP$63,AJ$3),"")</f>
        <v>9470</v>
      </c>
      <c r="AK430" s="32" t="str">
        <f>IF(HLOOKUP($BT430,Prisudvikling!$CC$7:$KP$63,AK$3)&gt;0,HLOOKUP($BT430,Prisudvikling!$CC$7:$KP$63,AK$3),"")</f>
        <v xml:space="preserve"> </v>
      </c>
      <c r="AL430" s="32" t="str">
        <f>IF(HLOOKUP($BT430,Prisudvikling!$CC$7:$KP$63,AL$3)&gt;0,HLOOKUP($BT430,Prisudvikling!$CC$7:$KP$63,AL$3),"")</f>
        <v/>
      </c>
      <c r="AM430" s="32" t="str">
        <f>IF(HLOOKUP($BT430,Prisudvikling!$CC$7:$KP$63,AM$3)&gt;0,HLOOKUP($BT430,Prisudvikling!$CC$7:$KP$63,AM$3),"")</f>
        <v/>
      </c>
      <c r="AN430" s="113">
        <f>IF(HLOOKUP($BT430,Prisudvikling!$CC$7:$KP$63,AN$3)&gt;0,HLOOKUP($BT430,Prisudvikling!$CC$7:$KP$63,AN$3),"")</f>
        <v>214.00336235863648</v>
      </c>
      <c r="AO430" s="113">
        <f>IF(HLOOKUP($BT430,Prisudvikling!$CC$7:$KP$63,AO$3)&gt;0,HLOOKUP($BT430,Prisudvikling!$CC$7:$KP$63,AO$3),"")</f>
        <v>222</v>
      </c>
      <c r="AP430" s="113">
        <f>IF(HLOOKUP($BT430,Prisudvikling!$CC$7:$KP$63,AP$3)&gt;0,HLOOKUP($BT430,Prisudvikling!$CC$7:$KP$63,AP$3),"")</f>
        <v>215.05433369988026</v>
      </c>
      <c r="AQ430" s="113">
        <f>IF(HLOOKUP($BT430,Prisudvikling!$CC$7:$KP$63,AQ$3)&gt;0,HLOOKUP($BT430,Prisudvikling!$CC$7:$KP$63,AQ$3),"")</f>
        <v>185.87073212627203</v>
      </c>
      <c r="AR430" s="113">
        <f>IF(HLOOKUP($BT430,Prisudvikling!$CC$7:$KP$63,AR$3)&gt;0,HLOOKUP($BT430,Prisudvikling!$CC$7:$KP$63,AR$3),"")</f>
        <v>193.9</v>
      </c>
      <c r="AS430" s="113">
        <f>IF(HLOOKUP($BT430,Prisudvikling!$CC$7:$KP$63,AS$3)&gt;0,HLOOKUP($BT430,Prisudvikling!$CC$7:$KP$63,AS$3),"")</f>
        <v>179.54382363317066</v>
      </c>
      <c r="AT430" s="113">
        <f>IF(HLOOKUP($BT430,Prisudvikling!$CC$7:$KP$63,AT$3)&gt;0,HLOOKUP($BT430,Prisudvikling!$CC$7:$KP$63,AT$3),"")</f>
        <v>161.38021644206202</v>
      </c>
      <c r="AU430" s="113">
        <f>IF(HLOOKUP($BT430,Prisudvikling!$CC$7:$KP$63,AU$3)&gt;0,HLOOKUP($BT430,Prisudvikling!$CC$7:$KP$63,AU$3),"")</f>
        <v>169.4</v>
      </c>
      <c r="AV430" s="113" t="str">
        <f>IF(HLOOKUP($BT430,Prisudvikling!$CC$7:$KP$63,AV$3)&gt;0,HLOOKUP($BT430,Prisudvikling!$CC$7:$KP$63,AV$3),"")</f>
        <v/>
      </c>
      <c r="AW430" s="113">
        <f>IF(HLOOKUP($BT430,Prisudvikling!$CC$7:$KP$63,AW$3)&gt;0,HLOOKUP($BT430,Prisudvikling!$CC$7:$KP$63,AW$3),"")</f>
        <v>179.56204981191891</v>
      </c>
      <c r="AX430" s="113">
        <f>IF(HLOOKUP($BT430,Prisudvikling!$CC$7:$KP$63,AX$3)&gt;0,HLOOKUP($BT430,Prisudvikling!$CC$7:$KP$63,AX$3),"")</f>
        <v>187.6</v>
      </c>
      <c r="BT430">
        <v>107</v>
      </c>
    </row>
    <row r="431" spans="1:72" x14ac:dyDescent="0.2">
      <c r="A431" s="82">
        <f>IF(HLOOKUP($BT431,Prisudvikling!$CC$7:$KP$63,D$3)&gt;0,YEAR(C431),0)</f>
        <v>2013</v>
      </c>
      <c r="B431" s="82">
        <f>IF(HLOOKUP($BT431,Prisudvikling!$CC$7:$KP$63,D$3)&gt;0,MONTH(C431),0)</f>
        <v>7</v>
      </c>
      <c r="C431" s="65">
        <f>IF(HLOOKUP($BT431,Prisudvikling!$CC$7:$KP$63,D$3)&gt;0,HLOOKUP($BT431,Prisudvikling!$CC$7:$KP$63,C$3),"")</f>
        <v>41460</v>
      </c>
      <c r="D431" s="105">
        <f>IF(HLOOKUP($BT431,Prisudvikling!$CC$7:$KP$63,D$3)&gt;0,HLOOKUP($BT431,Prisudvikling!$CC$7:$KP$63,D$3),"")</f>
        <v>150</v>
      </c>
      <c r="E431" s="105">
        <f>IF(HLOOKUP($BT431,Prisudvikling!$CC$7:$KP$63,E$3)&gt;0,HLOOKUP($BT431,Prisudvikling!$CC$7:$KP$63,E$3),"")</f>
        <v>154</v>
      </c>
      <c r="F431" s="105">
        <f>IF(HLOOKUP($BT431,Prisudvikling!$CC$7:$KP$63,F$3)&gt;0,HLOOKUP($BT431,Prisudvikling!$CC$7:$KP$63,F$3),"")</f>
        <v>136</v>
      </c>
      <c r="G431" s="105">
        <f>IF(HLOOKUP($BT431,Prisudvikling!$CC$7:$KP$63,G$3)&gt;0,HLOOKUP($BT431,Prisudvikling!$CC$7:$KP$63,G$3),"")</f>
        <v>159.5</v>
      </c>
      <c r="H431" s="105">
        <f>IF(HLOOKUP($BT431,Prisudvikling!$CC$7:$KP$63,H$3)&gt;0,HLOOKUP($BT431,Prisudvikling!$CC$7:$KP$63,H$3),"")</f>
        <v>142</v>
      </c>
      <c r="I431" s="105">
        <f>IF(HLOOKUP($BT431,Prisudvikling!$CC$7:$KP$63,I$3)&gt;0,HLOOKUP($BT431,Prisudvikling!$CC$7:$KP$63,I$3),"")</f>
        <v>357</v>
      </c>
      <c r="J431" s="105">
        <f>IF(HLOOKUP($BT431,Prisudvikling!$CC$7:$KP$63,J$3)&gt;0,HLOOKUP($BT431,Prisudvikling!$CC$7:$KP$63,J$3),"")</f>
        <v>697.75</v>
      </c>
      <c r="K431" s="105">
        <f>IF(HLOOKUP($BT431,Prisudvikling!$CC$7:$KP$63,K$3)&gt;0,HLOOKUP($BT431,Prisudvikling!$CC$7:$KP$63,K$3),"")</f>
        <v>271.75</v>
      </c>
      <c r="L431" s="105">
        <f>IF(HLOOKUP($BT431,Prisudvikling!$CC$7:$KP$63,L$3)&gt;0,HLOOKUP($BT431,Prisudvikling!$CC$7:$KP$63,L$3),"")</f>
        <v>280</v>
      </c>
      <c r="M431" s="105">
        <f>IF(HLOOKUP($BT431,Prisudvikling!$CC$7:$KP$63,M$3)&gt;0,HLOOKUP($BT431,Prisudvikling!$CC$7:$KP$63,M$3),"")</f>
        <v>263</v>
      </c>
      <c r="N431" s="105">
        <f>IF(HLOOKUP($BT431,Prisudvikling!$CC$7:$KP$63,N$3)&gt;0,HLOOKUP($BT431,Prisudvikling!$CC$7:$KP$63,N$3),"")</f>
        <v>1167</v>
      </c>
      <c r="O431" s="105">
        <f>IF(HLOOKUP($BT431,Prisudvikling!$CC$7:$KP$63,O$3)&gt;0,HLOOKUP($BT431,Prisudvikling!$CC$7:$KP$63,O$3),"")</f>
        <v>566.25</v>
      </c>
      <c r="P431" s="105" t="str">
        <f>IF(HLOOKUP($BT431,Prisudvikling!$CC$7:$KP$63,P$3)&gt;0,HLOOKUP($BT431,Prisudvikling!$CC$7:$KP$63,P$3),"")</f>
        <v/>
      </c>
      <c r="Q431" s="105">
        <f>IF(HLOOKUP($BT431,Prisudvikling!$CC$7:$KP$63,Q$3)&gt;0,HLOOKUP($BT431,Prisudvikling!$CC$7:$KP$63,Q$3),"")</f>
        <v>1350</v>
      </c>
      <c r="R431" s="105">
        <f>IF(HLOOKUP($BT431,Prisudvikling!$CC$7:$KP$63,R$3)&gt;0,HLOOKUP($BT431,Prisudvikling!$CC$7:$KP$63,R$3),"")</f>
        <v>864</v>
      </c>
      <c r="S431" s="105">
        <f>IF(HLOOKUP($BT431,Prisudvikling!$CC$7:$KP$63,S$3)&gt;0,HLOOKUP($BT431,Prisudvikling!$CC$7:$KP$63,S$3),"")</f>
        <v>503</v>
      </c>
      <c r="T431" s="105">
        <f>IF(HLOOKUP($BT431,Prisudvikling!$CC$7:$KP$63,T$3)&gt;0,HLOOKUP($BT431,Prisudvikling!$CC$7:$KP$63,T$3),"")</f>
        <v>495</v>
      </c>
      <c r="U431" s="105">
        <f>IF(HLOOKUP($BT431,Prisudvikling!$CC$7:$KP$63,U$3)&gt;0,HLOOKUP($BT431,Prisudvikling!$CC$7:$KP$63,U$3),"")</f>
        <v>257</v>
      </c>
      <c r="V431" s="105">
        <f>IF(HLOOKUP($BT431,Prisudvikling!$CC$7:$KP$63,V$3)&gt;0,HLOOKUP($BT431,Prisudvikling!$CC$7:$KP$63,V$3),"")</f>
        <v>286.25</v>
      </c>
      <c r="W431" s="105">
        <f>IF(HLOOKUP($BT431,Prisudvikling!$CC$7:$KP$63,W$3)&gt;0,HLOOKUP($BT431,Prisudvikling!$CC$7:$KP$63,W$3),"")</f>
        <v>319</v>
      </c>
      <c r="X431" s="32" t="str">
        <f>IF(HLOOKUP($BT431,Prisudvikling!$CC$7:$KP$63,X$3)&gt;0,HLOOKUP($BT431,Prisudvikling!$CC$7:$KP$63,X$3),"")</f>
        <v/>
      </c>
      <c r="Y431" s="32">
        <f>IF(HLOOKUP($BT431,Prisudvikling!$CC$7:$KP$63,Y$3)&gt;0,HLOOKUP($BT431,Prisudvikling!$CC$7:$KP$63,Y$3),"")</f>
        <v>1.3968637722037542</v>
      </c>
      <c r="Z431" s="32">
        <f>IF(HLOOKUP($BT431,Prisudvikling!$CC$7:$KP$63,Z$3)&gt;0,HLOOKUP($BT431,Prisudvikling!$CC$7:$KP$63,Z$3),"")</f>
        <v>2.8474530741076531</v>
      </c>
      <c r="AA431" s="32">
        <f>IF(HLOOKUP($BT431,Prisudvikling!$CC$7:$KP$63,AA$3)&gt;0,HLOOKUP($BT431,Prisudvikling!$CC$7:$KP$63,AA$3),"")</f>
        <v>1.9005406131426077</v>
      </c>
      <c r="AB431" s="32">
        <f>IF(HLOOKUP($BT431,Prisudvikling!$CC$7:$KP$63,AB$3)&gt;0,HLOOKUP($BT431,Prisudvikling!$CC$7:$KP$63,AB$3),"")</f>
        <v>12.491185655283571</v>
      </c>
      <c r="AC431" s="32">
        <f>IF(HLOOKUP($BT431,Prisudvikling!$CC$7:$KP$63,AC$3)&gt;0,HLOOKUP($BT431,Prisudvikling!$CC$7:$KP$63,AC$3),"")</f>
        <v>12</v>
      </c>
      <c r="AD431" s="32" t="str">
        <f>IF(HLOOKUP($BT431,Prisudvikling!$CC$7:$KP$63,AD$3)&gt;0,HLOOKUP($BT431,Prisudvikling!$CC$7:$KP$63,AD$3),"")</f>
        <v/>
      </c>
      <c r="AE431" s="32" t="str">
        <f>IF(HLOOKUP($BT431,Prisudvikling!$CC$7:$KP$63,AE$3)&gt;0,HLOOKUP($BT431,Prisudvikling!$CC$7:$KP$63,AE$3),"")</f>
        <v/>
      </c>
      <c r="AF431" s="32">
        <f>IF(HLOOKUP($BT431,Prisudvikling!$CC$7:$KP$63,AF$3)&gt;0,HLOOKUP($BT431,Prisudvikling!$CC$7:$KP$63,AF$3),"")</f>
        <v>1100</v>
      </c>
      <c r="AG431" s="32">
        <f>IF(HLOOKUP($BT431,Prisudvikling!$CC$7:$KP$63,AG$3)&gt;0,HLOOKUP($BT431,Prisudvikling!$CC$7:$KP$63,AG$3),"")</f>
        <v>2250</v>
      </c>
      <c r="AH431" s="32">
        <f>IF(HLOOKUP($BT431,Prisudvikling!$CC$7:$KP$63,AH$3)&gt;0,HLOOKUP($BT431,Prisudvikling!$CC$7:$KP$63,AH$3),"")</f>
        <v>1500</v>
      </c>
      <c r="AI431" s="32">
        <f>IF(HLOOKUP($BT431,Prisudvikling!$CC$7:$KP$63,AI$3)&gt;0,HLOOKUP($BT431,Prisudvikling!$CC$7:$KP$63,AI$3),"")</f>
        <v>9860</v>
      </c>
      <c r="AJ431" s="32">
        <f>IF(HLOOKUP($BT431,Prisudvikling!$CC$7:$KP$63,AJ$3)&gt;0,HLOOKUP($BT431,Prisudvikling!$CC$7:$KP$63,AJ$3),"")</f>
        <v>9470</v>
      </c>
      <c r="AK431" s="32" t="str">
        <f>IF(HLOOKUP($BT431,Prisudvikling!$CC$7:$KP$63,AK$3)&gt;0,HLOOKUP($BT431,Prisudvikling!$CC$7:$KP$63,AK$3),"")</f>
        <v xml:space="preserve"> </v>
      </c>
      <c r="AL431" s="32" t="str">
        <f>IF(HLOOKUP($BT431,Prisudvikling!$CC$7:$KP$63,AL$3)&gt;0,HLOOKUP($BT431,Prisudvikling!$CC$7:$KP$63,AL$3),"")</f>
        <v/>
      </c>
      <c r="AM431" s="32" t="str">
        <f>IF(HLOOKUP($BT431,Prisudvikling!$CC$7:$KP$63,AM$3)&gt;0,HLOOKUP($BT431,Prisudvikling!$CC$7:$KP$63,AM$3),"")</f>
        <v/>
      </c>
      <c r="AN431" s="113">
        <f>IF(HLOOKUP($BT431,Prisudvikling!$CC$7:$KP$63,AN$3)&gt;0,HLOOKUP($BT431,Prisudvikling!$CC$7:$KP$63,AN$3),"")</f>
        <v>198.00027788632445</v>
      </c>
      <c r="AO431" s="113">
        <f>IF(HLOOKUP($BT431,Prisudvikling!$CC$7:$KP$63,AO$3)&gt;0,HLOOKUP($BT431,Prisudvikling!$CC$7:$KP$63,AO$3),"")</f>
        <v>206</v>
      </c>
      <c r="AP431" s="113">
        <f>IF(HLOOKUP($BT431,Prisudvikling!$CC$7:$KP$63,AP$3)&gt;0,HLOOKUP($BT431,Prisudvikling!$CC$7:$KP$63,AP$3),"")</f>
        <v>197.57878902568399</v>
      </c>
      <c r="AQ431" s="113">
        <f>IF(HLOOKUP($BT431,Prisudvikling!$CC$7:$KP$63,AQ$3)&gt;0,HLOOKUP($BT431,Prisudvikling!$CC$7:$KP$63,AQ$3),"")</f>
        <v>174.47769469267456</v>
      </c>
      <c r="AR431" s="113">
        <f>IF(HLOOKUP($BT431,Prisudvikling!$CC$7:$KP$63,AR$3)&gt;0,HLOOKUP($BT431,Prisudvikling!$CC$7:$KP$63,AR$3),"")</f>
        <v>182.5</v>
      </c>
      <c r="AS431" s="113">
        <f>IF(HLOOKUP($BT431,Prisudvikling!$CC$7:$KP$63,AS$3)&gt;0,HLOOKUP($BT431,Prisudvikling!$CC$7:$KP$63,AS$3),"")</f>
        <v>169.57024871361395</v>
      </c>
      <c r="AT431" s="113">
        <f>IF(HLOOKUP($BT431,Prisudvikling!$CC$7:$KP$63,AT$3)&gt;0,HLOOKUP($BT431,Prisudvikling!$CC$7:$KP$63,AT$3),"")</f>
        <v>140.45195004076467</v>
      </c>
      <c r="AU431" s="113">
        <f>IF(HLOOKUP($BT431,Prisudvikling!$CC$7:$KP$63,AU$3)&gt;0,HLOOKUP($BT431,Prisudvikling!$CC$7:$KP$63,AU$3),"")</f>
        <v>148.5</v>
      </c>
      <c r="AV431" s="113" t="str">
        <f>IF(HLOOKUP($BT431,Prisudvikling!$CC$7:$KP$63,AV$3)&gt;0,HLOOKUP($BT431,Prisudvikling!$CC$7:$KP$63,AV$3),"")</f>
        <v/>
      </c>
      <c r="AW431" s="113">
        <f>IF(HLOOKUP($BT431,Prisudvikling!$CC$7:$KP$63,AW$3)&gt;0,HLOOKUP($BT431,Prisudvikling!$CC$7:$KP$63,AW$3),"")</f>
        <v>163.6142794278658</v>
      </c>
      <c r="AX431" s="113">
        <f>IF(HLOOKUP($BT431,Prisudvikling!$CC$7:$KP$63,AX$3)&gt;0,HLOOKUP($BT431,Prisudvikling!$CC$7:$KP$63,AX$3),"")</f>
        <v>171.6</v>
      </c>
      <c r="BT431">
        <v>108</v>
      </c>
    </row>
    <row r="432" spans="1:72" x14ac:dyDescent="0.2">
      <c r="A432" s="82">
        <f>IF(HLOOKUP($BT432,Prisudvikling!$CC$7:$KP$63,D$3)&gt;0,YEAR(C432),0)</f>
        <v>2013</v>
      </c>
      <c r="B432" s="82">
        <f>IF(HLOOKUP($BT432,Prisudvikling!$CC$7:$KP$63,D$3)&gt;0,MONTH(C432),0)</f>
        <v>7</v>
      </c>
      <c r="C432" s="65">
        <f>IF(HLOOKUP($BT432,Prisudvikling!$CC$7:$KP$63,D$3)&gt;0,HLOOKUP($BT432,Prisudvikling!$CC$7:$KP$63,C$3),"")</f>
        <v>41467</v>
      </c>
      <c r="D432" s="105">
        <f>IF(HLOOKUP($BT432,Prisudvikling!$CC$7:$KP$63,D$3)&gt;0,HLOOKUP($BT432,Prisudvikling!$CC$7:$KP$63,D$3),"")</f>
        <v>147.4</v>
      </c>
      <c r="E432" s="105">
        <f>IF(HLOOKUP($BT432,Prisudvikling!$CC$7:$KP$63,E$3)&gt;0,HLOOKUP($BT432,Prisudvikling!$CC$7:$KP$63,E$3),"")</f>
        <v>151.80000000000001</v>
      </c>
      <c r="F432" s="105">
        <f>IF(HLOOKUP($BT432,Prisudvikling!$CC$7:$KP$63,F$3)&gt;0,HLOOKUP($BT432,Prisudvikling!$CC$7:$KP$63,F$3),"")</f>
        <v>136.1</v>
      </c>
      <c r="G432" s="105">
        <f>IF(HLOOKUP($BT432,Prisudvikling!$CC$7:$KP$63,G$3)&gt;0,HLOOKUP($BT432,Prisudvikling!$CC$7:$KP$63,G$3),"")</f>
        <v>161.9</v>
      </c>
      <c r="H432" s="105">
        <f>IF(HLOOKUP($BT432,Prisudvikling!$CC$7:$KP$63,H$3)&gt;0,HLOOKUP($BT432,Prisudvikling!$CC$7:$KP$63,H$3),"")</f>
        <v>138.6</v>
      </c>
      <c r="I432" s="105">
        <f>IF(HLOOKUP($BT432,Prisudvikling!$CC$7:$KP$63,I$3)&gt;0,HLOOKUP($BT432,Prisudvikling!$CC$7:$KP$63,I$3),"")</f>
        <v>356</v>
      </c>
      <c r="J432" s="105">
        <f>IF(HLOOKUP($BT432,Prisudvikling!$CC$7:$KP$63,J$3)&gt;0,HLOOKUP($BT432,Prisudvikling!$CC$7:$KP$63,J$3),"")</f>
        <v>702.75</v>
      </c>
      <c r="K432" s="105">
        <f>IF(HLOOKUP($BT432,Prisudvikling!$CC$7:$KP$63,K$3)&gt;0,HLOOKUP($BT432,Prisudvikling!$CC$7:$KP$63,K$3),"")</f>
        <v>253</v>
      </c>
      <c r="L432" s="105">
        <f>IF(HLOOKUP($BT432,Prisudvikling!$CC$7:$KP$63,L$3)&gt;0,HLOOKUP($BT432,Prisudvikling!$CC$7:$KP$63,L$3),"")</f>
        <v>261.39999999999998</v>
      </c>
      <c r="M432" s="105">
        <f>IF(HLOOKUP($BT432,Prisudvikling!$CC$7:$KP$63,M$3)&gt;0,HLOOKUP($BT432,Prisudvikling!$CC$7:$KP$63,M$3),"")</f>
        <v>258.39999999999998</v>
      </c>
      <c r="N432" s="105">
        <f>IF(HLOOKUP($BT432,Prisudvikling!$CC$7:$KP$63,N$3)&gt;0,HLOOKUP($BT432,Prisudvikling!$CC$7:$KP$63,N$3),"")</f>
        <v>1165.5</v>
      </c>
      <c r="O432" s="105">
        <f>IF(HLOOKUP($BT432,Prisudvikling!$CC$7:$KP$63,O$3)&gt;0,HLOOKUP($BT432,Prisudvikling!$CC$7:$KP$63,O$3),"")</f>
        <v>561.85</v>
      </c>
      <c r="P432" s="105">
        <f>IF(HLOOKUP($BT432,Prisudvikling!$CC$7:$KP$63,P$3)&gt;0,HLOOKUP($BT432,Prisudvikling!$CC$7:$KP$63,P$3),"")</f>
        <v>108.6</v>
      </c>
      <c r="Q432" s="105">
        <f>IF(HLOOKUP($BT432,Prisudvikling!$CC$7:$KP$63,Q$3)&gt;0,HLOOKUP($BT432,Prisudvikling!$CC$7:$KP$63,Q$3),"")</f>
        <v>1350</v>
      </c>
      <c r="R432" s="105">
        <f>IF(HLOOKUP($BT432,Prisudvikling!$CC$7:$KP$63,R$3)&gt;0,HLOOKUP($BT432,Prisudvikling!$CC$7:$KP$63,R$3),"")</f>
        <v>864</v>
      </c>
      <c r="S432" s="105">
        <f>IF(HLOOKUP($BT432,Prisudvikling!$CC$7:$KP$63,S$3)&gt;0,HLOOKUP($BT432,Prisudvikling!$CC$7:$KP$63,S$3),"")</f>
        <v>503</v>
      </c>
      <c r="T432" s="105">
        <f>IF(HLOOKUP($BT432,Prisudvikling!$CC$7:$KP$63,T$3)&gt;0,HLOOKUP($BT432,Prisudvikling!$CC$7:$KP$63,T$3),"")</f>
        <v>495</v>
      </c>
      <c r="U432" s="105">
        <f>IF(HLOOKUP($BT432,Prisudvikling!$CC$7:$KP$63,U$3)&gt;0,HLOOKUP($BT432,Prisudvikling!$CC$7:$KP$63,U$3),"")</f>
        <v>251.45</v>
      </c>
      <c r="V432" s="105">
        <f>IF(HLOOKUP($BT432,Prisudvikling!$CC$7:$KP$63,V$3)&gt;0,HLOOKUP($BT432,Prisudvikling!$CC$7:$KP$63,V$3),"")</f>
        <v>277.39999999999998</v>
      </c>
      <c r="W432" s="105">
        <f>IF(HLOOKUP($BT432,Prisudvikling!$CC$7:$KP$63,W$3)&gt;0,HLOOKUP($BT432,Prisudvikling!$CC$7:$KP$63,W$3),"")</f>
        <v>307.7</v>
      </c>
      <c r="X432" s="32" t="str">
        <f>IF(HLOOKUP($BT432,Prisudvikling!$CC$7:$KP$63,X$3)&gt;0,HLOOKUP($BT432,Prisudvikling!$CC$7:$KP$63,X$3),"")</f>
        <v/>
      </c>
      <c r="Y432" s="32">
        <f>IF(HLOOKUP($BT432,Prisudvikling!$CC$7:$KP$63,Y$3)&gt;0,HLOOKUP($BT432,Prisudvikling!$CC$7:$KP$63,Y$3),"")</f>
        <v>1.4074910177630033</v>
      </c>
      <c r="Z432" s="32">
        <f>IF(HLOOKUP($BT432,Prisudvikling!$CC$7:$KP$63,Z$3)&gt;0,HLOOKUP($BT432,Prisudvikling!$CC$7:$KP$63,Z$3),"")</f>
        <v>2.8479624592861223</v>
      </c>
      <c r="AA432" s="32">
        <f>IF(HLOOKUP($BT432,Prisudvikling!$CC$7:$KP$63,AA$3)&gt;0,HLOOKUP($BT432,Prisudvikling!$CC$7:$KP$63,AA$3),"")</f>
        <v>1.9104324905140861</v>
      </c>
      <c r="AB432" s="32">
        <f>IF(HLOOKUP($BT432,Prisudvikling!$CC$7:$KP$63,AB$3)&gt;0,HLOOKUP($BT432,Prisudvikling!$CC$7:$KP$63,AB$3),"")</f>
        <v>12.592948524226857</v>
      </c>
      <c r="AC432" s="32">
        <f>IF(HLOOKUP($BT432,Prisudvikling!$CC$7:$KP$63,AC$3)&gt;0,HLOOKUP($BT432,Prisudvikling!$CC$7:$KP$63,AC$3),"")</f>
        <v>12</v>
      </c>
      <c r="AD432" s="32" t="str">
        <f>IF(HLOOKUP($BT432,Prisudvikling!$CC$7:$KP$63,AD$3)&gt;0,HLOOKUP($BT432,Prisudvikling!$CC$7:$KP$63,AD$3),"")</f>
        <v/>
      </c>
      <c r="AE432" s="32" t="str">
        <f>IF(HLOOKUP($BT432,Prisudvikling!$CC$7:$KP$63,AE$3)&gt;0,HLOOKUP($BT432,Prisudvikling!$CC$7:$KP$63,AE$3),"")</f>
        <v/>
      </c>
      <c r="AF432" s="32">
        <f>IF(HLOOKUP($BT432,Prisudvikling!$CC$7:$KP$63,AF$3)&gt;0,HLOOKUP($BT432,Prisudvikling!$CC$7:$KP$63,AF$3),"")</f>
        <v>1110</v>
      </c>
      <c r="AG432" s="32">
        <f>IF(HLOOKUP($BT432,Prisudvikling!$CC$7:$KP$63,AG$3)&gt;0,HLOOKUP($BT432,Prisudvikling!$CC$7:$KP$63,AG$3),"")</f>
        <v>2250</v>
      </c>
      <c r="AH432" s="32">
        <f>IF(HLOOKUP($BT432,Prisudvikling!$CC$7:$KP$63,AH$3)&gt;0,HLOOKUP($BT432,Prisudvikling!$CC$7:$KP$63,AH$3),"")</f>
        <v>1510</v>
      </c>
      <c r="AI432" s="32">
        <f>IF(HLOOKUP($BT432,Prisudvikling!$CC$7:$KP$63,AI$3)&gt;0,HLOOKUP($BT432,Prisudvikling!$CC$7:$KP$63,AI$3),"")</f>
        <v>9940</v>
      </c>
      <c r="AJ432" s="32">
        <f>IF(HLOOKUP($BT432,Prisudvikling!$CC$7:$KP$63,AJ$3)&gt;0,HLOOKUP($BT432,Prisudvikling!$CC$7:$KP$63,AJ$3),"")</f>
        <v>9470</v>
      </c>
      <c r="AK432" s="32" t="str">
        <f>IF(HLOOKUP($BT432,Prisudvikling!$CC$7:$KP$63,AK$3)&gt;0,HLOOKUP($BT432,Prisudvikling!$CC$7:$KP$63,AK$3),"")</f>
        <v xml:space="preserve"> </v>
      </c>
      <c r="AL432" s="32" t="str">
        <f>IF(HLOOKUP($BT432,Prisudvikling!$CC$7:$KP$63,AL$3)&gt;0,HLOOKUP($BT432,Prisudvikling!$CC$7:$KP$63,AL$3),"")</f>
        <v/>
      </c>
      <c r="AM432" s="32" t="str">
        <f>IF(HLOOKUP($BT432,Prisudvikling!$CC$7:$KP$63,AM$3)&gt;0,HLOOKUP($BT432,Prisudvikling!$CC$7:$KP$63,AM$3),"")</f>
        <v/>
      </c>
      <c r="AN432" s="113" t="str">
        <f>IF(HLOOKUP($BT432,Prisudvikling!$CC$7:$KP$63,AN$3)&gt;0,HLOOKUP($BT432,Prisudvikling!$CC$7:$KP$63,AN$3),"")</f>
        <v/>
      </c>
      <c r="AO432" s="113" t="str">
        <f>IF(HLOOKUP($BT432,Prisudvikling!$CC$7:$KP$63,AO$3)&gt;0,HLOOKUP($BT432,Prisudvikling!$CC$7:$KP$63,AO$3),"")</f>
        <v xml:space="preserve"> </v>
      </c>
      <c r="AP432" s="113" t="str">
        <f>IF(HLOOKUP($BT432,Prisudvikling!$CC$7:$KP$63,AP$3)&gt;0,HLOOKUP($BT432,Prisudvikling!$CC$7:$KP$63,AP$3),"")</f>
        <v/>
      </c>
      <c r="AQ432" s="113" t="str">
        <f>IF(HLOOKUP($BT432,Prisudvikling!$CC$7:$KP$63,AQ$3)&gt;0,HLOOKUP($BT432,Prisudvikling!$CC$7:$KP$63,AQ$3),"")</f>
        <v/>
      </c>
      <c r="AR432" s="113" t="str">
        <f>IF(HLOOKUP($BT432,Prisudvikling!$CC$7:$KP$63,AR$3)&gt;0,HLOOKUP($BT432,Prisudvikling!$CC$7:$KP$63,AR$3),"")</f>
        <v xml:space="preserve"> </v>
      </c>
      <c r="AS432" s="113" t="str">
        <f>IF(HLOOKUP($BT432,Prisudvikling!$CC$7:$KP$63,AS$3)&gt;0,HLOOKUP($BT432,Prisudvikling!$CC$7:$KP$63,AS$3),"")</f>
        <v/>
      </c>
      <c r="AT432" s="113" t="str">
        <f>IF(HLOOKUP($BT432,Prisudvikling!$CC$7:$KP$63,AT$3)&gt;0,HLOOKUP($BT432,Prisudvikling!$CC$7:$KP$63,AT$3),"")</f>
        <v/>
      </c>
      <c r="AU432" s="113" t="str">
        <f>IF(HLOOKUP($BT432,Prisudvikling!$CC$7:$KP$63,AU$3)&gt;0,HLOOKUP($BT432,Prisudvikling!$CC$7:$KP$63,AU$3),"")</f>
        <v xml:space="preserve"> </v>
      </c>
      <c r="AV432" s="113" t="str">
        <f>IF(HLOOKUP($BT432,Prisudvikling!$CC$7:$KP$63,AV$3)&gt;0,HLOOKUP($BT432,Prisudvikling!$CC$7:$KP$63,AV$3),"")</f>
        <v/>
      </c>
      <c r="AW432" s="113" t="str">
        <f>IF(HLOOKUP($BT432,Prisudvikling!$CC$7:$KP$63,AW$3)&gt;0,HLOOKUP($BT432,Prisudvikling!$CC$7:$KP$63,AW$3),"")</f>
        <v/>
      </c>
      <c r="AX432" s="113" t="str">
        <f>IF(HLOOKUP($BT432,Prisudvikling!$CC$7:$KP$63,AX$3)&gt;0,HLOOKUP($BT432,Prisudvikling!$CC$7:$KP$63,AX$3),"")</f>
        <v xml:space="preserve"> </v>
      </c>
      <c r="BT432">
        <v>109</v>
      </c>
    </row>
    <row r="433" spans="1:72" x14ac:dyDescent="0.2">
      <c r="A433" s="82">
        <f>IF(HLOOKUP($BT433,Prisudvikling!$CC$7:$KP$63,D$3)&gt;0,YEAR(C433),0)</f>
        <v>2013</v>
      </c>
      <c r="B433" s="82">
        <f>IF(HLOOKUP($BT433,Prisudvikling!$CC$7:$KP$63,D$3)&gt;0,MONTH(C433),0)</f>
        <v>7</v>
      </c>
      <c r="C433" s="65">
        <f>IF(HLOOKUP($BT433,Prisudvikling!$CC$7:$KP$63,D$3)&gt;0,HLOOKUP($BT433,Prisudvikling!$CC$7:$KP$63,C$3),"")</f>
        <v>41474</v>
      </c>
      <c r="D433" s="105">
        <f>IF(HLOOKUP($BT433,Prisudvikling!$CC$7:$KP$63,D$3)&gt;0,HLOOKUP($BT433,Prisudvikling!$CC$7:$KP$63,D$3),"")</f>
        <v>144.80000000000001</v>
      </c>
      <c r="E433" s="105">
        <f>IF(HLOOKUP($BT433,Prisudvikling!$CC$7:$KP$63,E$3)&gt;0,HLOOKUP($BT433,Prisudvikling!$CC$7:$KP$63,E$3),"")</f>
        <v>149.60000000000002</v>
      </c>
      <c r="F433" s="105">
        <f>IF(HLOOKUP($BT433,Prisudvikling!$CC$7:$KP$63,F$3)&gt;0,HLOOKUP($BT433,Prisudvikling!$CC$7:$KP$63,F$3),"")</f>
        <v>136.19999999999999</v>
      </c>
      <c r="G433" s="105">
        <f>IF(HLOOKUP($BT433,Prisudvikling!$CC$7:$KP$63,G$3)&gt;0,HLOOKUP($BT433,Prisudvikling!$CC$7:$KP$63,G$3),"")</f>
        <v>164.3</v>
      </c>
      <c r="H433" s="105">
        <f>IF(HLOOKUP($BT433,Prisudvikling!$CC$7:$KP$63,H$3)&gt;0,HLOOKUP($BT433,Prisudvikling!$CC$7:$KP$63,H$3),"")</f>
        <v>135.19999999999999</v>
      </c>
      <c r="I433" s="105">
        <f>IF(HLOOKUP($BT433,Prisudvikling!$CC$7:$KP$63,I$3)&gt;0,HLOOKUP($BT433,Prisudvikling!$CC$7:$KP$63,I$3),"")</f>
        <v>355</v>
      </c>
      <c r="J433" s="105">
        <f>IF(HLOOKUP($BT433,Prisudvikling!$CC$7:$KP$63,J$3)&gt;0,HLOOKUP($BT433,Prisudvikling!$CC$7:$KP$63,J$3),"")</f>
        <v>707.75</v>
      </c>
      <c r="K433" s="105">
        <f>IF(HLOOKUP($BT433,Prisudvikling!$CC$7:$KP$63,K$3)&gt;0,HLOOKUP($BT433,Prisudvikling!$CC$7:$KP$63,K$3),"")</f>
        <v>234.25</v>
      </c>
      <c r="L433" s="105">
        <f>IF(HLOOKUP($BT433,Prisudvikling!$CC$7:$KP$63,L$3)&gt;0,HLOOKUP($BT433,Prisudvikling!$CC$7:$KP$63,L$3),"")</f>
        <v>242.79999999999998</v>
      </c>
      <c r="M433" s="105">
        <f>IF(HLOOKUP($BT433,Prisudvikling!$CC$7:$KP$63,M$3)&gt;0,HLOOKUP($BT433,Prisudvikling!$CC$7:$KP$63,M$3),"")</f>
        <v>253.79999999999998</v>
      </c>
      <c r="N433" s="105">
        <f>IF(HLOOKUP($BT433,Prisudvikling!$CC$7:$KP$63,N$3)&gt;0,HLOOKUP($BT433,Prisudvikling!$CC$7:$KP$63,N$3),"")</f>
        <v>1164</v>
      </c>
      <c r="O433" s="105">
        <f>IF(HLOOKUP($BT433,Prisudvikling!$CC$7:$KP$63,O$3)&gt;0,HLOOKUP($BT433,Prisudvikling!$CC$7:$KP$63,O$3),"")</f>
        <v>557.45000000000005</v>
      </c>
      <c r="P433" s="105">
        <f>IF(HLOOKUP($BT433,Prisudvikling!$CC$7:$KP$63,P$3)&gt;0,HLOOKUP($BT433,Prisudvikling!$CC$7:$KP$63,P$3),"")</f>
        <v>217.2</v>
      </c>
      <c r="Q433" s="105">
        <f>IF(HLOOKUP($BT433,Prisudvikling!$CC$7:$KP$63,Q$3)&gt;0,HLOOKUP($BT433,Prisudvikling!$CC$7:$KP$63,Q$3),"")</f>
        <v>1350</v>
      </c>
      <c r="R433" s="105">
        <f>IF(HLOOKUP($BT433,Prisudvikling!$CC$7:$KP$63,R$3)&gt;0,HLOOKUP($BT433,Prisudvikling!$CC$7:$KP$63,R$3),"")</f>
        <v>864</v>
      </c>
      <c r="S433" s="105">
        <f>IF(HLOOKUP($BT433,Prisudvikling!$CC$7:$KP$63,S$3)&gt;0,HLOOKUP($BT433,Prisudvikling!$CC$7:$KP$63,S$3),"")</f>
        <v>503</v>
      </c>
      <c r="T433" s="105">
        <f>IF(HLOOKUP($BT433,Prisudvikling!$CC$7:$KP$63,T$3)&gt;0,HLOOKUP($BT433,Prisudvikling!$CC$7:$KP$63,T$3),"")</f>
        <v>495</v>
      </c>
      <c r="U433" s="105">
        <f>IF(HLOOKUP($BT433,Prisudvikling!$CC$7:$KP$63,U$3)&gt;0,HLOOKUP($BT433,Prisudvikling!$CC$7:$KP$63,U$3),"")</f>
        <v>245.89999999999998</v>
      </c>
      <c r="V433" s="105">
        <f>IF(HLOOKUP($BT433,Prisudvikling!$CC$7:$KP$63,V$3)&gt;0,HLOOKUP($BT433,Prisudvikling!$CC$7:$KP$63,V$3),"")</f>
        <v>268.54999999999995</v>
      </c>
      <c r="W433" s="105">
        <f>IF(HLOOKUP($BT433,Prisudvikling!$CC$7:$KP$63,W$3)&gt;0,HLOOKUP($BT433,Prisudvikling!$CC$7:$KP$63,W$3),"")</f>
        <v>296.39999999999998</v>
      </c>
      <c r="X433" s="32" t="str">
        <f>IF(HLOOKUP($BT433,Prisudvikling!$CC$7:$KP$63,X$3)&gt;0,HLOOKUP($BT433,Prisudvikling!$CC$7:$KP$63,X$3),"")</f>
        <v/>
      </c>
      <c r="Y433" s="32">
        <f>IF(HLOOKUP($BT433,Prisudvikling!$CC$7:$KP$63,Y$3)&gt;0,HLOOKUP($BT433,Prisudvikling!$CC$7:$KP$63,Y$3),"")</f>
        <v>1.4181182633222524</v>
      </c>
      <c r="Z433" s="32">
        <f>IF(HLOOKUP($BT433,Prisudvikling!$CC$7:$KP$63,Z$3)&gt;0,HLOOKUP($BT433,Prisudvikling!$CC$7:$KP$63,Z$3),"")</f>
        <v>2.8484718444645916</v>
      </c>
      <c r="AA433" s="32">
        <f>IF(HLOOKUP($BT433,Prisudvikling!$CC$7:$KP$63,AA$3)&gt;0,HLOOKUP($BT433,Prisudvikling!$CC$7:$KP$63,AA$3),"")</f>
        <v>1.9203243678855646</v>
      </c>
      <c r="AB433" s="32">
        <f>IF(HLOOKUP($BT433,Prisudvikling!$CC$7:$KP$63,AB$3)&gt;0,HLOOKUP($BT433,Prisudvikling!$CC$7:$KP$63,AB$3),"")</f>
        <v>12.694711393170143</v>
      </c>
      <c r="AC433" s="32">
        <f>IF(HLOOKUP($BT433,Prisudvikling!$CC$7:$KP$63,AC$3)&gt;0,HLOOKUP($BT433,Prisudvikling!$CC$7:$KP$63,AC$3),"")</f>
        <v>12</v>
      </c>
      <c r="AD433" s="32" t="str">
        <f>IF(HLOOKUP($BT433,Prisudvikling!$CC$7:$KP$63,AD$3)&gt;0,HLOOKUP($BT433,Prisudvikling!$CC$7:$KP$63,AD$3),"")</f>
        <v/>
      </c>
      <c r="AE433" s="32" t="str">
        <f>IF(HLOOKUP($BT433,Prisudvikling!$CC$7:$KP$63,AE$3)&gt;0,HLOOKUP($BT433,Prisudvikling!$CC$7:$KP$63,AE$3),"")</f>
        <v/>
      </c>
      <c r="AF433" s="32">
        <f>IF(HLOOKUP($BT433,Prisudvikling!$CC$7:$KP$63,AF$3)&gt;0,HLOOKUP($BT433,Prisudvikling!$CC$7:$KP$63,AF$3),"")</f>
        <v>1120</v>
      </c>
      <c r="AG433" s="32">
        <f>IF(HLOOKUP($BT433,Prisudvikling!$CC$7:$KP$63,AG$3)&gt;0,HLOOKUP($BT433,Prisudvikling!$CC$7:$KP$63,AG$3),"")</f>
        <v>2250</v>
      </c>
      <c r="AH433" s="32">
        <f>IF(HLOOKUP($BT433,Prisudvikling!$CC$7:$KP$63,AH$3)&gt;0,HLOOKUP($BT433,Prisudvikling!$CC$7:$KP$63,AH$3),"")</f>
        <v>1520</v>
      </c>
      <c r="AI433" s="32">
        <f>IF(HLOOKUP($BT433,Prisudvikling!$CC$7:$KP$63,AI$3)&gt;0,HLOOKUP($BT433,Prisudvikling!$CC$7:$KP$63,AI$3),"")</f>
        <v>10020</v>
      </c>
      <c r="AJ433" s="32">
        <f>IF(HLOOKUP($BT433,Prisudvikling!$CC$7:$KP$63,AJ$3)&gt;0,HLOOKUP($BT433,Prisudvikling!$CC$7:$KP$63,AJ$3),"")</f>
        <v>9470</v>
      </c>
      <c r="AK433" s="32" t="str">
        <f>IF(HLOOKUP($BT433,Prisudvikling!$CC$7:$KP$63,AK$3)&gt;0,HLOOKUP($BT433,Prisudvikling!$CC$7:$KP$63,AK$3),"")</f>
        <v xml:space="preserve"> </v>
      </c>
      <c r="AL433" s="32" t="str">
        <f>IF(HLOOKUP($BT433,Prisudvikling!$CC$7:$KP$63,AL$3)&gt;0,HLOOKUP($BT433,Prisudvikling!$CC$7:$KP$63,AL$3),"")</f>
        <v/>
      </c>
      <c r="AM433" s="32" t="str">
        <f>IF(HLOOKUP($BT433,Prisudvikling!$CC$7:$KP$63,AM$3)&gt;0,HLOOKUP($BT433,Prisudvikling!$CC$7:$KP$63,AM$3),"")</f>
        <v/>
      </c>
      <c r="AN433" s="113" t="str">
        <f>IF(HLOOKUP($BT433,Prisudvikling!$CC$7:$KP$63,AN$3)&gt;0,HLOOKUP($BT433,Prisudvikling!$CC$7:$KP$63,AN$3),"")</f>
        <v/>
      </c>
      <c r="AO433" s="113" t="str">
        <f>IF(HLOOKUP($BT433,Prisudvikling!$CC$7:$KP$63,AO$3)&gt;0,HLOOKUP($BT433,Prisudvikling!$CC$7:$KP$63,AO$3),"")</f>
        <v xml:space="preserve"> </v>
      </c>
      <c r="AP433" s="113" t="str">
        <f>IF(HLOOKUP($BT433,Prisudvikling!$CC$7:$KP$63,AP$3)&gt;0,HLOOKUP($BT433,Prisudvikling!$CC$7:$KP$63,AP$3),"")</f>
        <v/>
      </c>
      <c r="AQ433" s="113" t="str">
        <f>IF(HLOOKUP($BT433,Prisudvikling!$CC$7:$KP$63,AQ$3)&gt;0,HLOOKUP($BT433,Prisudvikling!$CC$7:$KP$63,AQ$3),"")</f>
        <v/>
      </c>
      <c r="AR433" s="113" t="str">
        <f>IF(HLOOKUP($BT433,Prisudvikling!$CC$7:$KP$63,AR$3)&gt;0,HLOOKUP($BT433,Prisudvikling!$CC$7:$KP$63,AR$3),"")</f>
        <v xml:space="preserve"> </v>
      </c>
      <c r="AS433" s="113" t="str">
        <f>IF(HLOOKUP($BT433,Prisudvikling!$CC$7:$KP$63,AS$3)&gt;0,HLOOKUP($BT433,Prisudvikling!$CC$7:$KP$63,AS$3),"")</f>
        <v/>
      </c>
      <c r="AT433" s="113" t="str">
        <f>IF(HLOOKUP($BT433,Prisudvikling!$CC$7:$KP$63,AT$3)&gt;0,HLOOKUP($BT433,Prisudvikling!$CC$7:$KP$63,AT$3),"")</f>
        <v/>
      </c>
      <c r="AU433" s="113" t="str">
        <f>IF(HLOOKUP($BT433,Prisudvikling!$CC$7:$KP$63,AU$3)&gt;0,HLOOKUP($BT433,Prisudvikling!$CC$7:$KP$63,AU$3),"")</f>
        <v xml:space="preserve"> </v>
      </c>
      <c r="AV433" s="113" t="str">
        <f>IF(HLOOKUP($BT433,Prisudvikling!$CC$7:$KP$63,AV$3)&gt;0,HLOOKUP($BT433,Prisudvikling!$CC$7:$KP$63,AV$3),"")</f>
        <v/>
      </c>
      <c r="AW433" s="113" t="str">
        <f>IF(HLOOKUP($BT433,Prisudvikling!$CC$7:$KP$63,AW$3)&gt;0,HLOOKUP($BT433,Prisudvikling!$CC$7:$KP$63,AW$3),"")</f>
        <v/>
      </c>
      <c r="AX433" s="113" t="str">
        <f>IF(HLOOKUP($BT433,Prisudvikling!$CC$7:$KP$63,AX$3)&gt;0,HLOOKUP($BT433,Prisudvikling!$CC$7:$KP$63,AX$3),"")</f>
        <v xml:space="preserve"> </v>
      </c>
      <c r="BT433">
        <v>110</v>
      </c>
    </row>
    <row r="434" spans="1:72" x14ac:dyDescent="0.2">
      <c r="A434" s="82">
        <f>IF(HLOOKUP($BT434,Prisudvikling!$CC$7:$KP$63,D$3)&gt;0,YEAR(C434),0)</f>
        <v>2013</v>
      </c>
      <c r="B434" s="82">
        <f>IF(HLOOKUP($BT434,Prisudvikling!$CC$7:$KP$63,D$3)&gt;0,MONTH(C434),0)</f>
        <v>7</v>
      </c>
      <c r="C434" s="65">
        <f>IF(HLOOKUP($BT434,Prisudvikling!$CC$7:$KP$63,D$3)&gt;0,HLOOKUP($BT434,Prisudvikling!$CC$7:$KP$63,C$3),"")</f>
        <v>41481</v>
      </c>
      <c r="D434" s="105">
        <f>IF(HLOOKUP($BT434,Prisudvikling!$CC$7:$KP$63,D$3)&gt;0,HLOOKUP($BT434,Prisudvikling!$CC$7:$KP$63,D$3),"")</f>
        <v>142.20000000000002</v>
      </c>
      <c r="E434" s="105">
        <f>IF(HLOOKUP($BT434,Prisudvikling!$CC$7:$KP$63,E$3)&gt;0,HLOOKUP($BT434,Prisudvikling!$CC$7:$KP$63,E$3),"")</f>
        <v>147.40000000000003</v>
      </c>
      <c r="F434" s="105">
        <f>IF(HLOOKUP($BT434,Prisudvikling!$CC$7:$KP$63,F$3)&gt;0,HLOOKUP($BT434,Prisudvikling!$CC$7:$KP$63,F$3),"")</f>
        <v>136.29999999999998</v>
      </c>
      <c r="G434" s="105">
        <f>IF(HLOOKUP($BT434,Prisudvikling!$CC$7:$KP$63,G$3)&gt;0,HLOOKUP($BT434,Prisudvikling!$CC$7:$KP$63,G$3),"")</f>
        <v>166.70000000000002</v>
      </c>
      <c r="H434" s="105">
        <f>IF(HLOOKUP($BT434,Prisudvikling!$CC$7:$KP$63,H$3)&gt;0,HLOOKUP($BT434,Prisudvikling!$CC$7:$KP$63,H$3),"")</f>
        <v>131.79999999999998</v>
      </c>
      <c r="I434" s="105">
        <f>IF(HLOOKUP($BT434,Prisudvikling!$CC$7:$KP$63,I$3)&gt;0,HLOOKUP($BT434,Prisudvikling!$CC$7:$KP$63,I$3),"")</f>
        <v>354</v>
      </c>
      <c r="J434" s="105">
        <f>IF(HLOOKUP($BT434,Prisudvikling!$CC$7:$KP$63,J$3)&gt;0,HLOOKUP($BT434,Prisudvikling!$CC$7:$KP$63,J$3),"")</f>
        <v>712.75</v>
      </c>
      <c r="K434" s="105">
        <f>IF(HLOOKUP($BT434,Prisudvikling!$CC$7:$KP$63,K$3)&gt;0,HLOOKUP($BT434,Prisudvikling!$CC$7:$KP$63,K$3),"")</f>
        <v>215.5</v>
      </c>
      <c r="L434" s="105">
        <f>IF(HLOOKUP($BT434,Prisudvikling!$CC$7:$KP$63,L$3)&gt;0,HLOOKUP($BT434,Prisudvikling!$CC$7:$KP$63,L$3),"")</f>
        <v>224.2</v>
      </c>
      <c r="M434" s="105">
        <f>IF(HLOOKUP($BT434,Prisudvikling!$CC$7:$KP$63,M$3)&gt;0,HLOOKUP($BT434,Prisudvikling!$CC$7:$KP$63,M$3),"")</f>
        <v>249.2</v>
      </c>
      <c r="N434" s="105">
        <f>IF(HLOOKUP($BT434,Prisudvikling!$CC$7:$KP$63,N$3)&gt;0,HLOOKUP($BT434,Prisudvikling!$CC$7:$KP$63,N$3),"")</f>
        <v>1162.5</v>
      </c>
      <c r="O434" s="105">
        <f>IF(HLOOKUP($BT434,Prisudvikling!$CC$7:$KP$63,O$3)&gt;0,HLOOKUP($BT434,Prisudvikling!$CC$7:$KP$63,O$3),"")</f>
        <v>553.05000000000007</v>
      </c>
      <c r="P434" s="105">
        <f>IF(HLOOKUP($BT434,Prisudvikling!$CC$7:$KP$63,P$3)&gt;0,HLOOKUP($BT434,Prisudvikling!$CC$7:$KP$63,P$3),"")</f>
        <v>325.79999999999995</v>
      </c>
      <c r="Q434" s="105">
        <f>IF(HLOOKUP($BT434,Prisudvikling!$CC$7:$KP$63,Q$3)&gt;0,HLOOKUP($BT434,Prisudvikling!$CC$7:$KP$63,Q$3),"")</f>
        <v>1350</v>
      </c>
      <c r="R434" s="105">
        <f>IF(HLOOKUP($BT434,Prisudvikling!$CC$7:$KP$63,R$3)&gt;0,HLOOKUP($BT434,Prisudvikling!$CC$7:$KP$63,R$3),"")</f>
        <v>864</v>
      </c>
      <c r="S434" s="105">
        <f>IF(HLOOKUP($BT434,Prisudvikling!$CC$7:$KP$63,S$3)&gt;0,HLOOKUP($BT434,Prisudvikling!$CC$7:$KP$63,S$3),"")</f>
        <v>503</v>
      </c>
      <c r="T434" s="105">
        <f>IF(HLOOKUP($BT434,Prisudvikling!$CC$7:$KP$63,T$3)&gt;0,HLOOKUP($BT434,Prisudvikling!$CC$7:$KP$63,T$3),"")</f>
        <v>495</v>
      </c>
      <c r="U434" s="105">
        <f>IF(HLOOKUP($BT434,Prisudvikling!$CC$7:$KP$63,U$3)&gt;0,HLOOKUP($BT434,Prisudvikling!$CC$7:$KP$63,U$3),"")</f>
        <v>240.34999999999997</v>
      </c>
      <c r="V434" s="105">
        <f>IF(HLOOKUP($BT434,Prisudvikling!$CC$7:$KP$63,V$3)&gt;0,HLOOKUP($BT434,Prisudvikling!$CC$7:$KP$63,V$3),"")</f>
        <v>259.69999999999993</v>
      </c>
      <c r="W434" s="105">
        <f>IF(HLOOKUP($BT434,Prisudvikling!$CC$7:$KP$63,W$3)&gt;0,HLOOKUP($BT434,Prisudvikling!$CC$7:$KP$63,W$3),"")</f>
        <v>285.09999999999997</v>
      </c>
      <c r="X434" s="32" t="str">
        <f>IF(HLOOKUP($BT434,Prisudvikling!$CC$7:$KP$63,X$3)&gt;0,HLOOKUP($BT434,Prisudvikling!$CC$7:$KP$63,X$3),"")</f>
        <v/>
      </c>
      <c r="Y434" s="32">
        <f>IF(HLOOKUP($BT434,Prisudvikling!$CC$7:$KP$63,Y$3)&gt;0,HLOOKUP($BT434,Prisudvikling!$CC$7:$KP$63,Y$3),"")</f>
        <v>1.4287455088815015</v>
      </c>
      <c r="Z434" s="32">
        <f>IF(HLOOKUP($BT434,Prisudvikling!$CC$7:$KP$63,Z$3)&gt;0,HLOOKUP($BT434,Prisudvikling!$CC$7:$KP$63,Z$3),"")</f>
        <v>2.8489812296430608</v>
      </c>
      <c r="AA434" s="32">
        <f>IF(HLOOKUP($BT434,Prisudvikling!$CC$7:$KP$63,AA$3)&gt;0,HLOOKUP($BT434,Prisudvikling!$CC$7:$KP$63,AA$3),"")</f>
        <v>1.9302162452570431</v>
      </c>
      <c r="AB434" s="32">
        <f>IF(HLOOKUP($BT434,Prisudvikling!$CC$7:$KP$63,AB$3)&gt;0,HLOOKUP($BT434,Prisudvikling!$CC$7:$KP$63,AB$3),"")</f>
        <v>12.79647426211343</v>
      </c>
      <c r="AC434" s="32">
        <f>IF(HLOOKUP($BT434,Prisudvikling!$CC$7:$KP$63,AC$3)&gt;0,HLOOKUP($BT434,Prisudvikling!$CC$7:$KP$63,AC$3),"")</f>
        <v>12</v>
      </c>
      <c r="AD434" s="32" t="str">
        <f>IF(HLOOKUP($BT434,Prisudvikling!$CC$7:$KP$63,AD$3)&gt;0,HLOOKUP($BT434,Prisudvikling!$CC$7:$KP$63,AD$3),"")</f>
        <v/>
      </c>
      <c r="AE434" s="32" t="str">
        <f>IF(HLOOKUP($BT434,Prisudvikling!$CC$7:$KP$63,AE$3)&gt;0,HLOOKUP($BT434,Prisudvikling!$CC$7:$KP$63,AE$3),"")</f>
        <v/>
      </c>
      <c r="AF434" s="32">
        <f>IF(HLOOKUP($BT434,Prisudvikling!$CC$7:$KP$63,AF$3)&gt;0,HLOOKUP($BT434,Prisudvikling!$CC$7:$KP$63,AF$3),"")</f>
        <v>1130</v>
      </c>
      <c r="AG434" s="32">
        <f>IF(HLOOKUP($BT434,Prisudvikling!$CC$7:$KP$63,AG$3)&gt;0,HLOOKUP($BT434,Prisudvikling!$CC$7:$KP$63,AG$3),"")</f>
        <v>2250</v>
      </c>
      <c r="AH434" s="32">
        <f>IF(HLOOKUP($BT434,Prisudvikling!$CC$7:$KP$63,AH$3)&gt;0,HLOOKUP($BT434,Prisudvikling!$CC$7:$KP$63,AH$3),"")</f>
        <v>1520</v>
      </c>
      <c r="AI434" s="32">
        <f>IF(HLOOKUP($BT434,Prisudvikling!$CC$7:$KP$63,AI$3)&gt;0,HLOOKUP($BT434,Prisudvikling!$CC$7:$KP$63,AI$3),"")</f>
        <v>10100</v>
      </c>
      <c r="AJ434" s="32">
        <f>IF(HLOOKUP($BT434,Prisudvikling!$CC$7:$KP$63,AJ$3)&gt;0,HLOOKUP($BT434,Prisudvikling!$CC$7:$KP$63,AJ$3),"")</f>
        <v>9470</v>
      </c>
      <c r="AK434" s="32" t="str">
        <f>IF(HLOOKUP($BT434,Prisudvikling!$CC$7:$KP$63,AK$3)&gt;0,HLOOKUP($BT434,Prisudvikling!$CC$7:$KP$63,AK$3),"")</f>
        <v xml:space="preserve"> </v>
      </c>
      <c r="AL434" s="32" t="str">
        <f>IF(HLOOKUP($BT434,Prisudvikling!$CC$7:$KP$63,AL$3)&gt;0,HLOOKUP($BT434,Prisudvikling!$CC$7:$KP$63,AL$3),"")</f>
        <v/>
      </c>
      <c r="AM434" s="32" t="str">
        <f>IF(HLOOKUP($BT434,Prisudvikling!$CC$7:$KP$63,AM$3)&gt;0,HLOOKUP($BT434,Prisudvikling!$CC$7:$KP$63,AM$3),"")</f>
        <v/>
      </c>
      <c r="AN434" s="113" t="str">
        <f>IF(HLOOKUP($BT434,Prisudvikling!$CC$7:$KP$63,AN$3)&gt;0,HLOOKUP($BT434,Prisudvikling!$CC$7:$KP$63,AN$3),"")</f>
        <v/>
      </c>
      <c r="AO434" s="113" t="str">
        <f>IF(HLOOKUP($BT434,Prisudvikling!$CC$7:$KP$63,AO$3)&gt;0,HLOOKUP($BT434,Prisudvikling!$CC$7:$KP$63,AO$3),"")</f>
        <v xml:space="preserve"> </v>
      </c>
      <c r="AP434" s="113" t="str">
        <f>IF(HLOOKUP($BT434,Prisudvikling!$CC$7:$KP$63,AP$3)&gt;0,HLOOKUP($BT434,Prisudvikling!$CC$7:$KP$63,AP$3),"")</f>
        <v/>
      </c>
      <c r="AQ434" s="113" t="str">
        <f>IF(HLOOKUP($BT434,Prisudvikling!$CC$7:$KP$63,AQ$3)&gt;0,HLOOKUP($BT434,Prisudvikling!$CC$7:$KP$63,AQ$3),"")</f>
        <v/>
      </c>
      <c r="AR434" s="113" t="str">
        <f>IF(HLOOKUP($BT434,Prisudvikling!$CC$7:$KP$63,AR$3)&gt;0,HLOOKUP($BT434,Prisudvikling!$CC$7:$KP$63,AR$3),"")</f>
        <v xml:space="preserve"> </v>
      </c>
      <c r="AS434" s="113" t="str">
        <f>IF(HLOOKUP($BT434,Prisudvikling!$CC$7:$KP$63,AS$3)&gt;0,HLOOKUP($BT434,Prisudvikling!$CC$7:$KP$63,AS$3),"")</f>
        <v/>
      </c>
      <c r="AT434" s="113" t="str">
        <f>IF(HLOOKUP($BT434,Prisudvikling!$CC$7:$KP$63,AT$3)&gt;0,HLOOKUP($BT434,Prisudvikling!$CC$7:$KP$63,AT$3),"")</f>
        <v/>
      </c>
      <c r="AU434" s="113" t="str">
        <f>IF(HLOOKUP($BT434,Prisudvikling!$CC$7:$KP$63,AU$3)&gt;0,HLOOKUP($BT434,Prisudvikling!$CC$7:$KP$63,AU$3),"")</f>
        <v xml:space="preserve"> </v>
      </c>
      <c r="AV434" s="113" t="str">
        <f>IF(HLOOKUP($BT434,Prisudvikling!$CC$7:$KP$63,AV$3)&gt;0,HLOOKUP($BT434,Prisudvikling!$CC$7:$KP$63,AV$3),"")</f>
        <v/>
      </c>
      <c r="AW434" s="113" t="str">
        <f>IF(HLOOKUP($BT434,Prisudvikling!$CC$7:$KP$63,AW$3)&gt;0,HLOOKUP($BT434,Prisudvikling!$CC$7:$KP$63,AW$3),"")</f>
        <v/>
      </c>
      <c r="AX434" s="113" t="str">
        <f>IF(HLOOKUP($BT434,Prisudvikling!$CC$7:$KP$63,AX$3)&gt;0,HLOOKUP($BT434,Prisudvikling!$CC$7:$KP$63,AX$3),"")</f>
        <v xml:space="preserve"> </v>
      </c>
      <c r="BT434">
        <v>111</v>
      </c>
    </row>
    <row r="435" spans="1:72" x14ac:dyDescent="0.2">
      <c r="A435" s="82">
        <f>IF(HLOOKUP($BT435,Prisudvikling!$CC$7:$KP$63,D$3)&gt;0,YEAR(C435),0)</f>
        <v>2013</v>
      </c>
      <c r="B435" s="82">
        <f>IF(HLOOKUP($BT435,Prisudvikling!$CC$7:$KP$63,D$3)&gt;0,MONTH(C435),0)</f>
        <v>8</v>
      </c>
      <c r="C435" s="65">
        <f>IF(HLOOKUP($BT435,Prisudvikling!$CC$7:$KP$63,D$3)&gt;0,HLOOKUP($BT435,Prisudvikling!$CC$7:$KP$63,C$3),"")</f>
        <v>41488</v>
      </c>
      <c r="D435" s="105">
        <f>IF(HLOOKUP($BT435,Prisudvikling!$CC$7:$KP$63,D$3)&gt;0,HLOOKUP($BT435,Prisudvikling!$CC$7:$KP$63,D$3),"")</f>
        <v>139.60000000000002</v>
      </c>
      <c r="E435" s="105">
        <f>IF(HLOOKUP($BT435,Prisudvikling!$CC$7:$KP$63,E$3)&gt;0,HLOOKUP($BT435,Prisudvikling!$CC$7:$KP$63,E$3),"")</f>
        <v>145.20000000000005</v>
      </c>
      <c r="F435" s="105">
        <f>IF(HLOOKUP($BT435,Prisudvikling!$CC$7:$KP$63,F$3)&gt;0,HLOOKUP($BT435,Prisudvikling!$CC$7:$KP$63,F$3),"")</f>
        <v>136.39999999999998</v>
      </c>
      <c r="G435" s="105">
        <f>IF(HLOOKUP($BT435,Prisudvikling!$CC$7:$KP$63,G$3)&gt;0,HLOOKUP($BT435,Prisudvikling!$CC$7:$KP$63,G$3),"")</f>
        <v>169.10000000000002</v>
      </c>
      <c r="H435" s="105">
        <f>IF(HLOOKUP($BT435,Prisudvikling!$CC$7:$KP$63,H$3)&gt;0,HLOOKUP($BT435,Prisudvikling!$CC$7:$KP$63,H$3),"")</f>
        <v>128.39999999999998</v>
      </c>
      <c r="I435" s="105">
        <f>IF(HLOOKUP($BT435,Prisudvikling!$CC$7:$KP$63,I$3)&gt;0,HLOOKUP($BT435,Prisudvikling!$CC$7:$KP$63,I$3),"")</f>
        <v>353</v>
      </c>
      <c r="J435" s="105">
        <f>IF(HLOOKUP($BT435,Prisudvikling!$CC$7:$KP$63,J$3)&gt;0,HLOOKUP($BT435,Prisudvikling!$CC$7:$KP$63,J$3),"")</f>
        <v>717.75</v>
      </c>
      <c r="K435" s="105">
        <f>IF(HLOOKUP($BT435,Prisudvikling!$CC$7:$KP$63,K$3)&gt;0,HLOOKUP($BT435,Prisudvikling!$CC$7:$KP$63,K$3),"")</f>
        <v>196.75</v>
      </c>
      <c r="L435" s="105">
        <f>IF(HLOOKUP($BT435,Prisudvikling!$CC$7:$KP$63,L$3)&gt;0,HLOOKUP($BT435,Prisudvikling!$CC$7:$KP$63,L$3),"")</f>
        <v>205.6</v>
      </c>
      <c r="M435" s="105">
        <f>IF(HLOOKUP($BT435,Prisudvikling!$CC$7:$KP$63,M$3)&gt;0,HLOOKUP($BT435,Prisudvikling!$CC$7:$KP$63,M$3),"")</f>
        <v>244.6</v>
      </c>
      <c r="N435" s="105">
        <f>IF(HLOOKUP($BT435,Prisudvikling!$CC$7:$KP$63,N$3)&gt;0,HLOOKUP($BT435,Prisudvikling!$CC$7:$KP$63,N$3),"")</f>
        <v>1161</v>
      </c>
      <c r="O435" s="105">
        <f>IF(HLOOKUP($BT435,Prisudvikling!$CC$7:$KP$63,O$3)&gt;0,HLOOKUP($BT435,Prisudvikling!$CC$7:$KP$63,O$3),"")</f>
        <v>548.65000000000009</v>
      </c>
      <c r="P435" s="105">
        <f>IF(HLOOKUP($BT435,Prisudvikling!$CC$7:$KP$63,P$3)&gt;0,HLOOKUP($BT435,Prisudvikling!$CC$7:$KP$63,P$3),"")</f>
        <v>434.4</v>
      </c>
      <c r="Q435" s="105">
        <f>IF(HLOOKUP($BT435,Prisudvikling!$CC$7:$KP$63,Q$3)&gt;0,HLOOKUP($BT435,Prisudvikling!$CC$7:$KP$63,Q$3),"")</f>
        <v>1350</v>
      </c>
      <c r="R435" s="105">
        <f>IF(HLOOKUP($BT435,Prisudvikling!$CC$7:$KP$63,R$3)&gt;0,HLOOKUP($BT435,Prisudvikling!$CC$7:$KP$63,R$3),"")</f>
        <v>864</v>
      </c>
      <c r="S435" s="105">
        <f>IF(HLOOKUP($BT435,Prisudvikling!$CC$7:$KP$63,S$3)&gt;0,HLOOKUP($BT435,Prisudvikling!$CC$7:$KP$63,S$3),"")</f>
        <v>503</v>
      </c>
      <c r="T435" s="105">
        <f>IF(HLOOKUP($BT435,Prisudvikling!$CC$7:$KP$63,T$3)&gt;0,HLOOKUP($BT435,Prisudvikling!$CC$7:$KP$63,T$3),"")</f>
        <v>495</v>
      </c>
      <c r="U435" s="105">
        <f>IF(HLOOKUP($BT435,Prisudvikling!$CC$7:$KP$63,U$3)&gt;0,HLOOKUP($BT435,Prisudvikling!$CC$7:$KP$63,U$3),"")</f>
        <v>234.79999999999995</v>
      </c>
      <c r="V435" s="105">
        <f>IF(HLOOKUP($BT435,Prisudvikling!$CC$7:$KP$63,V$3)&gt;0,HLOOKUP($BT435,Prisudvikling!$CC$7:$KP$63,V$3),"")</f>
        <v>250.84999999999994</v>
      </c>
      <c r="W435" s="105">
        <f>IF(HLOOKUP($BT435,Prisudvikling!$CC$7:$KP$63,W$3)&gt;0,HLOOKUP($BT435,Prisudvikling!$CC$7:$KP$63,W$3),"")</f>
        <v>273.79999999999995</v>
      </c>
      <c r="X435" s="32" t="str">
        <f>IF(HLOOKUP($BT435,Prisudvikling!$CC$7:$KP$63,X$3)&gt;0,HLOOKUP($BT435,Prisudvikling!$CC$7:$KP$63,X$3),"")</f>
        <v/>
      </c>
      <c r="Y435" s="32">
        <f>IF(HLOOKUP($BT435,Prisudvikling!$CC$7:$KP$63,Y$3)&gt;0,HLOOKUP($BT435,Prisudvikling!$CC$7:$KP$63,Y$3),"")</f>
        <v>1.4393727544407506</v>
      </c>
      <c r="Z435" s="32">
        <f>IF(HLOOKUP($BT435,Prisudvikling!$CC$7:$KP$63,Z$3)&gt;0,HLOOKUP($BT435,Prisudvikling!$CC$7:$KP$63,Z$3),"")</f>
        <v>2.84949061482153</v>
      </c>
      <c r="AA435" s="32">
        <f>IF(HLOOKUP($BT435,Prisudvikling!$CC$7:$KP$63,AA$3)&gt;0,HLOOKUP($BT435,Prisudvikling!$CC$7:$KP$63,AA$3),"")</f>
        <v>1.9401081226285215</v>
      </c>
      <c r="AB435" s="32">
        <f>IF(HLOOKUP($BT435,Prisudvikling!$CC$7:$KP$63,AB$3)&gt;0,HLOOKUP($BT435,Prisudvikling!$CC$7:$KP$63,AB$3),"")</f>
        <v>12.898237131056716</v>
      </c>
      <c r="AC435" s="32">
        <f>IF(HLOOKUP($BT435,Prisudvikling!$CC$7:$KP$63,AC$3)&gt;0,HLOOKUP($BT435,Prisudvikling!$CC$7:$KP$63,AC$3),"")</f>
        <v>12</v>
      </c>
      <c r="AD435" s="32" t="str">
        <f>IF(HLOOKUP($BT435,Prisudvikling!$CC$7:$KP$63,AD$3)&gt;0,HLOOKUP($BT435,Prisudvikling!$CC$7:$KP$63,AD$3),"")</f>
        <v/>
      </c>
      <c r="AE435" s="32" t="str">
        <f>IF(HLOOKUP($BT435,Prisudvikling!$CC$7:$KP$63,AE$3)&gt;0,HLOOKUP($BT435,Prisudvikling!$CC$7:$KP$63,AE$3),"")</f>
        <v/>
      </c>
      <c r="AF435" s="32">
        <f>IF(HLOOKUP($BT435,Prisudvikling!$CC$7:$KP$63,AF$3)&gt;0,HLOOKUP($BT435,Prisudvikling!$CC$7:$KP$63,AF$3),"")</f>
        <v>1140</v>
      </c>
      <c r="AG435" s="32">
        <f>IF(HLOOKUP($BT435,Prisudvikling!$CC$7:$KP$63,AG$3)&gt;0,HLOOKUP($BT435,Prisudvikling!$CC$7:$KP$63,AG$3),"")</f>
        <v>2250</v>
      </c>
      <c r="AH435" s="32">
        <f>IF(HLOOKUP($BT435,Prisudvikling!$CC$7:$KP$63,AH$3)&gt;0,HLOOKUP($BT435,Prisudvikling!$CC$7:$KP$63,AH$3),"")</f>
        <v>1530</v>
      </c>
      <c r="AI435" s="32">
        <f>IF(HLOOKUP($BT435,Prisudvikling!$CC$7:$KP$63,AI$3)&gt;0,HLOOKUP($BT435,Prisudvikling!$CC$7:$KP$63,AI$3),"")</f>
        <v>10180</v>
      </c>
      <c r="AJ435" s="32">
        <f>IF(HLOOKUP($BT435,Prisudvikling!$CC$7:$KP$63,AJ$3)&gt;0,HLOOKUP($BT435,Prisudvikling!$CC$7:$KP$63,AJ$3),"")</f>
        <v>9470</v>
      </c>
      <c r="AK435" s="32" t="str">
        <f>IF(HLOOKUP($BT435,Prisudvikling!$CC$7:$KP$63,AK$3)&gt;0,HLOOKUP($BT435,Prisudvikling!$CC$7:$KP$63,AK$3),"")</f>
        <v xml:space="preserve"> </v>
      </c>
      <c r="AL435" s="32" t="str">
        <f>IF(HLOOKUP($BT435,Prisudvikling!$CC$7:$KP$63,AL$3)&gt;0,HLOOKUP($BT435,Prisudvikling!$CC$7:$KP$63,AL$3),"")</f>
        <v/>
      </c>
      <c r="AM435" s="32" t="str">
        <f>IF(HLOOKUP($BT435,Prisudvikling!$CC$7:$KP$63,AM$3)&gt;0,HLOOKUP($BT435,Prisudvikling!$CC$7:$KP$63,AM$3),"")</f>
        <v/>
      </c>
      <c r="AN435" s="113" t="str">
        <f>IF(HLOOKUP($BT435,Prisudvikling!$CC$7:$KP$63,AN$3)&gt;0,HLOOKUP($BT435,Prisudvikling!$CC$7:$KP$63,AN$3),"")</f>
        <v/>
      </c>
      <c r="AO435" s="113" t="str">
        <f>IF(HLOOKUP($BT435,Prisudvikling!$CC$7:$KP$63,AO$3)&gt;0,HLOOKUP($BT435,Prisudvikling!$CC$7:$KP$63,AO$3),"")</f>
        <v xml:space="preserve"> </v>
      </c>
      <c r="AP435" s="113" t="str">
        <f>IF(HLOOKUP($BT435,Prisudvikling!$CC$7:$KP$63,AP$3)&gt;0,HLOOKUP($BT435,Prisudvikling!$CC$7:$KP$63,AP$3),"")</f>
        <v/>
      </c>
      <c r="AQ435" s="113" t="str">
        <f>IF(HLOOKUP($BT435,Prisudvikling!$CC$7:$KP$63,AQ$3)&gt;0,HLOOKUP($BT435,Prisudvikling!$CC$7:$KP$63,AQ$3),"")</f>
        <v/>
      </c>
      <c r="AR435" s="113" t="str">
        <f>IF(HLOOKUP($BT435,Prisudvikling!$CC$7:$KP$63,AR$3)&gt;0,HLOOKUP($BT435,Prisudvikling!$CC$7:$KP$63,AR$3),"")</f>
        <v xml:space="preserve"> </v>
      </c>
      <c r="AS435" s="113" t="str">
        <f>IF(HLOOKUP($BT435,Prisudvikling!$CC$7:$KP$63,AS$3)&gt;0,HLOOKUP($BT435,Prisudvikling!$CC$7:$KP$63,AS$3),"")</f>
        <v/>
      </c>
      <c r="AT435" s="113" t="str">
        <f>IF(HLOOKUP($BT435,Prisudvikling!$CC$7:$KP$63,AT$3)&gt;0,HLOOKUP($BT435,Prisudvikling!$CC$7:$KP$63,AT$3),"")</f>
        <v/>
      </c>
      <c r="AU435" s="113" t="str">
        <f>IF(HLOOKUP($BT435,Prisudvikling!$CC$7:$KP$63,AU$3)&gt;0,HLOOKUP($BT435,Prisudvikling!$CC$7:$KP$63,AU$3),"")</f>
        <v xml:space="preserve"> </v>
      </c>
      <c r="AV435" s="113" t="str">
        <f>IF(HLOOKUP($BT435,Prisudvikling!$CC$7:$KP$63,AV$3)&gt;0,HLOOKUP($BT435,Prisudvikling!$CC$7:$KP$63,AV$3),"")</f>
        <v/>
      </c>
      <c r="AW435" s="113" t="str">
        <f>IF(HLOOKUP($BT435,Prisudvikling!$CC$7:$KP$63,AW$3)&gt;0,HLOOKUP($BT435,Prisudvikling!$CC$7:$KP$63,AW$3),"")</f>
        <v/>
      </c>
      <c r="AX435" s="113" t="str">
        <f>IF(HLOOKUP($BT435,Prisudvikling!$CC$7:$KP$63,AX$3)&gt;0,HLOOKUP($BT435,Prisudvikling!$CC$7:$KP$63,AX$3),"")</f>
        <v xml:space="preserve"> </v>
      </c>
      <c r="BT435">
        <v>112</v>
      </c>
    </row>
    <row r="436" spans="1:72" x14ac:dyDescent="0.2">
      <c r="A436" s="82">
        <f>IF(HLOOKUP($BT436,Prisudvikling!$CC$7:$KP$63,D$3)&gt;0,YEAR(C436),0)</f>
        <v>2013</v>
      </c>
      <c r="B436" s="82">
        <f>IF(HLOOKUP($BT436,Prisudvikling!$CC$7:$KP$63,D$3)&gt;0,MONTH(C436),0)</f>
        <v>8</v>
      </c>
      <c r="C436" s="65">
        <f>IF(HLOOKUP($BT436,Prisudvikling!$CC$7:$KP$63,D$3)&gt;0,HLOOKUP($BT436,Prisudvikling!$CC$7:$KP$63,C$3),"")</f>
        <v>41495</v>
      </c>
      <c r="D436" s="105">
        <f>IF(HLOOKUP($BT436,Prisudvikling!$CC$7:$KP$63,D$3)&gt;0,HLOOKUP($BT436,Prisudvikling!$CC$7:$KP$63,D$3),"")</f>
        <v>137</v>
      </c>
      <c r="E436" s="105">
        <f>IF(HLOOKUP($BT436,Prisudvikling!$CC$7:$KP$63,E$3)&gt;0,HLOOKUP($BT436,Prisudvikling!$CC$7:$KP$63,E$3),"")</f>
        <v>143</v>
      </c>
      <c r="F436" s="105">
        <f>IF(HLOOKUP($BT436,Prisudvikling!$CC$7:$KP$63,F$3)&gt;0,HLOOKUP($BT436,Prisudvikling!$CC$7:$KP$63,F$3),"")</f>
        <v>136.5</v>
      </c>
      <c r="G436" s="105">
        <f>IF(HLOOKUP($BT436,Prisudvikling!$CC$7:$KP$63,G$3)&gt;0,HLOOKUP($BT436,Prisudvikling!$CC$7:$KP$63,G$3),"")</f>
        <v>171.5</v>
      </c>
      <c r="H436" s="105">
        <f>IF(HLOOKUP($BT436,Prisudvikling!$CC$7:$KP$63,H$3)&gt;0,HLOOKUP($BT436,Prisudvikling!$CC$7:$KP$63,H$3),"")</f>
        <v>125</v>
      </c>
      <c r="I436" s="105">
        <f>IF(HLOOKUP($BT436,Prisudvikling!$CC$7:$KP$63,I$3)&gt;0,HLOOKUP($BT436,Prisudvikling!$CC$7:$KP$63,I$3),"")</f>
        <v>352</v>
      </c>
      <c r="J436" s="105">
        <f>IF(HLOOKUP($BT436,Prisudvikling!$CC$7:$KP$63,J$3)&gt;0,HLOOKUP($BT436,Prisudvikling!$CC$7:$KP$63,J$3),"")</f>
        <v>722.75</v>
      </c>
      <c r="K436" s="105">
        <f>IF(HLOOKUP($BT436,Prisudvikling!$CC$7:$KP$63,K$3)&gt;0,HLOOKUP($BT436,Prisudvikling!$CC$7:$KP$63,K$3),"")</f>
        <v>178</v>
      </c>
      <c r="L436" s="105">
        <f>IF(HLOOKUP($BT436,Prisudvikling!$CC$7:$KP$63,L$3)&gt;0,HLOOKUP($BT436,Prisudvikling!$CC$7:$KP$63,L$3),"")</f>
        <v>187</v>
      </c>
      <c r="M436" s="105">
        <f>IF(HLOOKUP($BT436,Prisudvikling!$CC$7:$KP$63,M$3)&gt;0,HLOOKUP($BT436,Prisudvikling!$CC$7:$KP$63,M$3),"")</f>
        <v>240</v>
      </c>
      <c r="N436" s="105">
        <f>IF(HLOOKUP($BT436,Prisudvikling!$CC$7:$KP$63,N$3)&gt;0,HLOOKUP($BT436,Prisudvikling!$CC$7:$KP$63,N$3),"")</f>
        <v>1159.5</v>
      </c>
      <c r="O436" s="105">
        <f>IF(HLOOKUP($BT436,Prisudvikling!$CC$7:$KP$63,O$3)&gt;0,HLOOKUP($BT436,Prisudvikling!$CC$7:$KP$63,O$3),"")</f>
        <v>544.25</v>
      </c>
      <c r="P436" s="105">
        <f>IF(HLOOKUP($BT436,Prisudvikling!$CC$7:$KP$63,P$3)&gt;0,HLOOKUP($BT436,Prisudvikling!$CC$7:$KP$63,P$3),"")</f>
        <v>543</v>
      </c>
      <c r="Q436" s="105">
        <f>IF(HLOOKUP($BT436,Prisudvikling!$CC$7:$KP$63,Q$3)&gt;0,HLOOKUP($BT436,Prisudvikling!$CC$7:$KP$63,Q$3),"")</f>
        <v>1350</v>
      </c>
      <c r="R436" s="105">
        <f>IF(HLOOKUP($BT436,Prisudvikling!$CC$7:$KP$63,R$3)&gt;0,HLOOKUP($BT436,Prisudvikling!$CC$7:$KP$63,R$3),"")</f>
        <v>864</v>
      </c>
      <c r="S436" s="105">
        <f>IF(HLOOKUP($BT436,Prisudvikling!$CC$7:$KP$63,S$3)&gt;0,HLOOKUP($BT436,Prisudvikling!$CC$7:$KP$63,S$3),"")</f>
        <v>503</v>
      </c>
      <c r="T436" s="105">
        <f>IF(HLOOKUP($BT436,Prisudvikling!$CC$7:$KP$63,T$3)&gt;0,HLOOKUP($BT436,Prisudvikling!$CC$7:$KP$63,T$3),"")</f>
        <v>495</v>
      </c>
      <c r="U436" s="105">
        <f>IF(HLOOKUP($BT436,Prisudvikling!$CC$7:$KP$63,U$3)&gt;0,HLOOKUP($BT436,Prisudvikling!$CC$7:$KP$63,U$3),"")</f>
        <v>229.25</v>
      </c>
      <c r="V436" s="105">
        <f>IF(HLOOKUP($BT436,Prisudvikling!$CC$7:$KP$63,V$3)&gt;0,HLOOKUP($BT436,Prisudvikling!$CC$7:$KP$63,V$3),"")</f>
        <v>242</v>
      </c>
      <c r="W436" s="105">
        <f>IF(HLOOKUP($BT436,Prisudvikling!$CC$7:$KP$63,W$3)&gt;0,HLOOKUP($BT436,Prisudvikling!$CC$7:$KP$63,W$3),"")</f>
        <v>262.5</v>
      </c>
      <c r="X436" s="32" t="str">
        <f>IF(HLOOKUP($BT436,Prisudvikling!$CC$7:$KP$63,X$3)&gt;0,HLOOKUP($BT436,Prisudvikling!$CC$7:$KP$63,X$3),"")</f>
        <v/>
      </c>
      <c r="Y436" s="32">
        <f>IF(HLOOKUP($BT436,Prisudvikling!$CC$7:$KP$63,Y$3)&gt;0,HLOOKUP($BT436,Prisudvikling!$CC$7:$KP$63,Y$3),"")</f>
        <v>1.45</v>
      </c>
      <c r="Z436" s="32">
        <f>IF(HLOOKUP($BT436,Prisudvikling!$CC$7:$KP$63,Z$3)&gt;0,HLOOKUP($BT436,Prisudvikling!$CC$7:$KP$63,Z$3),"")</f>
        <v>2.85</v>
      </c>
      <c r="AA436" s="32">
        <f>IF(HLOOKUP($BT436,Prisudvikling!$CC$7:$KP$63,AA$3)&gt;0,HLOOKUP($BT436,Prisudvikling!$CC$7:$KP$63,AA$3),"")</f>
        <v>1.95</v>
      </c>
      <c r="AB436" s="32">
        <f>IF(HLOOKUP($BT436,Prisudvikling!$CC$7:$KP$63,AB$3)&gt;0,HLOOKUP($BT436,Prisudvikling!$CC$7:$KP$63,AB$3),"")</f>
        <v>13</v>
      </c>
      <c r="AC436" s="32">
        <f>IF(HLOOKUP($BT436,Prisudvikling!$CC$7:$KP$63,AC$3)&gt;0,HLOOKUP($BT436,Prisudvikling!$CC$7:$KP$63,AC$3),"")</f>
        <v>12</v>
      </c>
      <c r="AD436" s="32" t="str">
        <f>IF(HLOOKUP($BT436,Prisudvikling!$CC$7:$KP$63,AD$3)&gt;0,HLOOKUP($BT436,Prisudvikling!$CC$7:$KP$63,AD$3),"")</f>
        <v/>
      </c>
      <c r="AE436" s="32" t="str">
        <f>IF(HLOOKUP($BT436,Prisudvikling!$CC$7:$KP$63,AE$3)&gt;0,HLOOKUP($BT436,Prisudvikling!$CC$7:$KP$63,AE$3),"")</f>
        <v/>
      </c>
      <c r="AF436" s="32">
        <f>IF(HLOOKUP($BT436,Prisudvikling!$CC$7:$KP$63,AF$3)&gt;0,HLOOKUP($BT436,Prisudvikling!$CC$7:$KP$63,AF$3),"")</f>
        <v>1140</v>
      </c>
      <c r="AG436" s="32">
        <f>IF(HLOOKUP($BT436,Prisudvikling!$CC$7:$KP$63,AG$3)&gt;0,HLOOKUP($BT436,Prisudvikling!$CC$7:$KP$63,AG$3),"")</f>
        <v>2250</v>
      </c>
      <c r="AH436" s="32">
        <f>IF(HLOOKUP($BT436,Prisudvikling!$CC$7:$KP$63,AH$3)&gt;0,HLOOKUP($BT436,Prisudvikling!$CC$7:$KP$63,AH$3),"")</f>
        <v>1540</v>
      </c>
      <c r="AI436" s="32">
        <f>IF(HLOOKUP($BT436,Prisudvikling!$CC$7:$KP$63,AI$3)&gt;0,HLOOKUP($BT436,Prisudvikling!$CC$7:$KP$63,AI$3),"")</f>
        <v>10260</v>
      </c>
      <c r="AJ436" s="32">
        <f>IF(HLOOKUP($BT436,Prisudvikling!$CC$7:$KP$63,AJ$3)&gt;0,HLOOKUP($BT436,Prisudvikling!$CC$7:$KP$63,AJ$3),"")</f>
        <v>9470</v>
      </c>
      <c r="AK436" s="32" t="str">
        <f>IF(HLOOKUP($BT436,Prisudvikling!$CC$7:$KP$63,AK$3)&gt;0,HLOOKUP($BT436,Prisudvikling!$CC$7:$KP$63,AK$3),"")</f>
        <v xml:space="preserve"> </v>
      </c>
      <c r="AL436" s="32" t="str">
        <f>IF(HLOOKUP($BT436,Prisudvikling!$CC$7:$KP$63,AL$3)&gt;0,HLOOKUP($BT436,Prisudvikling!$CC$7:$KP$63,AL$3),"")</f>
        <v/>
      </c>
      <c r="AM436" s="32" t="str">
        <f>IF(HLOOKUP($BT436,Prisudvikling!$CC$7:$KP$63,AM$3)&gt;0,HLOOKUP($BT436,Prisudvikling!$CC$7:$KP$63,AM$3),"")</f>
        <v/>
      </c>
      <c r="AN436" s="113">
        <f>IF(HLOOKUP($BT436,Prisudvikling!$CC$7:$KP$63,AN$3)&gt;0,HLOOKUP($BT436,Prisudvikling!$CC$7:$KP$63,AN$3),"")</f>
        <v>198.00027788632445</v>
      </c>
      <c r="AO436" s="113">
        <f>IF(HLOOKUP($BT436,Prisudvikling!$CC$7:$KP$63,AO$3)&gt;0,HLOOKUP($BT436,Prisudvikling!$CC$7:$KP$63,AO$3),"")</f>
        <v>206</v>
      </c>
      <c r="AP436" s="113">
        <f>IF(HLOOKUP($BT436,Prisudvikling!$CC$7:$KP$63,AP$3)&gt;0,HLOOKUP($BT436,Prisudvikling!$CC$7:$KP$63,AP$3),"")</f>
        <v>197.57878902568399</v>
      </c>
      <c r="AQ436" s="113">
        <f>IF(HLOOKUP($BT436,Prisudvikling!$CC$7:$KP$63,AQ$3)&gt;0,HLOOKUP($BT436,Prisudvikling!$CC$7:$KP$63,AQ$3),"")</f>
        <v>174.47769469267456</v>
      </c>
      <c r="AR436" s="113">
        <f>IF(HLOOKUP($BT436,Prisudvikling!$CC$7:$KP$63,AR$3)&gt;0,HLOOKUP($BT436,Prisudvikling!$CC$7:$KP$63,AR$3),"")</f>
        <v>182.5</v>
      </c>
      <c r="AS436" s="113">
        <f>IF(HLOOKUP($BT436,Prisudvikling!$CC$7:$KP$63,AS$3)&gt;0,HLOOKUP($BT436,Prisudvikling!$CC$7:$KP$63,AS$3),"")</f>
        <v>169.57024871361395</v>
      </c>
      <c r="AT436" s="113">
        <f>IF(HLOOKUP($BT436,Prisudvikling!$CC$7:$KP$63,AT$3)&gt;0,HLOOKUP($BT436,Prisudvikling!$CC$7:$KP$63,AT$3),"")</f>
        <v>140.45195004076467</v>
      </c>
      <c r="AU436" s="113">
        <f>IF(HLOOKUP($BT436,Prisudvikling!$CC$7:$KP$63,AU$3)&gt;0,HLOOKUP($BT436,Prisudvikling!$CC$7:$KP$63,AU$3),"")</f>
        <v>148.5</v>
      </c>
      <c r="AV436" s="113" t="str">
        <f>IF(HLOOKUP($BT436,Prisudvikling!$CC$7:$KP$63,AV$3)&gt;0,HLOOKUP($BT436,Prisudvikling!$CC$7:$KP$63,AV$3),"")</f>
        <v/>
      </c>
      <c r="AW436" s="113">
        <f>IF(HLOOKUP($BT436,Prisudvikling!$CC$7:$KP$63,AW$3)&gt;0,HLOOKUP($BT436,Prisudvikling!$CC$7:$KP$63,AW$3),"")</f>
        <v>163.6142794278658</v>
      </c>
      <c r="AX436" s="113">
        <f>IF(HLOOKUP($BT436,Prisudvikling!$CC$7:$KP$63,AX$3)&gt;0,HLOOKUP($BT436,Prisudvikling!$CC$7:$KP$63,AX$3),"")</f>
        <v>171.6</v>
      </c>
      <c r="BT436">
        <v>113</v>
      </c>
    </row>
    <row r="437" spans="1:72" x14ac:dyDescent="0.2">
      <c r="A437" s="82">
        <f>IF(HLOOKUP($BT437,Prisudvikling!$CC$7:$KP$63,D$3)&gt;0,YEAR(C437),0)</f>
        <v>2013</v>
      </c>
      <c r="B437" s="82">
        <f>IF(HLOOKUP($BT437,Prisudvikling!$CC$7:$KP$63,D$3)&gt;0,MONTH(C437),0)</f>
        <v>8</v>
      </c>
      <c r="C437" s="65">
        <f>IF(HLOOKUP($BT437,Prisudvikling!$CC$7:$KP$63,D$3)&gt;0,HLOOKUP($BT437,Prisudvikling!$CC$7:$KP$63,C$3),"")</f>
        <v>41502</v>
      </c>
      <c r="D437" s="105">
        <f>IF(HLOOKUP($BT437,Prisudvikling!$CC$7:$KP$63,D$3)&gt;0,HLOOKUP($BT437,Prisudvikling!$CC$7:$KP$63,D$3),"")</f>
        <v>137</v>
      </c>
      <c r="E437" s="105">
        <f>IF(HLOOKUP($BT437,Prisudvikling!$CC$7:$KP$63,E$3)&gt;0,HLOOKUP($BT437,Prisudvikling!$CC$7:$KP$63,E$3),"")</f>
        <v>140</v>
      </c>
      <c r="F437" s="105">
        <f>IF(HLOOKUP($BT437,Prisudvikling!$CC$7:$KP$63,F$3)&gt;0,HLOOKUP($BT437,Prisudvikling!$CC$7:$KP$63,F$3),"")</f>
        <v>131.5</v>
      </c>
      <c r="G437" s="105">
        <f>IF(HLOOKUP($BT437,Prisudvikling!$CC$7:$KP$63,G$3)&gt;0,HLOOKUP($BT437,Prisudvikling!$CC$7:$KP$63,G$3),"")</f>
        <v>170</v>
      </c>
      <c r="H437" s="105">
        <f>IF(HLOOKUP($BT437,Prisudvikling!$CC$7:$KP$63,H$3)&gt;0,HLOOKUP($BT437,Prisudvikling!$CC$7:$KP$63,H$3),"")</f>
        <v>120</v>
      </c>
      <c r="I437" s="105">
        <f>IF(HLOOKUP($BT437,Prisudvikling!$CC$7:$KP$63,I$3)&gt;0,HLOOKUP($BT437,Prisudvikling!$CC$7:$KP$63,I$3),"")</f>
        <v>336</v>
      </c>
      <c r="J437" s="105">
        <f>IF(HLOOKUP($BT437,Prisudvikling!$CC$7:$KP$63,J$3)&gt;0,HLOOKUP($BT437,Prisudvikling!$CC$7:$KP$63,J$3),"")</f>
        <v>717.75</v>
      </c>
      <c r="K437" s="105">
        <f>IF(HLOOKUP($BT437,Prisudvikling!$CC$7:$KP$63,K$3)&gt;0,HLOOKUP($BT437,Prisudvikling!$CC$7:$KP$63,K$3),"")</f>
        <v>174.5</v>
      </c>
      <c r="L437" s="105">
        <f>IF(HLOOKUP($BT437,Prisudvikling!$CC$7:$KP$63,L$3)&gt;0,HLOOKUP($BT437,Prisudvikling!$CC$7:$KP$63,L$3),"")</f>
        <v>182</v>
      </c>
      <c r="M437" s="105">
        <f>IF(HLOOKUP($BT437,Prisudvikling!$CC$7:$KP$63,M$3)&gt;0,HLOOKUP($BT437,Prisudvikling!$CC$7:$KP$63,M$3),"")</f>
        <v>229</v>
      </c>
      <c r="N437" s="105">
        <f>IF(HLOOKUP($BT437,Prisudvikling!$CC$7:$KP$63,N$3)&gt;0,HLOOKUP($BT437,Prisudvikling!$CC$7:$KP$63,N$3),"")</f>
        <v>1145.5</v>
      </c>
      <c r="O437" s="105">
        <f>IF(HLOOKUP($BT437,Prisudvikling!$CC$7:$KP$63,O$3)&gt;0,HLOOKUP($BT437,Prisudvikling!$CC$7:$KP$63,O$3),"")</f>
        <v>544.25</v>
      </c>
      <c r="P437" s="105">
        <f>IF(HLOOKUP($BT437,Prisudvikling!$CC$7:$KP$63,P$3)&gt;0,HLOOKUP($BT437,Prisudvikling!$CC$7:$KP$63,P$3),"")</f>
        <v>543</v>
      </c>
      <c r="Q437" s="105">
        <f>IF(HLOOKUP($BT437,Prisudvikling!$CC$7:$KP$63,Q$3)&gt;0,HLOOKUP($BT437,Prisudvikling!$CC$7:$KP$63,Q$3),"")</f>
        <v>1350</v>
      </c>
      <c r="R437" s="105">
        <f>IF(HLOOKUP($BT437,Prisudvikling!$CC$7:$KP$63,R$3)&gt;0,HLOOKUP($BT437,Prisudvikling!$CC$7:$KP$63,R$3),"")</f>
        <v>867</v>
      </c>
      <c r="S437" s="105">
        <f>IF(HLOOKUP($BT437,Prisudvikling!$CC$7:$KP$63,S$3)&gt;0,HLOOKUP($BT437,Prisudvikling!$CC$7:$KP$63,S$3),"")</f>
        <v>489</v>
      </c>
      <c r="T437" s="105">
        <f>IF(HLOOKUP($BT437,Prisudvikling!$CC$7:$KP$63,T$3)&gt;0,HLOOKUP($BT437,Prisudvikling!$CC$7:$KP$63,T$3),"")</f>
        <v>495</v>
      </c>
      <c r="U437" s="105">
        <f>IF(HLOOKUP($BT437,Prisudvikling!$CC$7:$KP$63,U$3)&gt;0,HLOOKUP($BT437,Prisudvikling!$CC$7:$KP$63,U$3),"")</f>
        <v>224.25</v>
      </c>
      <c r="V437" s="105">
        <f>IF(HLOOKUP($BT437,Prisudvikling!$CC$7:$KP$63,V$3)&gt;0,HLOOKUP($BT437,Prisudvikling!$CC$7:$KP$63,V$3),"")</f>
        <v>238.25</v>
      </c>
      <c r="W437" s="105">
        <f>IF(HLOOKUP($BT437,Prisudvikling!$CC$7:$KP$63,W$3)&gt;0,HLOOKUP($BT437,Prisudvikling!$CC$7:$KP$63,W$3),"")</f>
        <v>257.25</v>
      </c>
      <c r="X437" s="32" t="str">
        <f>IF(HLOOKUP($BT437,Prisudvikling!$CC$7:$KP$63,X$3)&gt;0,HLOOKUP($BT437,Prisudvikling!$CC$7:$KP$63,X$3),"")</f>
        <v/>
      </c>
      <c r="Y437" s="32">
        <f>IF(HLOOKUP($BT437,Prisudvikling!$CC$7:$KP$63,Y$3)&gt;0,HLOOKUP($BT437,Prisudvikling!$CC$7:$KP$63,Y$3),"")</f>
        <v>1.45</v>
      </c>
      <c r="Z437" s="32">
        <f>IF(HLOOKUP($BT437,Prisudvikling!$CC$7:$KP$63,Z$3)&gt;0,HLOOKUP($BT437,Prisudvikling!$CC$7:$KP$63,Z$3),"")</f>
        <v>2.85</v>
      </c>
      <c r="AA437" s="32">
        <f>IF(HLOOKUP($BT437,Prisudvikling!$CC$7:$KP$63,AA$3)&gt;0,HLOOKUP($BT437,Prisudvikling!$CC$7:$KP$63,AA$3),"")</f>
        <v>1.95</v>
      </c>
      <c r="AB437" s="32">
        <f>IF(HLOOKUP($BT437,Prisudvikling!$CC$7:$KP$63,AB$3)&gt;0,HLOOKUP($BT437,Prisudvikling!$CC$7:$KP$63,AB$3),"")</f>
        <v>13</v>
      </c>
      <c r="AC437" s="32">
        <f>IF(HLOOKUP($BT437,Prisudvikling!$CC$7:$KP$63,AC$3)&gt;0,HLOOKUP($BT437,Prisudvikling!$CC$7:$KP$63,AC$3),"")</f>
        <v>12</v>
      </c>
      <c r="AD437" s="32" t="str">
        <f>IF(HLOOKUP($BT437,Prisudvikling!$CC$7:$KP$63,AD$3)&gt;0,HLOOKUP($BT437,Prisudvikling!$CC$7:$KP$63,AD$3),"")</f>
        <v/>
      </c>
      <c r="AE437" s="32" t="str">
        <f>IF(HLOOKUP($BT437,Prisudvikling!$CC$7:$KP$63,AE$3)&gt;0,HLOOKUP($BT437,Prisudvikling!$CC$7:$KP$63,AE$3),"")</f>
        <v/>
      </c>
      <c r="AF437" s="32">
        <f>IF(HLOOKUP($BT437,Prisudvikling!$CC$7:$KP$63,AF$3)&gt;0,HLOOKUP($BT437,Prisudvikling!$CC$7:$KP$63,AF$3),"")</f>
        <v>1140</v>
      </c>
      <c r="AG437" s="32">
        <f>IF(HLOOKUP($BT437,Prisudvikling!$CC$7:$KP$63,AG$3)&gt;0,HLOOKUP($BT437,Prisudvikling!$CC$7:$KP$63,AG$3),"")</f>
        <v>2250</v>
      </c>
      <c r="AH437" s="32">
        <f>IF(HLOOKUP($BT437,Prisudvikling!$CC$7:$KP$63,AH$3)&gt;0,HLOOKUP($BT437,Prisudvikling!$CC$7:$KP$63,AH$3),"")</f>
        <v>1540</v>
      </c>
      <c r="AI437" s="32">
        <f>IF(HLOOKUP($BT437,Prisudvikling!$CC$7:$KP$63,AI$3)&gt;0,HLOOKUP($BT437,Prisudvikling!$CC$7:$KP$63,AI$3),"")</f>
        <v>10260</v>
      </c>
      <c r="AJ437" s="32">
        <f>IF(HLOOKUP($BT437,Prisudvikling!$CC$7:$KP$63,AJ$3)&gt;0,HLOOKUP($BT437,Prisudvikling!$CC$7:$KP$63,AJ$3),"")</f>
        <v>9470</v>
      </c>
      <c r="AK437" s="32" t="str">
        <f>IF(HLOOKUP($BT437,Prisudvikling!$CC$7:$KP$63,AK$3)&gt;0,HLOOKUP($BT437,Prisudvikling!$CC$7:$KP$63,AK$3),"")</f>
        <v xml:space="preserve"> </v>
      </c>
      <c r="AL437" s="32" t="str">
        <f>IF(HLOOKUP($BT437,Prisudvikling!$CC$7:$KP$63,AL$3)&gt;0,HLOOKUP($BT437,Prisudvikling!$CC$7:$KP$63,AL$3),"")</f>
        <v/>
      </c>
      <c r="AM437" s="32" t="str">
        <f>IF(HLOOKUP($BT437,Prisudvikling!$CC$7:$KP$63,AM$3)&gt;0,HLOOKUP($BT437,Prisudvikling!$CC$7:$KP$63,AM$3),"")</f>
        <v/>
      </c>
      <c r="AN437" s="113">
        <f>IF(HLOOKUP($BT437,Prisudvikling!$CC$7:$KP$63,AN$3)&gt;0,HLOOKUP($BT437,Prisudvikling!$CC$7:$KP$63,AN$3),"")</f>
        <v>193.93685379112637</v>
      </c>
      <c r="AO437" s="113">
        <f>IF(HLOOKUP($BT437,Prisudvikling!$CC$7:$KP$63,AO$3)&gt;0,HLOOKUP($BT437,Prisudvikling!$CC$7:$KP$63,AO$3),"")</f>
        <v>201.9</v>
      </c>
      <c r="AP437" s="113">
        <f>IF(HLOOKUP($BT437,Prisudvikling!$CC$7:$KP$63,AP$3)&gt;0,HLOOKUP($BT437,Prisudvikling!$CC$7:$KP$63,AP$3),"")</f>
        <v>193.57477871260684</v>
      </c>
      <c r="AQ437" s="113">
        <f>IF(HLOOKUP($BT437,Prisudvikling!$CC$7:$KP$63,AQ$3)&gt;0,HLOOKUP($BT437,Prisudvikling!$CC$7:$KP$63,AQ$3),"")</f>
        <v>166.74644739974661</v>
      </c>
      <c r="AR437" s="113">
        <f>IF(HLOOKUP($BT437,Prisudvikling!$CC$7:$KP$63,AR$3)&gt;0,HLOOKUP($BT437,Prisudvikling!$CC$7:$KP$63,AR$3),"")</f>
        <v>174.7</v>
      </c>
      <c r="AS437" s="113">
        <f>IF(HLOOKUP($BT437,Prisudvikling!$CC$7:$KP$63,AS$3)&gt;0,HLOOKUP($BT437,Prisudvikling!$CC$7:$KP$63,AS$3),"")</f>
        <v>157.54728533585512</v>
      </c>
      <c r="AT437" s="113">
        <f>IF(HLOOKUP($BT437,Prisudvikling!$CC$7:$KP$63,AT$3)&gt;0,HLOOKUP($BT437,Prisudvikling!$CC$7:$KP$63,AT$3),"")</f>
        <v>137.46309963365303</v>
      </c>
      <c r="AU437" s="113">
        <f>IF(HLOOKUP($BT437,Prisudvikling!$CC$7:$KP$63,AU$3)&gt;0,HLOOKUP($BT437,Prisudvikling!$CC$7:$KP$63,AU$3),"")</f>
        <v>145.5</v>
      </c>
      <c r="AV437" s="113" t="str">
        <f>IF(HLOOKUP($BT437,Prisudvikling!$CC$7:$KP$63,AV$3)&gt;0,HLOOKUP($BT437,Prisudvikling!$CC$7:$KP$63,AV$3),"")</f>
        <v/>
      </c>
      <c r="AW437" s="113">
        <f>IF(HLOOKUP($BT437,Prisudvikling!$CC$7:$KP$63,AW$3)&gt;0,HLOOKUP($BT437,Prisudvikling!$CC$7:$KP$63,AW$3),"")</f>
        <v>162.96675129074339</v>
      </c>
      <c r="AX437" s="113">
        <f>IF(HLOOKUP($BT437,Prisudvikling!$CC$7:$KP$63,AX$3)&gt;0,HLOOKUP($BT437,Prisudvikling!$CC$7:$KP$63,AX$3),"")</f>
        <v>171</v>
      </c>
      <c r="BT437">
        <v>114</v>
      </c>
    </row>
    <row r="438" spans="1:72" x14ac:dyDescent="0.2">
      <c r="A438" s="82">
        <f>IF(HLOOKUP($BT438,Prisudvikling!$CC$7:$KP$63,D$3)&gt;0,YEAR(C438),0)</f>
        <v>2013</v>
      </c>
      <c r="B438" s="82">
        <f>IF(HLOOKUP($BT438,Prisudvikling!$CC$7:$KP$63,D$3)&gt;0,MONTH(C438),0)</f>
        <v>8</v>
      </c>
      <c r="C438" s="65">
        <f>IF(HLOOKUP($BT438,Prisudvikling!$CC$7:$KP$63,D$3)&gt;0,HLOOKUP($BT438,Prisudvikling!$CC$7:$KP$63,C$3),"")</f>
        <v>41509</v>
      </c>
      <c r="D438" s="105">
        <f>IF(HLOOKUP($BT438,Prisudvikling!$CC$7:$KP$63,D$3)&gt;0,HLOOKUP($BT438,Prisudvikling!$CC$7:$KP$63,D$3),"")</f>
        <v>135</v>
      </c>
      <c r="E438" s="105">
        <f>IF(HLOOKUP($BT438,Prisudvikling!$CC$7:$KP$63,E$3)&gt;0,HLOOKUP($BT438,Prisudvikling!$CC$7:$KP$63,E$3),"")</f>
        <v>139</v>
      </c>
      <c r="F438" s="105">
        <f>IF(HLOOKUP($BT438,Prisudvikling!$CC$7:$KP$63,F$3)&gt;0,HLOOKUP($BT438,Prisudvikling!$CC$7:$KP$63,F$3),"")</f>
        <v>127</v>
      </c>
      <c r="G438" s="105">
        <f>IF(HLOOKUP($BT438,Prisudvikling!$CC$7:$KP$63,G$3)&gt;0,HLOOKUP($BT438,Prisudvikling!$CC$7:$KP$63,G$3),"")</f>
        <v>170</v>
      </c>
      <c r="H438" s="105">
        <f>IF(HLOOKUP($BT438,Prisudvikling!$CC$7:$KP$63,H$3)&gt;0,HLOOKUP($BT438,Prisudvikling!$CC$7:$KP$63,H$3),"")</f>
        <v>122</v>
      </c>
      <c r="I438" s="105">
        <f>IF(HLOOKUP($BT438,Prisudvikling!$CC$7:$KP$63,I$3)&gt;0,HLOOKUP($BT438,Prisudvikling!$CC$7:$KP$63,I$3),"")</f>
        <v>342</v>
      </c>
      <c r="J438" s="105">
        <f>IF(HLOOKUP($BT438,Prisudvikling!$CC$7:$KP$63,J$3)&gt;0,HLOOKUP($BT438,Prisudvikling!$CC$7:$KP$63,J$3),"")</f>
        <v>722.75</v>
      </c>
      <c r="K438" s="105">
        <f>IF(HLOOKUP($BT438,Prisudvikling!$CC$7:$KP$63,K$3)&gt;0,HLOOKUP($BT438,Prisudvikling!$CC$7:$KP$63,K$3),"")</f>
        <v>174</v>
      </c>
      <c r="L438" s="105">
        <f>IF(HLOOKUP($BT438,Prisudvikling!$CC$7:$KP$63,L$3)&gt;0,HLOOKUP($BT438,Prisudvikling!$CC$7:$KP$63,L$3),"")</f>
        <v>182</v>
      </c>
      <c r="M438" s="105">
        <f>IF(HLOOKUP($BT438,Prisudvikling!$CC$7:$KP$63,M$3)&gt;0,HLOOKUP($BT438,Prisudvikling!$CC$7:$KP$63,M$3),"")</f>
        <v>219</v>
      </c>
      <c r="N438" s="105">
        <f>IF(HLOOKUP($BT438,Prisudvikling!$CC$7:$KP$63,N$3)&gt;0,HLOOKUP($BT438,Prisudvikling!$CC$7:$KP$63,N$3),"")</f>
        <v>1145.5</v>
      </c>
      <c r="O438" s="105">
        <f>IF(HLOOKUP($BT438,Prisudvikling!$CC$7:$KP$63,O$3)&gt;0,HLOOKUP($BT438,Prisudvikling!$CC$7:$KP$63,O$3),"")</f>
        <v>545</v>
      </c>
      <c r="P438" s="105">
        <f>IF(HLOOKUP($BT438,Prisudvikling!$CC$7:$KP$63,P$3)&gt;0,HLOOKUP($BT438,Prisudvikling!$CC$7:$KP$63,P$3),"")</f>
        <v>543</v>
      </c>
      <c r="Q438" s="105">
        <f>IF(HLOOKUP($BT438,Prisudvikling!$CC$7:$KP$63,Q$3)&gt;0,HLOOKUP($BT438,Prisudvikling!$CC$7:$KP$63,Q$3),"")</f>
        <v>1350</v>
      </c>
      <c r="R438" s="105">
        <f>IF(HLOOKUP($BT438,Prisudvikling!$CC$7:$KP$63,R$3)&gt;0,HLOOKUP($BT438,Prisudvikling!$CC$7:$KP$63,R$3),"")</f>
        <v>864</v>
      </c>
      <c r="S438" s="105">
        <f>IF(HLOOKUP($BT438,Prisudvikling!$CC$7:$KP$63,S$3)&gt;0,HLOOKUP($BT438,Prisudvikling!$CC$7:$KP$63,S$3),"")</f>
        <v>503</v>
      </c>
      <c r="T438" s="105">
        <f>IF(HLOOKUP($BT438,Prisudvikling!$CC$7:$KP$63,T$3)&gt;0,HLOOKUP($BT438,Prisudvikling!$CC$7:$KP$63,T$3),"")</f>
        <v>495</v>
      </c>
      <c r="U438" s="105">
        <f>IF(HLOOKUP($BT438,Prisudvikling!$CC$7:$KP$63,U$3)&gt;0,HLOOKUP($BT438,Prisudvikling!$CC$7:$KP$63,U$3),"")</f>
        <v>224</v>
      </c>
      <c r="V438" s="105">
        <f>IF(HLOOKUP($BT438,Prisudvikling!$CC$7:$KP$63,V$3)&gt;0,HLOOKUP($BT438,Prisudvikling!$CC$7:$KP$63,V$3),"")</f>
        <v>237.75</v>
      </c>
      <c r="W438" s="105">
        <f>IF(HLOOKUP($BT438,Prisudvikling!$CC$7:$KP$63,W$3)&gt;0,HLOOKUP($BT438,Prisudvikling!$CC$7:$KP$63,W$3),"")</f>
        <v>257.25</v>
      </c>
      <c r="X438" s="32" t="str">
        <f>IF(HLOOKUP($BT438,Prisudvikling!$CC$7:$KP$63,X$3)&gt;0,HLOOKUP($BT438,Prisudvikling!$CC$7:$KP$63,X$3),"")</f>
        <v/>
      </c>
      <c r="Y438" s="32">
        <f>IF(HLOOKUP($BT438,Prisudvikling!$CC$7:$KP$63,Y$3)&gt;0,HLOOKUP($BT438,Prisudvikling!$CC$7:$KP$63,Y$3),"")</f>
        <v>1.383432389778718</v>
      </c>
      <c r="Z438" s="32">
        <f>IF(HLOOKUP($BT438,Prisudvikling!$CC$7:$KP$63,Z$3)&gt;0,HLOOKUP($BT438,Prisudvikling!$CC$7:$KP$63,Z$3),"")</f>
        <v>2.8474530741076531</v>
      </c>
      <c r="AA438" s="32">
        <f>IF(HLOOKUP($BT438,Prisudvikling!$CC$7:$KP$63,AA$3)&gt;0,HLOOKUP($BT438,Prisudvikling!$CC$7:$KP$63,AA$3),"")</f>
        <v>1.9005406131426077</v>
      </c>
      <c r="AB438" s="32">
        <f>IF(HLOOKUP($BT438,Prisudvikling!$CC$7:$KP$63,AB$3)&gt;0,HLOOKUP($BT438,Prisudvikling!$CC$7:$KP$63,AB$3),"")</f>
        <v>13</v>
      </c>
      <c r="AC438" s="32">
        <f>IF(HLOOKUP($BT438,Prisudvikling!$CC$7:$KP$63,AC$3)&gt;0,HLOOKUP($BT438,Prisudvikling!$CC$7:$KP$63,AC$3),"")</f>
        <v>12</v>
      </c>
      <c r="AD438" s="32" t="str">
        <f>IF(HLOOKUP($BT438,Prisudvikling!$CC$7:$KP$63,AD$3)&gt;0,HLOOKUP($BT438,Prisudvikling!$CC$7:$KP$63,AD$3),"")</f>
        <v/>
      </c>
      <c r="AE438" s="32" t="str">
        <f>IF(HLOOKUP($BT438,Prisudvikling!$CC$7:$KP$63,AE$3)&gt;0,HLOOKUP($BT438,Prisudvikling!$CC$7:$KP$63,AE$3),"")</f>
        <v/>
      </c>
      <c r="AF438" s="32">
        <f>IF(HLOOKUP($BT438,Prisudvikling!$CC$7:$KP$63,AF$3)&gt;0,HLOOKUP($BT438,Prisudvikling!$CC$7:$KP$63,AF$3),"")</f>
        <v>1090</v>
      </c>
      <c r="AG438" s="32">
        <f>IF(HLOOKUP($BT438,Prisudvikling!$CC$7:$KP$63,AG$3)&gt;0,HLOOKUP($BT438,Prisudvikling!$CC$7:$KP$63,AG$3),"")</f>
        <v>2250</v>
      </c>
      <c r="AH438" s="32">
        <f>IF(HLOOKUP($BT438,Prisudvikling!$CC$7:$KP$63,AH$3)&gt;0,HLOOKUP($BT438,Prisudvikling!$CC$7:$KP$63,AH$3),"")</f>
        <v>1500</v>
      </c>
      <c r="AI438" s="32">
        <f>IF(HLOOKUP($BT438,Prisudvikling!$CC$7:$KP$63,AI$3)&gt;0,HLOOKUP($BT438,Prisudvikling!$CC$7:$KP$63,AI$3),"")</f>
        <v>10260</v>
      </c>
      <c r="AJ438" s="32">
        <f>IF(HLOOKUP($BT438,Prisudvikling!$CC$7:$KP$63,AJ$3)&gt;0,HLOOKUP($BT438,Prisudvikling!$CC$7:$KP$63,AJ$3),"")</f>
        <v>9470</v>
      </c>
      <c r="AK438" s="32" t="str">
        <f>IF(HLOOKUP($BT438,Prisudvikling!$CC$7:$KP$63,AK$3)&gt;0,HLOOKUP($BT438,Prisudvikling!$CC$7:$KP$63,AK$3),"")</f>
        <v xml:space="preserve"> </v>
      </c>
      <c r="AL438" s="32" t="str">
        <f>IF(HLOOKUP($BT438,Prisudvikling!$CC$7:$KP$63,AL$3)&gt;0,HLOOKUP($BT438,Prisudvikling!$CC$7:$KP$63,AL$3),"")</f>
        <v/>
      </c>
      <c r="AM438" s="32" t="str">
        <f>IF(HLOOKUP($BT438,Prisudvikling!$CC$7:$KP$63,AM$3)&gt;0,HLOOKUP($BT438,Prisudvikling!$CC$7:$KP$63,AM$3),"")</f>
        <v/>
      </c>
      <c r="AN438" s="113">
        <f>IF(HLOOKUP($BT438,Prisudvikling!$CC$7:$KP$63,AN$3)&gt;0,HLOOKUP($BT438,Prisudvikling!$CC$7:$KP$63,AN$3),"")</f>
        <v>193.65832989118357</v>
      </c>
      <c r="AO438" s="113">
        <f>IF(HLOOKUP($BT438,Prisudvikling!$CC$7:$KP$63,AO$3)&gt;0,HLOOKUP($BT438,Prisudvikling!$CC$7:$KP$63,AO$3),"")</f>
        <v>201.7</v>
      </c>
      <c r="AP438" s="113">
        <f>IF(HLOOKUP($BT438,Prisudvikling!$CC$7:$KP$63,AP$3)&gt;0,HLOOKUP($BT438,Prisudvikling!$CC$7:$KP$63,AP$3),"")</f>
        <v>193.73412722577325</v>
      </c>
      <c r="AQ438" s="113">
        <f>IF(HLOOKUP($BT438,Prisudvikling!$CC$7:$KP$63,AQ$3)&gt;0,HLOOKUP($BT438,Prisudvikling!$CC$7:$KP$63,AQ$3),"")</f>
        <v>166.15638282417555</v>
      </c>
      <c r="AR438" s="113">
        <f>IF(HLOOKUP($BT438,Prisudvikling!$CC$7:$KP$63,AR$3)&gt;0,HLOOKUP($BT438,Prisudvikling!$CC$7:$KP$63,AR$3),"")</f>
        <v>174.2</v>
      </c>
      <c r="AS438" s="113">
        <f>IF(HLOOKUP($BT438,Prisudvikling!$CC$7:$KP$63,AS$3)&gt;0,HLOOKUP($BT438,Prisudvikling!$CC$7:$KP$63,AS$3),"")</f>
        <v>158.01898300005055</v>
      </c>
      <c r="AT438" s="113">
        <f>IF(HLOOKUP($BT438,Prisudvikling!$CC$7:$KP$63,AT$3)&gt;0,HLOOKUP($BT438,Prisudvikling!$CC$7:$KP$63,AT$3),"")</f>
        <v>137.52003670905017</v>
      </c>
      <c r="AU438" s="113">
        <f>IF(HLOOKUP($BT438,Prisudvikling!$CC$7:$KP$63,AU$3)&gt;0,HLOOKUP($BT438,Prisudvikling!$CC$7:$KP$63,AU$3),"")</f>
        <v>145.5</v>
      </c>
      <c r="AV438" s="113" t="str">
        <f>IF(HLOOKUP($BT438,Prisudvikling!$CC$7:$KP$63,AV$3)&gt;0,HLOOKUP($BT438,Prisudvikling!$CC$7:$KP$63,AV$3),"")</f>
        <v/>
      </c>
      <c r="AW438" s="113">
        <f>IF(HLOOKUP($BT438,Prisudvikling!$CC$7:$KP$63,AW$3)&gt;0,HLOOKUP($BT438,Prisudvikling!$CC$7:$KP$63,AW$3),"")</f>
        <v>162.35892396082744</v>
      </c>
      <c r="AX438" s="113">
        <f>IF(HLOOKUP($BT438,Prisudvikling!$CC$7:$KP$63,AX$3)&gt;0,HLOOKUP($BT438,Prisudvikling!$CC$7:$KP$63,AX$3),"")</f>
        <v>170.4</v>
      </c>
      <c r="BT438">
        <v>115</v>
      </c>
    </row>
    <row r="439" spans="1:72" x14ac:dyDescent="0.2">
      <c r="A439" s="82">
        <f>IF(HLOOKUP($BT439,Prisudvikling!$CC$7:$KP$63,D$3)&gt;0,YEAR(C439),0)</f>
        <v>2013</v>
      </c>
      <c r="B439" s="82">
        <f>IF(HLOOKUP($BT439,Prisudvikling!$CC$7:$KP$63,D$3)&gt;0,MONTH(C439),0)</f>
        <v>8</v>
      </c>
      <c r="C439" s="65">
        <f>IF(HLOOKUP($BT439,Prisudvikling!$CC$7:$KP$63,D$3)&gt;0,HLOOKUP($BT439,Prisudvikling!$CC$7:$KP$63,C$3),"")</f>
        <v>41516</v>
      </c>
      <c r="D439" s="105">
        <f>IF(HLOOKUP($BT439,Prisudvikling!$CC$7:$KP$63,D$3)&gt;0,HLOOKUP($BT439,Prisudvikling!$CC$7:$KP$63,D$3),"")</f>
        <v>134</v>
      </c>
      <c r="E439" s="105">
        <f>IF(HLOOKUP($BT439,Prisudvikling!$CC$7:$KP$63,E$3)&gt;0,HLOOKUP($BT439,Prisudvikling!$CC$7:$KP$63,E$3),"")</f>
        <v>137</v>
      </c>
      <c r="F439" s="105">
        <f>IF(HLOOKUP($BT439,Prisudvikling!$CC$7:$KP$63,F$3)&gt;0,HLOOKUP($BT439,Prisudvikling!$CC$7:$KP$63,F$3),"")</f>
        <v>120</v>
      </c>
      <c r="G439" s="105">
        <f>IF(HLOOKUP($BT439,Prisudvikling!$CC$7:$KP$63,G$3)&gt;0,HLOOKUP($BT439,Prisudvikling!$CC$7:$KP$63,G$3),"")</f>
        <v>172</v>
      </c>
      <c r="H439" s="105">
        <f>IF(HLOOKUP($BT439,Prisudvikling!$CC$7:$KP$63,H$3)&gt;0,HLOOKUP($BT439,Prisudvikling!$CC$7:$KP$63,H$3),"")</f>
        <v>122</v>
      </c>
      <c r="I439" s="105">
        <f>IF(HLOOKUP($BT439,Prisudvikling!$CC$7:$KP$63,I$3)&gt;0,HLOOKUP($BT439,Prisudvikling!$CC$7:$KP$63,I$3),"")</f>
        <v>345</v>
      </c>
      <c r="J439" s="105">
        <f>IF(HLOOKUP($BT439,Prisudvikling!$CC$7:$KP$63,J$3)&gt;0,HLOOKUP($BT439,Prisudvikling!$CC$7:$KP$63,J$3),"")</f>
        <v>712.75</v>
      </c>
      <c r="K439" s="105">
        <f>IF(HLOOKUP($BT439,Prisudvikling!$CC$7:$KP$63,K$3)&gt;0,HLOOKUP($BT439,Prisudvikling!$CC$7:$KP$63,K$3),"")</f>
        <v>175</v>
      </c>
      <c r="L439" s="105">
        <f>IF(HLOOKUP($BT439,Prisudvikling!$CC$7:$KP$63,L$3)&gt;0,HLOOKUP($BT439,Prisudvikling!$CC$7:$KP$63,L$3),"")</f>
        <v>184</v>
      </c>
      <c r="M439" s="105">
        <f>IF(HLOOKUP($BT439,Prisudvikling!$CC$7:$KP$63,M$3)&gt;0,HLOOKUP($BT439,Prisudvikling!$CC$7:$KP$63,M$3),"")</f>
        <v>219</v>
      </c>
      <c r="N439" s="105">
        <f>IF(HLOOKUP($BT439,Prisudvikling!$CC$7:$KP$63,N$3)&gt;0,HLOOKUP($BT439,Prisudvikling!$CC$7:$KP$63,N$3),"")</f>
        <v>1150.5</v>
      </c>
      <c r="O439" s="105">
        <f>IF(HLOOKUP($BT439,Prisudvikling!$CC$7:$KP$63,O$3)&gt;0,HLOOKUP($BT439,Prisudvikling!$CC$7:$KP$63,O$3),"")</f>
        <v>560.25</v>
      </c>
      <c r="P439" s="105">
        <f>IF(HLOOKUP($BT439,Prisudvikling!$CC$7:$KP$63,P$3)&gt;0,HLOOKUP($BT439,Prisudvikling!$CC$7:$KP$63,P$3),"")</f>
        <v>560</v>
      </c>
      <c r="Q439" s="105">
        <f>IF(HLOOKUP($BT439,Prisudvikling!$CC$7:$KP$63,Q$3)&gt;0,HLOOKUP($BT439,Prisudvikling!$CC$7:$KP$63,Q$3),"")</f>
        <v>1350</v>
      </c>
      <c r="R439" s="105">
        <f>IF(HLOOKUP($BT439,Prisudvikling!$CC$7:$KP$63,R$3)&gt;0,HLOOKUP($BT439,Prisudvikling!$CC$7:$KP$63,R$3),"")</f>
        <v>872</v>
      </c>
      <c r="S439" s="105">
        <f>IF(HLOOKUP($BT439,Prisudvikling!$CC$7:$KP$63,S$3)&gt;0,HLOOKUP($BT439,Prisudvikling!$CC$7:$KP$63,S$3),"")</f>
        <v>486</v>
      </c>
      <c r="T439" s="105">
        <f>IF(HLOOKUP($BT439,Prisudvikling!$CC$7:$KP$63,T$3)&gt;0,HLOOKUP($BT439,Prisudvikling!$CC$7:$KP$63,T$3),"")</f>
        <v>495</v>
      </c>
      <c r="U439" s="105">
        <f>IF(HLOOKUP($BT439,Prisudvikling!$CC$7:$KP$63,U$3)&gt;0,HLOOKUP($BT439,Prisudvikling!$CC$7:$KP$63,U$3),"")</f>
        <v>229</v>
      </c>
      <c r="V439" s="105">
        <f>IF(HLOOKUP($BT439,Prisudvikling!$CC$7:$KP$63,V$3)&gt;0,HLOOKUP($BT439,Prisudvikling!$CC$7:$KP$63,V$3),"")</f>
        <v>244.75</v>
      </c>
      <c r="W439" s="105">
        <f>IF(HLOOKUP($BT439,Prisudvikling!$CC$7:$KP$63,W$3)&gt;0,HLOOKUP($BT439,Prisudvikling!$CC$7:$KP$63,W$3),"")</f>
        <v>266.25</v>
      </c>
      <c r="X439" s="32" t="str">
        <f>IF(HLOOKUP($BT439,Prisudvikling!$CC$7:$KP$63,X$3)&gt;0,HLOOKUP($BT439,Prisudvikling!$CC$7:$KP$63,X$3),"")</f>
        <v/>
      </c>
      <c r="Y439" s="32">
        <f>IF(HLOOKUP($BT439,Prisudvikling!$CC$7:$KP$63,Y$3)&gt;0,HLOOKUP($BT439,Prisudvikling!$CC$7:$KP$63,Y$3),"")</f>
        <v>1.383432389778718</v>
      </c>
      <c r="Z439" s="32">
        <f>IF(HLOOKUP($BT439,Prisudvikling!$CC$7:$KP$63,Z$3)&gt;0,HLOOKUP($BT439,Prisudvikling!$CC$7:$KP$63,Z$3),"")</f>
        <v>2.8474530741076531</v>
      </c>
      <c r="AA439" s="32">
        <f>IF(HLOOKUP($BT439,Prisudvikling!$CC$7:$KP$63,AA$3)&gt;0,HLOOKUP($BT439,Prisudvikling!$CC$7:$KP$63,AA$3),"")</f>
        <v>1.9005406131426077</v>
      </c>
      <c r="AB439" s="32">
        <f>IF(HLOOKUP($BT439,Prisudvikling!$CC$7:$KP$63,AB$3)&gt;0,HLOOKUP($BT439,Prisudvikling!$CC$7:$KP$63,AB$3),"")</f>
        <v>13</v>
      </c>
      <c r="AC439" s="32">
        <f>IF(HLOOKUP($BT439,Prisudvikling!$CC$7:$KP$63,AC$3)&gt;0,HLOOKUP($BT439,Prisudvikling!$CC$7:$KP$63,AC$3),"")</f>
        <v>12</v>
      </c>
      <c r="AD439" s="32" t="str">
        <f>IF(HLOOKUP($BT439,Prisudvikling!$CC$7:$KP$63,AD$3)&gt;0,HLOOKUP($BT439,Prisudvikling!$CC$7:$KP$63,AD$3),"")</f>
        <v/>
      </c>
      <c r="AE439" s="32" t="str">
        <f>IF(HLOOKUP($BT439,Prisudvikling!$CC$7:$KP$63,AE$3)&gt;0,HLOOKUP($BT439,Prisudvikling!$CC$7:$KP$63,AE$3),"")</f>
        <v/>
      </c>
      <c r="AF439" s="32">
        <f>IF(HLOOKUP($BT439,Prisudvikling!$CC$7:$KP$63,AF$3)&gt;0,HLOOKUP($BT439,Prisudvikling!$CC$7:$KP$63,AF$3),"")</f>
        <v>1090</v>
      </c>
      <c r="AG439" s="32">
        <f>IF(HLOOKUP($BT439,Prisudvikling!$CC$7:$KP$63,AG$3)&gt;0,HLOOKUP($BT439,Prisudvikling!$CC$7:$KP$63,AG$3),"")</f>
        <v>2250</v>
      </c>
      <c r="AH439" s="32">
        <f>IF(HLOOKUP($BT439,Prisudvikling!$CC$7:$KP$63,AH$3)&gt;0,HLOOKUP($BT439,Prisudvikling!$CC$7:$KP$63,AH$3),"")</f>
        <v>1500</v>
      </c>
      <c r="AI439" s="32">
        <f>IF(HLOOKUP($BT439,Prisudvikling!$CC$7:$KP$63,AI$3)&gt;0,HLOOKUP($BT439,Prisudvikling!$CC$7:$KP$63,AI$3),"")</f>
        <v>10260</v>
      </c>
      <c r="AJ439" s="32">
        <f>IF(HLOOKUP($BT439,Prisudvikling!$CC$7:$KP$63,AJ$3)&gt;0,HLOOKUP($BT439,Prisudvikling!$CC$7:$KP$63,AJ$3),"")</f>
        <v>9470</v>
      </c>
      <c r="AK439" s="32" t="str">
        <f>IF(HLOOKUP($BT439,Prisudvikling!$CC$7:$KP$63,AK$3)&gt;0,HLOOKUP($BT439,Prisudvikling!$CC$7:$KP$63,AK$3),"")</f>
        <v xml:space="preserve"> </v>
      </c>
      <c r="AL439" s="32" t="str">
        <f>IF(HLOOKUP($BT439,Prisudvikling!$CC$7:$KP$63,AL$3)&gt;0,HLOOKUP($BT439,Prisudvikling!$CC$7:$KP$63,AL$3),"")</f>
        <v/>
      </c>
      <c r="AM439" s="32" t="str">
        <f>IF(HLOOKUP($BT439,Prisudvikling!$CC$7:$KP$63,AM$3)&gt;0,HLOOKUP($BT439,Prisudvikling!$CC$7:$KP$63,AM$3),"")</f>
        <v/>
      </c>
      <c r="AN439" s="113">
        <f>IF(HLOOKUP($BT439,Prisudvikling!$CC$7:$KP$63,AN$3)&gt;0,HLOOKUP($BT439,Prisudvikling!$CC$7:$KP$63,AN$3),"")</f>
        <v>194.31976108699092</v>
      </c>
      <c r="AO439" s="113">
        <f>IF(HLOOKUP($BT439,Prisudvikling!$CC$7:$KP$63,AO$3)&gt;0,HLOOKUP($BT439,Prisudvikling!$CC$7:$KP$63,AO$3),"")</f>
        <v>202.3</v>
      </c>
      <c r="AP439" s="113">
        <f>IF(HLOOKUP($BT439,Prisudvikling!$CC$7:$KP$63,AP$3)&gt;0,HLOOKUP($BT439,Prisudvikling!$CC$7:$KP$63,AP$3),"")</f>
        <v>194.47731057912884</v>
      </c>
      <c r="AQ439" s="113">
        <f>IF(HLOOKUP($BT439,Prisudvikling!$CC$7:$KP$63,AQ$3)&gt;0,HLOOKUP($BT439,Prisudvikling!$CC$7:$KP$63,AQ$3),"")</f>
        <v>165.82539197531261</v>
      </c>
      <c r="AR439" s="113">
        <f>IF(HLOOKUP($BT439,Prisudvikling!$CC$7:$KP$63,AR$3)&gt;0,HLOOKUP($BT439,Prisudvikling!$CC$7:$KP$63,AR$3),"")</f>
        <v>173.8</v>
      </c>
      <c r="AS439" s="113">
        <f>IF(HLOOKUP($BT439,Prisudvikling!$CC$7:$KP$63,AS$3)&gt;0,HLOOKUP($BT439,Prisudvikling!$CC$7:$KP$63,AS$3),"")</f>
        <v>156.87675464898453</v>
      </c>
      <c r="AT439" s="113">
        <f>IF(HLOOKUP($BT439,Prisudvikling!$CC$7:$KP$63,AT$3)&gt;0,HLOOKUP($BT439,Prisudvikling!$CC$7:$KP$63,AT$3),"")</f>
        <v>136.83065587415203</v>
      </c>
      <c r="AU439" s="113">
        <f>IF(HLOOKUP($BT439,Prisudvikling!$CC$7:$KP$63,AU$3)&gt;0,HLOOKUP($BT439,Prisudvikling!$CC$7:$KP$63,AU$3),"")</f>
        <v>144.80000000000001</v>
      </c>
      <c r="AV439" s="113" t="str">
        <f>IF(HLOOKUP($BT439,Prisudvikling!$CC$7:$KP$63,AV$3)&gt;0,HLOOKUP($BT439,Prisudvikling!$CC$7:$KP$63,AV$3),"")</f>
        <v/>
      </c>
      <c r="AW439" s="113">
        <f>IF(HLOOKUP($BT439,Prisudvikling!$CC$7:$KP$63,AW$3)&gt;0,HLOOKUP($BT439,Prisudvikling!$CC$7:$KP$63,AW$3),"")</f>
        <v>162.04882245366053</v>
      </c>
      <c r="AX439" s="113">
        <f>IF(HLOOKUP($BT439,Prisudvikling!$CC$7:$KP$63,AX$3)&gt;0,HLOOKUP($BT439,Prisudvikling!$CC$7:$KP$63,AX$3),"")</f>
        <v>170</v>
      </c>
      <c r="BT439">
        <v>116</v>
      </c>
    </row>
    <row r="440" spans="1:72" x14ac:dyDescent="0.2">
      <c r="A440" s="82">
        <f>IF(HLOOKUP($BT440,Prisudvikling!$CC$7:$KP$63,D$3)&gt;0,YEAR(C440),0)</f>
        <v>2013</v>
      </c>
      <c r="B440" s="82">
        <f>IF(HLOOKUP($BT440,Prisudvikling!$CC$7:$KP$63,D$3)&gt;0,MONTH(C440),0)</f>
        <v>9</v>
      </c>
      <c r="C440" s="65">
        <f>IF(HLOOKUP($BT440,Prisudvikling!$CC$7:$KP$63,D$3)&gt;0,HLOOKUP($BT440,Prisudvikling!$CC$7:$KP$63,C$3),"")</f>
        <v>41523</v>
      </c>
      <c r="D440" s="105">
        <f>IF(HLOOKUP($BT440,Prisudvikling!$CC$7:$KP$63,D$3)&gt;0,HLOOKUP($BT440,Prisudvikling!$CC$7:$KP$63,D$3),"")</f>
        <v>134</v>
      </c>
      <c r="E440" s="105">
        <f>IF(HLOOKUP($BT440,Prisudvikling!$CC$7:$KP$63,E$3)&gt;0,HLOOKUP($BT440,Prisudvikling!$CC$7:$KP$63,E$3),"")</f>
        <v>143</v>
      </c>
      <c r="F440" s="105">
        <f>IF(HLOOKUP($BT440,Prisudvikling!$CC$7:$KP$63,F$3)&gt;0,HLOOKUP($BT440,Prisudvikling!$CC$7:$KP$63,F$3),"")</f>
        <v>120</v>
      </c>
      <c r="G440" s="105">
        <f>IF(HLOOKUP($BT440,Prisudvikling!$CC$7:$KP$63,G$3)&gt;0,HLOOKUP($BT440,Prisudvikling!$CC$7:$KP$63,G$3),"")</f>
        <v>180</v>
      </c>
      <c r="H440" s="105" t="str">
        <f>IF(HLOOKUP($BT440,Prisudvikling!$CC$7:$KP$63,H$3)&gt;0,HLOOKUP($BT440,Prisudvikling!$CC$7:$KP$63,H$3),"")</f>
        <v/>
      </c>
      <c r="I440" s="105">
        <f>IF(HLOOKUP($BT440,Prisudvikling!$CC$7:$KP$63,I$3)&gt;0,HLOOKUP($BT440,Prisudvikling!$CC$7:$KP$63,I$3),"")</f>
        <v>357</v>
      </c>
      <c r="J440" s="105">
        <f>IF(HLOOKUP($BT440,Prisudvikling!$CC$7:$KP$63,J$3)&gt;0,HLOOKUP($BT440,Prisudvikling!$CC$7:$KP$63,J$3),"")</f>
        <v>717.75</v>
      </c>
      <c r="K440" s="105">
        <f>IF(HLOOKUP($BT440,Prisudvikling!$CC$7:$KP$63,K$3)&gt;0,HLOOKUP($BT440,Prisudvikling!$CC$7:$KP$63,K$3),"")</f>
        <v>189.5</v>
      </c>
      <c r="L440" s="105">
        <f>IF(HLOOKUP($BT440,Prisudvikling!$CC$7:$KP$63,L$3)&gt;0,HLOOKUP($BT440,Prisudvikling!$CC$7:$KP$63,L$3),"")</f>
        <v>202</v>
      </c>
      <c r="M440" s="105">
        <f>IF(HLOOKUP($BT440,Prisudvikling!$CC$7:$KP$63,M$3)&gt;0,HLOOKUP($BT440,Prisudvikling!$CC$7:$KP$63,M$3),"")</f>
        <v>234</v>
      </c>
      <c r="N440" s="105">
        <f>IF(HLOOKUP($BT440,Prisudvikling!$CC$7:$KP$63,N$3)&gt;0,HLOOKUP($BT440,Prisudvikling!$CC$7:$KP$63,N$3),"")</f>
        <v>1142</v>
      </c>
      <c r="O440" s="105">
        <f>IF(HLOOKUP($BT440,Prisudvikling!$CC$7:$KP$63,O$3)&gt;0,HLOOKUP($BT440,Prisudvikling!$CC$7:$KP$63,O$3),"")</f>
        <v>568.25</v>
      </c>
      <c r="P440" s="105">
        <f>IF(HLOOKUP($BT440,Prisudvikling!$CC$7:$KP$63,P$3)&gt;0,HLOOKUP($BT440,Prisudvikling!$CC$7:$KP$63,P$3),"")</f>
        <v>560</v>
      </c>
      <c r="Q440" s="105">
        <f>IF(HLOOKUP($BT440,Prisudvikling!$CC$7:$KP$63,Q$3)&gt;0,HLOOKUP($BT440,Prisudvikling!$CC$7:$KP$63,Q$3),"")</f>
        <v>1350</v>
      </c>
      <c r="R440" s="105">
        <f>IF(HLOOKUP($BT440,Prisudvikling!$CC$7:$KP$63,R$3)&gt;0,HLOOKUP($BT440,Prisudvikling!$CC$7:$KP$63,R$3),"")</f>
        <v>872</v>
      </c>
      <c r="S440" s="105">
        <f>IF(HLOOKUP($BT440,Prisudvikling!$CC$7:$KP$63,S$3)&gt;0,HLOOKUP($BT440,Prisudvikling!$CC$7:$KP$63,S$3),"")</f>
        <v>486</v>
      </c>
      <c r="T440" s="105">
        <f>IF(HLOOKUP($BT440,Prisudvikling!$CC$7:$KP$63,T$3)&gt;0,HLOOKUP($BT440,Prisudvikling!$CC$7:$KP$63,T$3),"")</f>
        <v>495</v>
      </c>
      <c r="U440" s="105">
        <f>IF(HLOOKUP($BT440,Prisudvikling!$CC$7:$KP$63,U$3)&gt;0,HLOOKUP($BT440,Prisudvikling!$CC$7:$KP$63,U$3),"")</f>
        <v>232</v>
      </c>
      <c r="V440" s="105">
        <f>IF(HLOOKUP($BT440,Prisudvikling!$CC$7:$KP$63,V$3)&gt;0,HLOOKUP($BT440,Prisudvikling!$CC$7:$KP$63,V$3),"")</f>
        <v>252</v>
      </c>
      <c r="W440" s="105">
        <f>IF(HLOOKUP($BT440,Prisudvikling!$CC$7:$KP$63,W$3)&gt;0,HLOOKUP($BT440,Prisudvikling!$CC$7:$KP$63,W$3),"")</f>
        <v>274.5</v>
      </c>
      <c r="X440" s="32" t="str">
        <f>IF(HLOOKUP($BT440,Prisudvikling!$CC$7:$KP$63,X$3)&gt;0,HLOOKUP($BT440,Prisudvikling!$CC$7:$KP$63,X$3),"")</f>
        <v/>
      </c>
      <c r="Y440" s="32">
        <f>IF(HLOOKUP($BT440,Prisudvikling!$CC$7:$KP$63,Y$3)&gt;0,HLOOKUP($BT440,Prisudvikling!$CC$7:$KP$63,Y$3),"")</f>
        <v>1.383432389778718</v>
      </c>
      <c r="Z440" s="32">
        <f>IF(HLOOKUP($BT440,Prisudvikling!$CC$7:$KP$63,Z$3)&gt;0,HLOOKUP($BT440,Prisudvikling!$CC$7:$KP$63,Z$3),"")</f>
        <v>2.8474530741076531</v>
      </c>
      <c r="AA440" s="32">
        <f>IF(HLOOKUP($BT440,Prisudvikling!$CC$7:$KP$63,AA$3)&gt;0,HLOOKUP($BT440,Prisudvikling!$CC$7:$KP$63,AA$3),"")</f>
        <v>1.9005406131426077</v>
      </c>
      <c r="AB440" s="32">
        <f>IF(HLOOKUP($BT440,Prisudvikling!$CC$7:$KP$63,AB$3)&gt;0,HLOOKUP($BT440,Prisudvikling!$CC$7:$KP$63,AB$3),"")</f>
        <v>13</v>
      </c>
      <c r="AC440" s="32">
        <f>IF(HLOOKUP($BT440,Prisudvikling!$CC$7:$KP$63,AC$3)&gt;0,HLOOKUP($BT440,Prisudvikling!$CC$7:$KP$63,AC$3),"")</f>
        <v>12</v>
      </c>
      <c r="AD440" s="32" t="str">
        <f>IF(HLOOKUP($BT440,Prisudvikling!$CC$7:$KP$63,AD$3)&gt;0,HLOOKUP($BT440,Prisudvikling!$CC$7:$KP$63,AD$3),"")</f>
        <v/>
      </c>
      <c r="AE440" s="32" t="str">
        <f>IF(HLOOKUP($BT440,Prisudvikling!$CC$7:$KP$63,AE$3)&gt;0,HLOOKUP($BT440,Prisudvikling!$CC$7:$KP$63,AE$3),"")</f>
        <v/>
      </c>
      <c r="AF440" s="32">
        <f>IF(HLOOKUP($BT440,Prisudvikling!$CC$7:$KP$63,AF$3)&gt;0,HLOOKUP($BT440,Prisudvikling!$CC$7:$KP$63,AF$3),"")</f>
        <v>1090</v>
      </c>
      <c r="AG440" s="32">
        <f>IF(HLOOKUP($BT440,Prisudvikling!$CC$7:$KP$63,AG$3)&gt;0,HLOOKUP($BT440,Prisudvikling!$CC$7:$KP$63,AG$3),"")</f>
        <v>2250</v>
      </c>
      <c r="AH440" s="32">
        <f>IF(HLOOKUP($BT440,Prisudvikling!$CC$7:$KP$63,AH$3)&gt;0,HLOOKUP($BT440,Prisudvikling!$CC$7:$KP$63,AH$3),"")</f>
        <v>1500</v>
      </c>
      <c r="AI440" s="32">
        <f>IF(HLOOKUP($BT440,Prisudvikling!$CC$7:$KP$63,AI$3)&gt;0,HLOOKUP($BT440,Prisudvikling!$CC$7:$KP$63,AI$3),"")</f>
        <v>10260</v>
      </c>
      <c r="AJ440" s="32">
        <f>IF(HLOOKUP($BT440,Prisudvikling!$CC$7:$KP$63,AJ$3)&gt;0,HLOOKUP($BT440,Prisudvikling!$CC$7:$KP$63,AJ$3),"")</f>
        <v>9470</v>
      </c>
      <c r="AK440" s="32" t="str">
        <f>IF(HLOOKUP($BT440,Prisudvikling!$CC$7:$KP$63,AK$3)&gt;0,HLOOKUP($BT440,Prisudvikling!$CC$7:$KP$63,AK$3),"")</f>
        <v xml:space="preserve"> </v>
      </c>
      <c r="AL440" s="32" t="str">
        <f>IF(HLOOKUP($BT440,Prisudvikling!$CC$7:$KP$63,AL$3)&gt;0,HLOOKUP($BT440,Prisudvikling!$CC$7:$KP$63,AL$3),"")</f>
        <v/>
      </c>
      <c r="AM440" s="32" t="str">
        <f>IF(HLOOKUP($BT440,Prisudvikling!$CC$7:$KP$63,AM$3)&gt;0,HLOOKUP($BT440,Prisudvikling!$CC$7:$KP$63,AM$3),"")</f>
        <v/>
      </c>
      <c r="AN440" s="113">
        <f>IF(HLOOKUP($BT440,Prisudvikling!$CC$7:$KP$63,AN$3)&gt;0,HLOOKUP($BT440,Prisudvikling!$CC$7:$KP$63,AN$3),"")</f>
        <v>200.24096512913684</v>
      </c>
      <c r="AO440" s="113">
        <f>IF(HLOOKUP($BT440,Prisudvikling!$CC$7:$KP$63,AO$3)&gt;0,HLOOKUP($BT440,Prisudvikling!$CC$7:$KP$63,AO$3),"")</f>
        <v>208.2</v>
      </c>
      <c r="AP440" s="113">
        <f>IF(HLOOKUP($BT440,Prisudvikling!$CC$7:$KP$63,AP$3)&gt;0,HLOOKUP($BT440,Prisudvikling!$CC$7:$KP$63,AP$3),"")</f>
        <v>200.60822541567845</v>
      </c>
      <c r="AQ440" s="113">
        <f>IF(HLOOKUP($BT440,Prisudvikling!$CC$7:$KP$63,AQ$3)&gt;0,HLOOKUP($BT440,Prisudvikling!$CC$7:$KP$63,AQ$3),"")</f>
        <v>170.02266215274966</v>
      </c>
      <c r="AR440" s="113">
        <f>IF(HLOOKUP($BT440,Prisudvikling!$CC$7:$KP$63,AR$3)&gt;0,HLOOKUP($BT440,Prisudvikling!$CC$7:$KP$63,AR$3),"")</f>
        <v>178</v>
      </c>
      <c r="AS440" s="113">
        <f>IF(HLOOKUP($BT440,Prisudvikling!$CC$7:$KP$63,AS$3)&gt;0,HLOOKUP($BT440,Prisudvikling!$CC$7:$KP$63,AS$3),"")</f>
        <v>162.17895900379088</v>
      </c>
      <c r="AT440" s="113">
        <f>IF(HLOOKUP($BT440,Prisudvikling!$CC$7:$KP$63,AT$3)&gt;0,HLOOKUP($BT440,Prisudvikling!$CC$7:$KP$63,AT$3),"")</f>
        <v>139.3068528799339</v>
      </c>
      <c r="AU440" s="113">
        <f>IF(HLOOKUP($BT440,Prisudvikling!$CC$7:$KP$63,AU$3)&gt;0,HLOOKUP($BT440,Prisudvikling!$CC$7:$KP$63,AU$3),"")</f>
        <v>147.30000000000001</v>
      </c>
      <c r="AV440" s="113" t="str">
        <f>IF(HLOOKUP($BT440,Prisudvikling!$CC$7:$KP$63,AV$3)&gt;0,HLOOKUP($BT440,Prisudvikling!$CC$7:$KP$63,AV$3),"")</f>
        <v/>
      </c>
      <c r="AW440" s="113">
        <f>IF(HLOOKUP($BT440,Prisudvikling!$CC$7:$KP$63,AW$3)&gt;0,HLOOKUP($BT440,Prisudvikling!$CC$7:$KP$63,AW$3),"")</f>
        <v>165.80673668726172</v>
      </c>
      <c r="AX440" s="113">
        <f>IF(HLOOKUP($BT440,Prisudvikling!$CC$7:$KP$63,AX$3)&gt;0,HLOOKUP($BT440,Prisudvikling!$CC$7:$KP$63,AX$3),"")</f>
        <v>173.8</v>
      </c>
      <c r="BT440">
        <v>117</v>
      </c>
    </row>
    <row r="441" spans="1:72" x14ac:dyDescent="0.2">
      <c r="A441" s="82">
        <f>IF(HLOOKUP($BT441,Prisudvikling!$CC$7:$KP$63,D$3)&gt;0,YEAR(C441),0)</f>
        <v>2013</v>
      </c>
      <c r="B441" s="82">
        <f>IF(HLOOKUP($BT441,Prisudvikling!$CC$7:$KP$63,D$3)&gt;0,MONTH(C441),0)</f>
        <v>9</v>
      </c>
      <c r="C441" s="65">
        <f>IF(HLOOKUP($BT441,Prisudvikling!$CC$7:$KP$63,D$3)&gt;0,HLOOKUP($BT441,Prisudvikling!$CC$7:$KP$63,C$3),"")</f>
        <v>41530</v>
      </c>
      <c r="D441" s="105">
        <f>IF(HLOOKUP($BT441,Prisudvikling!$CC$7:$KP$63,D$3)&gt;0,HLOOKUP($BT441,Prisudvikling!$CC$7:$KP$63,D$3),"")</f>
        <v>135</v>
      </c>
      <c r="E441" s="105">
        <f>IF(HLOOKUP($BT441,Prisudvikling!$CC$7:$KP$63,E$3)&gt;0,HLOOKUP($BT441,Prisudvikling!$CC$7:$KP$63,E$3),"")</f>
        <v>144</v>
      </c>
      <c r="F441" s="105">
        <f>IF(HLOOKUP($BT441,Prisudvikling!$CC$7:$KP$63,F$3)&gt;0,HLOOKUP($BT441,Prisudvikling!$CC$7:$KP$63,F$3),"")</f>
        <v>121</v>
      </c>
      <c r="G441" s="105">
        <f>IF(HLOOKUP($BT441,Prisudvikling!$CC$7:$KP$63,G$3)&gt;0,HLOOKUP($BT441,Prisudvikling!$CC$7:$KP$63,G$3),"")</f>
        <v>215</v>
      </c>
      <c r="H441" s="105" t="str">
        <f>IF(HLOOKUP($BT441,Prisudvikling!$CC$7:$KP$63,H$3)&gt;0,HLOOKUP($BT441,Prisudvikling!$CC$7:$KP$63,H$3),"")</f>
        <v/>
      </c>
      <c r="I441" s="105">
        <f>IF(HLOOKUP($BT441,Prisudvikling!$CC$7:$KP$63,I$3)&gt;0,HLOOKUP($BT441,Prisudvikling!$CC$7:$KP$63,I$3),"")</f>
        <v>355</v>
      </c>
      <c r="J441" s="105">
        <f>IF(HLOOKUP($BT441,Prisudvikling!$CC$7:$KP$63,J$3)&gt;0,HLOOKUP($BT441,Prisudvikling!$CC$7:$KP$63,J$3),"")</f>
        <v>717.75</v>
      </c>
      <c r="K441" s="105">
        <f>IF(HLOOKUP($BT441,Prisudvikling!$CC$7:$KP$63,K$3)&gt;0,HLOOKUP($BT441,Prisudvikling!$CC$7:$KP$63,K$3),"")</f>
        <v>192</v>
      </c>
      <c r="L441" s="105">
        <f>IF(HLOOKUP($BT441,Prisudvikling!$CC$7:$KP$63,L$3)&gt;0,HLOOKUP($BT441,Prisudvikling!$CC$7:$KP$63,L$3),"")</f>
        <v>205</v>
      </c>
      <c r="M441" s="105">
        <f>IF(HLOOKUP($BT441,Prisudvikling!$CC$7:$KP$63,M$3)&gt;0,HLOOKUP($BT441,Prisudvikling!$CC$7:$KP$63,M$3),"")</f>
        <v>234</v>
      </c>
      <c r="N441" s="105">
        <f>IF(HLOOKUP($BT441,Prisudvikling!$CC$7:$KP$63,N$3)&gt;0,HLOOKUP($BT441,Prisudvikling!$CC$7:$KP$63,N$3),"")</f>
        <v>1142</v>
      </c>
      <c r="O441" s="105">
        <f>IF(HLOOKUP($BT441,Prisudvikling!$CC$7:$KP$63,O$3)&gt;0,HLOOKUP($BT441,Prisudvikling!$CC$7:$KP$63,O$3),"")</f>
        <v>573</v>
      </c>
      <c r="P441" s="105">
        <f>IF(HLOOKUP($BT441,Prisudvikling!$CC$7:$KP$63,P$3)&gt;0,HLOOKUP($BT441,Prisudvikling!$CC$7:$KP$63,P$3),"")</f>
        <v>560</v>
      </c>
      <c r="Q441" s="105">
        <f>IF(HLOOKUP($BT441,Prisudvikling!$CC$7:$KP$63,Q$3)&gt;0,HLOOKUP($BT441,Prisudvikling!$CC$7:$KP$63,Q$3),"")</f>
        <v>1350</v>
      </c>
      <c r="R441" s="105">
        <f>IF(HLOOKUP($BT441,Prisudvikling!$CC$7:$KP$63,R$3)&gt;0,HLOOKUP($BT441,Prisudvikling!$CC$7:$KP$63,R$3),"")</f>
        <v>872</v>
      </c>
      <c r="S441" s="105">
        <f>IF(HLOOKUP($BT441,Prisudvikling!$CC$7:$KP$63,S$3)&gt;0,HLOOKUP($BT441,Prisudvikling!$CC$7:$KP$63,S$3),"")</f>
        <v>486</v>
      </c>
      <c r="T441" s="105">
        <f>IF(HLOOKUP($BT441,Prisudvikling!$CC$7:$KP$63,T$3)&gt;0,HLOOKUP($BT441,Prisudvikling!$CC$7:$KP$63,T$3),"")</f>
        <v>495</v>
      </c>
      <c r="U441" s="105">
        <f>IF(HLOOKUP($BT441,Prisudvikling!$CC$7:$KP$63,U$3)&gt;0,HLOOKUP($BT441,Prisudvikling!$CC$7:$KP$63,U$3),"")</f>
        <v>232.25</v>
      </c>
      <c r="V441" s="105">
        <f>IF(HLOOKUP($BT441,Prisudvikling!$CC$7:$KP$63,V$3)&gt;0,HLOOKUP($BT441,Prisudvikling!$CC$7:$KP$63,V$3),"")</f>
        <v>251.25</v>
      </c>
      <c r="W441" s="105">
        <f>IF(HLOOKUP($BT441,Prisudvikling!$CC$7:$KP$63,W$3)&gt;0,HLOOKUP($BT441,Prisudvikling!$CC$7:$KP$63,W$3),"")</f>
        <v>273.5</v>
      </c>
      <c r="X441" s="32" t="str">
        <f>IF(HLOOKUP($BT441,Prisudvikling!$CC$7:$KP$63,X$3)&gt;0,HLOOKUP($BT441,Prisudvikling!$CC$7:$KP$63,X$3),"")</f>
        <v/>
      </c>
      <c r="Y441" s="32">
        <f>IF(HLOOKUP($BT441,Prisudvikling!$CC$7:$KP$63,Y$3)&gt;0,HLOOKUP($BT441,Prisudvikling!$CC$7:$KP$63,Y$3),"")</f>
        <v>1.383432389778718</v>
      </c>
      <c r="Z441" s="32">
        <f>IF(HLOOKUP($BT441,Prisudvikling!$CC$7:$KP$63,Z$3)&gt;0,HLOOKUP($BT441,Prisudvikling!$CC$7:$KP$63,Z$3),"")</f>
        <v>2.8474530741076531</v>
      </c>
      <c r="AA441" s="32">
        <f>IF(HLOOKUP($BT441,Prisudvikling!$CC$7:$KP$63,AA$3)&gt;0,HLOOKUP($BT441,Prisudvikling!$CC$7:$KP$63,AA$3),"")</f>
        <v>1.9005406131426077</v>
      </c>
      <c r="AB441" s="32">
        <f>IF(HLOOKUP($BT441,Prisudvikling!$CC$7:$KP$63,AB$3)&gt;0,HLOOKUP($BT441,Prisudvikling!$CC$7:$KP$63,AB$3),"")</f>
        <v>13</v>
      </c>
      <c r="AC441" s="32">
        <f>IF(HLOOKUP($BT441,Prisudvikling!$CC$7:$KP$63,AC$3)&gt;0,HLOOKUP($BT441,Prisudvikling!$CC$7:$KP$63,AC$3),"")</f>
        <v>12</v>
      </c>
      <c r="AD441" s="32" t="str">
        <f>IF(HLOOKUP($BT441,Prisudvikling!$CC$7:$KP$63,AD$3)&gt;0,HLOOKUP($BT441,Prisudvikling!$CC$7:$KP$63,AD$3),"")</f>
        <v/>
      </c>
      <c r="AE441" s="32" t="str">
        <f>IF(HLOOKUP($BT441,Prisudvikling!$CC$7:$KP$63,AE$3)&gt;0,HLOOKUP($BT441,Prisudvikling!$CC$7:$KP$63,AE$3),"")</f>
        <v/>
      </c>
      <c r="AF441" s="32">
        <f>IF(HLOOKUP($BT441,Prisudvikling!$CC$7:$KP$63,AF$3)&gt;0,HLOOKUP($BT441,Prisudvikling!$CC$7:$KP$63,AF$3),"")</f>
        <v>1090</v>
      </c>
      <c r="AG441" s="32">
        <f>IF(HLOOKUP($BT441,Prisudvikling!$CC$7:$KP$63,AG$3)&gt;0,HLOOKUP($BT441,Prisudvikling!$CC$7:$KP$63,AG$3),"")</f>
        <v>2250</v>
      </c>
      <c r="AH441" s="32">
        <f>IF(HLOOKUP($BT441,Prisudvikling!$CC$7:$KP$63,AH$3)&gt;0,HLOOKUP($BT441,Prisudvikling!$CC$7:$KP$63,AH$3),"")</f>
        <v>1500</v>
      </c>
      <c r="AI441" s="32">
        <f>IF(HLOOKUP($BT441,Prisudvikling!$CC$7:$KP$63,AI$3)&gt;0,HLOOKUP($BT441,Prisudvikling!$CC$7:$KP$63,AI$3),"")</f>
        <v>10260</v>
      </c>
      <c r="AJ441" s="32">
        <f>IF(HLOOKUP($BT441,Prisudvikling!$CC$7:$KP$63,AJ$3)&gt;0,HLOOKUP($BT441,Prisudvikling!$CC$7:$KP$63,AJ$3),"")</f>
        <v>9470</v>
      </c>
      <c r="AK441" s="32" t="str">
        <f>IF(HLOOKUP($BT441,Prisudvikling!$CC$7:$KP$63,AK$3)&gt;0,HLOOKUP($BT441,Prisudvikling!$CC$7:$KP$63,AK$3),"")</f>
        <v xml:space="preserve"> </v>
      </c>
      <c r="AL441" s="32" t="str">
        <f>IF(HLOOKUP($BT441,Prisudvikling!$CC$7:$KP$63,AL$3)&gt;0,HLOOKUP($BT441,Prisudvikling!$CC$7:$KP$63,AL$3),"")</f>
        <v/>
      </c>
      <c r="AM441" s="32" t="str">
        <f>IF(HLOOKUP($BT441,Prisudvikling!$CC$7:$KP$63,AM$3)&gt;0,HLOOKUP($BT441,Prisudvikling!$CC$7:$KP$63,AM$3),"")</f>
        <v/>
      </c>
      <c r="AN441" s="113">
        <f>IF(HLOOKUP($BT441,Prisudvikling!$CC$7:$KP$63,AN$3)&gt;0,HLOOKUP($BT441,Prisudvikling!$CC$7:$KP$63,AN$3),"")</f>
        <v>201.11157433222911</v>
      </c>
      <c r="AO441" s="113">
        <f>IF(HLOOKUP($BT441,Prisudvikling!$CC$7:$KP$63,AO$3)&gt;0,HLOOKUP($BT441,Prisudvikling!$CC$7:$KP$63,AO$3),"")</f>
        <v>209.1</v>
      </c>
      <c r="AP441" s="113">
        <f>IF(HLOOKUP($BT441,Prisudvikling!$CC$7:$KP$63,AP$3)&gt;0,HLOOKUP($BT441,Prisudvikling!$CC$7:$KP$63,AP$3),"")</f>
        <v>201.28155286585601</v>
      </c>
      <c r="AQ441" s="113">
        <f>IF(HLOOKUP($BT441,Prisudvikling!$CC$7:$KP$63,AQ$3)&gt;0,HLOOKUP($BT441,Prisudvikling!$CC$7:$KP$63,AQ$3),"")</f>
        <v>170.64246263122484</v>
      </c>
      <c r="AR441" s="113">
        <f>IF(HLOOKUP($BT441,Prisudvikling!$CC$7:$KP$63,AR$3)&gt;0,HLOOKUP($BT441,Prisudvikling!$CC$7:$KP$63,AR$3),"")</f>
        <v>178.6</v>
      </c>
      <c r="AS441" s="113">
        <f>IF(HLOOKUP($BT441,Prisudvikling!$CC$7:$KP$63,AS$3)&gt;0,HLOOKUP($BT441,Prisudvikling!$CC$7:$KP$63,AS$3),"")</f>
        <v>162.73016395125043</v>
      </c>
      <c r="AT441" s="113">
        <f>IF(HLOOKUP($BT441,Prisudvikling!$CC$7:$KP$63,AT$3)&gt;0,HLOOKUP($BT441,Prisudvikling!$CC$7:$KP$63,AT$3),"")</f>
        <v>139.91502777508813</v>
      </c>
      <c r="AU441" s="113">
        <f>IF(HLOOKUP($BT441,Prisudvikling!$CC$7:$KP$63,AU$3)&gt;0,HLOOKUP($BT441,Prisudvikling!$CC$7:$KP$63,AU$3),"")</f>
        <v>147.9</v>
      </c>
      <c r="AV441" s="113" t="str">
        <f>IF(HLOOKUP($BT441,Prisudvikling!$CC$7:$KP$63,AV$3)&gt;0,HLOOKUP($BT441,Prisudvikling!$CC$7:$KP$63,AV$3),"")</f>
        <v/>
      </c>
      <c r="AW441" s="113">
        <f>IF(HLOOKUP($BT441,Prisudvikling!$CC$7:$KP$63,AW$3)&gt;0,HLOOKUP($BT441,Prisudvikling!$CC$7:$KP$63,AW$3),"")</f>
        <v>166.56045047391063</v>
      </c>
      <c r="AX441" s="113">
        <f>IF(HLOOKUP($BT441,Prisudvikling!$CC$7:$KP$63,AX$3)&gt;0,HLOOKUP($BT441,Prisudvikling!$CC$7:$KP$63,AX$3),"")</f>
        <v>174.6</v>
      </c>
      <c r="BT441">
        <v>118</v>
      </c>
    </row>
    <row r="442" spans="1:72" x14ac:dyDescent="0.2">
      <c r="A442" s="82">
        <f>IF(HLOOKUP($BT442,Prisudvikling!$CC$7:$KP$63,D$3)&gt;0,YEAR(C442),0)</f>
        <v>2013</v>
      </c>
      <c r="B442" s="82">
        <f>IF(HLOOKUP($BT442,Prisudvikling!$CC$7:$KP$63,D$3)&gt;0,MONTH(C442),0)</f>
        <v>9</v>
      </c>
      <c r="C442" s="65">
        <f>IF(HLOOKUP($BT442,Prisudvikling!$CC$7:$KP$63,D$3)&gt;0,HLOOKUP($BT442,Prisudvikling!$CC$7:$KP$63,C$3),"")</f>
        <v>41537</v>
      </c>
      <c r="D442" s="105">
        <f>IF(HLOOKUP($BT442,Prisudvikling!$CC$7:$KP$63,D$3)&gt;0,HLOOKUP($BT442,Prisudvikling!$CC$7:$KP$63,D$3),"")</f>
        <v>135</v>
      </c>
      <c r="E442" s="105">
        <f>IF(HLOOKUP($BT442,Prisudvikling!$CC$7:$KP$63,E$3)&gt;0,HLOOKUP($BT442,Prisudvikling!$CC$7:$KP$63,E$3),"")</f>
        <v>145</v>
      </c>
      <c r="F442" s="105">
        <f>IF(HLOOKUP($BT442,Prisudvikling!$CC$7:$KP$63,F$3)&gt;0,HLOOKUP($BT442,Prisudvikling!$CC$7:$KP$63,F$3),"")</f>
        <v>121</v>
      </c>
      <c r="G442" s="105">
        <f>IF(HLOOKUP($BT442,Prisudvikling!$CC$7:$KP$63,G$3)&gt;0,HLOOKUP($BT442,Prisudvikling!$CC$7:$KP$63,G$3),"")</f>
        <v>210</v>
      </c>
      <c r="H442" s="105">
        <f>IF(HLOOKUP($BT442,Prisudvikling!$CC$7:$KP$63,H$3)&gt;0,HLOOKUP($BT442,Prisudvikling!$CC$7:$KP$63,H$3),"")</f>
        <v>126</v>
      </c>
      <c r="I442" s="105">
        <f>IF(HLOOKUP($BT442,Prisudvikling!$CC$7:$KP$63,I$3)&gt;0,HLOOKUP($BT442,Prisudvikling!$CC$7:$KP$63,I$3),"")</f>
        <v>339</v>
      </c>
      <c r="J442" s="105">
        <f>IF(HLOOKUP($BT442,Prisudvikling!$CC$7:$KP$63,J$3)&gt;0,HLOOKUP($BT442,Prisudvikling!$CC$7:$KP$63,J$3),"")</f>
        <v>717.75</v>
      </c>
      <c r="K442" s="105">
        <f>IF(HLOOKUP($BT442,Prisudvikling!$CC$7:$KP$63,K$3)&gt;0,HLOOKUP($BT442,Prisudvikling!$CC$7:$KP$63,K$3),"")</f>
        <v>184</v>
      </c>
      <c r="L442" s="105">
        <f>IF(HLOOKUP($BT442,Prisudvikling!$CC$7:$KP$63,L$3)&gt;0,HLOOKUP($BT442,Prisudvikling!$CC$7:$KP$63,L$3),"")</f>
        <v>205</v>
      </c>
      <c r="M442" s="105">
        <f>IF(HLOOKUP($BT442,Prisudvikling!$CC$7:$KP$63,M$3)&gt;0,HLOOKUP($BT442,Prisudvikling!$CC$7:$KP$63,M$3),"")</f>
        <v>234</v>
      </c>
      <c r="N442" s="105">
        <f>IF(HLOOKUP($BT442,Prisudvikling!$CC$7:$KP$63,N$3)&gt;0,HLOOKUP($BT442,Prisudvikling!$CC$7:$KP$63,N$3),"")</f>
        <v>1082</v>
      </c>
      <c r="O442" s="105">
        <f>IF(HLOOKUP($BT442,Prisudvikling!$CC$7:$KP$63,O$3)&gt;0,HLOOKUP($BT442,Prisudvikling!$CC$7:$KP$63,O$3),"")</f>
        <v>561.5</v>
      </c>
      <c r="P442" s="105">
        <f>IF(HLOOKUP($BT442,Prisudvikling!$CC$7:$KP$63,P$3)&gt;0,HLOOKUP($BT442,Prisudvikling!$CC$7:$KP$63,P$3),"")</f>
        <v>560</v>
      </c>
      <c r="Q442" s="105">
        <f>IF(HLOOKUP($BT442,Prisudvikling!$CC$7:$KP$63,Q$3)&gt;0,HLOOKUP($BT442,Prisudvikling!$CC$7:$KP$63,Q$3),"")</f>
        <v>1350</v>
      </c>
      <c r="R442" s="105">
        <f>IF(HLOOKUP($BT442,Prisudvikling!$CC$7:$KP$63,R$3)&gt;0,HLOOKUP($BT442,Prisudvikling!$CC$7:$KP$63,R$3),"")</f>
        <v>842</v>
      </c>
      <c r="S442" s="105">
        <f>IF(HLOOKUP($BT442,Prisudvikling!$CC$7:$KP$63,S$3)&gt;0,HLOOKUP($BT442,Prisudvikling!$CC$7:$KP$63,S$3),"")</f>
        <v>480</v>
      </c>
      <c r="T442" s="105">
        <f>IF(HLOOKUP($BT442,Prisudvikling!$CC$7:$KP$63,T$3)&gt;0,HLOOKUP($BT442,Prisudvikling!$CC$7:$KP$63,T$3),"")</f>
        <v>495</v>
      </c>
      <c r="U442" s="105">
        <f>IF(HLOOKUP($BT442,Prisudvikling!$CC$7:$KP$63,U$3)&gt;0,HLOOKUP($BT442,Prisudvikling!$CC$7:$KP$63,U$3),"")</f>
        <v>231.25</v>
      </c>
      <c r="V442" s="105">
        <f>IF(HLOOKUP($BT442,Prisudvikling!$CC$7:$KP$63,V$3)&gt;0,HLOOKUP($BT442,Prisudvikling!$CC$7:$KP$63,V$3),"")</f>
        <v>248.5</v>
      </c>
      <c r="W442" s="105">
        <f>IF(HLOOKUP($BT442,Prisudvikling!$CC$7:$KP$63,W$3)&gt;0,HLOOKUP($BT442,Prisudvikling!$CC$7:$KP$63,W$3),"")</f>
        <v>270</v>
      </c>
      <c r="X442" s="32" t="str">
        <f>IF(HLOOKUP($BT442,Prisudvikling!$CC$7:$KP$63,X$3)&gt;0,HLOOKUP($BT442,Prisudvikling!$CC$7:$KP$63,X$3),"")</f>
        <v/>
      </c>
      <c r="Y442" s="32">
        <f>IF(HLOOKUP($BT442,Prisudvikling!$CC$7:$KP$63,Y$3)&gt;0,HLOOKUP($BT442,Prisudvikling!$CC$7:$KP$63,Y$3),"")</f>
        <v>1.383432389778718</v>
      </c>
      <c r="Z442" s="32">
        <f>IF(HLOOKUP($BT442,Prisudvikling!$CC$7:$KP$63,Z$3)&gt;0,HLOOKUP($BT442,Prisudvikling!$CC$7:$KP$63,Z$3),"")</f>
        <v>2.8474530741076531</v>
      </c>
      <c r="AA442" s="32">
        <f>IF(HLOOKUP($BT442,Prisudvikling!$CC$7:$KP$63,AA$3)&gt;0,HLOOKUP($BT442,Prisudvikling!$CC$7:$KP$63,AA$3),"")</f>
        <v>1.9005406131426077</v>
      </c>
      <c r="AB442" s="32">
        <f>IF(HLOOKUP($BT442,Prisudvikling!$CC$7:$KP$63,AB$3)&gt;0,HLOOKUP($BT442,Prisudvikling!$CC$7:$KP$63,AB$3),"")</f>
        <v>13</v>
      </c>
      <c r="AC442" s="32">
        <f>IF(HLOOKUP($BT442,Prisudvikling!$CC$7:$KP$63,AC$3)&gt;0,HLOOKUP($BT442,Prisudvikling!$CC$7:$KP$63,AC$3),"")</f>
        <v>12</v>
      </c>
      <c r="AD442" s="32" t="str">
        <f>IF(HLOOKUP($BT442,Prisudvikling!$CC$7:$KP$63,AD$3)&gt;0,HLOOKUP($BT442,Prisudvikling!$CC$7:$KP$63,AD$3),"")</f>
        <v/>
      </c>
      <c r="AE442" s="32" t="str">
        <f>IF(HLOOKUP($BT442,Prisudvikling!$CC$7:$KP$63,AE$3)&gt;0,HLOOKUP($BT442,Prisudvikling!$CC$7:$KP$63,AE$3),"")</f>
        <v/>
      </c>
      <c r="AF442" s="32">
        <f>IF(HLOOKUP($BT442,Prisudvikling!$CC$7:$KP$63,AF$3)&gt;0,HLOOKUP($BT442,Prisudvikling!$CC$7:$KP$63,AF$3),"")</f>
        <v>1090</v>
      </c>
      <c r="AG442" s="32">
        <f>IF(HLOOKUP($BT442,Prisudvikling!$CC$7:$KP$63,AG$3)&gt;0,HLOOKUP($BT442,Prisudvikling!$CC$7:$KP$63,AG$3),"")</f>
        <v>2250</v>
      </c>
      <c r="AH442" s="32">
        <f>IF(HLOOKUP($BT442,Prisudvikling!$CC$7:$KP$63,AH$3)&gt;0,HLOOKUP($BT442,Prisudvikling!$CC$7:$KP$63,AH$3),"")</f>
        <v>1500</v>
      </c>
      <c r="AI442" s="32">
        <f>IF(HLOOKUP($BT442,Prisudvikling!$CC$7:$KP$63,AI$3)&gt;0,HLOOKUP($BT442,Prisudvikling!$CC$7:$KP$63,AI$3),"")</f>
        <v>10260</v>
      </c>
      <c r="AJ442" s="32">
        <f>IF(HLOOKUP($BT442,Prisudvikling!$CC$7:$KP$63,AJ$3)&gt;0,HLOOKUP($BT442,Prisudvikling!$CC$7:$KP$63,AJ$3),"")</f>
        <v>9470</v>
      </c>
      <c r="AK442" s="32" t="str">
        <f>IF(HLOOKUP($BT442,Prisudvikling!$CC$7:$KP$63,AK$3)&gt;0,HLOOKUP($BT442,Prisudvikling!$CC$7:$KP$63,AK$3),"")</f>
        <v xml:space="preserve"> </v>
      </c>
      <c r="AL442" s="32" t="str">
        <f>IF(HLOOKUP($BT442,Prisudvikling!$CC$7:$KP$63,AL$3)&gt;0,HLOOKUP($BT442,Prisudvikling!$CC$7:$KP$63,AL$3),"")</f>
        <v/>
      </c>
      <c r="AM442" s="32" t="str">
        <f>IF(HLOOKUP($BT442,Prisudvikling!$CC$7:$KP$63,AM$3)&gt;0,HLOOKUP($BT442,Prisudvikling!$CC$7:$KP$63,AM$3),"")</f>
        <v/>
      </c>
      <c r="AN442" s="113">
        <f>IF(HLOOKUP($BT442,Prisudvikling!$CC$7:$KP$63,AN$3)&gt;0,HLOOKUP($BT442,Prisudvikling!$CC$7:$KP$63,AN$3),"")</f>
        <v>199.29112143036542</v>
      </c>
      <c r="AO442" s="113">
        <f>IF(HLOOKUP($BT442,Prisudvikling!$CC$7:$KP$63,AO$3)&gt;0,HLOOKUP($BT442,Prisudvikling!$CC$7:$KP$63,AO$3),"")</f>
        <v>207.3</v>
      </c>
      <c r="AP442" s="113">
        <f>IF(HLOOKUP($BT442,Prisudvikling!$CC$7:$KP$63,AP$3)&gt;0,HLOOKUP($BT442,Prisudvikling!$CC$7:$KP$63,AP$3),"")</f>
        <v>198.63974196744505</v>
      </c>
      <c r="AQ442" s="113">
        <f>IF(HLOOKUP($BT442,Prisudvikling!$CC$7:$KP$63,AQ$3)&gt;0,HLOOKUP($BT442,Prisudvikling!$CC$7:$KP$63,AQ$3),"")</f>
        <v>169.69260140807401</v>
      </c>
      <c r="AR442" s="113">
        <f>IF(HLOOKUP($BT442,Prisudvikling!$CC$7:$KP$63,AR$3)&gt;0,HLOOKUP($BT442,Prisudvikling!$CC$7:$KP$63,AR$3),"")</f>
        <v>177.7</v>
      </c>
      <c r="AS442" s="113">
        <f>IF(HLOOKUP($BT442,Prisudvikling!$CC$7:$KP$63,AS$3)&gt;0,HLOOKUP($BT442,Prisudvikling!$CC$7:$KP$63,AS$3),"")</f>
        <v>161.2517245490088</v>
      </c>
      <c r="AT442" s="113">
        <f>IF(HLOOKUP($BT442,Prisudvikling!$CC$7:$KP$63,AT$3)&gt;0,HLOOKUP($BT442,Prisudvikling!$CC$7:$KP$63,AT$3),"")</f>
        <v>140.96806893957057</v>
      </c>
      <c r="AU442" s="113">
        <f>IF(HLOOKUP($BT442,Prisudvikling!$CC$7:$KP$63,AU$3)&gt;0,HLOOKUP($BT442,Prisudvikling!$CC$7:$KP$63,AU$3),"")</f>
        <v>149</v>
      </c>
      <c r="AV442" s="113" t="str">
        <f>IF(HLOOKUP($BT442,Prisudvikling!$CC$7:$KP$63,AV$3)&gt;0,HLOOKUP($BT442,Prisudvikling!$CC$7:$KP$63,AV$3),"")</f>
        <v/>
      </c>
      <c r="AW442" s="113">
        <f>IF(HLOOKUP($BT442,Prisudvikling!$CC$7:$KP$63,AW$3)&gt;0,HLOOKUP($BT442,Prisudvikling!$CC$7:$KP$63,AW$3),"")</f>
        <v>165.79507414546367</v>
      </c>
      <c r="AX442" s="113">
        <f>IF(HLOOKUP($BT442,Prisudvikling!$CC$7:$KP$63,AX$3)&gt;0,HLOOKUP($BT442,Prisudvikling!$CC$7:$KP$63,AX$3),"")</f>
        <v>173.8</v>
      </c>
      <c r="BT442">
        <v>119</v>
      </c>
    </row>
    <row r="443" spans="1:72" x14ac:dyDescent="0.2">
      <c r="A443" s="82">
        <f>IF(HLOOKUP($BT443,Prisudvikling!$CC$7:$KP$63,D$3)&gt;0,YEAR(C443),0)</f>
        <v>2013</v>
      </c>
      <c r="B443" s="82">
        <f>IF(HLOOKUP($BT443,Prisudvikling!$CC$7:$KP$63,D$3)&gt;0,MONTH(C443),0)</f>
        <v>9</v>
      </c>
      <c r="C443" s="65">
        <f>IF(HLOOKUP($BT443,Prisudvikling!$CC$7:$KP$63,D$3)&gt;0,HLOOKUP($BT443,Prisudvikling!$CC$7:$KP$63,C$3),"")</f>
        <v>41544</v>
      </c>
      <c r="D443" s="105">
        <f>IF(HLOOKUP($BT443,Prisudvikling!$CC$7:$KP$63,D$3)&gt;0,HLOOKUP($BT443,Prisudvikling!$CC$7:$KP$63,D$3),"")</f>
        <v>135</v>
      </c>
      <c r="E443" s="105">
        <f>IF(HLOOKUP($BT443,Prisudvikling!$CC$7:$KP$63,E$3)&gt;0,HLOOKUP($BT443,Prisudvikling!$CC$7:$KP$63,E$3),"")</f>
        <v>145</v>
      </c>
      <c r="F443" s="105">
        <f>IF(HLOOKUP($BT443,Prisudvikling!$CC$7:$KP$63,F$3)&gt;0,HLOOKUP($BT443,Prisudvikling!$CC$7:$KP$63,F$3),"")</f>
        <v>121</v>
      </c>
      <c r="G443" s="105">
        <f>IF(HLOOKUP($BT443,Prisudvikling!$CC$7:$KP$63,G$3)&gt;0,HLOOKUP($BT443,Prisudvikling!$CC$7:$KP$63,G$3),"")</f>
        <v>210</v>
      </c>
      <c r="H443" s="105">
        <f>IF(HLOOKUP($BT443,Prisudvikling!$CC$7:$KP$63,H$3)&gt;0,HLOOKUP($BT443,Prisudvikling!$CC$7:$KP$63,H$3),"")</f>
        <v>126</v>
      </c>
      <c r="I443" s="105">
        <f>IF(HLOOKUP($BT443,Prisudvikling!$CC$7:$KP$63,I$3)&gt;0,HLOOKUP($BT443,Prisudvikling!$CC$7:$KP$63,I$3),"")</f>
        <v>336.62</v>
      </c>
      <c r="J443" s="105">
        <f>IF(HLOOKUP($BT443,Prisudvikling!$CC$7:$KP$63,J$3)&gt;0,HLOOKUP($BT443,Prisudvikling!$CC$7:$KP$63,J$3),"")</f>
        <v>717.75</v>
      </c>
      <c r="K443" s="105">
        <f>IF(HLOOKUP($BT443,Prisudvikling!$CC$7:$KP$63,K$3)&gt;0,HLOOKUP($BT443,Prisudvikling!$CC$7:$KP$63,K$3),"")</f>
        <v>187</v>
      </c>
      <c r="L443" s="105">
        <f>IF(HLOOKUP($BT443,Prisudvikling!$CC$7:$KP$63,L$3)&gt;0,HLOOKUP($BT443,Prisudvikling!$CC$7:$KP$63,L$3),"")</f>
        <v>205</v>
      </c>
      <c r="M443" s="105">
        <f>IF(HLOOKUP($BT443,Prisudvikling!$CC$7:$KP$63,M$3)&gt;0,HLOOKUP($BT443,Prisudvikling!$CC$7:$KP$63,M$3),"")</f>
        <v>234</v>
      </c>
      <c r="N443" s="105">
        <f>IF(HLOOKUP($BT443,Prisudvikling!$CC$7:$KP$63,N$3)&gt;0,HLOOKUP($BT443,Prisudvikling!$CC$7:$KP$63,N$3),"")</f>
        <v>1082</v>
      </c>
      <c r="O443" s="105">
        <f>IF(HLOOKUP($BT443,Prisudvikling!$CC$7:$KP$63,O$3)&gt;0,HLOOKUP($BT443,Prisudvikling!$CC$7:$KP$63,O$3),"")</f>
        <v>550.25</v>
      </c>
      <c r="P443" s="105">
        <f>IF(HLOOKUP($BT443,Prisudvikling!$CC$7:$KP$63,P$3)&gt;0,HLOOKUP($BT443,Prisudvikling!$CC$7:$KP$63,P$3),"")</f>
        <v>543</v>
      </c>
      <c r="Q443" s="105">
        <f>IF(HLOOKUP($BT443,Prisudvikling!$CC$7:$KP$63,Q$3)&gt;0,HLOOKUP($BT443,Prisudvikling!$CC$7:$KP$63,Q$3),"")</f>
        <v>1350</v>
      </c>
      <c r="R443" s="105">
        <f>IF(HLOOKUP($BT443,Prisudvikling!$CC$7:$KP$63,R$3)&gt;0,HLOOKUP($BT443,Prisudvikling!$CC$7:$KP$63,R$3),"")</f>
        <v>837</v>
      </c>
      <c r="S443" s="105">
        <f>IF(HLOOKUP($BT443,Prisudvikling!$CC$7:$KP$63,S$3)&gt;0,HLOOKUP($BT443,Prisudvikling!$CC$7:$KP$63,S$3),"")</f>
        <v>475</v>
      </c>
      <c r="T443" s="105">
        <f>IF(HLOOKUP($BT443,Prisudvikling!$CC$7:$KP$63,T$3)&gt;0,HLOOKUP($BT443,Prisudvikling!$CC$7:$KP$63,T$3),"")</f>
        <v>495</v>
      </c>
      <c r="U443" s="105">
        <f>IF(HLOOKUP($BT443,Prisudvikling!$CC$7:$KP$63,U$3)&gt;0,HLOOKUP($BT443,Prisudvikling!$CC$7:$KP$63,U$3),"")</f>
        <v>228.5</v>
      </c>
      <c r="V443" s="105">
        <f>IF(HLOOKUP($BT443,Prisudvikling!$CC$7:$KP$63,V$3)&gt;0,HLOOKUP($BT443,Prisudvikling!$CC$7:$KP$63,V$3),"")</f>
        <v>243.25</v>
      </c>
      <c r="W443" s="105">
        <f>IF(HLOOKUP($BT443,Prisudvikling!$CC$7:$KP$63,W$3)&gt;0,HLOOKUP($BT443,Prisudvikling!$CC$7:$KP$63,W$3),"")</f>
        <v>263.5</v>
      </c>
      <c r="X443" s="32" t="str">
        <f>IF(HLOOKUP($BT443,Prisudvikling!$CC$7:$KP$63,X$3)&gt;0,HLOOKUP($BT443,Prisudvikling!$CC$7:$KP$63,X$3),"")</f>
        <v/>
      </c>
      <c r="Y443" s="32">
        <f>IF(HLOOKUP($BT443,Prisudvikling!$CC$7:$KP$63,Y$3)&gt;0,HLOOKUP($BT443,Prisudvikling!$CC$7:$KP$63,Y$3),"")</f>
        <v>1.383432389778718</v>
      </c>
      <c r="Z443" s="32">
        <f>IF(HLOOKUP($BT443,Prisudvikling!$CC$7:$KP$63,Z$3)&gt;0,HLOOKUP($BT443,Prisudvikling!$CC$7:$KP$63,Z$3),"")</f>
        <v>2.8474530741076531</v>
      </c>
      <c r="AA443" s="32">
        <f>IF(HLOOKUP($BT443,Prisudvikling!$CC$7:$KP$63,AA$3)&gt;0,HLOOKUP($BT443,Prisudvikling!$CC$7:$KP$63,AA$3),"")</f>
        <v>1.9005406131426077</v>
      </c>
      <c r="AB443" s="32">
        <f>IF(HLOOKUP($BT443,Prisudvikling!$CC$7:$KP$63,AB$3)&gt;0,HLOOKUP($BT443,Prisudvikling!$CC$7:$KP$63,AB$3),"")</f>
        <v>13</v>
      </c>
      <c r="AC443" s="32">
        <f>IF(HLOOKUP($BT443,Prisudvikling!$CC$7:$KP$63,AC$3)&gt;0,HLOOKUP($BT443,Prisudvikling!$CC$7:$KP$63,AC$3),"")</f>
        <v>12</v>
      </c>
      <c r="AD443" s="32" t="str">
        <f>IF(HLOOKUP($BT443,Prisudvikling!$CC$7:$KP$63,AD$3)&gt;0,HLOOKUP($BT443,Prisudvikling!$CC$7:$KP$63,AD$3),"")</f>
        <v/>
      </c>
      <c r="AE443" s="32" t="str">
        <f>IF(HLOOKUP($BT443,Prisudvikling!$CC$7:$KP$63,AE$3)&gt;0,HLOOKUP($BT443,Prisudvikling!$CC$7:$KP$63,AE$3),"")</f>
        <v/>
      </c>
      <c r="AF443" s="32">
        <f>IF(HLOOKUP($BT443,Prisudvikling!$CC$7:$KP$63,AF$3)&gt;0,HLOOKUP($BT443,Prisudvikling!$CC$7:$KP$63,AF$3),"")</f>
        <v>1090</v>
      </c>
      <c r="AG443" s="32">
        <f>IF(HLOOKUP($BT443,Prisudvikling!$CC$7:$KP$63,AG$3)&gt;0,HLOOKUP($BT443,Prisudvikling!$CC$7:$KP$63,AG$3),"")</f>
        <v>2250</v>
      </c>
      <c r="AH443" s="32">
        <f>IF(HLOOKUP($BT443,Prisudvikling!$CC$7:$KP$63,AH$3)&gt;0,HLOOKUP($BT443,Prisudvikling!$CC$7:$KP$63,AH$3),"")</f>
        <v>1500</v>
      </c>
      <c r="AI443" s="32">
        <f>IF(HLOOKUP($BT443,Prisudvikling!$CC$7:$KP$63,AI$3)&gt;0,HLOOKUP($BT443,Prisudvikling!$CC$7:$KP$63,AI$3),"")</f>
        <v>10260</v>
      </c>
      <c r="AJ443" s="32">
        <f>IF(HLOOKUP($BT443,Prisudvikling!$CC$7:$KP$63,AJ$3)&gt;0,HLOOKUP($BT443,Prisudvikling!$CC$7:$KP$63,AJ$3),"")</f>
        <v>9470</v>
      </c>
      <c r="AK443" s="32" t="str">
        <f>IF(HLOOKUP($BT443,Prisudvikling!$CC$7:$KP$63,AK$3)&gt;0,HLOOKUP($BT443,Prisudvikling!$CC$7:$KP$63,AK$3),"")</f>
        <v xml:space="preserve"> </v>
      </c>
      <c r="AL443" s="32" t="str">
        <f>IF(HLOOKUP($BT443,Prisudvikling!$CC$7:$KP$63,AL$3)&gt;0,HLOOKUP($BT443,Prisudvikling!$CC$7:$KP$63,AL$3),"")</f>
        <v/>
      </c>
      <c r="AM443" s="32" t="str">
        <f>IF(HLOOKUP($BT443,Prisudvikling!$CC$7:$KP$63,AM$3)&gt;0,HLOOKUP($BT443,Prisudvikling!$CC$7:$KP$63,AM$3),"")</f>
        <v/>
      </c>
      <c r="AN443" s="113">
        <f>IF(HLOOKUP($BT443,Prisudvikling!$CC$7:$KP$63,AN$3)&gt;0,HLOOKUP($BT443,Prisudvikling!$CC$7:$KP$63,AN$3),"")</f>
        <v>198.0790544541218</v>
      </c>
      <c r="AO443" s="113">
        <f>IF(HLOOKUP($BT443,Prisudvikling!$CC$7:$KP$63,AO$3)&gt;0,HLOOKUP($BT443,Prisudvikling!$CC$7:$KP$63,AO$3),"")</f>
        <v>206.1</v>
      </c>
      <c r="AP443" s="113">
        <f>IF(HLOOKUP($BT443,Prisudvikling!$CC$7:$KP$63,AP$3)&gt;0,HLOOKUP($BT443,Prisudvikling!$CC$7:$KP$63,AP$3),"")</f>
        <v>197.28017125013636</v>
      </c>
      <c r="AQ443" s="113">
        <f>IF(HLOOKUP($BT443,Prisudvikling!$CC$7:$KP$63,AQ$3)&gt;0,HLOOKUP($BT443,Prisudvikling!$CC$7:$KP$63,AQ$3),"")</f>
        <v>169.53036703633816</v>
      </c>
      <c r="AR443" s="113">
        <f>IF(HLOOKUP($BT443,Prisudvikling!$CC$7:$KP$63,AR$3)&gt;0,HLOOKUP($BT443,Prisudvikling!$CC$7:$KP$63,AR$3),"")</f>
        <v>177.5</v>
      </c>
      <c r="AS443" s="113">
        <f>IF(HLOOKUP($BT443,Prisudvikling!$CC$7:$KP$63,AS$3)&gt;0,HLOOKUP($BT443,Prisudvikling!$CC$7:$KP$63,AS$3),"")</f>
        <v>160.79923148341638</v>
      </c>
      <c r="AT443" s="113">
        <f>IF(HLOOKUP($BT443,Prisudvikling!$CC$7:$KP$63,AT$3)&gt;0,HLOOKUP($BT443,Prisudvikling!$CC$7:$KP$63,AT$3),"")</f>
        <v>141.19964967143648</v>
      </c>
      <c r="AU443" s="113">
        <f>IF(HLOOKUP($BT443,Prisudvikling!$CC$7:$KP$63,AU$3)&gt;0,HLOOKUP($BT443,Prisudvikling!$CC$7:$KP$63,AU$3),"")</f>
        <v>149.19999999999999</v>
      </c>
      <c r="AV443" s="113" t="str">
        <f>IF(HLOOKUP($BT443,Prisudvikling!$CC$7:$KP$63,AV$3)&gt;0,HLOOKUP($BT443,Prisudvikling!$CC$7:$KP$63,AV$3),"")</f>
        <v/>
      </c>
      <c r="AW443" s="113">
        <f>IF(HLOOKUP($BT443,Prisudvikling!$CC$7:$KP$63,AW$3)&gt;0,HLOOKUP($BT443,Prisudvikling!$CC$7:$KP$63,AW$3),"")</f>
        <v>165.42129342840161</v>
      </c>
      <c r="AX443" s="113">
        <f>IF(HLOOKUP($BT443,Prisudvikling!$CC$7:$KP$63,AX$3)&gt;0,HLOOKUP($BT443,Prisudvikling!$CC$7:$KP$63,AX$3),"")</f>
        <v>173.4</v>
      </c>
      <c r="BT443">
        <v>120</v>
      </c>
    </row>
    <row r="444" spans="1:72" x14ac:dyDescent="0.2">
      <c r="A444" s="82">
        <f>IF(HLOOKUP($BT444,Prisudvikling!$CC$7:$KP$63,D$3)&gt;0,YEAR(C444),0)</f>
        <v>2013</v>
      </c>
      <c r="B444" s="82">
        <f>IF(HLOOKUP($BT444,Prisudvikling!$CC$7:$KP$63,D$3)&gt;0,MONTH(C444),0)</f>
        <v>10</v>
      </c>
      <c r="C444" s="65">
        <f>IF(HLOOKUP($BT444,Prisudvikling!$CC$7:$KP$63,D$3)&gt;0,HLOOKUP($BT444,Prisudvikling!$CC$7:$KP$63,C$3),"")</f>
        <v>41551</v>
      </c>
      <c r="D444" s="105">
        <f>IF(HLOOKUP($BT444,Prisudvikling!$CC$7:$KP$63,D$3)&gt;0,HLOOKUP($BT444,Prisudvikling!$CC$7:$KP$63,D$3),"")</f>
        <v>134.5</v>
      </c>
      <c r="E444" s="105">
        <f>IF(HLOOKUP($BT444,Prisudvikling!$CC$7:$KP$63,E$3)&gt;0,HLOOKUP($BT444,Prisudvikling!$CC$7:$KP$63,E$3),"")</f>
        <v>145</v>
      </c>
      <c r="F444" s="105">
        <f>IF(HLOOKUP($BT444,Prisudvikling!$CC$7:$KP$63,F$3)&gt;0,HLOOKUP($BT444,Prisudvikling!$CC$7:$KP$63,F$3),"")</f>
        <v>121</v>
      </c>
      <c r="G444" s="105">
        <f>IF(HLOOKUP($BT444,Prisudvikling!$CC$7:$KP$63,G$3)&gt;0,HLOOKUP($BT444,Prisudvikling!$CC$7:$KP$63,G$3),"")</f>
        <v>210</v>
      </c>
      <c r="H444" s="105">
        <f>IF(HLOOKUP($BT444,Prisudvikling!$CC$7:$KP$63,H$3)&gt;0,HLOOKUP($BT444,Prisudvikling!$CC$7:$KP$63,H$3),"")</f>
        <v>126</v>
      </c>
      <c r="I444" s="105">
        <f>IF(HLOOKUP($BT444,Prisudvikling!$CC$7:$KP$63,I$3)&gt;0,HLOOKUP($BT444,Prisudvikling!$CC$7:$KP$63,I$3),"")</f>
        <v>331</v>
      </c>
      <c r="J444" s="105">
        <f>IF(HLOOKUP($BT444,Prisudvikling!$CC$7:$KP$63,J$3)&gt;0,HLOOKUP($BT444,Prisudvikling!$CC$7:$KP$63,J$3),"")</f>
        <v>695.25</v>
      </c>
      <c r="K444" s="105">
        <f>IF(HLOOKUP($BT444,Prisudvikling!$CC$7:$KP$63,K$3)&gt;0,HLOOKUP($BT444,Prisudvikling!$CC$7:$KP$63,K$3),"")</f>
        <v>186</v>
      </c>
      <c r="L444" s="105">
        <f>IF(HLOOKUP($BT444,Prisudvikling!$CC$7:$KP$63,L$3)&gt;0,HLOOKUP($BT444,Prisudvikling!$CC$7:$KP$63,L$3),"")</f>
        <v>205</v>
      </c>
      <c r="M444" s="105">
        <f>IF(HLOOKUP($BT444,Prisudvikling!$CC$7:$KP$63,M$3)&gt;0,HLOOKUP($BT444,Prisudvikling!$CC$7:$KP$63,M$3),"")</f>
        <v>234</v>
      </c>
      <c r="N444" s="105">
        <f>IF(HLOOKUP($BT444,Prisudvikling!$CC$7:$KP$63,N$3)&gt;0,HLOOKUP($BT444,Prisudvikling!$CC$7:$KP$63,N$3),"")</f>
        <v>1067</v>
      </c>
      <c r="O444" s="105">
        <f>IF(HLOOKUP($BT444,Prisudvikling!$CC$7:$KP$63,O$3)&gt;0,HLOOKUP($BT444,Prisudvikling!$CC$7:$KP$63,O$3),"")</f>
        <v>550.25</v>
      </c>
      <c r="P444" s="105">
        <f>IF(HLOOKUP($BT444,Prisudvikling!$CC$7:$KP$63,P$3)&gt;0,HLOOKUP($BT444,Prisudvikling!$CC$7:$KP$63,P$3),"")</f>
        <v>543</v>
      </c>
      <c r="Q444" s="105">
        <f>IF(HLOOKUP($BT444,Prisudvikling!$CC$7:$KP$63,Q$3)&gt;0,HLOOKUP($BT444,Prisudvikling!$CC$7:$KP$63,Q$3),"")</f>
        <v>1350</v>
      </c>
      <c r="R444" s="105">
        <f>IF(HLOOKUP($BT444,Prisudvikling!$CC$7:$KP$63,R$3)&gt;0,HLOOKUP($BT444,Prisudvikling!$CC$7:$KP$63,R$3),"")</f>
        <v>837</v>
      </c>
      <c r="S444" s="105">
        <f>IF(HLOOKUP($BT444,Prisudvikling!$CC$7:$KP$63,S$3)&gt;0,HLOOKUP($BT444,Prisudvikling!$CC$7:$KP$63,S$3),"")</f>
        <v>475</v>
      </c>
      <c r="T444" s="105">
        <f>IF(HLOOKUP($BT444,Prisudvikling!$CC$7:$KP$63,T$3)&gt;0,HLOOKUP($BT444,Prisudvikling!$CC$7:$KP$63,T$3),"")</f>
        <v>495</v>
      </c>
      <c r="U444" s="105">
        <f>IF(HLOOKUP($BT444,Prisudvikling!$CC$7:$KP$63,U$3)&gt;0,HLOOKUP($BT444,Prisudvikling!$CC$7:$KP$63,U$3),"")</f>
        <v>230.25</v>
      </c>
      <c r="V444" s="105">
        <f>IF(HLOOKUP($BT444,Prisudvikling!$CC$7:$KP$63,V$3)&gt;0,HLOOKUP($BT444,Prisudvikling!$CC$7:$KP$63,V$3),"")</f>
        <v>243.5</v>
      </c>
      <c r="W444" s="105">
        <f>IF(HLOOKUP($BT444,Prisudvikling!$CC$7:$KP$63,W$3)&gt;0,HLOOKUP($BT444,Prisudvikling!$CC$7:$KP$63,W$3),"")</f>
        <v>261.75</v>
      </c>
      <c r="X444" s="32" t="str">
        <f>IF(HLOOKUP($BT444,Prisudvikling!$CC$7:$KP$63,X$3)&gt;0,HLOOKUP($BT444,Prisudvikling!$CC$7:$KP$63,X$3),"")</f>
        <v/>
      </c>
      <c r="Y444" s="32">
        <f>IF(HLOOKUP($BT444,Prisudvikling!$CC$7:$KP$63,Y$3)&gt;0,HLOOKUP($BT444,Prisudvikling!$CC$7:$KP$63,Y$3),"")</f>
        <v>1.3297068600785735</v>
      </c>
      <c r="Z444" s="32">
        <f>IF(HLOOKUP($BT444,Prisudvikling!$CC$7:$KP$63,Z$3)&gt;0,HLOOKUP($BT444,Prisudvikling!$CC$7:$KP$63,Z$3),"")</f>
        <v>2.7534333971323997</v>
      </c>
      <c r="AA444" s="32">
        <f>IF(HLOOKUP($BT444,Prisudvikling!$CC$7:$KP$63,AA$3)&gt;0,HLOOKUP($BT444,Prisudvikling!$CC$7:$KP$63,AA$3),"")</f>
        <v>1.65</v>
      </c>
      <c r="AB444" s="32">
        <f>IF(HLOOKUP($BT444,Prisudvikling!$CC$7:$KP$63,AB$3)&gt;0,HLOOKUP($BT444,Prisudvikling!$CC$7:$KP$63,AB$3),"")</f>
        <v>11</v>
      </c>
      <c r="AC444" s="32">
        <f>IF(HLOOKUP($BT444,Prisudvikling!$CC$7:$KP$63,AC$3)&gt;0,HLOOKUP($BT444,Prisudvikling!$CC$7:$KP$63,AC$3),"")</f>
        <v>11.5</v>
      </c>
      <c r="AD444" s="32" t="str">
        <f>IF(HLOOKUP($BT444,Prisudvikling!$CC$7:$KP$63,AD$3)&gt;0,HLOOKUP($BT444,Prisudvikling!$CC$7:$KP$63,AD$3),"")</f>
        <v/>
      </c>
      <c r="AE444" s="32" t="str">
        <f>IF(HLOOKUP($BT444,Prisudvikling!$CC$7:$KP$63,AE$3)&gt;0,HLOOKUP($BT444,Prisudvikling!$CC$7:$KP$63,AE$3),"")</f>
        <v/>
      </c>
      <c r="AF444" s="32">
        <f>IF(HLOOKUP($BT444,Prisudvikling!$CC$7:$KP$63,AF$3)&gt;0,HLOOKUP($BT444,Prisudvikling!$CC$7:$KP$63,AF$3),"")</f>
        <v>1050</v>
      </c>
      <c r="AG444" s="32">
        <f>IF(HLOOKUP($BT444,Prisudvikling!$CC$7:$KP$63,AG$3)&gt;0,HLOOKUP($BT444,Prisudvikling!$CC$7:$KP$63,AG$3),"")</f>
        <v>2170</v>
      </c>
      <c r="AH444" s="32">
        <f>IF(HLOOKUP($BT444,Prisudvikling!$CC$7:$KP$63,AH$3)&gt;0,HLOOKUP($BT444,Prisudvikling!$CC$7:$KP$63,AH$3),"")</f>
        <v>1300</v>
      </c>
      <c r="AI444" s="32">
        <f>IF(HLOOKUP($BT444,Prisudvikling!$CC$7:$KP$63,AI$3)&gt;0,HLOOKUP($BT444,Prisudvikling!$CC$7:$KP$63,AI$3),"")</f>
        <v>8680</v>
      </c>
      <c r="AJ444" s="32">
        <f>IF(HLOOKUP($BT444,Prisudvikling!$CC$7:$KP$63,AJ$3)&gt;0,HLOOKUP($BT444,Prisudvikling!$CC$7:$KP$63,AJ$3),"")</f>
        <v>9080</v>
      </c>
      <c r="AK444" s="32" t="str">
        <f>IF(HLOOKUP($BT444,Prisudvikling!$CC$7:$KP$63,AK$3)&gt;0,HLOOKUP($BT444,Prisudvikling!$CC$7:$KP$63,AK$3),"")</f>
        <v xml:space="preserve"> </v>
      </c>
      <c r="AL444" s="32" t="str">
        <f>IF(HLOOKUP($BT444,Prisudvikling!$CC$7:$KP$63,AL$3)&gt;0,HLOOKUP($BT444,Prisudvikling!$CC$7:$KP$63,AL$3),"")</f>
        <v/>
      </c>
      <c r="AM444" s="32" t="str">
        <f>IF(HLOOKUP($BT444,Prisudvikling!$CC$7:$KP$63,AM$3)&gt;0,HLOOKUP($BT444,Prisudvikling!$CC$7:$KP$63,AM$3),"")</f>
        <v/>
      </c>
      <c r="AN444" s="113">
        <f>IF(HLOOKUP($BT444,Prisudvikling!$CC$7:$KP$63,AN$3)&gt;0,HLOOKUP($BT444,Prisudvikling!$CC$7:$KP$63,AN$3),"")</f>
        <v>196.80409642500666</v>
      </c>
      <c r="AO444" s="113">
        <f>IF(HLOOKUP($BT444,Prisudvikling!$CC$7:$KP$63,AO$3)&gt;0,HLOOKUP($BT444,Prisudvikling!$CC$7:$KP$63,AO$3),"")</f>
        <v>204.8</v>
      </c>
      <c r="AP444" s="113">
        <f>IF(HLOOKUP($BT444,Prisudvikling!$CC$7:$KP$63,AP$3)&gt;0,HLOOKUP($BT444,Prisudvikling!$CC$7:$KP$63,AP$3),"")</f>
        <v>196.52379632686089</v>
      </c>
      <c r="AQ444" s="113">
        <f>IF(HLOOKUP($BT444,Prisudvikling!$CC$7:$KP$63,AQ$3)&gt;0,HLOOKUP($BT444,Prisudvikling!$CC$7:$KP$63,AQ$3),"")</f>
        <v>168.52939171832787</v>
      </c>
      <c r="AR444" s="113">
        <f>IF(HLOOKUP($BT444,Prisudvikling!$CC$7:$KP$63,AR$3)&gt;0,HLOOKUP($BT444,Prisudvikling!$CC$7:$KP$63,AR$3),"")</f>
        <v>176.5</v>
      </c>
      <c r="AS444" s="113">
        <f>IF(HLOOKUP($BT444,Prisudvikling!$CC$7:$KP$63,AS$3)&gt;0,HLOOKUP($BT444,Prisudvikling!$CC$7:$KP$63,AS$3),"")</f>
        <v>159.96921768193425</v>
      </c>
      <c r="AT444" s="113">
        <f>IF(HLOOKUP($BT444,Prisudvikling!$CC$7:$KP$63,AT$3)&gt;0,HLOOKUP($BT444,Prisudvikling!$CC$7:$KP$63,AT$3),"")</f>
        <v>141.01241436799984</v>
      </c>
      <c r="AU444" s="113">
        <f>IF(HLOOKUP($BT444,Prisudvikling!$CC$7:$KP$63,AU$3)&gt;0,HLOOKUP($BT444,Prisudvikling!$CC$7:$KP$63,AU$3),"")</f>
        <v>149</v>
      </c>
      <c r="AV444" s="113" t="str">
        <f>IF(HLOOKUP($BT444,Prisudvikling!$CC$7:$KP$63,AV$3)&gt;0,HLOOKUP($BT444,Prisudvikling!$CC$7:$KP$63,AV$3),"")</f>
        <v/>
      </c>
      <c r="AW444" s="113">
        <f>IF(HLOOKUP($BT444,Prisudvikling!$CC$7:$KP$63,AW$3)&gt;0,HLOOKUP($BT444,Prisudvikling!$CC$7:$KP$63,AW$3),"")</f>
        <v>164.67545789005277</v>
      </c>
      <c r="AX444" s="113">
        <f>IF(HLOOKUP($BT444,Prisudvikling!$CC$7:$KP$63,AX$3)&gt;0,HLOOKUP($BT444,Prisudvikling!$CC$7:$KP$63,AX$3),"")</f>
        <v>172.7</v>
      </c>
      <c r="BT444">
        <v>121</v>
      </c>
    </row>
    <row r="445" spans="1:72" x14ac:dyDescent="0.2">
      <c r="A445" s="82">
        <f>IF(HLOOKUP($BT445,Prisudvikling!$CC$7:$KP$63,D$3)&gt;0,YEAR(C445),0)</f>
        <v>2013</v>
      </c>
      <c r="B445" s="82">
        <f>IF(HLOOKUP($BT445,Prisudvikling!$CC$7:$KP$63,D$3)&gt;0,MONTH(C445),0)</f>
        <v>10</v>
      </c>
      <c r="C445" s="65">
        <f>IF(HLOOKUP($BT445,Prisudvikling!$CC$7:$KP$63,D$3)&gt;0,HLOOKUP($BT445,Prisudvikling!$CC$7:$KP$63,C$3),"")</f>
        <v>41558</v>
      </c>
      <c r="D445" s="105">
        <f>IF(HLOOKUP($BT445,Prisudvikling!$CC$7:$KP$63,D$3)&gt;0,HLOOKUP($BT445,Prisudvikling!$CC$7:$KP$63,D$3),"")</f>
        <v>134.5</v>
      </c>
      <c r="E445" s="105">
        <f>IF(HLOOKUP($BT445,Prisudvikling!$CC$7:$KP$63,E$3)&gt;0,HLOOKUP($BT445,Prisudvikling!$CC$7:$KP$63,E$3),"")</f>
        <v>147</v>
      </c>
      <c r="F445" s="105">
        <f>IF(HLOOKUP($BT445,Prisudvikling!$CC$7:$KP$63,F$3)&gt;0,HLOOKUP($BT445,Prisudvikling!$CC$7:$KP$63,F$3),"")</f>
        <v>121</v>
      </c>
      <c r="G445" s="105">
        <f>IF(HLOOKUP($BT445,Prisudvikling!$CC$7:$KP$63,G$3)&gt;0,HLOOKUP($BT445,Prisudvikling!$CC$7:$KP$63,G$3),"")</f>
        <v>210</v>
      </c>
      <c r="H445" s="105">
        <f>IF(HLOOKUP($BT445,Prisudvikling!$CC$7:$KP$63,H$3)&gt;0,HLOOKUP($BT445,Prisudvikling!$CC$7:$KP$63,H$3),"")</f>
        <v>126</v>
      </c>
      <c r="I445" s="105">
        <f>IF(HLOOKUP($BT445,Prisudvikling!$CC$7:$KP$63,I$3)&gt;0,HLOOKUP($BT445,Prisudvikling!$CC$7:$KP$63,I$3),"")</f>
        <v>329</v>
      </c>
      <c r="J445" s="105">
        <f>IF(HLOOKUP($BT445,Prisudvikling!$CC$7:$KP$63,J$3)&gt;0,HLOOKUP($BT445,Prisudvikling!$CC$7:$KP$63,J$3),"")</f>
        <v>695.25</v>
      </c>
      <c r="K445" s="105">
        <f>IF(HLOOKUP($BT445,Prisudvikling!$CC$7:$KP$63,K$3)&gt;0,HLOOKUP($BT445,Prisudvikling!$CC$7:$KP$63,K$3),"")</f>
        <v>186</v>
      </c>
      <c r="L445" s="105">
        <f>IF(HLOOKUP($BT445,Prisudvikling!$CC$7:$KP$63,L$3)&gt;0,HLOOKUP($BT445,Prisudvikling!$CC$7:$KP$63,L$3),"")</f>
        <v>205</v>
      </c>
      <c r="M445" s="105">
        <f>IF(HLOOKUP($BT445,Prisudvikling!$CC$7:$KP$63,M$3)&gt;0,HLOOKUP($BT445,Prisudvikling!$CC$7:$KP$63,M$3),"")</f>
        <v>192</v>
      </c>
      <c r="N445" s="105">
        <f>IF(HLOOKUP($BT445,Prisudvikling!$CC$7:$KP$63,N$3)&gt;0,HLOOKUP($BT445,Prisudvikling!$CC$7:$KP$63,N$3),"")</f>
        <v>1067</v>
      </c>
      <c r="O445" s="105">
        <f>IF(HLOOKUP($BT445,Prisudvikling!$CC$7:$KP$63,O$3)&gt;0,HLOOKUP($BT445,Prisudvikling!$CC$7:$KP$63,O$3),"")</f>
        <v>543</v>
      </c>
      <c r="P445" s="105">
        <f>IF(HLOOKUP($BT445,Prisudvikling!$CC$7:$KP$63,P$3)&gt;0,HLOOKUP($BT445,Prisudvikling!$CC$7:$KP$63,P$3),"")</f>
        <v>560</v>
      </c>
      <c r="Q445" s="105">
        <f>IF(HLOOKUP($BT445,Prisudvikling!$CC$7:$KP$63,Q$3)&gt;0,HLOOKUP($BT445,Prisudvikling!$CC$7:$KP$63,Q$3),"")</f>
        <v>1350</v>
      </c>
      <c r="R445" s="105">
        <f>IF(HLOOKUP($BT445,Prisudvikling!$CC$7:$KP$63,R$3)&gt;0,HLOOKUP($BT445,Prisudvikling!$CC$7:$KP$63,R$3),"")</f>
        <v>836</v>
      </c>
      <c r="S445" s="105">
        <f>IF(HLOOKUP($BT445,Prisudvikling!$CC$7:$KP$63,S$3)&gt;0,HLOOKUP($BT445,Prisudvikling!$CC$7:$KP$63,S$3),"")</f>
        <v>474</v>
      </c>
      <c r="T445" s="105">
        <f>IF(HLOOKUP($BT445,Prisudvikling!$CC$7:$KP$63,T$3)&gt;0,HLOOKUP($BT445,Prisudvikling!$CC$7:$KP$63,T$3),"")</f>
        <v>495</v>
      </c>
      <c r="U445" s="105">
        <f>IF(HLOOKUP($BT445,Prisudvikling!$CC$7:$KP$63,U$3)&gt;0,HLOOKUP($BT445,Prisudvikling!$CC$7:$KP$63,U$3),"")</f>
        <v>228.75</v>
      </c>
      <c r="V445" s="105">
        <f>IF(HLOOKUP($BT445,Prisudvikling!$CC$7:$KP$63,V$3)&gt;0,HLOOKUP($BT445,Prisudvikling!$CC$7:$KP$63,V$3),"")</f>
        <v>244.5</v>
      </c>
      <c r="W445" s="105">
        <f>IF(HLOOKUP($BT445,Prisudvikling!$CC$7:$KP$63,W$3)&gt;0,HLOOKUP($BT445,Prisudvikling!$CC$7:$KP$63,W$3),"")</f>
        <v>262.75</v>
      </c>
      <c r="X445" s="32" t="str">
        <f>IF(HLOOKUP($BT445,Prisudvikling!$CC$7:$KP$63,X$3)&gt;0,HLOOKUP($BT445,Prisudvikling!$CC$7:$KP$63,X$3),"")</f>
        <v/>
      </c>
      <c r="Y445" s="32">
        <f>IF(HLOOKUP($BT445,Prisudvikling!$CC$7:$KP$63,Y$3)&gt;0,HLOOKUP($BT445,Prisudvikling!$CC$7:$KP$63,Y$3),"")</f>
        <v>1.3297068600785735</v>
      </c>
      <c r="Z445" s="32">
        <f>IF(HLOOKUP($BT445,Prisudvikling!$CC$7:$KP$63,Z$3)&gt;0,HLOOKUP($BT445,Prisudvikling!$CC$7:$KP$63,Z$3),"")</f>
        <v>2.7534333971323997</v>
      </c>
      <c r="AA445" s="32">
        <f>IF(HLOOKUP($BT445,Prisudvikling!$CC$7:$KP$63,AA$3)&gt;0,HLOOKUP($BT445,Prisudvikling!$CC$7:$KP$63,AA$3),"")</f>
        <v>1.65</v>
      </c>
      <c r="AB445" s="32">
        <f>IF(HLOOKUP($BT445,Prisudvikling!$CC$7:$KP$63,AB$3)&gt;0,HLOOKUP($BT445,Prisudvikling!$CC$7:$KP$63,AB$3),"")</f>
        <v>11</v>
      </c>
      <c r="AC445" s="32">
        <f>IF(HLOOKUP($BT445,Prisudvikling!$CC$7:$KP$63,AC$3)&gt;0,HLOOKUP($BT445,Prisudvikling!$CC$7:$KP$63,AC$3),"")</f>
        <v>11.5</v>
      </c>
      <c r="AD445" s="32" t="str">
        <f>IF(HLOOKUP($BT445,Prisudvikling!$CC$7:$KP$63,AD$3)&gt;0,HLOOKUP($BT445,Prisudvikling!$CC$7:$KP$63,AD$3),"")</f>
        <v/>
      </c>
      <c r="AE445" s="32" t="str">
        <f>IF(HLOOKUP($BT445,Prisudvikling!$CC$7:$KP$63,AE$3)&gt;0,HLOOKUP($BT445,Prisudvikling!$CC$7:$KP$63,AE$3),"")</f>
        <v/>
      </c>
      <c r="AF445" s="32">
        <f>IF(HLOOKUP($BT445,Prisudvikling!$CC$7:$KP$63,AF$3)&gt;0,HLOOKUP($BT445,Prisudvikling!$CC$7:$KP$63,AF$3),"")</f>
        <v>1050</v>
      </c>
      <c r="AG445" s="32">
        <f>IF(HLOOKUP($BT445,Prisudvikling!$CC$7:$KP$63,AG$3)&gt;0,HLOOKUP($BT445,Prisudvikling!$CC$7:$KP$63,AG$3),"")</f>
        <v>2170</v>
      </c>
      <c r="AH445" s="32">
        <f>IF(HLOOKUP($BT445,Prisudvikling!$CC$7:$KP$63,AH$3)&gt;0,HLOOKUP($BT445,Prisudvikling!$CC$7:$KP$63,AH$3),"")</f>
        <v>1300</v>
      </c>
      <c r="AI445" s="32">
        <f>IF(HLOOKUP($BT445,Prisudvikling!$CC$7:$KP$63,AI$3)&gt;0,HLOOKUP($BT445,Prisudvikling!$CC$7:$KP$63,AI$3),"")</f>
        <v>8680</v>
      </c>
      <c r="AJ445" s="32">
        <f>IF(HLOOKUP($BT445,Prisudvikling!$CC$7:$KP$63,AJ$3)&gt;0,HLOOKUP($BT445,Prisudvikling!$CC$7:$KP$63,AJ$3),"")</f>
        <v>9080</v>
      </c>
      <c r="AK445" s="32" t="str">
        <f>IF(HLOOKUP($BT445,Prisudvikling!$CC$7:$KP$63,AK$3)&gt;0,HLOOKUP($BT445,Prisudvikling!$CC$7:$KP$63,AK$3),"")</f>
        <v xml:space="preserve"> </v>
      </c>
      <c r="AL445" s="32" t="str">
        <f>IF(HLOOKUP($BT445,Prisudvikling!$CC$7:$KP$63,AL$3)&gt;0,HLOOKUP($BT445,Prisudvikling!$CC$7:$KP$63,AL$3),"")</f>
        <v/>
      </c>
      <c r="AM445" s="32" t="str">
        <f>IF(HLOOKUP($BT445,Prisudvikling!$CC$7:$KP$63,AM$3)&gt;0,HLOOKUP($BT445,Prisudvikling!$CC$7:$KP$63,AM$3),"")</f>
        <v/>
      </c>
      <c r="AN445" s="113">
        <f>IF(HLOOKUP($BT445,Prisudvikling!$CC$7:$KP$63,AN$3)&gt;0,HLOOKUP($BT445,Prisudvikling!$CC$7:$KP$63,AN$3),"")</f>
        <v>197.83056791768396</v>
      </c>
      <c r="AO445" s="113">
        <f>IF(HLOOKUP($BT445,Prisudvikling!$CC$7:$KP$63,AO$3)&gt;0,HLOOKUP($BT445,Prisudvikling!$CC$7:$KP$63,AO$3),"")</f>
        <v>205.8</v>
      </c>
      <c r="AP445" s="113">
        <f>IF(HLOOKUP($BT445,Prisudvikling!$CC$7:$KP$63,AP$3)&gt;0,HLOOKUP($BT445,Prisudvikling!$CC$7:$KP$63,AP$3),"")</f>
        <v>197.42656243238054</v>
      </c>
      <c r="AQ445" s="113">
        <f>IF(HLOOKUP($BT445,Prisudvikling!$CC$7:$KP$63,AQ$3)&gt;0,HLOOKUP($BT445,Prisudvikling!$CC$7:$KP$63,AQ$3),"")</f>
        <v>169.04997413594489</v>
      </c>
      <c r="AR445" s="113">
        <f>IF(HLOOKUP($BT445,Prisudvikling!$CC$7:$KP$63,AR$3)&gt;0,HLOOKUP($BT445,Prisudvikling!$CC$7:$KP$63,AR$3),"")</f>
        <v>177</v>
      </c>
      <c r="AS445" s="113">
        <f>IF(HLOOKUP($BT445,Prisudvikling!$CC$7:$KP$63,AS$3)&gt;0,HLOOKUP($BT445,Prisudvikling!$CC$7:$KP$63,AS$3),"")</f>
        <v>160.7452554763932</v>
      </c>
      <c r="AT445" s="113">
        <f>IF(HLOOKUP($BT445,Prisudvikling!$CC$7:$KP$63,AT$3)&gt;0,HLOOKUP($BT445,Prisudvikling!$CC$7:$KP$63,AT$3),"")</f>
        <v>141.46960433721588</v>
      </c>
      <c r="AU445" s="113">
        <f>IF(HLOOKUP($BT445,Prisudvikling!$CC$7:$KP$63,AU$3)&gt;0,HLOOKUP($BT445,Prisudvikling!$CC$7:$KP$63,AU$3),"")</f>
        <v>149.5</v>
      </c>
      <c r="AV445" s="113" t="str">
        <f>IF(HLOOKUP($BT445,Prisudvikling!$CC$7:$KP$63,AV$3)&gt;0,HLOOKUP($BT445,Prisudvikling!$CC$7:$KP$63,AV$3),"")</f>
        <v/>
      </c>
      <c r="AW445" s="113">
        <f>IF(HLOOKUP($BT445,Prisudvikling!$CC$7:$KP$63,AW$3)&gt;0,HLOOKUP($BT445,Prisudvikling!$CC$7:$KP$63,AW$3),"")</f>
        <v>165.057124959503</v>
      </c>
      <c r="AX445" s="113">
        <f>IF(HLOOKUP($BT445,Prisudvikling!$CC$7:$KP$63,AX$3)&gt;0,HLOOKUP($BT445,Prisudvikling!$CC$7:$KP$63,AX$3),"")</f>
        <v>173.1</v>
      </c>
      <c r="BT445">
        <v>122</v>
      </c>
    </row>
    <row r="446" spans="1:72" x14ac:dyDescent="0.2">
      <c r="A446" s="82">
        <f>IF(HLOOKUP($BT446,Prisudvikling!$CC$7:$KP$63,D$3)&gt;0,YEAR(C446),0)</f>
        <v>2013</v>
      </c>
      <c r="B446" s="82">
        <f>IF(HLOOKUP($BT446,Prisudvikling!$CC$7:$KP$63,D$3)&gt;0,MONTH(C446),0)</f>
        <v>10</v>
      </c>
      <c r="C446" s="65">
        <f>IF(HLOOKUP($BT446,Prisudvikling!$CC$7:$KP$63,D$3)&gt;0,HLOOKUP($BT446,Prisudvikling!$CC$7:$KP$63,C$3),"")</f>
        <v>41565</v>
      </c>
      <c r="D446" s="105">
        <f>IF(HLOOKUP($BT446,Prisudvikling!$CC$7:$KP$63,D$3)&gt;0,HLOOKUP($BT446,Prisudvikling!$CC$7:$KP$63,D$3),"")</f>
        <v>136</v>
      </c>
      <c r="E446" s="105">
        <f>IF(HLOOKUP($BT446,Prisudvikling!$CC$7:$KP$63,E$3)&gt;0,HLOOKUP($BT446,Prisudvikling!$CC$7:$KP$63,E$3),"")</f>
        <v>147</v>
      </c>
      <c r="F446" s="105">
        <f>IF(HLOOKUP($BT446,Prisudvikling!$CC$7:$KP$63,F$3)&gt;0,HLOOKUP($BT446,Prisudvikling!$CC$7:$KP$63,F$3),"")</f>
        <v>122</v>
      </c>
      <c r="G446" s="105">
        <f>IF(HLOOKUP($BT446,Prisudvikling!$CC$7:$KP$63,G$3)&gt;0,HLOOKUP($BT446,Prisudvikling!$CC$7:$KP$63,G$3),"")</f>
        <v>210</v>
      </c>
      <c r="H446" s="105">
        <f>IF(HLOOKUP($BT446,Prisudvikling!$CC$7:$KP$63,H$3)&gt;0,HLOOKUP($BT446,Prisudvikling!$CC$7:$KP$63,H$3),"")</f>
        <v>126</v>
      </c>
      <c r="I446" s="105">
        <f>IF(HLOOKUP($BT446,Prisudvikling!$CC$7:$KP$63,I$3)&gt;0,HLOOKUP($BT446,Prisudvikling!$CC$7:$KP$63,I$3),"")</f>
        <v>342</v>
      </c>
      <c r="J446" s="105">
        <f>IF(HLOOKUP($BT446,Prisudvikling!$CC$7:$KP$63,J$3)&gt;0,HLOOKUP($BT446,Prisudvikling!$CC$7:$KP$63,J$3),"")</f>
        <v>710.25</v>
      </c>
      <c r="K446" s="105">
        <f>IF(HLOOKUP($BT446,Prisudvikling!$CC$7:$KP$63,K$3)&gt;0,HLOOKUP($BT446,Prisudvikling!$CC$7:$KP$63,K$3),"")</f>
        <v>191</v>
      </c>
      <c r="L446" s="105">
        <f>IF(HLOOKUP($BT446,Prisudvikling!$CC$7:$KP$63,L$3)&gt;0,HLOOKUP($BT446,Prisudvikling!$CC$7:$KP$63,L$3),"")</f>
        <v>205</v>
      </c>
      <c r="M446" s="105">
        <f>IF(HLOOKUP($BT446,Prisudvikling!$CC$7:$KP$63,M$3)&gt;0,HLOOKUP($BT446,Prisudvikling!$CC$7:$KP$63,M$3),"")</f>
        <v>194</v>
      </c>
      <c r="N446" s="105">
        <f>IF(HLOOKUP($BT446,Prisudvikling!$CC$7:$KP$63,N$3)&gt;0,HLOOKUP($BT446,Prisudvikling!$CC$7:$KP$63,N$3),"")</f>
        <v>1067</v>
      </c>
      <c r="O446" s="105">
        <f>IF(HLOOKUP($BT446,Prisudvikling!$CC$7:$KP$63,O$3)&gt;0,HLOOKUP($BT446,Prisudvikling!$CC$7:$KP$63,O$3),"")</f>
        <v>535.75</v>
      </c>
      <c r="P446" s="105">
        <f>IF(HLOOKUP($BT446,Prisudvikling!$CC$7:$KP$63,P$3)&gt;0,HLOOKUP($BT446,Prisudvikling!$CC$7:$KP$63,P$3),"")</f>
        <v>560</v>
      </c>
      <c r="Q446" s="105">
        <f>IF(HLOOKUP($BT446,Prisudvikling!$CC$7:$KP$63,Q$3)&gt;0,HLOOKUP($BT446,Prisudvikling!$CC$7:$KP$63,Q$3),"")</f>
        <v>1350</v>
      </c>
      <c r="R446" s="105">
        <f>IF(HLOOKUP($BT446,Prisudvikling!$CC$7:$KP$63,R$3)&gt;0,HLOOKUP($BT446,Prisudvikling!$CC$7:$KP$63,R$3),"")</f>
        <v>836</v>
      </c>
      <c r="S446" s="105">
        <f>IF(HLOOKUP($BT446,Prisudvikling!$CC$7:$KP$63,S$3)&gt;0,HLOOKUP($BT446,Prisudvikling!$CC$7:$KP$63,S$3),"")</f>
        <v>474</v>
      </c>
      <c r="T446" s="105">
        <f>IF(HLOOKUP($BT446,Prisudvikling!$CC$7:$KP$63,T$3)&gt;0,HLOOKUP($BT446,Prisudvikling!$CC$7:$KP$63,T$3),"")</f>
        <v>473</v>
      </c>
      <c r="U446" s="105">
        <f>IF(HLOOKUP($BT446,Prisudvikling!$CC$7:$KP$63,U$3)&gt;0,HLOOKUP($BT446,Prisudvikling!$CC$7:$KP$63,U$3),"")</f>
        <v>229.75</v>
      </c>
      <c r="V446" s="105">
        <f>IF(HLOOKUP($BT446,Prisudvikling!$CC$7:$KP$63,V$3)&gt;0,HLOOKUP($BT446,Prisudvikling!$CC$7:$KP$63,V$3),"")</f>
        <v>245.25</v>
      </c>
      <c r="W446" s="105">
        <f>IF(HLOOKUP($BT446,Prisudvikling!$CC$7:$KP$63,W$3)&gt;0,HLOOKUP($BT446,Prisudvikling!$CC$7:$KP$63,W$3),"")</f>
        <v>263.75</v>
      </c>
      <c r="X446" s="32" t="str">
        <f>IF(HLOOKUP($BT446,Prisudvikling!$CC$7:$KP$63,X$3)&gt;0,HLOOKUP($BT446,Prisudvikling!$CC$7:$KP$63,X$3),"")</f>
        <v/>
      </c>
      <c r="Y446" s="32">
        <f>IF(HLOOKUP($BT446,Prisudvikling!$CC$7:$KP$63,Y$3)&gt;0,HLOOKUP($BT446,Prisudvikling!$CC$7:$KP$63,Y$3),"")</f>
        <v>1.3297068600785735</v>
      </c>
      <c r="Z446" s="32">
        <f>IF(HLOOKUP($BT446,Prisudvikling!$CC$7:$KP$63,Z$3)&gt;0,HLOOKUP($BT446,Prisudvikling!$CC$7:$KP$63,Z$3),"")</f>
        <v>2.7534333971323997</v>
      </c>
      <c r="AA446" s="32">
        <f>IF(HLOOKUP($BT446,Prisudvikling!$CC$7:$KP$63,AA$3)&gt;0,HLOOKUP($BT446,Prisudvikling!$CC$7:$KP$63,AA$3),"")</f>
        <v>1.65</v>
      </c>
      <c r="AB446" s="32">
        <f>IF(HLOOKUP($BT446,Prisudvikling!$CC$7:$KP$63,AB$3)&gt;0,HLOOKUP($BT446,Prisudvikling!$CC$7:$KP$63,AB$3),"")</f>
        <v>11</v>
      </c>
      <c r="AC446" s="32">
        <f>IF(HLOOKUP($BT446,Prisudvikling!$CC$7:$KP$63,AC$3)&gt;0,HLOOKUP($BT446,Prisudvikling!$CC$7:$KP$63,AC$3),"")</f>
        <v>11.5</v>
      </c>
      <c r="AD446" s="32" t="str">
        <f>IF(HLOOKUP($BT446,Prisudvikling!$CC$7:$KP$63,AD$3)&gt;0,HLOOKUP($BT446,Prisudvikling!$CC$7:$KP$63,AD$3),"")</f>
        <v/>
      </c>
      <c r="AE446" s="32" t="str">
        <f>IF(HLOOKUP($BT446,Prisudvikling!$CC$7:$KP$63,AE$3)&gt;0,HLOOKUP($BT446,Prisudvikling!$CC$7:$KP$63,AE$3),"")</f>
        <v/>
      </c>
      <c r="AF446" s="32">
        <f>IF(HLOOKUP($BT446,Prisudvikling!$CC$7:$KP$63,AF$3)&gt;0,HLOOKUP($BT446,Prisudvikling!$CC$7:$KP$63,AF$3),"")</f>
        <v>1050</v>
      </c>
      <c r="AG446" s="32">
        <f>IF(HLOOKUP($BT446,Prisudvikling!$CC$7:$KP$63,AG$3)&gt;0,HLOOKUP($BT446,Prisudvikling!$CC$7:$KP$63,AG$3),"")</f>
        <v>2170</v>
      </c>
      <c r="AH446" s="32">
        <f>IF(HLOOKUP($BT446,Prisudvikling!$CC$7:$KP$63,AH$3)&gt;0,HLOOKUP($BT446,Prisudvikling!$CC$7:$KP$63,AH$3),"")</f>
        <v>1300</v>
      </c>
      <c r="AI446" s="32">
        <f>IF(HLOOKUP($BT446,Prisudvikling!$CC$7:$KP$63,AI$3)&gt;0,HLOOKUP($BT446,Prisudvikling!$CC$7:$KP$63,AI$3),"")</f>
        <v>8680</v>
      </c>
      <c r="AJ446" s="32">
        <f>IF(HLOOKUP($BT446,Prisudvikling!$CC$7:$KP$63,AJ$3)&gt;0,HLOOKUP($BT446,Prisudvikling!$CC$7:$KP$63,AJ$3),"")</f>
        <v>9080</v>
      </c>
      <c r="AK446" s="32" t="str">
        <f>IF(HLOOKUP($BT446,Prisudvikling!$CC$7:$KP$63,AK$3)&gt;0,HLOOKUP($BT446,Prisudvikling!$CC$7:$KP$63,AK$3),"")</f>
        <v xml:space="preserve"> </v>
      </c>
      <c r="AL446" s="32" t="str">
        <f>IF(HLOOKUP($BT446,Prisudvikling!$CC$7:$KP$63,AL$3)&gt;0,HLOOKUP($BT446,Prisudvikling!$CC$7:$KP$63,AL$3),"")</f>
        <v/>
      </c>
      <c r="AM446" s="32" t="str">
        <f>IF(HLOOKUP($BT446,Prisudvikling!$CC$7:$KP$63,AM$3)&gt;0,HLOOKUP($BT446,Prisudvikling!$CC$7:$KP$63,AM$3),"")</f>
        <v/>
      </c>
      <c r="AN446" s="113">
        <f>IF(HLOOKUP($BT446,Prisudvikling!$CC$7:$KP$63,AN$3)&gt;0,HLOOKUP($BT446,Prisudvikling!$CC$7:$KP$63,AN$3),"")</f>
        <v>198.68800310725817</v>
      </c>
      <c r="AO446" s="113">
        <f>IF(HLOOKUP($BT446,Prisudvikling!$CC$7:$KP$63,AO$3)&gt;0,HLOOKUP($BT446,Prisudvikling!$CC$7:$KP$63,AO$3),"")</f>
        <v>206.7</v>
      </c>
      <c r="AP446" s="113">
        <f>IF(HLOOKUP($BT446,Prisudvikling!$CC$7:$KP$63,AP$3)&gt;0,HLOOKUP($BT446,Prisudvikling!$CC$7:$KP$63,AP$3),"")</f>
        <v>199.02773392494035</v>
      </c>
      <c r="AQ446" s="113">
        <f>IF(HLOOKUP($BT446,Prisudvikling!$CC$7:$KP$63,AQ$3)&gt;0,HLOOKUP($BT446,Prisudvikling!$CC$7:$KP$63,AQ$3),"")</f>
        <v>170.36873928653759</v>
      </c>
      <c r="AR446" s="113">
        <f>IF(HLOOKUP($BT446,Prisudvikling!$CC$7:$KP$63,AR$3)&gt;0,HLOOKUP($BT446,Prisudvikling!$CC$7:$KP$63,AR$3),"")</f>
        <v>178.4</v>
      </c>
      <c r="AS446" s="113">
        <f>IF(HLOOKUP($BT446,Prisudvikling!$CC$7:$KP$63,AS$3)&gt;0,HLOOKUP($BT446,Prisudvikling!$CC$7:$KP$63,AS$3),"")</f>
        <v>162.62355524270413</v>
      </c>
      <c r="AT446" s="113">
        <f>IF(HLOOKUP($BT446,Prisudvikling!$CC$7:$KP$63,AT$3)&gt;0,HLOOKUP($BT446,Prisudvikling!$CC$7:$KP$63,AT$3),"")</f>
        <v>142.0493791158427</v>
      </c>
      <c r="AU446" s="113">
        <f>IF(HLOOKUP($BT446,Prisudvikling!$CC$7:$KP$63,AU$3)&gt;0,HLOOKUP($BT446,Prisudvikling!$CC$7:$KP$63,AU$3),"")</f>
        <v>150</v>
      </c>
      <c r="AV446" s="113" t="str">
        <f>IF(HLOOKUP($BT446,Prisudvikling!$CC$7:$KP$63,AV$3)&gt;0,HLOOKUP($BT446,Prisudvikling!$CC$7:$KP$63,AV$3),"")</f>
        <v/>
      </c>
      <c r="AW446" s="113">
        <f>IF(HLOOKUP($BT446,Prisudvikling!$CC$7:$KP$63,AW$3)&gt;0,HLOOKUP($BT446,Prisudvikling!$CC$7:$KP$63,AW$3),"")</f>
        <v>166.15381920040605</v>
      </c>
      <c r="AX446" s="113">
        <f>IF(HLOOKUP($BT446,Prisudvikling!$CC$7:$KP$63,AX$3)&gt;0,HLOOKUP($BT446,Prisudvikling!$CC$7:$KP$63,AX$3),"")</f>
        <v>174.2</v>
      </c>
      <c r="BT446">
        <v>123</v>
      </c>
    </row>
    <row r="447" spans="1:72" x14ac:dyDescent="0.2">
      <c r="A447" s="82">
        <f>IF(HLOOKUP($BT447,Prisudvikling!$CC$7:$KP$63,D$3)&gt;0,YEAR(C447),0)</f>
        <v>2013</v>
      </c>
      <c r="B447" s="82">
        <f>IF(HLOOKUP($BT447,Prisudvikling!$CC$7:$KP$63,D$3)&gt;0,MONTH(C447),0)</f>
        <v>10</v>
      </c>
      <c r="C447" s="65">
        <f>IF(HLOOKUP($BT447,Prisudvikling!$CC$7:$KP$63,D$3)&gt;0,HLOOKUP($BT447,Prisudvikling!$CC$7:$KP$63,C$3),"")</f>
        <v>41572</v>
      </c>
      <c r="D447" s="105">
        <f>IF(HLOOKUP($BT447,Prisudvikling!$CC$7:$KP$63,D$3)&gt;0,HLOOKUP($BT447,Prisudvikling!$CC$7:$KP$63,D$3),"")</f>
        <v>134</v>
      </c>
      <c r="E447" s="105">
        <f>IF(HLOOKUP($BT447,Prisudvikling!$CC$7:$KP$63,E$3)&gt;0,HLOOKUP($BT447,Prisudvikling!$CC$7:$KP$63,E$3),"")</f>
        <v>147</v>
      </c>
      <c r="F447" s="105">
        <f>IF(HLOOKUP($BT447,Prisudvikling!$CC$7:$KP$63,F$3)&gt;0,HLOOKUP($BT447,Prisudvikling!$CC$7:$KP$63,F$3),"")</f>
        <v>124</v>
      </c>
      <c r="G447" s="105">
        <f>IF(HLOOKUP($BT447,Prisudvikling!$CC$7:$KP$63,G$3)&gt;0,HLOOKUP($BT447,Prisudvikling!$CC$7:$KP$63,G$3),"")</f>
        <v>210</v>
      </c>
      <c r="H447" s="105">
        <f>IF(HLOOKUP($BT447,Prisudvikling!$CC$7:$KP$63,H$3)&gt;0,HLOOKUP($BT447,Prisudvikling!$CC$7:$KP$63,H$3),"")</f>
        <v>126</v>
      </c>
      <c r="I447" s="105">
        <f>IF(HLOOKUP($BT447,Prisudvikling!$CC$7:$KP$63,I$3)&gt;0,HLOOKUP($BT447,Prisudvikling!$CC$7:$KP$63,I$3),"")</f>
        <v>339</v>
      </c>
      <c r="J447" s="105">
        <f>IF(HLOOKUP($BT447,Prisudvikling!$CC$7:$KP$63,J$3)&gt;0,HLOOKUP($BT447,Prisudvikling!$CC$7:$KP$63,J$3),"")</f>
        <v>710.25</v>
      </c>
      <c r="K447" s="105">
        <f>IF(HLOOKUP($BT447,Prisudvikling!$CC$7:$KP$63,K$3)&gt;0,HLOOKUP($BT447,Prisudvikling!$CC$7:$KP$63,K$3),"")</f>
        <v>197</v>
      </c>
      <c r="L447" s="105">
        <f>IF(HLOOKUP($BT447,Prisudvikling!$CC$7:$KP$63,L$3)&gt;0,HLOOKUP($BT447,Prisudvikling!$CC$7:$KP$63,L$3),"")</f>
        <v>205</v>
      </c>
      <c r="M447" s="105">
        <f>IF(HLOOKUP($BT447,Prisudvikling!$CC$7:$KP$63,M$3)&gt;0,HLOOKUP($BT447,Prisudvikling!$CC$7:$KP$63,M$3),"")</f>
        <v>194</v>
      </c>
      <c r="N447" s="105">
        <f>IF(HLOOKUP($BT447,Prisudvikling!$CC$7:$KP$63,N$3)&gt;0,HLOOKUP($BT447,Prisudvikling!$CC$7:$KP$63,N$3),"")</f>
        <v>1067</v>
      </c>
      <c r="O447" s="105">
        <f>IF(HLOOKUP($BT447,Prisudvikling!$CC$7:$KP$63,O$3)&gt;0,HLOOKUP($BT447,Prisudvikling!$CC$7:$KP$63,O$3),"")</f>
        <v>535.75</v>
      </c>
      <c r="P447" s="105">
        <f>IF(HLOOKUP($BT447,Prisudvikling!$CC$7:$KP$63,P$3)&gt;0,HLOOKUP($BT447,Prisudvikling!$CC$7:$KP$63,P$3),"")</f>
        <v>560</v>
      </c>
      <c r="Q447" s="105">
        <f>IF(HLOOKUP($BT447,Prisudvikling!$CC$7:$KP$63,Q$3)&gt;0,HLOOKUP($BT447,Prisudvikling!$CC$7:$KP$63,Q$3),"")</f>
        <v>1350</v>
      </c>
      <c r="R447" s="105">
        <f>IF(HLOOKUP($BT447,Prisudvikling!$CC$7:$KP$63,R$3)&gt;0,HLOOKUP($BT447,Prisudvikling!$CC$7:$KP$63,R$3),"")</f>
        <v>836</v>
      </c>
      <c r="S447" s="105">
        <f>IF(HLOOKUP($BT447,Prisudvikling!$CC$7:$KP$63,S$3)&gt;0,HLOOKUP($BT447,Prisudvikling!$CC$7:$KP$63,S$3),"")</f>
        <v>474</v>
      </c>
      <c r="T447" s="105">
        <f>IF(HLOOKUP($BT447,Prisudvikling!$CC$7:$KP$63,T$3)&gt;0,HLOOKUP($BT447,Prisudvikling!$CC$7:$KP$63,T$3),"")</f>
        <v>473</v>
      </c>
      <c r="U447" s="105">
        <f>IF(HLOOKUP($BT447,Prisudvikling!$CC$7:$KP$63,U$3)&gt;0,HLOOKUP($BT447,Prisudvikling!$CC$7:$KP$63,U$3),"")</f>
        <v>229.75</v>
      </c>
      <c r="V447" s="105">
        <f>IF(HLOOKUP($BT447,Prisudvikling!$CC$7:$KP$63,V$3)&gt;0,HLOOKUP($BT447,Prisudvikling!$CC$7:$KP$63,V$3),"")</f>
        <v>248.75</v>
      </c>
      <c r="W447" s="105">
        <f>IF(HLOOKUP($BT447,Prisudvikling!$CC$7:$KP$63,W$3)&gt;0,HLOOKUP($BT447,Prisudvikling!$CC$7:$KP$63,W$3),"")</f>
        <v>267.5</v>
      </c>
      <c r="X447" s="32" t="str">
        <f>IF(HLOOKUP($BT447,Prisudvikling!$CC$7:$KP$63,X$3)&gt;0,HLOOKUP($BT447,Prisudvikling!$CC$7:$KP$63,X$3),"")</f>
        <v/>
      </c>
      <c r="Y447" s="32">
        <f>IF(HLOOKUP($BT447,Prisudvikling!$CC$7:$KP$63,Y$3)&gt;0,HLOOKUP($BT447,Prisudvikling!$CC$7:$KP$63,Y$3),"")</f>
        <v>1.3297068600785735</v>
      </c>
      <c r="Z447" s="32">
        <f>IF(HLOOKUP($BT447,Prisudvikling!$CC$7:$KP$63,Z$3)&gt;0,HLOOKUP($BT447,Prisudvikling!$CC$7:$KP$63,Z$3),"")</f>
        <v>2.7534333971323997</v>
      </c>
      <c r="AA447" s="32">
        <f>IF(HLOOKUP($BT447,Prisudvikling!$CC$7:$KP$63,AA$3)&gt;0,HLOOKUP($BT447,Prisudvikling!$CC$7:$KP$63,AA$3),"")</f>
        <v>1.65</v>
      </c>
      <c r="AB447" s="32">
        <f>IF(HLOOKUP($BT447,Prisudvikling!$CC$7:$KP$63,AB$3)&gt;0,HLOOKUP($BT447,Prisudvikling!$CC$7:$KP$63,AB$3),"")</f>
        <v>11</v>
      </c>
      <c r="AC447" s="32">
        <f>IF(HLOOKUP($BT447,Prisudvikling!$CC$7:$KP$63,AC$3)&gt;0,HLOOKUP($BT447,Prisudvikling!$CC$7:$KP$63,AC$3),"")</f>
        <v>11.5</v>
      </c>
      <c r="AD447" s="32" t="str">
        <f>IF(HLOOKUP($BT447,Prisudvikling!$CC$7:$KP$63,AD$3)&gt;0,HLOOKUP($BT447,Prisudvikling!$CC$7:$KP$63,AD$3),"")</f>
        <v/>
      </c>
      <c r="AE447" s="32" t="str">
        <f>IF(HLOOKUP($BT447,Prisudvikling!$CC$7:$KP$63,AE$3)&gt;0,HLOOKUP($BT447,Prisudvikling!$CC$7:$KP$63,AE$3),"")</f>
        <v/>
      </c>
      <c r="AF447" s="32">
        <f>IF(HLOOKUP($BT447,Prisudvikling!$CC$7:$KP$63,AF$3)&gt;0,HLOOKUP($BT447,Prisudvikling!$CC$7:$KP$63,AF$3),"")</f>
        <v>1050</v>
      </c>
      <c r="AG447" s="32">
        <f>IF(HLOOKUP($BT447,Prisudvikling!$CC$7:$KP$63,AG$3)&gt;0,HLOOKUP($BT447,Prisudvikling!$CC$7:$KP$63,AG$3),"")</f>
        <v>2170</v>
      </c>
      <c r="AH447" s="32">
        <f>IF(HLOOKUP($BT447,Prisudvikling!$CC$7:$KP$63,AH$3)&gt;0,HLOOKUP($BT447,Prisudvikling!$CC$7:$KP$63,AH$3),"")</f>
        <v>1300</v>
      </c>
      <c r="AI447" s="32">
        <f>IF(HLOOKUP($BT447,Prisudvikling!$CC$7:$KP$63,AI$3)&gt;0,HLOOKUP($BT447,Prisudvikling!$CC$7:$KP$63,AI$3),"")</f>
        <v>8680</v>
      </c>
      <c r="AJ447" s="32">
        <f>IF(HLOOKUP($BT447,Prisudvikling!$CC$7:$KP$63,AJ$3)&gt;0,HLOOKUP($BT447,Prisudvikling!$CC$7:$KP$63,AJ$3),"")</f>
        <v>9080</v>
      </c>
      <c r="AK447" s="32" t="str">
        <f>IF(HLOOKUP($BT447,Prisudvikling!$CC$7:$KP$63,AK$3)&gt;0,HLOOKUP($BT447,Prisudvikling!$CC$7:$KP$63,AK$3),"")</f>
        <v xml:space="preserve"> </v>
      </c>
      <c r="AL447" s="32" t="str">
        <f>IF(HLOOKUP($BT447,Prisudvikling!$CC$7:$KP$63,AL$3)&gt;0,HLOOKUP($BT447,Prisudvikling!$CC$7:$KP$63,AL$3),"")</f>
        <v/>
      </c>
      <c r="AM447" s="32" t="str">
        <f>IF(HLOOKUP($BT447,Prisudvikling!$CC$7:$KP$63,AM$3)&gt;0,HLOOKUP($BT447,Prisudvikling!$CC$7:$KP$63,AM$3),"")</f>
        <v/>
      </c>
      <c r="AN447" s="113">
        <f>IF(HLOOKUP($BT447,Prisudvikling!$CC$7:$KP$63,AN$3)&gt;0,HLOOKUP($BT447,Prisudvikling!$CC$7:$KP$63,AN$3),"")</f>
        <v>197.97977006267621</v>
      </c>
      <c r="AO447" s="113">
        <f>IF(HLOOKUP($BT447,Prisudvikling!$CC$7:$KP$63,AO$3)&gt;0,HLOOKUP($BT447,Prisudvikling!$CC$7:$KP$63,AO$3),"")</f>
        <v>206</v>
      </c>
      <c r="AP447" s="113">
        <f>IF(HLOOKUP($BT447,Prisudvikling!$CC$7:$KP$63,AP$3)&gt;0,HLOOKUP($BT447,Prisudvikling!$CC$7:$KP$63,AP$3),"")</f>
        <v>198.46647332651281</v>
      </c>
      <c r="AQ447" s="113">
        <f>IF(HLOOKUP($BT447,Prisudvikling!$CC$7:$KP$63,AQ$3)&gt;0,HLOOKUP($BT447,Prisudvikling!$CC$7:$KP$63,AQ$3),"")</f>
        <v>170.04748190116493</v>
      </c>
      <c r="AR447" s="113">
        <f>IF(HLOOKUP($BT447,Prisudvikling!$CC$7:$KP$63,AR$3)&gt;0,HLOOKUP($BT447,Prisudvikling!$CC$7:$KP$63,AR$3),"")</f>
        <v>178</v>
      </c>
      <c r="AS447" s="113">
        <f>IF(HLOOKUP($BT447,Prisudvikling!$CC$7:$KP$63,AS$3)&gt;0,HLOOKUP($BT447,Prisudvikling!$CC$7:$KP$63,AS$3),"")</f>
        <v>161.85037385739108</v>
      </c>
      <c r="AT447" s="113">
        <f>IF(HLOOKUP($BT447,Prisudvikling!$CC$7:$KP$63,AT$3)&gt;0,HLOOKUP($BT447,Prisudvikling!$CC$7:$KP$63,AT$3),"")</f>
        <v>141.73639651638695</v>
      </c>
      <c r="AU447" s="113">
        <f>IF(HLOOKUP($BT447,Prisudvikling!$CC$7:$KP$63,AU$3)&gt;0,HLOOKUP($BT447,Prisudvikling!$CC$7:$KP$63,AU$3),"")</f>
        <v>149.69999999999999</v>
      </c>
      <c r="AV447" s="113" t="str">
        <f>IF(HLOOKUP($BT447,Prisudvikling!$CC$7:$KP$63,AV$3)&gt;0,HLOOKUP($BT447,Prisudvikling!$CC$7:$KP$63,AV$3),"")</f>
        <v/>
      </c>
      <c r="AW447" s="113">
        <f>IF(HLOOKUP($BT447,Prisudvikling!$CC$7:$KP$63,AW$3)&gt;0,HLOOKUP($BT447,Prisudvikling!$CC$7:$KP$63,AW$3),"")</f>
        <v>165.30167195732693</v>
      </c>
      <c r="AX447" s="113">
        <f>IF(HLOOKUP($BT447,Prisudvikling!$CC$7:$KP$63,AX$3)&gt;0,HLOOKUP($BT447,Prisudvikling!$CC$7:$KP$63,AX$3),"")</f>
        <v>173.3</v>
      </c>
      <c r="BT447">
        <v>124</v>
      </c>
    </row>
    <row r="448" spans="1:72" x14ac:dyDescent="0.2">
      <c r="A448" s="82">
        <f>IF(HLOOKUP($BT448,Prisudvikling!$CC$7:$KP$63,D$3)&gt;0,YEAR(C448),0)</f>
        <v>2013</v>
      </c>
      <c r="B448" s="82">
        <f>IF(HLOOKUP($BT448,Prisudvikling!$CC$7:$KP$63,D$3)&gt;0,MONTH(C448),0)</f>
        <v>11</v>
      </c>
      <c r="C448" s="65">
        <f>IF(HLOOKUP($BT448,Prisudvikling!$CC$7:$KP$63,D$3)&gt;0,HLOOKUP($BT448,Prisudvikling!$CC$7:$KP$63,C$3),"")</f>
        <v>41579</v>
      </c>
      <c r="D448" s="105">
        <f>IF(HLOOKUP($BT448,Prisudvikling!$CC$7:$KP$63,D$3)&gt;0,HLOOKUP($BT448,Prisudvikling!$CC$7:$KP$63,D$3),"")</f>
        <v>135</v>
      </c>
      <c r="E448" s="105">
        <f>IF(HLOOKUP($BT448,Prisudvikling!$CC$7:$KP$63,E$3)&gt;0,HLOOKUP($BT448,Prisudvikling!$CC$7:$KP$63,E$3),"")</f>
        <v>147</v>
      </c>
      <c r="F448" s="105">
        <f>IF(HLOOKUP($BT448,Prisudvikling!$CC$7:$KP$63,F$3)&gt;0,HLOOKUP($BT448,Prisudvikling!$CC$7:$KP$63,F$3),"")</f>
        <v>122</v>
      </c>
      <c r="G448" s="105">
        <f>IF(HLOOKUP($BT448,Prisudvikling!$CC$7:$KP$63,G$3)&gt;0,HLOOKUP($BT448,Prisudvikling!$CC$7:$KP$63,G$3),"")</f>
        <v>210</v>
      </c>
      <c r="H448" s="105">
        <f>IF(HLOOKUP($BT448,Prisudvikling!$CC$7:$KP$63,H$3)&gt;0,HLOOKUP($BT448,Prisudvikling!$CC$7:$KP$63,H$3),"")</f>
        <v>130</v>
      </c>
      <c r="I448" s="105">
        <f>IF(HLOOKUP($BT448,Prisudvikling!$CC$7:$KP$63,I$3)&gt;0,HLOOKUP($BT448,Prisudvikling!$CC$7:$KP$63,I$3),"")</f>
        <v>338</v>
      </c>
      <c r="J448" s="105">
        <f>IF(HLOOKUP($BT448,Prisudvikling!$CC$7:$KP$63,J$3)&gt;0,HLOOKUP($BT448,Prisudvikling!$CC$7:$KP$63,J$3),"")</f>
        <v>710.25</v>
      </c>
      <c r="K448" s="105">
        <f>IF(HLOOKUP($BT448,Prisudvikling!$CC$7:$KP$63,K$3)&gt;0,HLOOKUP($BT448,Prisudvikling!$CC$7:$KP$63,K$3),"")</f>
        <v>209</v>
      </c>
      <c r="L448" s="105">
        <f>IF(HLOOKUP($BT448,Prisudvikling!$CC$7:$KP$63,L$3)&gt;0,HLOOKUP($BT448,Prisudvikling!$CC$7:$KP$63,L$3),"")</f>
        <v>205</v>
      </c>
      <c r="M448" s="105">
        <f>IF(HLOOKUP($BT448,Prisudvikling!$CC$7:$KP$63,M$3)&gt;0,HLOOKUP($BT448,Prisudvikling!$CC$7:$KP$63,M$3),"")</f>
        <v>190</v>
      </c>
      <c r="N448" s="105">
        <f>IF(HLOOKUP($BT448,Prisudvikling!$CC$7:$KP$63,N$3)&gt;0,HLOOKUP($BT448,Prisudvikling!$CC$7:$KP$63,N$3),"")</f>
        <v>1047</v>
      </c>
      <c r="O448" s="105">
        <f>IF(HLOOKUP($BT448,Prisudvikling!$CC$7:$KP$63,O$3)&gt;0,HLOOKUP($BT448,Prisudvikling!$CC$7:$KP$63,O$3),"")</f>
        <v>555.75</v>
      </c>
      <c r="P448" s="105">
        <f>IF(HLOOKUP($BT448,Prisudvikling!$CC$7:$KP$63,P$3)&gt;0,HLOOKUP($BT448,Prisudvikling!$CC$7:$KP$63,P$3),"")</f>
        <v>560</v>
      </c>
      <c r="Q448" s="105">
        <f>IF(HLOOKUP($BT448,Prisudvikling!$CC$7:$KP$63,Q$3)&gt;0,HLOOKUP($BT448,Prisudvikling!$CC$7:$KP$63,Q$3),"")</f>
        <v>1350</v>
      </c>
      <c r="R448" s="105">
        <f>IF(HLOOKUP($BT448,Prisudvikling!$CC$7:$KP$63,R$3)&gt;0,HLOOKUP($BT448,Prisudvikling!$CC$7:$KP$63,R$3),"")</f>
        <v>814</v>
      </c>
      <c r="S448" s="105">
        <f>IF(HLOOKUP($BT448,Prisudvikling!$CC$7:$KP$63,S$3)&gt;0,HLOOKUP($BT448,Prisudvikling!$CC$7:$KP$63,S$3),"")</f>
        <v>483</v>
      </c>
      <c r="T448" s="105">
        <f>IF(HLOOKUP($BT448,Prisudvikling!$CC$7:$KP$63,T$3)&gt;0,HLOOKUP($BT448,Prisudvikling!$CC$7:$KP$63,T$3),"")</f>
        <v>473</v>
      </c>
      <c r="U448" s="105">
        <f>IF(HLOOKUP($BT448,Prisudvikling!$CC$7:$KP$63,U$3)&gt;0,HLOOKUP($BT448,Prisudvikling!$CC$7:$KP$63,U$3),"")</f>
        <v>231.25</v>
      </c>
      <c r="V448" s="105">
        <f>IF(HLOOKUP($BT448,Prisudvikling!$CC$7:$KP$63,V$3)&gt;0,HLOOKUP($BT448,Prisudvikling!$CC$7:$KP$63,V$3),"")</f>
        <v>251</v>
      </c>
      <c r="W448" s="105">
        <f>IF(HLOOKUP($BT448,Prisudvikling!$CC$7:$KP$63,W$3)&gt;0,HLOOKUP($BT448,Prisudvikling!$CC$7:$KP$63,W$3),"")</f>
        <v>271.25</v>
      </c>
      <c r="X448" s="32" t="str">
        <f>IF(HLOOKUP($BT448,Prisudvikling!$CC$7:$KP$63,X$3)&gt;0,HLOOKUP($BT448,Prisudvikling!$CC$7:$KP$63,X$3),"")</f>
        <v/>
      </c>
      <c r="Y448" s="32">
        <f>IF(HLOOKUP($BT448,Prisudvikling!$CC$7:$KP$63,Y$3)&gt;0,HLOOKUP($BT448,Prisudvikling!$CC$7:$KP$63,Y$3),"")</f>
        <v>1.3297068600785735</v>
      </c>
      <c r="Z448" s="32">
        <f>IF(HLOOKUP($BT448,Prisudvikling!$CC$7:$KP$63,Z$3)&gt;0,HLOOKUP($BT448,Prisudvikling!$CC$7:$KP$63,Z$3),"")</f>
        <v>2.7534333971323997</v>
      </c>
      <c r="AA448" s="32">
        <f>IF(HLOOKUP($BT448,Prisudvikling!$CC$7:$KP$63,AA$3)&gt;0,HLOOKUP($BT448,Prisudvikling!$CC$7:$KP$63,AA$3),"")</f>
        <v>1.65</v>
      </c>
      <c r="AB448" s="32">
        <f>IF(HLOOKUP($BT448,Prisudvikling!$CC$7:$KP$63,AB$3)&gt;0,HLOOKUP($BT448,Prisudvikling!$CC$7:$KP$63,AB$3),"")</f>
        <v>11</v>
      </c>
      <c r="AC448" s="32">
        <f>IF(HLOOKUP($BT448,Prisudvikling!$CC$7:$KP$63,AC$3)&gt;0,HLOOKUP($BT448,Prisudvikling!$CC$7:$KP$63,AC$3),"")</f>
        <v>11.5</v>
      </c>
      <c r="AD448" s="32" t="str">
        <f>IF(HLOOKUP($BT448,Prisudvikling!$CC$7:$KP$63,AD$3)&gt;0,HLOOKUP($BT448,Prisudvikling!$CC$7:$KP$63,AD$3),"")</f>
        <v/>
      </c>
      <c r="AE448" s="32" t="str">
        <f>IF(HLOOKUP($BT448,Prisudvikling!$CC$7:$KP$63,AE$3)&gt;0,HLOOKUP($BT448,Prisudvikling!$CC$7:$KP$63,AE$3),"")</f>
        <v/>
      </c>
      <c r="AF448" s="32">
        <f>IF(HLOOKUP($BT448,Prisudvikling!$CC$7:$KP$63,AF$3)&gt;0,HLOOKUP($BT448,Prisudvikling!$CC$7:$KP$63,AF$3),"")</f>
        <v>1050</v>
      </c>
      <c r="AG448" s="32">
        <f>IF(HLOOKUP($BT448,Prisudvikling!$CC$7:$KP$63,AG$3)&gt;0,HLOOKUP($BT448,Prisudvikling!$CC$7:$KP$63,AG$3),"")</f>
        <v>2170</v>
      </c>
      <c r="AH448" s="32">
        <f>IF(HLOOKUP($BT448,Prisudvikling!$CC$7:$KP$63,AH$3)&gt;0,HLOOKUP($BT448,Prisudvikling!$CC$7:$KP$63,AH$3),"")</f>
        <v>1300</v>
      </c>
      <c r="AI448" s="32">
        <f>IF(HLOOKUP($BT448,Prisudvikling!$CC$7:$KP$63,AI$3)&gt;0,HLOOKUP($BT448,Prisudvikling!$CC$7:$KP$63,AI$3),"")</f>
        <v>8680</v>
      </c>
      <c r="AJ448" s="32">
        <f>IF(HLOOKUP($BT448,Prisudvikling!$CC$7:$KP$63,AJ$3)&gt;0,HLOOKUP($BT448,Prisudvikling!$CC$7:$KP$63,AJ$3),"")</f>
        <v>9080</v>
      </c>
      <c r="AK448" s="32" t="str">
        <f>IF(HLOOKUP($BT448,Prisudvikling!$CC$7:$KP$63,AK$3)&gt;0,HLOOKUP($BT448,Prisudvikling!$CC$7:$KP$63,AK$3),"")</f>
        <v xml:space="preserve"> </v>
      </c>
      <c r="AL448" s="32" t="str">
        <f>IF(HLOOKUP($BT448,Prisudvikling!$CC$7:$KP$63,AL$3)&gt;0,HLOOKUP($BT448,Prisudvikling!$CC$7:$KP$63,AL$3),"")</f>
        <v/>
      </c>
      <c r="AM448" s="32" t="str">
        <f>IF(HLOOKUP($BT448,Prisudvikling!$CC$7:$KP$63,AM$3)&gt;0,HLOOKUP($BT448,Prisudvikling!$CC$7:$KP$63,AM$3),"")</f>
        <v/>
      </c>
      <c r="AN448" s="113">
        <f>IF(HLOOKUP($BT448,Prisudvikling!$CC$7:$KP$63,AN$3)&gt;0,HLOOKUP($BT448,Prisudvikling!$CC$7:$KP$63,AN$3),"")</f>
        <v>196.27745588438898</v>
      </c>
      <c r="AO448" s="113">
        <f>IF(HLOOKUP($BT448,Prisudvikling!$CC$7:$KP$63,AO$3)&gt;0,HLOOKUP($BT448,Prisudvikling!$CC$7:$KP$63,AO$3),"")</f>
        <v>204.3</v>
      </c>
      <c r="AP448" s="113">
        <f>IF(HLOOKUP($BT448,Prisudvikling!$CC$7:$KP$63,AP$3)&gt;0,HLOOKUP($BT448,Prisudvikling!$CC$7:$KP$63,AP$3),"")</f>
        <v>197.79481833539151</v>
      </c>
      <c r="AQ448" s="113">
        <f>IF(HLOOKUP($BT448,Prisudvikling!$CC$7:$KP$63,AQ$3)&gt;0,HLOOKUP($BT448,Prisudvikling!$CC$7:$KP$63,AQ$3),"")</f>
        <v>169.29296351800147</v>
      </c>
      <c r="AR448" s="113">
        <f>IF(HLOOKUP($BT448,Prisudvikling!$CC$7:$KP$63,AR$3)&gt;0,HLOOKUP($BT448,Prisudvikling!$CC$7:$KP$63,AR$3),"")</f>
        <v>177.3</v>
      </c>
      <c r="AS448" s="113">
        <f>IF(HLOOKUP($BT448,Prisudvikling!$CC$7:$KP$63,AS$3)&gt;0,HLOOKUP($BT448,Prisudvikling!$CC$7:$KP$63,AS$3),"")</f>
        <v>160.96429392570224</v>
      </c>
      <c r="AT448" s="113">
        <f>IF(HLOOKUP($BT448,Prisudvikling!$CC$7:$KP$63,AT$3)&gt;0,HLOOKUP($BT448,Prisudvikling!$CC$7:$KP$63,AT$3),"")</f>
        <v>141.94310995360979</v>
      </c>
      <c r="AU448" s="113">
        <f>IF(HLOOKUP($BT448,Prisudvikling!$CC$7:$KP$63,AU$3)&gt;0,HLOOKUP($BT448,Prisudvikling!$CC$7:$KP$63,AU$3),"")</f>
        <v>149.9</v>
      </c>
      <c r="AV448" s="113" t="str">
        <f>IF(HLOOKUP($BT448,Prisudvikling!$CC$7:$KP$63,AV$3)&gt;0,HLOOKUP($BT448,Prisudvikling!$CC$7:$KP$63,AV$3),"")</f>
        <v/>
      </c>
      <c r="AW448" s="113">
        <f>IF(HLOOKUP($BT448,Prisudvikling!$CC$7:$KP$63,AW$3)&gt;0,HLOOKUP($BT448,Prisudvikling!$CC$7:$KP$63,AW$3),"")</f>
        <v>164.29771468409081</v>
      </c>
      <c r="AX448" s="113">
        <f>IF(HLOOKUP($BT448,Prisudvikling!$CC$7:$KP$63,AX$3)&gt;0,HLOOKUP($BT448,Prisudvikling!$CC$7:$KP$63,AX$3),"")</f>
        <v>172.3</v>
      </c>
      <c r="BT448">
        <v>125</v>
      </c>
    </row>
    <row r="449" spans="1:72" x14ac:dyDescent="0.2">
      <c r="A449" s="82">
        <f>IF(HLOOKUP($BT449,Prisudvikling!$CC$7:$KP$63,D$3)&gt;0,YEAR(C449),0)</f>
        <v>2013</v>
      </c>
      <c r="B449" s="82">
        <f>IF(HLOOKUP($BT449,Prisudvikling!$CC$7:$KP$63,D$3)&gt;0,MONTH(C449),0)</f>
        <v>11</v>
      </c>
      <c r="C449" s="65">
        <f>IF(HLOOKUP($BT449,Prisudvikling!$CC$7:$KP$63,D$3)&gt;0,HLOOKUP($BT449,Prisudvikling!$CC$7:$KP$63,C$3),"")</f>
        <v>41586</v>
      </c>
      <c r="D449" s="105">
        <f>IF(HLOOKUP($BT449,Prisudvikling!$CC$7:$KP$63,D$3)&gt;0,HLOOKUP($BT449,Prisudvikling!$CC$7:$KP$63,D$3),"")</f>
        <v>135</v>
      </c>
      <c r="E449" s="105">
        <f>IF(HLOOKUP($BT449,Prisudvikling!$CC$7:$KP$63,E$3)&gt;0,HLOOKUP($BT449,Prisudvikling!$CC$7:$KP$63,E$3),"")</f>
        <v>146</v>
      </c>
      <c r="F449" s="105">
        <f>IF(HLOOKUP($BT449,Prisudvikling!$CC$7:$KP$63,F$3)&gt;0,HLOOKUP($BT449,Prisudvikling!$CC$7:$KP$63,F$3),"")</f>
        <v>122.75</v>
      </c>
      <c r="G449" s="105" t="str">
        <f>IF(HLOOKUP($BT449,Prisudvikling!$CC$7:$KP$63,G$3)&gt;0,HLOOKUP($BT449,Prisudvikling!$CC$7:$KP$63,G$3),"")</f>
        <v/>
      </c>
      <c r="H449" s="105" t="str">
        <f>IF(HLOOKUP($BT449,Prisudvikling!$CC$7:$KP$63,H$3)&gt;0,HLOOKUP($BT449,Prisudvikling!$CC$7:$KP$63,H$3),"")</f>
        <v/>
      </c>
      <c r="I449" s="105">
        <f>IF(HLOOKUP($BT449,Prisudvikling!$CC$7:$KP$63,I$3)&gt;0,HLOOKUP($BT449,Prisudvikling!$CC$7:$KP$63,I$3),"")</f>
        <v>338.87</v>
      </c>
      <c r="J449" s="105">
        <f>IF(HLOOKUP($BT449,Prisudvikling!$CC$7:$KP$63,J$3)&gt;0,HLOOKUP($BT449,Prisudvikling!$CC$7:$KP$63,J$3),"")</f>
        <v>710.25</v>
      </c>
      <c r="K449" s="105">
        <f>IF(HLOOKUP($BT449,Prisudvikling!$CC$7:$KP$63,K$3)&gt;0,HLOOKUP($BT449,Prisudvikling!$CC$7:$KP$63,K$3),"")</f>
        <v>209.75</v>
      </c>
      <c r="L449" s="105">
        <f>IF(HLOOKUP($BT449,Prisudvikling!$CC$7:$KP$63,L$3)&gt;0,HLOOKUP($BT449,Prisudvikling!$CC$7:$KP$63,L$3),"")</f>
        <v>223</v>
      </c>
      <c r="M449" s="105">
        <f>IF(HLOOKUP($BT449,Prisudvikling!$CC$7:$KP$63,M$3)&gt;0,HLOOKUP($BT449,Prisudvikling!$CC$7:$KP$63,M$3),"")</f>
        <v>190</v>
      </c>
      <c r="N449" s="105">
        <f>IF(HLOOKUP($BT449,Prisudvikling!$CC$7:$KP$63,N$3)&gt;0,HLOOKUP($BT449,Prisudvikling!$CC$7:$KP$63,N$3),"")</f>
        <v>1057</v>
      </c>
      <c r="O449" s="105">
        <f>IF(HLOOKUP($BT449,Prisudvikling!$CC$7:$KP$63,O$3)&gt;0,HLOOKUP($BT449,Prisudvikling!$CC$7:$KP$63,O$3),"")</f>
        <v>571</v>
      </c>
      <c r="P449" s="105" t="str">
        <f>IF(HLOOKUP($BT449,Prisudvikling!$CC$7:$KP$63,P$3)&gt;0,HLOOKUP($BT449,Prisudvikling!$CC$7:$KP$63,P$3),"")</f>
        <v/>
      </c>
      <c r="Q449" s="105">
        <f>IF(HLOOKUP($BT449,Prisudvikling!$CC$7:$KP$63,Q$3)&gt;0,HLOOKUP($BT449,Prisudvikling!$CC$7:$KP$63,Q$3),"")</f>
        <v>1350</v>
      </c>
      <c r="R449" s="105">
        <f>IF(HLOOKUP($BT449,Prisudvikling!$CC$7:$KP$63,R$3)&gt;0,HLOOKUP($BT449,Prisudvikling!$CC$7:$KP$63,R$3),"")</f>
        <v>836</v>
      </c>
      <c r="S449" s="105">
        <f>IF(HLOOKUP($BT449,Prisudvikling!$CC$7:$KP$63,S$3)&gt;0,HLOOKUP($BT449,Prisudvikling!$CC$7:$KP$63,S$3),"")</f>
        <v>474</v>
      </c>
      <c r="T449" s="105">
        <f>IF(HLOOKUP($BT449,Prisudvikling!$CC$7:$KP$63,T$3)&gt;0,HLOOKUP($BT449,Prisudvikling!$CC$7:$KP$63,T$3),"")</f>
        <v>473</v>
      </c>
      <c r="U449" s="105">
        <f>IF(HLOOKUP($BT449,Prisudvikling!$CC$7:$KP$63,U$3)&gt;0,HLOOKUP($BT449,Prisudvikling!$CC$7:$KP$63,U$3),"")</f>
        <v>221.75</v>
      </c>
      <c r="V449" s="105">
        <f>IF(HLOOKUP($BT449,Prisudvikling!$CC$7:$KP$63,V$3)&gt;0,HLOOKUP($BT449,Prisudvikling!$CC$7:$KP$63,V$3),"")</f>
        <v>246.25</v>
      </c>
      <c r="W449" s="105">
        <f>IF(HLOOKUP($BT449,Prisudvikling!$CC$7:$KP$63,W$3)&gt;0,HLOOKUP($BT449,Prisudvikling!$CC$7:$KP$63,W$3),"")</f>
        <v>259.75</v>
      </c>
      <c r="X449" s="32" t="str">
        <f>IF(HLOOKUP($BT449,Prisudvikling!$CC$7:$KP$63,X$3)&gt;0,HLOOKUP($BT449,Prisudvikling!$CC$7:$KP$63,X$3),"")</f>
        <v/>
      </c>
      <c r="Y449" s="32">
        <f>IF(HLOOKUP($BT449,Prisudvikling!$CC$7:$KP$63,Y$3)&gt;0,HLOOKUP($BT449,Prisudvikling!$CC$7:$KP$63,Y$3),"")</f>
        <v>1.3028440952285016</v>
      </c>
      <c r="Z449" s="32">
        <f>IF(HLOOKUP($BT449,Prisudvikling!$CC$7:$KP$63,Z$3)&gt;0,HLOOKUP($BT449,Prisudvikling!$CC$7:$KP$63,Z$3),"")</f>
        <v>2.7131392498572917</v>
      </c>
      <c r="AA449" s="32">
        <f>IF(HLOOKUP($BT449,Prisudvikling!$CC$7:$KP$63,AA$3)&gt;0,HLOOKUP($BT449,Prisudvikling!$CC$7:$KP$63,AA$3),"")</f>
        <v>1.5983345085792957</v>
      </c>
      <c r="AB449" s="32">
        <f>IF(HLOOKUP($BT449,Prisudvikling!$CC$7:$KP$63,AB$3)&gt;0,HLOOKUP($BT449,Prisudvikling!$CC$7:$KP$63,AB$3),"")</f>
        <v>11</v>
      </c>
      <c r="AC449" s="32">
        <f>IF(HLOOKUP($BT449,Prisudvikling!$CC$7:$KP$63,AC$3)&gt;0,HLOOKUP($BT449,Prisudvikling!$CC$7:$KP$63,AC$3),"")</f>
        <v>11.5</v>
      </c>
      <c r="AD449" s="32" t="str">
        <f>IF(HLOOKUP($BT449,Prisudvikling!$CC$7:$KP$63,AD$3)&gt;0,HLOOKUP($BT449,Prisudvikling!$CC$7:$KP$63,AD$3),"")</f>
        <v/>
      </c>
      <c r="AE449" s="32" t="str">
        <f>IF(HLOOKUP($BT449,Prisudvikling!$CC$7:$KP$63,AE$3)&gt;0,HLOOKUP($BT449,Prisudvikling!$CC$7:$KP$63,AE$3),"")</f>
        <v/>
      </c>
      <c r="AF449" s="32">
        <f>IF(HLOOKUP($BT449,Prisudvikling!$CC$7:$KP$63,AF$3)&gt;0,HLOOKUP($BT449,Prisudvikling!$CC$7:$KP$63,AF$3),"")</f>
        <v>1030</v>
      </c>
      <c r="AG449" s="32">
        <f>IF(HLOOKUP($BT449,Prisudvikling!$CC$7:$KP$63,AG$3)&gt;0,HLOOKUP($BT449,Prisudvikling!$CC$7:$KP$63,AG$3),"")</f>
        <v>2140</v>
      </c>
      <c r="AH449" s="32">
        <f>IF(HLOOKUP($BT449,Prisudvikling!$CC$7:$KP$63,AH$3)&gt;0,HLOOKUP($BT449,Prisudvikling!$CC$7:$KP$63,AH$3),"")</f>
        <v>1260</v>
      </c>
      <c r="AI449" s="32">
        <f>IF(HLOOKUP($BT449,Prisudvikling!$CC$7:$KP$63,AI$3)&gt;0,HLOOKUP($BT449,Prisudvikling!$CC$7:$KP$63,AI$3),"")</f>
        <v>8680</v>
      </c>
      <c r="AJ449" s="32">
        <f>IF(HLOOKUP($BT449,Prisudvikling!$CC$7:$KP$63,AJ$3)&gt;0,HLOOKUP($BT449,Prisudvikling!$CC$7:$KP$63,AJ$3),"")</f>
        <v>9080</v>
      </c>
      <c r="AK449" s="32" t="str">
        <f>IF(HLOOKUP($BT449,Prisudvikling!$CC$7:$KP$63,AK$3)&gt;0,HLOOKUP($BT449,Prisudvikling!$CC$7:$KP$63,AK$3),"")</f>
        <v xml:space="preserve"> </v>
      </c>
      <c r="AL449" s="32" t="str">
        <f>IF(HLOOKUP($BT449,Prisudvikling!$CC$7:$KP$63,AL$3)&gt;0,HLOOKUP($BT449,Prisudvikling!$CC$7:$KP$63,AL$3),"")</f>
        <v/>
      </c>
      <c r="AM449" s="32" t="str">
        <f>IF(HLOOKUP($BT449,Prisudvikling!$CC$7:$KP$63,AM$3)&gt;0,HLOOKUP($BT449,Prisudvikling!$CC$7:$KP$63,AM$3),"")</f>
        <v/>
      </c>
      <c r="AN449" s="113">
        <f>IF(HLOOKUP($BT449,Prisudvikling!$CC$7:$KP$63,AN$3)&gt;0,HLOOKUP($BT449,Prisudvikling!$CC$7:$KP$63,AN$3),"")</f>
        <v>197.94897611573924</v>
      </c>
      <c r="AO449" s="113">
        <f>IF(HLOOKUP($BT449,Prisudvikling!$CC$7:$KP$63,AO$3)&gt;0,HLOOKUP($BT449,Prisudvikling!$CC$7:$KP$63,AO$3),"")</f>
        <v>205.9</v>
      </c>
      <c r="AP449" s="113">
        <f>IF(HLOOKUP($BT449,Prisudvikling!$CC$7:$KP$63,AP$3)&gt;0,HLOOKUP($BT449,Prisudvikling!$CC$7:$KP$63,AP$3),"")</f>
        <v>200.05985741694536</v>
      </c>
      <c r="AQ449" s="113">
        <f>IF(HLOOKUP($BT449,Prisudvikling!$CC$7:$KP$63,AQ$3)&gt;0,HLOOKUP($BT449,Prisudvikling!$CC$7:$KP$63,AQ$3),"")</f>
        <v>170.41786059065527</v>
      </c>
      <c r="AR449" s="113">
        <f>IF(HLOOKUP($BT449,Prisudvikling!$CC$7:$KP$63,AR$3)&gt;0,HLOOKUP($BT449,Prisudvikling!$CC$7:$KP$63,AR$3),"")</f>
        <v>178.4</v>
      </c>
      <c r="AS449" s="113">
        <f>IF(HLOOKUP($BT449,Prisudvikling!$CC$7:$KP$63,AS$3)&gt;0,HLOOKUP($BT449,Prisudvikling!$CC$7:$KP$63,AS$3),"")</f>
        <v>161.11719437249343</v>
      </c>
      <c r="AT449" s="113">
        <f>IF(HLOOKUP($BT449,Prisudvikling!$CC$7:$KP$63,AT$3)&gt;0,HLOOKUP($BT449,Prisudvikling!$CC$7:$KP$63,AT$3),"")</f>
        <v>142.39430241677704</v>
      </c>
      <c r="AU449" s="113">
        <f>IF(HLOOKUP($BT449,Prisudvikling!$CC$7:$KP$63,AU$3)&gt;0,HLOOKUP($BT449,Prisudvikling!$CC$7:$KP$63,AU$3),"")</f>
        <v>150.4</v>
      </c>
      <c r="AV449" s="113" t="str">
        <f>IF(HLOOKUP($BT449,Prisudvikling!$CC$7:$KP$63,AV$3)&gt;0,HLOOKUP($BT449,Prisudvikling!$CC$7:$KP$63,AV$3),"")</f>
        <v/>
      </c>
      <c r="AW449" s="113">
        <f>IF(HLOOKUP($BT449,Prisudvikling!$CC$7:$KP$63,AW$3)&gt;0,HLOOKUP($BT449,Prisudvikling!$CC$7:$KP$63,AW$3),"")</f>
        <v>165.00567780279266</v>
      </c>
      <c r="AX449" s="113">
        <f>IF(HLOOKUP($BT449,Prisudvikling!$CC$7:$KP$63,AX$3)&gt;0,HLOOKUP($BT449,Prisudvikling!$CC$7:$KP$63,AX$3),"")</f>
        <v>173</v>
      </c>
      <c r="BT449">
        <v>126</v>
      </c>
    </row>
    <row r="450" spans="1:72" x14ac:dyDescent="0.2">
      <c r="A450" s="82">
        <f>IF(HLOOKUP($BT450,Prisudvikling!$CC$7:$KP$63,D$3)&gt;0,YEAR(C450),0)</f>
        <v>2013</v>
      </c>
      <c r="B450" s="82">
        <f>IF(HLOOKUP($BT450,Prisudvikling!$CC$7:$KP$63,D$3)&gt;0,MONTH(C450),0)</f>
        <v>11</v>
      </c>
      <c r="C450" s="65">
        <f>IF(HLOOKUP($BT450,Prisudvikling!$CC$7:$KP$63,D$3)&gt;0,HLOOKUP($BT450,Prisudvikling!$CC$7:$KP$63,C$3),"")</f>
        <v>41593</v>
      </c>
      <c r="D450" s="105">
        <f>IF(HLOOKUP($BT450,Prisudvikling!$CC$7:$KP$63,D$3)&gt;0,HLOOKUP($BT450,Prisudvikling!$CC$7:$KP$63,D$3),"")</f>
        <v>136</v>
      </c>
      <c r="E450" s="105">
        <f>IF(HLOOKUP($BT450,Prisudvikling!$CC$7:$KP$63,E$3)&gt;0,HLOOKUP($BT450,Prisudvikling!$CC$7:$KP$63,E$3),"")</f>
        <v>146</v>
      </c>
      <c r="F450" s="105">
        <f>IF(HLOOKUP($BT450,Prisudvikling!$CC$7:$KP$63,F$3)&gt;0,HLOOKUP($BT450,Prisudvikling!$CC$7:$KP$63,F$3),"")</f>
        <v>125.75</v>
      </c>
      <c r="G450" s="105">
        <f>IF(HLOOKUP($BT450,Prisudvikling!$CC$7:$KP$63,G$3)&gt;0,HLOOKUP($BT450,Prisudvikling!$CC$7:$KP$63,G$3),"")</f>
        <v>152</v>
      </c>
      <c r="H450" s="105">
        <f>IF(HLOOKUP($BT450,Prisudvikling!$CC$7:$KP$63,H$3)&gt;0,HLOOKUP($BT450,Prisudvikling!$CC$7:$KP$63,H$3),"")</f>
        <v>130</v>
      </c>
      <c r="I450" s="105">
        <f>IF(HLOOKUP($BT450,Prisudvikling!$CC$7:$KP$63,I$3)&gt;0,HLOOKUP($BT450,Prisudvikling!$CC$7:$KP$63,I$3),"")</f>
        <v>327</v>
      </c>
      <c r="J450" s="105">
        <f>IF(HLOOKUP($BT450,Prisudvikling!$CC$7:$KP$63,J$3)&gt;0,HLOOKUP($BT450,Prisudvikling!$CC$7:$KP$63,J$3),"")</f>
        <v>710.25</v>
      </c>
      <c r="K450" s="105">
        <f>IF(HLOOKUP($BT450,Prisudvikling!$CC$7:$KP$63,K$3)&gt;0,HLOOKUP($BT450,Prisudvikling!$CC$7:$KP$63,K$3),"")</f>
        <v>197</v>
      </c>
      <c r="L450" s="105">
        <f>IF(HLOOKUP($BT450,Prisudvikling!$CC$7:$KP$63,L$3)&gt;0,HLOOKUP($BT450,Prisudvikling!$CC$7:$KP$63,L$3),"")</f>
        <v>202</v>
      </c>
      <c r="M450" s="105">
        <f>IF(HLOOKUP($BT450,Prisudvikling!$CC$7:$KP$63,M$3)&gt;0,HLOOKUP($BT450,Prisudvikling!$CC$7:$KP$63,M$3),"")</f>
        <v>190</v>
      </c>
      <c r="N450" s="105">
        <f>IF(HLOOKUP($BT450,Prisudvikling!$CC$7:$KP$63,N$3)&gt;0,HLOOKUP($BT450,Prisudvikling!$CC$7:$KP$63,N$3),"")</f>
        <v>1057</v>
      </c>
      <c r="O450" s="105">
        <f>IF(HLOOKUP($BT450,Prisudvikling!$CC$7:$KP$63,O$3)&gt;0,HLOOKUP($BT450,Prisudvikling!$CC$7:$KP$63,O$3),"")</f>
        <v>580.25</v>
      </c>
      <c r="P450" s="105">
        <f>IF(HLOOKUP($BT450,Prisudvikling!$CC$7:$KP$63,P$3)&gt;0,HLOOKUP($BT450,Prisudvikling!$CC$7:$KP$63,P$3),"")</f>
        <v>560</v>
      </c>
      <c r="Q450" s="105">
        <f>IF(HLOOKUP($BT450,Prisudvikling!$CC$7:$KP$63,Q$3)&gt;0,HLOOKUP($BT450,Prisudvikling!$CC$7:$KP$63,Q$3),"")</f>
        <v>1350</v>
      </c>
      <c r="R450" s="105">
        <f>IF(HLOOKUP($BT450,Prisudvikling!$CC$7:$KP$63,R$3)&gt;0,HLOOKUP($BT450,Prisudvikling!$CC$7:$KP$63,R$3),"")</f>
        <v>840</v>
      </c>
      <c r="S450" s="105">
        <f>IF(HLOOKUP($BT450,Prisudvikling!$CC$7:$KP$63,S$3)&gt;0,HLOOKUP($BT450,Prisudvikling!$CC$7:$KP$63,S$3),"")</f>
        <v>480</v>
      </c>
      <c r="T450" s="105">
        <f>IF(HLOOKUP($BT450,Prisudvikling!$CC$7:$KP$63,T$3)&gt;0,HLOOKUP($BT450,Prisudvikling!$CC$7:$KP$63,T$3),"")</f>
        <v>473</v>
      </c>
      <c r="U450" s="105">
        <f>IF(HLOOKUP($BT450,Prisudvikling!$CC$7:$KP$63,U$3)&gt;0,HLOOKUP($BT450,Prisudvikling!$CC$7:$KP$63,U$3),"")</f>
        <v>222.75</v>
      </c>
      <c r="V450" s="105">
        <f>IF(HLOOKUP($BT450,Prisudvikling!$CC$7:$KP$63,V$3)&gt;0,HLOOKUP($BT450,Prisudvikling!$CC$7:$KP$63,V$3),"")</f>
        <v>246.25</v>
      </c>
      <c r="W450" s="105">
        <f>IF(HLOOKUP($BT450,Prisudvikling!$CC$7:$KP$63,W$3)&gt;0,HLOOKUP($BT450,Prisudvikling!$CC$7:$KP$63,W$3),"")</f>
        <v>260.25</v>
      </c>
      <c r="X450" s="32" t="str">
        <f>IF(HLOOKUP($BT450,Prisudvikling!$CC$7:$KP$63,X$3)&gt;0,HLOOKUP($BT450,Prisudvikling!$CC$7:$KP$63,X$3),"")</f>
        <v/>
      </c>
      <c r="Y450" s="32">
        <f>IF(HLOOKUP($BT450,Prisudvikling!$CC$7:$KP$63,Y$3)&gt;0,HLOOKUP($BT450,Prisudvikling!$CC$7:$KP$63,Y$3),"")</f>
        <v>1.3</v>
      </c>
      <c r="Z450" s="32">
        <f>IF(HLOOKUP($BT450,Prisudvikling!$CC$7:$KP$63,Z$3)&gt;0,HLOOKUP($BT450,Prisudvikling!$CC$7:$KP$63,Z$3),"")</f>
        <v>2.7</v>
      </c>
      <c r="AA450" s="32">
        <f>IF(HLOOKUP($BT450,Prisudvikling!$CC$7:$KP$63,AA$3)&gt;0,HLOOKUP($BT450,Prisudvikling!$CC$7:$KP$63,AA$3),"")</f>
        <v>1.65</v>
      </c>
      <c r="AB450" s="32">
        <f>IF(HLOOKUP($BT450,Prisudvikling!$CC$7:$KP$63,AB$3)&gt;0,HLOOKUP($BT450,Prisudvikling!$CC$7:$KP$63,AB$3),"")</f>
        <v>11</v>
      </c>
      <c r="AC450" s="32">
        <f>IF(HLOOKUP($BT450,Prisudvikling!$CC$7:$KP$63,AC$3)&gt;0,HLOOKUP($BT450,Prisudvikling!$CC$7:$KP$63,AC$3),"")</f>
        <v>11.5</v>
      </c>
      <c r="AD450" s="32" t="str">
        <f>IF(HLOOKUP($BT450,Prisudvikling!$CC$7:$KP$63,AD$3)&gt;0,HLOOKUP($BT450,Prisudvikling!$CC$7:$KP$63,AD$3),"")</f>
        <v/>
      </c>
      <c r="AE450" s="32" t="str">
        <f>IF(HLOOKUP($BT450,Prisudvikling!$CC$7:$KP$63,AE$3)&gt;0,HLOOKUP($BT450,Prisudvikling!$CC$7:$KP$63,AE$3),"")</f>
        <v/>
      </c>
      <c r="AF450" s="32">
        <f>IF(HLOOKUP($BT450,Prisudvikling!$CC$7:$KP$63,AF$3)&gt;0,HLOOKUP($BT450,Prisudvikling!$CC$7:$KP$63,AF$3),"")</f>
        <v>1030</v>
      </c>
      <c r="AG450" s="32">
        <f>IF(HLOOKUP($BT450,Prisudvikling!$CC$7:$KP$63,AG$3)&gt;0,HLOOKUP($BT450,Prisudvikling!$CC$7:$KP$63,AG$3),"")</f>
        <v>2130</v>
      </c>
      <c r="AH450" s="32">
        <f>IF(HLOOKUP($BT450,Prisudvikling!$CC$7:$KP$63,AH$3)&gt;0,HLOOKUP($BT450,Prisudvikling!$CC$7:$KP$63,AH$3),"")</f>
        <v>1300</v>
      </c>
      <c r="AI450" s="32">
        <f>IF(HLOOKUP($BT450,Prisudvikling!$CC$7:$KP$63,AI$3)&gt;0,HLOOKUP($BT450,Prisudvikling!$CC$7:$KP$63,AI$3),"")</f>
        <v>8680</v>
      </c>
      <c r="AJ450" s="32">
        <f>IF(HLOOKUP($BT450,Prisudvikling!$CC$7:$KP$63,AJ$3)&gt;0,HLOOKUP($BT450,Prisudvikling!$CC$7:$KP$63,AJ$3),"")</f>
        <v>9080</v>
      </c>
      <c r="AK450" s="32" t="str">
        <f>IF(HLOOKUP($BT450,Prisudvikling!$CC$7:$KP$63,AK$3)&gt;0,HLOOKUP($BT450,Prisudvikling!$CC$7:$KP$63,AK$3),"")</f>
        <v xml:space="preserve"> </v>
      </c>
      <c r="AL450" s="32" t="str">
        <f>IF(HLOOKUP($BT450,Prisudvikling!$CC$7:$KP$63,AL$3)&gt;0,HLOOKUP($BT450,Prisudvikling!$CC$7:$KP$63,AL$3),"")</f>
        <v/>
      </c>
      <c r="AM450" s="32" t="str">
        <f>IF(HLOOKUP($BT450,Prisudvikling!$CC$7:$KP$63,AM$3)&gt;0,HLOOKUP($BT450,Prisudvikling!$CC$7:$KP$63,AM$3),"")</f>
        <v/>
      </c>
      <c r="AN450" s="113">
        <f>IF(HLOOKUP($BT450,Prisudvikling!$CC$7:$KP$63,AN$3)&gt;0,HLOOKUP($BT450,Prisudvikling!$CC$7:$KP$63,AN$3),"")</f>
        <v>192.40098611035089</v>
      </c>
      <c r="AO450" s="113">
        <f>IF(HLOOKUP($BT450,Prisudvikling!$CC$7:$KP$63,AO$3)&gt;0,HLOOKUP($BT450,Prisudvikling!$CC$7:$KP$63,AO$3),"")</f>
        <v>200.4</v>
      </c>
      <c r="AP450" s="113">
        <f>IF(HLOOKUP($BT450,Prisudvikling!$CC$7:$KP$63,AP$3)&gt;0,HLOOKUP($BT450,Prisudvikling!$CC$7:$KP$63,AP$3),"")</f>
        <v>198.64895048666591</v>
      </c>
      <c r="AQ450" s="113">
        <f>IF(HLOOKUP($BT450,Prisudvikling!$CC$7:$KP$63,AQ$3)&gt;0,HLOOKUP($BT450,Prisudvikling!$CC$7:$KP$63,AQ$3),"")</f>
        <v>167.60261766442306</v>
      </c>
      <c r="AR450" s="113">
        <f>IF(HLOOKUP($BT450,Prisudvikling!$CC$7:$KP$63,AR$3)&gt;0,HLOOKUP($BT450,Prisudvikling!$CC$7:$KP$63,AR$3),"")</f>
        <v>175.6</v>
      </c>
      <c r="AS450" s="113">
        <f>IF(HLOOKUP($BT450,Prisudvikling!$CC$7:$KP$63,AS$3)&gt;0,HLOOKUP($BT450,Prisudvikling!$CC$7:$KP$63,AS$3),"")</f>
        <v>160.48286733724618</v>
      </c>
      <c r="AT450" s="113">
        <f>IF(HLOOKUP($BT450,Prisudvikling!$CC$7:$KP$63,AT$3)&gt;0,HLOOKUP($BT450,Prisudvikling!$CC$7:$KP$63,AT$3),"")</f>
        <v>142.15087148622592</v>
      </c>
      <c r="AU450" s="113">
        <f>IF(HLOOKUP($BT450,Prisudvikling!$CC$7:$KP$63,AU$3)&gt;0,HLOOKUP($BT450,Prisudvikling!$CC$7:$KP$63,AU$3),"")</f>
        <v>150.19999999999999</v>
      </c>
      <c r="AV450" s="113" t="str">
        <f>IF(HLOOKUP($BT450,Prisudvikling!$CC$7:$KP$63,AV$3)&gt;0,HLOOKUP($BT450,Prisudvikling!$CC$7:$KP$63,AV$3),"")</f>
        <v/>
      </c>
      <c r="AW450" s="113">
        <f>IF(HLOOKUP($BT450,Prisudvikling!$CC$7:$KP$63,AW$3)&gt;0,HLOOKUP($BT450,Prisudvikling!$CC$7:$KP$63,AW$3),"")</f>
        <v>161.24353080339506</v>
      </c>
      <c r="AX450" s="113">
        <f>IF(HLOOKUP($BT450,Prisudvikling!$CC$7:$KP$63,AX$3)&gt;0,HLOOKUP($BT450,Prisudvikling!$CC$7:$KP$63,AX$3),"")</f>
        <v>169.2</v>
      </c>
      <c r="BT450">
        <v>127</v>
      </c>
    </row>
    <row r="451" spans="1:72" x14ac:dyDescent="0.2">
      <c r="A451" s="82">
        <f>IF(HLOOKUP($BT451,Prisudvikling!$CC$7:$KP$63,D$3)&gt;0,YEAR(C451),0)</f>
        <v>2013</v>
      </c>
      <c r="B451" s="82">
        <f>IF(HLOOKUP($BT451,Prisudvikling!$CC$7:$KP$63,D$3)&gt;0,MONTH(C451),0)</f>
        <v>11</v>
      </c>
      <c r="C451" s="65">
        <f>IF(HLOOKUP($BT451,Prisudvikling!$CC$7:$KP$63,D$3)&gt;0,HLOOKUP($BT451,Prisudvikling!$CC$7:$KP$63,C$3),"")</f>
        <v>41600</v>
      </c>
      <c r="D451" s="105">
        <f>IF(HLOOKUP($BT451,Prisudvikling!$CC$7:$KP$63,D$3)&gt;0,HLOOKUP($BT451,Prisudvikling!$CC$7:$KP$63,D$3),"")</f>
        <v>136</v>
      </c>
      <c r="E451" s="105">
        <f>IF(HLOOKUP($BT451,Prisudvikling!$CC$7:$KP$63,E$3)&gt;0,HLOOKUP($BT451,Prisudvikling!$CC$7:$KP$63,E$3),"")</f>
        <v>146</v>
      </c>
      <c r="F451" s="105">
        <f>IF(HLOOKUP($BT451,Prisudvikling!$CC$7:$KP$63,F$3)&gt;0,HLOOKUP($BT451,Prisudvikling!$CC$7:$KP$63,F$3),"")</f>
        <v>123.75</v>
      </c>
      <c r="G451" s="105">
        <f>IF(HLOOKUP($BT451,Prisudvikling!$CC$7:$KP$63,G$3)&gt;0,HLOOKUP($BT451,Prisudvikling!$CC$7:$KP$63,G$3),"")</f>
        <v>155</v>
      </c>
      <c r="H451" s="105">
        <f>IF(HLOOKUP($BT451,Prisudvikling!$CC$7:$KP$63,H$3)&gt;0,HLOOKUP($BT451,Prisudvikling!$CC$7:$KP$63,H$3),"")</f>
        <v>130</v>
      </c>
      <c r="I451" s="105">
        <f>IF(HLOOKUP($BT451,Prisudvikling!$CC$7:$KP$63,I$3)&gt;0,HLOOKUP($BT451,Prisudvikling!$CC$7:$KP$63,I$3),"")</f>
        <v>330</v>
      </c>
      <c r="J451" s="105">
        <f>IF(HLOOKUP($BT451,Prisudvikling!$CC$7:$KP$63,J$3)&gt;0,HLOOKUP($BT451,Prisudvikling!$CC$7:$KP$63,J$3),"")</f>
        <v>700.25</v>
      </c>
      <c r="K451" s="105">
        <f>IF(HLOOKUP($BT451,Prisudvikling!$CC$7:$KP$63,K$3)&gt;0,HLOOKUP($BT451,Prisudvikling!$CC$7:$KP$63,K$3),"")</f>
        <v>199</v>
      </c>
      <c r="L451" s="105">
        <f>IF(HLOOKUP($BT451,Prisudvikling!$CC$7:$KP$63,L$3)&gt;0,HLOOKUP($BT451,Prisudvikling!$CC$7:$KP$63,L$3),"")</f>
        <v>202</v>
      </c>
      <c r="M451" s="105">
        <f>IF(HLOOKUP($BT451,Prisudvikling!$CC$7:$KP$63,M$3)&gt;0,HLOOKUP($BT451,Prisudvikling!$CC$7:$KP$63,M$3),"")</f>
        <v>189</v>
      </c>
      <c r="N451" s="105">
        <f>IF(HLOOKUP($BT451,Prisudvikling!$CC$7:$KP$63,N$3)&gt;0,HLOOKUP($BT451,Prisudvikling!$CC$7:$KP$63,N$3),"")</f>
        <v>1000.25</v>
      </c>
      <c r="O451" s="105">
        <f>IF(HLOOKUP($BT451,Prisudvikling!$CC$7:$KP$63,O$3)&gt;0,HLOOKUP($BT451,Prisudvikling!$CC$7:$KP$63,O$3),"")</f>
        <v>591.25</v>
      </c>
      <c r="P451" s="105">
        <f>IF(HLOOKUP($BT451,Prisudvikling!$CC$7:$KP$63,P$3)&gt;0,HLOOKUP($BT451,Prisudvikling!$CC$7:$KP$63,P$3),"")</f>
        <v>560</v>
      </c>
      <c r="Q451" s="105">
        <f>IF(HLOOKUP($BT451,Prisudvikling!$CC$7:$KP$63,Q$3)&gt;0,HLOOKUP($BT451,Prisudvikling!$CC$7:$KP$63,Q$3),"")</f>
        <v>1350</v>
      </c>
      <c r="R451" s="105">
        <f>IF(HLOOKUP($BT451,Prisudvikling!$CC$7:$KP$63,R$3)&gt;0,HLOOKUP($BT451,Prisudvikling!$CC$7:$KP$63,R$3),"")</f>
        <v>826</v>
      </c>
      <c r="S451" s="105">
        <f>IF(HLOOKUP($BT451,Prisudvikling!$CC$7:$KP$63,S$3)&gt;0,HLOOKUP($BT451,Prisudvikling!$CC$7:$KP$63,S$3),"")</f>
        <v>479</v>
      </c>
      <c r="T451" s="105">
        <f>IF(HLOOKUP($BT451,Prisudvikling!$CC$7:$KP$63,T$3)&gt;0,HLOOKUP($BT451,Prisudvikling!$CC$7:$KP$63,T$3),"")</f>
        <v>473</v>
      </c>
      <c r="U451" s="105">
        <f>IF(HLOOKUP($BT451,Prisudvikling!$CC$7:$KP$63,U$3)&gt;0,HLOOKUP($BT451,Prisudvikling!$CC$7:$KP$63,U$3),"")</f>
        <v>223.25</v>
      </c>
      <c r="V451" s="105">
        <f>IF(HLOOKUP($BT451,Prisudvikling!$CC$7:$KP$63,V$3)&gt;0,HLOOKUP($BT451,Prisudvikling!$CC$7:$KP$63,V$3),"")</f>
        <v>247.75</v>
      </c>
      <c r="W451" s="105">
        <f>IF(HLOOKUP($BT451,Prisudvikling!$CC$7:$KP$63,W$3)&gt;0,HLOOKUP($BT451,Prisudvikling!$CC$7:$KP$63,W$3),"")</f>
        <v>262.75</v>
      </c>
      <c r="X451" s="32" t="str">
        <f>IF(HLOOKUP($BT451,Prisudvikling!$CC$7:$KP$63,X$3)&gt;0,HLOOKUP($BT451,Prisudvikling!$CC$7:$KP$63,X$3),"")</f>
        <v/>
      </c>
      <c r="Y451" s="32">
        <f>IF(HLOOKUP($BT451,Prisudvikling!$CC$7:$KP$63,Y$3)&gt;0,HLOOKUP($BT451,Prisudvikling!$CC$7:$KP$63,Y$3),"")</f>
        <v>1.3</v>
      </c>
      <c r="Z451" s="32">
        <f>IF(HLOOKUP($BT451,Prisudvikling!$CC$7:$KP$63,Z$3)&gt;0,HLOOKUP($BT451,Prisudvikling!$CC$7:$KP$63,Z$3),"")</f>
        <v>2.7</v>
      </c>
      <c r="AA451" s="32">
        <f>IF(HLOOKUP($BT451,Prisudvikling!$CC$7:$KP$63,AA$3)&gt;0,HLOOKUP($BT451,Prisudvikling!$CC$7:$KP$63,AA$3),"")</f>
        <v>1.65</v>
      </c>
      <c r="AB451" s="32">
        <f>IF(HLOOKUP($BT451,Prisudvikling!$CC$7:$KP$63,AB$3)&gt;0,HLOOKUP($BT451,Prisudvikling!$CC$7:$KP$63,AB$3),"")</f>
        <v>11</v>
      </c>
      <c r="AC451" s="32">
        <f>IF(HLOOKUP($BT451,Prisudvikling!$CC$7:$KP$63,AC$3)&gt;0,HLOOKUP($BT451,Prisudvikling!$CC$7:$KP$63,AC$3),"")</f>
        <v>11.5</v>
      </c>
      <c r="AD451" s="32" t="str">
        <f>IF(HLOOKUP($BT451,Prisudvikling!$CC$7:$KP$63,AD$3)&gt;0,HLOOKUP($BT451,Prisudvikling!$CC$7:$KP$63,AD$3),"")</f>
        <v/>
      </c>
      <c r="AE451" s="32" t="str">
        <f>IF(HLOOKUP($BT451,Prisudvikling!$CC$7:$KP$63,AE$3)&gt;0,HLOOKUP($BT451,Prisudvikling!$CC$7:$KP$63,AE$3),"")</f>
        <v/>
      </c>
      <c r="AF451" s="32">
        <f>IF(HLOOKUP($BT451,Prisudvikling!$CC$7:$KP$63,AF$3)&gt;0,HLOOKUP($BT451,Prisudvikling!$CC$7:$KP$63,AF$3),"")</f>
        <v>1030</v>
      </c>
      <c r="AG451" s="32">
        <f>IF(HLOOKUP($BT451,Prisudvikling!$CC$7:$KP$63,AG$3)&gt;0,HLOOKUP($BT451,Prisudvikling!$CC$7:$KP$63,AG$3),"")</f>
        <v>2130</v>
      </c>
      <c r="AH451" s="32">
        <f>IF(HLOOKUP($BT451,Prisudvikling!$CC$7:$KP$63,AH$3)&gt;0,HLOOKUP($BT451,Prisudvikling!$CC$7:$KP$63,AH$3),"")</f>
        <v>1300</v>
      </c>
      <c r="AI451" s="32">
        <f>IF(HLOOKUP($BT451,Prisudvikling!$CC$7:$KP$63,AI$3)&gt;0,HLOOKUP($BT451,Prisudvikling!$CC$7:$KP$63,AI$3),"")</f>
        <v>8680</v>
      </c>
      <c r="AJ451" s="32">
        <f>IF(HLOOKUP($BT451,Prisudvikling!$CC$7:$KP$63,AJ$3)&gt;0,HLOOKUP($BT451,Prisudvikling!$CC$7:$KP$63,AJ$3),"")</f>
        <v>9080</v>
      </c>
      <c r="AK451" s="32" t="str">
        <f>IF(HLOOKUP($BT451,Prisudvikling!$CC$7:$KP$63,AK$3)&gt;0,HLOOKUP($BT451,Prisudvikling!$CC$7:$KP$63,AK$3),"")</f>
        <v xml:space="preserve"> </v>
      </c>
      <c r="AL451" s="32" t="str">
        <f>IF(HLOOKUP($BT451,Prisudvikling!$CC$7:$KP$63,AL$3)&gt;0,HLOOKUP($BT451,Prisudvikling!$CC$7:$KP$63,AL$3),"")</f>
        <v/>
      </c>
      <c r="AM451" s="32" t="str">
        <f>IF(HLOOKUP($BT451,Prisudvikling!$CC$7:$KP$63,AM$3)&gt;0,HLOOKUP($BT451,Prisudvikling!$CC$7:$KP$63,AM$3),"")</f>
        <v/>
      </c>
      <c r="AN451" s="113">
        <f>IF(HLOOKUP($BT451,Prisudvikling!$CC$7:$KP$63,AN$3)&gt;0,HLOOKUP($BT451,Prisudvikling!$CC$7:$KP$63,AN$3),"")</f>
        <v>193.65765750688405</v>
      </c>
      <c r="AO451" s="113">
        <f>IF(HLOOKUP($BT451,Prisudvikling!$CC$7:$KP$63,AO$3)&gt;0,HLOOKUP($BT451,Prisudvikling!$CC$7:$KP$63,AO$3),"")</f>
        <v>201.7</v>
      </c>
      <c r="AP451" s="113">
        <f>IF(HLOOKUP($BT451,Prisudvikling!$CC$7:$KP$63,AP$3)&gt;0,HLOOKUP($BT451,Prisudvikling!$CC$7:$KP$63,AP$3),"")</f>
        <v>198.43864450868497</v>
      </c>
      <c r="AQ451" s="113">
        <f>IF(HLOOKUP($BT451,Prisudvikling!$CC$7:$KP$63,AQ$3)&gt;0,HLOOKUP($BT451,Prisudvikling!$CC$7:$KP$63,AQ$3),"")</f>
        <v>168.26627223608079</v>
      </c>
      <c r="AR451" s="113">
        <f>IF(HLOOKUP($BT451,Prisudvikling!$CC$7:$KP$63,AR$3)&gt;0,HLOOKUP($BT451,Prisudvikling!$CC$7:$KP$63,AR$3),"")</f>
        <v>176.3</v>
      </c>
      <c r="AS451" s="113">
        <f>IF(HLOOKUP($BT451,Prisudvikling!$CC$7:$KP$63,AS$3)&gt;0,HLOOKUP($BT451,Prisudvikling!$CC$7:$KP$63,AS$3),"")</f>
        <v>160.4536676872462</v>
      </c>
      <c r="AT451" s="113">
        <f>IF(HLOOKUP($BT451,Prisudvikling!$CC$7:$KP$63,AT$3)&gt;0,HLOOKUP($BT451,Prisudvikling!$CC$7:$KP$63,AT$3),"")</f>
        <v>142.21380524633477</v>
      </c>
      <c r="AU451" s="113">
        <f>IF(HLOOKUP($BT451,Prisudvikling!$CC$7:$KP$63,AU$3)&gt;0,HLOOKUP($BT451,Prisudvikling!$CC$7:$KP$63,AU$3),"")</f>
        <v>150.19999999999999</v>
      </c>
      <c r="AV451" s="113" t="str">
        <f>IF(HLOOKUP($BT451,Prisudvikling!$CC$7:$KP$63,AV$3)&gt;0,HLOOKUP($BT451,Prisudvikling!$CC$7:$KP$63,AV$3),"")</f>
        <v/>
      </c>
      <c r="AW451" s="113">
        <f>IF(HLOOKUP($BT451,Prisudvikling!$CC$7:$KP$63,AW$3)&gt;0,HLOOKUP($BT451,Prisudvikling!$CC$7:$KP$63,AW$3),"")</f>
        <v>161.82317363688114</v>
      </c>
      <c r="AX451" s="113">
        <f>IF(HLOOKUP($BT451,Prisudvikling!$CC$7:$KP$63,AX$3)&gt;0,HLOOKUP($BT451,Prisudvikling!$CC$7:$KP$63,AX$3),"")</f>
        <v>169.8</v>
      </c>
      <c r="BT451">
        <v>128</v>
      </c>
    </row>
    <row r="452" spans="1:72" x14ac:dyDescent="0.2">
      <c r="A452" s="82">
        <f>IF(HLOOKUP($BT452,Prisudvikling!$CC$7:$KP$63,D$3)&gt;0,YEAR(C452),0)</f>
        <v>2013</v>
      </c>
      <c r="B452" s="82">
        <f>IF(HLOOKUP($BT452,Prisudvikling!$CC$7:$KP$63,D$3)&gt;0,MONTH(C452),0)</f>
        <v>11</v>
      </c>
      <c r="C452" s="65">
        <f>IF(HLOOKUP($BT452,Prisudvikling!$CC$7:$KP$63,D$3)&gt;0,HLOOKUP($BT452,Prisudvikling!$CC$7:$KP$63,C$3),"")</f>
        <v>41607</v>
      </c>
      <c r="D452" s="105">
        <f>IF(HLOOKUP($BT452,Prisudvikling!$CC$7:$KP$63,D$3)&gt;0,HLOOKUP($BT452,Prisudvikling!$CC$7:$KP$63,D$3),"")</f>
        <v>135.5</v>
      </c>
      <c r="E452" s="105">
        <f>IF(HLOOKUP($BT452,Prisudvikling!$CC$7:$KP$63,E$3)&gt;0,HLOOKUP($BT452,Prisudvikling!$CC$7:$KP$63,E$3),"")</f>
        <v>146</v>
      </c>
      <c r="F452" s="105">
        <f>IF(HLOOKUP($BT452,Prisudvikling!$CC$7:$KP$63,F$3)&gt;0,HLOOKUP($BT452,Prisudvikling!$CC$7:$KP$63,F$3),"")</f>
        <v>122.75</v>
      </c>
      <c r="G452" s="105">
        <f>IF(HLOOKUP($BT452,Prisudvikling!$CC$7:$KP$63,G$3)&gt;0,HLOOKUP($BT452,Prisudvikling!$CC$7:$KP$63,G$3),"")</f>
        <v>158</v>
      </c>
      <c r="H452" s="105">
        <f>IF(HLOOKUP($BT452,Prisudvikling!$CC$7:$KP$63,H$3)&gt;0,HLOOKUP($BT452,Prisudvikling!$CC$7:$KP$63,H$3),"")</f>
        <v>130</v>
      </c>
      <c r="I452" s="105">
        <f>IF(HLOOKUP($BT452,Prisudvikling!$CC$7:$KP$63,I$3)&gt;0,HLOOKUP($BT452,Prisudvikling!$CC$7:$KP$63,I$3),"")</f>
        <v>322</v>
      </c>
      <c r="J452" s="105">
        <f>IF(HLOOKUP($BT452,Prisudvikling!$CC$7:$KP$63,J$3)&gt;0,HLOOKUP($BT452,Prisudvikling!$CC$7:$KP$63,J$3),"")</f>
        <v>700.25</v>
      </c>
      <c r="K452" s="105">
        <f>IF(HLOOKUP($BT452,Prisudvikling!$CC$7:$KP$63,K$3)&gt;0,HLOOKUP($BT452,Prisudvikling!$CC$7:$KP$63,K$3),"")</f>
        <v>195</v>
      </c>
      <c r="L452" s="105">
        <f>IF(HLOOKUP($BT452,Prisudvikling!$CC$7:$KP$63,L$3)&gt;0,HLOOKUP($BT452,Prisudvikling!$CC$7:$KP$63,L$3),"")</f>
        <v>202</v>
      </c>
      <c r="M452" s="105">
        <f>IF(HLOOKUP($BT452,Prisudvikling!$CC$7:$KP$63,M$3)&gt;0,HLOOKUP($BT452,Prisudvikling!$CC$7:$KP$63,M$3),"")</f>
        <v>190</v>
      </c>
      <c r="N452" s="105">
        <f>IF(HLOOKUP($BT452,Prisudvikling!$CC$7:$KP$63,N$3)&gt;0,HLOOKUP($BT452,Prisudvikling!$CC$7:$KP$63,N$3),"")</f>
        <v>1000.25</v>
      </c>
      <c r="O452" s="105">
        <f>IF(HLOOKUP($BT452,Prisudvikling!$CC$7:$KP$63,O$3)&gt;0,HLOOKUP($BT452,Prisudvikling!$CC$7:$KP$63,O$3),"")</f>
        <v>585.25</v>
      </c>
      <c r="P452" s="105">
        <f>IF(HLOOKUP($BT452,Prisudvikling!$CC$7:$KP$63,P$3)&gt;0,HLOOKUP($BT452,Prisudvikling!$CC$7:$KP$63,P$3),"")</f>
        <v>560</v>
      </c>
      <c r="Q452" s="105">
        <f>IF(HLOOKUP($BT452,Prisudvikling!$CC$7:$KP$63,Q$3)&gt;0,HLOOKUP($BT452,Prisudvikling!$CC$7:$KP$63,Q$3),"")</f>
        <v>1350</v>
      </c>
      <c r="R452" s="105">
        <f>IF(HLOOKUP($BT452,Prisudvikling!$CC$7:$KP$63,R$3)&gt;0,HLOOKUP($BT452,Prisudvikling!$CC$7:$KP$63,R$3),"")</f>
        <v>826</v>
      </c>
      <c r="S452" s="105">
        <f>IF(HLOOKUP($BT452,Prisudvikling!$CC$7:$KP$63,S$3)&gt;0,HLOOKUP($BT452,Prisudvikling!$CC$7:$KP$63,S$3),"")</f>
        <v>479</v>
      </c>
      <c r="T452" s="105">
        <f>IF(HLOOKUP($BT452,Prisudvikling!$CC$7:$KP$63,T$3)&gt;0,HLOOKUP($BT452,Prisudvikling!$CC$7:$KP$63,T$3),"")</f>
        <v>473</v>
      </c>
      <c r="U452" s="105">
        <f>IF(HLOOKUP($BT452,Prisudvikling!$CC$7:$KP$63,U$3)&gt;0,HLOOKUP($BT452,Prisudvikling!$CC$7:$KP$63,U$3),"")</f>
        <v>222.25</v>
      </c>
      <c r="V452" s="105">
        <f>IF(HLOOKUP($BT452,Prisudvikling!$CC$7:$KP$63,V$3)&gt;0,HLOOKUP($BT452,Prisudvikling!$CC$7:$KP$63,V$3),"")</f>
        <v>246</v>
      </c>
      <c r="W452" s="105">
        <f>IF(HLOOKUP($BT452,Prisudvikling!$CC$7:$KP$63,W$3)&gt;0,HLOOKUP($BT452,Prisudvikling!$CC$7:$KP$63,W$3),"")</f>
        <v>261.75</v>
      </c>
      <c r="X452" s="32" t="str">
        <f>IF(HLOOKUP($BT452,Prisudvikling!$CC$7:$KP$63,X$3)&gt;0,HLOOKUP($BT452,Prisudvikling!$CC$7:$KP$63,X$3),"")</f>
        <v/>
      </c>
      <c r="Y452" s="32">
        <f>IF(HLOOKUP($BT452,Prisudvikling!$CC$7:$KP$63,Y$3)&gt;0,HLOOKUP($BT452,Prisudvikling!$CC$7:$KP$63,Y$3),"")</f>
        <v>1.262549947953393</v>
      </c>
      <c r="Z452" s="32">
        <f>IF(HLOOKUP($BT452,Prisudvikling!$CC$7:$KP$63,Z$3)&gt;0,HLOOKUP($BT452,Prisudvikling!$CC$7:$KP$63,Z$3),"")</f>
        <v>2.6526980289446294</v>
      </c>
      <c r="AA452" s="32">
        <f>IF(HLOOKUP($BT452,Prisudvikling!$CC$7:$KP$63,AA$3)&gt;0,HLOOKUP($BT452,Prisudvikling!$CC$7:$KP$63,AA$3),"")</f>
        <v>1.5580403613041873</v>
      </c>
      <c r="AB452" s="32">
        <f>IF(HLOOKUP($BT452,Prisudvikling!$CC$7:$KP$63,AB$3)&gt;0,HLOOKUP($BT452,Prisudvikling!$CC$7:$KP$63,AB$3),"")</f>
        <v>9.6705953460259906</v>
      </c>
      <c r="AC452" s="32">
        <f>IF(HLOOKUP($BT452,Prisudvikling!$CC$7:$KP$63,AC$3)&gt;0,HLOOKUP($BT452,Prisudvikling!$CC$7:$KP$63,AC$3),"")</f>
        <v>11.5</v>
      </c>
      <c r="AD452" s="32" t="str">
        <f>IF(HLOOKUP($BT452,Prisudvikling!$CC$7:$KP$63,AD$3)&gt;0,HLOOKUP($BT452,Prisudvikling!$CC$7:$KP$63,AD$3),"")</f>
        <v/>
      </c>
      <c r="AE452" s="32" t="str">
        <f>IF(HLOOKUP($BT452,Prisudvikling!$CC$7:$KP$63,AE$3)&gt;0,HLOOKUP($BT452,Prisudvikling!$CC$7:$KP$63,AE$3),"")</f>
        <v/>
      </c>
      <c r="AF452" s="32">
        <f>IF(HLOOKUP($BT452,Prisudvikling!$CC$7:$KP$63,AF$3)&gt;0,HLOOKUP($BT452,Prisudvikling!$CC$7:$KP$63,AF$3),"")</f>
        <v>1000</v>
      </c>
      <c r="AG452" s="32">
        <f>IF(HLOOKUP($BT452,Prisudvikling!$CC$7:$KP$63,AG$3)&gt;0,HLOOKUP($BT452,Prisudvikling!$CC$7:$KP$63,AG$3),"")</f>
        <v>2090</v>
      </c>
      <c r="AH452" s="32">
        <f>IF(HLOOKUP($BT452,Prisudvikling!$CC$7:$KP$63,AH$3)&gt;0,HLOOKUP($BT452,Prisudvikling!$CC$7:$KP$63,AH$3),"")</f>
        <v>1230</v>
      </c>
      <c r="AI452" s="32">
        <f>IF(HLOOKUP($BT452,Prisudvikling!$CC$7:$KP$63,AI$3)&gt;0,HLOOKUP($BT452,Prisudvikling!$CC$7:$KP$63,AI$3),"")</f>
        <v>7630</v>
      </c>
      <c r="AJ452" s="32">
        <f>IF(HLOOKUP($BT452,Prisudvikling!$CC$7:$KP$63,AJ$3)&gt;0,HLOOKUP($BT452,Prisudvikling!$CC$7:$KP$63,AJ$3),"")</f>
        <v>9080</v>
      </c>
      <c r="AK452" s="32" t="str">
        <f>IF(HLOOKUP($BT452,Prisudvikling!$CC$7:$KP$63,AK$3)&gt;0,HLOOKUP($BT452,Prisudvikling!$CC$7:$KP$63,AK$3),"")</f>
        <v xml:space="preserve"> </v>
      </c>
      <c r="AL452" s="32" t="str">
        <f>IF(HLOOKUP($BT452,Prisudvikling!$CC$7:$KP$63,AL$3)&gt;0,HLOOKUP($BT452,Prisudvikling!$CC$7:$KP$63,AL$3),"")</f>
        <v/>
      </c>
      <c r="AM452" s="32" t="str">
        <f>IF(HLOOKUP($BT452,Prisudvikling!$CC$7:$KP$63,AM$3)&gt;0,HLOOKUP($BT452,Prisudvikling!$CC$7:$KP$63,AM$3),"")</f>
        <v/>
      </c>
      <c r="AN452" s="113">
        <f>IF(HLOOKUP($BT452,Prisudvikling!$CC$7:$KP$63,AN$3)&gt;0,HLOOKUP($BT452,Prisudvikling!$CC$7:$KP$63,AN$3),"")</f>
        <v>193.69797927211766</v>
      </c>
      <c r="AO452" s="113">
        <f>IF(HLOOKUP($BT452,Prisudvikling!$CC$7:$KP$63,AO$3)&gt;0,HLOOKUP($BT452,Prisudvikling!$CC$7:$KP$63,AO$3),"")</f>
        <v>201.7</v>
      </c>
      <c r="AP452" s="113">
        <f>IF(HLOOKUP($BT452,Prisudvikling!$CC$7:$KP$63,AP$3)&gt;0,HLOOKUP($BT452,Prisudvikling!$CC$7:$KP$63,AP$3),"")</f>
        <v>198.24163211666641</v>
      </c>
      <c r="AQ452" s="113">
        <f>IF(HLOOKUP($BT452,Prisudvikling!$CC$7:$KP$63,AQ$3)&gt;0,HLOOKUP($BT452,Prisudvikling!$CC$7:$KP$63,AQ$3),"")</f>
        <v>168.59575323979462</v>
      </c>
      <c r="AR452" s="113">
        <f>IF(HLOOKUP($BT452,Prisudvikling!$CC$7:$KP$63,AR$3)&gt;0,HLOOKUP($BT452,Prisudvikling!$CC$7:$KP$63,AR$3),"")</f>
        <v>176.6</v>
      </c>
      <c r="AS452" s="113">
        <f>IF(HLOOKUP($BT452,Prisudvikling!$CC$7:$KP$63,AS$3)&gt;0,HLOOKUP($BT452,Prisudvikling!$CC$7:$KP$63,AS$3),"")</f>
        <v>160.35843003386412</v>
      </c>
      <c r="AT452" s="113">
        <f>IF(HLOOKUP($BT452,Prisudvikling!$CC$7:$KP$63,AT$3)&gt;0,HLOOKUP($BT452,Prisudvikling!$CC$7:$KP$63,AT$3),"")</f>
        <v>142.14961419605888</v>
      </c>
      <c r="AU452" s="113">
        <f>IF(HLOOKUP($BT452,Prisudvikling!$CC$7:$KP$63,AU$3)&gt;0,HLOOKUP($BT452,Prisudvikling!$CC$7:$KP$63,AU$3),"")</f>
        <v>150.1</v>
      </c>
      <c r="AV452" s="113" t="str">
        <f>IF(HLOOKUP($BT452,Prisudvikling!$CC$7:$KP$63,AV$3)&gt;0,HLOOKUP($BT452,Prisudvikling!$CC$7:$KP$63,AV$3),"")</f>
        <v/>
      </c>
      <c r="AW452" s="113">
        <f>IF(HLOOKUP($BT452,Prisudvikling!$CC$7:$KP$63,AW$3)&gt;0,HLOOKUP($BT452,Prisudvikling!$CC$7:$KP$63,AW$3),"")</f>
        <v>162.08228394041618</v>
      </c>
      <c r="AX452" s="113">
        <f>IF(HLOOKUP($BT452,Prisudvikling!$CC$7:$KP$63,AX$3)&gt;0,HLOOKUP($BT452,Prisudvikling!$CC$7:$KP$63,AX$3),"")</f>
        <v>170.1</v>
      </c>
      <c r="BT452">
        <v>129</v>
      </c>
    </row>
    <row r="453" spans="1:72" x14ac:dyDescent="0.2">
      <c r="A453" s="82">
        <f>IF(HLOOKUP($BT453,Prisudvikling!$CC$7:$KP$63,D$3)&gt;0,YEAR(C453),0)</f>
        <v>2013</v>
      </c>
      <c r="B453" s="82">
        <f>IF(HLOOKUP($BT453,Prisudvikling!$CC$7:$KP$63,D$3)&gt;0,MONTH(C453),0)</f>
        <v>12</v>
      </c>
      <c r="C453" s="65">
        <f>IF(HLOOKUP($BT453,Prisudvikling!$CC$7:$KP$63,D$3)&gt;0,HLOOKUP($BT453,Prisudvikling!$CC$7:$KP$63,C$3),"")</f>
        <v>41614</v>
      </c>
      <c r="D453" s="105">
        <f>IF(HLOOKUP($BT453,Prisudvikling!$CC$7:$KP$63,D$3)&gt;0,HLOOKUP($BT453,Prisudvikling!$CC$7:$KP$63,D$3),"")</f>
        <v>134.5</v>
      </c>
      <c r="E453" s="105">
        <f>IF(HLOOKUP($BT453,Prisudvikling!$CC$7:$KP$63,E$3)&gt;0,HLOOKUP($BT453,Prisudvikling!$CC$7:$KP$63,E$3),"")</f>
        <v>146</v>
      </c>
      <c r="F453" s="105">
        <f>IF(HLOOKUP($BT453,Prisudvikling!$CC$7:$KP$63,F$3)&gt;0,HLOOKUP($BT453,Prisudvikling!$CC$7:$KP$63,F$3),"")</f>
        <v>121.75</v>
      </c>
      <c r="G453" s="105">
        <f>IF(HLOOKUP($BT453,Prisudvikling!$CC$7:$KP$63,G$3)&gt;0,HLOOKUP($BT453,Prisudvikling!$CC$7:$KP$63,G$3),"")</f>
        <v>158</v>
      </c>
      <c r="H453" s="105">
        <f>IF(HLOOKUP($BT453,Prisudvikling!$CC$7:$KP$63,H$3)&gt;0,HLOOKUP($BT453,Prisudvikling!$CC$7:$KP$63,H$3),"")</f>
        <v>130</v>
      </c>
      <c r="I453" s="105">
        <f>IF(HLOOKUP($BT453,Prisudvikling!$CC$7:$KP$63,I$3)&gt;0,HLOOKUP($BT453,Prisudvikling!$CC$7:$KP$63,I$3),"")</f>
        <v>340</v>
      </c>
      <c r="J453" s="105">
        <f>IF(HLOOKUP($BT453,Prisudvikling!$CC$7:$KP$63,J$3)&gt;0,HLOOKUP($BT453,Prisudvikling!$CC$7:$KP$63,J$3),"")</f>
        <v>700.25</v>
      </c>
      <c r="K453" s="105">
        <f>IF(HLOOKUP($BT453,Prisudvikling!$CC$7:$KP$63,K$3)&gt;0,HLOOKUP($BT453,Prisudvikling!$CC$7:$KP$63,K$3),"")</f>
        <v>203</v>
      </c>
      <c r="L453" s="105">
        <f>IF(HLOOKUP($BT453,Prisudvikling!$CC$7:$KP$63,L$3)&gt;0,HLOOKUP($BT453,Prisudvikling!$CC$7:$KP$63,L$3),"")</f>
        <v>202</v>
      </c>
      <c r="M453" s="105">
        <f>IF(HLOOKUP($BT453,Prisudvikling!$CC$7:$KP$63,M$3)&gt;0,HLOOKUP($BT453,Prisudvikling!$CC$7:$KP$63,M$3),"")</f>
        <v>190.5</v>
      </c>
      <c r="N453" s="105">
        <f>IF(HLOOKUP($BT453,Prisudvikling!$CC$7:$KP$63,N$3)&gt;0,HLOOKUP($BT453,Prisudvikling!$CC$7:$KP$63,N$3),"")</f>
        <v>990.25</v>
      </c>
      <c r="O453" s="105">
        <f>IF(HLOOKUP($BT453,Prisudvikling!$CC$7:$KP$63,O$3)&gt;0,HLOOKUP($BT453,Prisudvikling!$CC$7:$KP$63,O$3),"")</f>
        <v>590.25</v>
      </c>
      <c r="P453" s="105">
        <f>IF(HLOOKUP($BT453,Prisudvikling!$CC$7:$KP$63,P$3)&gt;0,HLOOKUP($BT453,Prisudvikling!$CC$7:$KP$63,P$3),"")</f>
        <v>560</v>
      </c>
      <c r="Q453" s="105">
        <f>IF(HLOOKUP($BT453,Prisudvikling!$CC$7:$KP$63,Q$3)&gt;0,HLOOKUP($BT453,Prisudvikling!$CC$7:$KP$63,Q$3),"")</f>
        <v>1350</v>
      </c>
      <c r="R453" s="105">
        <f>IF(HLOOKUP($BT453,Prisudvikling!$CC$7:$KP$63,R$3)&gt;0,HLOOKUP($BT453,Prisudvikling!$CC$7:$KP$63,R$3),"")</f>
        <v>818</v>
      </c>
      <c r="S453" s="105">
        <f>IF(HLOOKUP($BT453,Prisudvikling!$CC$7:$KP$63,S$3)&gt;0,HLOOKUP($BT453,Prisudvikling!$CC$7:$KP$63,S$3),"")</f>
        <v>465</v>
      </c>
      <c r="T453" s="105">
        <f>IF(HLOOKUP($BT453,Prisudvikling!$CC$7:$KP$63,T$3)&gt;0,HLOOKUP($BT453,Prisudvikling!$CC$7:$KP$63,T$3),"")</f>
        <v>473</v>
      </c>
      <c r="U453" s="105">
        <f>IF(HLOOKUP($BT453,Prisudvikling!$CC$7:$KP$63,U$3)&gt;0,HLOOKUP($BT453,Prisudvikling!$CC$7:$KP$63,U$3),"")</f>
        <v>224.25</v>
      </c>
      <c r="V453" s="105">
        <f>IF(HLOOKUP($BT453,Prisudvikling!$CC$7:$KP$63,V$3)&gt;0,HLOOKUP($BT453,Prisudvikling!$CC$7:$KP$63,V$3),"")</f>
        <v>250.5</v>
      </c>
      <c r="W453" s="105">
        <f>IF(HLOOKUP($BT453,Prisudvikling!$CC$7:$KP$63,W$3)&gt;0,HLOOKUP($BT453,Prisudvikling!$CC$7:$KP$63,W$3),"")</f>
        <v>267.25</v>
      </c>
      <c r="X453" s="32" t="str">
        <f>IF(HLOOKUP($BT453,Prisudvikling!$CC$7:$KP$63,X$3)&gt;0,HLOOKUP($BT453,Prisudvikling!$CC$7:$KP$63,X$3),"")</f>
        <v/>
      </c>
      <c r="Y453" s="32">
        <f>IF(HLOOKUP($BT453,Prisudvikling!$CC$7:$KP$63,Y$3)&gt;0,HLOOKUP($BT453,Prisudvikling!$CC$7:$KP$63,Y$3),"")</f>
        <v>1.262549947953393</v>
      </c>
      <c r="Z453" s="32">
        <f>IF(HLOOKUP($BT453,Prisudvikling!$CC$7:$KP$63,Z$3)&gt;0,HLOOKUP($BT453,Prisudvikling!$CC$7:$KP$63,Z$3),"")</f>
        <v>2.6526980289446294</v>
      </c>
      <c r="AA453" s="32">
        <f>IF(HLOOKUP($BT453,Prisudvikling!$CC$7:$KP$63,AA$3)&gt;0,HLOOKUP($BT453,Prisudvikling!$CC$7:$KP$63,AA$3),"")</f>
        <v>1.5580403613041873</v>
      </c>
      <c r="AB453" s="32">
        <f>IF(HLOOKUP($BT453,Prisudvikling!$CC$7:$KP$63,AB$3)&gt;0,HLOOKUP($BT453,Prisudvikling!$CC$7:$KP$63,AB$3),"")</f>
        <v>9.6705953460259906</v>
      </c>
      <c r="AC453" s="32">
        <f>IF(HLOOKUP($BT453,Prisudvikling!$CC$7:$KP$63,AC$3)&gt;0,HLOOKUP($BT453,Prisudvikling!$CC$7:$KP$63,AC$3),"")</f>
        <v>11.5</v>
      </c>
      <c r="AD453" s="32" t="str">
        <f>IF(HLOOKUP($BT453,Prisudvikling!$CC$7:$KP$63,AD$3)&gt;0,HLOOKUP($BT453,Prisudvikling!$CC$7:$KP$63,AD$3),"")</f>
        <v/>
      </c>
      <c r="AE453" s="32" t="str">
        <f>IF(HLOOKUP($BT453,Prisudvikling!$CC$7:$KP$63,AE$3)&gt;0,HLOOKUP($BT453,Prisudvikling!$CC$7:$KP$63,AE$3),"")</f>
        <v/>
      </c>
      <c r="AF453" s="32">
        <f>IF(HLOOKUP($BT453,Prisudvikling!$CC$7:$KP$63,AF$3)&gt;0,HLOOKUP($BT453,Prisudvikling!$CC$7:$KP$63,AF$3),"")</f>
        <v>1000</v>
      </c>
      <c r="AG453" s="32">
        <f>IF(HLOOKUP($BT453,Prisudvikling!$CC$7:$KP$63,AG$3)&gt;0,HLOOKUP($BT453,Prisudvikling!$CC$7:$KP$63,AG$3),"")</f>
        <v>2090</v>
      </c>
      <c r="AH453" s="32">
        <f>IF(HLOOKUP($BT453,Prisudvikling!$CC$7:$KP$63,AH$3)&gt;0,HLOOKUP($BT453,Prisudvikling!$CC$7:$KP$63,AH$3),"")</f>
        <v>1230</v>
      </c>
      <c r="AI453" s="32">
        <f>IF(HLOOKUP($BT453,Prisudvikling!$CC$7:$KP$63,AI$3)&gt;0,HLOOKUP($BT453,Prisudvikling!$CC$7:$KP$63,AI$3),"")</f>
        <v>7630</v>
      </c>
      <c r="AJ453" s="32">
        <f>IF(HLOOKUP($BT453,Prisudvikling!$CC$7:$KP$63,AJ$3)&gt;0,HLOOKUP($BT453,Prisudvikling!$CC$7:$KP$63,AJ$3),"")</f>
        <v>9080</v>
      </c>
      <c r="AK453" s="32" t="str">
        <f>IF(HLOOKUP($BT453,Prisudvikling!$CC$7:$KP$63,AK$3)&gt;0,HLOOKUP($BT453,Prisudvikling!$CC$7:$KP$63,AK$3),"")</f>
        <v xml:space="preserve"> </v>
      </c>
      <c r="AL453" s="32" t="str">
        <f>IF(HLOOKUP($BT453,Prisudvikling!$CC$7:$KP$63,AL$3)&gt;0,HLOOKUP($BT453,Prisudvikling!$CC$7:$KP$63,AL$3),"")</f>
        <v/>
      </c>
      <c r="AM453" s="32" t="str">
        <f>IF(HLOOKUP($BT453,Prisudvikling!$CC$7:$KP$63,AM$3)&gt;0,HLOOKUP($BT453,Prisudvikling!$CC$7:$KP$63,AM$3),"")</f>
        <v/>
      </c>
      <c r="AN453" s="113">
        <f>IF(HLOOKUP($BT453,Prisudvikling!$CC$7:$KP$63,AN$3)&gt;0,HLOOKUP($BT453,Prisudvikling!$CC$7:$KP$63,AN$3),"")</f>
        <v>193.60360912774465</v>
      </c>
      <c r="AO453" s="113">
        <f>IF(HLOOKUP($BT453,Prisudvikling!$CC$7:$KP$63,AO$3)&gt;0,HLOOKUP($BT453,Prisudvikling!$CC$7:$KP$63,AO$3),"")</f>
        <v>201.6</v>
      </c>
      <c r="AP453" s="113">
        <f>IF(HLOOKUP($BT453,Prisudvikling!$CC$7:$KP$63,AP$3)&gt;0,HLOOKUP($BT453,Prisudvikling!$CC$7:$KP$63,AP$3),"")</f>
        <v>197.43556478733197</v>
      </c>
      <c r="AQ453" s="113">
        <f>IF(HLOOKUP($BT453,Prisudvikling!$CC$7:$KP$63,AQ$3)&gt;0,HLOOKUP($BT453,Prisudvikling!$CC$7:$KP$63,AQ$3),"")</f>
        <v>168.46568407531586</v>
      </c>
      <c r="AR453" s="113">
        <f>IF(HLOOKUP($BT453,Prisudvikling!$CC$7:$KP$63,AR$3)&gt;0,HLOOKUP($BT453,Prisudvikling!$CC$7:$KP$63,AR$3),"")</f>
        <v>176.5</v>
      </c>
      <c r="AS453" s="113">
        <f>IF(HLOOKUP($BT453,Prisudvikling!$CC$7:$KP$63,AS$3)&gt;0,HLOOKUP($BT453,Prisudvikling!$CC$7:$KP$63,AS$3),"")</f>
        <v>159.7591608950838</v>
      </c>
      <c r="AT453" s="113">
        <f>IF(HLOOKUP($BT453,Prisudvikling!$CC$7:$KP$63,AT$3)&gt;0,HLOOKUP($BT453,Prisudvikling!$CC$7:$KP$63,AT$3),"")</f>
        <v>141.93155549111577</v>
      </c>
      <c r="AU453" s="113">
        <f>IF(HLOOKUP($BT453,Prisudvikling!$CC$7:$KP$63,AU$3)&gt;0,HLOOKUP($BT453,Prisudvikling!$CC$7:$KP$63,AU$3),"")</f>
        <v>149.9</v>
      </c>
      <c r="AV453" s="113" t="str">
        <f>IF(HLOOKUP($BT453,Prisudvikling!$CC$7:$KP$63,AV$3)&gt;0,HLOOKUP($BT453,Prisudvikling!$CC$7:$KP$63,AV$3),"")</f>
        <v/>
      </c>
      <c r="AW453" s="113">
        <f>IF(HLOOKUP($BT453,Prisudvikling!$CC$7:$KP$63,AW$3)&gt;0,HLOOKUP($BT453,Prisudvikling!$CC$7:$KP$63,AW$3),"")</f>
        <v>161.89669248748291</v>
      </c>
      <c r="AX453" s="113">
        <f>IF(HLOOKUP($BT453,Prisudvikling!$CC$7:$KP$63,AX$3)&gt;0,HLOOKUP($BT453,Prisudvikling!$CC$7:$KP$63,AX$3),"")</f>
        <v>169.9</v>
      </c>
      <c r="BT453">
        <v>130</v>
      </c>
    </row>
    <row r="454" spans="1:72" x14ac:dyDescent="0.2">
      <c r="A454" s="82">
        <f>IF(HLOOKUP($BT454,Prisudvikling!$CC$7:$KP$63,D$3)&gt;0,YEAR(C454),0)</f>
        <v>2013</v>
      </c>
      <c r="B454" s="82">
        <f>IF(HLOOKUP($BT454,Prisudvikling!$CC$7:$KP$63,D$3)&gt;0,MONTH(C454),0)</f>
        <v>12</v>
      </c>
      <c r="C454" s="65">
        <f>IF(HLOOKUP($BT454,Prisudvikling!$CC$7:$KP$63,D$3)&gt;0,HLOOKUP($BT454,Prisudvikling!$CC$7:$KP$63,C$3),"")</f>
        <v>41621</v>
      </c>
      <c r="D454" s="105">
        <f>IF(HLOOKUP($BT454,Prisudvikling!$CC$7:$KP$63,D$3)&gt;0,HLOOKUP($BT454,Prisudvikling!$CC$7:$KP$63,D$3),"")</f>
        <v>136</v>
      </c>
      <c r="E454" s="105">
        <f>IF(HLOOKUP($BT454,Prisudvikling!$CC$7:$KP$63,E$3)&gt;0,HLOOKUP($BT454,Prisudvikling!$CC$7:$KP$63,E$3),"")</f>
        <v>146</v>
      </c>
      <c r="F454" s="105">
        <f>IF(HLOOKUP($BT454,Prisudvikling!$CC$7:$KP$63,F$3)&gt;0,HLOOKUP($BT454,Prisudvikling!$CC$7:$KP$63,F$3),"")</f>
        <v>124.5</v>
      </c>
      <c r="G454" s="105">
        <f>IF(HLOOKUP($BT454,Prisudvikling!$CC$7:$KP$63,G$3)&gt;0,HLOOKUP($BT454,Prisudvikling!$CC$7:$KP$63,G$3),"")</f>
        <v>155</v>
      </c>
      <c r="H454" s="105">
        <f>IF(HLOOKUP($BT454,Prisudvikling!$CC$7:$KP$63,H$3)&gt;0,HLOOKUP($BT454,Prisudvikling!$CC$7:$KP$63,H$3),"")</f>
        <v>130</v>
      </c>
      <c r="I454" s="105">
        <f>IF(HLOOKUP($BT454,Prisudvikling!$CC$7:$KP$63,I$3)&gt;0,HLOOKUP($BT454,Prisudvikling!$CC$7:$KP$63,I$3),"")</f>
        <v>335</v>
      </c>
      <c r="J454" s="105">
        <f>IF(HLOOKUP($BT454,Prisudvikling!$CC$7:$KP$63,J$3)&gt;0,HLOOKUP($BT454,Prisudvikling!$CC$7:$KP$63,J$3),"")</f>
        <v>710.25</v>
      </c>
      <c r="K454" s="105">
        <f>IF(HLOOKUP($BT454,Prisudvikling!$CC$7:$KP$63,K$3)&gt;0,HLOOKUP($BT454,Prisudvikling!$CC$7:$KP$63,K$3),"")</f>
        <v>206.5</v>
      </c>
      <c r="L454" s="105">
        <f>IF(HLOOKUP($BT454,Prisudvikling!$CC$7:$KP$63,L$3)&gt;0,HLOOKUP($BT454,Prisudvikling!$CC$7:$KP$63,L$3),"")</f>
        <v>202</v>
      </c>
      <c r="M454" s="105">
        <f>IF(HLOOKUP($BT454,Prisudvikling!$CC$7:$KP$63,M$3)&gt;0,HLOOKUP($BT454,Prisudvikling!$CC$7:$KP$63,M$3),"")</f>
        <v>189</v>
      </c>
      <c r="N454" s="105">
        <f>IF(HLOOKUP($BT454,Prisudvikling!$CC$7:$KP$63,N$3)&gt;0,HLOOKUP($BT454,Prisudvikling!$CC$7:$KP$63,N$3),"")</f>
        <v>990.25</v>
      </c>
      <c r="O454" s="105">
        <f>IF(HLOOKUP($BT454,Prisudvikling!$CC$7:$KP$63,O$3)&gt;0,HLOOKUP($BT454,Prisudvikling!$CC$7:$KP$63,O$3),"")</f>
        <v>592</v>
      </c>
      <c r="P454" s="105">
        <f>IF(HLOOKUP($BT454,Prisudvikling!$CC$7:$KP$63,P$3)&gt;0,HLOOKUP($BT454,Prisudvikling!$CC$7:$KP$63,P$3),"")</f>
        <v>560</v>
      </c>
      <c r="Q454" s="105">
        <f>IF(HLOOKUP($BT454,Prisudvikling!$CC$7:$KP$63,Q$3)&gt;0,HLOOKUP($BT454,Prisudvikling!$CC$7:$KP$63,Q$3),"")</f>
        <v>1350</v>
      </c>
      <c r="R454" s="105">
        <f>IF(HLOOKUP($BT454,Prisudvikling!$CC$7:$KP$63,R$3)&gt;0,HLOOKUP($BT454,Prisudvikling!$CC$7:$KP$63,R$3),"")</f>
        <v>818</v>
      </c>
      <c r="S454" s="105">
        <f>IF(HLOOKUP($BT454,Prisudvikling!$CC$7:$KP$63,S$3)&gt;0,HLOOKUP($BT454,Prisudvikling!$CC$7:$KP$63,S$3),"")</f>
        <v>465</v>
      </c>
      <c r="T454" s="105">
        <f>IF(HLOOKUP($BT454,Prisudvikling!$CC$7:$KP$63,T$3)&gt;0,HLOOKUP($BT454,Prisudvikling!$CC$7:$KP$63,T$3),"")</f>
        <v>473</v>
      </c>
      <c r="U454" s="105">
        <f>IF(HLOOKUP($BT454,Prisudvikling!$CC$7:$KP$63,U$3)&gt;0,HLOOKUP($BT454,Prisudvikling!$CC$7:$KP$63,U$3),"")</f>
        <v>226.25</v>
      </c>
      <c r="V454" s="105">
        <f>IF(HLOOKUP($BT454,Prisudvikling!$CC$7:$KP$63,V$3)&gt;0,HLOOKUP($BT454,Prisudvikling!$CC$7:$KP$63,V$3),"")</f>
        <v>251.25</v>
      </c>
      <c r="W454" s="105">
        <f>IF(HLOOKUP($BT454,Prisudvikling!$CC$7:$KP$63,W$3)&gt;0,HLOOKUP($BT454,Prisudvikling!$CC$7:$KP$63,W$3),"")</f>
        <v>267.25</v>
      </c>
      <c r="X454" s="32" t="str">
        <f>IF(HLOOKUP($BT454,Prisudvikling!$CC$7:$KP$63,X$3)&gt;0,HLOOKUP($BT454,Prisudvikling!$CC$7:$KP$63,X$3),"")</f>
        <v/>
      </c>
      <c r="Y454" s="32">
        <f>IF(HLOOKUP($BT454,Prisudvikling!$CC$7:$KP$63,Y$3)&gt;0,HLOOKUP($BT454,Prisudvikling!$CC$7:$KP$63,Y$3),"")</f>
        <v>1.262549947953393</v>
      </c>
      <c r="Z454" s="32">
        <f>IF(HLOOKUP($BT454,Prisudvikling!$CC$7:$KP$63,Z$3)&gt;0,HLOOKUP($BT454,Prisudvikling!$CC$7:$KP$63,Z$3),"")</f>
        <v>2.6526980289446294</v>
      </c>
      <c r="AA454" s="32">
        <f>IF(HLOOKUP($BT454,Prisudvikling!$CC$7:$KP$63,AA$3)&gt;0,HLOOKUP($BT454,Prisudvikling!$CC$7:$KP$63,AA$3),"")</f>
        <v>1.5580403613041873</v>
      </c>
      <c r="AB454" s="32">
        <f>IF(HLOOKUP($BT454,Prisudvikling!$CC$7:$KP$63,AB$3)&gt;0,HLOOKUP($BT454,Prisudvikling!$CC$7:$KP$63,AB$3),"")</f>
        <v>9.6705953460259906</v>
      </c>
      <c r="AC454" s="32">
        <f>IF(HLOOKUP($BT454,Prisudvikling!$CC$7:$KP$63,AC$3)&gt;0,HLOOKUP($BT454,Prisudvikling!$CC$7:$KP$63,AC$3),"")</f>
        <v>11.5</v>
      </c>
      <c r="AD454" s="32" t="str">
        <f>IF(HLOOKUP($BT454,Prisudvikling!$CC$7:$KP$63,AD$3)&gt;0,HLOOKUP($BT454,Prisudvikling!$CC$7:$KP$63,AD$3),"")</f>
        <v/>
      </c>
      <c r="AE454" s="32" t="str">
        <f>IF(HLOOKUP($BT454,Prisudvikling!$CC$7:$KP$63,AE$3)&gt;0,HLOOKUP($BT454,Prisudvikling!$CC$7:$KP$63,AE$3),"")</f>
        <v/>
      </c>
      <c r="AF454" s="32">
        <f>IF(HLOOKUP($BT454,Prisudvikling!$CC$7:$KP$63,AF$3)&gt;0,HLOOKUP($BT454,Prisudvikling!$CC$7:$KP$63,AF$3),"")</f>
        <v>1000</v>
      </c>
      <c r="AG454" s="32">
        <f>IF(HLOOKUP($BT454,Prisudvikling!$CC$7:$KP$63,AG$3)&gt;0,HLOOKUP($BT454,Prisudvikling!$CC$7:$KP$63,AG$3),"")</f>
        <v>2090</v>
      </c>
      <c r="AH454" s="32">
        <f>IF(HLOOKUP($BT454,Prisudvikling!$CC$7:$KP$63,AH$3)&gt;0,HLOOKUP($BT454,Prisudvikling!$CC$7:$KP$63,AH$3),"")</f>
        <v>1230</v>
      </c>
      <c r="AI454" s="32">
        <f>IF(HLOOKUP($BT454,Prisudvikling!$CC$7:$KP$63,AI$3)&gt;0,HLOOKUP($BT454,Prisudvikling!$CC$7:$KP$63,AI$3),"")</f>
        <v>7630</v>
      </c>
      <c r="AJ454" s="32">
        <f>IF(HLOOKUP($BT454,Prisudvikling!$CC$7:$KP$63,AJ$3)&gt;0,HLOOKUP($BT454,Prisudvikling!$CC$7:$KP$63,AJ$3),"")</f>
        <v>9080</v>
      </c>
      <c r="AK454" s="32" t="str">
        <f>IF(HLOOKUP($BT454,Prisudvikling!$CC$7:$KP$63,AK$3)&gt;0,HLOOKUP($BT454,Prisudvikling!$CC$7:$KP$63,AK$3),"")</f>
        <v xml:space="preserve"> </v>
      </c>
      <c r="AL454" s="32" t="str">
        <f>IF(HLOOKUP($BT454,Prisudvikling!$CC$7:$KP$63,AL$3)&gt;0,HLOOKUP($BT454,Prisudvikling!$CC$7:$KP$63,AL$3),"")</f>
        <v/>
      </c>
      <c r="AM454" s="32" t="str">
        <f>IF(HLOOKUP($BT454,Prisudvikling!$CC$7:$KP$63,AM$3)&gt;0,HLOOKUP($BT454,Prisudvikling!$CC$7:$KP$63,AM$3),"")</f>
        <v/>
      </c>
      <c r="AN454" s="113">
        <f>IF(HLOOKUP($BT454,Prisudvikling!$CC$7:$KP$63,AN$3)&gt;0,HLOOKUP($BT454,Prisudvikling!$CC$7:$KP$63,AN$3),"")</f>
        <v>192.82950954772463</v>
      </c>
      <c r="AO454" s="113">
        <f>IF(HLOOKUP($BT454,Prisudvikling!$CC$7:$KP$63,AO$3)&gt;0,HLOOKUP($BT454,Prisudvikling!$CC$7:$KP$63,AO$3),"")</f>
        <v>200.8</v>
      </c>
      <c r="AP454" s="113">
        <f>IF(HLOOKUP($BT454,Prisudvikling!$CC$7:$KP$63,AP$3)&gt;0,HLOOKUP($BT454,Prisudvikling!$CC$7:$KP$63,AP$3),"")</f>
        <v>198.17788605970733</v>
      </c>
      <c r="AQ454" s="113">
        <f>IF(HLOOKUP($BT454,Prisudvikling!$CC$7:$KP$63,AQ$3)&gt;0,HLOOKUP($BT454,Prisudvikling!$CC$7:$KP$63,AQ$3),"")</f>
        <v>167.89726759465114</v>
      </c>
      <c r="AR454" s="113">
        <f>IF(HLOOKUP($BT454,Prisudvikling!$CC$7:$KP$63,AR$3)&gt;0,HLOOKUP($BT454,Prisudvikling!$CC$7:$KP$63,AR$3),"")</f>
        <v>175.9</v>
      </c>
      <c r="AS454" s="113">
        <f>IF(HLOOKUP($BT454,Prisudvikling!$CC$7:$KP$63,AS$3)&gt;0,HLOOKUP($BT454,Prisudvikling!$CC$7:$KP$63,AS$3),"")</f>
        <v>160.0448749721993</v>
      </c>
      <c r="AT454" s="113">
        <f>IF(HLOOKUP($BT454,Prisudvikling!$CC$7:$KP$63,AT$3)&gt;0,HLOOKUP($BT454,Prisudvikling!$CC$7:$KP$63,AT$3),"")</f>
        <v>142.199336168846</v>
      </c>
      <c r="AU454" s="113">
        <f>IF(HLOOKUP($BT454,Prisudvikling!$CC$7:$KP$63,AU$3)&gt;0,HLOOKUP($BT454,Prisudvikling!$CC$7:$KP$63,AU$3),"")</f>
        <v>150.19999999999999</v>
      </c>
      <c r="AV454" s="113" t="str">
        <f>IF(HLOOKUP($BT454,Prisudvikling!$CC$7:$KP$63,AV$3)&gt;0,HLOOKUP($BT454,Prisudvikling!$CC$7:$KP$63,AV$3),"")</f>
        <v/>
      </c>
      <c r="AW454" s="113">
        <f>IF(HLOOKUP($BT454,Prisudvikling!$CC$7:$KP$63,AW$3)&gt;0,HLOOKUP($BT454,Prisudvikling!$CC$7:$KP$63,AW$3),"")</f>
        <v>161.67062755813785</v>
      </c>
      <c r="AX454" s="113">
        <f>IF(HLOOKUP($BT454,Prisudvikling!$CC$7:$KP$63,AX$3)&gt;0,HLOOKUP($BT454,Prisudvikling!$CC$7:$KP$63,AX$3),"")</f>
        <v>169.7</v>
      </c>
      <c r="BT454">
        <v>131</v>
      </c>
    </row>
    <row r="455" spans="1:72" x14ac:dyDescent="0.2">
      <c r="A455" s="82">
        <f>IF(HLOOKUP($BT455,Prisudvikling!$CC$7:$KP$63,D$3)&gt;0,YEAR(C455),0)</f>
        <v>2013</v>
      </c>
      <c r="B455" s="82">
        <f>IF(HLOOKUP($BT455,Prisudvikling!$CC$7:$KP$63,D$3)&gt;0,MONTH(C455),0)</f>
        <v>12</v>
      </c>
      <c r="C455" s="65">
        <f>IF(HLOOKUP($BT455,Prisudvikling!$CC$7:$KP$63,D$3)&gt;0,HLOOKUP($BT455,Prisudvikling!$CC$7:$KP$63,C$3),"")</f>
        <v>41628</v>
      </c>
      <c r="D455" s="105">
        <f>IF(HLOOKUP($BT455,Prisudvikling!$CC$7:$KP$63,D$3)&gt;0,HLOOKUP($BT455,Prisudvikling!$CC$7:$KP$63,D$3),"")</f>
        <v>134.25</v>
      </c>
      <c r="E455" s="105">
        <f>IF(HLOOKUP($BT455,Prisudvikling!$CC$7:$KP$63,E$3)&gt;0,HLOOKUP($BT455,Prisudvikling!$CC$7:$KP$63,E$3),"")</f>
        <v>146</v>
      </c>
      <c r="F455" s="105">
        <f>IF(HLOOKUP($BT455,Prisudvikling!$CC$7:$KP$63,F$3)&gt;0,HLOOKUP($BT455,Prisudvikling!$CC$7:$KP$63,F$3),"")</f>
        <v>124.5</v>
      </c>
      <c r="G455" s="105">
        <f>IF(HLOOKUP($BT455,Prisudvikling!$CC$7:$KP$63,G$3)&gt;0,HLOOKUP($BT455,Prisudvikling!$CC$7:$KP$63,G$3),"")</f>
        <v>190</v>
      </c>
      <c r="H455" s="105">
        <f>IF(HLOOKUP($BT455,Prisudvikling!$CC$7:$KP$63,H$3)&gt;0,HLOOKUP($BT455,Prisudvikling!$CC$7:$KP$63,H$3),"")</f>
        <v>130</v>
      </c>
      <c r="I455" s="105">
        <f>IF(HLOOKUP($BT455,Prisudvikling!$CC$7:$KP$63,I$3)&gt;0,HLOOKUP($BT455,Prisudvikling!$CC$7:$KP$63,I$3),"")</f>
        <v>328.75</v>
      </c>
      <c r="J455" s="105">
        <f>IF(HLOOKUP($BT455,Prisudvikling!$CC$7:$KP$63,J$3)&gt;0,HLOOKUP($BT455,Prisudvikling!$CC$7:$KP$63,J$3),"")</f>
        <v>710.25</v>
      </c>
      <c r="K455" s="105">
        <f>IF(HLOOKUP($BT455,Prisudvikling!$CC$7:$KP$63,K$3)&gt;0,HLOOKUP($BT455,Prisudvikling!$CC$7:$KP$63,K$3),"")</f>
        <v>204.5</v>
      </c>
      <c r="L455" s="105">
        <f>IF(HLOOKUP($BT455,Prisudvikling!$CC$7:$KP$63,L$3)&gt;0,HLOOKUP($BT455,Prisudvikling!$CC$7:$KP$63,L$3),"")</f>
        <v>202</v>
      </c>
      <c r="M455" s="105">
        <f>IF(HLOOKUP($BT455,Prisudvikling!$CC$7:$KP$63,M$3)&gt;0,HLOOKUP($BT455,Prisudvikling!$CC$7:$KP$63,M$3),"")</f>
        <v>186</v>
      </c>
      <c r="N455" s="105">
        <f>IF(HLOOKUP($BT455,Prisudvikling!$CC$7:$KP$63,N$3)&gt;0,HLOOKUP($BT455,Prisudvikling!$CC$7:$KP$63,N$3),"")</f>
        <v>960</v>
      </c>
      <c r="O455" s="105">
        <f>IF(HLOOKUP($BT455,Prisudvikling!$CC$7:$KP$63,O$3)&gt;0,HLOOKUP($BT455,Prisudvikling!$CC$7:$KP$63,O$3),"")</f>
        <v>590.25</v>
      </c>
      <c r="P455" s="105">
        <f>IF(HLOOKUP($BT455,Prisudvikling!$CC$7:$KP$63,P$3)&gt;0,HLOOKUP($BT455,Prisudvikling!$CC$7:$KP$63,P$3),"")</f>
        <v>560</v>
      </c>
      <c r="Q455" s="105">
        <f>IF(HLOOKUP($BT455,Prisudvikling!$CC$7:$KP$63,Q$3)&gt;0,HLOOKUP($BT455,Prisudvikling!$CC$7:$KP$63,Q$3),"")</f>
        <v>1300</v>
      </c>
      <c r="R455" s="105">
        <f>IF(HLOOKUP($BT455,Prisudvikling!$CC$7:$KP$63,R$3)&gt;0,HLOOKUP($BT455,Prisudvikling!$CC$7:$KP$63,R$3),"")</f>
        <v>818</v>
      </c>
      <c r="S455" s="105">
        <f>IF(HLOOKUP($BT455,Prisudvikling!$CC$7:$KP$63,S$3)&gt;0,HLOOKUP($BT455,Prisudvikling!$CC$7:$KP$63,S$3),"")</f>
        <v>465</v>
      </c>
      <c r="T455" s="105">
        <f>IF(HLOOKUP($BT455,Prisudvikling!$CC$7:$KP$63,T$3)&gt;0,HLOOKUP($BT455,Prisudvikling!$CC$7:$KP$63,T$3),"")</f>
        <v>473</v>
      </c>
      <c r="U455" s="105">
        <f>IF(HLOOKUP($BT455,Prisudvikling!$CC$7:$KP$63,U$3)&gt;0,HLOOKUP($BT455,Prisudvikling!$CC$7:$KP$63,U$3),"")</f>
        <v>225</v>
      </c>
      <c r="V455" s="105">
        <f>IF(HLOOKUP($BT455,Prisudvikling!$CC$7:$KP$63,V$3)&gt;0,HLOOKUP($BT455,Prisudvikling!$CC$7:$KP$63,V$3),"")</f>
        <v>249.25</v>
      </c>
      <c r="W455" s="105">
        <f>IF(HLOOKUP($BT455,Prisudvikling!$CC$7:$KP$63,W$3)&gt;0,HLOOKUP($BT455,Prisudvikling!$CC$7:$KP$63,W$3),"")</f>
        <v>264.5</v>
      </c>
      <c r="X455" s="32" t="str">
        <f>IF(HLOOKUP($BT455,Prisudvikling!$CC$7:$KP$63,X$3)&gt;0,HLOOKUP($BT455,Prisudvikling!$CC$7:$KP$63,X$3),"")</f>
        <v/>
      </c>
      <c r="Y455" s="32">
        <f>IF(HLOOKUP($BT455,Prisudvikling!$CC$7:$KP$63,Y$3)&gt;0,HLOOKUP($BT455,Prisudvikling!$CC$7:$KP$63,Y$3),"")</f>
        <v>1.2021087270407307</v>
      </c>
      <c r="Z455" s="32">
        <f>IF(HLOOKUP($BT455,Prisudvikling!$CC$7:$KP$63,Z$3)&gt;0,HLOOKUP($BT455,Prisudvikling!$CC$7:$KP$63,Z$3),"")</f>
        <v>2.6191195728820391</v>
      </c>
      <c r="AA455" s="32">
        <f>IF(HLOOKUP($BT455,Prisudvikling!$CC$7:$KP$63,AA$3)&gt;0,HLOOKUP($BT455,Prisudvikling!$CC$7:$KP$63,AA$3),"")</f>
        <v>1.5781874349417415</v>
      </c>
      <c r="AB455" s="32">
        <f>IF(HLOOKUP($BT455,Prisudvikling!$CC$7:$KP$63,AB$3)&gt;0,HLOOKUP($BT455,Prisudvikling!$CC$7:$KP$63,AB$3),"")</f>
        <v>9.2676538732749076</v>
      </c>
      <c r="AC455" s="32">
        <f>IF(HLOOKUP($BT455,Prisudvikling!$CC$7:$KP$63,AC$3)&gt;0,HLOOKUP($BT455,Prisudvikling!$CC$7:$KP$63,AC$3),"")</f>
        <v>11.5</v>
      </c>
      <c r="AD455" s="32" t="str">
        <f>IF(HLOOKUP($BT455,Prisudvikling!$CC$7:$KP$63,AD$3)&gt;0,HLOOKUP($BT455,Prisudvikling!$CC$7:$KP$63,AD$3),"")</f>
        <v/>
      </c>
      <c r="AE455" s="32" t="str">
        <f>IF(HLOOKUP($BT455,Prisudvikling!$CC$7:$KP$63,AE$3)&gt;0,HLOOKUP($BT455,Prisudvikling!$CC$7:$KP$63,AE$3),"")</f>
        <v/>
      </c>
      <c r="AF455" s="32">
        <f>IF(HLOOKUP($BT455,Prisudvikling!$CC$7:$KP$63,AF$3)&gt;0,HLOOKUP($BT455,Prisudvikling!$CC$7:$KP$63,AF$3),"")</f>
        <v>950</v>
      </c>
      <c r="AG455" s="32">
        <f>IF(HLOOKUP($BT455,Prisudvikling!$CC$7:$KP$63,AG$3)&gt;0,HLOOKUP($BT455,Prisudvikling!$CC$7:$KP$63,AG$3),"")</f>
        <v>2070</v>
      </c>
      <c r="AH455" s="32">
        <f>IF(HLOOKUP($BT455,Prisudvikling!$CC$7:$KP$63,AH$3)&gt;0,HLOOKUP($BT455,Prisudvikling!$CC$7:$KP$63,AH$3),"")</f>
        <v>1250</v>
      </c>
      <c r="AI455" s="32">
        <f>IF(HLOOKUP($BT455,Prisudvikling!$CC$7:$KP$63,AI$3)&gt;0,HLOOKUP($BT455,Prisudvikling!$CC$7:$KP$63,AI$3),"")</f>
        <v>7310</v>
      </c>
      <c r="AJ455" s="32">
        <f>IF(HLOOKUP($BT455,Prisudvikling!$CC$7:$KP$63,AJ$3)&gt;0,HLOOKUP($BT455,Prisudvikling!$CC$7:$KP$63,AJ$3),"")</f>
        <v>9080</v>
      </c>
      <c r="AK455" s="32" t="str">
        <f>IF(HLOOKUP($BT455,Prisudvikling!$CC$7:$KP$63,AK$3)&gt;0,HLOOKUP($BT455,Prisudvikling!$CC$7:$KP$63,AK$3),"")</f>
        <v xml:space="preserve"> </v>
      </c>
      <c r="AL455" s="32" t="str">
        <f>IF(HLOOKUP($BT455,Prisudvikling!$CC$7:$KP$63,AL$3)&gt;0,HLOOKUP($BT455,Prisudvikling!$CC$7:$KP$63,AL$3),"")</f>
        <v/>
      </c>
      <c r="AM455" s="32" t="str">
        <f>IF(HLOOKUP($BT455,Prisudvikling!$CC$7:$KP$63,AM$3)&gt;0,HLOOKUP($BT455,Prisudvikling!$CC$7:$KP$63,AM$3),"")</f>
        <v/>
      </c>
      <c r="AN455" s="113">
        <f>IF(HLOOKUP($BT455,Prisudvikling!$CC$7:$KP$63,AN$3)&gt;0,HLOOKUP($BT455,Prisudvikling!$CC$7:$KP$63,AN$3),"")</f>
        <v>194.86885330879701</v>
      </c>
      <c r="AO455" s="113">
        <f>IF(HLOOKUP($BT455,Prisudvikling!$CC$7:$KP$63,AO$3)&gt;0,HLOOKUP($BT455,Prisudvikling!$CC$7:$KP$63,AO$3),"")</f>
        <v>202.9</v>
      </c>
      <c r="AP455" s="113">
        <f>IF(HLOOKUP($BT455,Prisudvikling!$CC$7:$KP$63,AP$3)&gt;0,HLOOKUP($BT455,Prisudvikling!$CC$7:$KP$63,AP$3),"")</f>
        <v>197.97719694603671</v>
      </c>
      <c r="AQ455" s="113">
        <f>IF(HLOOKUP($BT455,Prisudvikling!$CC$7:$KP$63,AQ$3)&gt;0,HLOOKUP($BT455,Prisudvikling!$CC$7:$KP$63,AQ$3),"")</f>
        <v>167.9892440190913</v>
      </c>
      <c r="AR455" s="113">
        <f>IF(HLOOKUP($BT455,Prisudvikling!$CC$7:$KP$63,AR$3)&gt;0,HLOOKUP($BT455,Prisudvikling!$CC$7:$KP$63,AR$3),"")</f>
        <v>176</v>
      </c>
      <c r="AS455" s="113">
        <f>IF(HLOOKUP($BT455,Prisudvikling!$CC$7:$KP$63,AS$3)&gt;0,HLOOKUP($BT455,Prisudvikling!$CC$7:$KP$63,AS$3),"")</f>
        <v>159.71154198592311</v>
      </c>
      <c r="AT455" s="113">
        <f>IF(HLOOKUP($BT455,Prisudvikling!$CC$7:$KP$63,AT$3)&gt;0,HLOOKUP($BT455,Prisudvikling!$CC$7:$KP$63,AT$3),"")</f>
        <v>141.0923709840589</v>
      </c>
      <c r="AU455" s="113">
        <f>IF(HLOOKUP($BT455,Prisudvikling!$CC$7:$KP$63,AU$3)&gt;0,HLOOKUP($BT455,Prisudvikling!$CC$7:$KP$63,AU$3),"")</f>
        <v>149.1</v>
      </c>
      <c r="AV455" s="113" t="str">
        <f>IF(HLOOKUP($BT455,Prisudvikling!$CC$7:$KP$63,AV$3)&gt;0,HLOOKUP($BT455,Prisudvikling!$CC$7:$KP$63,AV$3),"")</f>
        <v/>
      </c>
      <c r="AW455" s="113">
        <f>IF(HLOOKUP($BT455,Prisudvikling!$CC$7:$KP$63,AW$3)&gt;0,HLOOKUP($BT455,Prisudvikling!$CC$7:$KP$63,AW$3),"")</f>
        <v>163.55980182617782</v>
      </c>
      <c r="AX455" s="113">
        <f>IF(HLOOKUP($BT455,Prisudvikling!$CC$7:$KP$63,AX$3)&gt;0,HLOOKUP($BT455,Prisudvikling!$CC$7:$KP$63,AX$3),"")</f>
        <v>171.6</v>
      </c>
      <c r="BT455">
        <v>132</v>
      </c>
    </row>
    <row r="456" spans="1:72" x14ac:dyDescent="0.2">
      <c r="A456" s="82">
        <f>IF(HLOOKUP($BT456,Prisudvikling!$CC$7:$KP$63,D$3)&gt;0,YEAR(C456),0)</f>
        <v>2013</v>
      </c>
      <c r="B456" s="82">
        <f>IF(HLOOKUP($BT456,Prisudvikling!$CC$7:$KP$63,D$3)&gt;0,MONTH(C456),0)</f>
        <v>12</v>
      </c>
      <c r="C456" s="65">
        <f>IF(HLOOKUP($BT456,Prisudvikling!$CC$7:$KP$63,D$3)&gt;0,HLOOKUP($BT456,Prisudvikling!$CC$7:$KP$63,C$3),"")</f>
        <v>41635</v>
      </c>
      <c r="D456" s="105">
        <f>IF(HLOOKUP($BT456,Prisudvikling!$CC$7:$KP$63,D$3)&gt;0,HLOOKUP($BT456,Prisudvikling!$CC$7:$KP$63,D$3),"")</f>
        <v>137</v>
      </c>
      <c r="E456" s="105">
        <f>IF(HLOOKUP($BT456,Prisudvikling!$CC$7:$KP$63,E$3)&gt;0,HLOOKUP($BT456,Prisudvikling!$CC$7:$KP$63,E$3),"")</f>
        <v>147</v>
      </c>
      <c r="F456" s="105">
        <f>IF(HLOOKUP($BT456,Prisudvikling!$CC$7:$KP$63,F$3)&gt;0,HLOOKUP($BT456,Prisudvikling!$CC$7:$KP$63,F$3),"")</f>
        <v>133</v>
      </c>
      <c r="G456" s="105">
        <f>IF(HLOOKUP($BT456,Prisudvikling!$CC$7:$KP$63,G$3)&gt;0,HLOOKUP($BT456,Prisudvikling!$CC$7:$KP$63,G$3),"")</f>
        <v>180</v>
      </c>
      <c r="H456" s="105">
        <f>IF(HLOOKUP($BT456,Prisudvikling!$CC$7:$KP$63,H$3)&gt;0,HLOOKUP($BT456,Prisudvikling!$CC$7:$KP$63,H$3),"")</f>
        <v>130</v>
      </c>
      <c r="I456" s="105">
        <f>IF(HLOOKUP($BT456,Prisudvikling!$CC$7:$KP$63,I$3)&gt;0,HLOOKUP($BT456,Prisudvikling!$CC$7:$KP$63,I$3),"")</f>
        <v>328</v>
      </c>
      <c r="J456" s="105" t="str">
        <f>IF(HLOOKUP($BT456,Prisudvikling!$CC$7:$KP$63,J$3)&gt;0,HLOOKUP($BT456,Prisudvikling!$CC$7:$KP$63,J$3),"")</f>
        <v/>
      </c>
      <c r="K456" s="105">
        <f>IF(HLOOKUP($BT456,Prisudvikling!$CC$7:$KP$63,K$3)&gt;0,HLOOKUP($BT456,Prisudvikling!$CC$7:$KP$63,K$3),"")</f>
        <v>204</v>
      </c>
      <c r="L456" s="105">
        <f>IF(HLOOKUP($BT456,Prisudvikling!$CC$7:$KP$63,L$3)&gt;0,HLOOKUP($BT456,Prisudvikling!$CC$7:$KP$63,L$3),"")</f>
        <v>202</v>
      </c>
      <c r="M456" s="105">
        <f>IF(HLOOKUP($BT456,Prisudvikling!$CC$7:$KP$63,M$3)&gt;0,HLOOKUP($BT456,Prisudvikling!$CC$7:$KP$63,M$3),"")</f>
        <v>184</v>
      </c>
      <c r="N456" s="105">
        <f>IF(HLOOKUP($BT456,Prisudvikling!$CC$7:$KP$63,N$3)&gt;0,HLOOKUP($BT456,Prisudvikling!$CC$7:$KP$63,N$3),"")</f>
        <v>910</v>
      </c>
      <c r="O456" s="105">
        <f>IF(HLOOKUP($BT456,Prisudvikling!$CC$7:$KP$63,O$3)&gt;0,HLOOKUP($BT456,Prisudvikling!$CC$7:$KP$63,O$3),"")</f>
        <v>584</v>
      </c>
      <c r="P456" s="105">
        <f>IF(HLOOKUP($BT456,Prisudvikling!$CC$7:$KP$63,P$3)&gt;0,HLOOKUP($BT456,Prisudvikling!$CC$7:$KP$63,P$3),"")</f>
        <v>560</v>
      </c>
      <c r="Q456" s="105" t="str">
        <f>IF(HLOOKUP($BT456,Prisudvikling!$CC$7:$KP$63,Q$3)&gt;0,HLOOKUP($BT456,Prisudvikling!$CC$7:$KP$63,Q$3),"")</f>
        <v/>
      </c>
      <c r="R456" s="105">
        <f>IF(HLOOKUP($BT456,Prisudvikling!$CC$7:$KP$63,R$3)&gt;0,HLOOKUP($BT456,Prisudvikling!$CC$7:$KP$63,R$3),"")</f>
        <v>818</v>
      </c>
      <c r="S456" s="105">
        <f>IF(HLOOKUP($BT456,Prisudvikling!$CC$7:$KP$63,S$3)&gt;0,HLOOKUP($BT456,Prisudvikling!$CC$7:$KP$63,S$3),"")</f>
        <v>465</v>
      </c>
      <c r="T456" s="105">
        <f>IF(HLOOKUP($BT456,Prisudvikling!$CC$7:$KP$63,T$3)&gt;0,HLOOKUP($BT456,Prisudvikling!$CC$7:$KP$63,T$3),"")</f>
        <v>473</v>
      </c>
      <c r="U456" s="105">
        <f>IF(HLOOKUP($BT456,Prisudvikling!$CC$7:$KP$63,U$3)&gt;0,HLOOKUP($BT456,Prisudvikling!$CC$7:$KP$63,U$3),"")</f>
        <v>225</v>
      </c>
      <c r="V456" s="105">
        <f>IF(HLOOKUP($BT456,Prisudvikling!$CC$7:$KP$63,V$3)&gt;0,HLOOKUP($BT456,Prisudvikling!$CC$7:$KP$63,V$3),"")</f>
        <v>249.25</v>
      </c>
      <c r="W456" s="105">
        <f>IF(HLOOKUP($BT456,Prisudvikling!$CC$7:$KP$63,W$3)&gt;0,HLOOKUP($BT456,Prisudvikling!$CC$7:$KP$63,W$3),"")</f>
        <v>264.5</v>
      </c>
      <c r="X456" s="32" t="str">
        <f>IF(HLOOKUP($BT456,Prisudvikling!$CC$7:$KP$63,X$3)&gt;0,HLOOKUP($BT456,Prisudvikling!$CC$7:$KP$63,X$3),"")</f>
        <v/>
      </c>
      <c r="Y456" s="32">
        <f>IF(HLOOKUP($BT456,Prisudvikling!$CC$7:$KP$63,Y$3)&gt;0,HLOOKUP($BT456,Prisudvikling!$CC$7:$KP$63,Y$3),"")</f>
        <v>1.2021087270407307</v>
      </c>
      <c r="Z456" s="32">
        <f>IF(HLOOKUP($BT456,Prisudvikling!$CC$7:$KP$63,Z$3)&gt;0,HLOOKUP($BT456,Prisudvikling!$CC$7:$KP$63,Z$3),"")</f>
        <v>2.6191195728820391</v>
      </c>
      <c r="AA456" s="32">
        <f>IF(HLOOKUP($BT456,Prisudvikling!$CC$7:$KP$63,AA$3)&gt;0,HLOOKUP($BT456,Prisudvikling!$CC$7:$KP$63,AA$3),"")</f>
        <v>1.5781874349417415</v>
      </c>
      <c r="AB456" s="32">
        <f>IF(HLOOKUP($BT456,Prisudvikling!$CC$7:$KP$63,AB$3)&gt;0,HLOOKUP($BT456,Prisudvikling!$CC$7:$KP$63,AB$3),"")</f>
        <v>9.2676538732749076</v>
      </c>
      <c r="AC456" s="32">
        <f>IF(HLOOKUP($BT456,Prisudvikling!$CC$7:$KP$63,AC$3)&gt;0,HLOOKUP($BT456,Prisudvikling!$CC$7:$KP$63,AC$3),"")</f>
        <v>11.5</v>
      </c>
      <c r="AD456" s="32" t="str">
        <f>IF(HLOOKUP($BT456,Prisudvikling!$CC$7:$KP$63,AD$3)&gt;0,HLOOKUP($BT456,Prisudvikling!$CC$7:$KP$63,AD$3),"")</f>
        <v/>
      </c>
      <c r="AE456" s="32" t="str">
        <f>IF(HLOOKUP($BT456,Prisudvikling!$CC$7:$KP$63,AE$3)&gt;0,HLOOKUP($BT456,Prisudvikling!$CC$7:$KP$63,AE$3),"")</f>
        <v/>
      </c>
      <c r="AF456" s="32">
        <f>IF(HLOOKUP($BT456,Prisudvikling!$CC$7:$KP$63,AF$3)&gt;0,HLOOKUP($BT456,Prisudvikling!$CC$7:$KP$63,AF$3),"")</f>
        <v>950</v>
      </c>
      <c r="AG456" s="32">
        <f>IF(HLOOKUP($BT456,Prisudvikling!$CC$7:$KP$63,AG$3)&gt;0,HLOOKUP($BT456,Prisudvikling!$CC$7:$KP$63,AG$3),"")</f>
        <v>2070</v>
      </c>
      <c r="AH456" s="32">
        <f>IF(HLOOKUP($BT456,Prisudvikling!$CC$7:$KP$63,AH$3)&gt;0,HLOOKUP($BT456,Prisudvikling!$CC$7:$KP$63,AH$3),"")</f>
        <v>1250</v>
      </c>
      <c r="AI456" s="32">
        <f>IF(HLOOKUP($BT456,Prisudvikling!$CC$7:$KP$63,AI$3)&gt;0,HLOOKUP($BT456,Prisudvikling!$CC$7:$KP$63,AI$3),"")</f>
        <v>7310</v>
      </c>
      <c r="AJ456" s="32">
        <f>IF(HLOOKUP($BT456,Prisudvikling!$CC$7:$KP$63,AJ$3)&gt;0,HLOOKUP($BT456,Prisudvikling!$CC$7:$KP$63,AJ$3),"")</f>
        <v>9080</v>
      </c>
      <c r="AK456" s="32" t="str">
        <f>IF(HLOOKUP($BT456,Prisudvikling!$CC$7:$KP$63,AK$3)&gt;0,HLOOKUP($BT456,Prisudvikling!$CC$7:$KP$63,AK$3),"")</f>
        <v xml:space="preserve"> </v>
      </c>
      <c r="AL456" s="32" t="str">
        <f>IF(HLOOKUP($BT456,Prisudvikling!$CC$7:$KP$63,AL$3)&gt;0,HLOOKUP($BT456,Prisudvikling!$CC$7:$KP$63,AL$3),"")</f>
        <v/>
      </c>
      <c r="AM456" s="32" t="str">
        <f>IF(HLOOKUP($BT456,Prisudvikling!$CC$7:$KP$63,AM$3)&gt;0,HLOOKUP($BT456,Prisudvikling!$CC$7:$KP$63,AM$3),"")</f>
        <v/>
      </c>
      <c r="AN456" s="113">
        <f>IF(HLOOKUP($BT456,Prisudvikling!$CC$7:$KP$63,AN$3)&gt;0,HLOOKUP($BT456,Prisudvikling!$CC$7:$KP$63,AN$3),"")</f>
        <v>196.81798821402361</v>
      </c>
      <c r="AO456" s="113">
        <f>IF(HLOOKUP($BT456,Prisudvikling!$CC$7:$KP$63,AO$3)&gt;0,HLOOKUP($BT456,Prisudvikling!$CC$7:$KP$63,AO$3),"")</f>
        <v>204.8</v>
      </c>
      <c r="AP456" s="113">
        <f>IF(HLOOKUP($BT456,Prisudvikling!$CC$7:$KP$63,AP$3)&gt;0,HLOOKUP($BT456,Prisudvikling!$CC$7:$KP$63,AP$3),"")</f>
        <v>198.56283806961608</v>
      </c>
      <c r="AQ456" s="113">
        <f>IF(HLOOKUP($BT456,Prisudvikling!$CC$7:$KP$63,AQ$3)&gt;0,HLOOKUP($BT456,Prisudvikling!$CC$7:$KP$63,AQ$3),"")</f>
        <v>168.82375074842022</v>
      </c>
      <c r="AR456" s="113">
        <f>IF(HLOOKUP($BT456,Prisudvikling!$CC$7:$KP$63,AR$3)&gt;0,HLOOKUP($BT456,Prisudvikling!$CC$7:$KP$63,AR$3),"")</f>
        <v>176.8</v>
      </c>
      <c r="AS456" s="113">
        <f>IF(HLOOKUP($BT456,Prisudvikling!$CC$7:$KP$63,AS$3)&gt;0,HLOOKUP($BT456,Prisudvikling!$CC$7:$KP$63,AS$3),"")</f>
        <v>160.67679824837745</v>
      </c>
      <c r="AT456" s="113">
        <f>IF(HLOOKUP($BT456,Prisudvikling!$CC$7:$KP$63,AT$3)&gt;0,HLOOKUP($BT456,Prisudvikling!$CC$7:$KP$63,AT$3),"")</f>
        <v>142.30889713648889</v>
      </c>
      <c r="AU456" s="113">
        <f>IF(HLOOKUP($BT456,Prisudvikling!$CC$7:$KP$63,AU$3)&gt;0,HLOOKUP($BT456,Prisudvikling!$CC$7:$KP$63,AU$3),"")</f>
        <v>150.30000000000001</v>
      </c>
      <c r="AV456" s="113" t="str">
        <f>IF(HLOOKUP($BT456,Prisudvikling!$CC$7:$KP$63,AV$3)&gt;0,HLOOKUP($BT456,Prisudvikling!$CC$7:$KP$63,AV$3),"")</f>
        <v/>
      </c>
      <c r="AW456" s="113">
        <f>IF(HLOOKUP($BT456,Prisudvikling!$CC$7:$KP$63,AW$3)&gt;0,HLOOKUP($BT456,Prisudvikling!$CC$7:$KP$63,AW$3),"")</f>
        <v>164.10446659015645</v>
      </c>
      <c r="AX456" s="113">
        <f>IF(HLOOKUP($BT456,Prisudvikling!$CC$7:$KP$63,AX$3)&gt;0,HLOOKUP($BT456,Prisudvikling!$CC$7:$KP$63,AX$3),"")</f>
        <v>172.1</v>
      </c>
      <c r="BT456">
        <v>133</v>
      </c>
    </row>
    <row r="457" spans="1:72" x14ac:dyDescent="0.2">
      <c r="A457" s="82">
        <f>IF(HLOOKUP($BT457,Prisudvikling!$CC$7:$KP$63,D$3)&gt;0,YEAR(C457),0)</f>
        <v>2014</v>
      </c>
      <c r="B457" s="82">
        <f>IF(HLOOKUP($BT457,Prisudvikling!$CC$7:$KP$63,D$3)&gt;0,MONTH(C457),0)</f>
        <v>1</v>
      </c>
      <c r="C457" s="65">
        <f>IF(HLOOKUP($BT457,Prisudvikling!$CC$7:$KP$63,D$3)&gt;0,HLOOKUP($BT457,Prisudvikling!$CC$7:$KP$63,C$3),"")</f>
        <v>41642</v>
      </c>
      <c r="D457" s="105">
        <f>IF(HLOOKUP($BT457,Prisudvikling!$CC$7:$KP$63,D$3)&gt;0,HLOOKUP($BT457,Prisudvikling!$CC$7:$KP$63,D$3),"")</f>
        <v>137</v>
      </c>
      <c r="E457" s="105">
        <f>IF(HLOOKUP($BT457,Prisudvikling!$CC$7:$KP$63,E$3)&gt;0,HLOOKUP($BT457,Prisudvikling!$CC$7:$KP$63,E$3),"")</f>
        <v>147</v>
      </c>
      <c r="F457" s="105" t="str">
        <f>IF(HLOOKUP($BT457,Prisudvikling!$CC$7:$KP$63,F$3)&gt;0,HLOOKUP($BT457,Prisudvikling!$CC$7:$KP$63,F$3),"")</f>
        <v/>
      </c>
      <c r="G457" s="105" t="str">
        <f>IF(HLOOKUP($BT457,Prisudvikling!$CC$7:$KP$63,G$3)&gt;0,HLOOKUP($BT457,Prisudvikling!$CC$7:$KP$63,G$3),"")</f>
        <v/>
      </c>
      <c r="H457" s="105" t="str">
        <f>IF(HLOOKUP($BT457,Prisudvikling!$CC$7:$KP$63,H$3)&gt;0,HLOOKUP($BT457,Prisudvikling!$CC$7:$KP$63,H$3),"")</f>
        <v/>
      </c>
      <c r="I457" s="105">
        <f>IF(HLOOKUP($BT457,Prisudvikling!$CC$7:$KP$63,I$3)&gt;0,HLOOKUP($BT457,Prisudvikling!$CC$7:$KP$63,I$3),"")</f>
        <v>338</v>
      </c>
      <c r="J457" s="105" t="str">
        <f>IF(HLOOKUP($BT457,Prisudvikling!$CC$7:$KP$63,J$3)&gt;0,HLOOKUP($BT457,Prisudvikling!$CC$7:$KP$63,J$3),"")</f>
        <v/>
      </c>
      <c r="K457" s="105" t="str">
        <f>IF(HLOOKUP($BT457,Prisudvikling!$CC$7:$KP$63,K$3)&gt;0,HLOOKUP($BT457,Prisudvikling!$CC$7:$KP$63,K$3),"")</f>
        <v/>
      </c>
      <c r="L457" s="105" t="str">
        <f>IF(HLOOKUP($BT457,Prisudvikling!$CC$7:$KP$63,L$3)&gt;0,HLOOKUP($BT457,Prisudvikling!$CC$7:$KP$63,L$3),"")</f>
        <v/>
      </c>
      <c r="M457" s="105" t="str">
        <f>IF(HLOOKUP($BT457,Prisudvikling!$CC$7:$KP$63,M$3)&gt;0,HLOOKUP($BT457,Prisudvikling!$CC$7:$KP$63,M$3),"")</f>
        <v/>
      </c>
      <c r="N457" s="105">
        <f>IF(HLOOKUP($BT457,Prisudvikling!$CC$7:$KP$63,N$3)&gt;0,HLOOKUP($BT457,Prisudvikling!$CC$7:$KP$63,N$3),"")</f>
        <v>910</v>
      </c>
      <c r="O457" s="105">
        <f>IF(HLOOKUP($BT457,Prisudvikling!$CC$7:$KP$63,O$3)&gt;0,HLOOKUP($BT457,Prisudvikling!$CC$7:$KP$63,O$3),"")</f>
        <v>591</v>
      </c>
      <c r="P457" s="105" t="str">
        <f>IF(HLOOKUP($BT457,Prisudvikling!$CC$7:$KP$63,P$3)&gt;0,HLOOKUP($BT457,Prisudvikling!$CC$7:$KP$63,P$3),"")</f>
        <v/>
      </c>
      <c r="Q457" s="105" t="str">
        <f>IF(HLOOKUP($BT457,Prisudvikling!$CC$7:$KP$63,Q$3)&gt;0,HLOOKUP($BT457,Prisudvikling!$CC$7:$KP$63,Q$3),"")</f>
        <v/>
      </c>
      <c r="R457" s="105">
        <f>IF(HLOOKUP($BT457,Prisudvikling!$CC$7:$KP$63,R$3)&gt;0,HLOOKUP($BT457,Prisudvikling!$CC$7:$KP$63,R$3),"")</f>
        <v>818</v>
      </c>
      <c r="S457" s="105">
        <f>IF(HLOOKUP($BT457,Prisudvikling!$CC$7:$KP$63,S$3)&gt;0,HLOOKUP($BT457,Prisudvikling!$CC$7:$KP$63,S$3),"")</f>
        <v>465</v>
      </c>
      <c r="T457" s="105">
        <f>IF(HLOOKUP($BT457,Prisudvikling!$CC$7:$KP$63,T$3)&gt;0,HLOOKUP($BT457,Prisudvikling!$CC$7:$KP$63,T$3),"")</f>
        <v>473</v>
      </c>
      <c r="U457" s="105">
        <f>IF(HLOOKUP($BT457,Prisudvikling!$CC$7:$KP$63,U$3)&gt;0,HLOOKUP($BT457,Prisudvikling!$CC$7:$KP$63,U$3),"")</f>
        <v>225</v>
      </c>
      <c r="V457" s="105">
        <f>IF(HLOOKUP($BT457,Prisudvikling!$CC$7:$KP$63,V$3)&gt;0,HLOOKUP($BT457,Prisudvikling!$CC$7:$KP$63,V$3),"")</f>
        <v>249.25</v>
      </c>
      <c r="W457" s="105">
        <f>IF(HLOOKUP($BT457,Prisudvikling!$CC$7:$KP$63,W$3)&gt;0,HLOOKUP($BT457,Prisudvikling!$CC$7:$KP$63,W$3),"")</f>
        <v>264.5</v>
      </c>
      <c r="X457" s="32" t="str">
        <f>IF(HLOOKUP($BT457,Prisudvikling!$CC$7:$KP$63,X$3)&gt;0,HLOOKUP($BT457,Prisudvikling!$CC$7:$KP$63,X$3),"")</f>
        <v/>
      </c>
      <c r="Y457" s="32">
        <f>IF(HLOOKUP($BT457,Prisudvikling!$CC$7:$KP$63,Y$3)&gt;0,HLOOKUP($BT457,Prisudvikling!$CC$7:$KP$63,Y$3),"")</f>
        <v>1.2021087270407307</v>
      </c>
      <c r="Z457" s="32">
        <f>IF(HLOOKUP($BT457,Prisudvikling!$CC$7:$KP$63,Z$3)&gt;0,HLOOKUP($BT457,Prisudvikling!$CC$7:$KP$63,Z$3),"")</f>
        <v>2.6191195728820391</v>
      </c>
      <c r="AA457" s="32">
        <f>IF(HLOOKUP($BT457,Prisudvikling!$CC$7:$KP$63,AA$3)&gt;0,HLOOKUP($BT457,Prisudvikling!$CC$7:$KP$63,AA$3),"")</f>
        <v>1.5781874349417415</v>
      </c>
      <c r="AB457" s="32">
        <f>IF(HLOOKUP($BT457,Prisudvikling!$CC$7:$KP$63,AB$3)&gt;0,HLOOKUP($BT457,Prisudvikling!$CC$7:$KP$63,AB$3),"")</f>
        <v>9.2676538732749076</v>
      </c>
      <c r="AC457" s="32">
        <f>IF(HLOOKUP($BT457,Prisudvikling!$CC$7:$KP$63,AC$3)&gt;0,HLOOKUP($BT457,Prisudvikling!$CC$7:$KP$63,AC$3),"")</f>
        <v>11.5</v>
      </c>
      <c r="AD457" s="32" t="str">
        <f>IF(HLOOKUP($BT457,Prisudvikling!$CC$7:$KP$63,AD$3)&gt;0,HLOOKUP($BT457,Prisudvikling!$CC$7:$KP$63,AD$3),"")</f>
        <v/>
      </c>
      <c r="AE457" s="32" t="str">
        <f>IF(HLOOKUP($BT457,Prisudvikling!$CC$7:$KP$63,AE$3)&gt;0,HLOOKUP($BT457,Prisudvikling!$CC$7:$KP$63,AE$3),"")</f>
        <v/>
      </c>
      <c r="AF457" s="32">
        <f>IF(HLOOKUP($BT457,Prisudvikling!$CC$7:$KP$63,AF$3)&gt;0,HLOOKUP($BT457,Prisudvikling!$CC$7:$KP$63,AF$3),"")</f>
        <v>950</v>
      </c>
      <c r="AG457" s="32">
        <f>IF(HLOOKUP($BT457,Prisudvikling!$CC$7:$KP$63,AG$3)&gt;0,HLOOKUP($BT457,Prisudvikling!$CC$7:$KP$63,AG$3),"")</f>
        <v>2070</v>
      </c>
      <c r="AH457" s="32">
        <f>IF(HLOOKUP($BT457,Prisudvikling!$CC$7:$KP$63,AH$3)&gt;0,HLOOKUP($BT457,Prisudvikling!$CC$7:$KP$63,AH$3),"")</f>
        <v>1250</v>
      </c>
      <c r="AI457" s="32">
        <f>IF(HLOOKUP($BT457,Prisudvikling!$CC$7:$KP$63,AI$3)&gt;0,HLOOKUP($BT457,Prisudvikling!$CC$7:$KP$63,AI$3),"")</f>
        <v>7310</v>
      </c>
      <c r="AJ457" s="32">
        <f>IF(HLOOKUP($BT457,Prisudvikling!$CC$7:$KP$63,AJ$3)&gt;0,HLOOKUP($BT457,Prisudvikling!$CC$7:$KP$63,AJ$3),"")</f>
        <v>9080</v>
      </c>
      <c r="AK457" s="32" t="str">
        <f>IF(HLOOKUP($BT457,Prisudvikling!$CC$7:$KP$63,AK$3)&gt;0,HLOOKUP($BT457,Prisudvikling!$CC$7:$KP$63,AK$3),"")</f>
        <v xml:space="preserve"> </v>
      </c>
      <c r="AL457" s="32" t="str">
        <f>IF(HLOOKUP($BT457,Prisudvikling!$CC$7:$KP$63,AL$3)&gt;0,HLOOKUP($BT457,Prisudvikling!$CC$7:$KP$63,AL$3),"")</f>
        <v/>
      </c>
      <c r="AM457" s="32" t="str">
        <f>IF(HLOOKUP($BT457,Prisudvikling!$CC$7:$KP$63,AM$3)&gt;0,HLOOKUP($BT457,Prisudvikling!$CC$7:$KP$63,AM$3),"")</f>
        <v/>
      </c>
      <c r="AN457" s="113">
        <f>IF(HLOOKUP($BT457,Prisudvikling!$CC$7:$KP$63,AN$3)&gt;0,HLOOKUP($BT457,Prisudvikling!$CC$7:$KP$63,AN$3),"")</f>
        <v>197.04996748484075</v>
      </c>
      <c r="AO457" s="113">
        <f>IF(HLOOKUP($BT457,Prisudvikling!$CC$7:$KP$63,AO$3)&gt;0,HLOOKUP($BT457,Prisudvikling!$CC$7:$KP$63,AO$3),"")</f>
        <v>205</v>
      </c>
      <c r="AP457" s="113">
        <f>IF(HLOOKUP($BT457,Prisudvikling!$CC$7:$KP$63,AP$3)&gt;0,HLOOKUP($BT457,Prisudvikling!$CC$7:$KP$63,AP$3),"")</f>
        <v>198.74060238828275</v>
      </c>
      <c r="AQ457" s="113">
        <f>IF(HLOOKUP($BT457,Prisudvikling!$CC$7:$KP$63,AQ$3)&gt;0,HLOOKUP($BT457,Prisudvikling!$CC$7:$KP$63,AQ$3),"")</f>
        <v>168.88274867038851</v>
      </c>
      <c r="AR457" s="113">
        <f>IF(HLOOKUP($BT457,Prisudvikling!$CC$7:$KP$63,AR$3)&gt;0,HLOOKUP($BT457,Prisudvikling!$CC$7:$KP$63,AR$3),"")</f>
        <v>176.9</v>
      </c>
      <c r="AS457" s="113">
        <f>IF(HLOOKUP($BT457,Prisudvikling!$CC$7:$KP$63,AS$3)&gt;0,HLOOKUP($BT457,Prisudvikling!$CC$7:$KP$63,AS$3),"")</f>
        <v>160.67679850891483</v>
      </c>
      <c r="AT457" s="113">
        <f>IF(HLOOKUP($BT457,Prisudvikling!$CC$7:$KP$63,AT$3)&gt;0,HLOOKUP($BT457,Prisudvikling!$CC$7:$KP$63,AT$3),"")</f>
        <v>142.3088964039782</v>
      </c>
      <c r="AU457" s="113">
        <f>IF(HLOOKUP($BT457,Prisudvikling!$CC$7:$KP$63,AU$3)&gt;0,HLOOKUP($BT457,Prisudvikling!$CC$7:$KP$63,AU$3),"")</f>
        <v>150.30000000000001</v>
      </c>
      <c r="AV457" s="113" t="str">
        <f>IF(HLOOKUP($BT457,Prisudvikling!$CC$7:$KP$63,AV$3)&gt;0,HLOOKUP($BT457,Prisudvikling!$CC$7:$KP$63,AV$3),"")</f>
        <v/>
      </c>
      <c r="AW457" s="113">
        <f>IF(HLOOKUP($BT457,Prisudvikling!$CC$7:$KP$63,AW$3)&gt;0,HLOOKUP($BT457,Prisudvikling!$CC$7:$KP$63,AW$3),"")</f>
        <v>164.21153781917653</v>
      </c>
      <c r="AX457" s="113">
        <f>IF(HLOOKUP($BT457,Prisudvikling!$CC$7:$KP$63,AX$3)&gt;0,HLOOKUP($BT457,Prisudvikling!$CC$7:$KP$63,AX$3),"")</f>
        <v>172.2</v>
      </c>
      <c r="BT457">
        <v>134</v>
      </c>
    </row>
    <row r="458" spans="1:72" x14ac:dyDescent="0.2">
      <c r="A458" s="82">
        <f>IF(HLOOKUP($BT458,Prisudvikling!$CC$7:$KP$63,D$3)&gt;0,YEAR(C458),0)</f>
        <v>2014</v>
      </c>
      <c r="B458" s="82">
        <f>IF(HLOOKUP($BT458,Prisudvikling!$CC$7:$KP$63,D$3)&gt;0,MONTH(C458),0)</f>
        <v>1</v>
      </c>
      <c r="C458" s="65">
        <f>IF(HLOOKUP($BT458,Prisudvikling!$CC$7:$KP$63,D$3)&gt;0,HLOOKUP($BT458,Prisudvikling!$CC$7:$KP$63,C$3),"")</f>
        <v>41649</v>
      </c>
      <c r="D458" s="105">
        <f>IF(HLOOKUP($BT458,Prisudvikling!$CC$7:$KP$63,D$3)&gt;0,HLOOKUP($BT458,Prisudvikling!$CC$7:$KP$63,D$3),"")</f>
        <v>137</v>
      </c>
      <c r="E458" s="105">
        <f>IF(HLOOKUP($BT458,Prisudvikling!$CC$7:$KP$63,E$3)&gt;0,HLOOKUP($BT458,Prisudvikling!$CC$7:$KP$63,E$3),"")</f>
        <v>147</v>
      </c>
      <c r="F458" s="105">
        <f>IF(HLOOKUP($BT458,Prisudvikling!$CC$7:$KP$63,F$3)&gt;0,HLOOKUP($BT458,Prisudvikling!$CC$7:$KP$63,F$3),"")</f>
        <v>123.25</v>
      </c>
      <c r="G458" s="105">
        <f>IF(HLOOKUP($BT458,Prisudvikling!$CC$7:$KP$63,G$3)&gt;0,HLOOKUP($BT458,Prisudvikling!$CC$7:$KP$63,G$3),"")</f>
        <v>180</v>
      </c>
      <c r="H458" s="105">
        <f>IF(HLOOKUP($BT458,Prisudvikling!$CC$7:$KP$63,H$3)&gt;0,HLOOKUP($BT458,Prisudvikling!$CC$7:$KP$63,H$3),"")</f>
        <v>130</v>
      </c>
      <c r="I458" s="105">
        <f>IF(HLOOKUP($BT458,Prisudvikling!$CC$7:$KP$63,I$3)&gt;0,HLOOKUP($BT458,Prisudvikling!$CC$7:$KP$63,I$3),"")</f>
        <v>327</v>
      </c>
      <c r="J458" s="105">
        <f>IF(HLOOKUP($BT458,Prisudvikling!$CC$7:$KP$63,J$3)&gt;0,HLOOKUP($BT458,Prisudvikling!$CC$7:$KP$63,J$3),"")</f>
        <v>665.75</v>
      </c>
      <c r="K458" s="105">
        <f>IF(HLOOKUP($BT458,Prisudvikling!$CC$7:$KP$63,K$3)&gt;0,HLOOKUP($BT458,Prisudvikling!$CC$7:$KP$63,K$3),"")</f>
        <v>205</v>
      </c>
      <c r="L458" s="105">
        <f>IF(HLOOKUP($BT458,Prisudvikling!$CC$7:$KP$63,L$3)&gt;0,HLOOKUP($BT458,Prisudvikling!$CC$7:$KP$63,L$3),"")</f>
        <v>202</v>
      </c>
      <c r="M458" s="105">
        <f>IF(HLOOKUP($BT458,Prisudvikling!$CC$7:$KP$63,M$3)&gt;0,HLOOKUP($BT458,Prisudvikling!$CC$7:$KP$63,M$3),"")</f>
        <v>183</v>
      </c>
      <c r="N458" s="105">
        <f>IF(HLOOKUP($BT458,Prisudvikling!$CC$7:$KP$63,N$3)&gt;0,HLOOKUP($BT458,Prisudvikling!$CC$7:$KP$63,N$3),"")</f>
        <v>910</v>
      </c>
      <c r="O458" s="105">
        <f>IF(HLOOKUP($BT458,Prisudvikling!$CC$7:$KP$63,O$3)&gt;0,HLOOKUP($BT458,Prisudvikling!$CC$7:$KP$63,O$3),"")</f>
        <v>584</v>
      </c>
      <c r="P458" s="105">
        <f>IF(HLOOKUP($BT458,Prisudvikling!$CC$7:$KP$63,P$3)&gt;0,HLOOKUP($BT458,Prisudvikling!$CC$7:$KP$63,P$3),"")</f>
        <v>560</v>
      </c>
      <c r="Q458" s="105">
        <f>IF(HLOOKUP($BT458,Prisudvikling!$CC$7:$KP$63,Q$3)&gt;0,HLOOKUP($BT458,Prisudvikling!$CC$7:$KP$63,Q$3),"")</f>
        <v>1300</v>
      </c>
      <c r="R458" s="105">
        <f>IF(HLOOKUP($BT458,Prisudvikling!$CC$7:$KP$63,R$3)&gt;0,HLOOKUP($BT458,Prisudvikling!$CC$7:$KP$63,R$3),"")</f>
        <v>819</v>
      </c>
      <c r="S458" s="105">
        <f>IF(HLOOKUP($BT458,Prisudvikling!$CC$7:$KP$63,S$3)&gt;0,HLOOKUP($BT458,Prisudvikling!$CC$7:$KP$63,S$3),"")</f>
        <v>466</v>
      </c>
      <c r="T458" s="105">
        <f>IF(HLOOKUP($BT458,Prisudvikling!$CC$7:$KP$63,T$3)&gt;0,HLOOKUP($BT458,Prisudvikling!$CC$7:$KP$63,T$3),"")</f>
        <v>473</v>
      </c>
      <c r="U458" s="105">
        <f>IF(HLOOKUP($BT458,Prisudvikling!$CC$7:$KP$63,U$3)&gt;0,HLOOKUP($BT458,Prisudvikling!$CC$7:$KP$63,U$3),"")</f>
        <v>224.5</v>
      </c>
      <c r="V458" s="105">
        <f>IF(HLOOKUP($BT458,Prisudvikling!$CC$7:$KP$63,V$3)&gt;0,HLOOKUP($BT458,Prisudvikling!$CC$7:$KP$63,V$3),"")</f>
        <v>249.25</v>
      </c>
      <c r="W458" s="105">
        <f>IF(HLOOKUP($BT458,Prisudvikling!$CC$7:$KP$63,W$3)&gt;0,HLOOKUP($BT458,Prisudvikling!$CC$7:$KP$63,W$3),"")</f>
        <v>264.5</v>
      </c>
      <c r="X458" s="32" t="str">
        <f>IF(HLOOKUP($BT458,Prisudvikling!$CC$7:$KP$63,X$3)&gt;0,HLOOKUP($BT458,Prisudvikling!$CC$7:$KP$63,X$3),"")</f>
        <v/>
      </c>
      <c r="Y458" s="32">
        <f>IF(HLOOKUP($BT458,Prisudvikling!$CC$7:$KP$63,Y$3)&gt;0,HLOOKUP($BT458,Prisudvikling!$CC$7:$KP$63,Y$3),"")</f>
        <v>1.1685302709781404</v>
      </c>
      <c r="Z458" s="32">
        <f>IF(HLOOKUP($BT458,Prisudvikling!$CC$7:$KP$63,Z$3)&gt;0,HLOOKUP($BT458,Prisudvikling!$CC$7:$KP$63,Z$3),"")</f>
        <v>2.7</v>
      </c>
      <c r="AA458" s="32">
        <f>IF(HLOOKUP($BT458,Prisudvikling!$CC$7:$KP$63,AA$3)&gt;0,HLOOKUP($BT458,Prisudvikling!$CC$7:$KP$63,AA$3),"")</f>
        <v>1.5580403613041873</v>
      </c>
      <c r="AB458" s="32">
        <f>IF(HLOOKUP($BT458,Prisudvikling!$CC$7:$KP$63,AB$3)&gt;0,HLOOKUP($BT458,Prisudvikling!$CC$7:$KP$63,AB$3),"")</f>
        <v>9.1333400490245467</v>
      </c>
      <c r="AC458" s="32">
        <f>IF(HLOOKUP($BT458,Prisudvikling!$CC$7:$KP$63,AC$3)&gt;0,HLOOKUP($BT458,Prisudvikling!$CC$7:$KP$63,AC$3),"")</f>
        <v>11.5</v>
      </c>
      <c r="AD458" s="32" t="str">
        <f>IF(HLOOKUP($BT458,Prisudvikling!$CC$7:$KP$63,AD$3)&gt;0,HLOOKUP($BT458,Prisudvikling!$CC$7:$KP$63,AD$3),"")</f>
        <v/>
      </c>
      <c r="AE458" s="32" t="str">
        <f>IF(HLOOKUP($BT458,Prisudvikling!$CC$7:$KP$63,AE$3)&gt;0,HLOOKUP($BT458,Prisudvikling!$CC$7:$KP$63,AE$3),"")</f>
        <v/>
      </c>
      <c r="AF458" s="32">
        <f>IF(HLOOKUP($BT458,Prisudvikling!$CC$7:$KP$63,AF$3)&gt;0,HLOOKUP($BT458,Prisudvikling!$CC$7:$KP$63,AF$3),"")</f>
        <v>920</v>
      </c>
      <c r="AG458" s="32">
        <f>IF(HLOOKUP($BT458,Prisudvikling!$CC$7:$KP$63,AG$3)&gt;0,HLOOKUP($BT458,Prisudvikling!$CC$7:$KP$63,AG$3),"")</f>
        <v>2130</v>
      </c>
      <c r="AH458" s="32">
        <f>IF(HLOOKUP($BT458,Prisudvikling!$CC$7:$KP$63,AH$3)&gt;0,HLOOKUP($BT458,Prisudvikling!$CC$7:$KP$63,AH$3),"")</f>
        <v>1230</v>
      </c>
      <c r="AI458" s="32">
        <f>IF(HLOOKUP($BT458,Prisudvikling!$CC$7:$KP$63,AI$3)&gt;0,HLOOKUP($BT458,Prisudvikling!$CC$7:$KP$63,AI$3),"")</f>
        <v>7210</v>
      </c>
      <c r="AJ458" s="32">
        <f>IF(HLOOKUP($BT458,Prisudvikling!$CC$7:$KP$63,AJ$3)&gt;0,HLOOKUP($BT458,Prisudvikling!$CC$7:$KP$63,AJ$3),"")</f>
        <v>9080</v>
      </c>
      <c r="AK458" s="32" t="str">
        <f>IF(HLOOKUP($BT458,Prisudvikling!$CC$7:$KP$63,AK$3)&gt;0,HLOOKUP($BT458,Prisudvikling!$CC$7:$KP$63,AK$3),"")</f>
        <v xml:space="preserve"> </v>
      </c>
      <c r="AL458" s="32" t="str">
        <f>IF(HLOOKUP($BT458,Prisudvikling!$CC$7:$KP$63,AL$3)&gt;0,HLOOKUP($BT458,Prisudvikling!$CC$7:$KP$63,AL$3),"")</f>
        <v/>
      </c>
      <c r="AM458" s="32" t="str">
        <f>IF(HLOOKUP($BT458,Prisudvikling!$CC$7:$KP$63,AM$3)&gt;0,HLOOKUP($BT458,Prisudvikling!$CC$7:$KP$63,AM$3),"")</f>
        <v/>
      </c>
      <c r="AN458" s="113">
        <f>IF(HLOOKUP($BT458,Prisudvikling!$CC$7:$KP$63,AN$3)&gt;0,HLOOKUP($BT458,Prisudvikling!$CC$7:$KP$63,AN$3),"")</f>
        <v>195.4392418572647</v>
      </c>
      <c r="AO458" s="113">
        <f>IF(HLOOKUP($BT458,Prisudvikling!$CC$7:$KP$63,AO$3)&gt;0,HLOOKUP($BT458,Prisudvikling!$CC$7:$KP$63,AO$3),"")</f>
        <v>203.4</v>
      </c>
      <c r="AP458" s="113">
        <f>IF(HLOOKUP($BT458,Prisudvikling!$CC$7:$KP$63,AP$3)&gt;0,HLOOKUP($BT458,Prisudvikling!$CC$7:$KP$63,AP$3),"")</f>
        <v>196.34546577748719</v>
      </c>
      <c r="AQ458" s="113">
        <f>IF(HLOOKUP($BT458,Prisudvikling!$CC$7:$KP$63,AQ$3)&gt;0,HLOOKUP($BT458,Prisudvikling!$CC$7:$KP$63,AQ$3),"")</f>
        <v>168.6304448811803</v>
      </c>
      <c r="AR458" s="113">
        <f>IF(HLOOKUP($BT458,Prisudvikling!$CC$7:$KP$63,AR$3)&gt;0,HLOOKUP($BT458,Prisudvikling!$CC$7:$KP$63,AR$3),"")</f>
        <v>176.6</v>
      </c>
      <c r="AS458" s="113">
        <f>IF(HLOOKUP($BT458,Prisudvikling!$CC$7:$KP$63,AS$3)&gt;0,HLOOKUP($BT458,Prisudvikling!$CC$7:$KP$63,AS$3),"")</f>
        <v>160.70599810169369</v>
      </c>
      <c r="AT458" s="113">
        <f>IF(HLOOKUP($BT458,Prisudvikling!$CC$7:$KP$63,AT$3)&gt;0,HLOOKUP($BT458,Prisudvikling!$CC$7:$KP$63,AT$3),"")</f>
        <v>142.22042196469991</v>
      </c>
      <c r="AU458" s="113">
        <f>IF(HLOOKUP($BT458,Prisudvikling!$CC$7:$KP$63,AU$3)&gt;0,HLOOKUP($BT458,Prisudvikling!$CC$7:$KP$63,AU$3),"")</f>
        <v>150.19999999999999</v>
      </c>
      <c r="AV458" s="113" t="str">
        <f>IF(HLOOKUP($BT458,Prisudvikling!$CC$7:$KP$63,AV$3)&gt;0,HLOOKUP($BT458,Prisudvikling!$CC$7:$KP$63,AV$3),"")</f>
        <v/>
      </c>
      <c r="AW458" s="113">
        <f>IF(HLOOKUP($BT458,Prisudvikling!$CC$7:$KP$63,AW$3)&gt;0,HLOOKUP($BT458,Prisudvikling!$CC$7:$KP$63,AW$3),"")</f>
        <v>163.93655038804403</v>
      </c>
      <c r="AX458" s="113">
        <f>IF(HLOOKUP($BT458,Prisudvikling!$CC$7:$KP$63,AX$3)&gt;0,HLOOKUP($BT458,Prisudvikling!$CC$7:$KP$63,AX$3),"")</f>
        <v>171.9</v>
      </c>
      <c r="BT458">
        <v>135</v>
      </c>
    </row>
    <row r="459" spans="1:72" x14ac:dyDescent="0.2">
      <c r="A459" s="82">
        <f>IF(HLOOKUP($BT459,Prisudvikling!$CC$7:$KP$63,D$3)&gt;0,YEAR(C459),0)</f>
        <v>2014</v>
      </c>
      <c r="B459" s="82">
        <f>IF(HLOOKUP($BT459,Prisudvikling!$CC$7:$KP$63,D$3)&gt;0,MONTH(C459),0)</f>
        <v>1</v>
      </c>
      <c r="C459" s="65">
        <f>IF(HLOOKUP($BT459,Prisudvikling!$CC$7:$KP$63,D$3)&gt;0,HLOOKUP($BT459,Prisudvikling!$CC$7:$KP$63,C$3),"")</f>
        <v>41656</v>
      </c>
      <c r="D459" s="105">
        <f>IF(HLOOKUP($BT459,Prisudvikling!$CC$7:$KP$63,D$3)&gt;0,HLOOKUP($BT459,Prisudvikling!$CC$7:$KP$63,D$3),"")</f>
        <v>135.5</v>
      </c>
      <c r="E459" s="105">
        <f>IF(HLOOKUP($BT459,Prisudvikling!$CC$7:$KP$63,E$3)&gt;0,HLOOKUP($BT459,Prisudvikling!$CC$7:$KP$63,E$3),"")</f>
        <v>147</v>
      </c>
      <c r="F459" s="105">
        <f>IF(HLOOKUP($BT459,Prisudvikling!$CC$7:$KP$63,F$3)&gt;0,HLOOKUP($BT459,Prisudvikling!$CC$7:$KP$63,F$3),"")</f>
        <v>123.75</v>
      </c>
      <c r="G459" s="105">
        <f>IF(HLOOKUP($BT459,Prisudvikling!$CC$7:$KP$63,G$3)&gt;0,HLOOKUP($BT459,Prisudvikling!$CC$7:$KP$63,G$3),"")</f>
        <v>152</v>
      </c>
      <c r="H459" s="105">
        <f>IF(HLOOKUP($BT459,Prisudvikling!$CC$7:$KP$63,H$3)&gt;0,HLOOKUP($BT459,Prisudvikling!$CC$7:$KP$63,H$3),"")</f>
        <v>130</v>
      </c>
      <c r="I459" s="105">
        <f>IF(HLOOKUP($BT459,Prisudvikling!$CC$7:$KP$63,I$3)&gt;0,HLOOKUP($BT459,Prisudvikling!$CC$7:$KP$63,I$3),"")</f>
        <v>329</v>
      </c>
      <c r="J459" s="105">
        <f>IF(HLOOKUP($BT459,Prisudvikling!$CC$7:$KP$63,J$3)&gt;0,HLOOKUP($BT459,Prisudvikling!$CC$7:$KP$63,J$3),"")</f>
        <v>665.75</v>
      </c>
      <c r="K459" s="105">
        <f>IF(HLOOKUP($BT459,Prisudvikling!$CC$7:$KP$63,K$3)&gt;0,HLOOKUP($BT459,Prisudvikling!$CC$7:$KP$63,K$3),"")</f>
        <v>200</v>
      </c>
      <c r="L459" s="105">
        <f>IF(HLOOKUP($BT459,Prisudvikling!$CC$7:$KP$63,L$3)&gt;0,HLOOKUP($BT459,Prisudvikling!$CC$7:$KP$63,L$3),"")</f>
        <v>202</v>
      </c>
      <c r="M459" s="105">
        <f>IF(HLOOKUP($BT459,Prisudvikling!$CC$7:$KP$63,M$3)&gt;0,HLOOKUP($BT459,Prisudvikling!$CC$7:$KP$63,M$3),"")</f>
        <v>186</v>
      </c>
      <c r="N459" s="105">
        <f>IF(HLOOKUP($BT459,Prisudvikling!$CC$7:$KP$63,N$3)&gt;0,HLOOKUP($BT459,Prisudvikling!$CC$7:$KP$63,N$3),"")</f>
        <v>910</v>
      </c>
      <c r="O459" s="105">
        <f>IF(HLOOKUP($BT459,Prisudvikling!$CC$7:$KP$63,O$3)&gt;0,HLOOKUP($BT459,Prisudvikling!$CC$7:$KP$63,O$3),"")</f>
        <v>578</v>
      </c>
      <c r="P459" s="105">
        <f>IF(HLOOKUP($BT459,Prisudvikling!$CC$7:$KP$63,P$3)&gt;0,HLOOKUP($BT459,Prisudvikling!$CC$7:$KP$63,P$3),"")</f>
        <v>560</v>
      </c>
      <c r="Q459" s="105">
        <f>IF(HLOOKUP($BT459,Prisudvikling!$CC$7:$KP$63,Q$3)&gt;0,HLOOKUP($BT459,Prisudvikling!$CC$7:$KP$63,Q$3),"")</f>
        <v>1300</v>
      </c>
      <c r="R459" s="105">
        <f>IF(HLOOKUP($BT459,Prisudvikling!$CC$7:$KP$63,R$3)&gt;0,HLOOKUP($BT459,Prisudvikling!$CC$7:$KP$63,R$3),"")</f>
        <v>819</v>
      </c>
      <c r="S459" s="105">
        <f>IF(HLOOKUP($BT459,Prisudvikling!$CC$7:$KP$63,S$3)&gt;0,HLOOKUP($BT459,Prisudvikling!$CC$7:$KP$63,S$3),"")</f>
        <v>466</v>
      </c>
      <c r="T459" s="105">
        <f>IF(HLOOKUP($BT459,Prisudvikling!$CC$7:$KP$63,T$3)&gt;0,HLOOKUP($BT459,Prisudvikling!$CC$7:$KP$63,T$3),"")</f>
        <v>473</v>
      </c>
      <c r="U459" s="105">
        <f>IF(HLOOKUP($BT459,Prisudvikling!$CC$7:$KP$63,U$3)&gt;0,HLOOKUP($BT459,Prisudvikling!$CC$7:$KP$63,U$3),"")</f>
        <v>224</v>
      </c>
      <c r="V459" s="105">
        <f>IF(HLOOKUP($BT459,Prisudvikling!$CC$7:$KP$63,V$3)&gt;0,HLOOKUP($BT459,Prisudvikling!$CC$7:$KP$63,V$3),"")</f>
        <v>248.5</v>
      </c>
      <c r="W459" s="105">
        <f>IF(HLOOKUP($BT459,Prisudvikling!$CC$7:$KP$63,W$3)&gt;0,HLOOKUP($BT459,Prisudvikling!$CC$7:$KP$63,W$3),"")</f>
        <v>265</v>
      </c>
      <c r="X459" s="32" t="str">
        <f>IF(HLOOKUP($BT459,Prisudvikling!$CC$7:$KP$63,X$3)&gt;0,HLOOKUP($BT459,Prisudvikling!$CC$7:$KP$63,X$3),"")</f>
        <v/>
      </c>
      <c r="Y459" s="32">
        <f>IF(HLOOKUP($BT459,Prisudvikling!$CC$7:$KP$63,Y$3)&gt;0,HLOOKUP($BT459,Prisudvikling!$CC$7:$KP$63,Y$3),"")</f>
        <v>1.1685302709781404</v>
      </c>
      <c r="Z459" s="32">
        <f>IF(HLOOKUP($BT459,Prisudvikling!$CC$7:$KP$63,Z$3)&gt;0,HLOOKUP($BT459,Prisudvikling!$CC$7:$KP$63,Z$3),"")</f>
        <v>2.7</v>
      </c>
      <c r="AA459" s="32">
        <f>IF(HLOOKUP($BT459,Prisudvikling!$CC$7:$KP$63,AA$3)&gt;0,HLOOKUP($BT459,Prisudvikling!$CC$7:$KP$63,AA$3),"")</f>
        <v>1.5580403613041873</v>
      </c>
      <c r="AB459" s="32">
        <f>IF(HLOOKUP($BT459,Prisudvikling!$CC$7:$KP$63,AB$3)&gt;0,HLOOKUP($BT459,Prisudvikling!$CC$7:$KP$63,AB$3),"")</f>
        <v>9.1333400490245467</v>
      </c>
      <c r="AC459" s="32">
        <f>IF(HLOOKUP($BT459,Prisudvikling!$CC$7:$KP$63,AC$3)&gt;0,HLOOKUP($BT459,Prisudvikling!$CC$7:$KP$63,AC$3),"")</f>
        <v>11.5</v>
      </c>
      <c r="AD459" s="32" t="str">
        <f>IF(HLOOKUP($BT459,Prisudvikling!$CC$7:$KP$63,AD$3)&gt;0,HLOOKUP($BT459,Prisudvikling!$CC$7:$KP$63,AD$3),"")</f>
        <v/>
      </c>
      <c r="AE459" s="32" t="str">
        <f>IF(HLOOKUP($BT459,Prisudvikling!$CC$7:$KP$63,AE$3)&gt;0,HLOOKUP($BT459,Prisudvikling!$CC$7:$KP$63,AE$3),"")</f>
        <v/>
      </c>
      <c r="AF459" s="32">
        <f>IF(HLOOKUP($BT459,Prisudvikling!$CC$7:$KP$63,AF$3)&gt;0,HLOOKUP($BT459,Prisudvikling!$CC$7:$KP$63,AF$3),"")</f>
        <v>920</v>
      </c>
      <c r="AG459" s="32">
        <f>IF(HLOOKUP($BT459,Prisudvikling!$CC$7:$KP$63,AG$3)&gt;0,HLOOKUP($BT459,Prisudvikling!$CC$7:$KP$63,AG$3),"")</f>
        <v>2130</v>
      </c>
      <c r="AH459" s="32">
        <f>IF(HLOOKUP($BT459,Prisudvikling!$CC$7:$KP$63,AH$3)&gt;0,HLOOKUP($BT459,Prisudvikling!$CC$7:$KP$63,AH$3),"")</f>
        <v>1230</v>
      </c>
      <c r="AI459" s="32">
        <f>IF(HLOOKUP($BT459,Prisudvikling!$CC$7:$KP$63,AI$3)&gt;0,HLOOKUP($BT459,Prisudvikling!$CC$7:$KP$63,AI$3),"")</f>
        <v>7210</v>
      </c>
      <c r="AJ459" s="32">
        <f>IF(HLOOKUP($BT459,Prisudvikling!$CC$7:$KP$63,AJ$3)&gt;0,HLOOKUP($BT459,Prisudvikling!$CC$7:$KP$63,AJ$3),"")</f>
        <v>9080</v>
      </c>
      <c r="AK459" s="32" t="str">
        <f>IF(HLOOKUP($BT459,Prisudvikling!$CC$7:$KP$63,AK$3)&gt;0,HLOOKUP($BT459,Prisudvikling!$CC$7:$KP$63,AK$3),"")</f>
        <v xml:space="preserve"> </v>
      </c>
      <c r="AL459" s="32" t="str">
        <f>IF(HLOOKUP($BT459,Prisudvikling!$CC$7:$KP$63,AL$3)&gt;0,HLOOKUP($BT459,Prisudvikling!$CC$7:$KP$63,AL$3),"")</f>
        <v/>
      </c>
      <c r="AM459" s="32" t="str">
        <f>IF(HLOOKUP($BT459,Prisudvikling!$CC$7:$KP$63,AM$3)&gt;0,HLOOKUP($BT459,Prisudvikling!$CC$7:$KP$63,AM$3),"")</f>
        <v/>
      </c>
      <c r="AN459" s="113">
        <f>IF(HLOOKUP($BT459,Prisudvikling!$CC$7:$KP$63,AN$3)&gt;0,HLOOKUP($BT459,Prisudvikling!$CC$7:$KP$63,AN$3),"")</f>
        <v>190.91650922671732</v>
      </c>
      <c r="AO459" s="113">
        <f>IF(HLOOKUP($BT459,Prisudvikling!$CC$7:$KP$63,AO$3)&gt;0,HLOOKUP($BT459,Prisudvikling!$CC$7:$KP$63,AO$3),"")</f>
        <v>198.9</v>
      </c>
      <c r="AP459" s="113">
        <f>IF(HLOOKUP($BT459,Prisudvikling!$CC$7:$KP$63,AP$3)&gt;0,HLOOKUP($BT459,Prisudvikling!$CC$7:$KP$63,AP$3),"")</f>
        <v>196.05082291341586</v>
      </c>
      <c r="AQ459" s="113">
        <f>IF(HLOOKUP($BT459,Prisudvikling!$CC$7:$KP$63,AQ$3)&gt;0,HLOOKUP($BT459,Prisudvikling!$CC$7:$KP$63,AQ$3),"")</f>
        <v>166.51588773631659</v>
      </c>
      <c r="AR459" s="113">
        <f>IF(HLOOKUP($BT459,Prisudvikling!$CC$7:$KP$63,AR$3)&gt;0,HLOOKUP($BT459,Prisudvikling!$CC$7:$KP$63,AR$3),"")</f>
        <v>174.5</v>
      </c>
      <c r="AS459" s="113">
        <f>IF(HLOOKUP($BT459,Prisudvikling!$CC$7:$KP$63,AS$3)&gt;0,HLOOKUP($BT459,Prisudvikling!$CC$7:$KP$63,AS$3),"")</f>
        <v>160.42028391013065</v>
      </c>
      <c r="AT459" s="113">
        <f>IF(HLOOKUP($BT459,Prisudvikling!$CC$7:$KP$63,AT$3)&gt;0,HLOOKUP($BT459,Prisudvikling!$CC$7:$KP$63,AT$3),"")</f>
        <v>141.89095134788863</v>
      </c>
      <c r="AU459" s="113">
        <f>IF(HLOOKUP($BT459,Prisudvikling!$CC$7:$KP$63,AU$3)&gt;0,HLOOKUP($BT459,Prisudvikling!$CC$7:$KP$63,AU$3),"")</f>
        <v>149.9</v>
      </c>
      <c r="AV459" s="113" t="str">
        <f>IF(HLOOKUP($BT459,Prisudvikling!$CC$7:$KP$63,AV$3)&gt;0,HLOOKUP($BT459,Prisudvikling!$CC$7:$KP$63,AV$3),"")</f>
        <v/>
      </c>
      <c r="AW459" s="113">
        <f>IF(HLOOKUP($BT459,Prisudvikling!$CC$7:$KP$63,AW$3)&gt;0,HLOOKUP($BT459,Prisudvikling!$CC$7:$KP$63,AW$3),"")</f>
        <v>160.62043823123389</v>
      </c>
      <c r="AX459" s="113">
        <f>IF(HLOOKUP($BT459,Prisudvikling!$CC$7:$KP$63,AX$3)&gt;0,HLOOKUP($BT459,Prisudvikling!$CC$7:$KP$63,AX$3),"")</f>
        <v>168.6</v>
      </c>
      <c r="BT459">
        <v>136</v>
      </c>
    </row>
    <row r="460" spans="1:72" x14ac:dyDescent="0.2">
      <c r="A460" s="82">
        <f>IF(HLOOKUP($BT460,Prisudvikling!$CC$7:$KP$63,D$3)&gt;0,YEAR(C460),0)</f>
        <v>2014</v>
      </c>
      <c r="B460" s="82">
        <f>IF(HLOOKUP($BT460,Prisudvikling!$CC$7:$KP$63,D$3)&gt;0,MONTH(C460),0)</f>
        <v>1</v>
      </c>
      <c r="C460" s="65">
        <f>IF(HLOOKUP($BT460,Prisudvikling!$CC$7:$KP$63,D$3)&gt;0,HLOOKUP($BT460,Prisudvikling!$CC$7:$KP$63,C$3),"")</f>
        <v>41663</v>
      </c>
      <c r="D460" s="105">
        <f>IF(HLOOKUP($BT460,Prisudvikling!$CC$7:$KP$63,D$3)&gt;0,HLOOKUP($BT460,Prisudvikling!$CC$7:$KP$63,D$3),"")</f>
        <v>134</v>
      </c>
      <c r="E460" s="105">
        <f>IF(HLOOKUP($BT460,Prisudvikling!$CC$7:$KP$63,E$3)&gt;0,HLOOKUP($BT460,Prisudvikling!$CC$7:$KP$63,E$3),"")</f>
        <v>147</v>
      </c>
      <c r="F460" s="105">
        <f>IF(HLOOKUP($BT460,Prisudvikling!$CC$7:$KP$63,F$3)&gt;0,HLOOKUP($BT460,Prisudvikling!$CC$7:$KP$63,F$3),"")</f>
        <v>125.75</v>
      </c>
      <c r="G460" s="105">
        <f>IF(HLOOKUP($BT460,Prisudvikling!$CC$7:$KP$63,G$3)&gt;0,HLOOKUP($BT460,Prisudvikling!$CC$7:$KP$63,G$3),"")</f>
        <v>149.5</v>
      </c>
      <c r="H460" s="105" t="str">
        <f>IF(HLOOKUP($BT460,Prisudvikling!$CC$7:$KP$63,H$3)&gt;0,HLOOKUP($BT460,Prisudvikling!$CC$7:$KP$63,H$3),"")</f>
        <v/>
      </c>
      <c r="I460" s="105">
        <f>IF(HLOOKUP($BT460,Prisudvikling!$CC$7:$KP$63,I$3)&gt;0,HLOOKUP($BT460,Prisudvikling!$CC$7:$KP$63,I$3),"")</f>
        <v>340.51</v>
      </c>
      <c r="J460" s="105">
        <f>IF(HLOOKUP($BT460,Prisudvikling!$CC$7:$KP$63,J$3)&gt;0,HLOOKUP($BT460,Prisudvikling!$CC$7:$KP$63,J$3),"")</f>
        <v>665.75</v>
      </c>
      <c r="K460" s="105">
        <f>IF(HLOOKUP($BT460,Prisudvikling!$CC$7:$KP$63,K$3)&gt;0,HLOOKUP($BT460,Prisudvikling!$CC$7:$KP$63,K$3),"")</f>
        <v>219.75</v>
      </c>
      <c r="L460" s="105">
        <f>IF(HLOOKUP($BT460,Prisudvikling!$CC$7:$KP$63,L$3)&gt;0,HLOOKUP($BT460,Prisudvikling!$CC$7:$KP$63,L$3),"")</f>
        <v>216</v>
      </c>
      <c r="M460" s="105">
        <f>IF(HLOOKUP($BT460,Prisudvikling!$CC$7:$KP$63,M$3)&gt;0,HLOOKUP($BT460,Prisudvikling!$CC$7:$KP$63,M$3),"")</f>
        <v>196</v>
      </c>
      <c r="N460" s="105">
        <f>IF(HLOOKUP($BT460,Prisudvikling!$CC$7:$KP$63,N$3)&gt;0,HLOOKUP($BT460,Prisudvikling!$CC$7:$KP$63,N$3),"")</f>
        <v>910</v>
      </c>
      <c r="O460" s="105">
        <f>IF(HLOOKUP($BT460,Prisudvikling!$CC$7:$KP$63,O$3)&gt;0,HLOOKUP($BT460,Prisudvikling!$CC$7:$KP$63,O$3),"")</f>
        <v>580.25</v>
      </c>
      <c r="P460" s="105" t="str">
        <f>IF(HLOOKUP($BT460,Prisudvikling!$CC$7:$KP$63,P$3)&gt;0,HLOOKUP($BT460,Prisudvikling!$CC$7:$KP$63,P$3),"")</f>
        <v/>
      </c>
      <c r="Q460" s="105">
        <f>IF(HLOOKUP($BT460,Prisudvikling!$CC$7:$KP$63,Q$3)&gt;0,HLOOKUP($BT460,Prisudvikling!$CC$7:$KP$63,Q$3),"")</f>
        <v>1300</v>
      </c>
      <c r="R460" s="105">
        <f>IF(HLOOKUP($BT460,Prisudvikling!$CC$7:$KP$63,R$3)&gt;0,HLOOKUP($BT460,Prisudvikling!$CC$7:$KP$63,R$3),"")</f>
        <v>826</v>
      </c>
      <c r="S460" s="105">
        <f>IF(HLOOKUP($BT460,Prisudvikling!$CC$7:$KP$63,S$3)&gt;0,HLOOKUP($BT460,Prisudvikling!$CC$7:$KP$63,S$3),"")</f>
        <v>466</v>
      </c>
      <c r="T460" s="105">
        <f>IF(HLOOKUP($BT460,Prisudvikling!$CC$7:$KP$63,T$3)&gt;0,HLOOKUP($BT460,Prisudvikling!$CC$7:$KP$63,T$3),"")</f>
        <v>473</v>
      </c>
      <c r="U460" s="105">
        <f>IF(HLOOKUP($BT460,Prisudvikling!$CC$7:$KP$63,U$3)&gt;0,HLOOKUP($BT460,Prisudvikling!$CC$7:$KP$63,U$3),"")</f>
        <v>223.75</v>
      </c>
      <c r="V460" s="105">
        <f>IF(HLOOKUP($BT460,Prisudvikling!$CC$7:$KP$63,V$3)&gt;0,HLOOKUP($BT460,Prisudvikling!$CC$7:$KP$63,V$3),"")</f>
        <v>249.25</v>
      </c>
      <c r="W460" s="105">
        <f>IF(HLOOKUP($BT460,Prisudvikling!$CC$7:$KP$63,W$3)&gt;0,HLOOKUP($BT460,Prisudvikling!$CC$7:$KP$63,W$3),"")</f>
        <v>265.5</v>
      </c>
      <c r="X460" s="32" t="str">
        <f>IF(HLOOKUP($BT460,Prisudvikling!$CC$7:$KP$63,X$3)&gt;0,HLOOKUP($BT460,Prisudvikling!$CC$7:$KP$63,X$3),"")</f>
        <v/>
      </c>
      <c r="Y460" s="32">
        <f>IF(HLOOKUP($BT460,Prisudvikling!$CC$7:$KP$63,Y$3)&gt;0,HLOOKUP($BT460,Prisudvikling!$CC$7:$KP$63,Y$3),"")</f>
        <v>1.1685302709781404</v>
      </c>
      <c r="Z460" s="32">
        <f>IF(HLOOKUP($BT460,Prisudvikling!$CC$7:$KP$63,Z$3)&gt;0,HLOOKUP($BT460,Prisudvikling!$CC$7:$KP$63,Z$3),"")</f>
        <v>2.7</v>
      </c>
      <c r="AA460" s="32">
        <f>IF(HLOOKUP($BT460,Prisudvikling!$CC$7:$KP$63,AA$3)&gt;0,HLOOKUP($BT460,Prisudvikling!$CC$7:$KP$63,AA$3),"")</f>
        <v>1.5580403613041873</v>
      </c>
      <c r="AB460" s="32">
        <f>IF(HLOOKUP($BT460,Prisudvikling!$CC$7:$KP$63,AB$3)&gt;0,HLOOKUP($BT460,Prisudvikling!$CC$7:$KP$63,AB$3),"")</f>
        <v>9.1333400490245467</v>
      </c>
      <c r="AC460" s="32">
        <f>IF(HLOOKUP($BT460,Prisudvikling!$CC$7:$KP$63,AC$3)&gt;0,HLOOKUP($BT460,Prisudvikling!$CC$7:$KP$63,AC$3),"")</f>
        <v>11.5</v>
      </c>
      <c r="AD460" s="32" t="str">
        <f>IF(HLOOKUP($BT460,Prisudvikling!$CC$7:$KP$63,AD$3)&gt;0,HLOOKUP($BT460,Prisudvikling!$CC$7:$KP$63,AD$3),"")</f>
        <v/>
      </c>
      <c r="AE460" s="32" t="str">
        <f>IF(HLOOKUP($BT460,Prisudvikling!$CC$7:$KP$63,AE$3)&gt;0,HLOOKUP($BT460,Prisudvikling!$CC$7:$KP$63,AE$3),"")</f>
        <v/>
      </c>
      <c r="AF460" s="32">
        <f>IF(HLOOKUP($BT460,Prisudvikling!$CC$7:$KP$63,AF$3)&gt;0,HLOOKUP($BT460,Prisudvikling!$CC$7:$KP$63,AF$3),"")</f>
        <v>920</v>
      </c>
      <c r="AG460" s="32">
        <f>IF(HLOOKUP($BT460,Prisudvikling!$CC$7:$KP$63,AG$3)&gt;0,HLOOKUP($BT460,Prisudvikling!$CC$7:$KP$63,AG$3),"")</f>
        <v>2130</v>
      </c>
      <c r="AH460" s="32">
        <f>IF(HLOOKUP($BT460,Prisudvikling!$CC$7:$KP$63,AH$3)&gt;0,HLOOKUP($BT460,Prisudvikling!$CC$7:$KP$63,AH$3),"")</f>
        <v>1230</v>
      </c>
      <c r="AI460" s="32">
        <f>IF(HLOOKUP($BT460,Prisudvikling!$CC$7:$KP$63,AI$3)&gt;0,HLOOKUP($BT460,Prisudvikling!$CC$7:$KP$63,AI$3),"")</f>
        <v>7210</v>
      </c>
      <c r="AJ460" s="32">
        <f>IF(HLOOKUP($BT460,Prisudvikling!$CC$7:$KP$63,AJ$3)&gt;0,HLOOKUP($BT460,Prisudvikling!$CC$7:$KP$63,AJ$3),"")</f>
        <v>9080</v>
      </c>
      <c r="AK460" s="32" t="str">
        <f>IF(HLOOKUP($BT460,Prisudvikling!$CC$7:$KP$63,AK$3)&gt;0,HLOOKUP($BT460,Prisudvikling!$CC$7:$KP$63,AK$3),"")</f>
        <v xml:space="preserve"> </v>
      </c>
      <c r="AL460" s="32" t="str">
        <f>IF(HLOOKUP($BT460,Prisudvikling!$CC$7:$KP$63,AL$3)&gt;0,HLOOKUP($BT460,Prisudvikling!$CC$7:$KP$63,AL$3),"")</f>
        <v/>
      </c>
      <c r="AM460" s="32" t="str">
        <f>IF(HLOOKUP($BT460,Prisudvikling!$CC$7:$KP$63,AM$3)&gt;0,HLOOKUP($BT460,Prisudvikling!$CC$7:$KP$63,AM$3),"")</f>
        <v/>
      </c>
      <c r="AN460" s="113">
        <f>IF(HLOOKUP($BT460,Prisudvikling!$CC$7:$KP$63,AN$3)&gt;0,HLOOKUP($BT460,Prisudvikling!$CC$7:$KP$63,AN$3),"")</f>
        <v>191.66868575823588</v>
      </c>
      <c r="AO460" s="113">
        <f>IF(HLOOKUP($BT460,Prisudvikling!$CC$7:$KP$63,AO$3)&gt;0,HLOOKUP($BT460,Prisudvikling!$CC$7:$KP$63,AO$3),"")</f>
        <v>199.7</v>
      </c>
      <c r="AP460" s="113">
        <f>IF(HLOOKUP($BT460,Prisudvikling!$CC$7:$KP$63,AP$3)&gt;0,HLOOKUP($BT460,Prisudvikling!$CC$7:$KP$63,AP$3),"")</f>
        <v>198.04476706877702</v>
      </c>
      <c r="AQ460" s="113">
        <f>IF(HLOOKUP($BT460,Prisudvikling!$CC$7:$KP$63,AQ$3)&gt;0,HLOOKUP($BT460,Prisudvikling!$CC$7:$KP$63,AQ$3),"")</f>
        <v>166.94723440353221</v>
      </c>
      <c r="AR460" s="113">
        <f>IF(HLOOKUP($BT460,Prisudvikling!$CC$7:$KP$63,AR$3)&gt;0,HLOOKUP($BT460,Prisudvikling!$CC$7:$KP$63,AR$3),"")</f>
        <v>174.9</v>
      </c>
      <c r="AS460" s="113">
        <f>IF(HLOOKUP($BT460,Prisudvikling!$CC$7:$KP$63,AS$3)&gt;0,HLOOKUP($BT460,Prisudvikling!$CC$7:$KP$63,AS$3),"")</f>
        <v>160.8012366361356</v>
      </c>
      <c r="AT460" s="113">
        <f>IF(HLOOKUP($BT460,Prisudvikling!$CC$7:$KP$63,AT$3)&gt;0,HLOOKUP($BT460,Prisudvikling!$CC$7:$KP$63,AT$3),"")</f>
        <v>142.39302537237435</v>
      </c>
      <c r="AU460" s="113">
        <f>IF(HLOOKUP($BT460,Prisudvikling!$CC$7:$KP$63,AU$3)&gt;0,HLOOKUP($BT460,Prisudvikling!$CC$7:$KP$63,AU$3),"")</f>
        <v>150.4</v>
      </c>
      <c r="AV460" s="113" t="str">
        <f>IF(HLOOKUP($BT460,Prisudvikling!$CC$7:$KP$63,AV$3)&gt;0,HLOOKUP($BT460,Prisudvikling!$CC$7:$KP$63,AV$3),"")</f>
        <v/>
      </c>
      <c r="AW460" s="113">
        <f>IF(HLOOKUP($BT460,Prisudvikling!$CC$7:$KP$63,AW$3)&gt;0,HLOOKUP($BT460,Prisudvikling!$CC$7:$KP$63,AW$3),"")</f>
        <v>161.17708228033686</v>
      </c>
      <c r="AX460" s="113">
        <f>IF(HLOOKUP($BT460,Prisudvikling!$CC$7:$KP$63,AX$3)&gt;0,HLOOKUP($BT460,Prisudvikling!$CC$7:$KP$63,AX$3),"")</f>
        <v>169.2</v>
      </c>
      <c r="BT460">
        <v>137</v>
      </c>
    </row>
    <row r="461" spans="1:72" x14ac:dyDescent="0.2">
      <c r="A461" s="82">
        <f>IF(HLOOKUP($BT461,Prisudvikling!$CC$7:$KP$63,D$3)&gt;0,YEAR(C461),0)</f>
        <v>2014</v>
      </c>
      <c r="B461" s="82">
        <f>IF(HLOOKUP($BT461,Prisudvikling!$CC$7:$KP$63,D$3)&gt;0,MONTH(C461),0)</f>
        <v>1</v>
      </c>
      <c r="C461" s="65">
        <f>IF(HLOOKUP($BT461,Prisudvikling!$CC$7:$KP$63,D$3)&gt;0,HLOOKUP($BT461,Prisudvikling!$CC$7:$KP$63,C$3),"")</f>
        <v>41670</v>
      </c>
      <c r="D461" s="105">
        <f>IF(HLOOKUP($BT461,Prisudvikling!$CC$7:$KP$63,D$3)&gt;0,HLOOKUP($BT461,Prisudvikling!$CC$7:$KP$63,D$3),"")</f>
        <v>133</v>
      </c>
      <c r="E461" s="105">
        <f>IF(HLOOKUP($BT461,Prisudvikling!$CC$7:$KP$63,E$3)&gt;0,HLOOKUP($BT461,Prisudvikling!$CC$7:$KP$63,E$3),"")</f>
        <v>143</v>
      </c>
      <c r="F461" s="105">
        <f>IF(HLOOKUP($BT461,Prisudvikling!$CC$7:$KP$63,F$3)&gt;0,HLOOKUP($BT461,Prisudvikling!$CC$7:$KP$63,F$3),"")</f>
        <v>125.75</v>
      </c>
      <c r="G461" s="105">
        <f>IF(HLOOKUP($BT461,Prisudvikling!$CC$7:$KP$63,G$3)&gt;0,HLOOKUP($BT461,Prisudvikling!$CC$7:$KP$63,G$3),"")</f>
        <v>152</v>
      </c>
      <c r="H461" s="105" t="str">
        <f>IF(HLOOKUP($BT461,Prisudvikling!$CC$7:$KP$63,H$3)&gt;0,HLOOKUP($BT461,Prisudvikling!$CC$7:$KP$63,H$3),"")</f>
        <v/>
      </c>
      <c r="I461" s="105">
        <f>IF(HLOOKUP($BT461,Prisudvikling!$CC$7:$KP$63,I$3)&gt;0,HLOOKUP($BT461,Prisudvikling!$CC$7:$KP$63,I$3),"")</f>
        <v>327.31</v>
      </c>
      <c r="J461" s="105">
        <f>IF(HLOOKUP($BT461,Prisudvikling!$CC$7:$KP$63,J$3)&gt;0,HLOOKUP($BT461,Prisudvikling!$CC$7:$KP$63,J$3),"")</f>
        <v>690.25</v>
      </c>
      <c r="K461" s="105">
        <f>IF(HLOOKUP($BT461,Prisudvikling!$CC$7:$KP$63,K$3)&gt;0,HLOOKUP($BT461,Prisudvikling!$CC$7:$KP$63,K$3),"")</f>
        <v>219.75</v>
      </c>
      <c r="L461" s="105">
        <f>IF(HLOOKUP($BT461,Prisudvikling!$CC$7:$KP$63,L$3)&gt;0,HLOOKUP($BT461,Prisudvikling!$CC$7:$KP$63,L$3),"")</f>
        <v>216</v>
      </c>
      <c r="M461" s="105">
        <f>IF(HLOOKUP($BT461,Prisudvikling!$CC$7:$KP$63,M$3)&gt;0,HLOOKUP($BT461,Prisudvikling!$CC$7:$KP$63,M$3),"")</f>
        <v>196</v>
      </c>
      <c r="N461" s="105">
        <f>IF(HLOOKUP($BT461,Prisudvikling!$CC$7:$KP$63,N$3)&gt;0,HLOOKUP($BT461,Prisudvikling!$CC$7:$KP$63,N$3),"")</f>
        <v>910</v>
      </c>
      <c r="O461" s="105">
        <f>IF(HLOOKUP($BT461,Prisudvikling!$CC$7:$KP$63,O$3)&gt;0,HLOOKUP($BT461,Prisudvikling!$CC$7:$KP$63,O$3),"")</f>
        <v>578</v>
      </c>
      <c r="P461" s="105" t="str">
        <f>IF(HLOOKUP($BT461,Prisudvikling!$CC$7:$KP$63,P$3)&gt;0,HLOOKUP($BT461,Prisudvikling!$CC$7:$KP$63,P$3),"")</f>
        <v/>
      </c>
      <c r="Q461" s="105">
        <f>IF(HLOOKUP($BT461,Prisudvikling!$CC$7:$KP$63,Q$3)&gt;0,HLOOKUP($BT461,Prisudvikling!$CC$7:$KP$63,Q$3),"")</f>
        <v>1300</v>
      </c>
      <c r="R461" s="105">
        <f>IF(HLOOKUP($BT461,Prisudvikling!$CC$7:$KP$63,R$3)&gt;0,HLOOKUP($BT461,Prisudvikling!$CC$7:$KP$63,R$3),"")</f>
        <v>826</v>
      </c>
      <c r="S461" s="105">
        <f>IF(HLOOKUP($BT461,Prisudvikling!$CC$7:$KP$63,S$3)&gt;0,HLOOKUP($BT461,Prisudvikling!$CC$7:$KP$63,S$3),"")</f>
        <v>466</v>
      </c>
      <c r="T461" s="105">
        <f>IF(HLOOKUP($BT461,Prisudvikling!$CC$7:$KP$63,T$3)&gt;0,HLOOKUP($BT461,Prisudvikling!$CC$7:$KP$63,T$3),"")</f>
        <v>473</v>
      </c>
      <c r="U461" s="105">
        <f>IF(HLOOKUP($BT461,Prisudvikling!$CC$7:$KP$63,U$3)&gt;0,HLOOKUP($BT461,Prisudvikling!$CC$7:$KP$63,U$3),"")</f>
        <v>222.5</v>
      </c>
      <c r="V461" s="105">
        <f>IF(HLOOKUP($BT461,Prisudvikling!$CC$7:$KP$63,V$3)&gt;0,HLOOKUP($BT461,Prisudvikling!$CC$7:$KP$63,V$3),"")</f>
        <v>247.75</v>
      </c>
      <c r="W461" s="105">
        <f>IF(HLOOKUP($BT461,Prisudvikling!$CC$7:$KP$63,W$3)&gt;0,HLOOKUP($BT461,Prisudvikling!$CC$7:$KP$63,W$3),"")</f>
        <v>262.5</v>
      </c>
      <c r="X461" s="32" t="str">
        <f>IF(HLOOKUP($BT461,Prisudvikling!$CC$7:$KP$63,X$3)&gt;0,HLOOKUP($BT461,Prisudvikling!$CC$7:$KP$63,X$3),"")</f>
        <v/>
      </c>
      <c r="Y461" s="32">
        <f>IF(HLOOKUP($BT461,Prisudvikling!$CC$7:$KP$63,Y$3)&gt;0,HLOOKUP($BT461,Prisudvikling!$CC$7:$KP$63,Y$3),"")</f>
        <v>1.1685302709781404</v>
      </c>
      <c r="Z461" s="32">
        <f>IF(HLOOKUP($BT461,Prisudvikling!$CC$7:$KP$63,Z$3)&gt;0,HLOOKUP($BT461,Prisudvikling!$CC$7:$KP$63,Z$3),"")</f>
        <v>2.7</v>
      </c>
      <c r="AA461" s="32">
        <f>IF(HLOOKUP($BT461,Prisudvikling!$CC$7:$KP$63,AA$3)&gt;0,HLOOKUP($BT461,Prisudvikling!$CC$7:$KP$63,AA$3),"")</f>
        <v>1.5580403613041873</v>
      </c>
      <c r="AB461" s="32">
        <f>IF(HLOOKUP($BT461,Prisudvikling!$CC$7:$KP$63,AB$3)&gt;0,HLOOKUP($BT461,Prisudvikling!$CC$7:$KP$63,AB$3),"")</f>
        <v>9.1333400490245467</v>
      </c>
      <c r="AC461" s="32">
        <f>IF(HLOOKUP($BT461,Prisudvikling!$CC$7:$KP$63,AC$3)&gt;0,HLOOKUP($BT461,Prisudvikling!$CC$7:$KP$63,AC$3),"")</f>
        <v>11.5</v>
      </c>
      <c r="AD461" s="32" t="str">
        <f>IF(HLOOKUP($BT461,Prisudvikling!$CC$7:$KP$63,AD$3)&gt;0,HLOOKUP($BT461,Prisudvikling!$CC$7:$KP$63,AD$3),"")</f>
        <v/>
      </c>
      <c r="AE461" s="32" t="str">
        <f>IF(HLOOKUP($BT461,Prisudvikling!$CC$7:$KP$63,AE$3)&gt;0,HLOOKUP($BT461,Prisudvikling!$CC$7:$KP$63,AE$3),"")</f>
        <v/>
      </c>
      <c r="AF461" s="32">
        <f>IF(HLOOKUP($BT461,Prisudvikling!$CC$7:$KP$63,AF$3)&gt;0,HLOOKUP($BT461,Prisudvikling!$CC$7:$KP$63,AF$3),"")</f>
        <v>920</v>
      </c>
      <c r="AG461" s="32">
        <f>IF(HLOOKUP($BT461,Prisudvikling!$CC$7:$KP$63,AG$3)&gt;0,HLOOKUP($BT461,Prisudvikling!$CC$7:$KP$63,AG$3),"")</f>
        <v>2130</v>
      </c>
      <c r="AH461" s="32">
        <f>IF(HLOOKUP($BT461,Prisudvikling!$CC$7:$KP$63,AH$3)&gt;0,HLOOKUP($BT461,Prisudvikling!$CC$7:$KP$63,AH$3),"")</f>
        <v>1230</v>
      </c>
      <c r="AI461" s="32">
        <f>IF(HLOOKUP($BT461,Prisudvikling!$CC$7:$KP$63,AI$3)&gt;0,HLOOKUP($BT461,Prisudvikling!$CC$7:$KP$63,AI$3),"")</f>
        <v>7210</v>
      </c>
      <c r="AJ461" s="32">
        <f>IF(HLOOKUP($BT461,Prisudvikling!$CC$7:$KP$63,AJ$3)&gt;0,HLOOKUP($BT461,Prisudvikling!$CC$7:$KP$63,AJ$3),"")</f>
        <v>9080</v>
      </c>
      <c r="AK461" s="32" t="str">
        <f>IF(HLOOKUP($BT461,Prisudvikling!$CC$7:$KP$63,AK$3)&gt;0,HLOOKUP($BT461,Prisudvikling!$CC$7:$KP$63,AK$3),"")</f>
        <v xml:space="preserve"> </v>
      </c>
      <c r="AL461" s="32" t="str">
        <f>IF(HLOOKUP($BT461,Prisudvikling!$CC$7:$KP$63,AL$3)&gt;0,HLOOKUP($BT461,Prisudvikling!$CC$7:$KP$63,AL$3),"")</f>
        <v/>
      </c>
      <c r="AM461" s="32" t="str">
        <f>IF(HLOOKUP($BT461,Prisudvikling!$CC$7:$KP$63,AM$3)&gt;0,HLOOKUP($BT461,Prisudvikling!$CC$7:$KP$63,AM$3),"")</f>
        <v/>
      </c>
      <c r="AN461" s="113">
        <f>IF(HLOOKUP($BT461,Prisudvikling!$CC$7:$KP$63,AN$3)&gt;0,HLOOKUP($BT461,Prisudvikling!$CC$7:$KP$63,AN$3),"")</f>
        <v>192.17659281920692</v>
      </c>
      <c r="AO461" s="113">
        <f>IF(HLOOKUP($BT461,Prisudvikling!$CC$7:$KP$63,AO$3)&gt;0,HLOOKUP($BT461,Prisudvikling!$CC$7:$KP$63,AO$3),"")</f>
        <v>200.2</v>
      </c>
      <c r="AP461" s="113">
        <f>IF(HLOOKUP($BT461,Prisudvikling!$CC$7:$KP$63,AP$3)&gt;0,HLOOKUP($BT461,Prisudvikling!$CC$7:$KP$63,AP$3),"")</f>
        <v>195.96480290238463</v>
      </c>
      <c r="AQ461" s="113">
        <f>IF(HLOOKUP($BT461,Prisudvikling!$CC$7:$KP$63,AQ$3)&gt;0,HLOOKUP($BT461,Prisudvikling!$CC$7:$KP$63,AQ$3),"")</f>
        <v>166.60391576037588</v>
      </c>
      <c r="AR461" s="113">
        <f>IF(HLOOKUP($BT461,Prisudvikling!$CC$7:$KP$63,AR$3)&gt;0,HLOOKUP($BT461,Prisudvikling!$CC$7:$KP$63,AR$3),"")</f>
        <v>174.6</v>
      </c>
      <c r="AS461" s="113">
        <f>IF(HLOOKUP($BT461,Prisudvikling!$CC$7:$KP$63,AS$3)&gt;0,HLOOKUP($BT461,Prisudvikling!$CC$7:$KP$63,AS$3),"")</f>
        <v>158.65795828733744</v>
      </c>
      <c r="AT461" s="113">
        <f>IF(HLOOKUP($BT461,Prisudvikling!$CC$7:$KP$63,AT$3)&gt;0,HLOOKUP($BT461,Prisudvikling!$CC$7:$KP$63,AT$3),"")</f>
        <v>141.52588224386292</v>
      </c>
      <c r="AU461" s="113">
        <f>IF(HLOOKUP($BT461,Prisudvikling!$CC$7:$KP$63,AU$3)&gt;0,HLOOKUP($BT461,Prisudvikling!$CC$7:$KP$63,AU$3),"")</f>
        <v>149.5</v>
      </c>
      <c r="AV461" s="113" t="str">
        <f>IF(HLOOKUP($BT461,Prisudvikling!$CC$7:$KP$63,AV$3)&gt;0,HLOOKUP($BT461,Prisudvikling!$CC$7:$KP$63,AV$3),"")</f>
        <v/>
      </c>
      <c r="AW461" s="113">
        <f>IF(HLOOKUP($BT461,Prisudvikling!$CC$7:$KP$63,AW$3)&gt;0,HLOOKUP($BT461,Prisudvikling!$CC$7:$KP$63,AW$3),"")</f>
        <v>160.33562391467865</v>
      </c>
      <c r="AX461" s="113">
        <f>IF(HLOOKUP($BT461,Prisudvikling!$CC$7:$KP$63,AX$3)&gt;0,HLOOKUP($BT461,Prisudvikling!$CC$7:$KP$63,AX$3),"")</f>
        <v>168.3</v>
      </c>
      <c r="BT461">
        <v>138</v>
      </c>
    </row>
    <row r="462" spans="1:72" x14ac:dyDescent="0.2">
      <c r="A462" s="82">
        <f>IF(HLOOKUP($BT462,Prisudvikling!$CC$7:$KP$63,D$3)&gt;0,YEAR(C462),0)</f>
        <v>2014</v>
      </c>
      <c r="B462" s="82">
        <f>IF(HLOOKUP($BT462,Prisudvikling!$CC$7:$KP$63,D$3)&gt;0,MONTH(C462),0)</f>
        <v>2</v>
      </c>
      <c r="C462" s="65">
        <f>IF(HLOOKUP($BT462,Prisudvikling!$CC$7:$KP$63,D$3)&gt;0,HLOOKUP($BT462,Prisudvikling!$CC$7:$KP$63,C$3),"")</f>
        <v>41677</v>
      </c>
      <c r="D462" s="105">
        <f>IF(HLOOKUP($BT462,Prisudvikling!$CC$7:$KP$63,D$3)&gt;0,HLOOKUP($BT462,Prisudvikling!$CC$7:$KP$63,D$3),"")</f>
        <v>132</v>
      </c>
      <c r="E462" s="105">
        <f>IF(HLOOKUP($BT462,Prisudvikling!$CC$7:$KP$63,E$3)&gt;0,HLOOKUP($BT462,Prisudvikling!$CC$7:$KP$63,E$3),"")</f>
        <v>141</v>
      </c>
      <c r="F462" s="105">
        <f>IF(HLOOKUP($BT462,Prisudvikling!$CC$7:$KP$63,F$3)&gt;0,HLOOKUP($BT462,Prisudvikling!$CC$7:$KP$63,F$3),"")</f>
        <v>131.5</v>
      </c>
      <c r="G462" s="105">
        <f>IF(HLOOKUP($BT462,Prisudvikling!$CC$7:$KP$63,G$3)&gt;0,HLOOKUP($BT462,Prisudvikling!$CC$7:$KP$63,G$3),"")</f>
        <v>148</v>
      </c>
      <c r="H462" s="105">
        <f>IF(HLOOKUP($BT462,Prisudvikling!$CC$7:$KP$63,H$3)&gt;0,HLOOKUP($BT462,Prisudvikling!$CC$7:$KP$63,H$3),"")</f>
        <v>130</v>
      </c>
      <c r="I462" s="105">
        <f>IF(HLOOKUP($BT462,Prisudvikling!$CC$7:$KP$63,I$3)&gt;0,HLOOKUP($BT462,Prisudvikling!$CC$7:$KP$63,I$3),"")</f>
        <v>323.5</v>
      </c>
      <c r="J462" s="105">
        <f>IF(HLOOKUP($BT462,Prisudvikling!$CC$7:$KP$63,J$3)&gt;0,HLOOKUP($BT462,Prisudvikling!$CC$7:$KP$63,J$3),"")</f>
        <v>690.25</v>
      </c>
      <c r="K462" s="105">
        <f>IF(HLOOKUP($BT462,Prisudvikling!$CC$7:$KP$63,K$3)&gt;0,HLOOKUP($BT462,Prisudvikling!$CC$7:$KP$63,K$3),"")</f>
        <v>205.5</v>
      </c>
      <c r="L462" s="105">
        <f>IF(HLOOKUP($BT462,Prisudvikling!$CC$7:$KP$63,L$3)&gt;0,HLOOKUP($BT462,Prisudvikling!$CC$7:$KP$63,L$3),"")</f>
        <v>207</v>
      </c>
      <c r="M462" s="105">
        <f>IF(HLOOKUP($BT462,Prisudvikling!$CC$7:$KP$63,M$3)&gt;0,HLOOKUP($BT462,Prisudvikling!$CC$7:$KP$63,M$3),"")</f>
        <v>179</v>
      </c>
      <c r="N462" s="105">
        <f>IF(HLOOKUP($BT462,Prisudvikling!$CC$7:$KP$63,N$3)&gt;0,HLOOKUP($BT462,Prisudvikling!$CC$7:$KP$63,N$3),"")</f>
        <v>910</v>
      </c>
      <c r="O462" s="105">
        <f>IF(HLOOKUP($BT462,Prisudvikling!$CC$7:$KP$63,O$3)&gt;0,HLOOKUP($BT462,Prisudvikling!$CC$7:$KP$63,O$3),"")</f>
        <v>564</v>
      </c>
      <c r="P462" s="105">
        <f>IF(HLOOKUP($BT462,Prisudvikling!$CC$7:$KP$63,P$3)&gt;0,HLOOKUP($BT462,Prisudvikling!$CC$7:$KP$63,P$3),"")</f>
        <v>560</v>
      </c>
      <c r="Q462" s="105">
        <f>IF(HLOOKUP($BT462,Prisudvikling!$CC$7:$KP$63,Q$3)&gt;0,HLOOKUP($BT462,Prisudvikling!$CC$7:$KP$63,Q$3),"")</f>
        <v>1300</v>
      </c>
      <c r="R462" s="105">
        <f>IF(HLOOKUP($BT462,Prisudvikling!$CC$7:$KP$63,R$3)&gt;0,HLOOKUP($BT462,Prisudvikling!$CC$7:$KP$63,R$3),"")</f>
        <v>826</v>
      </c>
      <c r="S462" s="105">
        <f>IF(HLOOKUP($BT462,Prisudvikling!$CC$7:$KP$63,S$3)&gt;0,HLOOKUP($BT462,Prisudvikling!$CC$7:$KP$63,S$3),"")</f>
        <v>466</v>
      </c>
      <c r="T462" s="105">
        <f>IF(HLOOKUP($BT462,Prisudvikling!$CC$7:$KP$63,T$3)&gt;0,HLOOKUP($BT462,Prisudvikling!$CC$7:$KP$63,T$3),"")</f>
        <v>473</v>
      </c>
      <c r="U462" s="105">
        <f>IF(HLOOKUP($BT462,Prisudvikling!$CC$7:$KP$63,U$3)&gt;0,HLOOKUP($BT462,Prisudvikling!$CC$7:$KP$63,U$3),"")</f>
        <v>221.25</v>
      </c>
      <c r="V462" s="105">
        <f>IF(HLOOKUP($BT462,Prisudvikling!$CC$7:$KP$63,V$3)&gt;0,HLOOKUP($BT462,Prisudvikling!$CC$7:$KP$63,V$3),"")</f>
        <v>248.5</v>
      </c>
      <c r="W462" s="105">
        <f>IF(HLOOKUP($BT462,Prisudvikling!$CC$7:$KP$63,W$3)&gt;0,HLOOKUP($BT462,Prisudvikling!$CC$7:$KP$63,W$3),"")</f>
        <v>264.75</v>
      </c>
      <c r="X462" s="32" t="str">
        <f>IF(HLOOKUP($BT462,Prisudvikling!$CC$7:$KP$63,X$3)&gt;0,HLOOKUP($BT462,Prisudvikling!$CC$7:$KP$63,X$3),"")</f>
        <v/>
      </c>
      <c r="Y462" s="32">
        <f>IF(HLOOKUP($BT462,Prisudvikling!$CC$7:$KP$63,Y$3)&gt;0,HLOOKUP($BT462,Prisudvikling!$CC$7:$KP$63,Y$3),"")</f>
        <v>1.1819616534031767</v>
      </c>
      <c r="Z462" s="32">
        <f>IF(HLOOKUP($BT462,Prisudvikling!$CC$7:$KP$63,Z$3)&gt;0,HLOOKUP($BT462,Prisudvikling!$CC$7:$KP$63,Z$3),"")</f>
        <v>2.7</v>
      </c>
      <c r="AA462" s="32">
        <f>IF(HLOOKUP($BT462,Prisudvikling!$CC$7:$KP$63,AA$3)&gt;0,HLOOKUP($BT462,Prisudvikling!$CC$7:$KP$63,AA$3),"")</f>
        <v>1.6117658910043318</v>
      </c>
      <c r="AB462" s="32">
        <f>IF(HLOOKUP($BT462,Prisudvikling!$CC$7:$KP$63,AB$3)&gt;0,HLOOKUP($BT462,Prisudvikling!$CC$7:$KP$63,AB$3),"")</f>
        <v>11</v>
      </c>
      <c r="AC462" s="32">
        <f>IF(HLOOKUP($BT462,Prisudvikling!$CC$7:$KP$63,AC$3)&gt;0,HLOOKUP($BT462,Prisudvikling!$CC$7:$KP$63,AC$3),"")</f>
        <v>11.5</v>
      </c>
      <c r="AD462" s="32" t="str">
        <f>IF(HLOOKUP($BT462,Prisudvikling!$CC$7:$KP$63,AD$3)&gt;0,HLOOKUP($BT462,Prisudvikling!$CC$7:$KP$63,AD$3),"")</f>
        <v/>
      </c>
      <c r="AE462" s="32" t="str">
        <f>IF(HLOOKUP($BT462,Prisudvikling!$CC$7:$KP$63,AE$3)&gt;0,HLOOKUP($BT462,Prisudvikling!$CC$7:$KP$63,AE$3),"")</f>
        <v/>
      </c>
      <c r="AF462" s="32">
        <f>IF(HLOOKUP($BT462,Prisudvikling!$CC$7:$KP$63,AF$3)&gt;0,HLOOKUP($BT462,Prisudvikling!$CC$7:$KP$63,AF$3),"")</f>
        <v>930</v>
      </c>
      <c r="AG462" s="32">
        <f>IF(HLOOKUP($BT462,Prisudvikling!$CC$7:$KP$63,AG$3)&gt;0,HLOOKUP($BT462,Prisudvikling!$CC$7:$KP$63,AG$3),"")</f>
        <v>2130</v>
      </c>
      <c r="AH462" s="32">
        <f>IF(HLOOKUP($BT462,Prisudvikling!$CC$7:$KP$63,AH$3)&gt;0,HLOOKUP($BT462,Prisudvikling!$CC$7:$KP$63,AH$3),"")</f>
        <v>1270</v>
      </c>
      <c r="AI462" s="32">
        <f>IF(HLOOKUP($BT462,Prisudvikling!$CC$7:$KP$63,AI$3)&gt;0,HLOOKUP($BT462,Prisudvikling!$CC$7:$KP$63,AI$3),"")</f>
        <v>8680</v>
      </c>
      <c r="AJ462" s="32">
        <f>IF(HLOOKUP($BT462,Prisudvikling!$CC$7:$KP$63,AJ$3)&gt;0,HLOOKUP($BT462,Prisudvikling!$CC$7:$KP$63,AJ$3),"")</f>
        <v>9080</v>
      </c>
      <c r="AK462" s="32" t="str">
        <f>IF(HLOOKUP($BT462,Prisudvikling!$CC$7:$KP$63,AK$3)&gt;0,HLOOKUP($BT462,Prisudvikling!$CC$7:$KP$63,AK$3),"")</f>
        <v xml:space="preserve"> </v>
      </c>
      <c r="AL462" s="32" t="str">
        <f>IF(HLOOKUP($BT462,Prisudvikling!$CC$7:$KP$63,AL$3)&gt;0,HLOOKUP($BT462,Prisudvikling!$CC$7:$KP$63,AL$3),"")</f>
        <v/>
      </c>
      <c r="AM462" s="32" t="str">
        <f>IF(HLOOKUP($BT462,Prisudvikling!$CC$7:$KP$63,AM$3)&gt;0,HLOOKUP($BT462,Prisudvikling!$CC$7:$KP$63,AM$3),"")</f>
        <v/>
      </c>
      <c r="AN462" s="113">
        <f>IF(HLOOKUP($BT462,Prisudvikling!$CC$7:$KP$63,AN$3)&gt;0,HLOOKUP($BT462,Prisudvikling!$CC$7:$KP$63,AN$3),"")</f>
        <v>189.99290061908189</v>
      </c>
      <c r="AO462" s="113">
        <f>IF(HLOOKUP($BT462,Prisudvikling!$CC$7:$KP$63,AO$3)&gt;0,HLOOKUP($BT462,Prisudvikling!$CC$7:$KP$63,AO$3),"")</f>
        <v>198</v>
      </c>
      <c r="AP462" s="113">
        <f>IF(HLOOKUP($BT462,Prisudvikling!$CC$7:$KP$63,AP$3)&gt;0,HLOOKUP($BT462,Prisudvikling!$CC$7:$KP$63,AP$3),"")</f>
        <v>193.36047825673404</v>
      </c>
      <c r="AQ462" s="113">
        <f>IF(HLOOKUP($BT462,Prisudvikling!$CC$7:$KP$63,AQ$3)&gt;0,HLOOKUP($BT462,Prisudvikling!$CC$7:$KP$63,AQ$3),"")</f>
        <v>163.50678315253359</v>
      </c>
      <c r="AR462" s="113">
        <f>IF(HLOOKUP($BT462,Prisudvikling!$CC$7:$KP$63,AR$3)&gt;0,HLOOKUP($BT462,Prisudvikling!$CC$7:$KP$63,AR$3),"")</f>
        <v>171.5</v>
      </c>
      <c r="AS462" s="113">
        <f>IF(HLOOKUP($BT462,Prisudvikling!$CC$7:$KP$63,AS$3)&gt;0,HLOOKUP($BT462,Prisudvikling!$CC$7:$KP$63,AS$3),"")</f>
        <v>156.98435603546142</v>
      </c>
      <c r="AT462" s="113">
        <f>IF(HLOOKUP($BT462,Prisudvikling!$CC$7:$KP$63,AT$3)&gt;0,HLOOKUP($BT462,Prisudvikling!$CC$7:$KP$63,AT$3),"")</f>
        <v>139.41790510530566</v>
      </c>
      <c r="AU462" s="113">
        <f>IF(HLOOKUP($BT462,Prisudvikling!$CC$7:$KP$63,AU$3)&gt;0,HLOOKUP($BT462,Prisudvikling!$CC$7:$KP$63,AU$3),"")</f>
        <v>147.4</v>
      </c>
      <c r="AV462" s="113" t="str">
        <f>IF(HLOOKUP($BT462,Prisudvikling!$CC$7:$KP$63,AV$3)&gt;0,HLOOKUP($BT462,Prisudvikling!$CC$7:$KP$63,AV$3),"")</f>
        <v/>
      </c>
      <c r="AW462" s="113">
        <f>IF(HLOOKUP($BT462,Prisudvikling!$CC$7:$KP$63,AW$3)&gt;0,HLOOKUP($BT462,Prisudvikling!$CC$7:$KP$63,AW$3),"")</f>
        <v>157.05617070685901</v>
      </c>
      <c r="AX462" s="113">
        <f>IF(HLOOKUP($BT462,Prisudvikling!$CC$7:$KP$63,AX$3)&gt;0,HLOOKUP($BT462,Prisudvikling!$CC$7:$KP$63,AX$3),"")</f>
        <v>165.1</v>
      </c>
      <c r="BT462">
        <v>139</v>
      </c>
    </row>
    <row r="463" spans="1:72" x14ac:dyDescent="0.2">
      <c r="A463" s="82">
        <f>IF(HLOOKUP($BT463,Prisudvikling!$CC$7:$KP$63,D$3)&gt;0,YEAR(C463),0)</f>
        <v>2014</v>
      </c>
      <c r="B463" s="82">
        <f>IF(HLOOKUP($BT463,Prisudvikling!$CC$7:$KP$63,D$3)&gt;0,MONTH(C463),0)</f>
        <v>2</v>
      </c>
      <c r="C463" s="65">
        <f>IF(HLOOKUP($BT463,Prisudvikling!$CC$7:$KP$63,D$3)&gt;0,HLOOKUP($BT463,Prisudvikling!$CC$7:$KP$63,C$3),"")</f>
        <v>41684</v>
      </c>
      <c r="D463" s="105">
        <f>IF(HLOOKUP($BT463,Prisudvikling!$CC$7:$KP$63,D$3)&gt;0,HLOOKUP($BT463,Prisudvikling!$CC$7:$KP$63,D$3),"")</f>
        <v>132</v>
      </c>
      <c r="E463" s="105">
        <f>IF(HLOOKUP($BT463,Prisudvikling!$CC$7:$KP$63,E$3)&gt;0,HLOOKUP($BT463,Prisudvikling!$CC$7:$KP$63,E$3),"")</f>
        <v>141</v>
      </c>
      <c r="F463" s="105">
        <f>IF(HLOOKUP($BT463,Prisudvikling!$CC$7:$KP$63,F$3)&gt;0,HLOOKUP($BT463,Prisudvikling!$CC$7:$KP$63,F$3),"")</f>
        <v>123</v>
      </c>
      <c r="G463" s="105">
        <f>IF(HLOOKUP($BT463,Prisudvikling!$CC$7:$KP$63,G$3)&gt;0,HLOOKUP($BT463,Prisudvikling!$CC$7:$KP$63,G$3),"")</f>
        <v>148</v>
      </c>
      <c r="H463" s="105">
        <f>IF(HLOOKUP($BT463,Prisudvikling!$CC$7:$KP$63,H$3)&gt;0,HLOOKUP($BT463,Prisudvikling!$CC$7:$KP$63,H$3),"")</f>
        <v>130</v>
      </c>
      <c r="I463" s="105">
        <f>IF(HLOOKUP($BT463,Prisudvikling!$CC$7:$KP$63,I$3)&gt;0,HLOOKUP($BT463,Prisudvikling!$CC$7:$KP$63,I$3),"")</f>
        <v>342</v>
      </c>
      <c r="J463" s="105">
        <f>IF(HLOOKUP($BT463,Prisudvikling!$CC$7:$KP$63,J$3)&gt;0,HLOOKUP($BT463,Prisudvikling!$CC$7:$KP$63,J$3),"")</f>
        <v>690.25</v>
      </c>
      <c r="K463" s="105">
        <f>IF(HLOOKUP($BT463,Prisudvikling!$CC$7:$KP$63,K$3)&gt;0,HLOOKUP($BT463,Prisudvikling!$CC$7:$KP$63,K$3),"")</f>
        <v>207</v>
      </c>
      <c r="L463" s="105">
        <f>IF(HLOOKUP($BT463,Prisudvikling!$CC$7:$KP$63,L$3)&gt;0,HLOOKUP($BT463,Prisudvikling!$CC$7:$KP$63,L$3),"")</f>
        <v>197</v>
      </c>
      <c r="M463" s="105">
        <f>IF(HLOOKUP($BT463,Prisudvikling!$CC$7:$KP$63,M$3)&gt;0,HLOOKUP($BT463,Prisudvikling!$CC$7:$KP$63,M$3),"")</f>
        <v>178</v>
      </c>
      <c r="N463" s="105">
        <f>IF(HLOOKUP($BT463,Prisudvikling!$CC$7:$KP$63,N$3)&gt;0,HLOOKUP($BT463,Prisudvikling!$CC$7:$KP$63,N$3),"")</f>
        <v>975</v>
      </c>
      <c r="O463" s="105">
        <f>IF(HLOOKUP($BT463,Prisudvikling!$CC$7:$KP$63,O$3)&gt;0,HLOOKUP($BT463,Prisudvikling!$CC$7:$KP$63,O$3),"")</f>
        <v>565.25</v>
      </c>
      <c r="P463" s="105">
        <f>IF(HLOOKUP($BT463,Prisudvikling!$CC$7:$KP$63,P$3)&gt;0,HLOOKUP($BT463,Prisudvikling!$CC$7:$KP$63,P$3),"")</f>
        <v>560</v>
      </c>
      <c r="Q463" s="105">
        <f>IF(HLOOKUP($BT463,Prisudvikling!$CC$7:$KP$63,Q$3)&gt;0,HLOOKUP($BT463,Prisudvikling!$CC$7:$KP$63,Q$3),"")</f>
        <v>1300</v>
      </c>
      <c r="R463" s="105">
        <f>IF(HLOOKUP($BT463,Prisudvikling!$CC$7:$KP$63,R$3)&gt;0,HLOOKUP($BT463,Prisudvikling!$CC$7:$KP$63,R$3),"")</f>
        <v>826</v>
      </c>
      <c r="S463" s="105">
        <f>IF(HLOOKUP($BT463,Prisudvikling!$CC$7:$KP$63,S$3)&gt;0,HLOOKUP($BT463,Prisudvikling!$CC$7:$KP$63,S$3),"")</f>
        <v>466</v>
      </c>
      <c r="T463" s="105">
        <f>IF(HLOOKUP($BT463,Prisudvikling!$CC$7:$KP$63,T$3)&gt;0,HLOOKUP($BT463,Prisudvikling!$CC$7:$KP$63,T$3),"")</f>
        <v>473</v>
      </c>
      <c r="U463" s="105">
        <f>IF(HLOOKUP($BT463,Prisudvikling!$CC$7:$KP$63,U$3)&gt;0,HLOOKUP($BT463,Prisudvikling!$CC$7:$KP$63,U$3),"")</f>
        <v>223.25</v>
      </c>
      <c r="V463" s="105">
        <f>IF(HLOOKUP($BT463,Prisudvikling!$CC$7:$KP$63,V$3)&gt;0,HLOOKUP($BT463,Prisudvikling!$CC$7:$KP$63,V$3),"")</f>
        <v>251</v>
      </c>
      <c r="W463" s="105">
        <f>IF(HLOOKUP($BT463,Prisudvikling!$CC$7:$KP$63,W$3)&gt;0,HLOOKUP($BT463,Prisudvikling!$CC$7:$KP$63,W$3),"")</f>
        <v>267</v>
      </c>
      <c r="X463" s="32" t="str">
        <f>IF(HLOOKUP($BT463,Prisudvikling!$CC$7:$KP$63,X$3)&gt;0,HLOOKUP($BT463,Prisudvikling!$CC$7:$KP$63,X$3),"")</f>
        <v/>
      </c>
      <c r="Y463" s="32">
        <f>IF(HLOOKUP($BT463,Prisudvikling!$CC$7:$KP$63,Y$3)&gt;0,HLOOKUP($BT463,Prisudvikling!$CC$7:$KP$63,Y$3),"")</f>
        <v>1.1685302709781404</v>
      </c>
      <c r="Z463" s="32">
        <f>IF(HLOOKUP($BT463,Prisudvikling!$CC$7:$KP$63,Z$3)&gt;0,HLOOKUP($BT463,Prisudvikling!$CC$7:$KP$63,Z$3),"")</f>
        <v>2.7</v>
      </c>
      <c r="AA463" s="32">
        <f>IF(HLOOKUP($BT463,Prisudvikling!$CC$7:$KP$63,AA$3)&gt;0,HLOOKUP($BT463,Prisudvikling!$CC$7:$KP$63,AA$3),"")</f>
        <v>1.6251972734293678</v>
      </c>
      <c r="AB463" s="32">
        <f>IF(HLOOKUP($BT463,Prisudvikling!$CC$7:$KP$63,AB$3)&gt;0,HLOOKUP($BT463,Prisudvikling!$CC$7:$KP$63,AB$3),"")</f>
        <v>11</v>
      </c>
      <c r="AC463" s="32">
        <f>IF(HLOOKUP($BT463,Prisudvikling!$CC$7:$KP$63,AC$3)&gt;0,HLOOKUP($BT463,Prisudvikling!$CC$7:$KP$63,AC$3),"")</f>
        <v>11.5</v>
      </c>
      <c r="AD463" s="32" t="str">
        <f>IF(HLOOKUP($BT463,Prisudvikling!$CC$7:$KP$63,AD$3)&gt;0,HLOOKUP($BT463,Prisudvikling!$CC$7:$KP$63,AD$3),"")</f>
        <v/>
      </c>
      <c r="AE463" s="32" t="str">
        <f>IF(HLOOKUP($BT463,Prisudvikling!$CC$7:$KP$63,AE$3)&gt;0,HLOOKUP($BT463,Prisudvikling!$CC$7:$KP$63,AE$3),"")</f>
        <v/>
      </c>
      <c r="AF463" s="32">
        <f>IF(HLOOKUP($BT463,Prisudvikling!$CC$7:$KP$63,AF$3)&gt;0,HLOOKUP($BT463,Prisudvikling!$CC$7:$KP$63,AF$3),"")</f>
        <v>920</v>
      </c>
      <c r="AG463" s="32">
        <f>IF(HLOOKUP($BT463,Prisudvikling!$CC$7:$KP$63,AG$3)&gt;0,HLOOKUP($BT463,Prisudvikling!$CC$7:$KP$63,AG$3),"")</f>
        <v>2130</v>
      </c>
      <c r="AH463" s="32">
        <f>IF(HLOOKUP($BT463,Prisudvikling!$CC$7:$KP$63,AH$3)&gt;0,HLOOKUP($BT463,Prisudvikling!$CC$7:$KP$63,AH$3),"")</f>
        <v>1280</v>
      </c>
      <c r="AI463" s="32">
        <f>IF(HLOOKUP($BT463,Prisudvikling!$CC$7:$KP$63,AI$3)&gt;0,HLOOKUP($BT463,Prisudvikling!$CC$7:$KP$63,AI$3),"")</f>
        <v>8680</v>
      </c>
      <c r="AJ463" s="32">
        <f>IF(HLOOKUP($BT463,Prisudvikling!$CC$7:$KP$63,AJ$3)&gt;0,HLOOKUP($BT463,Prisudvikling!$CC$7:$KP$63,AJ$3),"")</f>
        <v>9080</v>
      </c>
      <c r="AK463" s="32" t="str">
        <f>IF(HLOOKUP($BT463,Prisudvikling!$CC$7:$KP$63,AK$3)&gt;0,HLOOKUP($BT463,Prisudvikling!$CC$7:$KP$63,AK$3),"")</f>
        <v xml:space="preserve"> </v>
      </c>
      <c r="AL463" s="32" t="str">
        <f>IF(HLOOKUP($BT463,Prisudvikling!$CC$7:$KP$63,AL$3)&gt;0,HLOOKUP($BT463,Prisudvikling!$CC$7:$KP$63,AL$3),"")</f>
        <v/>
      </c>
      <c r="AM463" s="32" t="str">
        <f>IF(HLOOKUP($BT463,Prisudvikling!$CC$7:$KP$63,AM$3)&gt;0,HLOOKUP($BT463,Prisudvikling!$CC$7:$KP$63,AM$3),"")</f>
        <v/>
      </c>
      <c r="AN463" s="113">
        <f>IF(HLOOKUP($BT463,Prisudvikling!$CC$7:$KP$63,AN$3)&gt;0,HLOOKUP($BT463,Prisudvikling!$CC$7:$KP$63,AN$3),"")</f>
        <v>188.64120482071681</v>
      </c>
      <c r="AO463" s="113">
        <f>IF(HLOOKUP($BT463,Prisudvikling!$CC$7:$KP$63,AO$3)&gt;0,HLOOKUP($BT463,Prisudvikling!$CC$7:$KP$63,AO$3),"")</f>
        <v>196.6</v>
      </c>
      <c r="AP463" s="113">
        <f>IF(HLOOKUP($BT463,Prisudvikling!$CC$7:$KP$63,AP$3)&gt;0,HLOOKUP($BT463,Prisudvikling!$CC$7:$KP$63,AP$3),"")</f>
        <v>192.08858425878464</v>
      </c>
      <c r="AQ463" s="113">
        <f>IF(HLOOKUP($BT463,Prisudvikling!$CC$7:$KP$63,AQ$3)&gt;0,HLOOKUP($BT463,Prisudvikling!$CC$7:$KP$63,AQ$3),"")</f>
        <v>162.92709912631179</v>
      </c>
      <c r="AR463" s="113">
        <f>IF(HLOOKUP($BT463,Prisudvikling!$CC$7:$KP$63,AR$3)&gt;0,HLOOKUP($BT463,Prisudvikling!$CC$7:$KP$63,AR$3),"")</f>
        <v>170.9</v>
      </c>
      <c r="AS463" s="113">
        <f>IF(HLOOKUP($BT463,Prisudvikling!$CC$7:$KP$63,AS$3)&gt;0,HLOOKUP($BT463,Prisudvikling!$CC$7:$KP$63,AS$3),"")</f>
        <v>156.50960184860028</v>
      </c>
      <c r="AT463" s="113">
        <f>IF(HLOOKUP($BT463,Prisudvikling!$CC$7:$KP$63,AT$3)&gt;0,HLOOKUP($BT463,Prisudvikling!$CC$7:$KP$63,AT$3),"")</f>
        <v>139.10022026816205</v>
      </c>
      <c r="AU463" s="113">
        <f>IF(HLOOKUP($BT463,Prisudvikling!$CC$7:$KP$63,AU$3)&gt;0,HLOOKUP($BT463,Prisudvikling!$CC$7:$KP$63,AU$3),"")</f>
        <v>147.1</v>
      </c>
      <c r="AV463" s="113" t="str">
        <f>IF(HLOOKUP($BT463,Prisudvikling!$CC$7:$KP$63,AV$3)&gt;0,HLOOKUP($BT463,Prisudvikling!$CC$7:$KP$63,AV$3),"")</f>
        <v/>
      </c>
      <c r="AW463" s="113">
        <f>IF(HLOOKUP($BT463,Prisudvikling!$CC$7:$KP$63,AW$3)&gt;0,HLOOKUP($BT463,Prisudvikling!$CC$7:$KP$63,AW$3),"")</f>
        <v>156.49648655992539</v>
      </c>
      <c r="AX463" s="113">
        <f>IF(HLOOKUP($BT463,Prisudvikling!$CC$7:$KP$63,AX$3)&gt;0,HLOOKUP($BT463,Prisudvikling!$CC$7:$KP$63,AX$3),"")</f>
        <v>164.5</v>
      </c>
      <c r="BT463">
        <v>140</v>
      </c>
    </row>
    <row r="464" spans="1:72" x14ac:dyDescent="0.2">
      <c r="A464" s="82">
        <f>IF(HLOOKUP($BT464,Prisudvikling!$CC$7:$KP$63,D$3)&gt;0,YEAR(C464),0)</f>
        <v>2014</v>
      </c>
      <c r="B464" s="82">
        <f>IF(HLOOKUP($BT464,Prisudvikling!$CC$7:$KP$63,D$3)&gt;0,MONTH(C464),0)</f>
        <v>2</v>
      </c>
      <c r="C464" s="65">
        <f>IF(HLOOKUP($BT464,Prisudvikling!$CC$7:$KP$63,D$3)&gt;0,HLOOKUP($BT464,Prisudvikling!$CC$7:$KP$63,C$3),"")</f>
        <v>41691</v>
      </c>
      <c r="D464" s="105">
        <f>IF(HLOOKUP($BT464,Prisudvikling!$CC$7:$KP$63,D$3)&gt;0,HLOOKUP($BT464,Prisudvikling!$CC$7:$KP$63,D$3),"")</f>
        <v>137.5</v>
      </c>
      <c r="E464" s="105">
        <f>IF(HLOOKUP($BT464,Prisudvikling!$CC$7:$KP$63,E$3)&gt;0,HLOOKUP($BT464,Prisudvikling!$CC$7:$KP$63,E$3),"")</f>
        <v>150</v>
      </c>
      <c r="F464" s="105">
        <f>IF(HLOOKUP($BT464,Prisudvikling!$CC$7:$KP$63,F$3)&gt;0,HLOOKUP($BT464,Prisudvikling!$CC$7:$KP$63,F$3),"")</f>
        <v>123</v>
      </c>
      <c r="G464" s="105">
        <f>IF(HLOOKUP($BT464,Prisudvikling!$CC$7:$KP$63,G$3)&gt;0,HLOOKUP($BT464,Prisudvikling!$CC$7:$KP$63,G$3),"")</f>
        <v>148</v>
      </c>
      <c r="H464" s="105" t="str">
        <f>IF(HLOOKUP($BT464,Prisudvikling!$CC$7:$KP$63,H$3)&gt;0,HLOOKUP($BT464,Prisudvikling!$CC$7:$KP$63,H$3),"")</f>
        <v/>
      </c>
      <c r="I464" s="105">
        <f>IF(HLOOKUP($BT464,Prisudvikling!$CC$7:$KP$63,I$3)&gt;0,HLOOKUP($BT464,Prisudvikling!$CC$7:$KP$63,I$3),"")</f>
        <v>360.75</v>
      </c>
      <c r="J464" s="105">
        <f>IF(HLOOKUP($BT464,Prisudvikling!$CC$7:$KP$63,J$3)&gt;0,HLOOKUP($BT464,Prisudvikling!$CC$7:$KP$63,J$3),"")</f>
        <v>690.25</v>
      </c>
      <c r="K464" s="105">
        <f>IF(HLOOKUP($BT464,Prisudvikling!$CC$7:$KP$63,K$3)&gt;0,HLOOKUP($BT464,Prisudvikling!$CC$7:$KP$63,K$3),"")</f>
        <v>226.75</v>
      </c>
      <c r="L464" s="105">
        <f>IF(HLOOKUP($BT464,Prisudvikling!$CC$7:$KP$63,L$3)&gt;0,HLOOKUP($BT464,Prisudvikling!$CC$7:$KP$63,L$3),"")</f>
        <v>197</v>
      </c>
      <c r="M464" s="105">
        <f>IF(HLOOKUP($BT464,Prisudvikling!$CC$7:$KP$63,M$3)&gt;0,HLOOKUP($BT464,Prisudvikling!$CC$7:$KP$63,M$3),"")</f>
        <v>190</v>
      </c>
      <c r="N464" s="105">
        <f>IF(HLOOKUP($BT464,Prisudvikling!$CC$7:$KP$63,N$3)&gt;0,HLOOKUP($BT464,Prisudvikling!$CC$7:$KP$63,N$3),"")</f>
        <v>1010.25</v>
      </c>
      <c r="O464" s="105">
        <f>IF(HLOOKUP($BT464,Prisudvikling!$CC$7:$KP$63,O$3)&gt;0,HLOOKUP($BT464,Prisudvikling!$CC$7:$KP$63,O$3),"")</f>
        <v>565.25</v>
      </c>
      <c r="P464" s="105" t="str">
        <f>IF(HLOOKUP($BT464,Prisudvikling!$CC$7:$KP$63,P$3)&gt;0,HLOOKUP($BT464,Prisudvikling!$CC$7:$KP$63,P$3),"")</f>
        <v/>
      </c>
      <c r="Q464" s="105">
        <f>IF(HLOOKUP($BT464,Prisudvikling!$CC$7:$KP$63,Q$3)&gt;0,HLOOKUP($BT464,Prisudvikling!$CC$7:$KP$63,Q$3),"")</f>
        <v>1300</v>
      </c>
      <c r="R464" s="105">
        <f>IF(HLOOKUP($BT464,Prisudvikling!$CC$7:$KP$63,R$3)&gt;0,HLOOKUP($BT464,Prisudvikling!$CC$7:$KP$63,R$3),"")</f>
        <v>826</v>
      </c>
      <c r="S464" s="105">
        <f>IF(HLOOKUP($BT464,Prisudvikling!$CC$7:$KP$63,S$3)&gt;0,HLOOKUP($BT464,Prisudvikling!$CC$7:$KP$63,S$3),"")</f>
        <v>466</v>
      </c>
      <c r="T464" s="105">
        <f>IF(HLOOKUP($BT464,Prisudvikling!$CC$7:$KP$63,T$3)&gt;0,HLOOKUP($BT464,Prisudvikling!$CC$7:$KP$63,T$3),"")</f>
        <v>473</v>
      </c>
      <c r="U464" s="105">
        <f>IF(HLOOKUP($BT464,Prisudvikling!$CC$7:$KP$63,U$3)&gt;0,HLOOKUP($BT464,Prisudvikling!$CC$7:$KP$63,U$3),"")</f>
        <v>224</v>
      </c>
      <c r="V464" s="105">
        <f>IF(HLOOKUP($BT464,Prisudvikling!$CC$7:$KP$63,V$3)&gt;0,HLOOKUP($BT464,Prisudvikling!$CC$7:$KP$63,V$3),"")</f>
        <v>252</v>
      </c>
      <c r="W464" s="105">
        <f>IF(HLOOKUP($BT464,Prisudvikling!$CC$7:$KP$63,W$3)&gt;0,HLOOKUP($BT464,Prisudvikling!$CC$7:$KP$63,W$3),"")</f>
        <v>268.25</v>
      </c>
      <c r="X464" s="32" t="str">
        <f>IF(HLOOKUP($BT464,Prisudvikling!$CC$7:$KP$63,X$3)&gt;0,HLOOKUP($BT464,Prisudvikling!$CC$7:$KP$63,X$3),"")</f>
        <v/>
      </c>
      <c r="Y464" s="32">
        <f>IF(HLOOKUP($BT464,Prisudvikling!$CC$7:$KP$63,Y$3)&gt;0,HLOOKUP($BT464,Prisudvikling!$CC$7:$KP$63,Y$3),"")</f>
        <v>1.3</v>
      </c>
      <c r="Z464" s="32">
        <f>IF(HLOOKUP($BT464,Prisudvikling!$CC$7:$KP$63,Z$3)&gt;0,HLOOKUP($BT464,Prisudvikling!$CC$7:$KP$63,Z$3),"")</f>
        <v>2.7</v>
      </c>
      <c r="AA464" s="32">
        <f>IF(HLOOKUP($BT464,Prisudvikling!$CC$7:$KP$63,AA$3)&gt;0,HLOOKUP($BT464,Prisudvikling!$CC$7:$KP$63,AA$3),"")</f>
        <v>1.65</v>
      </c>
      <c r="AB464" s="32">
        <f>IF(HLOOKUP($BT464,Prisudvikling!$CC$7:$KP$63,AB$3)&gt;0,HLOOKUP($BT464,Prisudvikling!$CC$7:$KP$63,AB$3),"")</f>
        <v>11</v>
      </c>
      <c r="AC464" s="32">
        <f>IF(HLOOKUP($BT464,Prisudvikling!$CC$7:$KP$63,AC$3)&gt;0,HLOOKUP($BT464,Prisudvikling!$CC$7:$KP$63,AC$3),"")</f>
        <v>11.5</v>
      </c>
      <c r="AD464" s="32" t="str">
        <f>IF(HLOOKUP($BT464,Prisudvikling!$CC$7:$KP$63,AD$3)&gt;0,HLOOKUP($BT464,Prisudvikling!$CC$7:$KP$63,AD$3),"")</f>
        <v/>
      </c>
      <c r="AE464" s="32" t="str">
        <f>IF(HLOOKUP($BT464,Prisudvikling!$CC$7:$KP$63,AE$3)&gt;0,HLOOKUP($BT464,Prisudvikling!$CC$7:$KP$63,AE$3),"")</f>
        <v/>
      </c>
      <c r="AF464" s="32">
        <f>IF(HLOOKUP($BT464,Prisudvikling!$CC$7:$KP$63,AF$3)&gt;0,HLOOKUP($BT464,Prisudvikling!$CC$7:$KP$63,AF$3),"")</f>
        <v>1030</v>
      </c>
      <c r="AG464" s="32">
        <f>IF(HLOOKUP($BT464,Prisudvikling!$CC$7:$KP$63,AG$3)&gt;0,HLOOKUP($BT464,Prisudvikling!$CC$7:$KP$63,AG$3),"")</f>
        <v>2130</v>
      </c>
      <c r="AH464" s="32">
        <f>IF(HLOOKUP($BT464,Prisudvikling!$CC$7:$KP$63,AH$3)&gt;0,HLOOKUP($BT464,Prisudvikling!$CC$7:$KP$63,AH$3),"")</f>
        <v>1300</v>
      </c>
      <c r="AI464" s="32">
        <f>IF(HLOOKUP($BT464,Prisudvikling!$CC$7:$KP$63,AI$3)&gt;0,HLOOKUP($BT464,Prisudvikling!$CC$7:$KP$63,AI$3),"")</f>
        <v>8680</v>
      </c>
      <c r="AJ464" s="32">
        <f>IF(HLOOKUP($BT464,Prisudvikling!$CC$7:$KP$63,AJ$3)&gt;0,HLOOKUP($BT464,Prisudvikling!$CC$7:$KP$63,AJ$3),"")</f>
        <v>9080</v>
      </c>
      <c r="AK464" s="32" t="str">
        <f>IF(HLOOKUP($BT464,Prisudvikling!$CC$7:$KP$63,AK$3)&gt;0,HLOOKUP($BT464,Prisudvikling!$CC$7:$KP$63,AK$3),"")</f>
        <v xml:space="preserve"> </v>
      </c>
      <c r="AL464" s="32" t="str">
        <f>IF(HLOOKUP($BT464,Prisudvikling!$CC$7:$KP$63,AL$3)&gt;0,HLOOKUP($BT464,Prisudvikling!$CC$7:$KP$63,AL$3),"")</f>
        <v/>
      </c>
      <c r="AM464" s="32" t="str">
        <f>IF(HLOOKUP($BT464,Prisudvikling!$CC$7:$KP$63,AM$3)&gt;0,HLOOKUP($BT464,Prisudvikling!$CC$7:$KP$63,AM$3),"")</f>
        <v/>
      </c>
      <c r="AN464" s="113">
        <f>IF(HLOOKUP($BT464,Prisudvikling!$CC$7:$KP$63,AN$3)&gt;0,HLOOKUP($BT464,Prisudvikling!$CC$7:$KP$63,AN$3),"")</f>
        <v>190.49245869354237</v>
      </c>
      <c r="AO464" s="113">
        <f>IF(HLOOKUP($BT464,Prisudvikling!$CC$7:$KP$63,AO$3)&gt;0,HLOOKUP($BT464,Prisudvikling!$CC$7:$KP$63,AO$3),"")</f>
        <v>198.5</v>
      </c>
      <c r="AP464" s="113">
        <f>IF(HLOOKUP($BT464,Prisudvikling!$CC$7:$KP$63,AP$3)&gt;0,HLOOKUP($BT464,Prisudvikling!$CC$7:$KP$63,AP$3),"")</f>
        <v>196.92308257024499</v>
      </c>
      <c r="AQ464" s="113">
        <f>IF(HLOOKUP($BT464,Prisudvikling!$CC$7:$KP$63,AQ$3)&gt;0,HLOOKUP($BT464,Prisudvikling!$CC$7:$KP$63,AQ$3),"")</f>
        <v>166.71713816296639</v>
      </c>
      <c r="AR464" s="113">
        <f>IF(HLOOKUP($BT464,Prisudvikling!$CC$7:$KP$63,AR$3)&gt;0,HLOOKUP($BT464,Prisudvikling!$CC$7:$KP$63,AR$3),"")</f>
        <v>174.7</v>
      </c>
      <c r="AS464" s="113">
        <f>IF(HLOOKUP($BT464,Prisudvikling!$CC$7:$KP$63,AS$3)&gt;0,HLOOKUP($BT464,Prisudvikling!$CC$7:$KP$63,AS$3),"")</f>
        <v>161.88747999805733</v>
      </c>
      <c r="AT464" s="113">
        <f>IF(HLOOKUP($BT464,Prisudvikling!$CC$7:$KP$63,AT$3)&gt;0,HLOOKUP($BT464,Prisudvikling!$CC$7:$KP$63,AT$3),"")</f>
        <v>141.72707951564658</v>
      </c>
      <c r="AU464" s="113">
        <f>IF(HLOOKUP($BT464,Prisudvikling!$CC$7:$KP$63,AU$3)&gt;0,HLOOKUP($BT464,Prisudvikling!$CC$7:$KP$63,AU$3),"")</f>
        <v>149.69999999999999</v>
      </c>
      <c r="AV464" s="113" t="str">
        <f>IF(HLOOKUP($BT464,Prisudvikling!$CC$7:$KP$63,AV$3)&gt;0,HLOOKUP($BT464,Prisudvikling!$CC$7:$KP$63,AV$3),"")</f>
        <v/>
      </c>
      <c r="AW464" s="113">
        <f>IF(HLOOKUP($BT464,Prisudvikling!$CC$7:$KP$63,AW$3)&gt;0,HLOOKUP($BT464,Prisudvikling!$CC$7:$KP$63,AW$3),"")</f>
        <v>160.59880308113094</v>
      </c>
      <c r="AX464" s="113">
        <f>IF(HLOOKUP($BT464,Prisudvikling!$CC$7:$KP$63,AX$3)&gt;0,HLOOKUP($BT464,Prisudvikling!$CC$7:$KP$63,AX$3),"")</f>
        <v>168.6</v>
      </c>
      <c r="BT464">
        <v>141</v>
      </c>
    </row>
    <row r="465" spans="1:72" x14ac:dyDescent="0.2">
      <c r="A465" s="82">
        <f>IF(HLOOKUP($BT465,Prisudvikling!$CC$7:$KP$63,D$3)&gt;0,YEAR(C465),0)</f>
        <v>2014</v>
      </c>
      <c r="B465" s="82">
        <f>IF(HLOOKUP($BT465,Prisudvikling!$CC$7:$KP$63,D$3)&gt;0,MONTH(C465),0)</f>
        <v>2</v>
      </c>
      <c r="C465" s="65">
        <f>IF(HLOOKUP($BT465,Prisudvikling!$CC$7:$KP$63,D$3)&gt;0,HLOOKUP($BT465,Prisudvikling!$CC$7:$KP$63,C$3),"")</f>
        <v>41698</v>
      </c>
      <c r="D465" s="105">
        <f>IF(HLOOKUP($BT465,Prisudvikling!$CC$7:$KP$63,D$3)&gt;0,HLOOKUP($BT465,Prisudvikling!$CC$7:$KP$63,D$3),"")</f>
        <v>132</v>
      </c>
      <c r="E465" s="105">
        <f>IF(HLOOKUP($BT465,Prisudvikling!$CC$7:$KP$63,E$3)&gt;0,HLOOKUP($BT465,Prisudvikling!$CC$7:$KP$63,E$3),"")</f>
        <v>141</v>
      </c>
      <c r="F465" s="105">
        <f>IF(HLOOKUP($BT465,Prisudvikling!$CC$7:$KP$63,F$3)&gt;0,HLOOKUP($BT465,Prisudvikling!$CC$7:$KP$63,F$3),"")</f>
        <v>129</v>
      </c>
      <c r="G465" s="105">
        <f>IF(HLOOKUP($BT465,Prisudvikling!$CC$7:$KP$63,G$3)&gt;0,HLOOKUP($BT465,Prisudvikling!$CC$7:$KP$63,G$3),"")</f>
        <v>150</v>
      </c>
      <c r="H465" s="105">
        <f>IF(HLOOKUP($BT465,Prisudvikling!$CC$7:$KP$63,H$3)&gt;0,HLOOKUP($BT465,Prisudvikling!$CC$7:$KP$63,H$3),"")</f>
        <v>124</v>
      </c>
      <c r="I465" s="105">
        <f>IF(HLOOKUP($BT465,Prisudvikling!$CC$7:$KP$63,I$3)&gt;0,HLOOKUP($BT465,Prisudvikling!$CC$7:$KP$63,I$3),"")</f>
        <v>351</v>
      </c>
      <c r="J465" s="105">
        <f>IF(HLOOKUP($BT465,Prisudvikling!$CC$7:$KP$63,J$3)&gt;0,HLOOKUP($BT465,Prisudvikling!$CC$7:$KP$63,J$3),"")</f>
        <v>690.25</v>
      </c>
      <c r="K465" s="105">
        <f>IF(HLOOKUP($BT465,Prisudvikling!$CC$7:$KP$63,K$3)&gt;0,HLOOKUP($BT465,Prisudvikling!$CC$7:$KP$63,K$3),"")</f>
        <v>226.75</v>
      </c>
      <c r="L465" s="105">
        <f>IF(HLOOKUP($BT465,Prisudvikling!$CC$7:$KP$63,L$3)&gt;0,HLOOKUP($BT465,Prisudvikling!$CC$7:$KP$63,L$3),"")</f>
        <v>212</v>
      </c>
      <c r="M465" s="105">
        <f>IF(HLOOKUP($BT465,Prisudvikling!$CC$7:$KP$63,M$3)&gt;0,HLOOKUP($BT465,Prisudvikling!$CC$7:$KP$63,M$3),"")</f>
        <v>185</v>
      </c>
      <c r="N465" s="105">
        <f>IF(HLOOKUP($BT465,Prisudvikling!$CC$7:$KP$63,N$3)&gt;0,HLOOKUP($BT465,Prisudvikling!$CC$7:$KP$63,N$3),"")</f>
        <v>975</v>
      </c>
      <c r="O465" s="105">
        <f>IF(HLOOKUP($BT465,Prisudvikling!$CC$7:$KP$63,O$3)&gt;0,HLOOKUP($BT465,Prisudvikling!$CC$7:$KP$63,O$3),"")</f>
        <v>570.25</v>
      </c>
      <c r="P465" s="105">
        <f>IF(HLOOKUP($BT465,Prisudvikling!$CC$7:$KP$63,P$3)&gt;0,HLOOKUP($BT465,Prisudvikling!$CC$7:$KP$63,P$3),"")</f>
        <v>560</v>
      </c>
      <c r="Q465" s="105">
        <f>IF(HLOOKUP($BT465,Prisudvikling!$CC$7:$KP$63,Q$3)&gt;0,HLOOKUP($BT465,Prisudvikling!$CC$7:$KP$63,Q$3),"")</f>
        <v>1300</v>
      </c>
      <c r="R465" s="105">
        <f>IF(HLOOKUP($BT465,Prisudvikling!$CC$7:$KP$63,R$3)&gt;0,HLOOKUP($BT465,Prisudvikling!$CC$7:$KP$63,R$3),"")</f>
        <v>839</v>
      </c>
      <c r="S465" s="105">
        <f>IF(HLOOKUP($BT465,Prisudvikling!$CC$7:$KP$63,S$3)&gt;0,HLOOKUP($BT465,Prisudvikling!$CC$7:$KP$63,S$3),"")</f>
        <v>477</v>
      </c>
      <c r="T465" s="105">
        <f>IF(HLOOKUP($BT465,Prisudvikling!$CC$7:$KP$63,T$3)&gt;0,HLOOKUP($BT465,Prisudvikling!$CC$7:$KP$63,T$3),"")</f>
        <v>473</v>
      </c>
      <c r="U465" s="105">
        <f>IF(HLOOKUP($BT465,Prisudvikling!$CC$7:$KP$63,U$3)&gt;0,HLOOKUP($BT465,Prisudvikling!$CC$7:$KP$63,U$3),"")</f>
        <v>227</v>
      </c>
      <c r="V465" s="105">
        <f>IF(HLOOKUP($BT465,Prisudvikling!$CC$7:$KP$63,V$3)&gt;0,HLOOKUP($BT465,Prisudvikling!$CC$7:$KP$63,V$3),"")</f>
        <v>256.5</v>
      </c>
      <c r="W465" s="105">
        <f>IF(HLOOKUP($BT465,Prisudvikling!$CC$7:$KP$63,W$3)&gt;0,HLOOKUP($BT465,Prisudvikling!$CC$7:$KP$63,W$3),"")</f>
        <v>274.25</v>
      </c>
      <c r="X465" s="32" t="str">
        <f>IF(HLOOKUP($BT465,Prisudvikling!$CC$7:$KP$63,X$3)&gt;0,HLOOKUP($BT465,Prisudvikling!$CC$7:$KP$63,X$3),"")</f>
        <v/>
      </c>
      <c r="Y465" s="32">
        <f>IF(HLOOKUP($BT465,Prisudvikling!$CC$7:$KP$63,Y$3)&gt;0,HLOOKUP($BT465,Prisudvikling!$CC$7:$KP$63,Y$3),"")</f>
        <v>1.1685302709781404</v>
      </c>
      <c r="Z465" s="32">
        <f>IF(HLOOKUP($BT465,Prisudvikling!$CC$7:$KP$63,Z$3)&gt;0,HLOOKUP($BT465,Prisudvikling!$CC$7:$KP$63,Z$3),"")</f>
        <v>2.7802961619824718</v>
      </c>
      <c r="AA465" s="32">
        <f>IF(HLOOKUP($BT465,Prisudvikling!$CC$7:$KP$63,AA$3)&gt;0,HLOOKUP($BT465,Prisudvikling!$CC$7:$KP$63,AA$3),"")</f>
        <v>1.6251972734293678</v>
      </c>
      <c r="AB465" s="32">
        <f>IF(HLOOKUP($BT465,Prisudvikling!$CC$7:$KP$63,AB$3)&gt;0,HLOOKUP($BT465,Prisudvikling!$CC$7:$KP$63,AB$3),"")</f>
        <v>14.774520667539708</v>
      </c>
      <c r="AC465" s="32">
        <f>IF(HLOOKUP($BT465,Prisudvikling!$CC$7:$KP$63,AC$3)&gt;0,HLOOKUP($BT465,Prisudvikling!$CC$7:$KP$63,AC$3),"")</f>
        <v>11.5</v>
      </c>
      <c r="AD465" s="32" t="str">
        <f>IF(HLOOKUP($BT465,Prisudvikling!$CC$7:$KP$63,AD$3)&gt;0,HLOOKUP($BT465,Prisudvikling!$CC$7:$KP$63,AD$3),"")</f>
        <v/>
      </c>
      <c r="AE465" s="32" t="str">
        <f>IF(HLOOKUP($BT465,Prisudvikling!$CC$7:$KP$63,AE$3)&gt;0,HLOOKUP($BT465,Prisudvikling!$CC$7:$KP$63,AE$3),"")</f>
        <v/>
      </c>
      <c r="AF465" s="32">
        <f>IF(HLOOKUP($BT465,Prisudvikling!$CC$7:$KP$63,AF$3)&gt;0,HLOOKUP($BT465,Prisudvikling!$CC$7:$KP$63,AF$3),"")</f>
        <v>920</v>
      </c>
      <c r="AG465" s="32">
        <f>IF(HLOOKUP($BT465,Prisudvikling!$CC$7:$KP$63,AG$3)&gt;0,HLOOKUP($BT465,Prisudvikling!$CC$7:$KP$63,AG$3),"")</f>
        <v>2190</v>
      </c>
      <c r="AH465" s="32">
        <f>IF(HLOOKUP($BT465,Prisudvikling!$CC$7:$KP$63,AH$3)&gt;0,HLOOKUP($BT465,Prisudvikling!$CC$7:$KP$63,AH$3),"")</f>
        <v>1280</v>
      </c>
      <c r="AI465" s="32">
        <f>IF(HLOOKUP($BT465,Prisudvikling!$CC$7:$KP$63,AI$3)&gt;0,HLOOKUP($BT465,Prisudvikling!$CC$7:$KP$63,AI$3),"")</f>
        <v>11660</v>
      </c>
      <c r="AJ465" s="32">
        <f>IF(HLOOKUP($BT465,Prisudvikling!$CC$7:$KP$63,AJ$3)&gt;0,HLOOKUP($BT465,Prisudvikling!$CC$7:$KP$63,AJ$3),"")</f>
        <v>9080</v>
      </c>
      <c r="AK465" s="32" t="str">
        <f>IF(HLOOKUP($BT465,Prisudvikling!$CC$7:$KP$63,AK$3)&gt;0,HLOOKUP($BT465,Prisudvikling!$CC$7:$KP$63,AK$3),"")</f>
        <v xml:space="preserve"> </v>
      </c>
      <c r="AL465" s="32" t="str">
        <f>IF(HLOOKUP($BT465,Prisudvikling!$CC$7:$KP$63,AL$3)&gt;0,HLOOKUP($BT465,Prisudvikling!$CC$7:$KP$63,AL$3),"")</f>
        <v/>
      </c>
      <c r="AM465" s="32" t="str">
        <f>IF(HLOOKUP($BT465,Prisudvikling!$CC$7:$KP$63,AM$3)&gt;0,HLOOKUP($BT465,Prisudvikling!$CC$7:$KP$63,AM$3),"")</f>
        <v/>
      </c>
      <c r="AN465" s="113">
        <f>IF(HLOOKUP($BT465,Prisudvikling!$CC$7:$KP$63,AN$3)&gt;0,HLOOKUP($BT465,Prisudvikling!$CC$7:$KP$63,AN$3),"")</f>
        <v>193.25760083989007</v>
      </c>
      <c r="AO465" s="113">
        <f>IF(HLOOKUP($BT465,Prisudvikling!$CC$7:$KP$63,AO$3)&gt;0,HLOOKUP($BT465,Prisudvikling!$CC$7:$KP$63,AO$3),"")</f>
        <v>201.3</v>
      </c>
      <c r="AP465" s="113">
        <f>IF(HLOOKUP($BT465,Prisudvikling!$CC$7:$KP$63,AP$3)&gt;0,HLOOKUP($BT465,Prisudvikling!$CC$7:$KP$63,AP$3),"")</f>
        <v>194.626433588206</v>
      </c>
      <c r="AQ465" s="113">
        <f>IF(HLOOKUP($BT465,Prisudvikling!$CC$7:$KP$63,AQ$3)&gt;0,HLOOKUP($BT465,Prisudvikling!$CC$7:$KP$63,AQ$3),"")</f>
        <v>165.17282330241932</v>
      </c>
      <c r="AR465" s="113">
        <f>IF(HLOOKUP($BT465,Prisudvikling!$CC$7:$KP$63,AR$3)&gt;0,HLOOKUP($BT465,Prisudvikling!$CC$7:$KP$63,AR$3),"")</f>
        <v>173.2</v>
      </c>
      <c r="AS465" s="113">
        <f>IF(HLOOKUP($BT465,Prisudvikling!$CC$7:$KP$63,AS$3)&gt;0,HLOOKUP($BT465,Prisudvikling!$CC$7:$KP$63,AS$3),"")</f>
        <v>157.19256605873483</v>
      </c>
      <c r="AT465" s="113">
        <f>IF(HLOOKUP($BT465,Prisudvikling!$CC$7:$KP$63,AT$3)&gt;0,HLOOKUP($BT465,Prisudvikling!$CC$7:$KP$63,AT$3),"")</f>
        <v>138.08540975282742</v>
      </c>
      <c r="AU465" s="113">
        <f>IF(HLOOKUP($BT465,Prisudvikling!$CC$7:$KP$63,AU$3)&gt;0,HLOOKUP($BT465,Prisudvikling!$CC$7:$KP$63,AU$3),"")</f>
        <v>146.1</v>
      </c>
      <c r="AV465" s="113" t="str">
        <f>IF(HLOOKUP($BT465,Prisudvikling!$CC$7:$KP$63,AV$3)&gt;0,HLOOKUP($BT465,Prisudvikling!$CC$7:$KP$63,AV$3),"")</f>
        <v/>
      </c>
      <c r="AW465" s="113">
        <f>IF(HLOOKUP($BT465,Prisudvikling!$CC$7:$KP$63,AW$3)&gt;0,HLOOKUP($BT465,Prisudvikling!$CC$7:$KP$63,AW$3),"")</f>
        <v>158.15560020084175</v>
      </c>
      <c r="AX465" s="113">
        <f>IF(HLOOKUP($BT465,Prisudvikling!$CC$7:$KP$63,AX$3)&gt;0,HLOOKUP($BT465,Prisudvikling!$CC$7:$KP$63,AX$3),"")</f>
        <v>166.2</v>
      </c>
      <c r="BT465">
        <v>142</v>
      </c>
    </row>
    <row r="466" spans="1:72" x14ac:dyDescent="0.2">
      <c r="A466" s="82">
        <f>IF(HLOOKUP($BT466,Prisudvikling!$CC$7:$KP$63,D$3)&gt;0,YEAR(C466),0)</f>
        <v>2014</v>
      </c>
      <c r="B466" s="82">
        <f>IF(HLOOKUP($BT466,Prisudvikling!$CC$7:$KP$63,D$3)&gt;0,MONTH(C466),0)</f>
        <v>3</v>
      </c>
      <c r="C466" s="65">
        <f>IF(HLOOKUP($BT466,Prisudvikling!$CC$7:$KP$63,D$3)&gt;0,HLOOKUP($BT466,Prisudvikling!$CC$7:$KP$63,C$3),"")</f>
        <v>41705</v>
      </c>
      <c r="D466" s="105">
        <f>IF(HLOOKUP($BT466,Prisudvikling!$CC$7:$KP$63,D$3)&gt;0,HLOOKUP($BT466,Prisudvikling!$CC$7:$KP$63,D$3),"")</f>
        <v>133</v>
      </c>
      <c r="E466" s="105">
        <f>IF(HLOOKUP($BT466,Prisudvikling!$CC$7:$KP$63,E$3)&gt;0,HLOOKUP($BT466,Prisudvikling!$CC$7:$KP$63,E$3),"")</f>
        <v>142</v>
      </c>
      <c r="F466" s="105">
        <f>IF(HLOOKUP($BT466,Prisudvikling!$CC$7:$KP$63,F$3)&gt;0,HLOOKUP($BT466,Prisudvikling!$CC$7:$KP$63,F$3),"")</f>
        <v>129</v>
      </c>
      <c r="G466" s="105">
        <f>IF(HLOOKUP($BT466,Prisudvikling!$CC$7:$KP$63,G$3)&gt;0,HLOOKUP($BT466,Prisudvikling!$CC$7:$KP$63,G$3),"")</f>
        <v>148</v>
      </c>
      <c r="H466" s="105">
        <f>IF(HLOOKUP($BT466,Prisudvikling!$CC$7:$KP$63,H$3)&gt;0,HLOOKUP($BT466,Prisudvikling!$CC$7:$KP$63,H$3),"")</f>
        <v>130</v>
      </c>
      <c r="I466" s="105">
        <f>IF(HLOOKUP($BT466,Prisudvikling!$CC$7:$KP$63,I$3)&gt;0,HLOOKUP($BT466,Prisudvikling!$CC$7:$KP$63,I$3),"")</f>
        <v>363</v>
      </c>
      <c r="J466" s="105">
        <f>IF(HLOOKUP($BT466,Prisudvikling!$CC$7:$KP$63,J$3)&gt;0,HLOOKUP($BT466,Prisudvikling!$CC$7:$KP$63,J$3),"")</f>
        <v>690.25</v>
      </c>
      <c r="K466" s="105">
        <f>IF(HLOOKUP($BT466,Prisudvikling!$CC$7:$KP$63,K$3)&gt;0,HLOOKUP($BT466,Prisudvikling!$CC$7:$KP$63,K$3),"")</f>
        <v>229</v>
      </c>
      <c r="L466" s="105">
        <f>IF(HLOOKUP($BT466,Prisudvikling!$CC$7:$KP$63,L$3)&gt;0,HLOOKUP($BT466,Prisudvikling!$CC$7:$KP$63,L$3),"")</f>
        <v>224</v>
      </c>
      <c r="M466" s="105">
        <f>IF(HLOOKUP($BT466,Prisudvikling!$CC$7:$KP$63,M$3)&gt;0,HLOOKUP($BT466,Prisudvikling!$CC$7:$KP$63,M$3),"")</f>
        <v>184</v>
      </c>
      <c r="N466" s="105">
        <f>IF(HLOOKUP($BT466,Prisudvikling!$CC$7:$KP$63,N$3)&gt;0,HLOOKUP($BT466,Prisudvikling!$CC$7:$KP$63,N$3),"")</f>
        <v>975</v>
      </c>
      <c r="O466" s="105">
        <f>IF(HLOOKUP($BT466,Prisudvikling!$CC$7:$KP$63,O$3)&gt;0,HLOOKUP($BT466,Prisudvikling!$CC$7:$KP$63,O$3),"")</f>
        <v>565.25</v>
      </c>
      <c r="P466" s="105">
        <f>IF(HLOOKUP($BT466,Prisudvikling!$CC$7:$KP$63,P$3)&gt;0,HLOOKUP($BT466,Prisudvikling!$CC$7:$KP$63,P$3),"")</f>
        <v>560</v>
      </c>
      <c r="Q466" s="105">
        <f>IF(HLOOKUP($BT466,Prisudvikling!$CC$7:$KP$63,Q$3)&gt;0,HLOOKUP($BT466,Prisudvikling!$CC$7:$KP$63,Q$3),"")</f>
        <v>1300</v>
      </c>
      <c r="R466" s="105">
        <f>IF(HLOOKUP($BT466,Prisudvikling!$CC$7:$KP$63,R$3)&gt;0,HLOOKUP($BT466,Prisudvikling!$CC$7:$KP$63,R$3),"")</f>
        <v>843</v>
      </c>
      <c r="S466" s="105">
        <f>IF(HLOOKUP($BT466,Prisudvikling!$CC$7:$KP$63,S$3)&gt;0,HLOOKUP($BT466,Prisudvikling!$CC$7:$KP$63,S$3),"")</f>
        <v>475</v>
      </c>
      <c r="T466" s="105">
        <f>IF(HLOOKUP($BT466,Prisudvikling!$CC$7:$KP$63,T$3)&gt;0,HLOOKUP($BT466,Prisudvikling!$CC$7:$KP$63,T$3),"")</f>
        <v>473</v>
      </c>
      <c r="U466" s="105">
        <f>IF(HLOOKUP($BT466,Prisudvikling!$CC$7:$KP$63,U$3)&gt;0,HLOOKUP($BT466,Prisudvikling!$CC$7:$KP$63,U$3),"")</f>
        <v>228.5</v>
      </c>
      <c r="V466" s="105">
        <f>IF(HLOOKUP($BT466,Prisudvikling!$CC$7:$KP$63,V$3)&gt;0,HLOOKUP($BT466,Prisudvikling!$CC$7:$KP$63,V$3),"")</f>
        <v>256.25</v>
      </c>
      <c r="W466" s="105">
        <f>IF(HLOOKUP($BT466,Prisudvikling!$CC$7:$KP$63,W$3)&gt;0,HLOOKUP($BT466,Prisudvikling!$CC$7:$KP$63,W$3),"")</f>
        <v>274.5</v>
      </c>
      <c r="X466" s="32" t="str">
        <f>IF(HLOOKUP($BT466,Prisudvikling!$CC$7:$KP$63,X$3)&gt;0,HLOOKUP($BT466,Prisudvikling!$CC$7:$KP$63,X$3),"")</f>
        <v/>
      </c>
      <c r="Y466" s="32">
        <f>IF(HLOOKUP($BT466,Prisudvikling!$CC$7:$KP$63,Y$3)&gt;0,HLOOKUP($BT466,Prisudvikling!$CC$7:$KP$63,Y$3),"")</f>
        <v>1.1685302709781404</v>
      </c>
      <c r="Z466" s="32">
        <f>IF(HLOOKUP($BT466,Prisudvikling!$CC$7:$KP$63,Z$3)&gt;0,HLOOKUP($BT466,Prisudvikling!$CC$7:$KP$63,Z$3),"")</f>
        <v>2.7131392498572917</v>
      </c>
      <c r="AA466" s="32">
        <f>IF(HLOOKUP($BT466,Prisudvikling!$CC$7:$KP$63,AA$3)&gt;0,HLOOKUP($BT466,Prisudvikling!$CC$7:$KP$63,AA$3),"")</f>
        <v>1.6251972734293678</v>
      </c>
      <c r="AB466" s="32">
        <f>IF(HLOOKUP($BT466,Prisudvikling!$CC$7:$KP$63,AB$3)&gt;0,HLOOKUP($BT466,Prisudvikling!$CC$7:$KP$63,AB$3),"")</f>
        <v>13.256774453510626</v>
      </c>
      <c r="AC466" s="32">
        <f>IF(HLOOKUP($BT466,Prisudvikling!$CC$7:$KP$63,AC$3)&gt;0,HLOOKUP($BT466,Prisudvikling!$CC$7:$KP$63,AC$3),"")</f>
        <v>11.5</v>
      </c>
      <c r="AD466" s="32" t="str">
        <f>IF(HLOOKUP($BT466,Prisudvikling!$CC$7:$KP$63,AD$3)&gt;0,HLOOKUP($BT466,Prisudvikling!$CC$7:$KP$63,AD$3),"")</f>
        <v/>
      </c>
      <c r="AE466" s="32" t="str">
        <f>IF(HLOOKUP($BT466,Prisudvikling!$CC$7:$KP$63,AE$3)&gt;0,HLOOKUP($BT466,Prisudvikling!$CC$7:$KP$63,AE$3),"")</f>
        <v/>
      </c>
      <c r="AF466" s="32">
        <f>IF(HLOOKUP($BT466,Prisudvikling!$CC$7:$KP$63,AF$3)&gt;0,HLOOKUP($BT466,Prisudvikling!$CC$7:$KP$63,AF$3),"")</f>
        <v>920</v>
      </c>
      <c r="AG466" s="32">
        <f>IF(HLOOKUP($BT466,Prisudvikling!$CC$7:$KP$63,AG$3)&gt;0,HLOOKUP($BT466,Prisudvikling!$CC$7:$KP$63,AG$3),"")</f>
        <v>2140</v>
      </c>
      <c r="AH466" s="32">
        <f>IF(HLOOKUP($BT466,Prisudvikling!$CC$7:$KP$63,AH$3)&gt;0,HLOOKUP($BT466,Prisudvikling!$CC$7:$KP$63,AH$3),"")</f>
        <v>1280</v>
      </c>
      <c r="AI466" s="32">
        <f>IF(HLOOKUP($BT466,Prisudvikling!$CC$7:$KP$63,AI$3)&gt;0,HLOOKUP($BT466,Prisudvikling!$CC$7:$KP$63,AI$3),"")</f>
        <v>10460</v>
      </c>
      <c r="AJ466" s="32">
        <f>IF(HLOOKUP($BT466,Prisudvikling!$CC$7:$KP$63,AJ$3)&gt;0,HLOOKUP($BT466,Prisudvikling!$CC$7:$KP$63,AJ$3),"")</f>
        <v>9080</v>
      </c>
      <c r="AK466" s="32" t="str">
        <f>IF(HLOOKUP($BT466,Prisudvikling!$CC$7:$KP$63,AK$3)&gt;0,HLOOKUP($BT466,Prisudvikling!$CC$7:$KP$63,AK$3),"")</f>
        <v xml:space="preserve"> </v>
      </c>
      <c r="AL466" s="32" t="str">
        <f>IF(HLOOKUP($BT466,Prisudvikling!$CC$7:$KP$63,AL$3)&gt;0,HLOOKUP($BT466,Prisudvikling!$CC$7:$KP$63,AL$3),"")</f>
        <v/>
      </c>
      <c r="AM466" s="32" t="str">
        <f>IF(HLOOKUP($BT466,Prisudvikling!$CC$7:$KP$63,AM$3)&gt;0,HLOOKUP($BT466,Prisudvikling!$CC$7:$KP$63,AM$3),"")</f>
        <v/>
      </c>
      <c r="AN466" s="113">
        <f>IF(HLOOKUP($BT466,Prisudvikling!$CC$7:$KP$63,AN$3)&gt;0,HLOOKUP($BT466,Prisudvikling!$CC$7:$KP$63,AN$3),"")</f>
        <v>188.75903884750704</v>
      </c>
      <c r="AO466" s="113">
        <f>IF(HLOOKUP($BT466,Prisudvikling!$CC$7:$KP$63,AO$3)&gt;0,HLOOKUP($BT466,Prisudvikling!$CC$7:$KP$63,AO$3),"")</f>
        <v>196.8</v>
      </c>
      <c r="AP466" s="113">
        <f>IF(HLOOKUP($BT466,Prisudvikling!$CC$7:$KP$63,AP$3)&gt;0,HLOOKUP($BT466,Prisudvikling!$CC$7:$KP$63,AP$3),"")</f>
        <v>189.94181051787953</v>
      </c>
      <c r="AQ466" s="113">
        <f>IF(HLOOKUP($BT466,Prisudvikling!$CC$7:$KP$63,AQ$3)&gt;0,HLOOKUP($BT466,Prisudvikling!$CC$7:$KP$63,AQ$3),"")</f>
        <v>162.48170347464182</v>
      </c>
      <c r="AR466" s="113">
        <f>IF(HLOOKUP($BT466,Prisudvikling!$CC$7:$KP$63,AR$3)&gt;0,HLOOKUP($BT466,Prisudvikling!$CC$7:$KP$63,AR$3),"")</f>
        <v>170.5</v>
      </c>
      <c r="AS466" s="113">
        <f>IF(HLOOKUP($BT466,Prisudvikling!$CC$7:$KP$63,AS$3)&gt;0,HLOOKUP($BT466,Prisudvikling!$CC$7:$KP$63,AS$3),"")</f>
        <v>158.80625063804334</v>
      </c>
      <c r="AT466" s="113">
        <f>IF(HLOOKUP($BT466,Prisudvikling!$CC$7:$KP$63,AT$3)&gt;0,HLOOKUP($BT466,Prisudvikling!$CC$7:$KP$63,AT$3),"")</f>
        <v>140.19626975865825</v>
      </c>
      <c r="AU466" s="113">
        <f>IF(HLOOKUP($BT466,Prisudvikling!$CC$7:$KP$63,AU$3)&gt;0,HLOOKUP($BT466,Prisudvikling!$CC$7:$KP$63,AU$3),"")</f>
        <v>148.19999999999999</v>
      </c>
      <c r="AV466" s="113" t="str">
        <f>IF(HLOOKUP($BT466,Prisudvikling!$CC$7:$KP$63,AV$3)&gt;0,HLOOKUP($BT466,Prisudvikling!$CC$7:$KP$63,AV$3),"")</f>
        <v/>
      </c>
      <c r="AW466" s="113">
        <f>IF(HLOOKUP($BT466,Prisudvikling!$CC$7:$KP$63,AW$3)&gt;0,HLOOKUP($BT466,Prisudvikling!$CC$7:$KP$63,AW$3),"")</f>
        <v>155.91976870432563</v>
      </c>
      <c r="AX466" s="113">
        <f>IF(HLOOKUP($BT466,Prisudvikling!$CC$7:$KP$63,AX$3)&gt;0,HLOOKUP($BT466,Prisudvikling!$CC$7:$KP$63,AX$3),"")</f>
        <v>163.9</v>
      </c>
      <c r="BT466">
        <v>143</v>
      </c>
    </row>
    <row r="467" spans="1:72" x14ac:dyDescent="0.2">
      <c r="A467" s="82">
        <f>IF(HLOOKUP($BT467,Prisudvikling!$CC$7:$KP$63,D$3)&gt;0,YEAR(C467),0)</f>
        <v>2014</v>
      </c>
      <c r="B467" s="82">
        <f>IF(HLOOKUP($BT467,Prisudvikling!$CC$7:$KP$63,D$3)&gt;0,MONTH(C467),0)</f>
        <v>3</v>
      </c>
      <c r="C467" s="65">
        <f>IF(HLOOKUP($BT467,Prisudvikling!$CC$7:$KP$63,D$3)&gt;0,HLOOKUP($BT467,Prisudvikling!$CC$7:$KP$63,C$3),"")</f>
        <v>41712</v>
      </c>
      <c r="D467" s="105">
        <f>IF(HLOOKUP($BT467,Prisudvikling!$CC$7:$KP$63,D$3)&gt;0,HLOOKUP($BT467,Prisudvikling!$CC$7:$KP$63,D$3),"")</f>
        <v>133</v>
      </c>
      <c r="E467" s="105">
        <f>IF(HLOOKUP($BT467,Prisudvikling!$CC$7:$KP$63,E$3)&gt;0,HLOOKUP($BT467,Prisudvikling!$CC$7:$KP$63,E$3),"")</f>
        <v>145</v>
      </c>
      <c r="F467" s="105">
        <f>IF(HLOOKUP($BT467,Prisudvikling!$CC$7:$KP$63,F$3)&gt;0,HLOOKUP($BT467,Prisudvikling!$CC$7:$KP$63,F$3),"")</f>
        <v>133.5</v>
      </c>
      <c r="G467" s="105">
        <f>IF(HLOOKUP($BT467,Prisudvikling!$CC$7:$KP$63,G$3)&gt;0,HLOOKUP($BT467,Prisudvikling!$CC$7:$KP$63,G$3),"")</f>
        <v>150</v>
      </c>
      <c r="H467" s="105">
        <f>IF(HLOOKUP($BT467,Prisudvikling!$CC$7:$KP$63,H$3)&gt;0,HLOOKUP($BT467,Prisudvikling!$CC$7:$KP$63,H$3),"")</f>
        <v>124</v>
      </c>
      <c r="I467" s="105">
        <f>IF(HLOOKUP($BT467,Prisudvikling!$CC$7:$KP$63,I$3)&gt;0,HLOOKUP($BT467,Prisudvikling!$CC$7:$KP$63,I$3),"")</f>
        <v>342</v>
      </c>
      <c r="J467" s="105">
        <f>IF(HLOOKUP($BT467,Prisudvikling!$CC$7:$KP$63,J$3)&gt;0,HLOOKUP($BT467,Prisudvikling!$CC$7:$KP$63,J$3),"")</f>
        <v>705.25</v>
      </c>
      <c r="K467" s="105">
        <f>IF(HLOOKUP($BT467,Prisudvikling!$CC$7:$KP$63,K$3)&gt;0,HLOOKUP($BT467,Prisudvikling!$CC$7:$KP$63,K$3),"")</f>
        <v>235</v>
      </c>
      <c r="L467" s="105">
        <f>IF(HLOOKUP($BT467,Prisudvikling!$CC$7:$KP$63,L$3)&gt;0,HLOOKUP($BT467,Prisudvikling!$CC$7:$KP$63,L$3),"")</f>
        <v>227</v>
      </c>
      <c r="M467" s="105">
        <f>IF(HLOOKUP($BT467,Prisudvikling!$CC$7:$KP$63,M$3)&gt;0,HLOOKUP($BT467,Prisudvikling!$CC$7:$KP$63,M$3),"")</f>
        <v>190</v>
      </c>
      <c r="N467" s="105">
        <f>IF(HLOOKUP($BT467,Prisudvikling!$CC$7:$KP$63,N$3)&gt;0,HLOOKUP($BT467,Prisudvikling!$CC$7:$KP$63,N$3),"")</f>
        <v>1030</v>
      </c>
      <c r="O467" s="105">
        <f>IF(HLOOKUP($BT467,Prisudvikling!$CC$7:$KP$63,O$3)&gt;0,HLOOKUP($BT467,Prisudvikling!$CC$7:$KP$63,O$3),"")</f>
        <v>591</v>
      </c>
      <c r="P467" s="105">
        <f>IF(HLOOKUP($BT467,Prisudvikling!$CC$7:$KP$63,P$3)&gt;0,HLOOKUP($BT467,Prisudvikling!$CC$7:$KP$63,P$3),"")</f>
        <v>560</v>
      </c>
      <c r="Q467" s="105">
        <f>IF(HLOOKUP($BT467,Prisudvikling!$CC$7:$KP$63,Q$3)&gt;0,HLOOKUP($BT467,Prisudvikling!$CC$7:$KP$63,Q$3),"")</f>
        <v>1300</v>
      </c>
      <c r="R467" s="105">
        <f>IF(HLOOKUP($BT467,Prisudvikling!$CC$7:$KP$63,R$3)&gt;0,HLOOKUP($BT467,Prisudvikling!$CC$7:$KP$63,R$3),"")</f>
        <v>833</v>
      </c>
      <c r="S467" s="105">
        <f>IF(HLOOKUP($BT467,Prisudvikling!$CC$7:$KP$63,S$3)&gt;0,HLOOKUP($BT467,Prisudvikling!$CC$7:$KP$63,S$3),"")</f>
        <v>465</v>
      </c>
      <c r="T467" s="105">
        <f>IF(HLOOKUP($BT467,Prisudvikling!$CC$7:$KP$63,T$3)&gt;0,HLOOKUP($BT467,Prisudvikling!$CC$7:$KP$63,T$3),"")</f>
        <v>473</v>
      </c>
      <c r="U467" s="105">
        <f>IF(HLOOKUP($BT467,Prisudvikling!$CC$7:$KP$63,U$3)&gt;0,HLOOKUP($BT467,Prisudvikling!$CC$7:$KP$63,U$3),"")</f>
        <v>230</v>
      </c>
      <c r="V467" s="105">
        <f>IF(HLOOKUP($BT467,Prisudvikling!$CC$7:$KP$63,V$3)&gt;0,HLOOKUP($BT467,Prisudvikling!$CC$7:$KP$63,V$3),"")</f>
        <v>257.75</v>
      </c>
      <c r="W467" s="105">
        <f>IF(HLOOKUP($BT467,Prisudvikling!$CC$7:$KP$63,W$3)&gt;0,HLOOKUP($BT467,Prisudvikling!$CC$7:$KP$63,W$3),"")</f>
        <v>276</v>
      </c>
      <c r="X467" s="32" t="str">
        <f>IF(HLOOKUP($BT467,Prisudvikling!$CC$7:$KP$63,X$3)&gt;0,HLOOKUP($BT467,Prisudvikling!$CC$7:$KP$63,X$3),"")</f>
        <v/>
      </c>
      <c r="Y467" s="32">
        <f>IF(HLOOKUP($BT467,Prisudvikling!$CC$7:$KP$63,Y$3)&gt;0,HLOOKUP($BT467,Prisudvikling!$CC$7:$KP$63,Y$3),"")</f>
        <v>1.1685302709781404</v>
      </c>
      <c r="Z467" s="32">
        <f>IF(HLOOKUP($BT467,Prisudvikling!$CC$7:$KP$63,Z$3)&gt;0,HLOOKUP($BT467,Prisudvikling!$CC$7:$KP$63,Z$3),"")</f>
        <v>2.7131392498572917</v>
      </c>
      <c r="AA467" s="32">
        <f>IF(HLOOKUP($BT467,Prisudvikling!$CC$7:$KP$63,AA$3)&gt;0,HLOOKUP($BT467,Prisudvikling!$CC$7:$KP$63,AA$3),"")</f>
        <v>1.6251972734293678</v>
      </c>
      <c r="AB467" s="32">
        <f>IF(HLOOKUP($BT467,Prisudvikling!$CC$7:$KP$63,AB$3)&gt;0,HLOOKUP($BT467,Prisudvikling!$CC$7:$KP$63,AB$3),"")</f>
        <v>13.256774453510626</v>
      </c>
      <c r="AC467" s="32">
        <f>IF(HLOOKUP($BT467,Prisudvikling!$CC$7:$KP$63,AC$3)&gt;0,HLOOKUP($BT467,Prisudvikling!$CC$7:$KP$63,AC$3),"")</f>
        <v>11.5</v>
      </c>
      <c r="AD467" s="32" t="str">
        <f>IF(HLOOKUP($BT467,Prisudvikling!$CC$7:$KP$63,AD$3)&gt;0,HLOOKUP($BT467,Prisudvikling!$CC$7:$KP$63,AD$3),"")</f>
        <v/>
      </c>
      <c r="AE467" s="32" t="str">
        <f>IF(HLOOKUP($BT467,Prisudvikling!$CC$7:$KP$63,AE$3)&gt;0,HLOOKUP($BT467,Prisudvikling!$CC$7:$KP$63,AE$3),"")</f>
        <v/>
      </c>
      <c r="AF467" s="32">
        <f>IF(HLOOKUP($BT467,Prisudvikling!$CC$7:$KP$63,AF$3)&gt;0,HLOOKUP($BT467,Prisudvikling!$CC$7:$KP$63,AF$3),"")</f>
        <v>920</v>
      </c>
      <c r="AG467" s="32">
        <f>IF(HLOOKUP($BT467,Prisudvikling!$CC$7:$KP$63,AG$3)&gt;0,HLOOKUP($BT467,Prisudvikling!$CC$7:$KP$63,AG$3),"")</f>
        <v>2140</v>
      </c>
      <c r="AH467" s="32">
        <f>IF(HLOOKUP($BT467,Prisudvikling!$CC$7:$KP$63,AH$3)&gt;0,HLOOKUP($BT467,Prisudvikling!$CC$7:$KP$63,AH$3),"")</f>
        <v>1280</v>
      </c>
      <c r="AI467" s="32">
        <f>IF(HLOOKUP($BT467,Prisudvikling!$CC$7:$KP$63,AI$3)&gt;0,HLOOKUP($BT467,Prisudvikling!$CC$7:$KP$63,AI$3),"")</f>
        <v>10460</v>
      </c>
      <c r="AJ467" s="32">
        <f>IF(HLOOKUP($BT467,Prisudvikling!$CC$7:$KP$63,AJ$3)&gt;0,HLOOKUP($BT467,Prisudvikling!$CC$7:$KP$63,AJ$3),"")</f>
        <v>9080</v>
      </c>
      <c r="AK467" s="32" t="str">
        <f>IF(HLOOKUP($BT467,Prisudvikling!$CC$7:$KP$63,AK$3)&gt;0,HLOOKUP($BT467,Prisudvikling!$CC$7:$KP$63,AK$3),"")</f>
        <v xml:space="preserve"> </v>
      </c>
      <c r="AL467" s="32" t="str">
        <f>IF(HLOOKUP($BT467,Prisudvikling!$CC$7:$KP$63,AL$3)&gt;0,HLOOKUP($BT467,Prisudvikling!$CC$7:$KP$63,AL$3),"")</f>
        <v/>
      </c>
      <c r="AM467" s="32" t="str">
        <f>IF(HLOOKUP($BT467,Prisudvikling!$CC$7:$KP$63,AM$3)&gt;0,HLOOKUP($BT467,Prisudvikling!$CC$7:$KP$63,AM$3),"")</f>
        <v/>
      </c>
      <c r="AN467" s="113">
        <f>IF(HLOOKUP($BT467,Prisudvikling!$CC$7:$KP$63,AN$3)&gt;0,HLOOKUP($BT467,Prisudvikling!$CC$7:$KP$63,AN$3),"")</f>
        <v>195.23896544665135</v>
      </c>
      <c r="AO467" s="113">
        <f>IF(HLOOKUP($BT467,Prisudvikling!$CC$7:$KP$63,AO$3)&gt;0,HLOOKUP($BT467,Prisudvikling!$CC$7:$KP$63,AO$3),"")</f>
        <v>203.2</v>
      </c>
      <c r="AP467" s="113">
        <f>IF(HLOOKUP($BT467,Prisudvikling!$CC$7:$KP$63,AP$3)&gt;0,HLOOKUP($BT467,Prisudvikling!$CC$7:$KP$63,AP$3),"")</f>
        <v>199.46115734032855</v>
      </c>
      <c r="AQ467" s="113">
        <f>IF(HLOOKUP($BT467,Prisudvikling!$CC$7:$KP$63,AQ$3)&gt;0,HLOOKUP($BT467,Prisudvikling!$CC$7:$KP$63,AQ$3),"")</f>
        <v>166.2920144410638</v>
      </c>
      <c r="AR467" s="113">
        <f>IF(HLOOKUP($BT467,Prisudvikling!$CC$7:$KP$63,AR$3)&gt;0,HLOOKUP($BT467,Prisudvikling!$CC$7:$KP$63,AR$3),"")</f>
        <v>174.3</v>
      </c>
      <c r="AS467" s="113">
        <f>IF(HLOOKUP($BT467,Prisudvikling!$CC$7:$KP$63,AS$3)&gt;0,HLOOKUP($BT467,Prisudvikling!$CC$7:$KP$63,AS$3),"")</f>
        <v>159.49048504619611</v>
      </c>
      <c r="AT467" s="113">
        <f>IF(HLOOKUP($BT467,Prisudvikling!$CC$7:$KP$63,AT$3)&gt;0,HLOOKUP($BT467,Prisudvikling!$CC$7:$KP$63,AT$3),"")</f>
        <v>139.57394286013508</v>
      </c>
      <c r="AU467" s="113">
        <f>IF(HLOOKUP($BT467,Prisudvikling!$CC$7:$KP$63,AU$3)&gt;0,HLOOKUP($BT467,Prisudvikling!$CC$7:$KP$63,AU$3),"")</f>
        <v>147.6</v>
      </c>
      <c r="AV467" s="113" t="str">
        <f>IF(HLOOKUP($BT467,Prisudvikling!$CC$7:$KP$63,AV$3)&gt;0,HLOOKUP($BT467,Prisudvikling!$CC$7:$KP$63,AV$3),"")</f>
        <v/>
      </c>
      <c r="AW467" s="113">
        <f>IF(HLOOKUP($BT467,Prisudvikling!$CC$7:$KP$63,AW$3)&gt;0,HLOOKUP($BT467,Prisudvikling!$CC$7:$KP$63,AW$3),"")</f>
        <v>160.60874461397304</v>
      </c>
      <c r="AX467" s="113">
        <f>IF(HLOOKUP($BT467,Prisudvikling!$CC$7:$KP$63,AX$3)&gt;0,HLOOKUP($BT467,Prisudvikling!$CC$7:$KP$63,AX$3),"")</f>
        <v>168.6</v>
      </c>
      <c r="BT467">
        <v>144</v>
      </c>
    </row>
    <row r="468" spans="1:72" x14ac:dyDescent="0.2">
      <c r="A468" s="82">
        <f>IF(HLOOKUP($BT468,Prisudvikling!$CC$7:$KP$63,D$3)&gt;0,YEAR(C468),0)</f>
        <v>2014</v>
      </c>
      <c r="B468" s="82">
        <f>IF(HLOOKUP($BT468,Prisudvikling!$CC$7:$KP$63,D$3)&gt;0,MONTH(C468),0)</f>
        <v>3</v>
      </c>
      <c r="C468" s="65">
        <f>IF(HLOOKUP($BT468,Prisudvikling!$CC$7:$KP$63,D$3)&gt;0,HLOOKUP($BT468,Prisudvikling!$CC$7:$KP$63,C$3),"")</f>
        <v>41719</v>
      </c>
      <c r="D468" s="105">
        <f>IF(HLOOKUP($BT468,Prisudvikling!$CC$7:$KP$63,D$3)&gt;0,HLOOKUP($BT468,Prisudvikling!$CC$7:$KP$63,D$3),"")</f>
        <v>137</v>
      </c>
      <c r="E468" s="105">
        <f>IF(HLOOKUP($BT468,Prisudvikling!$CC$7:$KP$63,E$3)&gt;0,HLOOKUP($BT468,Prisudvikling!$CC$7:$KP$63,E$3),"")</f>
        <v>147</v>
      </c>
      <c r="F468" s="105">
        <f>IF(HLOOKUP($BT468,Prisudvikling!$CC$7:$KP$63,F$3)&gt;0,HLOOKUP($BT468,Prisudvikling!$CC$7:$KP$63,F$3),"")</f>
        <v>135.5</v>
      </c>
      <c r="G468" s="105">
        <f>IF(HLOOKUP($BT468,Prisudvikling!$CC$7:$KP$63,G$3)&gt;0,HLOOKUP($BT468,Prisudvikling!$CC$7:$KP$63,G$3),"")</f>
        <v>153</v>
      </c>
      <c r="H468" s="105">
        <f>IF(HLOOKUP($BT468,Prisudvikling!$CC$7:$KP$63,H$3)&gt;0,HLOOKUP($BT468,Prisudvikling!$CC$7:$KP$63,H$3),"")</f>
        <v>129</v>
      </c>
      <c r="I468" s="105">
        <f>IF(HLOOKUP($BT468,Prisudvikling!$CC$7:$KP$63,I$3)&gt;0,HLOOKUP($BT468,Prisudvikling!$CC$7:$KP$63,I$3),"")</f>
        <v>341.5</v>
      </c>
      <c r="J468" s="105">
        <f>IF(HLOOKUP($BT468,Prisudvikling!$CC$7:$KP$63,J$3)&gt;0,HLOOKUP($BT468,Prisudvikling!$CC$7:$KP$63,J$3),"")</f>
        <v>755.5</v>
      </c>
      <c r="K468" s="105">
        <f>IF(HLOOKUP($BT468,Prisudvikling!$CC$7:$KP$63,K$3)&gt;0,HLOOKUP($BT468,Prisudvikling!$CC$7:$KP$63,K$3),"")</f>
        <v>239</v>
      </c>
      <c r="L468" s="105">
        <f>IF(HLOOKUP($BT468,Prisudvikling!$CC$7:$KP$63,L$3)&gt;0,HLOOKUP($BT468,Prisudvikling!$CC$7:$KP$63,L$3),"")</f>
        <v>227</v>
      </c>
      <c r="M468" s="105">
        <f>IF(HLOOKUP($BT468,Prisudvikling!$CC$7:$KP$63,M$3)&gt;0,HLOOKUP($BT468,Prisudvikling!$CC$7:$KP$63,M$3),"")</f>
        <v>196</v>
      </c>
      <c r="N468" s="105">
        <f>IF(HLOOKUP($BT468,Prisudvikling!$CC$7:$KP$63,N$3)&gt;0,HLOOKUP($BT468,Prisudvikling!$CC$7:$KP$63,N$3),"")</f>
        <v>1030</v>
      </c>
      <c r="O468" s="105">
        <f>IF(HLOOKUP($BT468,Prisudvikling!$CC$7:$KP$63,O$3)&gt;0,HLOOKUP($BT468,Prisudvikling!$CC$7:$KP$63,O$3),"")</f>
        <v>615.5</v>
      </c>
      <c r="P468" s="105">
        <f>IF(HLOOKUP($BT468,Prisudvikling!$CC$7:$KP$63,P$3)&gt;0,HLOOKUP($BT468,Prisudvikling!$CC$7:$KP$63,P$3),"")</f>
        <v>560</v>
      </c>
      <c r="Q468" s="105">
        <f>IF(HLOOKUP($BT468,Prisudvikling!$CC$7:$KP$63,Q$3)&gt;0,HLOOKUP($BT468,Prisudvikling!$CC$7:$KP$63,Q$3),"")</f>
        <v>1300</v>
      </c>
      <c r="R468" s="105">
        <f>IF(HLOOKUP($BT468,Prisudvikling!$CC$7:$KP$63,R$3)&gt;0,HLOOKUP($BT468,Prisudvikling!$CC$7:$KP$63,R$3),"")</f>
        <v>833</v>
      </c>
      <c r="S468" s="105">
        <f>IF(HLOOKUP($BT468,Prisudvikling!$CC$7:$KP$63,S$3)&gt;0,HLOOKUP($BT468,Prisudvikling!$CC$7:$KP$63,S$3),"")</f>
        <v>465</v>
      </c>
      <c r="T468" s="105">
        <f>IF(HLOOKUP($BT468,Prisudvikling!$CC$7:$KP$63,T$3)&gt;0,HLOOKUP($BT468,Prisudvikling!$CC$7:$KP$63,T$3),"")</f>
        <v>473</v>
      </c>
      <c r="U468" s="105">
        <f>IF(HLOOKUP($BT468,Prisudvikling!$CC$7:$KP$63,U$3)&gt;0,HLOOKUP($BT468,Prisudvikling!$CC$7:$KP$63,U$3),"")</f>
        <v>224</v>
      </c>
      <c r="V468" s="105">
        <f>IF(HLOOKUP($BT468,Prisudvikling!$CC$7:$KP$63,V$3)&gt;0,HLOOKUP($BT468,Prisudvikling!$CC$7:$KP$63,V$3),"")</f>
        <v>247</v>
      </c>
      <c r="W468" s="105">
        <f>IF(HLOOKUP($BT468,Prisudvikling!$CC$7:$KP$63,W$3)&gt;0,HLOOKUP($BT468,Prisudvikling!$CC$7:$KP$63,W$3),"")</f>
        <v>260.5</v>
      </c>
      <c r="X468" s="32" t="str">
        <f>IF(HLOOKUP($BT468,Prisudvikling!$CC$7:$KP$63,X$3)&gt;0,HLOOKUP($BT468,Prisudvikling!$CC$7:$KP$63,X$3),"")</f>
        <v/>
      </c>
      <c r="Y468" s="32">
        <f>IF(HLOOKUP($BT468,Prisudvikling!$CC$7:$KP$63,Y$3)&gt;0,HLOOKUP($BT468,Prisudvikling!$CC$7:$KP$63,Y$3),"")</f>
        <v>1.1685302709781404</v>
      </c>
      <c r="Z468" s="32">
        <f>IF(HLOOKUP($BT468,Prisudvikling!$CC$7:$KP$63,Z$3)&gt;0,HLOOKUP($BT468,Prisudvikling!$CC$7:$KP$63,Z$3),"")</f>
        <v>2.7131392498572917</v>
      </c>
      <c r="AA468" s="32">
        <f>IF(HLOOKUP($BT468,Prisudvikling!$CC$7:$KP$63,AA$3)&gt;0,HLOOKUP($BT468,Prisudvikling!$CC$7:$KP$63,AA$3),"")</f>
        <v>1.6251972734293678</v>
      </c>
      <c r="AB468" s="32">
        <f>IF(HLOOKUP($BT468,Prisudvikling!$CC$7:$KP$63,AB$3)&gt;0,HLOOKUP($BT468,Prisudvikling!$CC$7:$KP$63,AB$3),"")</f>
        <v>13.256774453510626</v>
      </c>
      <c r="AC468" s="32">
        <f>IF(HLOOKUP($BT468,Prisudvikling!$CC$7:$KP$63,AC$3)&gt;0,HLOOKUP($BT468,Prisudvikling!$CC$7:$KP$63,AC$3),"")</f>
        <v>11.5</v>
      </c>
      <c r="AD468" s="32" t="str">
        <f>IF(HLOOKUP($BT468,Prisudvikling!$CC$7:$KP$63,AD$3)&gt;0,HLOOKUP($BT468,Prisudvikling!$CC$7:$KP$63,AD$3),"")</f>
        <v/>
      </c>
      <c r="AE468" s="32" t="str">
        <f>IF(HLOOKUP($BT468,Prisudvikling!$CC$7:$KP$63,AE$3)&gt;0,HLOOKUP($BT468,Prisudvikling!$CC$7:$KP$63,AE$3),"")</f>
        <v/>
      </c>
      <c r="AF468" s="32">
        <f>IF(HLOOKUP($BT468,Prisudvikling!$CC$7:$KP$63,AF$3)&gt;0,HLOOKUP($BT468,Prisudvikling!$CC$7:$KP$63,AF$3),"")</f>
        <v>920</v>
      </c>
      <c r="AG468" s="32">
        <f>IF(HLOOKUP($BT468,Prisudvikling!$CC$7:$KP$63,AG$3)&gt;0,HLOOKUP($BT468,Prisudvikling!$CC$7:$KP$63,AG$3),"")</f>
        <v>2140</v>
      </c>
      <c r="AH468" s="32">
        <f>IF(HLOOKUP($BT468,Prisudvikling!$CC$7:$KP$63,AH$3)&gt;0,HLOOKUP($BT468,Prisudvikling!$CC$7:$KP$63,AH$3),"")</f>
        <v>1280</v>
      </c>
      <c r="AI468" s="32">
        <f>IF(HLOOKUP($BT468,Prisudvikling!$CC$7:$KP$63,AI$3)&gt;0,HLOOKUP($BT468,Prisudvikling!$CC$7:$KP$63,AI$3),"")</f>
        <v>10460</v>
      </c>
      <c r="AJ468" s="32">
        <f>IF(HLOOKUP($BT468,Prisudvikling!$CC$7:$KP$63,AJ$3)&gt;0,HLOOKUP($BT468,Prisudvikling!$CC$7:$KP$63,AJ$3),"")</f>
        <v>9080</v>
      </c>
      <c r="AK468" s="32" t="str">
        <f>IF(HLOOKUP($BT468,Prisudvikling!$CC$7:$KP$63,AK$3)&gt;0,HLOOKUP($BT468,Prisudvikling!$CC$7:$KP$63,AK$3),"")</f>
        <v xml:space="preserve"> </v>
      </c>
      <c r="AL468" s="32" t="str">
        <f>IF(HLOOKUP($BT468,Prisudvikling!$CC$7:$KP$63,AL$3)&gt;0,HLOOKUP($BT468,Prisudvikling!$CC$7:$KP$63,AL$3),"")</f>
        <v/>
      </c>
      <c r="AM468" s="32" t="str">
        <f>IF(HLOOKUP($BT468,Prisudvikling!$CC$7:$KP$63,AM$3)&gt;0,HLOOKUP($BT468,Prisudvikling!$CC$7:$KP$63,AM$3),"")</f>
        <v/>
      </c>
      <c r="AN468" s="113">
        <f>IF(HLOOKUP($BT468,Prisudvikling!$CC$7:$KP$63,AN$3)&gt;0,HLOOKUP($BT468,Prisudvikling!$CC$7:$KP$63,AN$3),"")</f>
        <v>197.49824863612582</v>
      </c>
      <c r="AO468" s="113">
        <f>IF(HLOOKUP($BT468,Prisudvikling!$CC$7:$KP$63,AO$3)&gt;0,HLOOKUP($BT468,Prisudvikling!$CC$7:$KP$63,AO$3),"")</f>
        <v>205.5</v>
      </c>
      <c r="AP468" s="113">
        <f>IF(HLOOKUP($BT468,Prisudvikling!$CC$7:$KP$63,AP$3)&gt;0,HLOOKUP($BT468,Prisudvikling!$CC$7:$KP$63,AP$3),"")</f>
        <v>201.43876731430066</v>
      </c>
      <c r="AQ468" s="113">
        <f>IF(HLOOKUP($BT468,Prisudvikling!$CC$7:$KP$63,AQ$3)&gt;0,HLOOKUP($BT468,Prisudvikling!$CC$7:$KP$63,AQ$3),"")</f>
        <v>169.14656878537721</v>
      </c>
      <c r="AR468" s="113">
        <f>IF(HLOOKUP($BT468,Prisudvikling!$CC$7:$KP$63,AR$3)&gt;0,HLOOKUP($BT468,Prisudvikling!$CC$7:$KP$63,AR$3),"")</f>
        <v>177.1</v>
      </c>
      <c r="AS468" s="113">
        <f>IF(HLOOKUP($BT468,Prisudvikling!$CC$7:$KP$63,AS$3)&gt;0,HLOOKUP($BT468,Prisudvikling!$CC$7:$KP$63,AS$3),"")</f>
        <v>161.74898288120113</v>
      </c>
      <c r="AT468" s="113">
        <f>IF(HLOOKUP($BT468,Prisudvikling!$CC$7:$KP$63,AT$3)&gt;0,HLOOKUP($BT468,Prisudvikling!$CC$7:$KP$63,AT$3),"")</f>
        <v>143.27997567135148</v>
      </c>
      <c r="AU468" s="113">
        <f>IF(HLOOKUP($BT468,Prisudvikling!$CC$7:$KP$63,AU$3)&gt;0,HLOOKUP($BT468,Prisudvikling!$CC$7:$KP$63,AU$3),"")</f>
        <v>151.30000000000001</v>
      </c>
      <c r="AV468" s="113" t="str">
        <f>IF(HLOOKUP($BT468,Prisudvikling!$CC$7:$KP$63,AV$3)&gt;0,HLOOKUP($BT468,Prisudvikling!$CC$7:$KP$63,AV$3),"")</f>
        <v/>
      </c>
      <c r="AW468" s="113">
        <f>IF(HLOOKUP($BT468,Prisudvikling!$CC$7:$KP$63,AW$3)&gt;0,HLOOKUP($BT468,Prisudvikling!$CC$7:$KP$63,AW$3),"")</f>
        <v>163.53350379235795</v>
      </c>
      <c r="AX468" s="113">
        <f>IF(HLOOKUP($BT468,Prisudvikling!$CC$7:$KP$63,AX$3)&gt;0,HLOOKUP($BT468,Prisudvikling!$CC$7:$KP$63,AX$3),"")</f>
        <v>171.5</v>
      </c>
      <c r="BT468">
        <f>+BT467+1</f>
        <v>145</v>
      </c>
    </row>
    <row r="469" spans="1:72" x14ac:dyDescent="0.2">
      <c r="A469" s="82">
        <f>IF(HLOOKUP($BT469,Prisudvikling!$CC$7:$KP$63,D$3)&gt;0,YEAR(C469),0)</f>
        <v>2014</v>
      </c>
      <c r="B469" s="82">
        <f>IF(HLOOKUP($BT469,Prisudvikling!$CC$7:$KP$63,D$3)&gt;0,MONTH(C469),0)</f>
        <v>3</v>
      </c>
      <c r="C469" s="65">
        <f>IF(HLOOKUP($BT469,Prisudvikling!$CC$7:$KP$63,D$3)&gt;0,HLOOKUP($BT469,Prisudvikling!$CC$7:$KP$63,C$3),"")</f>
        <v>41726</v>
      </c>
      <c r="D469" s="105">
        <f>IF(HLOOKUP($BT469,Prisudvikling!$CC$7:$KP$63,D$3)&gt;0,HLOOKUP($BT469,Prisudvikling!$CC$7:$KP$63,D$3),"")</f>
        <v>138</v>
      </c>
      <c r="E469" s="105">
        <f>IF(HLOOKUP($BT469,Prisudvikling!$CC$7:$KP$63,E$3)&gt;0,HLOOKUP($BT469,Prisudvikling!$CC$7:$KP$63,E$3),"")</f>
        <v>148</v>
      </c>
      <c r="F469" s="105">
        <f>IF(HLOOKUP($BT469,Prisudvikling!$CC$7:$KP$63,F$3)&gt;0,HLOOKUP($BT469,Prisudvikling!$CC$7:$KP$63,F$3),"")</f>
        <v>133</v>
      </c>
      <c r="G469" s="105">
        <f>IF(HLOOKUP($BT469,Prisudvikling!$CC$7:$KP$63,G$3)&gt;0,HLOOKUP($BT469,Prisudvikling!$CC$7:$KP$63,G$3),"")</f>
        <v>154.5</v>
      </c>
      <c r="H469" s="105">
        <f>IF(HLOOKUP($BT469,Prisudvikling!$CC$7:$KP$63,H$3)&gt;0,HLOOKUP($BT469,Prisudvikling!$CC$7:$KP$63,H$3),"")</f>
        <v>129</v>
      </c>
      <c r="I469" s="105">
        <f>IF(HLOOKUP($BT469,Prisudvikling!$CC$7:$KP$63,I$3)&gt;0,HLOOKUP($BT469,Prisudvikling!$CC$7:$KP$63,I$3),"")</f>
        <v>354</v>
      </c>
      <c r="J469" s="105">
        <f>IF(HLOOKUP($BT469,Prisudvikling!$CC$7:$KP$63,J$3)&gt;0,HLOOKUP($BT469,Prisudvikling!$CC$7:$KP$63,J$3),"")</f>
        <v>755.5</v>
      </c>
      <c r="K469" s="105">
        <f>IF(HLOOKUP($BT469,Prisudvikling!$CC$7:$KP$63,K$3)&gt;0,HLOOKUP($BT469,Prisudvikling!$CC$7:$KP$63,K$3),"")</f>
        <v>255.75</v>
      </c>
      <c r="L469" s="105">
        <f>IF(HLOOKUP($BT469,Prisudvikling!$CC$7:$KP$63,L$3)&gt;0,HLOOKUP($BT469,Prisudvikling!$CC$7:$KP$63,L$3),"")</f>
        <v>244</v>
      </c>
      <c r="M469" s="105">
        <f>IF(HLOOKUP($BT469,Prisudvikling!$CC$7:$KP$63,M$3)&gt;0,HLOOKUP($BT469,Prisudvikling!$CC$7:$KP$63,M$3),"")</f>
        <v>202.75</v>
      </c>
      <c r="N469" s="105">
        <f>IF(HLOOKUP($BT469,Prisudvikling!$CC$7:$KP$63,N$3)&gt;0,HLOOKUP($BT469,Prisudvikling!$CC$7:$KP$63,N$3),"")</f>
        <v>1050</v>
      </c>
      <c r="O469" s="105">
        <f>IF(HLOOKUP($BT469,Prisudvikling!$CC$7:$KP$63,O$3)&gt;0,HLOOKUP($BT469,Prisudvikling!$CC$7:$KP$63,O$3),"")</f>
        <v>605.25</v>
      </c>
      <c r="P469" s="105" t="str">
        <f>IF(HLOOKUP($BT469,Prisudvikling!$CC$7:$KP$63,P$3)&gt;0,HLOOKUP($BT469,Prisudvikling!$CC$7:$KP$63,P$3),"")</f>
        <v/>
      </c>
      <c r="Q469" s="105">
        <f>IF(HLOOKUP($BT469,Prisudvikling!$CC$7:$KP$63,Q$3)&gt;0,HLOOKUP($BT469,Prisudvikling!$CC$7:$KP$63,Q$3),"")</f>
        <v>1300</v>
      </c>
      <c r="R469" s="105">
        <f>IF(HLOOKUP($BT469,Prisudvikling!$CC$7:$KP$63,R$3)&gt;0,HLOOKUP($BT469,Prisudvikling!$CC$7:$KP$63,R$3),"")</f>
        <v>833</v>
      </c>
      <c r="S469" s="105">
        <f>IF(HLOOKUP($BT469,Prisudvikling!$CC$7:$KP$63,S$3)&gt;0,HLOOKUP($BT469,Prisudvikling!$CC$7:$KP$63,S$3),"")</f>
        <v>465</v>
      </c>
      <c r="T469" s="105">
        <f>IF(HLOOKUP($BT469,Prisudvikling!$CC$7:$KP$63,T$3)&gt;0,HLOOKUP($BT469,Prisudvikling!$CC$7:$KP$63,T$3),"")</f>
        <v>473</v>
      </c>
      <c r="U469" s="105">
        <f>IF(HLOOKUP($BT469,Prisudvikling!$CC$7:$KP$63,U$3)&gt;0,HLOOKUP($BT469,Prisudvikling!$CC$7:$KP$63,U$3),"")</f>
        <v>231.5</v>
      </c>
      <c r="V469" s="105">
        <f>IF(HLOOKUP($BT469,Prisudvikling!$CC$7:$KP$63,V$3)&gt;0,HLOOKUP($BT469,Prisudvikling!$CC$7:$KP$63,V$3),"")</f>
        <v>245</v>
      </c>
      <c r="W469" s="105">
        <f>IF(HLOOKUP($BT469,Prisudvikling!$CC$7:$KP$63,W$3)&gt;0,HLOOKUP($BT469,Prisudvikling!$CC$7:$KP$63,W$3),"")</f>
        <v>271</v>
      </c>
      <c r="X469" s="32" t="str">
        <f>IF(HLOOKUP($BT469,Prisudvikling!$CC$7:$KP$63,X$3)&gt;0,HLOOKUP($BT469,Prisudvikling!$CC$7:$KP$63,X$3),"")</f>
        <v/>
      </c>
      <c r="Y469" s="32">
        <f>IF(HLOOKUP($BT469,Prisudvikling!$CC$7:$KP$63,Y$3)&gt;0,HLOOKUP($BT469,Prisudvikling!$CC$7:$KP$63,Y$3),"")</f>
        <v>1.1685302709781404</v>
      </c>
      <c r="Z469" s="32">
        <f>IF(HLOOKUP($BT469,Prisudvikling!$CC$7:$KP$63,Z$3)&gt;0,HLOOKUP($BT469,Prisudvikling!$CC$7:$KP$63,Z$3),"")</f>
        <v>2.7131392498572917</v>
      </c>
      <c r="AA469" s="32">
        <f>IF(HLOOKUP($BT469,Prisudvikling!$CC$7:$KP$63,AA$3)&gt;0,HLOOKUP($BT469,Prisudvikling!$CC$7:$KP$63,AA$3),"")</f>
        <v>1.6251972734293678</v>
      </c>
      <c r="AB469" s="32">
        <f>IF(HLOOKUP($BT469,Prisudvikling!$CC$7:$KP$63,AB$3)&gt;0,HLOOKUP($BT469,Prisudvikling!$CC$7:$KP$63,AB$3),"")</f>
        <v>13.256774453510626</v>
      </c>
      <c r="AC469" s="32">
        <f>IF(HLOOKUP($BT469,Prisudvikling!$CC$7:$KP$63,AC$3)&gt;0,HLOOKUP($BT469,Prisudvikling!$CC$7:$KP$63,AC$3),"")</f>
        <v>11.5</v>
      </c>
      <c r="AD469" s="32" t="str">
        <f>IF(HLOOKUP($BT469,Prisudvikling!$CC$7:$KP$63,AD$3)&gt;0,HLOOKUP($BT469,Prisudvikling!$CC$7:$KP$63,AD$3),"")</f>
        <v/>
      </c>
      <c r="AE469" s="32" t="str">
        <f>IF(HLOOKUP($BT469,Prisudvikling!$CC$7:$KP$63,AE$3)&gt;0,HLOOKUP($BT469,Prisudvikling!$CC$7:$KP$63,AE$3),"")</f>
        <v/>
      </c>
      <c r="AF469" s="32">
        <f>IF(HLOOKUP($BT469,Prisudvikling!$CC$7:$KP$63,AF$3)&gt;0,HLOOKUP($BT469,Prisudvikling!$CC$7:$KP$63,AF$3),"")</f>
        <v>920</v>
      </c>
      <c r="AG469" s="32">
        <f>IF(HLOOKUP($BT469,Prisudvikling!$CC$7:$KP$63,AG$3)&gt;0,HLOOKUP($BT469,Prisudvikling!$CC$7:$KP$63,AG$3),"")</f>
        <v>2140</v>
      </c>
      <c r="AH469" s="32">
        <f>IF(HLOOKUP($BT469,Prisudvikling!$CC$7:$KP$63,AH$3)&gt;0,HLOOKUP($BT469,Prisudvikling!$CC$7:$KP$63,AH$3),"")</f>
        <v>1280</v>
      </c>
      <c r="AI469" s="32">
        <f>IF(HLOOKUP($BT469,Prisudvikling!$CC$7:$KP$63,AI$3)&gt;0,HLOOKUP($BT469,Prisudvikling!$CC$7:$KP$63,AI$3),"")</f>
        <v>10460</v>
      </c>
      <c r="AJ469" s="32">
        <f>IF(HLOOKUP($BT469,Prisudvikling!$CC$7:$KP$63,AJ$3)&gt;0,HLOOKUP($BT469,Prisudvikling!$CC$7:$KP$63,AJ$3),"")</f>
        <v>9080</v>
      </c>
      <c r="AK469" s="32" t="str">
        <f>IF(HLOOKUP($BT469,Prisudvikling!$CC$7:$KP$63,AK$3)&gt;0,HLOOKUP($BT469,Prisudvikling!$CC$7:$KP$63,AK$3),"")</f>
        <v xml:space="preserve"> </v>
      </c>
      <c r="AL469" s="32" t="str">
        <f>IF(HLOOKUP($BT469,Prisudvikling!$CC$7:$KP$63,AL$3)&gt;0,HLOOKUP($BT469,Prisudvikling!$CC$7:$KP$63,AL$3),"")</f>
        <v/>
      </c>
      <c r="AM469" s="32" t="str">
        <f>IF(HLOOKUP($BT469,Prisudvikling!$CC$7:$KP$63,AM$3)&gt;0,HLOOKUP($BT469,Prisudvikling!$CC$7:$KP$63,AM$3),"")</f>
        <v/>
      </c>
      <c r="AN469" s="113">
        <f>IF(HLOOKUP($BT469,Prisudvikling!$CC$7:$KP$63,AN$3)&gt;0,HLOOKUP($BT469,Prisudvikling!$CC$7:$KP$63,AN$3),"")</f>
        <v>198.78417400624258</v>
      </c>
      <c r="AO469" s="113">
        <f>IF(HLOOKUP($BT469,Prisudvikling!$CC$7:$KP$63,AO$3)&gt;0,HLOOKUP($BT469,Prisudvikling!$CC$7:$KP$63,AO$3),"")</f>
        <v>206.8</v>
      </c>
      <c r="AP469" s="113">
        <f>IF(HLOOKUP($BT469,Prisudvikling!$CC$7:$KP$63,AP$3)&gt;0,HLOOKUP($BT469,Prisudvikling!$CC$7:$KP$63,AP$3),"")</f>
        <v>204.39137130334859</v>
      </c>
      <c r="AQ469" s="113">
        <f>IF(HLOOKUP($BT469,Prisudvikling!$CC$7:$KP$63,AQ$3)&gt;0,HLOOKUP($BT469,Prisudvikling!$CC$7:$KP$63,AQ$3),"")</f>
        <v>170.48291541479662</v>
      </c>
      <c r="AR469" s="113">
        <f>IF(HLOOKUP($BT469,Prisudvikling!$CC$7:$KP$63,AR$3)&gt;0,HLOOKUP($BT469,Prisudvikling!$CC$7:$KP$63,AR$3),"")</f>
        <v>178.5</v>
      </c>
      <c r="AS469" s="113">
        <f>IF(HLOOKUP($BT469,Prisudvikling!$CC$7:$KP$63,AS$3)&gt;0,HLOOKUP($BT469,Prisudvikling!$CC$7:$KP$63,AS$3),"")</f>
        <v>162.79277275114868</v>
      </c>
      <c r="AT469" s="113">
        <f>IF(HLOOKUP($BT469,Prisudvikling!$CC$7:$KP$63,AT$3)&gt;0,HLOOKUP($BT469,Prisudvikling!$CC$7:$KP$63,AT$3),"")</f>
        <v>144.39118532315049</v>
      </c>
      <c r="AU469" s="113">
        <f>IF(HLOOKUP($BT469,Prisudvikling!$CC$7:$KP$63,AU$3)&gt;0,HLOOKUP($BT469,Prisudvikling!$CC$7:$KP$63,AU$3),"")</f>
        <v>152.4</v>
      </c>
      <c r="AV469" s="113" t="str">
        <f>IF(HLOOKUP($BT469,Prisudvikling!$CC$7:$KP$63,AV$3)&gt;0,HLOOKUP($BT469,Prisudvikling!$CC$7:$KP$63,AV$3),"")</f>
        <v/>
      </c>
      <c r="AW469" s="113">
        <f>IF(HLOOKUP($BT469,Prisudvikling!$CC$7:$KP$63,AW$3)&gt;0,HLOOKUP($BT469,Prisudvikling!$CC$7:$KP$63,AW$3),"")</f>
        <v>165.43975954826786</v>
      </c>
      <c r="AX469" s="113">
        <f>IF(HLOOKUP($BT469,Prisudvikling!$CC$7:$KP$63,AX$3)&gt;0,HLOOKUP($BT469,Prisudvikling!$CC$7:$KP$63,AX$3),"")</f>
        <v>173.4</v>
      </c>
      <c r="BT469">
        <f t="shared" ref="BT469:BT532" si="32">+BT468+1</f>
        <v>146</v>
      </c>
    </row>
    <row r="470" spans="1:72" x14ac:dyDescent="0.2">
      <c r="A470" s="82">
        <f>IF(HLOOKUP($BT470,Prisudvikling!$CC$7:$KP$63,D$3)&gt;0,YEAR(C470),0)</f>
        <v>2014</v>
      </c>
      <c r="B470" s="82">
        <f>IF(HLOOKUP($BT470,Prisudvikling!$CC$7:$KP$63,D$3)&gt;0,MONTH(C470),0)</f>
        <v>4</v>
      </c>
      <c r="C470" s="65">
        <f>IF(HLOOKUP($BT470,Prisudvikling!$CC$7:$KP$63,D$3)&gt;0,HLOOKUP($BT470,Prisudvikling!$CC$7:$KP$63,C$3),"")</f>
        <v>41733</v>
      </c>
      <c r="D470" s="105">
        <f>IF(HLOOKUP($BT470,Prisudvikling!$CC$7:$KP$63,D$3)&gt;0,HLOOKUP($BT470,Prisudvikling!$CC$7:$KP$63,D$3),"")</f>
        <v>137</v>
      </c>
      <c r="E470" s="105">
        <f>IF(HLOOKUP($BT470,Prisudvikling!$CC$7:$KP$63,E$3)&gt;0,HLOOKUP($BT470,Prisudvikling!$CC$7:$KP$63,E$3),"")</f>
        <v>151</v>
      </c>
      <c r="F470" s="105">
        <f>IF(HLOOKUP($BT470,Prisudvikling!$CC$7:$KP$63,F$3)&gt;0,HLOOKUP($BT470,Prisudvikling!$CC$7:$KP$63,F$3),"")</f>
        <v>131</v>
      </c>
      <c r="G470" s="105">
        <f>IF(HLOOKUP($BT470,Prisudvikling!$CC$7:$KP$63,G$3)&gt;0,HLOOKUP($BT470,Prisudvikling!$CC$7:$KP$63,G$3),"")</f>
        <v>152</v>
      </c>
      <c r="H470" s="105">
        <f>IF(HLOOKUP($BT470,Prisudvikling!$CC$7:$KP$63,H$3)&gt;0,HLOOKUP($BT470,Prisudvikling!$CC$7:$KP$63,H$3),"")</f>
        <v>129</v>
      </c>
      <c r="I470" s="105">
        <f>IF(HLOOKUP($BT470,Prisudvikling!$CC$7:$KP$63,I$3)&gt;0,HLOOKUP($BT470,Prisudvikling!$CC$7:$KP$63,I$3),"")</f>
        <v>352.63</v>
      </c>
      <c r="J470" s="105">
        <f>IF(HLOOKUP($BT470,Prisudvikling!$CC$7:$KP$63,J$3)&gt;0,HLOOKUP($BT470,Prisudvikling!$CC$7:$KP$63,J$3),"")</f>
        <v>755.5</v>
      </c>
      <c r="K470" s="105">
        <f>IF(HLOOKUP($BT470,Prisudvikling!$CC$7:$KP$63,K$3)&gt;0,HLOOKUP($BT470,Prisudvikling!$CC$7:$KP$63,K$3),"")</f>
        <v>255.75</v>
      </c>
      <c r="L470" s="105">
        <f>IF(HLOOKUP($BT470,Prisudvikling!$CC$7:$KP$63,L$3)&gt;0,HLOOKUP($BT470,Prisudvikling!$CC$7:$KP$63,L$3),"")</f>
        <v>248</v>
      </c>
      <c r="M470" s="105">
        <f>IF(HLOOKUP($BT470,Prisudvikling!$CC$7:$KP$63,M$3)&gt;0,HLOOKUP($BT470,Prisudvikling!$CC$7:$KP$63,M$3),"")</f>
        <v>202.75</v>
      </c>
      <c r="N470" s="105">
        <f>IF(HLOOKUP($BT470,Prisudvikling!$CC$7:$KP$63,N$3)&gt;0,HLOOKUP($BT470,Prisudvikling!$CC$7:$KP$63,N$3),"")</f>
        <v>1050</v>
      </c>
      <c r="O470" s="105">
        <f>IF(HLOOKUP($BT470,Prisudvikling!$CC$7:$KP$63,O$3)&gt;0,HLOOKUP($BT470,Prisudvikling!$CC$7:$KP$63,O$3),"")</f>
        <v>605.25</v>
      </c>
      <c r="P470" s="105" t="str">
        <f>IF(HLOOKUP($BT470,Prisudvikling!$CC$7:$KP$63,P$3)&gt;0,HLOOKUP($BT470,Prisudvikling!$CC$7:$KP$63,P$3),"")</f>
        <v/>
      </c>
      <c r="Q470" s="105">
        <f>IF(HLOOKUP($BT470,Prisudvikling!$CC$7:$KP$63,Q$3)&gt;0,HLOOKUP($BT470,Prisudvikling!$CC$7:$KP$63,Q$3),"")</f>
        <v>1300</v>
      </c>
      <c r="R470" s="105">
        <f>IF(HLOOKUP($BT470,Prisudvikling!$CC$7:$KP$63,R$3)&gt;0,HLOOKUP($BT470,Prisudvikling!$CC$7:$KP$63,R$3),"")</f>
        <v>833</v>
      </c>
      <c r="S470" s="105">
        <f>IF(HLOOKUP($BT470,Prisudvikling!$CC$7:$KP$63,S$3)&gt;0,HLOOKUP($BT470,Prisudvikling!$CC$7:$KP$63,S$3),"")</f>
        <v>465</v>
      </c>
      <c r="T470" s="105">
        <f>IF(HLOOKUP($BT470,Prisudvikling!$CC$7:$KP$63,T$3)&gt;0,HLOOKUP($BT470,Prisudvikling!$CC$7:$KP$63,T$3),"")</f>
        <v>473</v>
      </c>
      <c r="U470" s="105">
        <f>IF(HLOOKUP($BT470,Prisudvikling!$CC$7:$KP$63,U$3)&gt;0,HLOOKUP($BT470,Prisudvikling!$CC$7:$KP$63,U$3),"")</f>
        <v>232.75</v>
      </c>
      <c r="V470" s="105">
        <f>IF(HLOOKUP($BT470,Prisudvikling!$CC$7:$KP$63,V$3)&gt;0,HLOOKUP($BT470,Prisudvikling!$CC$7:$KP$63,V$3),"")</f>
        <v>246.25</v>
      </c>
      <c r="W470" s="105">
        <f>IF(HLOOKUP($BT470,Prisudvikling!$CC$7:$KP$63,W$3)&gt;0,HLOOKUP($BT470,Prisudvikling!$CC$7:$KP$63,W$3),"")</f>
        <v>272.25</v>
      </c>
      <c r="X470" s="32" t="str">
        <f>IF(HLOOKUP($BT470,Prisudvikling!$CC$7:$KP$63,X$3)&gt;0,HLOOKUP($BT470,Prisudvikling!$CC$7:$KP$63,X$3),"")</f>
        <v/>
      </c>
      <c r="Y470" s="32">
        <f>IF(HLOOKUP($BT470,Prisudvikling!$CC$7:$KP$63,Y$3)&gt;0,HLOOKUP($BT470,Prisudvikling!$CC$7:$KP$63,Y$3),"")</f>
        <v>1.1685302709781404</v>
      </c>
      <c r="Z470" s="32">
        <f>IF(HLOOKUP($BT470,Prisudvikling!$CC$7:$KP$63,Z$3)&gt;0,HLOOKUP($BT470,Prisudvikling!$CC$7:$KP$63,Z$3),"")</f>
        <v>2.7131392498572917</v>
      </c>
      <c r="AA470" s="32">
        <f>IF(HLOOKUP($BT470,Prisudvikling!$CC$7:$KP$63,AA$3)&gt;0,HLOOKUP($BT470,Prisudvikling!$CC$7:$KP$63,AA$3),"")</f>
        <v>1.6251972734293678</v>
      </c>
      <c r="AB470" s="32">
        <f>IF(HLOOKUP($BT470,Prisudvikling!$CC$7:$KP$63,AB$3)&gt;0,HLOOKUP($BT470,Prisudvikling!$CC$7:$KP$63,AB$3),"")</f>
        <v>13.256774453510626</v>
      </c>
      <c r="AC470" s="32">
        <f>IF(HLOOKUP($BT470,Prisudvikling!$CC$7:$KP$63,AC$3)&gt;0,HLOOKUP($BT470,Prisudvikling!$CC$7:$KP$63,AC$3),"")</f>
        <v>11.5</v>
      </c>
      <c r="AD470" s="32" t="str">
        <f>IF(HLOOKUP($BT470,Prisudvikling!$CC$7:$KP$63,AD$3)&gt;0,HLOOKUP($BT470,Prisudvikling!$CC$7:$KP$63,AD$3),"")</f>
        <v/>
      </c>
      <c r="AE470" s="32" t="str">
        <f>IF(HLOOKUP($BT470,Prisudvikling!$CC$7:$KP$63,AE$3)&gt;0,HLOOKUP($BT470,Prisudvikling!$CC$7:$KP$63,AE$3),"")</f>
        <v/>
      </c>
      <c r="AF470" s="32">
        <f>IF(HLOOKUP($BT470,Prisudvikling!$CC$7:$KP$63,AF$3)&gt;0,HLOOKUP($BT470,Prisudvikling!$CC$7:$KP$63,AF$3),"")</f>
        <v>920</v>
      </c>
      <c r="AG470" s="32">
        <f>IF(HLOOKUP($BT470,Prisudvikling!$CC$7:$KP$63,AG$3)&gt;0,HLOOKUP($BT470,Prisudvikling!$CC$7:$KP$63,AG$3),"")</f>
        <v>2140</v>
      </c>
      <c r="AH470" s="32">
        <f>IF(HLOOKUP($BT470,Prisudvikling!$CC$7:$KP$63,AH$3)&gt;0,HLOOKUP($BT470,Prisudvikling!$CC$7:$KP$63,AH$3),"")</f>
        <v>1280</v>
      </c>
      <c r="AI470" s="32">
        <f>IF(HLOOKUP($BT470,Prisudvikling!$CC$7:$KP$63,AI$3)&gt;0,HLOOKUP($BT470,Prisudvikling!$CC$7:$KP$63,AI$3),"")</f>
        <v>10460</v>
      </c>
      <c r="AJ470" s="32">
        <f>IF(HLOOKUP($BT470,Prisudvikling!$CC$7:$KP$63,AJ$3)&gt;0,HLOOKUP($BT470,Prisudvikling!$CC$7:$KP$63,AJ$3),"")</f>
        <v>9080</v>
      </c>
      <c r="AK470" s="32" t="str">
        <f>IF(HLOOKUP($BT470,Prisudvikling!$CC$7:$KP$63,AK$3)&gt;0,HLOOKUP($BT470,Prisudvikling!$CC$7:$KP$63,AK$3),"")</f>
        <v xml:space="preserve"> </v>
      </c>
      <c r="AL470" s="32" t="str">
        <f>IF(HLOOKUP($BT470,Prisudvikling!$CC$7:$KP$63,AL$3)&gt;0,HLOOKUP($BT470,Prisudvikling!$CC$7:$KP$63,AL$3),"")</f>
        <v/>
      </c>
      <c r="AM470" s="32" t="str">
        <f>IF(HLOOKUP($BT470,Prisudvikling!$CC$7:$KP$63,AM$3)&gt;0,HLOOKUP($BT470,Prisudvikling!$CC$7:$KP$63,AM$3),"")</f>
        <v/>
      </c>
      <c r="AN470" s="113">
        <f>IF(HLOOKUP($BT470,Prisudvikling!$CC$7:$KP$63,AN$3)&gt;0,HLOOKUP($BT470,Prisudvikling!$CC$7:$KP$63,AN$3),"")</f>
        <v>198.00094862328652</v>
      </c>
      <c r="AO470" s="113">
        <f>IF(HLOOKUP($BT470,Prisudvikling!$CC$7:$KP$63,AO$3)&gt;0,HLOOKUP($BT470,Prisudvikling!$CC$7:$KP$63,AO$3),"")</f>
        <v>206</v>
      </c>
      <c r="AP470" s="113">
        <f>IF(HLOOKUP($BT470,Prisudvikling!$CC$7:$KP$63,AP$3)&gt;0,HLOOKUP($BT470,Prisudvikling!$CC$7:$KP$63,AP$3),"")</f>
        <v>205.91812166654628</v>
      </c>
      <c r="AQ470" s="113">
        <f>IF(HLOOKUP($BT470,Prisudvikling!$CC$7:$KP$63,AQ$3)&gt;0,HLOOKUP($BT470,Prisudvikling!$CC$7:$KP$63,AQ$3),"")</f>
        <v>169.49569029374172</v>
      </c>
      <c r="AR470" s="113">
        <f>IF(HLOOKUP($BT470,Prisudvikling!$CC$7:$KP$63,AR$3)&gt;0,HLOOKUP($BT470,Prisudvikling!$CC$7:$KP$63,AR$3),"")</f>
        <v>177.5</v>
      </c>
      <c r="AS470" s="113">
        <f>IF(HLOOKUP($BT470,Prisudvikling!$CC$7:$KP$63,AS$3)&gt;0,HLOOKUP($BT470,Prisudvikling!$CC$7:$KP$63,AS$3),"")</f>
        <v>163.76696545269772</v>
      </c>
      <c r="AT470" s="113">
        <f>IF(HLOOKUP($BT470,Prisudvikling!$CC$7:$KP$63,AT$3)&gt;0,HLOOKUP($BT470,Prisudvikling!$CC$7:$KP$63,AT$3),"")</f>
        <v>143.68096194926494</v>
      </c>
      <c r="AU470" s="113">
        <f>IF(HLOOKUP($BT470,Prisudvikling!$CC$7:$KP$63,AU$3)&gt;0,HLOOKUP($BT470,Prisudvikling!$CC$7:$KP$63,AU$3),"")</f>
        <v>151.69999999999999</v>
      </c>
      <c r="AV470" s="113" t="str">
        <f>IF(HLOOKUP($BT470,Prisudvikling!$CC$7:$KP$63,AV$3)&gt;0,HLOOKUP($BT470,Prisudvikling!$CC$7:$KP$63,AV$3),"")</f>
        <v/>
      </c>
      <c r="AW470" s="113">
        <f>IF(HLOOKUP($BT470,Prisudvikling!$CC$7:$KP$63,AW$3)&gt;0,HLOOKUP($BT470,Prisudvikling!$CC$7:$KP$63,AW$3),"")</f>
        <v>165.6566723268476</v>
      </c>
      <c r="AX470" s="113">
        <f>IF(HLOOKUP($BT470,Prisudvikling!$CC$7:$KP$63,AX$3)&gt;0,HLOOKUP($BT470,Prisudvikling!$CC$7:$KP$63,AX$3),"")</f>
        <v>173.7</v>
      </c>
      <c r="BT470">
        <f t="shared" si="32"/>
        <v>147</v>
      </c>
    </row>
    <row r="471" spans="1:72" x14ac:dyDescent="0.2">
      <c r="A471" s="82">
        <f>IF(HLOOKUP($BT471,Prisudvikling!$CC$7:$KP$63,D$3)&gt;0,YEAR(C471),0)</f>
        <v>2014</v>
      </c>
      <c r="B471" s="82">
        <f>IF(HLOOKUP($BT471,Prisudvikling!$CC$7:$KP$63,D$3)&gt;0,MONTH(C471),0)</f>
        <v>4</v>
      </c>
      <c r="C471" s="65">
        <f>IF(HLOOKUP($BT471,Prisudvikling!$CC$7:$KP$63,D$3)&gt;0,HLOOKUP($BT471,Prisudvikling!$CC$7:$KP$63,C$3),"")</f>
        <v>41740</v>
      </c>
      <c r="D471" s="105">
        <f>IF(HLOOKUP($BT471,Prisudvikling!$CC$7:$KP$63,D$3)&gt;0,HLOOKUP($BT471,Prisudvikling!$CC$7:$KP$63,D$3),"")</f>
        <v>135</v>
      </c>
      <c r="E471" s="105">
        <f>IF(HLOOKUP($BT471,Prisudvikling!$CC$7:$KP$63,E$3)&gt;0,HLOOKUP($BT471,Prisudvikling!$CC$7:$KP$63,E$3),"")</f>
        <v>148</v>
      </c>
      <c r="F471" s="105">
        <f>IF(HLOOKUP($BT471,Prisudvikling!$CC$7:$KP$63,F$3)&gt;0,HLOOKUP($BT471,Prisudvikling!$CC$7:$KP$63,F$3),"")</f>
        <v>128.5</v>
      </c>
      <c r="G471" s="105">
        <f>IF(HLOOKUP($BT471,Prisudvikling!$CC$7:$KP$63,G$3)&gt;0,HLOOKUP($BT471,Prisudvikling!$CC$7:$KP$63,G$3),"")</f>
        <v>152</v>
      </c>
      <c r="H471" s="105">
        <f>IF(HLOOKUP($BT471,Prisudvikling!$CC$7:$KP$63,H$3)&gt;0,HLOOKUP($BT471,Prisudvikling!$CC$7:$KP$63,H$3),"")</f>
        <v>129</v>
      </c>
      <c r="I471" s="105">
        <f>IF(HLOOKUP($BT471,Prisudvikling!$CC$7:$KP$63,I$3)&gt;0,HLOOKUP($BT471,Prisudvikling!$CC$7:$KP$63,I$3),"")</f>
        <v>338</v>
      </c>
      <c r="J471" s="105">
        <f>IF(HLOOKUP($BT471,Prisudvikling!$CC$7:$KP$63,J$3)&gt;0,HLOOKUP($BT471,Prisudvikling!$CC$7:$KP$63,J$3),"")</f>
        <v>755.5</v>
      </c>
      <c r="K471" s="105">
        <f>IF(HLOOKUP($BT471,Prisudvikling!$CC$7:$KP$63,K$3)&gt;0,HLOOKUP($BT471,Prisudvikling!$CC$7:$KP$63,K$3),"")</f>
        <v>243</v>
      </c>
      <c r="L471" s="105">
        <f>IF(HLOOKUP($BT471,Prisudvikling!$CC$7:$KP$63,L$3)&gt;0,HLOOKUP($BT471,Prisudvikling!$CC$7:$KP$63,L$3),"")</f>
        <v>230</v>
      </c>
      <c r="M471" s="105">
        <f>IF(HLOOKUP($BT471,Prisudvikling!$CC$7:$KP$63,M$3)&gt;0,HLOOKUP($BT471,Prisudvikling!$CC$7:$KP$63,M$3),"")</f>
        <v>205</v>
      </c>
      <c r="N471" s="105">
        <f>IF(HLOOKUP($BT471,Prisudvikling!$CC$7:$KP$63,N$3)&gt;0,HLOOKUP($BT471,Prisudvikling!$CC$7:$KP$63,N$3),"")</f>
        <v>1030</v>
      </c>
      <c r="O471" s="105">
        <f>IF(HLOOKUP($BT471,Prisudvikling!$CC$7:$KP$63,O$3)&gt;0,HLOOKUP($BT471,Prisudvikling!$CC$7:$KP$63,O$3),"")</f>
        <v>591</v>
      </c>
      <c r="P471" s="105">
        <f>IF(HLOOKUP($BT471,Prisudvikling!$CC$7:$KP$63,P$3)&gt;0,HLOOKUP($BT471,Prisudvikling!$CC$7:$KP$63,P$3),"")</f>
        <v>560</v>
      </c>
      <c r="Q471" s="105">
        <f>IF(HLOOKUP($BT471,Prisudvikling!$CC$7:$KP$63,Q$3)&gt;0,HLOOKUP($BT471,Prisudvikling!$CC$7:$KP$63,Q$3),"")</f>
        <v>1300</v>
      </c>
      <c r="R471" s="105">
        <f>IF(HLOOKUP($BT471,Prisudvikling!$CC$7:$KP$63,R$3)&gt;0,HLOOKUP($BT471,Prisudvikling!$CC$7:$KP$63,R$3),"")</f>
        <v>831</v>
      </c>
      <c r="S471" s="105">
        <f>IF(HLOOKUP($BT471,Prisudvikling!$CC$7:$KP$63,S$3)&gt;0,HLOOKUP($BT471,Prisudvikling!$CC$7:$KP$63,S$3),"")</f>
        <v>468</v>
      </c>
      <c r="T471" s="105">
        <f>IF(HLOOKUP($BT471,Prisudvikling!$CC$7:$KP$63,T$3)&gt;0,HLOOKUP($BT471,Prisudvikling!$CC$7:$KP$63,T$3),"")</f>
        <v>495</v>
      </c>
      <c r="U471" s="105">
        <f>IF(HLOOKUP($BT471,Prisudvikling!$CC$7:$KP$63,U$3)&gt;0,HLOOKUP($BT471,Prisudvikling!$CC$7:$KP$63,U$3),"")</f>
        <v>232.75</v>
      </c>
      <c r="V471" s="105">
        <f>IF(HLOOKUP($BT471,Prisudvikling!$CC$7:$KP$63,V$3)&gt;0,HLOOKUP($BT471,Prisudvikling!$CC$7:$KP$63,V$3),"")</f>
        <v>246.75</v>
      </c>
      <c r="W471" s="105">
        <f>IF(HLOOKUP($BT471,Prisudvikling!$CC$7:$KP$63,W$3)&gt;0,HLOOKUP($BT471,Prisudvikling!$CC$7:$KP$63,W$3),"")</f>
        <v>274.75</v>
      </c>
      <c r="X471" s="32" t="str">
        <f>IF(HLOOKUP($BT471,Prisudvikling!$CC$7:$KP$63,X$3)&gt;0,HLOOKUP($BT471,Prisudvikling!$CC$7:$KP$63,X$3),"")</f>
        <v/>
      </c>
      <c r="Y471" s="32">
        <f>IF(HLOOKUP($BT471,Prisudvikling!$CC$7:$KP$63,Y$3)&gt;0,HLOOKUP($BT471,Prisudvikling!$CC$7:$KP$63,Y$3),"")</f>
        <v>1.0745105940028878</v>
      </c>
      <c r="Z471" s="32">
        <f>IF(HLOOKUP($BT471,Prisudvikling!$CC$7:$KP$63,Z$3)&gt;0,HLOOKUP($BT471,Prisudvikling!$CC$7:$KP$63,Z$3),"")</f>
        <v>2.6526980289446294</v>
      </c>
      <c r="AA471" s="32">
        <f>IF(HLOOKUP($BT471,Prisudvikling!$CC$7:$KP$63,AA$3)&gt;0,HLOOKUP($BT471,Prisudvikling!$CC$7:$KP$63,AA$3),"")</f>
        <v>1.5983345085792957</v>
      </c>
      <c r="AB471" s="32">
        <f>IF(HLOOKUP($BT471,Prisudvikling!$CC$7:$KP$63,AB$3)&gt;0,HLOOKUP($BT471,Prisudvikling!$CC$7:$KP$63,AB$3),"")</f>
        <v>12.303146301333065</v>
      </c>
      <c r="AC471" s="32">
        <f>IF(HLOOKUP($BT471,Prisudvikling!$CC$7:$KP$63,AC$3)&gt;0,HLOOKUP($BT471,Prisudvikling!$CC$7:$KP$63,AC$3),"")</f>
        <v>11.5</v>
      </c>
      <c r="AD471" s="32" t="str">
        <f>IF(HLOOKUP($BT471,Prisudvikling!$CC$7:$KP$63,AD$3)&gt;0,HLOOKUP($BT471,Prisudvikling!$CC$7:$KP$63,AD$3),"")</f>
        <v/>
      </c>
      <c r="AE471" s="32" t="str">
        <f>IF(HLOOKUP($BT471,Prisudvikling!$CC$7:$KP$63,AE$3)&gt;0,HLOOKUP($BT471,Prisudvikling!$CC$7:$KP$63,AE$3),"")</f>
        <v/>
      </c>
      <c r="AF471" s="32">
        <f>IF(HLOOKUP($BT471,Prisudvikling!$CC$7:$KP$63,AF$3)&gt;0,HLOOKUP($BT471,Prisudvikling!$CC$7:$KP$63,AF$3),"")</f>
        <v>850</v>
      </c>
      <c r="AG471" s="32">
        <f>IF(HLOOKUP($BT471,Prisudvikling!$CC$7:$KP$63,AG$3)&gt;0,HLOOKUP($BT471,Prisudvikling!$CC$7:$KP$63,AG$3),"")</f>
        <v>2090</v>
      </c>
      <c r="AH471" s="32">
        <f>IF(HLOOKUP($BT471,Prisudvikling!$CC$7:$KP$63,AH$3)&gt;0,HLOOKUP($BT471,Prisudvikling!$CC$7:$KP$63,AH$3),"")</f>
        <v>1260</v>
      </c>
      <c r="AI471" s="32">
        <f>IF(HLOOKUP($BT471,Prisudvikling!$CC$7:$KP$63,AI$3)&gt;0,HLOOKUP($BT471,Prisudvikling!$CC$7:$KP$63,AI$3),"")</f>
        <v>9710</v>
      </c>
      <c r="AJ471" s="32">
        <f>IF(HLOOKUP($BT471,Prisudvikling!$CC$7:$KP$63,AJ$3)&gt;0,HLOOKUP($BT471,Prisudvikling!$CC$7:$KP$63,AJ$3),"")</f>
        <v>9080</v>
      </c>
      <c r="AK471" s="32" t="str">
        <f>IF(HLOOKUP($BT471,Prisudvikling!$CC$7:$KP$63,AK$3)&gt;0,HLOOKUP($BT471,Prisudvikling!$CC$7:$KP$63,AK$3),"")</f>
        <v xml:space="preserve"> </v>
      </c>
      <c r="AL471" s="32" t="str">
        <f>IF(HLOOKUP($BT471,Prisudvikling!$CC$7:$KP$63,AL$3)&gt;0,HLOOKUP($BT471,Prisudvikling!$CC$7:$KP$63,AL$3),"")</f>
        <v/>
      </c>
      <c r="AM471" s="32" t="str">
        <f>IF(HLOOKUP($BT471,Prisudvikling!$CC$7:$KP$63,AM$3)&gt;0,HLOOKUP($BT471,Prisudvikling!$CC$7:$KP$63,AM$3),"")</f>
        <v/>
      </c>
      <c r="AN471" s="113">
        <f>IF(HLOOKUP($BT471,Prisudvikling!$CC$7:$KP$63,AN$3)&gt;0,HLOOKUP($BT471,Prisudvikling!$CC$7:$KP$63,AN$3),"")</f>
        <v>196.19192634228853</v>
      </c>
      <c r="AO471" s="113">
        <f>IF(HLOOKUP($BT471,Prisudvikling!$CC$7:$KP$63,AO$3)&gt;0,HLOOKUP($BT471,Prisudvikling!$CC$7:$KP$63,AO$3),"")</f>
        <v>204.2</v>
      </c>
      <c r="AP471" s="113">
        <f>IF(HLOOKUP($BT471,Prisudvikling!$CC$7:$KP$63,AP$3)&gt;0,HLOOKUP($BT471,Prisudvikling!$CC$7:$KP$63,AP$3),"")</f>
        <v>202.79265096240422</v>
      </c>
      <c r="AQ471" s="113">
        <f>IF(HLOOKUP($BT471,Prisudvikling!$CC$7:$KP$63,AQ$3)&gt;0,HLOOKUP($BT471,Prisudvikling!$CC$7:$KP$63,AQ$3),"")</f>
        <v>169.01090343927834</v>
      </c>
      <c r="AR471" s="113">
        <f>IF(HLOOKUP($BT471,Prisudvikling!$CC$7:$KP$63,AR$3)&gt;0,HLOOKUP($BT471,Prisudvikling!$CC$7:$KP$63,AR$3),"")</f>
        <v>177</v>
      </c>
      <c r="AS471" s="113">
        <f>IF(HLOOKUP($BT471,Prisudvikling!$CC$7:$KP$63,AS$3)&gt;0,HLOOKUP($BT471,Prisudvikling!$CC$7:$KP$63,AS$3),"")</f>
        <v>162.03993332052403</v>
      </c>
      <c r="AT471" s="113">
        <f>IF(HLOOKUP($BT471,Prisudvikling!$CC$7:$KP$63,AT$3)&gt;0,HLOOKUP($BT471,Prisudvikling!$CC$7:$KP$63,AT$3),"")</f>
        <v>143.18137258556541</v>
      </c>
      <c r="AU471" s="113">
        <f>IF(HLOOKUP($BT471,Prisudvikling!$CC$7:$KP$63,AU$3)&gt;0,HLOOKUP($BT471,Prisudvikling!$CC$7:$KP$63,AU$3),"")</f>
        <v>151.19999999999999</v>
      </c>
      <c r="AV471" s="113" t="str">
        <f>IF(HLOOKUP($BT471,Prisudvikling!$CC$7:$KP$63,AV$3)&gt;0,HLOOKUP($BT471,Prisudvikling!$CC$7:$KP$63,AV$3),"")</f>
        <v/>
      </c>
      <c r="AW471" s="113">
        <f>IF(HLOOKUP($BT471,Prisudvikling!$CC$7:$KP$63,AW$3)&gt;0,HLOOKUP($BT471,Prisudvikling!$CC$7:$KP$63,AW$3),"")</f>
        <v>163.59014113224663</v>
      </c>
      <c r="AX471" s="113">
        <f>IF(HLOOKUP($BT471,Prisudvikling!$CC$7:$KP$63,AX$3)&gt;0,HLOOKUP($BT471,Prisudvikling!$CC$7:$KP$63,AX$3),"")</f>
        <v>171.6</v>
      </c>
      <c r="BT471">
        <f t="shared" si="32"/>
        <v>148</v>
      </c>
    </row>
    <row r="472" spans="1:72" x14ac:dyDescent="0.2">
      <c r="A472" s="82">
        <f>IF(HLOOKUP($BT472,Prisudvikling!$CC$7:$KP$63,D$3)&gt;0,YEAR(C472),0)</f>
        <v>2014</v>
      </c>
      <c r="B472" s="82">
        <f>IF(HLOOKUP($BT472,Prisudvikling!$CC$7:$KP$63,D$3)&gt;0,MONTH(C472),0)</f>
        <v>4</v>
      </c>
      <c r="C472" s="65">
        <f>IF(HLOOKUP($BT472,Prisudvikling!$CC$7:$KP$63,D$3)&gt;0,HLOOKUP($BT472,Prisudvikling!$CC$7:$KP$63,C$3),"")</f>
        <v>41747</v>
      </c>
      <c r="D472" s="105">
        <f>IF(HLOOKUP($BT472,Prisudvikling!$CC$7:$KP$63,D$3)&gt;0,HLOOKUP($BT472,Prisudvikling!$CC$7:$KP$63,D$3),"")</f>
        <v>135</v>
      </c>
      <c r="E472" s="105">
        <f>IF(HLOOKUP($BT472,Prisudvikling!$CC$7:$KP$63,E$3)&gt;0,HLOOKUP($BT472,Prisudvikling!$CC$7:$KP$63,E$3),"")</f>
        <v>148</v>
      </c>
      <c r="F472" s="105">
        <f>IF(HLOOKUP($BT472,Prisudvikling!$CC$7:$KP$63,F$3)&gt;0,HLOOKUP($BT472,Prisudvikling!$CC$7:$KP$63,F$3),"")</f>
        <v>128.5</v>
      </c>
      <c r="G472" s="105">
        <f>IF(HLOOKUP($BT472,Prisudvikling!$CC$7:$KP$63,G$3)&gt;0,HLOOKUP($BT472,Prisudvikling!$CC$7:$KP$63,G$3),"")</f>
        <v>152</v>
      </c>
      <c r="H472" s="105">
        <f>IF(HLOOKUP($BT472,Prisudvikling!$CC$7:$KP$63,H$3)&gt;0,HLOOKUP($BT472,Prisudvikling!$CC$7:$KP$63,H$3),"")</f>
        <v>129</v>
      </c>
      <c r="I472" s="105">
        <f>IF(HLOOKUP($BT472,Prisudvikling!$CC$7:$KP$63,I$3)&gt;0,HLOOKUP($BT472,Prisudvikling!$CC$7:$KP$63,I$3),"")</f>
        <v>338</v>
      </c>
      <c r="J472" s="105">
        <f>IF(HLOOKUP($BT472,Prisudvikling!$CC$7:$KP$63,J$3)&gt;0,HLOOKUP($BT472,Prisudvikling!$CC$7:$KP$63,J$3),"")</f>
        <v>755.5</v>
      </c>
      <c r="K472" s="105">
        <f>IF(HLOOKUP($BT472,Prisudvikling!$CC$7:$KP$63,K$3)&gt;0,HLOOKUP($BT472,Prisudvikling!$CC$7:$KP$63,K$3),"")</f>
        <v>243</v>
      </c>
      <c r="L472" s="105">
        <f>IF(HLOOKUP($BT472,Prisudvikling!$CC$7:$KP$63,L$3)&gt;0,HLOOKUP($BT472,Prisudvikling!$CC$7:$KP$63,L$3),"")</f>
        <v>230</v>
      </c>
      <c r="M472" s="105">
        <f>IF(HLOOKUP($BT472,Prisudvikling!$CC$7:$KP$63,M$3)&gt;0,HLOOKUP($BT472,Prisudvikling!$CC$7:$KP$63,M$3),"")</f>
        <v>205</v>
      </c>
      <c r="N472" s="105">
        <f>IF(HLOOKUP($BT472,Prisudvikling!$CC$7:$KP$63,N$3)&gt;0,HLOOKUP($BT472,Prisudvikling!$CC$7:$KP$63,N$3),"")</f>
        <v>1030</v>
      </c>
      <c r="O472" s="105">
        <f>IF(HLOOKUP($BT472,Prisudvikling!$CC$7:$KP$63,O$3)&gt;0,HLOOKUP($BT472,Prisudvikling!$CC$7:$KP$63,O$3),"")</f>
        <v>591</v>
      </c>
      <c r="P472" s="105">
        <f>IF(HLOOKUP($BT472,Prisudvikling!$CC$7:$KP$63,P$3)&gt;0,HLOOKUP($BT472,Prisudvikling!$CC$7:$KP$63,P$3),"")</f>
        <v>560</v>
      </c>
      <c r="Q472" s="105">
        <f>IF(HLOOKUP($BT472,Prisudvikling!$CC$7:$KP$63,Q$3)&gt;0,HLOOKUP($BT472,Prisudvikling!$CC$7:$KP$63,Q$3),"")</f>
        <v>1300</v>
      </c>
      <c r="R472" s="105">
        <f>IF(HLOOKUP($BT472,Prisudvikling!$CC$7:$KP$63,R$3)&gt;0,HLOOKUP($BT472,Prisudvikling!$CC$7:$KP$63,R$3),"")</f>
        <v>831</v>
      </c>
      <c r="S472" s="105">
        <f>IF(HLOOKUP($BT472,Prisudvikling!$CC$7:$KP$63,S$3)&gt;0,HLOOKUP($BT472,Prisudvikling!$CC$7:$KP$63,S$3),"")</f>
        <v>468</v>
      </c>
      <c r="T472" s="105">
        <f>IF(HLOOKUP($BT472,Prisudvikling!$CC$7:$KP$63,T$3)&gt;0,HLOOKUP($BT472,Prisudvikling!$CC$7:$KP$63,T$3),"")</f>
        <v>495</v>
      </c>
      <c r="U472" s="105">
        <f>IF(HLOOKUP($BT472,Prisudvikling!$CC$7:$KP$63,U$3)&gt;0,HLOOKUP($BT472,Prisudvikling!$CC$7:$KP$63,U$3),"")</f>
        <v>232.75</v>
      </c>
      <c r="V472" s="105">
        <f>IF(HLOOKUP($BT472,Prisudvikling!$CC$7:$KP$63,V$3)&gt;0,HLOOKUP($BT472,Prisudvikling!$CC$7:$KP$63,V$3),"")</f>
        <v>246.75</v>
      </c>
      <c r="W472" s="105">
        <f>IF(HLOOKUP($BT472,Prisudvikling!$CC$7:$KP$63,W$3)&gt;0,HLOOKUP($BT472,Prisudvikling!$CC$7:$KP$63,W$3),"")</f>
        <v>274.75</v>
      </c>
      <c r="X472" s="32" t="str">
        <f>IF(HLOOKUP($BT472,Prisudvikling!$CC$7:$KP$63,X$3)&gt;0,HLOOKUP($BT472,Prisudvikling!$CC$7:$KP$63,X$3),"")</f>
        <v/>
      </c>
      <c r="Y472" s="32">
        <f>IF(HLOOKUP($BT472,Prisudvikling!$CC$7:$KP$63,Y$3)&gt;0,HLOOKUP($BT472,Prisudvikling!$CC$7:$KP$63,Y$3),"")</f>
        <v>1.0745105940028878</v>
      </c>
      <c r="Z472" s="32">
        <f>IF(HLOOKUP($BT472,Prisudvikling!$CC$7:$KP$63,Z$3)&gt;0,HLOOKUP($BT472,Prisudvikling!$CC$7:$KP$63,Z$3),"")</f>
        <v>2.6526980289446294</v>
      </c>
      <c r="AA472" s="32">
        <f>IF(HLOOKUP($BT472,Prisudvikling!$CC$7:$KP$63,AA$3)&gt;0,HLOOKUP($BT472,Prisudvikling!$CC$7:$KP$63,AA$3),"")</f>
        <v>1.5983345085792957</v>
      </c>
      <c r="AB472" s="32">
        <f>IF(HLOOKUP($BT472,Prisudvikling!$CC$7:$KP$63,AB$3)&gt;0,HLOOKUP($BT472,Prisudvikling!$CC$7:$KP$63,AB$3),"")</f>
        <v>12.303146301333065</v>
      </c>
      <c r="AC472" s="32">
        <f>IF(HLOOKUP($BT472,Prisudvikling!$CC$7:$KP$63,AC$3)&gt;0,HLOOKUP($BT472,Prisudvikling!$CC$7:$KP$63,AC$3),"")</f>
        <v>11.5</v>
      </c>
      <c r="AD472" s="32" t="str">
        <f>IF(HLOOKUP($BT472,Prisudvikling!$CC$7:$KP$63,AD$3)&gt;0,HLOOKUP($BT472,Prisudvikling!$CC$7:$KP$63,AD$3),"")</f>
        <v/>
      </c>
      <c r="AE472" s="32" t="str">
        <f>IF(HLOOKUP($BT472,Prisudvikling!$CC$7:$KP$63,AE$3)&gt;0,HLOOKUP($BT472,Prisudvikling!$CC$7:$KP$63,AE$3),"")</f>
        <v/>
      </c>
      <c r="AF472" s="32">
        <f>IF(HLOOKUP($BT472,Prisudvikling!$CC$7:$KP$63,AF$3)&gt;0,HLOOKUP($BT472,Prisudvikling!$CC$7:$KP$63,AF$3),"")</f>
        <v>850</v>
      </c>
      <c r="AG472" s="32">
        <f>IF(HLOOKUP($BT472,Prisudvikling!$CC$7:$KP$63,AG$3)&gt;0,HLOOKUP($BT472,Prisudvikling!$CC$7:$KP$63,AG$3),"")</f>
        <v>2090</v>
      </c>
      <c r="AH472" s="32">
        <f>IF(HLOOKUP($BT472,Prisudvikling!$CC$7:$KP$63,AH$3)&gt;0,HLOOKUP($BT472,Prisudvikling!$CC$7:$KP$63,AH$3),"")</f>
        <v>1260</v>
      </c>
      <c r="AI472" s="32">
        <f>IF(HLOOKUP($BT472,Prisudvikling!$CC$7:$KP$63,AI$3)&gt;0,HLOOKUP($BT472,Prisudvikling!$CC$7:$KP$63,AI$3),"")</f>
        <v>9710</v>
      </c>
      <c r="AJ472" s="32">
        <f>IF(HLOOKUP($BT472,Prisudvikling!$CC$7:$KP$63,AJ$3)&gt;0,HLOOKUP($BT472,Prisudvikling!$CC$7:$KP$63,AJ$3),"")</f>
        <v>9080</v>
      </c>
      <c r="AK472" s="32" t="str">
        <f>IF(HLOOKUP($BT472,Prisudvikling!$CC$7:$KP$63,AK$3)&gt;0,HLOOKUP($BT472,Prisudvikling!$CC$7:$KP$63,AK$3),"")</f>
        <v xml:space="preserve"> </v>
      </c>
      <c r="AL472" s="32" t="str">
        <f>IF(HLOOKUP($BT472,Prisudvikling!$CC$7:$KP$63,AL$3)&gt;0,HLOOKUP($BT472,Prisudvikling!$CC$7:$KP$63,AL$3),"")</f>
        <v/>
      </c>
      <c r="AM472" s="32" t="str">
        <f>IF(HLOOKUP($BT472,Prisudvikling!$CC$7:$KP$63,AM$3)&gt;0,HLOOKUP($BT472,Prisudvikling!$CC$7:$KP$63,AM$3),"")</f>
        <v/>
      </c>
      <c r="AN472" s="113">
        <f>IF(HLOOKUP($BT472,Prisudvikling!$CC$7:$KP$63,AN$3)&gt;0,HLOOKUP($BT472,Prisudvikling!$CC$7:$KP$63,AN$3),"")</f>
        <v>196.19192634228853</v>
      </c>
      <c r="AO472" s="113">
        <f>IF(HLOOKUP($BT472,Prisudvikling!$CC$7:$KP$63,AO$3)&gt;0,HLOOKUP($BT472,Prisudvikling!$CC$7:$KP$63,AO$3),"")</f>
        <v>204.2</v>
      </c>
      <c r="AP472" s="113">
        <f>IF(HLOOKUP($BT472,Prisudvikling!$CC$7:$KP$63,AP$3)&gt;0,HLOOKUP($BT472,Prisudvikling!$CC$7:$KP$63,AP$3),"")</f>
        <v>202.79265096240422</v>
      </c>
      <c r="AQ472" s="113">
        <f>IF(HLOOKUP($BT472,Prisudvikling!$CC$7:$KP$63,AQ$3)&gt;0,HLOOKUP($BT472,Prisudvikling!$CC$7:$KP$63,AQ$3),"")</f>
        <v>169.01090343927834</v>
      </c>
      <c r="AR472" s="113">
        <f>IF(HLOOKUP($BT472,Prisudvikling!$CC$7:$KP$63,AR$3)&gt;0,HLOOKUP($BT472,Prisudvikling!$CC$7:$KP$63,AR$3),"")</f>
        <v>177</v>
      </c>
      <c r="AS472" s="113">
        <f>IF(HLOOKUP($BT472,Prisudvikling!$CC$7:$KP$63,AS$3)&gt;0,HLOOKUP($BT472,Prisudvikling!$CC$7:$KP$63,AS$3),"")</f>
        <v>162.03993332052403</v>
      </c>
      <c r="AT472" s="113">
        <f>IF(HLOOKUP($BT472,Prisudvikling!$CC$7:$KP$63,AT$3)&gt;0,HLOOKUP($BT472,Prisudvikling!$CC$7:$KP$63,AT$3),"")</f>
        <v>143.18137258556541</v>
      </c>
      <c r="AU472" s="113">
        <f>IF(HLOOKUP($BT472,Prisudvikling!$CC$7:$KP$63,AU$3)&gt;0,HLOOKUP($BT472,Prisudvikling!$CC$7:$KP$63,AU$3),"")</f>
        <v>151.19999999999999</v>
      </c>
      <c r="AV472" s="113" t="str">
        <f>IF(HLOOKUP($BT472,Prisudvikling!$CC$7:$KP$63,AV$3)&gt;0,HLOOKUP($BT472,Prisudvikling!$CC$7:$KP$63,AV$3),"")</f>
        <v/>
      </c>
      <c r="AW472" s="113">
        <f>IF(HLOOKUP($BT472,Prisudvikling!$CC$7:$KP$63,AW$3)&gt;0,HLOOKUP($BT472,Prisudvikling!$CC$7:$KP$63,AW$3),"")</f>
        <v>163.59014113224663</v>
      </c>
      <c r="AX472" s="113">
        <f>IF(HLOOKUP($BT472,Prisudvikling!$CC$7:$KP$63,AX$3)&gt;0,HLOOKUP($BT472,Prisudvikling!$CC$7:$KP$63,AX$3),"")</f>
        <v>171.6</v>
      </c>
      <c r="BT472">
        <f t="shared" si="32"/>
        <v>149</v>
      </c>
    </row>
    <row r="473" spans="1:72" x14ac:dyDescent="0.2">
      <c r="A473" s="82">
        <f>IF(HLOOKUP($BT473,Prisudvikling!$CC$7:$KP$63,D$3)&gt;0,YEAR(C473),0)</f>
        <v>2014</v>
      </c>
      <c r="B473" s="82">
        <f>IF(HLOOKUP($BT473,Prisudvikling!$CC$7:$KP$63,D$3)&gt;0,MONTH(C473),0)</f>
        <v>4</v>
      </c>
      <c r="C473" s="65">
        <f>IF(HLOOKUP($BT473,Prisudvikling!$CC$7:$KP$63,D$3)&gt;0,HLOOKUP($BT473,Prisudvikling!$CC$7:$KP$63,C$3),"")</f>
        <v>41754</v>
      </c>
      <c r="D473" s="105">
        <f>IF(HLOOKUP($BT473,Prisudvikling!$CC$7:$KP$63,D$3)&gt;0,HLOOKUP($BT473,Prisudvikling!$CC$7:$KP$63,D$3),"")</f>
        <v>136</v>
      </c>
      <c r="E473" s="105">
        <f>IF(HLOOKUP($BT473,Prisudvikling!$CC$7:$KP$63,E$3)&gt;0,HLOOKUP($BT473,Prisudvikling!$CC$7:$KP$63,E$3),"")</f>
        <v>148</v>
      </c>
      <c r="F473" s="105">
        <f>IF(HLOOKUP($BT473,Prisudvikling!$CC$7:$KP$63,F$3)&gt;0,HLOOKUP($BT473,Prisudvikling!$CC$7:$KP$63,F$3),"")</f>
        <v>129.5</v>
      </c>
      <c r="G473" s="105">
        <f>IF(HLOOKUP($BT473,Prisudvikling!$CC$7:$KP$63,G$3)&gt;0,HLOOKUP($BT473,Prisudvikling!$CC$7:$KP$63,G$3),"")</f>
        <v>152</v>
      </c>
      <c r="H473" s="105">
        <f>IF(HLOOKUP($BT473,Prisudvikling!$CC$7:$KP$63,H$3)&gt;0,HLOOKUP($BT473,Prisudvikling!$CC$7:$KP$63,H$3),"")</f>
        <v>129</v>
      </c>
      <c r="I473" s="105">
        <f>IF(HLOOKUP($BT473,Prisudvikling!$CC$7:$KP$63,I$3)&gt;0,HLOOKUP($BT473,Prisudvikling!$CC$7:$KP$63,I$3),"")</f>
        <v>329</v>
      </c>
      <c r="J473" s="105">
        <f>IF(HLOOKUP($BT473,Prisudvikling!$CC$7:$KP$63,J$3)&gt;0,HLOOKUP($BT473,Prisudvikling!$CC$7:$KP$63,J$3),"")</f>
        <v>755.5</v>
      </c>
      <c r="K473" s="105">
        <f>IF(HLOOKUP($BT473,Prisudvikling!$CC$7:$KP$63,K$3)&gt;0,HLOOKUP($BT473,Prisudvikling!$CC$7:$KP$63,K$3),"")</f>
        <v>244</v>
      </c>
      <c r="L473" s="105">
        <f>IF(HLOOKUP($BT473,Prisudvikling!$CC$7:$KP$63,L$3)&gt;0,HLOOKUP($BT473,Prisudvikling!$CC$7:$KP$63,L$3),"")</f>
        <v>230</v>
      </c>
      <c r="M473" s="105">
        <f>IF(HLOOKUP($BT473,Prisudvikling!$CC$7:$KP$63,M$3)&gt;0,HLOOKUP($BT473,Prisudvikling!$CC$7:$KP$63,M$3),"")</f>
        <v>205</v>
      </c>
      <c r="N473" s="105">
        <f>IF(HLOOKUP($BT473,Prisudvikling!$CC$7:$KP$63,N$3)&gt;0,HLOOKUP($BT473,Prisudvikling!$CC$7:$KP$63,N$3),"")</f>
        <v>1030</v>
      </c>
      <c r="O473" s="105">
        <f>IF(HLOOKUP($BT473,Prisudvikling!$CC$7:$KP$63,O$3)&gt;0,HLOOKUP($BT473,Prisudvikling!$CC$7:$KP$63,O$3),"")</f>
        <v>595.25</v>
      </c>
      <c r="P473" s="105">
        <f>IF(HLOOKUP($BT473,Prisudvikling!$CC$7:$KP$63,P$3)&gt;0,HLOOKUP($BT473,Prisudvikling!$CC$7:$KP$63,P$3),"")</f>
        <v>560</v>
      </c>
      <c r="Q473" s="105">
        <f>IF(HLOOKUP($BT473,Prisudvikling!$CC$7:$KP$63,Q$3)&gt;0,HLOOKUP($BT473,Prisudvikling!$CC$7:$KP$63,Q$3),"")</f>
        <v>1300</v>
      </c>
      <c r="R473" s="105">
        <f>IF(HLOOKUP($BT473,Prisudvikling!$CC$7:$KP$63,R$3)&gt;0,HLOOKUP($BT473,Prisudvikling!$CC$7:$KP$63,R$3),"")</f>
        <v>831</v>
      </c>
      <c r="S473" s="105">
        <f>IF(HLOOKUP($BT473,Prisudvikling!$CC$7:$KP$63,S$3)&gt;0,HLOOKUP($BT473,Prisudvikling!$CC$7:$KP$63,S$3),"")</f>
        <v>468</v>
      </c>
      <c r="T473" s="105">
        <f>IF(HLOOKUP($BT473,Prisudvikling!$CC$7:$KP$63,T$3)&gt;0,HLOOKUP($BT473,Prisudvikling!$CC$7:$KP$63,T$3),"")</f>
        <v>495</v>
      </c>
      <c r="U473" s="105">
        <f>IF(HLOOKUP($BT473,Prisudvikling!$CC$7:$KP$63,U$3)&gt;0,HLOOKUP($BT473,Prisudvikling!$CC$7:$KP$63,U$3),"")</f>
        <v>233.75</v>
      </c>
      <c r="V473" s="105">
        <f>IF(HLOOKUP($BT473,Prisudvikling!$CC$7:$KP$63,V$3)&gt;0,HLOOKUP($BT473,Prisudvikling!$CC$7:$KP$63,V$3),"")</f>
        <v>248</v>
      </c>
      <c r="W473" s="105">
        <f>IF(HLOOKUP($BT473,Prisudvikling!$CC$7:$KP$63,W$3)&gt;0,HLOOKUP($BT473,Prisudvikling!$CC$7:$KP$63,W$3),"")</f>
        <v>273.5</v>
      </c>
      <c r="X473" s="32" t="str">
        <f>IF(HLOOKUP($BT473,Prisudvikling!$CC$7:$KP$63,X$3)&gt;0,HLOOKUP($BT473,Prisudvikling!$CC$7:$KP$63,X$3),"")</f>
        <v/>
      </c>
      <c r="Y473" s="32">
        <f>IF(HLOOKUP($BT473,Prisudvikling!$CC$7:$KP$63,Y$3)&gt;0,HLOOKUP($BT473,Prisudvikling!$CC$7:$KP$63,Y$3),"")</f>
        <v>1.081226285215406</v>
      </c>
      <c r="Z473" s="32">
        <f>IF(HLOOKUP($BT473,Prisudvikling!$CC$7:$KP$63,Z$3)&gt;0,HLOOKUP($BT473,Prisudvikling!$CC$7:$KP$63,Z$3),"")</f>
        <v>2.6728451025821833</v>
      </c>
      <c r="AA473" s="32">
        <f>IF(HLOOKUP($BT473,Prisudvikling!$CC$7:$KP$63,AA$3)&gt;0,HLOOKUP($BT473,Prisudvikling!$CC$7:$KP$63,AA$3),"")</f>
        <v>1.5580403613041873</v>
      </c>
      <c r="AB473" s="32">
        <f>IF(HLOOKUP($BT473,Prisudvikling!$CC$7:$KP$63,AB$3)&gt;0,HLOOKUP($BT473,Prisudvikling!$CC$7:$KP$63,AB$3),"")</f>
        <v>11.819616534031766</v>
      </c>
      <c r="AC473" s="32">
        <f>IF(HLOOKUP($BT473,Prisudvikling!$CC$7:$KP$63,AC$3)&gt;0,HLOOKUP($BT473,Prisudvikling!$CC$7:$KP$63,AC$3),"")</f>
        <v>11.5</v>
      </c>
      <c r="AD473" s="32" t="str">
        <f>IF(HLOOKUP($BT473,Prisudvikling!$CC$7:$KP$63,AD$3)&gt;0,HLOOKUP($BT473,Prisudvikling!$CC$7:$KP$63,AD$3),"")</f>
        <v/>
      </c>
      <c r="AE473" s="32" t="str">
        <f>IF(HLOOKUP($BT473,Prisudvikling!$CC$7:$KP$63,AE$3)&gt;0,HLOOKUP($BT473,Prisudvikling!$CC$7:$KP$63,AE$3),"")</f>
        <v/>
      </c>
      <c r="AF473" s="32">
        <f>IF(HLOOKUP($BT473,Prisudvikling!$CC$7:$KP$63,AF$3)&gt;0,HLOOKUP($BT473,Prisudvikling!$CC$7:$KP$63,AF$3),"")</f>
        <v>850</v>
      </c>
      <c r="AG473" s="32">
        <f>IF(HLOOKUP($BT473,Prisudvikling!$CC$7:$KP$63,AG$3)&gt;0,HLOOKUP($BT473,Prisudvikling!$CC$7:$KP$63,AG$3),"")</f>
        <v>2110</v>
      </c>
      <c r="AH473" s="32">
        <f>IF(HLOOKUP($BT473,Prisudvikling!$CC$7:$KP$63,AH$3)&gt;0,HLOOKUP($BT473,Prisudvikling!$CC$7:$KP$63,AH$3),"")</f>
        <v>1230</v>
      </c>
      <c r="AI473" s="32">
        <f>IF(HLOOKUP($BT473,Prisudvikling!$CC$7:$KP$63,AI$3)&gt;0,HLOOKUP($BT473,Prisudvikling!$CC$7:$KP$63,AI$3),"")</f>
        <v>9330</v>
      </c>
      <c r="AJ473" s="32">
        <f>IF(HLOOKUP($BT473,Prisudvikling!$CC$7:$KP$63,AJ$3)&gt;0,HLOOKUP($BT473,Prisudvikling!$CC$7:$KP$63,AJ$3),"")</f>
        <v>9080</v>
      </c>
      <c r="AK473" s="32" t="str">
        <f>IF(HLOOKUP($BT473,Prisudvikling!$CC$7:$KP$63,AK$3)&gt;0,HLOOKUP($BT473,Prisudvikling!$CC$7:$KP$63,AK$3),"")</f>
        <v xml:space="preserve"> </v>
      </c>
      <c r="AL473" s="32" t="str">
        <f>IF(HLOOKUP($BT473,Prisudvikling!$CC$7:$KP$63,AL$3)&gt;0,HLOOKUP($BT473,Prisudvikling!$CC$7:$KP$63,AL$3),"")</f>
        <v/>
      </c>
      <c r="AM473" s="32" t="str">
        <f>IF(HLOOKUP($BT473,Prisudvikling!$CC$7:$KP$63,AM$3)&gt;0,HLOOKUP($BT473,Prisudvikling!$CC$7:$KP$63,AM$3),"")</f>
        <v/>
      </c>
      <c r="AN473" s="113">
        <f>IF(HLOOKUP($BT473,Prisudvikling!$CC$7:$KP$63,AN$3)&gt;0,HLOOKUP($BT473,Prisudvikling!$CC$7:$KP$63,AN$3),"")</f>
        <v>196.07751262742181</v>
      </c>
      <c r="AO473" s="113">
        <f>IF(HLOOKUP($BT473,Prisudvikling!$CC$7:$KP$63,AO$3)&gt;0,HLOOKUP($BT473,Prisudvikling!$CC$7:$KP$63,AO$3),"")</f>
        <v>204.1</v>
      </c>
      <c r="AP473" s="113">
        <f>IF(HLOOKUP($BT473,Prisudvikling!$CC$7:$KP$63,AP$3)&gt;0,HLOOKUP($BT473,Prisudvikling!$CC$7:$KP$63,AP$3),"")</f>
        <v>201.48291124737676</v>
      </c>
      <c r="AQ473" s="113">
        <f>IF(HLOOKUP($BT473,Prisudvikling!$CC$7:$KP$63,AQ$3)&gt;0,HLOOKUP($BT473,Prisudvikling!$CC$7:$KP$63,AQ$3),"")</f>
        <v>168.49330537682101</v>
      </c>
      <c r="AR473" s="113">
        <f>IF(HLOOKUP($BT473,Prisudvikling!$CC$7:$KP$63,AR$3)&gt;0,HLOOKUP($BT473,Prisudvikling!$CC$7:$KP$63,AR$3),"")</f>
        <v>176.5</v>
      </c>
      <c r="AS473" s="113">
        <f>IF(HLOOKUP($BT473,Prisudvikling!$CC$7:$KP$63,AS$3)&gt;0,HLOOKUP($BT473,Prisudvikling!$CC$7:$KP$63,AS$3),"")</f>
        <v>161.0117328547401</v>
      </c>
      <c r="AT473" s="113">
        <f>IF(HLOOKUP($BT473,Prisudvikling!$CC$7:$KP$63,AT$3)&gt;0,HLOOKUP($BT473,Prisudvikling!$CC$7:$KP$63,AT$3),"")</f>
        <v>143.82913545973943</v>
      </c>
      <c r="AU473" s="113">
        <f>IF(HLOOKUP($BT473,Prisudvikling!$CC$7:$KP$63,AU$3)&gt;0,HLOOKUP($BT473,Prisudvikling!$CC$7:$KP$63,AU$3),"")</f>
        <v>151.80000000000001</v>
      </c>
      <c r="AV473" s="113" t="str">
        <f>IF(HLOOKUP($BT473,Prisudvikling!$CC$7:$KP$63,AV$3)&gt;0,HLOOKUP($BT473,Prisudvikling!$CC$7:$KP$63,AV$3),"")</f>
        <v/>
      </c>
      <c r="AW473" s="113">
        <f>IF(HLOOKUP($BT473,Prisudvikling!$CC$7:$KP$63,AW$3)&gt;0,HLOOKUP($BT473,Prisudvikling!$CC$7:$KP$63,AW$3),"")</f>
        <v>163.4012328511092</v>
      </c>
      <c r="AX473" s="113">
        <f>IF(HLOOKUP($BT473,Prisudvikling!$CC$7:$KP$63,AX$3)&gt;0,HLOOKUP($BT473,Prisudvikling!$CC$7:$KP$63,AX$3),"")</f>
        <v>171.4</v>
      </c>
      <c r="BT473">
        <f t="shared" si="32"/>
        <v>150</v>
      </c>
    </row>
    <row r="474" spans="1:72" x14ac:dyDescent="0.2">
      <c r="A474" s="82">
        <f>IF(HLOOKUP($BT474,Prisudvikling!$CC$7:$KP$63,D$3)&gt;0,YEAR(C474),0)</f>
        <v>2014</v>
      </c>
      <c r="B474" s="82">
        <f>IF(HLOOKUP($BT474,Prisudvikling!$CC$7:$KP$63,D$3)&gt;0,MONTH(C474),0)</f>
        <v>5</v>
      </c>
      <c r="C474" s="65">
        <f>IF(HLOOKUP($BT474,Prisudvikling!$CC$7:$KP$63,D$3)&gt;0,HLOOKUP($BT474,Prisudvikling!$CC$7:$KP$63,C$3),"")</f>
        <v>41761</v>
      </c>
      <c r="D474" s="105">
        <f>IF(HLOOKUP($BT474,Prisudvikling!$CC$7:$KP$63,D$3)&gt;0,HLOOKUP($BT474,Prisudvikling!$CC$7:$KP$63,D$3),"")</f>
        <v>138</v>
      </c>
      <c r="E474" s="105">
        <f>IF(HLOOKUP($BT474,Prisudvikling!$CC$7:$KP$63,E$3)&gt;0,HLOOKUP($BT474,Prisudvikling!$CC$7:$KP$63,E$3),"")</f>
        <v>150</v>
      </c>
      <c r="F474" s="105">
        <f>IF(HLOOKUP($BT474,Prisudvikling!$CC$7:$KP$63,F$3)&gt;0,HLOOKUP($BT474,Prisudvikling!$CC$7:$KP$63,F$3),"")</f>
        <v>132</v>
      </c>
      <c r="G474" s="105">
        <f>IF(HLOOKUP($BT474,Prisudvikling!$CC$7:$KP$63,G$3)&gt;0,HLOOKUP($BT474,Prisudvikling!$CC$7:$KP$63,G$3),"")</f>
        <v>155</v>
      </c>
      <c r="H474" s="105">
        <f>IF(HLOOKUP($BT474,Prisudvikling!$CC$7:$KP$63,H$3)&gt;0,HLOOKUP($BT474,Prisudvikling!$CC$7:$KP$63,H$3),"")</f>
        <v>134</v>
      </c>
      <c r="I474" s="105">
        <f>IF(HLOOKUP($BT474,Prisudvikling!$CC$7:$KP$63,I$3)&gt;0,HLOOKUP($BT474,Prisudvikling!$CC$7:$KP$63,I$3),"")</f>
        <v>330.23</v>
      </c>
      <c r="J474" s="105">
        <f>IF(HLOOKUP($BT474,Prisudvikling!$CC$7:$KP$63,J$3)&gt;0,HLOOKUP($BT474,Prisudvikling!$CC$7:$KP$63,J$3),"")</f>
        <v>755.5</v>
      </c>
      <c r="K474" s="105">
        <f>IF(HLOOKUP($BT474,Prisudvikling!$CC$7:$KP$63,K$3)&gt;0,HLOOKUP($BT474,Prisudvikling!$CC$7:$KP$63,K$3),"")</f>
        <v>241</v>
      </c>
      <c r="L474" s="105">
        <f>IF(HLOOKUP($BT474,Prisudvikling!$CC$7:$KP$63,L$3)&gt;0,HLOOKUP($BT474,Prisudvikling!$CC$7:$KP$63,L$3),"")</f>
        <v>230</v>
      </c>
      <c r="M474" s="105">
        <f>IF(HLOOKUP($BT474,Prisudvikling!$CC$7:$KP$63,M$3)&gt;0,HLOOKUP($BT474,Prisudvikling!$CC$7:$KP$63,M$3),"")</f>
        <v>208.75</v>
      </c>
      <c r="N474" s="105">
        <f>IF(HLOOKUP($BT474,Prisudvikling!$CC$7:$KP$63,N$3)&gt;0,HLOOKUP($BT474,Prisudvikling!$CC$7:$KP$63,N$3),"")</f>
        <v>1030</v>
      </c>
      <c r="O474" s="105">
        <f>IF(HLOOKUP($BT474,Prisudvikling!$CC$7:$KP$63,O$3)&gt;0,HLOOKUP($BT474,Prisudvikling!$CC$7:$KP$63,O$3),"")</f>
        <v>591</v>
      </c>
      <c r="P474" s="105">
        <f>IF(HLOOKUP($BT474,Prisudvikling!$CC$7:$KP$63,P$3)&gt;0,HLOOKUP($BT474,Prisudvikling!$CC$7:$KP$63,P$3),"")</f>
        <v>560</v>
      </c>
      <c r="Q474" s="105">
        <f>IF(HLOOKUP($BT474,Prisudvikling!$CC$7:$KP$63,Q$3)&gt;0,HLOOKUP($BT474,Prisudvikling!$CC$7:$KP$63,Q$3),"")</f>
        <v>1300</v>
      </c>
      <c r="R474" s="105">
        <f>IF(HLOOKUP($BT474,Prisudvikling!$CC$7:$KP$63,R$3)&gt;0,HLOOKUP($BT474,Prisudvikling!$CC$7:$KP$63,R$3),"")</f>
        <v>831</v>
      </c>
      <c r="S474" s="105">
        <f>IF(HLOOKUP($BT474,Prisudvikling!$CC$7:$KP$63,S$3)&gt;0,HLOOKUP($BT474,Prisudvikling!$CC$7:$KP$63,S$3),"")</f>
        <v>470</v>
      </c>
      <c r="T474" s="105">
        <f>IF(HLOOKUP($BT474,Prisudvikling!$CC$7:$KP$63,T$3)&gt;0,HLOOKUP($BT474,Prisudvikling!$CC$7:$KP$63,T$3),"")</f>
        <v>495</v>
      </c>
      <c r="U474" s="105">
        <f>IF(HLOOKUP($BT474,Prisudvikling!$CC$7:$KP$63,U$3)&gt;0,HLOOKUP($BT474,Prisudvikling!$CC$7:$KP$63,U$3),"")</f>
        <v>234.5</v>
      </c>
      <c r="V474" s="105">
        <f>IF(HLOOKUP($BT474,Prisudvikling!$CC$7:$KP$63,V$3)&gt;0,HLOOKUP($BT474,Prisudvikling!$CC$7:$KP$63,V$3),"")</f>
        <v>248.5</v>
      </c>
      <c r="W474" s="105">
        <f>IF(HLOOKUP($BT474,Prisudvikling!$CC$7:$KP$63,W$3)&gt;0,HLOOKUP($BT474,Prisudvikling!$CC$7:$KP$63,W$3),"")</f>
        <v>274.25</v>
      </c>
      <c r="X474" s="32" t="str">
        <f>IF(HLOOKUP($BT474,Prisudvikling!$CC$7:$KP$63,X$3)&gt;0,HLOOKUP($BT474,Prisudvikling!$CC$7:$KP$63,X$3),"")</f>
        <v/>
      </c>
      <c r="Y474" s="32">
        <f>IF(HLOOKUP($BT474,Prisudvikling!$CC$7:$KP$63,Y$3)&gt;0,HLOOKUP($BT474,Prisudvikling!$CC$7:$KP$63,Y$3),"")</f>
        <v>1.1215204324905141</v>
      </c>
      <c r="Z474" s="32">
        <f>IF(HLOOKUP($BT474,Prisudvikling!$CC$7:$KP$63,Z$3)&gt;0,HLOOKUP($BT474,Prisudvikling!$CC$7:$KP$63,Z$3),"")</f>
        <v>2.6728451025821833</v>
      </c>
      <c r="AA474" s="32">
        <f>IF(HLOOKUP($BT474,Prisudvikling!$CC$7:$KP$63,AA$3)&gt;0,HLOOKUP($BT474,Prisudvikling!$CC$7:$KP$63,AA$3),"")</f>
        <v>1.5513246700916694</v>
      </c>
      <c r="AB474" s="32">
        <f>IF(HLOOKUP($BT474,Prisudvikling!$CC$7:$KP$63,AB$3)&gt;0,HLOOKUP($BT474,Prisudvikling!$CC$7:$KP$63,AB$3),"")</f>
        <v>12.222558006782849</v>
      </c>
      <c r="AC474" s="32">
        <f>IF(HLOOKUP($BT474,Prisudvikling!$CC$7:$KP$63,AC$3)&gt;0,HLOOKUP($BT474,Prisudvikling!$CC$7:$KP$63,AC$3),"")</f>
        <v>11.5</v>
      </c>
      <c r="AD474" s="32" t="str">
        <f>IF(HLOOKUP($BT474,Prisudvikling!$CC$7:$KP$63,AD$3)&gt;0,HLOOKUP($BT474,Prisudvikling!$CC$7:$KP$63,AD$3),"")</f>
        <v/>
      </c>
      <c r="AE474" s="32" t="str">
        <f>IF(HLOOKUP($BT474,Prisudvikling!$CC$7:$KP$63,AE$3)&gt;0,HLOOKUP($BT474,Prisudvikling!$CC$7:$KP$63,AE$3),"")</f>
        <v/>
      </c>
      <c r="AF474" s="32">
        <f>IF(HLOOKUP($BT474,Prisudvikling!$CC$7:$KP$63,AF$3)&gt;0,HLOOKUP($BT474,Prisudvikling!$CC$7:$KP$63,AF$3),"")</f>
        <v>890</v>
      </c>
      <c r="AG474" s="32">
        <f>IF(HLOOKUP($BT474,Prisudvikling!$CC$7:$KP$63,AG$3)&gt;0,HLOOKUP($BT474,Prisudvikling!$CC$7:$KP$63,AG$3),"")</f>
        <v>2110</v>
      </c>
      <c r="AH474" s="32">
        <f>IF(HLOOKUP($BT474,Prisudvikling!$CC$7:$KP$63,AH$3)&gt;0,HLOOKUP($BT474,Prisudvikling!$CC$7:$KP$63,AH$3),"")</f>
        <v>1220</v>
      </c>
      <c r="AI474" s="32">
        <f>IF(HLOOKUP($BT474,Prisudvikling!$CC$7:$KP$63,AI$3)&gt;0,HLOOKUP($BT474,Prisudvikling!$CC$7:$KP$63,AI$3),"")</f>
        <v>9650</v>
      </c>
      <c r="AJ474" s="32">
        <f>IF(HLOOKUP($BT474,Prisudvikling!$CC$7:$KP$63,AJ$3)&gt;0,HLOOKUP($BT474,Prisudvikling!$CC$7:$KP$63,AJ$3),"")</f>
        <v>9080</v>
      </c>
      <c r="AK474" s="32" t="str">
        <f>IF(HLOOKUP($BT474,Prisudvikling!$CC$7:$KP$63,AK$3)&gt;0,HLOOKUP($BT474,Prisudvikling!$CC$7:$KP$63,AK$3),"")</f>
        <v xml:space="preserve"> </v>
      </c>
      <c r="AL474" s="32" t="str">
        <f>IF(HLOOKUP($BT474,Prisudvikling!$CC$7:$KP$63,AL$3)&gt;0,HLOOKUP($BT474,Prisudvikling!$CC$7:$KP$63,AL$3),"")</f>
        <v/>
      </c>
      <c r="AM474" s="32" t="str">
        <f>IF(HLOOKUP($BT474,Prisudvikling!$CC$7:$KP$63,AM$3)&gt;0,HLOOKUP($BT474,Prisudvikling!$CC$7:$KP$63,AM$3),"")</f>
        <v/>
      </c>
      <c r="AN474" s="113">
        <f>IF(HLOOKUP($BT474,Prisudvikling!$CC$7:$KP$63,AN$3)&gt;0,HLOOKUP($BT474,Prisudvikling!$CC$7:$KP$63,AN$3),"")</f>
        <v>195.50493866152692</v>
      </c>
      <c r="AO474" s="113">
        <f>IF(HLOOKUP($BT474,Prisudvikling!$CC$7:$KP$63,AO$3)&gt;0,HLOOKUP($BT474,Prisudvikling!$CC$7:$KP$63,AO$3),"")</f>
        <v>203.5</v>
      </c>
      <c r="AP474" s="113">
        <f>IF(HLOOKUP($BT474,Prisudvikling!$CC$7:$KP$63,AP$3)&gt;0,HLOOKUP($BT474,Prisudvikling!$CC$7:$KP$63,AP$3),"")</f>
        <v>201.48291124737676</v>
      </c>
      <c r="AQ474" s="113">
        <f>IF(HLOOKUP($BT474,Prisudvikling!$CC$7:$KP$63,AQ$3)&gt;0,HLOOKUP($BT474,Prisudvikling!$CC$7:$KP$63,AQ$3),"")</f>
        <v>168.49330537682101</v>
      </c>
      <c r="AR474" s="113">
        <f>IF(HLOOKUP($BT474,Prisudvikling!$CC$7:$KP$63,AR$3)&gt;0,HLOOKUP($BT474,Prisudvikling!$CC$7:$KP$63,AR$3),"")</f>
        <v>176.5</v>
      </c>
      <c r="AS474" s="113">
        <f>IF(HLOOKUP($BT474,Prisudvikling!$CC$7:$KP$63,AS$3)&gt;0,HLOOKUP($BT474,Prisudvikling!$CC$7:$KP$63,AS$3),"")</f>
        <v>161.0117328547401</v>
      </c>
      <c r="AT474" s="113">
        <f>IF(HLOOKUP($BT474,Prisudvikling!$CC$7:$KP$63,AT$3)&gt;0,HLOOKUP($BT474,Prisudvikling!$CC$7:$KP$63,AT$3),"")</f>
        <v>143.82913545973943</v>
      </c>
      <c r="AU474" s="113">
        <f>IF(HLOOKUP($BT474,Prisudvikling!$CC$7:$KP$63,AU$3)&gt;0,HLOOKUP($BT474,Prisudvikling!$CC$7:$KP$63,AU$3),"")</f>
        <v>151.80000000000001</v>
      </c>
      <c r="AV474" s="113" t="str">
        <f>IF(HLOOKUP($BT474,Prisudvikling!$CC$7:$KP$63,AV$3)&gt;0,HLOOKUP($BT474,Prisudvikling!$CC$7:$KP$63,AV$3),"")</f>
        <v/>
      </c>
      <c r="AW474" s="113">
        <f>IF(HLOOKUP($BT474,Prisudvikling!$CC$7:$KP$63,AW$3)&gt;0,HLOOKUP($BT474,Prisudvikling!$CC$7:$KP$63,AW$3),"")</f>
        <v>163.4012328511092</v>
      </c>
      <c r="AX474" s="113">
        <f>IF(HLOOKUP($BT474,Prisudvikling!$CC$7:$KP$63,AX$3)&gt;0,HLOOKUP($BT474,Prisudvikling!$CC$7:$KP$63,AX$3),"")</f>
        <v>171.4</v>
      </c>
      <c r="BT474">
        <f t="shared" si="32"/>
        <v>151</v>
      </c>
    </row>
    <row r="475" spans="1:72" x14ac:dyDescent="0.2">
      <c r="A475" s="82">
        <f>IF(HLOOKUP($BT475,Prisudvikling!$CC$7:$KP$63,D$3)&gt;0,YEAR(C475),0)</f>
        <v>2014</v>
      </c>
      <c r="B475" s="82">
        <f>IF(HLOOKUP($BT475,Prisudvikling!$CC$7:$KP$63,D$3)&gt;0,MONTH(C475),0)</f>
        <v>5</v>
      </c>
      <c r="C475" s="65">
        <f>IF(HLOOKUP($BT475,Prisudvikling!$CC$7:$KP$63,D$3)&gt;0,HLOOKUP($BT475,Prisudvikling!$CC$7:$KP$63,C$3),"")</f>
        <v>41768</v>
      </c>
      <c r="D475" s="105">
        <f>IF(HLOOKUP($BT475,Prisudvikling!$CC$7:$KP$63,D$3)&gt;0,HLOOKUP($BT475,Prisudvikling!$CC$7:$KP$63,D$3),"")</f>
        <v>135</v>
      </c>
      <c r="E475" s="105">
        <f>IF(HLOOKUP($BT475,Prisudvikling!$CC$7:$KP$63,E$3)&gt;0,HLOOKUP($BT475,Prisudvikling!$CC$7:$KP$63,E$3),"")</f>
        <v>150</v>
      </c>
      <c r="F475" s="105">
        <f>IF(HLOOKUP($BT475,Prisudvikling!$CC$7:$KP$63,F$3)&gt;0,HLOOKUP($BT475,Prisudvikling!$CC$7:$KP$63,F$3),"")</f>
        <v>128.5</v>
      </c>
      <c r="G475" s="105">
        <f>IF(HLOOKUP($BT475,Prisudvikling!$CC$7:$KP$63,G$3)&gt;0,HLOOKUP($BT475,Prisudvikling!$CC$7:$KP$63,G$3),"")</f>
        <v>155</v>
      </c>
      <c r="H475" s="105">
        <f>IF(HLOOKUP($BT475,Prisudvikling!$CC$7:$KP$63,H$3)&gt;0,HLOOKUP($BT475,Prisudvikling!$CC$7:$KP$63,H$3),"")</f>
        <v>131</v>
      </c>
      <c r="I475" s="105">
        <f>IF(HLOOKUP($BT475,Prisudvikling!$CC$7:$KP$63,I$3)&gt;0,HLOOKUP($BT475,Prisudvikling!$CC$7:$KP$63,I$3),"")</f>
        <v>328</v>
      </c>
      <c r="J475" s="105">
        <f>IF(HLOOKUP($BT475,Prisudvikling!$CC$7:$KP$63,J$3)&gt;0,HLOOKUP($BT475,Prisudvikling!$CC$7:$KP$63,J$3),"")</f>
        <v>755.5</v>
      </c>
      <c r="K475" s="105">
        <f>IF(HLOOKUP($BT475,Prisudvikling!$CC$7:$KP$63,K$3)&gt;0,HLOOKUP($BT475,Prisudvikling!$CC$7:$KP$63,K$3),"")</f>
        <v>231.75</v>
      </c>
      <c r="L475" s="105">
        <f>IF(HLOOKUP($BT475,Prisudvikling!$CC$7:$KP$63,L$3)&gt;0,HLOOKUP($BT475,Prisudvikling!$CC$7:$KP$63,L$3),"")</f>
        <v>230</v>
      </c>
      <c r="M475" s="105">
        <f>IF(HLOOKUP($BT475,Prisudvikling!$CC$7:$KP$63,M$3)&gt;0,HLOOKUP($BT475,Prisudvikling!$CC$7:$KP$63,M$3),"")</f>
        <v>211</v>
      </c>
      <c r="N475" s="105">
        <f>IF(HLOOKUP($BT475,Prisudvikling!$CC$7:$KP$63,N$3)&gt;0,HLOOKUP($BT475,Prisudvikling!$CC$7:$KP$63,N$3),"")</f>
        <v>1030</v>
      </c>
      <c r="O475" s="105">
        <f>IF(HLOOKUP($BT475,Prisudvikling!$CC$7:$KP$63,O$3)&gt;0,HLOOKUP($BT475,Prisudvikling!$CC$7:$KP$63,O$3),"")</f>
        <v>589</v>
      </c>
      <c r="P475" s="105">
        <f>IF(HLOOKUP($BT475,Prisudvikling!$CC$7:$KP$63,P$3)&gt;0,HLOOKUP($BT475,Prisudvikling!$CC$7:$KP$63,P$3),"")</f>
        <v>560</v>
      </c>
      <c r="Q475" s="105">
        <f>IF(HLOOKUP($BT475,Prisudvikling!$CC$7:$KP$63,Q$3)&gt;0,HLOOKUP($BT475,Prisudvikling!$CC$7:$KP$63,Q$3),"")</f>
        <v>1300</v>
      </c>
      <c r="R475" s="105">
        <f>IF(HLOOKUP($BT475,Prisudvikling!$CC$7:$KP$63,R$3)&gt;0,HLOOKUP($BT475,Prisudvikling!$CC$7:$KP$63,R$3),"")</f>
        <v>831</v>
      </c>
      <c r="S475" s="105">
        <f>IF(HLOOKUP($BT475,Prisudvikling!$CC$7:$KP$63,S$3)&gt;0,HLOOKUP($BT475,Prisudvikling!$CC$7:$KP$63,S$3),"")</f>
        <v>470</v>
      </c>
      <c r="T475" s="105">
        <f>IF(HLOOKUP($BT475,Prisudvikling!$CC$7:$KP$63,T$3)&gt;0,HLOOKUP($BT475,Prisudvikling!$CC$7:$KP$63,T$3),"")</f>
        <v>495</v>
      </c>
      <c r="U475" s="105">
        <f>IF(HLOOKUP($BT475,Prisudvikling!$CC$7:$KP$63,U$3)&gt;0,HLOOKUP($BT475,Prisudvikling!$CC$7:$KP$63,U$3),"")</f>
        <v>237.25</v>
      </c>
      <c r="V475" s="105">
        <f>IF(HLOOKUP($BT475,Prisudvikling!$CC$7:$KP$63,V$3)&gt;0,HLOOKUP($BT475,Prisudvikling!$CC$7:$KP$63,V$3),"")</f>
        <v>255</v>
      </c>
      <c r="W475" s="105">
        <f>IF(HLOOKUP($BT475,Prisudvikling!$CC$7:$KP$63,W$3)&gt;0,HLOOKUP($BT475,Prisudvikling!$CC$7:$KP$63,W$3),"")</f>
        <v>284.25</v>
      </c>
      <c r="X475" s="32" t="str">
        <f>IF(HLOOKUP($BT475,Prisudvikling!$CC$7:$KP$63,X$3)&gt;0,HLOOKUP($BT475,Prisudvikling!$CC$7:$KP$63,X$3),"")</f>
        <v/>
      </c>
      <c r="Y475" s="32">
        <f>IF(HLOOKUP($BT475,Prisudvikling!$CC$7:$KP$63,Y$3)&gt;0,HLOOKUP($BT475,Prisudvikling!$CC$7:$KP$63,Y$3),"")</f>
        <v>1.1215204324905141</v>
      </c>
      <c r="Z475" s="32">
        <f>IF(HLOOKUP($BT475,Prisudvikling!$CC$7:$KP$63,Z$3)&gt;0,HLOOKUP($BT475,Prisudvikling!$CC$7:$KP$63,Z$3),"")</f>
        <v>2.6728451025821833</v>
      </c>
      <c r="AA475" s="32">
        <f>IF(HLOOKUP($BT475,Prisudvikling!$CC$7:$KP$63,AA$3)&gt;0,HLOOKUP($BT475,Prisudvikling!$CC$7:$KP$63,AA$3),"")</f>
        <v>1.5513246700916694</v>
      </c>
      <c r="AB475" s="32">
        <f>IF(HLOOKUP($BT475,Prisudvikling!$CC$7:$KP$63,AB$3)&gt;0,HLOOKUP($BT475,Prisudvikling!$CC$7:$KP$63,AB$3),"")</f>
        <v>12.222558006782849</v>
      </c>
      <c r="AC475" s="32">
        <f>IF(HLOOKUP($BT475,Prisudvikling!$CC$7:$KP$63,AC$3)&gt;0,HLOOKUP($BT475,Prisudvikling!$CC$7:$KP$63,AC$3),"")</f>
        <v>11.5</v>
      </c>
      <c r="AD475" s="32" t="str">
        <f>IF(HLOOKUP($BT475,Prisudvikling!$CC$7:$KP$63,AD$3)&gt;0,HLOOKUP($BT475,Prisudvikling!$CC$7:$KP$63,AD$3),"")</f>
        <v/>
      </c>
      <c r="AE475" s="32" t="str">
        <f>IF(HLOOKUP($BT475,Prisudvikling!$CC$7:$KP$63,AE$3)&gt;0,HLOOKUP($BT475,Prisudvikling!$CC$7:$KP$63,AE$3),"")</f>
        <v/>
      </c>
      <c r="AF475" s="32">
        <f>IF(HLOOKUP($BT475,Prisudvikling!$CC$7:$KP$63,AF$3)&gt;0,HLOOKUP($BT475,Prisudvikling!$CC$7:$KP$63,AF$3),"")</f>
        <v>890</v>
      </c>
      <c r="AG475" s="32">
        <f>IF(HLOOKUP($BT475,Prisudvikling!$CC$7:$KP$63,AG$3)&gt;0,HLOOKUP($BT475,Prisudvikling!$CC$7:$KP$63,AG$3),"")</f>
        <v>2110</v>
      </c>
      <c r="AH475" s="32">
        <f>IF(HLOOKUP($BT475,Prisudvikling!$CC$7:$KP$63,AH$3)&gt;0,HLOOKUP($BT475,Prisudvikling!$CC$7:$KP$63,AH$3),"")</f>
        <v>1220</v>
      </c>
      <c r="AI475" s="32">
        <f>IF(HLOOKUP($BT475,Prisudvikling!$CC$7:$KP$63,AI$3)&gt;0,HLOOKUP($BT475,Prisudvikling!$CC$7:$KP$63,AI$3),"")</f>
        <v>9650</v>
      </c>
      <c r="AJ475" s="32">
        <f>IF(HLOOKUP($BT475,Prisudvikling!$CC$7:$KP$63,AJ$3)&gt;0,HLOOKUP($BT475,Prisudvikling!$CC$7:$KP$63,AJ$3),"")</f>
        <v>9080</v>
      </c>
      <c r="AK475" s="32" t="str">
        <f>IF(HLOOKUP($BT475,Prisudvikling!$CC$7:$KP$63,AK$3)&gt;0,HLOOKUP($BT475,Prisudvikling!$CC$7:$KP$63,AK$3),"")</f>
        <v xml:space="preserve"> </v>
      </c>
      <c r="AL475" s="32" t="str">
        <f>IF(HLOOKUP($BT475,Prisudvikling!$CC$7:$KP$63,AL$3)&gt;0,HLOOKUP($BT475,Prisudvikling!$CC$7:$KP$63,AL$3),"")</f>
        <v/>
      </c>
      <c r="AM475" s="32" t="str">
        <f>IF(HLOOKUP($BT475,Prisudvikling!$CC$7:$KP$63,AM$3)&gt;0,HLOOKUP($BT475,Prisudvikling!$CC$7:$KP$63,AM$3),"")</f>
        <v/>
      </c>
      <c r="AN475" s="113">
        <f>IF(HLOOKUP($BT475,Prisudvikling!$CC$7:$KP$63,AN$3)&gt;0,HLOOKUP($BT475,Prisudvikling!$CC$7:$KP$63,AN$3),"")</f>
        <v>196.61563068204717</v>
      </c>
      <c r="AO475" s="113">
        <f>IF(HLOOKUP($BT475,Prisudvikling!$CC$7:$KP$63,AO$3)&gt;0,HLOOKUP($BT475,Prisudvikling!$CC$7:$KP$63,AO$3),"")</f>
        <v>204.6</v>
      </c>
      <c r="AP475" s="113">
        <f>IF(HLOOKUP($BT475,Prisudvikling!$CC$7:$KP$63,AP$3)&gt;0,HLOOKUP($BT475,Prisudvikling!$CC$7:$KP$63,AP$3),"")</f>
        <v>202.1307541032744</v>
      </c>
      <c r="AQ475" s="113">
        <f>IF(HLOOKUP($BT475,Prisudvikling!$CC$7:$KP$63,AQ$3)&gt;0,HLOOKUP($BT475,Prisudvikling!$CC$7:$KP$63,AQ$3),"")</f>
        <v>170.26356566035142</v>
      </c>
      <c r="AR475" s="113">
        <f>IF(HLOOKUP($BT475,Prisudvikling!$CC$7:$KP$63,AR$3)&gt;0,HLOOKUP($BT475,Prisudvikling!$CC$7:$KP$63,AR$3),"")</f>
        <v>178.3</v>
      </c>
      <c r="AS475" s="113">
        <f>IF(HLOOKUP($BT475,Prisudvikling!$CC$7:$KP$63,AS$3)&gt;0,HLOOKUP($BT475,Prisudvikling!$CC$7:$KP$63,AS$3),"")</f>
        <v>161.87908076176484</v>
      </c>
      <c r="AT475" s="113">
        <f>IF(HLOOKUP($BT475,Prisudvikling!$CC$7:$KP$63,AT$3)&gt;0,HLOOKUP($BT475,Prisudvikling!$CC$7:$KP$63,AT$3),"")</f>
        <v>144.13588589950126</v>
      </c>
      <c r="AU475" s="113">
        <f>IF(HLOOKUP($BT475,Prisudvikling!$CC$7:$KP$63,AU$3)&gt;0,HLOOKUP($BT475,Prisudvikling!$CC$7:$KP$63,AU$3),"")</f>
        <v>152.1</v>
      </c>
      <c r="AV475" s="113" t="str">
        <f>IF(HLOOKUP($BT475,Prisudvikling!$CC$7:$KP$63,AV$3)&gt;0,HLOOKUP($BT475,Prisudvikling!$CC$7:$KP$63,AV$3),"")</f>
        <v/>
      </c>
      <c r="AW475" s="113">
        <f>IF(HLOOKUP($BT475,Prisudvikling!$CC$7:$KP$63,AW$3)&gt;0,HLOOKUP($BT475,Prisudvikling!$CC$7:$KP$63,AW$3),"")</f>
        <v>164.7240133517011</v>
      </c>
      <c r="AX475" s="113">
        <f>IF(HLOOKUP($BT475,Prisudvikling!$CC$7:$KP$63,AX$3)&gt;0,HLOOKUP($BT475,Prisudvikling!$CC$7:$KP$63,AX$3),"")</f>
        <v>172.7</v>
      </c>
      <c r="BT475">
        <f t="shared" si="32"/>
        <v>152</v>
      </c>
    </row>
    <row r="476" spans="1:72" x14ac:dyDescent="0.2">
      <c r="A476" s="82">
        <f>IF(HLOOKUP($BT476,Prisudvikling!$CC$7:$KP$63,D$3)&gt;0,YEAR(C476),0)</f>
        <v>2014</v>
      </c>
      <c r="B476" s="82">
        <f>IF(HLOOKUP($BT476,Prisudvikling!$CC$7:$KP$63,D$3)&gt;0,MONTH(C476),0)</f>
        <v>5</v>
      </c>
      <c r="C476" s="65">
        <f>IF(HLOOKUP($BT476,Prisudvikling!$CC$7:$KP$63,D$3)&gt;0,HLOOKUP($BT476,Prisudvikling!$CC$7:$KP$63,C$3),"")</f>
        <v>41775</v>
      </c>
      <c r="D476" s="105">
        <f>IF(HLOOKUP($BT476,Prisudvikling!$CC$7:$KP$63,D$3)&gt;0,HLOOKUP($BT476,Prisudvikling!$CC$7:$KP$63,D$3),"")</f>
        <v>135</v>
      </c>
      <c r="E476" s="105">
        <f>IF(HLOOKUP($BT476,Prisudvikling!$CC$7:$KP$63,E$3)&gt;0,HLOOKUP($BT476,Prisudvikling!$CC$7:$KP$63,E$3),"")</f>
        <v>147.5</v>
      </c>
      <c r="F476" s="105">
        <f>IF(HLOOKUP($BT476,Prisudvikling!$CC$7:$KP$63,F$3)&gt;0,HLOOKUP($BT476,Prisudvikling!$CC$7:$KP$63,F$3),"")</f>
        <v>128.5</v>
      </c>
      <c r="G476" s="105">
        <f>IF(HLOOKUP($BT476,Prisudvikling!$CC$7:$KP$63,G$3)&gt;0,HLOOKUP($BT476,Prisudvikling!$CC$7:$KP$63,G$3),"")</f>
        <v>155</v>
      </c>
      <c r="H476" s="105">
        <f>IF(HLOOKUP($BT476,Prisudvikling!$CC$7:$KP$63,H$3)&gt;0,HLOOKUP($BT476,Prisudvikling!$CC$7:$KP$63,H$3),"")</f>
        <v>131</v>
      </c>
      <c r="I476" s="105">
        <f>IF(HLOOKUP($BT476,Prisudvikling!$CC$7:$KP$63,I$3)&gt;0,HLOOKUP($BT476,Prisudvikling!$CC$7:$KP$63,I$3),"")</f>
        <v>323</v>
      </c>
      <c r="J476" s="105">
        <f>IF(HLOOKUP($BT476,Prisudvikling!$CC$7:$KP$63,J$3)&gt;0,HLOOKUP($BT476,Prisudvikling!$CC$7:$KP$63,J$3),"")</f>
        <v>755.5</v>
      </c>
      <c r="K476" s="105">
        <f>IF(HLOOKUP($BT476,Prisudvikling!$CC$7:$KP$63,K$3)&gt;0,HLOOKUP($BT476,Prisudvikling!$CC$7:$KP$63,K$3),"")</f>
        <v>226.75</v>
      </c>
      <c r="L476" s="105">
        <f>IF(HLOOKUP($BT476,Prisudvikling!$CC$7:$KP$63,L$3)&gt;0,HLOOKUP($BT476,Prisudvikling!$CC$7:$KP$63,L$3),"")</f>
        <v>207</v>
      </c>
      <c r="M476" s="105">
        <f>IF(HLOOKUP($BT476,Prisudvikling!$CC$7:$KP$63,M$3)&gt;0,HLOOKUP($BT476,Prisudvikling!$CC$7:$KP$63,M$3),"")</f>
        <v>211</v>
      </c>
      <c r="N476" s="105">
        <f>IF(HLOOKUP($BT476,Prisudvikling!$CC$7:$KP$63,N$3)&gt;0,HLOOKUP($BT476,Prisudvikling!$CC$7:$KP$63,N$3),"")</f>
        <v>1030</v>
      </c>
      <c r="O476" s="105">
        <f>IF(HLOOKUP($BT476,Prisudvikling!$CC$7:$KP$63,O$3)&gt;0,HLOOKUP($BT476,Prisudvikling!$CC$7:$KP$63,O$3),"")</f>
        <v>581</v>
      </c>
      <c r="P476" s="105">
        <f>IF(HLOOKUP($BT476,Prisudvikling!$CC$7:$KP$63,P$3)&gt;0,HLOOKUP($BT476,Prisudvikling!$CC$7:$KP$63,P$3),"")</f>
        <v>560</v>
      </c>
      <c r="Q476" s="105">
        <f>IF(HLOOKUP($BT476,Prisudvikling!$CC$7:$KP$63,Q$3)&gt;0,HLOOKUP($BT476,Prisudvikling!$CC$7:$KP$63,Q$3),"")</f>
        <v>1300</v>
      </c>
      <c r="R476" s="105">
        <f>IF(HLOOKUP($BT476,Prisudvikling!$CC$7:$KP$63,R$3)&gt;0,HLOOKUP($BT476,Prisudvikling!$CC$7:$KP$63,R$3),"")</f>
        <v>831</v>
      </c>
      <c r="S476" s="105">
        <f>IF(HLOOKUP($BT476,Prisudvikling!$CC$7:$KP$63,S$3)&gt;0,HLOOKUP($BT476,Prisudvikling!$CC$7:$KP$63,S$3),"")</f>
        <v>470</v>
      </c>
      <c r="T476" s="105">
        <f>IF(HLOOKUP($BT476,Prisudvikling!$CC$7:$KP$63,T$3)&gt;0,HLOOKUP($BT476,Prisudvikling!$CC$7:$KP$63,T$3),"")</f>
        <v>495</v>
      </c>
      <c r="U476" s="105">
        <f>IF(HLOOKUP($BT476,Prisudvikling!$CC$7:$KP$63,U$3)&gt;0,HLOOKUP($BT476,Prisudvikling!$CC$7:$KP$63,U$3),"")</f>
        <v>234</v>
      </c>
      <c r="V476" s="105">
        <f>IF(HLOOKUP($BT476,Prisudvikling!$CC$7:$KP$63,V$3)&gt;0,HLOOKUP($BT476,Prisudvikling!$CC$7:$KP$63,V$3),"")</f>
        <v>251.25</v>
      </c>
      <c r="W476" s="105">
        <f>IF(HLOOKUP($BT476,Prisudvikling!$CC$7:$KP$63,W$3)&gt;0,HLOOKUP($BT476,Prisudvikling!$CC$7:$KP$63,W$3),"")</f>
        <v>279.75</v>
      </c>
      <c r="X476" s="32" t="str">
        <f>IF(HLOOKUP($BT476,Prisudvikling!$CC$7:$KP$63,X$3)&gt;0,HLOOKUP($BT476,Prisudvikling!$CC$7:$KP$63,X$3),"")</f>
        <v/>
      </c>
      <c r="Y476" s="32">
        <f>IF(HLOOKUP($BT476,Prisudvikling!$CC$7:$KP$63,Y$3)&gt;0,HLOOKUP($BT476,Prisudvikling!$CC$7:$KP$63,Y$3),"")</f>
        <v>1.1215204324905141</v>
      </c>
      <c r="Z476" s="32">
        <f>IF(HLOOKUP($BT476,Prisudvikling!$CC$7:$KP$63,Z$3)&gt;0,HLOOKUP($BT476,Prisudvikling!$CC$7:$KP$63,Z$3),"")</f>
        <v>2.6728451025821833</v>
      </c>
      <c r="AA476" s="32">
        <f>IF(HLOOKUP($BT476,Prisudvikling!$CC$7:$KP$63,AA$3)&gt;0,HLOOKUP($BT476,Prisudvikling!$CC$7:$KP$63,AA$3),"")</f>
        <v>1.5513246700916694</v>
      </c>
      <c r="AB476" s="32">
        <f>IF(HLOOKUP($BT476,Prisudvikling!$CC$7:$KP$63,AB$3)&gt;0,HLOOKUP($BT476,Prisudvikling!$CC$7:$KP$63,AB$3),"")</f>
        <v>12.222558006782849</v>
      </c>
      <c r="AC476" s="32">
        <f>IF(HLOOKUP($BT476,Prisudvikling!$CC$7:$KP$63,AC$3)&gt;0,HLOOKUP($BT476,Prisudvikling!$CC$7:$KP$63,AC$3),"")</f>
        <v>11.5</v>
      </c>
      <c r="AD476" s="32" t="str">
        <f>IF(HLOOKUP($BT476,Prisudvikling!$CC$7:$KP$63,AD$3)&gt;0,HLOOKUP($BT476,Prisudvikling!$CC$7:$KP$63,AD$3),"")</f>
        <v/>
      </c>
      <c r="AE476" s="32" t="str">
        <f>IF(HLOOKUP($BT476,Prisudvikling!$CC$7:$KP$63,AE$3)&gt;0,HLOOKUP($BT476,Prisudvikling!$CC$7:$KP$63,AE$3),"")</f>
        <v/>
      </c>
      <c r="AF476" s="32">
        <f>IF(HLOOKUP($BT476,Prisudvikling!$CC$7:$KP$63,AF$3)&gt;0,HLOOKUP($BT476,Prisudvikling!$CC$7:$KP$63,AF$3),"")</f>
        <v>890</v>
      </c>
      <c r="AG476" s="32">
        <f>IF(HLOOKUP($BT476,Prisudvikling!$CC$7:$KP$63,AG$3)&gt;0,HLOOKUP($BT476,Prisudvikling!$CC$7:$KP$63,AG$3),"")</f>
        <v>2110</v>
      </c>
      <c r="AH476" s="32">
        <f>IF(HLOOKUP($BT476,Prisudvikling!$CC$7:$KP$63,AH$3)&gt;0,HLOOKUP($BT476,Prisudvikling!$CC$7:$KP$63,AH$3),"")</f>
        <v>1220</v>
      </c>
      <c r="AI476" s="32">
        <f>IF(HLOOKUP($BT476,Prisudvikling!$CC$7:$KP$63,AI$3)&gt;0,HLOOKUP($BT476,Prisudvikling!$CC$7:$KP$63,AI$3),"")</f>
        <v>9650</v>
      </c>
      <c r="AJ476" s="32">
        <f>IF(HLOOKUP($BT476,Prisudvikling!$CC$7:$KP$63,AJ$3)&gt;0,HLOOKUP($BT476,Prisudvikling!$CC$7:$KP$63,AJ$3),"")</f>
        <v>9080</v>
      </c>
      <c r="AK476" s="32" t="str">
        <f>IF(HLOOKUP($BT476,Prisudvikling!$CC$7:$KP$63,AK$3)&gt;0,HLOOKUP($BT476,Prisudvikling!$CC$7:$KP$63,AK$3),"")</f>
        <v xml:space="preserve"> </v>
      </c>
      <c r="AL476" s="32" t="str">
        <f>IF(HLOOKUP($BT476,Prisudvikling!$CC$7:$KP$63,AL$3)&gt;0,HLOOKUP($BT476,Prisudvikling!$CC$7:$KP$63,AL$3),"")</f>
        <v/>
      </c>
      <c r="AM476" s="32" t="str">
        <f>IF(HLOOKUP($BT476,Prisudvikling!$CC$7:$KP$63,AM$3)&gt;0,HLOOKUP($BT476,Prisudvikling!$CC$7:$KP$63,AM$3),"")</f>
        <v/>
      </c>
      <c r="AN476" s="113">
        <f>IF(HLOOKUP($BT476,Prisudvikling!$CC$7:$KP$63,AN$3)&gt;0,HLOOKUP($BT476,Prisudvikling!$CC$7:$KP$63,AN$3),"")</f>
        <v>192.80172018604614</v>
      </c>
      <c r="AO476" s="113">
        <f>IF(HLOOKUP($BT476,Prisudvikling!$CC$7:$KP$63,AO$3)&gt;0,HLOOKUP($BT476,Prisudvikling!$CC$7:$KP$63,AO$3),"")</f>
        <v>200.8</v>
      </c>
      <c r="AP476" s="113">
        <f>IF(HLOOKUP($BT476,Prisudvikling!$CC$7:$KP$63,AP$3)&gt;0,HLOOKUP($BT476,Prisudvikling!$CC$7:$KP$63,AP$3),"")</f>
        <v>196.08457037655569</v>
      </c>
      <c r="AQ476" s="113">
        <f>IF(HLOOKUP($BT476,Prisudvikling!$CC$7:$KP$63,AQ$3)&gt;0,HLOOKUP($BT476,Prisudvikling!$CC$7:$KP$63,AQ$3),"")</f>
        <v>168.98204079224882</v>
      </c>
      <c r="AR476" s="113">
        <f>IF(HLOOKUP($BT476,Prisudvikling!$CC$7:$KP$63,AR$3)&gt;0,HLOOKUP($BT476,Prisudvikling!$CC$7:$KP$63,AR$3),"")</f>
        <v>177</v>
      </c>
      <c r="AS476" s="113">
        <f>IF(HLOOKUP($BT476,Prisudvikling!$CC$7:$KP$63,AS$3)&gt;0,HLOOKUP($BT476,Prisudvikling!$CC$7:$KP$63,AS$3),"")</f>
        <v>159.1387499894561</v>
      </c>
      <c r="AT476" s="113">
        <f>IF(HLOOKUP($BT476,Prisudvikling!$CC$7:$KP$63,AT$3)&gt;0,HLOOKUP($BT476,Prisudvikling!$CC$7:$KP$63,AT$3),"")</f>
        <v>144.37142747076942</v>
      </c>
      <c r="AU476" s="113">
        <f>IF(HLOOKUP($BT476,Prisudvikling!$CC$7:$KP$63,AU$3)&gt;0,HLOOKUP($BT476,Prisudvikling!$CC$7:$KP$63,AU$3),"")</f>
        <v>152.4</v>
      </c>
      <c r="AV476" s="113" t="str">
        <f>IF(HLOOKUP($BT476,Prisudvikling!$CC$7:$KP$63,AV$3)&gt;0,HLOOKUP($BT476,Prisudvikling!$CC$7:$KP$63,AV$3),"")</f>
        <v/>
      </c>
      <c r="AW476" s="113">
        <f>IF(HLOOKUP($BT476,Prisudvikling!$CC$7:$KP$63,AW$3)&gt;0,HLOOKUP($BT476,Prisudvikling!$CC$7:$KP$63,AW$3),"")</f>
        <v>162.72033276722453</v>
      </c>
      <c r="AX476" s="113">
        <f>IF(HLOOKUP($BT476,Prisudvikling!$CC$7:$KP$63,AX$3)&gt;0,HLOOKUP($BT476,Prisudvikling!$CC$7:$KP$63,AX$3),"")</f>
        <v>170.7</v>
      </c>
      <c r="BT476">
        <f t="shared" si="32"/>
        <v>153</v>
      </c>
    </row>
    <row r="477" spans="1:72" x14ac:dyDescent="0.2">
      <c r="A477" s="82">
        <f>IF(HLOOKUP($BT477,Prisudvikling!$CC$7:$KP$63,D$3)&gt;0,YEAR(C477),0)</f>
        <v>2014</v>
      </c>
      <c r="B477" s="82">
        <f>IF(HLOOKUP($BT477,Prisudvikling!$CC$7:$KP$63,D$3)&gt;0,MONTH(C477),0)</f>
        <v>5</v>
      </c>
      <c r="C477" s="65">
        <f>IF(HLOOKUP($BT477,Prisudvikling!$CC$7:$KP$63,D$3)&gt;0,HLOOKUP($BT477,Prisudvikling!$CC$7:$KP$63,C$3),"")</f>
        <v>41782</v>
      </c>
      <c r="D477" s="105">
        <f>IF(HLOOKUP($BT477,Prisudvikling!$CC$7:$KP$63,D$3)&gt;0,HLOOKUP($BT477,Prisudvikling!$CC$7:$KP$63,D$3),"")</f>
        <v>133</v>
      </c>
      <c r="E477" s="105">
        <f>IF(HLOOKUP($BT477,Prisudvikling!$CC$7:$KP$63,E$3)&gt;0,HLOOKUP($BT477,Prisudvikling!$CC$7:$KP$63,E$3),"")</f>
        <v>143.5</v>
      </c>
      <c r="F477" s="105">
        <f>IF(HLOOKUP($BT477,Prisudvikling!$CC$7:$KP$63,F$3)&gt;0,HLOOKUP($BT477,Prisudvikling!$CC$7:$KP$63,F$3),"")</f>
        <v>124.5</v>
      </c>
      <c r="G477" s="105">
        <f>IF(HLOOKUP($BT477,Prisudvikling!$CC$7:$KP$63,G$3)&gt;0,HLOOKUP($BT477,Prisudvikling!$CC$7:$KP$63,G$3),"")</f>
        <v>155</v>
      </c>
      <c r="H477" s="105">
        <f>IF(HLOOKUP($BT477,Prisudvikling!$CC$7:$KP$63,H$3)&gt;0,HLOOKUP($BT477,Prisudvikling!$CC$7:$KP$63,H$3),"")</f>
        <v>131</v>
      </c>
      <c r="I477" s="105">
        <f>IF(HLOOKUP($BT477,Prisudvikling!$CC$7:$KP$63,I$3)&gt;0,HLOOKUP($BT477,Prisudvikling!$CC$7:$KP$63,I$3),"")</f>
        <v>340.54</v>
      </c>
      <c r="J477" s="105">
        <f>IF(HLOOKUP($BT477,Prisudvikling!$CC$7:$KP$63,J$3)&gt;0,HLOOKUP($BT477,Prisudvikling!$CC$7:$KP$63,J$3),"")</f>
        <v>745.5</v>
      </c>
      <c r="K477" s="105">
        <f>IF(HLOOKUP($BT477,Prisudvikling!$CC$7:$KP$63,K$3)&gt;0,HLOOKUP($BT477,Prisudvikling!$CC$7:$KP$63,K$3),"")</f>
        <v>226.75</v>
      </c>
      <c r="L477" s="105">
        <f>IF(HLOOKUP($BT477,Prisudvikling!$CC$7:$KP$63,L$3)&gt;0,HLOOKUP($BT477,Prisudvikling!$CC$7:$KP$63,L$3),"")</f>
        <v>258</v>
      </c>
      <c r="M477" s="105">
        <f>IF(HLOOKUP($BT477,Prisudvikling!$CC$7:$KP$63,M$3)&gt;0,HLOOKUP($BT477,Prisudvikling!$CC$7:$KP$63,M$3),"")</f>
        <v>211</v>
      </c>
      <c r="N477" s="105">
        <f>IF(HLOOKUP($BT477,Prisudvikling!$CC$7:$KP$63,N$3)&gt;0,HLOOKUP($BT477,Prisudvikling!$CC$7:$KP$63,N$3),"")</f>
        <v>1050</v>
      </c>
      <c r="O477" s="105">
        <f>IF(HLOOKUP($BT477,Prisudvikling!$CC$7:$KP$63,O$3)&gt;0,HLOOKUP($BT477,Prisudvikling!$CC$7:$KP$63,O$3),"")</f>
        <v>588.25</v>
      </c>
      <c r="P477" s="105" t="str">
        <f>IF(HLOOKUP($BT477,Prisudvikling!$CC$7:$KP$63,P$3)&gt;0,HLOOKUP($BT477,Prisudvikling!$CC$7:$KP$63,P$3),"")</f>
        <v/>
      </c>
      <c r="Q477" s="105">
        <f>IF(HLOOKUP($BT477,Prisudvikling!$CC$7:$KP$63,Q$3)&gt;0,HLOOKUP($BT477,Prisudvikling!$CC$7:$KP$63,Q$3),"")</f>
        <v>1300</v>
      </c>
      <c r="R477" s="105">
        <f>IF(HLOOKUP($BT477,Prisudvikling!$CC$7:$KP$63,R$3)&gt;0,HLOOKUP($BT477,Prisudvikling!$CC$7:$KP$63,R$3),"")</f>
        <v>836</v>
      </c>
      <c r="S477" s="105">
        <f>IF(HLOOKUP($BT477,Prisudvikling!$CC$7:$KP$63,S$3)&gt;0,HLOOKUP($BT477,Prisudvikling!$CC$7:$KP$63,S$3),"")</f>
        <v>475</v>
      </c>
      <c r="T477" s="105">
        <f>IF(HLOOKUP($BT477,Prisudvikling!$CC$7:$KP$63,T$3)&gt;0,HLOOKUP($BT477,Prisudvikling!$CC$7:$KP$63,T$3),"")</f>
        <v>495</v>
      </c>
      <c r="U477" s="105">
        <f>IF(HLOOKUP($BT477,Prisudvikling!$CC$7:$KP$63,U$3)&gt;0,HLOOKUP($BT477,Prisudvikling!$CC$7:$KP$63,U$3),"")</f>
        <v>231.25</v>
      </c>
      <c r="V477" s="105">
        <f>IF(HLOOKUP($BT477,Prisudvikling!$CC$7:$KP$63,V$3)&gt;0,HLOOKUP($BT477,Prisudvikling!$CC$7:$KP$63,V$3),"")</f>
        <v>248</v>
      </c>
      <c r="W477" s="105">
        <f>IF(HLOOKUP($BT477,Prisudvikling!$CC$7:$KP$63,W$3)&gt;0,HLOOKUP($BT477,Prisudvikling!$CC$7:$KP$63,W$3),"")</f>
        <v>278</v>
      </c>
      <c r="X477" s="32" t="str">
        <f>IF(HLOOKUP($BT477,Prisudvikling!$CC$7:$KP$63,X$3)&gt;0,HLOOKUP($BT477,Prisudvikling!$CC$7:$KP$63,X$3),"")</f>
        <v/>
      </c>
      <c r="Y477" s="32">
        <f>IF(HLOOKUP($BT477,Prisudvikling!$CC$7:$KP$63,Y$3)&gt;0,HLOOKUP($BT477,Prisudvikling!$CC$7:$KP$63,Y$3),"")</f>
        <v>1.1215204324905141</v>
      </c>
      <c r="Z477" s="32">
        <f>IF(HLOOKUP($BT477,Prisudvikling!$CC$7:$KP$63,Z$3)&gt;0,HLOOKUP($BT477,Prisudvikling!$CC$7:$KP$63,Z$3),"")</f>
        <v>2.6728451025821833</v>
      </c>
      <c r="AA477" s="32">
        <f>IF(HLOOKUP($BT477,Prisudvikling!$CC$7:$KP$63,AA$3)&gt;0,HLOOKUP($BT477,Prisudvikling!$CC$7:$KP$63,AA$3),"")</f>
        <v>1.5513246700916694</v>
      </c>
      <c r="AB477" s="32">
        <f>IF(HLOOKUP($BT477,Prisudvikling!$CC$7:$KP$63,AB$3)&gt;0,HLOOKUP($BT477,Prisudvikling!$CC$7:$KP$63,AB$3),"")</f>
        <v>12.222558006782849</v>
      </c>
      <c r="AC477" s="32">
        <f>IF(HLOOKUP($BT477,Prisudvikling!$CC$7:$KP$63,AC$3)&gt;0,HLOOKUP($BT477,Prisudvikling!$CC$7:$KP$63,AC$3),"")</f>
        <v>11.5</v>
      </c>
      <c r="AD477" s="32" t="str">
        <f>IF(HLOOKUP($BT477,Prisudvikling!$CC$7:$KP$63,AD$3)&gt;0,HLOOKUP($BT477,Prisudvikling!$CC$7:$KP$63,AD$3),"")</f>
        <v/>
      </c>
      <c r="AE477" s="32" t="str">
        <f>IF(HLOOKUP($BT477,Prisudvikling!$CC$7:$KP$63,AE$3)&gt;0,HLOOKUP($BT477,Prisudvikling!$CC$7:$KP$63,AE$3),"")</f>
        <v/>
      </c>
      <c r="AF477" s="32">
        <f>IF(HLOOKUP($BT477,Prisudvikling!$CC$7:$KP$63,AF$3)&gt;0,HLOOKUP($BT477,Prisudvikling!$CC$7:$KP$63,AF$3),"")</f>
        <v>890</v>
      </c>
      <c r="AG477" s="32">
        <f>IF(HLOOKUP($BT477,Prisudvikling!$CC$7:$KP$63,AG$3)&gt;0,HLOOKUP($BT477,Prisudvikling!$CC$7:$KP$63,AG$3),"")</f>
        <v>2110</v>
      </c>
      <c r="AH477" s="32">
        <f>IF(HLOOKUP($BT477,Prisudvikling!$CC$7:$KP$63,AH$3)&gt;0,HLOOKUP($BT477,Prisudvikling!$CC$7:$KP$63,AH$3),"")</f>
        <v>1220</v>
      </c>
      <c r="AI477" s="32">
        <f>IF(HLOOKUP($BT477,Prisudvikling!$CC$7:$KP$63,AI$3)&gt;0,HLOOKUP($BT477,Prisudvikling!$CC$7:$KP$63,AI$3),"")</f>
        <v>9650</v>
      </c>
      <c r="AJ477" s="32">
        <f>IF(HLOOKUP($BT477,Prisudvikling!$CC$7:$KP$63,AJ$3)&gt;0,HLOOKUP($BT477,Prisudvikling!$CC$7:$KP$63,AJ$3),"")</f>
        <v>9080</v>
      </c>
      <c r="AK477" s="32" t="str">
        <f>IF(HLOOKUP($BT477,Prisudvikling!$CC$7:$KP$63,AK$3)&gt;0,HLOOKUP($BT477,Prisudvikling!$CC$7:$KP$63,AK$3),"")</f>
        <v xml:space="preserve"> </v>
      </c>
      <c r="AL477" s="32" t="str">
        <f>IF(HLOOKUP($BT477,Prisudvikling!$CC$7:$KP$63,AL$3)&gt;0,HLOOKUP($BT477,Prisudvikling!$CC$7:$KP$63,AL$3),"")</f>
        <v/>
      </c>
      <c r="AM477" s="32" t="str">
        <f>IF(HLOOKUP($BT477,Prisudvikling!$CC$7:$KP$63,AM$3)&gt;0,HLOOKUP($BT477,Prisudvikling!$CC$7:$KP$63,AM$3),"")</f>
        <v/>
      </c>
      <c r="AN477" s="113">
        <f>IF(HLOOKUP($BT477,Prisudvikling!$CC$7:$KP$63,AN$3)&gt;0,HLOOKUP($BT477,Prisudvikling!$CC$7:$KP$63,AN$3),"")</f>
        <v>197.42716776622424</v>
      </c>
      <c r="AO477" s="113">
        <f>IF(HLOOKUP($BT477,Prisudvikling!$CC$7:$KP$63,AO$3)&gt;0,HLOOKUP($BT477,Prisudvikling!$CC$7:$KP$63,AO$3),"")</f>
        <v>205.4</v>
      </c>
      <c r="AP477" s="113">
        <f>IF(HLOOKUP($BT477,Prisudvikling!$CC$7:$KP$63,AP$3)&gt;0,HLOOKUP($BT477,Prisudvikling!$CC$7:$KP$63,AP$3),"")</f>
        <v>201.68707573510551</v>
      </c>
      <c r="AQ477" s="113">
        <f>IF(HLOOKUP($BT477,Prisudvikling!$CC$7:$KP$63,AQ$3)&gt;0,HLOOKUP($BT477,Prisudvikling!$CC$7:$KP$63,AQ$3),"")</f>
        <v>169.32786505694855</v>
      </c>
      <c r="AR477" s="113">
        <f>IF(HLOOKUP($BT477,Prisudvikling!$CC$7:$KP$63,AR$3)&gt;0,HLOOKUP($BT477,Prisudvikling!$CC$7:$KP$63,AR$3),"")</f>
        <v>177.3</v>
      </c>
      <c r="AS477" s="113">
        <f>IF(HLOOKUP($BT477,Prisudvikling!$CC$7:$KP$63,AS$3)&gt;0,HLOOKUP($BT477,Prisudvikling!$CC$7:$KP$63,AS$3),"")</f>
        <v>160.54743356237233</v>
      </c>
      <c r="AT477" s="113">
        <f>IF(HLOOKUP($BT477,Prisudvikling!$CC$7:$KP$63,AT$3)&gt;0,HLOOKUP($BT477,Prisudvikling!$CC$7:$KP$63,AT$3),"")</f>
        <v>143.45178456506753</v>
      </c>
      <c r="AU477" s="113">
        <f>IF(HLOOKUP($BT477,Prisudvikling!$CC$7:$KP$63,AU$3)&gt;0,HLOOKUP($BT477,Prisudvikling!$CC$7:$KP$63,AU$3),"")</f>
        <v>151.5</v>
      </c>
      <c r="AV477" s="113" t="str">
        <f>IF(HLOOKUP($BT477,Prisudvikling!$CC$7:$KP$63,AV$3)&gt;0,HLOOKUP($BT477,Prisudvikling!$CC$7:$KP$63,AV$3),"")</f>
        <v/>
      </c>
      <c r="AW477" s="113">
        <f>IF(HLOOKUP($BT477,Prisudvikling!$CC$7:$KP$63,AW$3)&gt;0,HLOOKUP($BT477,Prisudvikling!$CC$7:$KP$63,AW$3),"")</f>
        <v>163.82016332119682</v>
      </c>
      <c r="AX477" s="113">
        <f>IF(HLOOKUP($BT477,Prisudvikling!$CC$7:$KP$63,AX$3)&gt;0,HLOOKUP($BT477,Prisudvikling!$CC$7:$KP$63,AX$3),"")</f>
        <v>171.8</v>
      </c>
      <c r="BT477">
        <f t="shared" si="32"/>
        <v>154</v>
      </c>
    </row>
    <row r="478" spans="1:72" x14ac:dyDescent="0.2">
      <c r="A478" s="82">
        <f>IF(HLOOKUP($BT478,Prisudvikling!$CC$7:$KP$63,D$3)&gt;0,YEAR(C478),0)</f>
        <v>2014</v>
      </c>
      <c r="B478" s="82">
        <f>IF(HLOOKUP($BT478,Prisudvikling!$CC$7:$KP$63,D$3)&gt;0,MONTH(C478),0)</f>
        <v>5</v>
      </c>
      <c r="C478" s="65">
        <f>IF(HLOOKUP($BT478,Prisudvikling!$CC$7:$KP$63,D$3)&gt;0,HLOOKUP($BT478,Prisudvikling!$CC$7:$KP$63,C$3),"")</f>
        <v>41789</v>
      </c>
      <c r="D478" s="105">
        <f>IF(HLOOKUP($BT478,Prisudvikling!$CC$7:$KP$63,D$3)&gt;0,HLOOKUP($BT478,Prisudvikling!$CC$7:$KP$63,D$3),"")</f>
        <v>131</v>
      </c>
      <c r="E478" s="105">
        <f>IF(HLOOKUP($BT478,Prisudvikling!$CC$7:$KP$63,E$3)&gt;0,HLOOKUP($BT478,Prisudvikling!$CC$7:$KP$63,E$3),"")</f>
        <v>143</v>
      </c>
      <c r="F478" s="105">
        <f>IF(HLOOKUP($BT478,Prisudvikling!$CC$7:$KP$63,F$3)&gt;0,HLOOKUP($BT478,Prisudvikling!$CC$7:$KP$63,F$3),"")</f>
        <v>125.5</v>
      </c>
      <c r="G478" s="105">
        <f>IF(HLOOKUP($BT478,Prisudvikling!$CC$7:$KP$63,G$3)&gt;0,HLOOKUP($BT478,Prisudvikling!$CC$7:$KP$63,G$3),"")</f>
        <v>150</v>
      </c>
      <c r="H478" s="105">
        <f>IF(HLOOKUP($BT478,Prisudvikling!$CC$7:$KP$63,H$3)&gt;0,HLOOKUP($BT478,Prisudvikling!$CC$7:$KP$63,H$3),"")</f>
        <v>130</v>
      </c>
      <c r="I478" s="105">
        <f>IF(HLOOKUP($BT478,Prisudvikling!$CC$7:$KP$63,I$3)&gt;0,HLOOKUP($BT478,Prisudvikling!$CC$7:$KP$63,I$3),"")</f>
        <v>335</v>
      </c>
      <c r="J478" s="105">
        <f>IF(HLOOKUP($BT478,Prisudvikling!$CC$7:$KP$63,J$3)&gt;0,HLOOKUP($BT478,Prisudvikling!$CC$7:$KP$63,J$3),"")</f>
        <v>745.5</v>
      </c>
      <c r="K478" s="105">
        <f>IF(HLOOKUP($BT478,Prisudvikling!$CC$7:$KP$63,K$3)&gt;0,HLOOKUP($BT478,Prisudvikling!$CC$7:$KP$63,K$3),"")</f>
        <v>226.75</v>
      </c>
      <c r="L478" s="105">
        <f>IF(HLOOKUP($BT478,Prisudvikling!$CC$7:$KP$63,L$3)&gt;0,HLOOKUP($BT478,Prisudvikling!$CC$7:$KP$63,L$3),"")</f>
        <v>230</v>
      </c>
      <c r="M478" s="105">
        <f>IF(HLOOKUP($BT478,Prisudvikling!$CC$7:$KP$63,M$3)&gt;0,HLOOKUP($BT478,Prisudvikling!$CC$7:$KP$63,M$3),"")</f>
        <v>211</v>
      </c>
      <c r="N478" s="105">
        <f>IF(HLOOKUP($BT478,Prisudvikling!$CC$7:$KP$63,N$3)&gt;0,HLOOKUP($BT478,Prisudvikling!$CC$7:$KP$63,N$3),"")</f>
        <v>1030</v>
      </c>
      <c r="O478" s="105">
        <f>IF(HLOOKUP($BT478,Prisudvikling!$CC$7:$KP$63,O$3)&gt;0,HLOOKUP($BT478,Prisudvikling!$CC$7:$KP$63,O$3),"")</f>
        <v>588.25</v>
      </c>
      <c r="P478" s="105">
        <f>IF(HLOOKUP($BT478,Prisudvikling!$CC$7:$KP$63,P$3)&gt;0,HLOOKUP($BT478,Prisudvikling!$CC$7:$KP$63,P$3),"")</f>
        <v>560</v>
      </c>
      <c r="Q478" s="105">
        <f>IF(HLOOKUP($BT478,Prisudvikling!$CC$7:$KP$63,Q$3)&gt;0,HLOOKUP($BT478,Prisudvikling!$CC$7:$KP$63,Q$3),"")</f>
        <v>1300</v>
      </c>
      <c r="R478" s="105">
        <f>IF(HLOOKUP($BT478,Prisudvikling!$CC$7:$KP$63,R$3)&gt;0,HLOOKUP($BT478,Prisudvikling!$CC$7:$KP$63,R$3),"")</f>
        <v>836</v>
      </c>
      <c r="S478" s="105">
        <f>IF(HLOOKUP($BT478,Prisudvikling!$CC$7:$KP$63,S$3)&gt;0,HLOOKUP($BT478,Prisudvikling!$CC$7:$KP$63,S$3),"")</f>
        <v>475</v>
      </c>
      <c r="T478" s="105">
        <f>IF(HLOOKUP($BT478,Prisudvikling!$CC$7:$KP$63,T$3)&gt;0,HLOOKUP($BT478,Prisudvikling!$CC$7:$KP$63,T$3),"")</f>
        <v>495</v>
      </c>
      <c r="U478" s="105">
        <f>IF(HLOOKUP($BT478,Prisudvikling!$CC$7:$KP$63,U$3)&gt;0,HLOOKUP($BT478,Prisudvikling!$CC$7:$KP$63,U$3),"")</f>
        <v>232</v>
      </c>
      <c r="V478" s="105">
        <f>IF(HLOOKUP($BT478,Prisudvikling!$CC$7:$KP$63,V$3)&gt;0,HLOOKUP($BT478,Prisudvikling!$CC$7:$KP$63,V$3),"")</f>
        <v>248.75</v>
      </c>
      <c r="W478" s="105">
        <f>IF(HLOOKUP($BT478,Prisudvikling!$CC$7:$KP$63,W$3)&gt;0,HLOOKUP($BT478,Prisudvikling!$CC$7:$KP$63,W$3),"")</f>
        <v>278.25</v>
      </c>
      <c r="X478" s="32" t="str">
        <f>IF(HLOOKUP($BT478,Prisudvikling!$CC$7:$KP$63,X$3)&gt;0,HLOOKUP($BT478,Prisudvikling!$CC$7:$KP$63,X$3),"")</f>
        <v/>
      </c>
      <c r="Y478" s="32">
        <f>IF(HLOOKUP($BT478,Prisudvikling!$CC$7:$KP$63,Y$3)&gt;0,HLOOKUP($BT478,Prisudvikling!$CC$7:$KP$63,Y$3),"")</f>
        <v>1.1215204324905141</v>
      </c>
      <c r="Z478" s="32">
        <f>IF(HLOOKUP($BT478,Prisudvikling!$CC$7:$KP$63,Z$3)&gt;0,HLOOKUP($BT478,Prisudvikling!$CC$7:$KP$63,Z$3),"")</f>
        <v>2.6728451025821833</v>
      </c>
      <c r="AA478" s="32">
        <f>IF(HLOOKUP($BT478,Prisudvikling!$CC$7:$KP$63,AA$3)&gt;0,HLOOKUP($BT478,Prisudvikling!$CC$7:$KP$63,AA$3),"")</f>
        <v>1.5513246700916694</v>
      </c>
      <c r="AB478" s="32">
        <f>IF(HLOOKUP($BT478,Prisudvikling!$CC$7:$KP$63,AB$3)&gt;0,HLOOKUP($BT478,Prisudvikling!$CC$7:$KP$63,AB$3),"")</f>
        <v>12.222558006782849</v>
      </c>
      <c r="AC478" s="32">
        <f>IF(HLOOKUP($BT478,Prisudvikling!$CC$7:$KP$63,AC$3)&gt;0,HLOOKUP($BT478,Prisudvikling!$CC$7:$KP$63,AC$3),"")</f>
        <v>10.5</v>
      </c>
      <c r="AD478" s="32" t="str">
        <f>IF(HLOOKUP($BT478,Prisudvikling!$CC$7:$KP$63,AD$3)&gt;0,HLOOKUP($BT478,Prisudvikling!$CC$7:$KP$63,AD$3),"")</f>
        <v/>
      </c>
      <c r="AE478" s="32" t="str">
        <f>IF(HLOOKUP($BT478,Prisudvikling!$CC$7:$KP$63,AE$3)&gt;0,HLOOKUP($BT478,Prisudvikling!$CC$7:$KP$63,AE$3),"")</f>
        <v/>
      </c>
      <c r="AF478" s="32">
        <f>IF(HLOOKUP($BT478,Prisudvikling!$CC$7:$KP$63,AF$3)&gt;0,HLOOKUP($BT478,Prisudvikling!$CC$7:$KP$63,AF$3),"")</f>
        <v>890</v>
      </c>
      <c r="AG478" s="32">
        <f>IF(HLOOKUP($BT478,Prisudvikling!$CC$7:$KP$63,AG$3)&gt;0,HLOOKUP($BT478,Prisudvikling!$CC$7:$KP$63,AG$3),"")</f>
        <v>2110</v>
      </c>
      <c r="AH478" s="32">
        <f>IF(HLOOKUP($BT478,Prisudvikling!$CC$7:$KP$63,AH$3)&gt;0,HLOOKUP($BT478,Prisudvikling!$CC$7:$KP$63,AH$3),"")</f>
        <v>1220</v>
      </c>
      <c r="AI478" s="32">
        <f>IF(HLOOKUP($BT478,Prisudvikling!$CC$7:$KP$63,AI$3)&gt;0,HLOOKUP($BT478,Prisudvikling!$CC$7:$KP$63,AI$3),"")</f>
        <v>9650</v>
      </c>
      <c r="AJ478" s="32">
        <f>IF(HLOOKUP($BT478,Prisudvikling!$CC$7:$KP$63,AJ$3)&gt;0,HLOOKUP($BT478,Prisudvikling!$CC$7:$KP$63,AJ$3),"")</f>
        <v>8290</v>
      </c>
      <c r="AK478" s="32" t="str">
        <f>IF(HLOOKUP($BT478,Prisudvikling!$CC$7:$KP$63,AK$3)&gt;0,HLOOKUP($BT478,Prisudvikling!$CC$7:$KP$63,AK$3),"")</f>
        <v xml:space="preserve"> </v>
      </c>
      <c r="AL478" s="32" t="str">
        <f>IF(HLOOKUP($BT478,Prisudvikling!$CC$7:$KP$63,AL$3)&gt;0,HLOOKUP($BT478,Prisudvikling!$CC$7:$KP$63,AL$3),"")</f>
        <v/>
      </c>
      <c r="AM478" s="32" t="str">
        <f>IF(HLOOKUP($BT478,Prisudvikling!$CC$7:$KP$63,AM$3)&gt;0,HLOOKUP($BT478,Prisudvikling!$CC$7:$KP$63,AM$3),"")</f>
        <v/>
      </c>
      <c r="AN478" s="113">
        <f>IF(HLOOKUP($BT478,Prisudvikling!$CC$7:$KP$63,AN$3)&gt;0,HLOOKUP($BT478,Prisudvikling!$CC$7:$KP$63,AN$3),"")</f>
        <v>194.35839070928552</v>
      </c>
      <c r="AO478" s="113">
        <f>IF(HLOOKUP($BT478,Prisudvikling!$CC$7:$KP$63,AO$3)&gt;0,HLOOKUP($BT478,Prisudvikling!$CC$7:$KP$63,AO$3),"")</f>
        <v>202.4</v>
      </c>
      <c r="AP478" s="113">
        <f>IF(HLOOKUP($BT478,Prisudvikling!$CC$7:$KP$63,AP$3)&gt;0,HLOOKUP($BT478,Prisudvikling!$CC$7:$KP$63,AP$3),"")</f>
        <v>199.30108334653232</v>
      </c>
      <c r="AQ478" s="113">
        <f>IF(HLOOKUP($BT478,Prisudvikling!$CC$7:$KP$63,AQ$3)&gt;0,HLOOKUP($BT478,Prisudvikling!$CC$7:$KP$63,AQ$3),"")</f>
        <v>167.00243325281514</v>
      </c>
      <c r="AR478" s="113">
        <f>IF(HLOOKUP($BT478,Prisudvikling!$CC$7:$KP$63,AR$3)&gt;0,HLOOKUP($BT478,Prisudvikling!$CC$7:$KP$63,AR$3),"")</f>
        <v>175</v>
      </c>
      <c r="AS478" s="113">
        <f>IF(HLOOKUP($BT478,Prisudvikling!$CC$7:$KP$63,AS$3)&gt;0,HLOOKUP($BT478,Prisudvikling!$CC$7:$KP$63,AS$3),"")</f>
        <v>158.73069832233617</v>
      </c>
      <c r="AT478" s="113">
        <f>IF(HLOOKUP($BT478,Prisudvikling!$CC$7:$KP$63,AT$3)&gt;0,HLOOKUP($BT478,Prisudvikling!$CC$7:$KP$63,AT$3),"")</f>
        <v>141.83353421889979</v>
      </c>
      <c r="AU478" s="113">
        <f>IF(HLOOKUP($BT478,Prisudvikling!$CC$7:$KP$63,AU$3)&gt;0,HLOOKUP($BT478,Prisudvikling!$CC$7:$KP$63,AU$3),"")</f>
        <v>149.80000000000001</v>
      </c>
      <c r="AV478" s="113" t="str">
        <f>IF(HLOOKUP($BT478,Prisudvikling!$CC$7:$KP$63,AV$3)&gt;0,HLOOKUP($BT478,Prisudvikling!$CC$7:$KP$63,AV$3),"")</f>
        <v/>
      </c>
      <c r="AW478" s="113">
        <f>IF(HLOOKUP($BT478,Prisudvikling!$CC$7:$KP$63,AW$3)&gt;0,HLOOKUP($BT478,Prisudvikling!$CC$7:$KP$63,AW$3),"")</f>
        <v>161.2643234603095</v>
      </c>
      <c r="AX478" s="113">
        <f>IF(HLOOKUP($BT478,Prisudvikling!$CC$7:$KP$63,AX$3)&gt;0,HLOOKUP($BT478,Prisudvikling!$CC$7:$KP$63,AX$3),"")</f>
        <v>169.3</v>
      </c>
      <c r="BT478">
        <f t="shared" si="32"/>
        <v>155</v>
      </c>
    </row>
    <row r="479" spans="1:72" x14ac:dyDescent="0.2">
      <c r="A479" s="82">
        <f>IF(HLOOKUP($BT479,Prisudvikling!$CC$7:$KP$63,D$3)&gt;0,YEAR(C479),0)</f>
        <v>2014</v>
      </c>
      <c r="B479" s="82">
        <f>IF(HLOOKUP($BT479,Prisudvikling!$CC$7:$KP$63,D$3)&gt;0,MONTH(C479),0)</f>
        <v>6</v>
      </c>
      <c r="C479" s="65">
        <f>IF(HLOOKUP($BT479,Prisudvikling!$CC$7:$KP$63,D$3)&gt;0,HLOOKUP($BT479,Prisudvikling!$CC$7:$KP$63,C$3),"")</f>
        <v>41796</v>
      </c>
      <c r="D479" s="105">
        <f>IF(HLOOKUP($BT479,Prisudvikling!$CC$7:$KP$63,D$3)&gt;0,HLOOKUP($BT479,Prisudvikling!$CC$7:$KP$63,D$3),"")</f>
        <v>131</v>
      </c>
      <c r="E479" s="105">
        <f>IF(HLOOKUP($BT479,Prisudvikling!$CC$7:$KP$63,E$3)&gt;0,HLOOKUP($BT479,Prisudvikling!$CC$7:$KP$63,E$3),"")</f>
        <v>140</v>
      </c>
      <c r="F479" s="105">
        <f>IF(HLOOKUP($BT479,Prisudvikling!$CC$7:$KP$63,F$3)&gt;0,HLOOKUP($BT479,Prisudvikling!$CC$7:$KP$63,F$3),"")</f>
        <v>123.5</v>
      </c>
      <c r="G479" s="105">
        <f>IF(HLOOKUP($BT479,Prisudvikling!$CC$7:$KP$63,G$3)&gt;0,HLOOKUP($BT479,Prisudvikling!$CC$7:$KP$63,G$3),"")</f>
        <v>150</v>
      </c>
      <c r="H479" s="105">
        <f>IF(HLOOKUP($BT479,Prisudvikling!$CC$7:$KP$63,H$3)&gt;0,HLOOKUP($BT479,Prisudvikling!$CC$7:$KP$63,H$3),"")</f>
        <v>124</v>
      </c>
      <c r="I479" s="105">
        <f>IF(HLOOKUP($BT479,Prisudvikling!$CC$7:$KP$63,I$3)&gt;0,HLOOKUP($BT479,Prisudvikling!$CC$7:$KP$63,I$3),"")</f>
        <v>338</v>
      </c>
      <c r="J479" s="105">
        <f>IF(HLOOKUP($BT479,Prisudvikling!$CC$7:$KP$63,J$3)&gt;0,HLOOKUP($BT479,Prisudvikling!$CC$7:$KP$63,J$3),"")</f>
        <v>745.5</v>
      </c>
      <c r="K479" s="105">
        <f>IF(HLOOKUP($BT479,Prisudvikling!$CC$7:$KP$63,K$3)&gt;0,HLOOKUP($BT479,Prisudvikling!$CC$7:$KP$63,K$3),"")</f>
        <v>226.75</v>
      </c>
      <c r="L479" s="105">
        <f>IF(HLOOKUP($BT479,Prisudvikling!$CC$7:$KP$63,L$3)&gt;0,HLOOKUP($BT479,Prisudvikling!$CC$7:$KP$63,L$3),"")</f>
        <v>228</v>
      </c>
      <c r="M479" s="105">
        <f>IF(HLOOKUP($BT479,Prisudvikling!$CC$7:$KP$63,M$3)&gt;0,HLOOKUP($BT479,Prisudvikling!$CC$7:$KP$63,M$3),"")</f>
        <v>198</v>
      </c>
      <c r="N479" s="105">
        <f>IF(HLOOKUP($BT479,Prisudvikling!$CC$7:$KP$63,N$3)&gt;0,HLOOKUP($BT479,Prisudvikling!$CC$7:$KP$63,N$3),"")</f>
        <v>1030</v>
      </c>
      <c r="O479" s="105">
        <f>IF(HLOOKUP($BT479,Prisudvikling!$CC$7:$KP$63,O$3)&gt;0,HLOOKUP($BT479,Prisudvikling!$CC$7:$KP$63,O$3),"")</f>
        <v>594</v>
      </c>
      <c r="P479" s="105">
        <f>IF(HLOOKUP($BT479,Prisudvikling!$CC$7:$KP$63,P$3)&gt;0,HLOOKUP($BT479,Prisudvikling!$CC$7:$KP$63,P$3),"")</f>
        <v>560</v>
      </c>
      <c r="Q479" s="105">
        <f>IF(HLOOKUP($BT479,Prisudvikling!$CC$7:$KP$63,Q$3)&gt;0,HLOOKUP($BT479,Prisudvikling!$CC$7:$KP$63,Q$3),"")</f>
        <v>1300</v>
      </c>
      <c r="R479" s="105">
        <f>IF(HLOOKUP($BT479,Prisudvikling!$CC$7:$KP$63,R$3)&gt;0,HLOOKUP($BT479,Prisudvikling!$CC$7:$KP$63,R$3),"")</f>
        <v>836</v>
      </c>
      <c r="S479" s="105">
        <f>IF(HLOOKUP($BT479,Prisudvikling!$CC$7:$KP$63,S$3)&gt;0,HLOOKUP($BT479,Prisudvikling!$CC$7:$KP$63,S$3),"")</f>
        <v>475</v>
      </c>
      <c r="T479" s="105">
        <f>IF(HLOOKUP($BT479,Prisudvikling!$CC$7:$KP$63,T$3)&gt;0,HLOOKUP($BT479,Prisudvikling!$CC$7:$KP$63,T$3),"")</f>
        <v>495</v>
      </c>
      <c r="U479" s="105">
        <f>IF(HLOOKUP($BT479,Prisudvikling!$CC$7:$KP$63,U$3)&gt;0,HLOOKUP($BT479,Prisudvikling!$CC$7:$KP$63,U$3),"")</f>
        <v>231.75</v>
      </c>
      <c r="V479" s="105">
        <f>IF(HLOOKUP($BT479,Prisudvikling!$CC$7:$KP$63,V$3)&gt;0,HLOOKUP($BT479,Prisudvikling!$CC$7:$KP$63,V$3),"")</f>
        <v>248.25</v>
      </c>
      <c r="W479" s="105">
        <f>IF(HLOOKUP($BT479,Prisudvikling!$CC$7:$KP$63,W$3)&gt;0,HLOOKUP($BT479,Prisudvikling!$CC$7:$KP$63,W$3),"")</f>
        <v>278.5</v>
      </c>
      <c r="X479" s="32" t="str">
        <f>IF(HLOOKUP($BT479,Prisudvikling!$CC$7:$KP$63,X$3)&gt;0,HLOOKUP($BT479,Prisudvikling!$CC$7:$KP$63,X$3),"")</f>
        <v/>
      </c>
      <c r="Y479" s="32">
        <f>IF(HLOOKUP($BT479,Prisudvikling!$CC$7:$KP$63,Y$3)&gt;0,HLOOKUP($BT479,Prisudvikling!$CC$7:$KP$63,Y$3),"")</f>
        <v>1.25</v>
      </c>
      <c r="Z479" s="32">
        <f>IF(HLOOKUP($BT479,Prisudvikling!$CC$7:$KP$63,Z$3)&gt;0,HLOOKUP($BT479,Prisudvikling!$CC$7:$KP$63,Z$3),"")</f>
        <v>2.9</v>
      </c>
      <c r="AA479" s="32">
        <f>IF(HLOOKUP($BT479,Prisudvikling!$CC$7:$KP$63,AA$3)&gt;0,HLOOKUP($BT479,Prisudvikling!$CC$7:$KP$63,AA$3),"")</f>
        <v>1.65</v>
      </c>
      <c r="AB479" s="32">
        <f>IF(HLOOKUP($BT479,Prisudvikling!$CC$7:$KP$63,AB$3)&gt;0,HLOOKUP($BT479,Prisudvikling!$CC$7:$KP$63,AB$3),"")</f>
        <v>13.25</v>
      </c>
      <c r="AC479" s="32">
        <f>IF(HLOOKUP($BT479,Prisudvikling!$CC$7:$KP$63,AC$3)&gt;0,HLOOKUP($BT479,Prisudvikling!$CC$7:$KP$63,AC$3),"")</f>
        <v>10.5</v>
      </c>
      <c r="AD479" s="32" t="str">
        <f>IF(HLOOKUP($BT479,Prisudvikling!$CC$7:$KP$63,AD$3)&gt;0,HLOOKUP($BT479,Prisudvikling!$CC$7:$KP$63,AD$3),"")</f>
        <v/>
      </c>
      <c r="AE479" s="32" t="str">
        <f>IF(HLOOKUP($BT479,Prisudvikling!$CC$7:$KP$63,AE$3)&gt;0,HLOOKUP($BT479,Prisudvikling!$CC$7:$KP$63,AE$3),"")</f>
        <v/>
      </c>
      <c r="AF479" s="32">
        <f>IF(HLOOKUP($BT479,Prisudvikling!$CC$7:$KP$63,AF$3)&gt;0,HLOOKUP($BT479,Prisudvikling!$CC$7:$KP$63,AF$3),"")</f>
        <v>990</v>
      </c>
      <c r="AG479" s="32">
        <f>IF(HLOOKUP($BT479,Prisudvikling!$CC$7:$KP$63,AG$3)&gt;0,HLOOKUP($BT479,Prisudvikling!$CC$7:$KP$63,AG$3),"")</f>
        <v>2290</v>
      </c>
      <c r="AH479" s="32">
        <f>IF(HLOOKUP($BT479,Prisudvikling!$CC$7:$KP$63,AH$3)&gt;0,HLOOKUP($BT479,Prisudvikling!$CC$7:$KP$63,AH$3),"")</f>
        <v>1300</v>
      </c>
      <c r="AI479" s="32">
        <f>IF(HLOOKUP($BT479,Prisudvikling!$CC$7:$KP$63,AI$3)&gt;0,HLOOKUP($BT479,Prisudvikling!$CC$7:$KP$63,AI$3),"")</f>
        <v>10460</v>
      </c>
      <c r="AJ479" s="32">
        <f>IF(HLOOKUP($BT479,Prisudvikling!$CC$7:$KP$63,AJ$3)&gt;0,HLOOKUP($BT479,Prisudvikling!$CC$7:$KP$63,AJ$3),"")</f>
        <v>8290</v>
      </c>
      <c r="AK479" s="32" t="str">
        <f>IF(HLOOKUP($BT479,Prisudvikling!$CC$7:$KP$63,AK$3)&gt;0,HLOOKUP($BT479,Prisudvikling!$CC$7:$KP$63,AK$3),"")</f>
        <v xml:space="preserve"> </v>
      </c>
      <c r="AL479" s="32" t="str">
        <f>IF(HLOOKUP($BT479,Prisudvikling!$CC$7:$KP$63,AL$3)&gt;0,HLOOKUP($BT479,Prisudvikling!$CC$7:$KP$63,AL$3),"")</f>
        <v/>
      </c>
      <c r="AM479" s="32" t="str">
        <f>IF(HLOOKUP($BT479,Prisudvikling!$CC$7:$KP$63,AM$3)&gt;0,HLOOKUP($BT479,Prisudvikling!$CC$7:$KP$63,AM$3),"")</f>
        <v/>
      </c>
      <c r="AN479" s="113">
        <f>IF(HLOOKUP($BT479,Prisudvikling!$CC$7:$KP$63,AN$3)&gt;0,HLOOKUP($BT479,Prisudvikling!$CC$7:$KP$63,AN$3),"")</f>
        <v>195.42840217401508</v>
      </c>
      <c r="AO479" s="113">
        <f>IF(HLOOKUP($BT479,Prisudvikling!$CC$7:$KP$63,AO$3)&gt;0,HLOOKUP($BT479,Prisudvikling!$CC$7:$KP$63,AO$3),"")</f>
        <v>203.4</v>
      </c>
      <c r="AP479" s="113">
        <f>IF(HLOOKUP($BT479,Prisudvikling!$CC$7:$KP$63,AP$3)&gt;0,HLOOKUP($BT479,Prisudvikling!$CC$7:$KP$63,AP$3),"")</f>
        <v>198.19417689541086</v>
      </c>
      <c r="AQ479" s="113">
        <f>IF(HLOOKUP($BT479,Prisudvikling!$CC$7:$KP$63,AQ$3)&gt;0,HLOOKUP($BT479,Prisudvikling!$CC$7:$KP$63,AQ$3),"")</f>
        <v>166.30343158461253</v>
      </c>
      <c r="AR479" s="113">
        <f>IF(HLOOKUP($BT479,Prisudvikling!$CC$7:$KP$63,AR$3)&gt;0,HLOOKUP($BT479,Prisudvikling!$CC$7:$KP$63,AR$3),"")</f>
        <v>174.3</v>
      </c>
      <c r="AS479" s="113">
        <f>IF(HLOOKUP($BT479,Prisudvikling!$CC$7:$KP$63,AS$3)&gt;0,HLOOKUP($BT479,Prisudvikling!$CC$7:$KP$63,AS$3),"")</f>
        <v>157.26414840813482</v>
      </c>
      <c r="AT479" s="113">
        <f>IF(HLOOKUP($BT479,Prisudvikling!$CC$7:$KP$63,AT$3)&gt;0,HLOOKUP($BT479,Prisudvikling!$CC$7:$KP$63,AT$3),"")</f>
        <v>138.68498489502761</v>
      </c>
      <c r="AU479" s="113">
        <f>IF(HLOOKUP($BT479,Prisudvikling!$CC$7:$KP$63,AU$3)&gt;0,HLOOKUP($BT479,Prisudvikling!$CC$7:$KP$63,AU$3),"")</f>
        <v>146.69999999999999</v>
      </c>
      <c r="AV479" s="113" t="str">
        <f>IF(HLOOKUP($BT479,Prisudvikling!$CC$7:$KP$63,AV$3)&gt;0,HLOOKUP($BT479,Prisudvikling!$CC$7:$KP$63,AV$3),"")</f>
        <v/>
      </c>
      <c r="AW479" s="113">
        <f>IF(HLOOKUP($BT479,Prisudvikling!$CC$7:$KP$63,AW$3)&gt;0,HLOOKUP($BT479,Prisudvikling!$CC$7:$KP$63,AW$3),"")</f>
        <v>159.95524886390388</v>
      </c>
      <c r="AX479" s="113">
        <f>IF(HLOOKUP($BT479,Prisudvikling!$CC$7:$KP$63,AX$3)&gt;0,HLOOKUP($BT479,Prisudvikling!$CC$7:$KP$63,AX$3),"")</f>
        <v>168</v>
      </c>
      <c r="BT479">
        <f t="shared" si="32"/>
        <v>156</v>
      </c>
    </row>
    <row r="480" spans="1:72" x14ac:dyDescent="0.2">
      <c r="A480" s="82">
        <f>IF(HLOOKUP($BT480,Prisudvikling!$CC$7:$KP$63,D$3)&gt;0,YEAR(C480),0)</f>
        <v>2014</v>
      </c>
      <c r="B480" s="82">
        <f>IF(HLOOKUP($BT480,Prisudvikling!$CC$7:$KP$63,D$3)&gt;0,MONTH(C480),0)</f>
        <v>6</v>
      </c>
      <c r="C480" s="65">
        <f>IF(HLOOKUP($BT480,Prisudvikling!$CC$7:$KP$63,D$3)&gt;0,HLOOKUP($BT480,Prisudvikling!$CC$7:$KP$63,C$3),"")</f>
        <v>41803</v>
      </c>
      <c r="D480" s="105">
        <f>IF(HLOOKUP($BT480,Prisudvikling!$CC$7:$KP$63,D$3)&gt;0,HLOOKUP($BT480,Prisudvikling!$CC$7:$KP$63,D$3),"")</f>
        <v>128</v>
      </c>
      <c r="E480" s="105">
        <f>IF(HLOOKUP($BT480,Prisudvikling!$CC$7:$KP$63,E$3)&gt;0,HLOOKUP($BT480,Prisudvikling!$CC$7:$KP$63,E$3),"")</f>
        <v>136</v>
      </c>
      <c r="F480" s="105">
        <f>IF(HLOOKUP($BT480,Prisudvikling!$CC$7:$KP$63,F$3)&gt;0,HLOOKUP($BT480,Prisudvikling!$CC$7:$KP$63,F$3),"")</f>
        <v>123</v>
      </c>
      <c r="G480" s="105">
        <f>IF(HLOOKUP($BT480,Prisudvikling!$CC$7:$KP$63,G$3)&gt;0,HLOOKUP($BT480,Prisudvikling!$CC$7:$KP$63,G$3),"")</f>
        <v>149</v>
      </c>
      <c r="H480" s="105">
        <f>IF(HLOOKUP($BT480,Prisudvikling!$CC$7:$KP$63,H$3)&gt;0,HLOOKUP($BT480,Prisudvikling!$CC$7:$KP$63,H$3),"")</f>
        <v>124</v>
      </c>
      <c r="I480" s="105">
        <f>IF(HLOOKUP($BT480,Prisudvikling!$CC$7:$KP$63,I$3)&gt;0,HLOOKUP($BT480,Prisudvikling!$CC$7:$KP$63,I$3),"")</f>
        <v>334</v>
      </c>
      <c r="J480" s="105">
        <f>IF(HLOOKUP($BT480,Prisudvikling!$CC$7:$KP$63,J$3)&gt;0,HLOOKUP($BT480,Prisudvikling!$CC$7:$KP$63,J$3),"")</f>
        <v>745.5</v>
      </c>
      <c r="K480" s="105">
        <f>IF(HLOOKUP($BT480,Prisudvikling!$CC$7:$KP$63,K$3)&gt;0,HLOOKUP($BT480,Prisudvikling!$CC$7:$KP$63,K$3),"")</f>
        <v>226.75</v>
      </c>
      <c r="L480" s="105">
        <f>IF(HLOOKUP($BT480,Prisudvikling!$CC$7:$KP$63,L$3)&gt;0,HLOOKUP($BT480,Prisudvikling!$CC$7:$KP$63,L$3),"")</f>
        <v>228</v>
      </c>
      <c r="M480" s="105">
        <f>IF(HLOOKUP($BT480,Prisudvikling!$CC$7:$KP$63,M$3)&gt;0,HLOOKUP($BT480,Prisudvikling!$CC$7:$KP$63,M$3),"")</f>
        <v>203</v>
      </c>
      <c r="N480" s="105">
        <f>IF(HLOOKUP($BT480,Prisudvikling!$CC$7:$KP$63,N$3)&gt;0,HLOOKUP($BT480,Prisudvikling!$CC$7:$KP$63,N$3),"")</f>
        <v>1030</v>
      </c>
      <c r="O480" s="105">
        <f>IF(HLOOKUP($BT480,Prisudvikling!$CC$7:$KP$63,O$3)&gt;0,HLOOKUP($BT480,Prisudvikling!$CC$7:$KP$63,O$3),"")</f>
        <v>572</v>
      </c>
      <c r="P480" s="105">
        <f>IF(HLOOKUP($BT480,Prisudvikling!$CC$7:$KP$63,P$3)&gt;0,HLOOKUP($BT480,Prisudvikling!$CC$7:$KP$63,P$3),"")</f>
        <v>560</v>
      </c>
      <c r="Q480" s="105">
        <f>IF(HLOOKUP($BT480,Prisudvikling!$CC$7:$KP$63,Q$3)&gt;0,HLOOKUP($BT480,Prisudvikling!$CC$7:$KP$63,Q$3),"")</f>
        <v>1300</v>
      </c>
      <c r="R480" s="105">
        <f>IF(HLOOKUP($BT480,Prisudvikling!$CC$7:$KP$63,R$3)&gt;0,HLOOKUP($BT480,Prisudvikling!$CC$7:$KP$63,R$3),"")</f>
        <v>835</v>
      </c>
      <c r="S480" s="105">
        <f>IF(HLOOKUP($BT480,Prisudvikling!$CC$7:$KP$63,S$3)&gt;0,HLOOKUP($BT480,Prisudvikling!$CC$7:$KP$63,S$3),"")</f>
        <v>473</v>
      </c>
      <c r="T480" s="105">
        <f>IF(HLOOKUP($BT480,Prisudvikling!$CC$7:$KP$63,T$3)&gt;0,HLOOKUP($BT480,Prisudvikling!$CC$7:$KP$63,T$3),"")</f>
        <v>495</v>
      </c>
      <c r="U480" s="105">
        <f>IF(HLOOKUP($BT480,Prisudvikling!$CC$7:$KP$63,U$3)&gt;0,HLOOKUP($BT480,Prisudvikling!$CC$7:$KP$63,U$3),"")</f>
        <v>230.5</v>
      </c>
      <c r="V480" s="105">
        <f>IF(HLOOKUP($BT480,Prisudvikling!$CC$7:$KP$63,V$3)&gt;0,HLOOKUP($BT480,Prisudvikling!$CC$7:$KP$63,V$3),"")</f>
        <v>246.75</v>
      </c>
      <c r="W480" s="105">
        <f>IF(HLOOKUP($BT480,Prisudvikling!$CC$7:$KP$63,W$3)&gt;0,HLOOKUP($BT480,Prisudvikling!$CC$7:$KP$63,W$3),"")</f>
        <v>277.25</v>
      </c>
      <c r="X480" s="32" t="str">
        <f>IF(HLOOKUP($BT480,Prisudvikling!$CC$7:$KP$63,X$3)&gt;0,HLOOKUP($BT480,Prisudvikling!$CC$7:$KP$63,X$3),"")</f>
        <v/>
      </c>
      <c r="Y480" s="32">
        <f>IF(HLOOKUP($BT480,Prisudvikling!$CC$7:$KP$63,Y$3)&gt;0,HLOOKUP($BT480,Prisudvikling!$CC$7:$KP$63,Y$3),"")</f>
        <v>1.25</v>
      </c>
      <c r="Z480" s="32">
        <f>IF(HLOOKUP($BT480,Prisudvikling!$CC$7:$KP$63,Z$3)&gt;0,HLOOKUP($BT480,Prisudvikling!$CC$7:$KP$63,Z$3),"")</f>
        <v>2.9</v>
      </c>
      <c r="AA480" s="32">
        <f>IF(HLOOKUP($BT480,Prisudvikling!$CC$7:$KP$63,AA$3)&gt;0,HLOOKUP($BT480,Prisudvikling!$CC$7:$KP$63,AA$3),"")</f>
        <v>1.65</v>
      </c>
      <c r="AB480" s="32">
        <f>IF(HLOOKUP($BT480,Prisudvikling!$CC$7:$KP$63,AB$3)&gt;0,HLOOKUP($BT480,Prisudvikling!$CC$7:$KP$63,AB$3),"")</f>
        <v>13.25</v>
      </c>
      <c r="AC480" s="32">
        <f>IF(HLOOKUP($BT480,Prisudvikling!$CC$7:$KP$63,AC$3)&gt;0,HLOOKUP($BT480,Prisudvikling!$CC$7:$KP$63,AC$3),"")</f>
        <v>10.5</v>
      </c>
      <c r="AD480" s="32" t="str">
        <f>IF(HLOOKUP($BT480,Prisudvikling!$CC$7:$KP$63,AD$3)&gt;0,HLOOKUP($BT480,Prisudvikling!$CC$7:$KP$63,AD$3),"")</f>
        <v/>
      </c>
      <c r="AE480" s="32" t="str">
        <f>IF(HLOOKUP($BT480,Prisudvikling!$CC$7:$KP$63,AE$3)&gt;0,HLOOKUP($BT480,Prisudvikling!$CC$7:$KP$63,AE$3),"")</f>
        <v/>
      </c>
      <c r="AF480" s="32">
        <f>IF(HLOOKUP($BT480,Prisudvikling!$CC$7:$KP$63,AF$3)&gt;0,HLOOKUP($BT480,Prisudvikling!$CC$7:$KP$63,AF$3),"")</f>
        <v>990</v>
      </c>
      <c r="AG480" s="32">
        <f>IF(HLOOKUP($BT480,Prisudvikling!$CC$7:$KP$63,AG$3)&gt;0,HLOOKUP($BT480,Prisudvikling!$CC$7:$KP$63,AG$3),"")</f>
        <v>2290</v>
      </c>
      <c r="AH480" s="32">
        <f>IF(HLOOKUP($BT480,Prisudvikling!$CC$7:$KP$63,AH$3)&gt;0,HLOOKUP($BT480,Prisudvikling!$CC$7:$KP$63,AH$3),"")</f>
        <v>1300</v>
      </c>
      <c r="AI480" s="32">
        <f>IF(HLOOKUP($BT480,Prisudvikling!$CC$7:$KP$63,AI$3)&gt;0,HLOOKUP($BT480,Prisudvikling!$CC$7:$KP$63,AI$3),"")</f>
        <v>10460</v>
      </c>
      <c r="AJ480" s="32">
        <f>IF(HLOOKUP($BT480,Prisudvikling!$CC$7:$KP$63,AJ$3)&gt;0,HLOOKUP($BT480,Prisudvikling!$CC$7:$KP$63,AJ$3),"")</f>
        <v>8290</v>
      </c>
      <c r="AK480" s="32" t="str">
        <f>IF(HLOOKUP($BT480,Prisudvikling!$CC$7:$KP$63,AK$3)&gt;0,HLOOKUP($BT480,Prisudvikling!$CC$7:$KP$63,AK$3),"")</f>
        <v xml:space="preserve"> </v>
      </c>
      <c r="AL480" s="32" t="str">
        <f>IF(HLOOKUP($BT480,Prisudvikling!$CC$7:$KP$63,AL$3)&gt;0,HLOOKUP($BT480,Prisudvikling!$CC$7:$KP$63,AL$3),"")</f>
        <v/>
      </c>
      <c r="AM480" s="32" t="str">
        <f>IF(HLOOKUP($BT480,Prisudvikling!$CC$7:$KP$63,AM$3)&gt;0,HLOOKUP($BT480,Prisudvikling!$CC$7:$KP$63,AM$3),"")</f>
        <v/>
      </c>
      <c r="AN480" s="113">
        <f>IF(HLOOKUP($BT480,Prisudvikling!$CC$7:$KP$63,AN$3)&gt;0,HLOOKUP($BT480,Prisudvikling!$CC$7:$KP$63,AN$3),"")</f>
        <v>193.63057883721015</v>
      </c>
      <c r="AO480" s="113">
        <f>IF(HLOOKUP($BT480,Prisudvikling!$CC$7:$KP$63,AO$3)&gt;0,HLOOKUP($BT480,Prisudvikling!$CC$7:$KP$63,AO$3),"")</f>
        <v>201.6</v>
      </c>
      <c r="AP480" s="113">
        <f>IF(HLOOKUP($BT480,Prisudvikling!$CC$7:$KP$63,AP$3)&gt;0,HLOOKUP($BT480,Prisudvikling!$CC$7:$KP$63,AP$3),"")</f>
        <v>195.69227896027249</v>
      </c>
      <c r="AQ480" s="113">
        <f>IF(HLOOKUP($BT480,Prisudvikling!$CC$7:$KP$63,AQ$3)&gt;0,HLOOKUP($BT480,Prisudvikling!$CC$7:$KP$63,AQ$3),"")</f>
        <v>165.68532939361035</v>
      </c>
      <c r="AR480" s="113">
        <f>IF(HLOOKUP($BT480,Prisudvikling!$CC$7:$KP$63,AR$3)&gt;0,HLOOKUP($BT480,Prisudvikling!$CC$7:$KP$63,AR$3),"")</f>
        <v>173.7</v>
      </c>
      <c r="AS480" s="113">
        <f>IF(HLOOKUP($BT480,Prisudvikling!$CC$7:$KP$63,AS$3)&gt;0,HLOOKUP($BT480,Prisudvikling!$CC$7:$KP$63,AS$3),"")</f>
        <v>154.20034936336208</v>
      </c>
      <c r="AT480" s="113">
        <f>IF(HLOOKUP($BT480,Prisudvikling!$CC$7:$KP$63,AT$3)&gt;0,HLOOKUP($BT480,Prisudvikling!$CC$7:$KP$63,AT$3),"")</f>
        <v>137.24613569940411</v>
      </c>
      <c r="AU480" s="113">
        <f>IF(HLOOKUP($BT480,Prisudvikling!$CC$7:$KP$63,AU$3)&gt;0,HLOOKUP($BT480,Prisudvikling!$CC$7:$KP$63,AU$3),"")</f>
        <v>145.19999999999999</v>
      </c>
      <c r="AV480" s="113" t="str">
        <f>IF(HLOOKUP($BT480,Prisudvikling!$CC$7:$KP$63,AV$3)&gt;0,HLOOKUP($BT480,Prisudvikling!$CC$7:$KP$63,AV$3),"")</f>
        <v/>
      </c>
      <c r="AW480" s="113">
        <f>IF(HLOOKUP($BT480,Prisudvikling!$CC$7:$KP$63,AW$3)&gt;0,HLOOKUP($BT480,Prisudvikling!$CC$7:$KP$63,AW$3),"")</f>
        <v>157.86499686511542</v>
      </c>
      <c r="AX480" s="113">
        <f>IF(HLOOKUP($BT480,Prisudvikling!$CC$7:$KP$63,AX$3)&gt;0,HLOOKUP($BT480,Prisudvikling!$CC$7:$KP$63,AX$3),"")</f>
        <v>165.9</v>
      </c>
      <c r="BT480">
        <f t="shared" si="32"/>
        <v>157</v>
      </c>
    </row>
    <row r="481" spans="1:72" x14ac:dyDescent="0.2">
      <c r="A481" s="82">
        <f>IF(HLOOKUP($BT481,Prisudvikling!$CC$7:$KP$63,D$3)&gt;0,YEAR(C481),0)</f>
        <v>2014</v>
      </c>
      <c r="B481" s="82">
        <f>IF(HLOOKUP($BT481,Prisudvikling!$CC$7:$KP$63,D$3)&gt;0,MONTH(C481),0)</f>
        <v>6</v>
      </c>
      <c r="C481" s="65">
        <f>IF(HLOOKUP($BT481,Prisudvikling!$CC$7:$KP$63,D$3)&gt;0,HLOOKUP($BT481,Prisudvikling!$CC$7:$KP$63,C$3),"")</f>
        <v>41810</v>
      </c>
      <c r="D481" s="105">
        <f>IF(HLOOKUP($BT481,Prisudvikling!$CC$7:$KP$63,D$3)&gt;0,HLOOKUP($BT481,Prisudvikling!$CC$7:$KP$63,D$3),"")</f>
        <v>128</v>
      </c>
      <c r="E481" s="105">
        <f>IF(HLOOKUP($BT481,Prisudvikling!$CC$7:$KP$63,E$3)&gt;0,HLOOKUP($BT481,Prisudvikling!$CC$7:$KP$63,E$3),"")</f>
        <v>137.5</v>
      </c>
      <c r="F481" s="105">
        <f>IF(HLOOKUP($BT481,Prisudvikling!$CC$7:$KP$63,F$3)&gt;0,HLOOKUP($BT481,Prisudvikling!$CC$7:$KP$63,F$3),"")</f>
        <v>121</v>
      </c>
      <c r="G481" s="105">
        <f>IF(HLOOKUP($BT481,Prisudvikling!$CC$7:$KP$63,G$3)&gt;0,HLOOKUP($BT481,Prisudvikling!$CC$7:$KP$63,G$3),"")</f>
        <v>149</v>
      </c>
      <c r="H481" s="105">
        <f>IF(HLOOKUP($BT481,Prisudvikling!$CC$7:$KP$63,H$3)&gt;0,HLOOKUP($BT481,Prisudvikling!$CC$7:$KP$63,H$3),"")</f>
        <v>125</v>
      </c>
      <c r="I481" s="105">
        <f>IF(HLOOKUP($BT481,Prisudvikling!$CC$7:$KP$63,I$3)&gt;0,HLOOKUP($BT481,Prisudvikling!$CC$7:$KP$63,I$3),"")</f>
        <v>327</v>
      </c>
      <c r="J481" s="105">
        <f>IF(HLOOKUP($BT481,Prisudvikling!$CC$7:$KP$63,J$3)&gt;0,HLOOKUP($BT481,Prisudvikling!$CC$7:$KP$63,J$3),"")</f>
        <v>745.5</v>
      </c>
      <c r="K481" s="105">
        <f>IF(HLOOKUP($BT481,Prisudvikling!$CC$7:$KP$63,K$3)&gt;0,HLOOKUP($BT481,Prisudvikling!$CC$7:$KP$63,K$3),"")</f>
        <v>214</v>
      </c>
      <c r="L481" s="105">
        <f>IF(HLOOKUP($BT481,Prisudvikling!$CC$7:$KP$63,L$3)&gt;0,HLOOKUP($BT481,Prisudvikling!$CC$7:$KP$63,L$3),"")</f>
        <v>228</v>
      </c>
      <c r="M481" s="105">
        <f>IF(HLOOKUP($BT481,Prisudvikling!$CC$7:$KP$63,M$3)&gt;0,HLOOKUP($BT481,Prisudvikling!$CC$7:$KP$63,M$3),"")</f>
        <v>204</v>
      </c>
      <c r="N481" s="105">
        <f>IF(HLOOKUP($BT481,Prisudvikling!$CC$7:$KP$63,N$3)&gt;0,HLOOKUP($BT481,Prisudvikling!$CC$7:$KP$63,N$3),"")</f>
        <v>1030</v>
      </c>
      <c r="O481" s="105">
        <f>IF(HLOOKUP($BT481,Prisudvikling!$CC$7:$KP$63,O$3)&gt;0,HLOOKUP($BT481,Prisudvikling!$CC$7:$KP$63,O$3),"")</f>
        <v>573</v>
      </c>
      <c r="P481" s="105">
        <f>IF(HLOOKUP($BT481,Prisudvikling!$CC$7:$KP$63,P$3)&gt;0,HLOOKUP($BT481,Prisudvikling!$CC$7:$KP$63,P$3),"")</f>
        <v>560</v>
      </c>
      <c r="Q481" s="105">
        <f>IF(HLOOKUP($BT481,Prisudvikling!$CC$7:$KP$63,Q$3)&gt;0,HLOOKUP($BT481,Prisudvikling!$CC$7:$KP$63,Q$3),"")</f>
        <v>1300</v>
      </c>
      <c r="R481" s="105">
        <f>IF(HLOOKUP($BT481,Prisudvikling!$CC$7:$KP$63,R$3)&gt;0,HLOOKUP($BT481,Prisudvikling!$CC$7:$KP$63,R$3),"")</f>
        <v>846</v>
      </c>
      <c r="S481" s="105">
        <f>IF(HLOOKUP($BT481,Prisudvikling!$CC$7:$KP$63,S$3)&gt;0,HLOOKUP($BT481,Prisudvikling!$CC$7:$KP$63,S$3),"")</f>
        <v>477</v>
      </c>
      <c r="T481" s="105">
        <f>IF(HLOOKUP($BT481,Prisudvikling!$CC$7:$KP$63,T$3)&gt;0,HLOOKUP($BT481,Prisudvikling!$CC$7:$KP$63,T$3),"")</f>
        <v>495</v>
      </c>
      <c r="U481" s="105">
        <f>IF(HLOOKUP($BT481,Prisudvikling!$CC$7:$KP$63,U$3)&gt;0,HLOOKUP($BT481,Prisudvikling!$CC$7:$KP$63,U$3),"")</f>
        <v>228.75</v>
      </c>
      <c r="V481" s="105">
        <f>IF(HLOOKUP($BT481,Prisudvikling!$CC$7:$KP$63,V$3)&gt;0,HLOOKUP($BT481,Prisudvikling!$CC$7:$KP$63,V$3),"")</f>
        <v>245.25</v>
      </c>
      <c r="W481" s="105">
        <f>IF(HLOOKUP($BT481,Prisudvikling!$CC$7:$KP$63,W$3)&gt;0,HLOOKUP($BT481,Prisudvikling!$CC$7:$KP$63,W$3),"")</f>
        <v>274.5</v>
      </c>
      <c r="X481" s="32" t="str">
        <f>IF(HLOOKUP($BT481,Prisudvikling!$CC$7:$KP$63,X$3)&gt;0,HLOOKUP($BT481,Prisudvikling!$CC$7:$KP$63,X$3),"")</f>
        <v/>
      </c>
      <c r="Y481" s="32">
        <f>IF(HLOOKUP($BT481,Prisudvikling!$CC$7:$KP$63,Y$3)&gt;0,HLOOKUP($BT481,Prisudvikling!$CC$7:$KP$63,Y$3),"")</f>
        <v>1.25</v>
      </c>
      <c r="Z481" s="32">
        <f>IF(HLOOKUP($BT481,Prisudvikling!$CC$7:$KP$63,Z$3)&gt;0,HLOOKUP($BT481,Prisudvikling!$CC$7:$KP$63,Z$3),"")</f>
        <v>2.9</v>
      </c>
      <c r="AA481" s="32">
        <f>IF(HLOOKUP($BT481,Prisudvikling!$CC$7:$KP$63,AA$3)&gt;0,HLOOKUP($BT481,Prisudvikling!$CC$7:$KP$63,AA$3),"")</f>
        <v>1.65</v>
      </c>
      <c r="AB481" s="32">
        <f>IF(HLOOKUP($BT481,Prisudvikling!$CC$7:$KP$63,AB$3)&gt;0,HLOOKUP($BT481,Prisudvikling!$CC$7:$KP$63,AB$3),"")</f>
        <v>13.25</v>
      </c>
      <c r="AC481" s="32">
        <f>IF(HLOOKUP($BT481,Prisudvikling!$CC$7:$KP$63,AC$3)&gt;0,HLOOKUP($BT481,Prisudvikling!$CC$7:$KP$63,AC$3),"")</f>
        <v>10.5</v>
      </c>
      <c r="AD481" s="32" t="str">
        <f>IF(HLOOKUP($BT481,Prisudvikling!$CC$7:$KP$63,AD$3)&gt;0,HLOOKUP($BT481,Prisudvikling!$CC$7:$KP$63,AD$3),"")</f>
        <v/>
      </c>
      <c r="AE481" s="32" t="str">
        <f>IF(HLOOKUP($BT481,Prisudvikling!$CC$7:$KP$63,AE$3)&gt;0,HLOOKUP($BT481,Prisudvikling!$CC$7:$KP$63,AE$3),"")</f>
        <v/>
      </c>
      <c r="AF481" s="32">
        <f>IF(HLOOKUP($BT481,Prisudvikling!$CC$7:$KP$63,AF$3)&gt;0,HLOOKUP($BT481,Prisudvikling!$CC$7:$KP$63,AF$3),"")</f>
        <v>990</v>
      </c>
      <c r="AG481" s="32">
        <f>IF(HLOOKUP($BT481,Prisudvikling!$CC$7:$KP$63,AG$3)&gt;0,HLOOKUP($BT481,Prisudvikling!$CC$7:$KP$63,AG$3),"")</f>
        <v>2290</v>
      </c>
      <c r="AH481" s="32">
        <f>IF(HLOOKUP($BT481,Prisudvikling!$CC$7:$KP$63,AH$3)&gt;0,HLOOKUP($BT481,Prisudvikling!$CC$7:$KP$63,AH$3),"")</f>
        <v>1300</v>
      </c>
      <c r="AI481" s="32">
        <f>IF(HLOOKUP($BT481,Prisudvikling!$CC$7:$KP$63,AI$3)&gt;0,HLOOKUP($BT481,Prisudvikling!$CC$7:$KP$63,AI$3),"")</f>
        <v>10460</v>
      </c>
      <c r="AJ481" s="32">
        <f>IF(HLOOKUP($BT481,Prisudvikling!$CC$7:$KP$63,AJ$3)&gt;0,HLOOKUP($BT481,Prisudvikling!$CC$7:$KP$63,AJ$3),"")</f>
        <v>8290</v>
      </c>
      <c r="AK481" s="32" t="str">
        <f>IF(HLOOKUP($BT481,Prisudvikling!$CC$7:$KP$63,AK$3)&gt;0,HLOOKUP($BT481,Prisudvikling!$CC$7:$KP$63,AK$3),"")</f>
        <v xml:space="preserve"> </v>
      </c>
      <c r="AL481" s="32" t="str">
        <f>IF(HLOOKUP($BT481,Prisudvikling!$CC$7:$KP$63,AL$3)&gt;0,HLOOKUP($BT481,Prisudvikling!$CC$7:$KP$63,AL$3),"")</f>
        <v/>
      </c>
      <c r="AM481" s="32" t="str">
        <f>IF(HLOOKUP($BT481,Prisudvikling!$CC$7:$KP$63,AM$3)&gt;0,HLOOKUP($BT481,Prisudvikling!$CC$7:$KP$63,AM$3),"")</f>
        <v/>
      </c>
      <c r="AN481" s="113">
        <f>IF(HLOOKUP($BT481,Prisudvikling!$CC$7:$KP$63,AN$3)&gt;0,HLOOKUP($BT481,Prisudvikling!$CC$7:$KP$63,AN$3),"")</f>
        <v>193.30624150474884</v>
      </c>
      <c r="AO481" s="113">
        <f>IF(HLOOKUP($BT481,Prisudvikling!$CC$7:$KP$63,AO$3)&gt;0,HLOOKUP($BT481,Prisudvikling!$CC$7:$KP$63,AO$3),"")</f>
        <v>201.3</v>
      </c>
      <c r="AP481" s="113">
        <f>IF(HLOOKUP($BT481,Prisudvikling!$CC$7:$KP$63,AP$3)&gt;0,HLOOKUP($BT481,Prisudvikling!$CC$7:$KP$63,AP$3),"")</f>
        <v>195.74212662878998</v>
      </c>
      <c r="AQ481" s="113">
        <f>IF(HLOOKUP($BT481,Prisudvikling!$CC$7:$KP$63,AQ$3)&gt;0,HLOOKUP($BT481,Prisudvikling!$CC$7:$KP$63,AQ$3),"")</f>
        <v>164.10599660514748</v>
      </c>
      <c r="AR481" s="113">
        <f>IF(HLOOKUP($BT481,Prisudvikling!$CC$7:$KP$63,AR$3)&gt;0,HLOOKUP($BT481,Prisudvikling!$CC$7:$KP$63,AR$3),"")</f>
        <v>172.1</v>
      </c>
      <c r="AS481" s="113">
        <f>IF(HLOOKUP($BT481,Prisudvikling!$CC$7:$KP$63,AS$3)&gt;0,HLOOKUP($BT481,Prisudvikling!$CC$7:$KP$63,AS$3),"")</f>
        <v>154.20800074682253</v>
      </c>
      <c r="AT481" s="113">
        <f>IF(HLOOKUP($BT481,Prisudvikling!$CC$7:$KP$63,AT$3)&gt;0,HLOOKUP($BT481,Prisudvikling!$CC$7:$KP$63,AT$3),"")</f>
        <v>138.01659996847158</v>
      </c>
      <c r="AU481" s="113">
        <f>IF(HLOOKUP($BT481,Prisudvikling!$CC$7:$KP$63,AU$3)&gt;0,HLOOKUP($BT481,Prisudvikling!$CC$7:$KP$63,AU$3),"")</f>
        <v>146</v>
      </c>
      <c r="AV481" s="113" t="str">
        <f>IF(HLOOKUP($BT481,Prisudvikling!$CC$7:$KP$63,AV$3)&gt;0,HLOOKUP($BT481,Prisudvikling!$CC$7:$KP$63,AV$3),"")</f>
        <v/>
      </c>
      <c r="AW481" s="113">
        <f>IF(HLOOKUP($BT481,Prisudvikling!$CC$7:$KP$63,AW$3)&gt;0,HLOOKUP($BT481,Prisudvikling!$CC$7:$KP$63,AW$3),"")</f>
        <v>158.02247874029402</v>
      </c>
      <c r="AX481" s="113">
        <f>IF(HLOOKUP($BT481,Prisudvikling!$CC$7:$KP$63,AX$3)&gt;0,HLOOKUP($BT481,Prisudvikling!$CC$7:$KP$63,AX$3),"")</f>
        <v>166</v>
      </c>
      <c r="BT481">
        <f t="shared" si="32"/>
        <v>158</v>
      </c>
    </row>
    <row r="482" spans="1:72" x14ac:dyDescent="0.2">
      <c r="A482" s="82">
        <f>IF(HLOOKUP($BT482,Prisudvikling!$CC$7:$KP$63,D$3)&gt;0,YEAR(C482),0)</f>
        <v>2014</v>
      </c>
      <c r="B482" s="82">
        <f>IF(HLOOKUP($BT482,Prisudvikling!$CC$7:$KP$63,D$3)&gt;0,MONTH(C482),0)</f>
        <v>6</v>
      </c>
      <c r="C482" s="65">
        <f>IF(HLOOKUP($BT482,Prisudvikling!$CC$7:$KP$63,D$3)&gt;0,HLOOKUP($BT482,Prisudvikling!$CC$7:$KP$63,C$3),"")</f>
        <v>41817</v>
      </c>
      <c r="D482" s="105">
        <f>IF(HLOOKUP($BT482,Prisudvikling!$CC$7:$KP$63,D$3)&gt;0,HLOOKUP($BT482,Prisudvikling!$CC$7:$KP$63,D$3),"")</f>
        <v>129.5</v>
      </c>
      <c r="E482" s="105">
        <f>IF(HLOOKUP($BT482,Prisudvikling!$CC$7:$KP$63,E$3)&gt;0,HLOOKUP($BT482,Prisudvikling!$CC$7:$KP$63,E$3),"")</f>
        <v>135</v>
      </c>
      <c r="F482" s="105">
        <f>IF(HLOOKUP($BT482,Prisudvikling!$CC$7:$KP$63,F$3)&gt;0,HLOOKUP($BT482,Prisudvikling!$CC$7:$KP$63,F$3),"")</f>
        <v>122</v>
      </c>
      <c r="G482" s="105">
        <f>IF(HLOOKUP($BT482,Prisudvikling!$CC$7:$KP$63,G$3)&gt;0,HLOOKUP($BT482,Prisudvikling!$CC$7:$KP$63,G$3),"")</f>
        <v>154</v>
      </c>
      <c r="H482" s="105">
        <f>IF(HLOOKUP($BT482,Prisudvikling!$CC$7:$KP$63,H$3)&gt;0,HLOOKUP($BT482,Prisudvikling!$CC$7:$KP$63,H$3),"")</f>
        <v>122</v>
      </c>
      <c r="I482" s="105">
        <f>IF(HLOOKUP($BT482,Prisudvikling!$CC$7:$KP$63,I$3)&gt;0,HLOOKUP($BT482,Prisudvikling!$CC$7:$KP$63,I$3),"")</f>
        <v>318.61</v>
      </c>
      <c r="J482" s="105">
        <f>IF(HLOOKUP($BT482,Prisudvikling!$CC$7:$KP$63,J$3)&gt;0,HLOOKUP($BT482,Prisudvikling!$CC$7:$KP$63,J$3),"")</f>
        <v>745.5</v>
      </c>
      <c r="K482" s="105">
        <f>IF(HLOOKUP($BT482,Prisudvikling!$CC$7:$KP$63,K$3)&gt;0,HLOOKUP($BT482,Prisudvikling!$CC$7:$KP$63,K$3),"")</f>
        <v>226.75</v>
      </c>
      <c r="L482" s="105">
        <f>IF(HLOOKUP($BT482,Prisudvikling!$CC$7:$KP$63,L$3)&gt;0,HLOOKUP($BT482,Prisudvikling!$CC$7:$KP$63,L$3),"")</f>
        <v>258</v>
      </c>
      <c r="M482" s="105">
        <f>IF(HLOOKUP($BT482,Prisudvikling!$CC$7:$KP$63,M$3)&gt;0,HLOOKUP($BT482,Prisudvikling!$CC$7:$KP$63,M$3),"")</f>
        <v>203.75</v>
      </c>
      <c r="N482" s="105">
        <f>IF(HLOOKUP($BT482,Prisudvikling!$CC$7:$KP$63,N$3)&gt;0,HLOOKUP($BT482,Prisudvikling!$CC$7:$KP$63,N$3),"")</f>
        <v>1100</v>
      </c>
      <c r="O482" s="105">
        <f>IF(HLOOKUP($BT482,Prisudvikling!$CC$7:$KP$63,O$3)&gt;0,HLOOKUP($BT482,Prisudvikling!$CC$7:$KP$63,O$3),"")</f>
        <v>580.25</v>
      </c>
      <c r="P482" s="105" t="str">
        <f>IF(HLOOKUP($BT482,Prisudvikling!$CC$7:$KP$63,P$3)&gt;0,HLOOKUP($BT482,Prisudvikling!$CC$7:$KP$63,P$3),"")</f>
        <v/>
      </c>
      <c r="Q482" s="105">
        <f>IF(HLOOKUP($BT482,Prisudvikling!$CC$7:$KP$63,Q$3)&gt;0,HLOOKUP($BT482,Prisudvikling!$CC$7:$KP$63,Q$3),"")</f>
        <v>1300</v>
      </c>
      <c r="R482" s="105">
        <f>IF(HLOOKUP($BT482,Prisudvikling!$CC$7:$KP$63,R$3)&gt;0,HLOOKUP($BT482,Prisudvikling!$CC$7:$KP$63,R$3),"")</f>
        <v>846</v>
      </c>
      <c r="S482" s="105">
        <f>IF(HLOOKUP($BT482,Prisudvikling!$CC$7:$KP$63,S$3)&gt;0,HLOOKUP($BT482,Prisudvikling!$CC$7:$KP$63,S$3),"")</f>
        <v>477</v>
      </c>
      <c r="T482" s="105">
        <f>IF(HLOOKUP($BT482,Prisudvikling!$CC$7:$KP$63,T$3)&gt;0,HLOOKUP($BT482,Prisudvikling!$CC$7:$KP$63,T$3),"")</f>
        <v>495</v>
      </c>
      <c r="U482" s="105">
        <f>IF(HLOOKUP($BT482,Prisudvikling!$CC$7:$KP$63,U$3)&gt;0,HLOOKUP($BT482,Prisudvikling!$CC$7:$KP$63,U$3),"")</f>
        <v>228.5</v>
      </c>
      <c r="V482" s="105">
        <f>IF(HLOOKUP($BT482,Prisudvikling!$CC$7:$KP$63,V$3)&gt;0,HLOOKUP($BT482,Prisudvikling!$CC$7:$KP$63,V$3),"")</f>
        <v>244.5</v>
      </c>
      <c r="W482" s="105">
        <f>IF(HLOOKUP($BT482,Prisudvikling!$CC$7:$KP$63,W$3)&gt;0,HLOOKUP($BT482,Prisudvikling!$CC$7:$KP$63,W$3),"")</f>
        <v>272</v>
      </c>
      <c r="X482" s="32" t="str">
        <f>IF(HLOOKUP($BT482,Prisudvikling!$CC$7:$KP$63,X$3)&gt;0,HLOOKUP($BT482,Prisudvikling!$CC$7:$KP$63,X$3),"")</f>
        <v/>
      </c>
      <c r="Y482" s="32">
        <f>IF(HLOOKUP($BT482,Prisudvikling!$CC$7:$KP$63,Y$3)&gt;0,HLOOKUP($BT482,Prisudvikling!$CC$7:$KP$63,Y$3),"")</f>
        <v>1.25</v>
      </c>
      <c r="Z482" s="32">
        <f>IF(HLOOKUP($BT482,Prisudvikling!$CC$7:$KP$63,Z$3)&gt;0,HLOOKUP($BT482,Prisudvikling!$CC$7:$KP$63,Z$3),"")</f>
        <v>2.9</v>
      </c>
      <c r="AA482" s="32">
        <f>IF(HLOOKUP($BT482,Prisudvikling!$CC$7:$KP$63,AA$3)&gt;0,HLOOKUP($BT482,Prisudvikling!$CC$7:$KP$63,AA$3),"")</f>
        <v>1.65</v>
      </c>
      <c r="AB482" s="32">
        <f>IF(HLOOKUP($BT482,Prisudvikling!$CC$7:$KP$63,AB$3)&gt;0,HLOOKUP($BT482,Prisudvikling!$CC$7:$KP$63,AB$3),"")</f>
        <v>13.25</v>
      </c>
      <c r="AC482" s="32">
        <f>IF(HLOOKUP($BT482,Prisudvikling!$CC$7:$KP$63,AC$3)&gt;0,HLOOKUP($BT482,Prisudvikling!$CC$7:$KP$63,AC$3),"")</f>
        <v>10.5</v>
      </c>
      <c r="AD482" s="32" t="str">
        <f>IF(HLOOKUP($BT482,Prisudvikling!$CC$7:$KP$63,AD$3)&gt;0,HLOOKUP($BT482,Prisudvikling!$CC$7:$KP$63,AD$3),"")</f>
        <v/>
      </c>
      <c r="AE482" s="32" t="str">
        <f>IF(HLOOKUP($BT482,Prisudvikling!$CC$7:$KP$63,AE$3)&gt;0,HLOOKUP($BT482,Prisudvikling!$CC$7:$KP$63,AE$3),"")</f>
        <v/>
      </c>
      <c r="AF482" s="32">
        <f>IF(HLOOKUP($BT482,Prisudvikling!$CC$7:$KP$63,AF$3)&gt;0,HLOOKUP($BT482,Prisudvikling!$CC$7:$KP$63,AF$3),"")</f>
        <v>990</v>
      </c>
      <c r="AG482" s="32">
        <f>IF(HLOOKUP($BT482,Prisudvikling!$CC$7:$KP$63,AG$3)&gt;0,HLOOKUP($BT482,Prisudvikling!$CC$7:$KP$63,AG$3),"")</f>
        <v>2290</v>
      </c>
      <c r="AH482" s="32">
        <f>IF(HLOOKUP($BT482,Prisudvikling!$CC$7:$KP$63,AH$3)&gt;0,HLOOKUP($BT482,Prisudvikling!$CC$7:$KP$63,AH$3),"")</f>
        <v>1300</v>
      </c>
      <c r="AI482" s="32">
        <f>IF(HLOOKUP($BT482,Prisudvikling!$CC$7:$KP$63,AI$3)&gt;0,HLOOKUP($BT482,Prisudvikling!$CC$7:$KP$63,AI$3),"")</f>
        <v>10460</v>
      </c>
      <c r="AJ482" s="32">
        <f>IF(HLOOKUP($BT482,Prisudvikling!$CC$7:$KP$63,AJ$3)&gt;0,HLOOKUP($BT482,Prisudvikling!$CC$7:$KP$63,AJ$3),"")</f>
        <v>8290</v>
      </c>
      <c r="AK482" s="32" t="str">
        <f>IF(HLOOKUP($BT482,Prisudvikling!$CC$7:$KP$63,AK$3)&gt;0,HLOOKUP($BT482,Prisudvikling!$CC$7:$KP$63,AK$3),"")</f>
        <v xml:space="preserve"> </v>
      </c>
      <c r="AL482" s="32" t="str">
        <f>IF(HLOOKUP($BT482,Prisudvikling!$CC$7:$KP$63,AL$3)&gt;0,HLOOKUP($BT482,Prisudvikling!$CC$7:$KP$63,AL$3),"")</f>
        <v/>
      </c>
      <c r="AM482" s="32" t="str">
        <f>IF(HLOOKUP($BT482,Prisudvikling!$CC$7:$KP$63,AM$3)&gt;0,HLOOKUP($BT482,Prisudvikling!$CC$7:$KP$63,AM$3),"")</f>
        <v/>
      </c>
      <c r="AN482" s="113">
        <f>IF(HLOOKUP($BT482,Prisudvikling!$CC$7:$KP$63,AN$3)&gt;0,HLOOKUP($BT482,Prisudvikling!$CC$7:$KP$63,AN$3),"")</f>
        <v>191.14972010112118</v>
      </c>
      <c r="AO482" s="113">
        <f>IF(HLOOKUP($BT482,Prisudvikling!$CC$7:$KP$63,AO$3)&gt;0,HLOOKUP($BT482,Prisudvikling!$CC$7:$KP$63,AO$3),"")</f>
        <v>199.1</v>
      </c>
      <c r="AP482" s="113">
        <f>IF(HLOOKUP($BT482,Prisudvikling!$CC$7:$KP$63,AP$3)&gt;0,HLOOKUP($BT482,Prisudvikling!$CC$7:$KP$63,AP$3),"")</f>
        <v>193.26423898198934</v>
      </c>
      <c r="AQ482" s="113">
        <f>IF(HLOOKUP($BT482,Prisudvikling!$CC$7:$KP$63,AQ$3)&gt;0,HLOOKUP($BT482,Prisudvikling!$CC$7:$KP$63,AQ$3),"")</f>
        <v>162.56151238596189</v>
      </c>
      <c r="AR482" s="113">
        <f>IF(HLOOKUP($BT482,Prisudvikling!$CC$7:$KP$63,AR$3)&gt;0,HLOOKUP($BT482,Prisudvikling!$CC$7:$KP$63,AR$3),"")</f>
        <v>170.6</v>
      </c>
      <c r="AS482" s="113">
        <f>IF(HLOOKUP($BT482,Prisudvikling!$CC$7:$KP$63,AS$3)&gt;0,HLOOKUP($BT482,Prisudvikling!$CC$7:$KP$63,AS$3),"")</f>
        <v>152.14256092887393</v>
      </c>
      <c r="AT482" s="113">
        <f>IF(HLOOKUP($BT482,Prisudvikling!$CC$7:$KP$63,AT$3)&gt;0,HLOOKUP($BT482,Prisudvikling!$CC$7:$KP$63,AT$3),"")</f>
        <v>136.84137584241228</v>
      </c>
      <c r="AU482" s="113">
        <f>IF(HLOOKUP($BT482,Prisudvikling!$CC$7:$KP$63,AU$3)&gt;0,HLOOKUP($BT482,Prisudvikling!$CC$7:$KP$63,AU$3),"")</f>
        <v>144.80000000000001</v>
      </c>
      <c r="AV482" s="113" t="str">
        <f>IF(HLOOKUP($BT482,Prisudvikling!$CC$7:$KP$63,AV$3)&gt;0,HLOOKUP($BT482,Prisudvikling!$CC$7:$KP$63,AV$3),"")</f>
        <v/>
      </c>
      <c r="AW482" s="113">
        <f>IF(HLOOKUP($BT482,Prisudvikling!$CC$7:$KP$63,AW$3)&gt;0,HLOOKUP($BT482,Prisudvikling!$CC$7:$KP$63,AW$3),"")</f>
        <v>158.38343669794185</v>
      </c>
      <c r="AX482" s="113">
        <f>IF(HLOOKUP($BT482,Prisudvikling!$CC$7:$KP$63,AX$3)&gt;0,HLOOKUP($BT482,Prisudvikling!$CC$7:$KP$63,AX$3),"")</f>
        <v>166.4</v>
      </c>
      <c r="BT482">
        <f t="shared" si="32"/>
        <v>159</v>
      </c>
    </row>
    <row r="483" spans="1:72" x14ac:dyDescent="0.2">
      <c r="A483" s="82">
        <f>IF(HLOOKUP($BT483,Prisudvikling!$CC$7:$KP$63,D$3)&gt;0,YEAR(C483),0)</f>
        <v>2014</v>
      </c>
      <c r="B483" s="82">
        <f>IF(HLOOKUP($BT483,Prisudvikling!$CC$7:$KP$63,D$3)&gt;0,MONTH(C483),0)</f>
        <v>7</v>
      </c>
      <c r="C483" s="65">
        <f>IF(HLOOKUP($BT483,Prisudvikling!$CC$7:$KP$63,D$3)&gt;0,HLOOKUP($BT483,Prisudvikling!$CC$7:$KP$63,C$3),"")</f>
        <v>41824</v>
      </c>
      <c r="D483" s="105">
        <f>IF(HLOOKUP($BT483,Prisudvikling!$CC$7:$KP$63,D$3)&gt;0,HLOOKUP($BT483,Prisudvikling!$CC$7:$KP$63,D$3),"")</f>
        <v>125</v>
      </c>
      <c r="E483" s="105">
        <f>IF(HLOOKUP($BT483,Prisudvikling!$CC$7:$KP$63,E$3)&gt;0,HLOOKUP($BT483,Prisudvikling!$CC$7:$KP$63,E$3),"")</f>
        <v>133</v>
      </c>
      <c r="F483" s="105">
        <f>IF(HLOOKUP($BT483,Prisudvikling!$CC$7:$KP$63,F$3)&gt;0,HLOOKUP($BT483,Prisudvikling!$CC$7:$KP$63,F$3),"")</f>
        <v>121</v>
      </c>
      <c r="G483" s="105">
        <f>IF(HLOOKUP($BT483,Prisudvikling!$CC$7:$KP$63,G$3)&gt;0,HLOOKUP($BT483,Prisudvikling!$CC$7:$KP$63,G$3),"")</f>
        <v>154</v>
      </c>
      <c r="H483" s="105">
        <f>IF(HLOOKUP($BT483,Prisudvikling!$CC$7:$KP$63,H$3)&gt;0,HLOOKUP($BT483,Prisudvikling!$CC$7:$KP$63,H$3),"")</f>
        <v>120</v>
      </c>
      <c r="I483" s="105">
        <f>IF(HLOOKUP($BT483,Prisudvikling!$CC$7:$KP$63,I$3)&gt;0,HLOOKUP($BT483,Prisudvikling!$CC$7:$KP$63,I$3),"")</f>
        <v>325.27</v>
      </c>
      <c r="J483" s="105">
        <f>IF(HLOOKUP($BT483,Prisudvikling!$CC$7:$KP$63,J$3)&gt;0,HLOOKUP($BT483,Prisudvikling!$CC$7:$KP$63,J$3),"")</f>
        <v>745.5</v>
      </c>
      <c r="K483" s="105">
        <f>IF(HLOOKUP($BT483,Prisudvikling!$CC$7:$KP$63,K$3)&gt;0,HLOOKUP($BT483,Prisudvikling!$CC$7:$KP$63,K$3),"")</f>
        <v>226.75</v>
      </c>
      <c r="L483" s="105">
        <f>IF(HLOOKUP($BT483,Prisudvikling!$CC$7:$KP$63,L$3)&gt;0,HLOOKUP($BT483,Prisudvikling!$CC$7:$KP$63,L$3),"")</f>
        <v>258</v>
      </c>
      <c r="M483" s="105">
        <f>IF(HLOOKUP($BT483,Prisudvikling!$CC$7:$KP$63,M$3)&gt;0,HLOOKUP($BT483,Prisudvikling!$CC$7:$KP$63,M$3),"")</f>
        <v>203.75</v>
      </c>
      <c r="N483" s="105">
        <f>IF(HLOOKUP($BT483,Prisudvikling!$CC$7:$KP$63,N$3)&gt;0,HLOOKUP($BT483,Prisudvikling!$CC$7:$KP$63,N$3),"")</f>
        <v>1100</v>
      </c>
      <c r="O483" s="105">
        <f>IF(HLOOKUP($BT483,Prisudvikling!$CC$7:$KP$63,O$3)&gt;0,HLOOKUP($BT483,Prisudvikling!$CC$7:$KP$63,O$3),"")</f>
        <v>589.25</v>
      </c>
      <c r="P483" s="105" t="str">
        <f>IF(HLOOKUP($BT483,Prisudvikling!$CC$7:$KP$63,P$3)&gt;0,HLOOKUP($BT483,Prisudvikling!$CC$7:$KP$63,P$3),"")</f>
        <v/>
      </c>
      <c r="Q483" s="105">
        <f>IF(HLOOKUP($BT483,Prisudvikling!$CC$7:$KP$63,Q$3)&gt;0,HLOOKUP($BT483,Prisudvikling!$CC$7:$KP$63,Q$3),"")</f>
        <v>1300</v>
      </c>
      <c r="R483" s="105">
        <f>IF(HLOOKUP($BT483,Prisudvikling!$CC$7:$KP$63,R$3)&gt;0,HLOOKUP($BT483,Prisudvikling!$CC$7:$KP$63,R$3),"")</f>
        <v>846</v>
      </c>
      <c r="S483" s="105">
        <f>IF(HLOOKUP($BT483,Prisudvikling!$CC$7:$KP$63,S$3)&gt;0,HLOOKUP($BT483,Prisudvikling!$CC$7:$KP$63,S$3),"")</f>
        <v>477</v>
      </c>
      <c r="T483" s="105">
        <f>IF(HLOOKUP($BT483,Prisudvikling!$CC$7:$KP$63,T$3)&gt;0,HLOOKUP($BT483,Prisudvikling!$CC$7:$KP$63,T$3),"")</f>
        <v>495</v>
      </c>
      <c r="U483" s="105">
        <f>IF(HLOOKUP($BT483,Prisudvikling!$CC$7:$KP$63,U$3)&gt;0,HLOOKUP($BT483,Prisudvikling!$CC$7:$KP$63,U$3),"")</f>
        <v>228.5</v>
      </c>
      <c r="V483" s="105">
        <f>IF(HLOOKUP($BT483,Prisudvikling!$CC$7:$KP$63,V$3)&gt;0,HLOOKUP($BT483,Prisudvikling!$CC$7:$KP$63,V$3),"")</f>
        <v>244.5</v>
      </c>
      <c r="W483" s="105">
        <f>IF(HLOOKUP($BT483,Prisudvikling!$CC$7:$KP$63,W$3)&gt;0,HLOOKUP($BT483,Prisudvikling!$CC$7:$KP$63,W$3),"")</f>
        <v>271.75</v>
      </c>
      <c r="X483" s="32" t="str">
        <f>IF(HLOOKUP($BT483,Prisudvikling!$CC$7:$KP$63,X$3)&gt;0,HLOOKUP($BT483,Prisudvikling!$CC$7:$KP$63,X$3),"")</f>
        <v/>
      </c>
      <c r="Y483" s="32">
        <f>IF(HLOOKUP($BT483,Prisudvikling!$CC$7:$KP$63,Y$3)&gt;0,HLOOKUP($BT483,Prisudvikling!$CC$7:$KP$63,Y$3),"")</f>
        <v>1.25</v>
      </c>
      <c r="Z483" s="32">
        <f>IF(HLOOKUP($BT483,Prisudvikling!$CC$7:$KP$63,Z$3)&gt;0,HLOOKUP($BT483,Prisudvikling!$CC$7:$KP$63,Z$3),"")</f>
        <v>2.9</v>
      </c>
      <c r="AA483" s="32">
        <f>IF(HLOOKUP($BT483,Prisudvikling!$CC$7:$KP$63,AA$3)&gt;0,HLOOKUP($BT483,Prisudvikling!$CC$7:$KP$63,AA$3),"")</f>
        <v>1.65</v>
      </c>
      <c r="AB483" s="32">
        <f>IF(HLOOKUP($BT483,Prisudvikling!$CC$7:$KP$63,AB$3)&gt;0,HLOOKUP($BT483,Prisudvikling!$CC$7:$KP$63,AB$3),"")</f>
        <v>13.25</v>
      </c>
      <c r="AC483" s="32">
        <f>IF(HLOOKUP($BT483,Prisudvikling!$CC$7:$KP$63,AC$3)&gt;0,HLOOKUP($BT483,Prisudvikling!$CC$7:$KP$63,AC$3),"")</f>
        <v>10.5</v>
      </c>
      <c r="AD483" s="32" t="str">
        <f>IF(HLOOKUP($BT483,Prisudvikling!$CC$7:$KP$63,AD$3)&gt;0,HLOOKUP($BT483,Prisudvikling!$CC$7:$KP$63,AD$3),"")</f>
        <v/>
      </c>
      <c r="AE483" s="32" t="str">
        <f>IF(HLOOKUP($BT483,Prisudvikling!$CC$7:$KP$63,AE$3)&gt;0,HLOOKUP($BT483,Prisudvikling!$CC$7:$KP$63,AE$3),"")</f>
        <v/>
      </c>
      <c r="AF483" s="32">
        <f>IF(HLOOKUP($BT483,Prisudvikling!$CC$7:$KP$63,AF$3)&gt;0,HLOOKUP($BT483,Prisudvikling!$CC$7:$KP$63,AF$3),"")</f>
        <v>990</v>
      </c>
      <c r="AG483" s="32">
        <f>IF(HLOOKUP($BT483,Prisudvikling!$CC$7:$KP$63,AG$3)&gt;0,HLOOKUP($BT483,Prisudvikling!$CC$7:$KP$63,AG$3),"")</f>
        <v>2290</v>
      </c>
      <c r="AH483" s="32">
        <f>IF(HLOOKUP($BT483,Prisudvikling!$CC$7:$KP$63,AH$3)&gt;0,HLOOKUP($BT483,Prisudvikling!$CC$7:$KP$63,AH$3),"")</f>
        <v>1300</v>
      </c>
      <c r="AI483" s="32">
        <f>IF(HLOOKUP($BT483,Prisudvikling!$CC$7:$KP$63,AI$3)&gt;0,HLOOKUP($BT483,Prisudvikling!$CC$7:$KP$63,AI$3),"")</f>
        <v>10460</v>
      </c>
      <c r="AJ483" s="32">
        <f>IF(HLOOKUP($BT483,Prisudvikling!$CC$7:$KP$63,AJ$3)&gt;0,HLOOKUP($BT483,Prisudvikling!$CC$7:$KP$63,AJ$3),"")</f>
        <v>8290</v>
      </c>
      <c r="AK483" s="32" t="str">
        <f>IF(HLOOKUP($BT483,Prisudvikling!$CC$7:$KP$63,AK$3)&gt;0,HLOOKUP($BT483,Prisudvikling!$CC$7:$KP$63,AK$3),"")</f>
        <v xml:space="preserve"> </v>
      </c>
      <c r="AL483" s="32" t="str">
        <f>IF(HLOOKUP($BT483,Prisudvikling!$CC$7:$KP$63,AL$3)&gt;0,HLOOKUP($BT483,Prisudvikling!$CC$7:$KP$63,AL$3),"")</f>
        <v/>
      </c>
      <c r="AM483" s="32" t="str">
        <f>IF(HLOOKUP($BT483,Prisudvikling!$CC$7:$KP$63,AM$3)&gt;0,HLOOKUP($BT483,Prisudvikling!$CC$7:$KP$63,AM$3),"")</f>
        <v/>
      </c>
      <c r="AN483" s="113">
        <f>IF(HLOOKUP($BT483,Prisudvikling!$CC$7:$KP$63,AN$3)&gt;0,HLOOKUP($BT483,Prisudvikling!$CC$7:$KP$63,AN$3),"")</f>
        <v>190.77906977404356</v>
      </c>
      <c r="AO483" s="113">
        <f>IF(HLOOKUP($BT483,Prisudvikling!$CC$7:$KP$63,AO$3)&gt;0,HLOOKUP($BT483,Prisudvikling!$CC$7:$KP$63,AO$3),"")</f>
        <v>198.8</v>
      </c>
      <c r="AP483" s="113">
        <f>IF(HLOOKUP($BT483,Prisudvikling!$CC$7:$KP$63,AP$3)&gt;0,HLOOKUP($BT483,Prisudvikling!$CC$7:$KP$63,AP$3),"")</f>
        <v>193.11597945121807</v>
      </c>
      <c r="AQ483" s="113">
        <f>IF(HLOOKUP($BT483,Prisudvikling!$CC$7:$KP$63,AQ$3)&gt;0,HLOOKUP($BT483,Prisudvikling!$CC$7:$KP$63,AQ$3),"")</f>
        <v>161.21260413067947</v>
      </c>
      <c r="AR483" s="113">
        <f>IF(HLOOKUP($BT483,Prisudvikling!$CC$7:$KP$63,AR$3)&gt;0,HLOOKUP($BT483,Prisudvikling!$CC$7:$KP$63,AR$3),"")</f>
        <v>169.2</v>
      </c>
      <c r="AS483" s="113">
        <f>IF(HLOOKUP($BT483,Prisudvikling!$CC$7:$KP$63,AS$3)&gt;0,HLOOKUP($BT483,Prisudvikling!$CC$7:$KP$63,AS$3),"")</f>
        <v>151.15121256087716</v>
      </c>
      <c r="AT483" s="113">
        <f>IF(HLOOKUP($BT483,Prisudvikling!$CC$7:$KP$63,AT$3)&gt;0,HLOOKUP($BT483,Prisudvikling!$CC$7:$KP$63,AT$3),"")</f>
        <v>134.54132903712619</v>
      </c>
      <c r="AU483" s="113">
        <f>IF(HLOOKUP($BT483,Prisudvikling!$CC$7:$KP$63,AU$3)&gt;0,HLOOKUP($BT483,Prisudvikling!$CC$7:$KP$63,AU$3),"")</f>
        <v>142.5</v>
      </c>
      <c r="AV483" s="113" t="str">
        <f>IF(HLOOKUP($BT483,Prisudvikling!$CC$7:$KP$63,AV$3)&gt;0,HLOOKUP($BT483,Prisudvikling!$CC$7:$KP$63,AV$3),"")</f>
        <v/>
      </c>
      <c r="AW483" s="113">
        <f>IF(HLOOKUP($BT483,Prisudvikling!$CC$7:$KP$63,AW$3)&gt;0,HLOOKUP($BT483,Prisudvikling!$CC$7:$KP$63,AW$3),"")</f>
        <v>156.95947050026248</v>
      </c>
      <c r="AX483" s="113">
        <f>IF(HLOOKUP($BT483,Prisudvikling!$CC$7:$KP$63,AX$3)&gt;0,HLOOKUP($BT483,Prisudvikling!$CC$7:$KP$63,AX$3),"")</f>
        <v>165</v>
      </c>
      <c r="BT483">
        <f t="shared" si="32"/>
        <v>160</v>
      </c>
    </row>
    <row r="484" spans="1:72" x14ac:dyDescent="0.2">
      <c r="A484" s="82">
        <f>IF(HLOOKUP($BT484,Prisudvikling!$CC$7:$KP$63,D$3)&gt;0,YEAR(C484),0)</f>
        <v>2014</v>
      </c>
      <c r="B484" s="82">
        <f>IF(HLOOKUP($BT484,Prisudvikling!$CC$7:$KP$63,D$3)&gt;0,MONTH(C484),0)</f>
        <v>7</v>
      </c>
      <c r="C484" s="65">
        <f>IF(HLOOKUP($BT484,Prisudvikling!$CC$7:$KP$63,D$3)&gt;0,HLOOKUP($BT484,Prisudvikling!$CC$7:$KP$63,C$3),"")</f>
        <v>41831</v>
      </c>
      <c r="D484" s="105">
        <f>IF(HLOOKUP($BT484,Prisudvikling!$CC$7:$KP$63,D$3)&gt;0,HLOOKUP($BT484,Prisudvikling!$CC$7:$KP$63,D$3),"")</f>
        <v>126.5</v>
      </c>
      <c r="E484" s="105">
        <f>IF(HLOOKUP($BT484,Prisudvikling!$CC$7:$KP$63,E$3)&gt;0,HLOOKUP($BT484,Prisudvikling!$CC$7:$KP$63,E$3),"")</f>
        <v>138</v>
      </c>
      <c r="F484" s="105">
        <f>IF(HLOOKUP($BT484,Prisudvikling!$CC$7:$KP$63,F$3)&gt;0,HLOOKUP($BT484,Prisudvikling!$CC$7:$KP$63,F$3),"")</f>
        <v>118</v>
      </c>
      <c r="G484" s="105">
        <f>IF(HLOOKUP($BT484,Prisudvikling!$CC$7:$KP$63,G$3)&gt;0,HLOOKUP($BT484,Prisudvikling!$CC$7:$KP$63,G$3),"")</f>
        <v>162</v>
      </c>
      <c r="H484" s="105">
        <f>IF(HLOOKUP($BT484,Prisudvikling!$CC$7:$KP$63,H$3)&gt;0,HLOOKUP($BT484,Prisudvikling!$CC$7:$KP$63,H$3),"")</f>
        <v>129.75</v>
      </c>
      <c r="I484" s="105">
        <f>IF(HLOOKUP($BT484,Prisudvikling!$CC$7:$KP$63,I$3)&gt;0,HLOOKUP($BT484,Prisudvikling!$CC$7:$KP$63,I$3),"")</f>
        <v>319.5</v>
      </c>
      <c r="J484" s="105">
        <f>IF(HLOOKUP($BT484,Prisudvikling!$CC$7:$KP$63,J$3)&gt;0,HLOOKUP($BT484,Prisudvikling!$CC$7:$KP$63,J$3),"")</f>
        <v>745.5</v>
      </c>
      <c r="K484" s="105">
        <f>IF(HLOOKUP($BT484,Prisudvikling!$CC$7:$KP$63,K$3)&gt;0,HLOOKUP($BT484,Prisudvikling!$CC$7:$KP$63,K$3),"")</f>
        <v>215.75</v>
      </c>
      <c r="L484" s="105">
        <f>IF(HLOOKUP($BT484,Prisudvikling!$CC$7:$KP$63,L$3)&gt;0,HLOOKUP($BT484,Prisudvikling!$CC$7:$KP$63,L$3),"")</f>
        <v>258</v>
      </c>
      <c r="M484" s="105">
        <f>IF(HLOOKUP($BT484,Prisudvikling!$CC$7:$KP$63,M$3)&gt;0,HLOOKUP($BT484,Prisudvikling!$CC$7:$KP$63,M$3),"")</f>
        <v>203.75</v>
      </c>
      <c r="N484" s="105">
        <f>IF(HLOOKUP($BT484,Prisudvikling!$CC$7:$KP$63,N$3)&gt;0,HLOOKUP($BT484,Prisudvikling!$CC$7:$KP$63,N$3),"")</f>
        <v>1100</v>
      </c>
      <c r="O484" s="105">
        <f>IF(HLOOKUP($BT484,Prisudvikling!$CC$7:$KP$63,O$3)&gt;0,HLOOKUP($BT484,Prisudvikling!$CC$7:$KP$63,O$3),"")</f>
        <v>589.25</v>
      </c>
      <c r="P484" s="105" t="str">
        <f>IF(HLOOKUP($BT484,Prisudvikling!$CC$7:$KP$63,P$3)&gt;0,HLOOKUP($BT484,Prisudvikling!$CC$7:$KP$63,P$3),"")</f>
        <v/>
      </c>
      <c r="Q484" s="105">
        <f>IF(HLOOKUP($BT484,Prisudvikling!$CC$7:$KP$63,Q$3)&gt;0,HLOOKUP($BT484,Prisudvikling!$CC$7:$KP$63,Q$3),"")</f>
        <v>1300</v>
      </c>
      <c r="R484" s="105">
        <f>IF(HLOOKUP($BT484,Prisudvikling!$CC$7:$KP$63,R$3)&gt;0,HLOOKUP($BT484,Prisudvikling!$CC$7:$KP$63,R$3),"")</f>
        <v>846</v>
      </c>
      <c r="S484" s="105">
        <f>IF(HLOOKUP($BT484,Prisudvikling!$CC$7:$KP$63,S$3)&gt;0,HLOOKUP($BT484,Prisudvikling!$CC$7:$KP$63,S$3),"")</f>
        <v>477</v>
      </c>
      <c r="T484" s="105">
        <f>IF(HLOOKUP($BT484,Prisudvikling!$CC$7:$KP$63,T$3)&gt;0,HLOOKUP($BT484,Prisudvikling!$CC$7:$KP$63,T$3),"")</f>
        <v>495</v>
      </c>
      <c r="U484" s="105">
        <f>IF(HLOOKUP($BT484,Prisudvikling!$CC$7:$KP$63,U$3)&gt;0,HLOOKUP($BT484,Prisudvikling!$CC$7:$KP$63,U$3),"")</f>
        <v>227.25</v>
      </c>
      <c r="V484" s="105">
        <f>IF(HLOOKUP($BT484,Prisudvikling!$CC$7:$KP$63,V$3)&gt;0,HLOOKUP($BT484,Prisudvikling!$CC$7:$KP$63,V$3),"")</f>
        <v>243.75</v>
      </c>
      <c r="W484" s="105">
        <f>IF(HLOOKUP($BT484,Prisudvikling!$CC$7:$KP$63,W$3)&gt;0,HLOOKUP($BT484,Prisudvikling!$CC$7:$KP$63,W$3),"")</f>
        <v>270.5</v>
      </c>
      <c r="X484" s="32" t="str">
        <f>IF(HLOOKUP($BT484,Prisudvikling!$CC$7:$KP$63,X$3)&gt;0,HLOOKUP($BT484,Prisudvikling!$CC$7:$KP$63,X$3),"")</f>
        <v/>
      </c>
      <c r="Y484" s="32">
        <f>IF(HLOOKUP($BT484,Prisudvikling!$CC$7:$KP$63,Y$3)&gt;0,HLOOKUP($BT484,Prisudvikling!$CC$7:$KP$63,Y$3),"")</f>
        <v>1.3</v>
      </c>
      <c r="Z484" s="32">
        <f>IF(HLOOKUP($BT484,Prisudvikling!$CC$7:$KP$63,Z$3)&gt;0,HLOOKUP($BT484,Prisudvikling!$CC$7:$KP$63,Z$3),"")</f>
        <v>3.3578456062590245</v>
      </c>
      <c r="AA484" s="32">
        <f>IF(HLOOKUP($BT484,Prisudvikling!$CC$7:$KP$63,AA$3)&gt;0,HLOOKUP($BT484,Prisudvikling!$CC$7:$KP$63,AA$3),"")</f>
        <v>1.75</v>
      </c>
      <c r="AB484" s="32">
        <f>IF(HLOOKUP($BT484,Prisudvikling!$CC$7:$KP$63,AB$3)&gt;0,HLOOKUP($BT484,Prisudvikling!$CC$7:$KP$63,AB$3),"")</f>
        <v>13.498539337161278</v>
      </c>
      <c r="AC484" s="32">
        <f>IF(HLOOKUP($BT484,Prisudvikling!$CC$7:$KP$63,AC$3)&gt;0,HLOOKUP($BT484,Prisudvikling!$CC$7:$KP$63,AC$3),"")</f>
        <v>10.5</v>
      </c>
      <c r="AD484" s="32" t="str">
        <f>IF(HLOOKUP($BT484,Prisudvikling!$CC$7:$KP$63,AD$3)&gt;0,HLOOKUP($BT484,Prisudvikling!$CC$7:$KP$63,AD$3),"")</f>
        <v/>
      </c>
      <c r="AE484" s="32" t="str">
        <f>IF(HLOOKUP($BT484,Prisudvikling!$CC$7:$KP$63,AE$3)&gt;0,HLOOKUP($BT484,Prisudvikling!$CC$7:$KP$63,AE$3),"")</f>
        <v/>
      </c>
      <c r="AF484" s="32">
        <f>IF(HLOOKUP($BT484,Prisudvikling!$CC$7:$KP$63,AF$3)&gt;0,HLOOKUP($BT484,Prisudvikling!$CC$7:$KP$63,AF$3),"")</f>
        <v>1030</v>
      </c>
      <c r="AG484" s="32">
        <f>IF(HLOOKUP($BT484,Prisudvikling!$CC$7:$KP$63,AG$3)&gt;0,HLOOKUP($BT484,Prisudvikling!$CC$7:$KP$63,AG$3),"")</f>
        <v>2650</v>
      </c>
      <c r="AH484" s="32">
        <f>IF(HLOOKUP($BT484,Prisudvikling!$CC$7:$KP$63,AH$3)&gt;0,HLOOKUP($BT484,Prisudvikling!$CC$7:$KP$63,AH$3),"")</f>
        <v>1380</v>
      </c>
      <c r="AI484" s="32">
        <f>IF(HLOOKUP($BT484,Prisudvikling!$CC$7:$KP$63,AI$3)&gt;0,HLOOKUP($BT484,Prisudvikling!$CC$7:$KP$63,AI$3),"")</f>
        <v>10650</v>
      </c>
      <c r="AJ484" s="32">
        <f>IF(HLOOKUP($BT484,Prisudvikling!$CC$7:$KP$63,AJ$3)&gt;0,HLOOKUP($BT484,Prisudvikling!$CC$7:$KP$63,AJ$3),"")</f>
        <v>8290</v>
      </c>
      <c r="AK484" s="32" t="str">
        <f>IF(HLOOKUP($BT484,Prisudvikling!$CC$7:$KP$63,AK$3)&gt;0,HLOOKUP($BT484,Prisudvikling!$CC$7:$KP$63,AK$3),"")</f>
        <v xml:space="preserve"> </v>
      </c>
      <c r="AL484" s="32" t="str">
        <f>IF(HLOOKUP($BT484,Prisudvikling!$CC$7:$KP$63,AL$3)&gt;0,HLOOKUP($BT484,Prisudvikling!$CC$7:$KP$63,AL$3),"")</f>
        <v/>
      </c>
      <c r="AM484" s="32" t="str">
        <f>IF(HLOOKUP($BT484,Prisudvikling!$CC$7:$KP$63,AM$3)&gt;0,HLOOKUP($BT484,Prisudvikling!$CC$7:$KP$63,AM$3),"")</f>
        <v/>
      </c>
      <c r="AN484" s="113">
        <f>IF(HLOOKUP($BT484,Prisudvikling!$CC$7:$KP$63,AN$3)&gt;0,HLOOKUP($BT484,Prisudvikling!$CC$7:$KP$63,AN$3),"")</f>
        <v>192.99238554876905</v>
      </c>
      <c r="AO484" s="113">
        <f>IF(HLOOKUP($BT484,Prisudvikling!$CC$7:$KP$63,AO$3)&gt;0,HLOOKUP($BT484,Prisudvikling!$CC$7:$KP$63,AO$3),"")</f>
        <v>201</v>
      </c>
      <c r="AP484" s="113">
        <f>IF(HLOOKUP($BT484,Prisudvikling!$CC$7:$KP$63,AP$3)&gt;0,HLOOKUP($BT484,Prisudvikling!$CC$7:$KP$63,AP$3),"")</f>
        <v>194.96305863438423</v>
      </c>
      <c r="AQ484" s="113">
        <f>IF(HLOOKUP($BT484,Prisudvikling!$CC$7:$KP$63,AQ$3)&gt;0,HLOOKUP($BT484,Prisudvikling!$CC$7:$KP$63,AQ$3),"")</f>
        <v>164.07667179645765</v>
      </c>
      <c r="AR484" s="113">
        <f>IF(HLOOKUP($BT484,Prisudvikling!$CC$7:$KP$63,AR$3)&gt;0,HLOOKUP($BT484,Prisudvikling!$CC$7:$KP$63,AR$3),"")</f>
        <v>172.1</v>
      </c>
      <c r="AS484" s="113">
        <f>IF(HLOOKUP($BT484,Prisudvikling!$CC$7:$KP$63,AS$3)&gt;0,HLOOKUP($BT484,Prisudvikling!$CC$7:$KP$63,AS$3),"")</f>
        <v>152.88953445046894</v>
      </c>
      <c r="AT484" s="113">
        <f>IF(HLOOKUP($BT484,Prisudvikling!$CC$7:$KP$63,AT$3)&gt;0,HLOOKUP($BT484,Prisudvikling!$CC$7:$KP$63,AT$3),"")</f>
        <v>137.42924833891448</v>
      </c>
      <c r="AU484" s="113">
        <f>IF(HLOOKUP($BT484,Prisudvikling!$CC$7:$KP$63,AU$3)&gt;0,HLOOKUP($BT484,Prisudvikling!$CC$7:$KP$63,AU$3),"")</f>
        <v>145.4</v>
      </c>
      <c r="AV484" s="113" t="str">
        <f>IF(HLOOKUP($BT484,Prisudvikling!$CC$7:$KP$63,AV$3)&gt;0,HLOOKUP($BT484,Prisudvikling!$CC$7:$KP$63,AV$3),"")</f>
        <v/>
      </c>
      <c r="AW484" s="113">
        <f>IF(HLOOKUP($BT484,Prisudvikling!$CC$7:$KP$63,AW$3)&gt;0,HLOOKUP($BT484,Prisudvikling!$CC$7:$KP$63,AW$3),"")</f>
        <v>159.39982169841329</v>
      </c>
      <c r="AX484" s="113">
        <f>IF(HLOOKUP($BT484,Prisudvikling!$CC$7:$KP$63,AX$3)&gt;0,HLOOKUP($BT484,Prisudvikling!$CC$7:$KP$63,AX$3),"")</f>
        <v>167.4</v>
      </c>
      <c r="BT484">
        <f t="shared" si="32"/>
        <v>161</v>
      </c>
    </row>
    <row r="485" spans="1:72" x14ac:dyDescent="0.2">
      <c r="A485" s="82">
        <f>IF(HLOOKUP($BT485,Prisudvikling!$CC$7:$KP$63,D$3)&gt;0,YEAR(C485),0)</f>
        <v>2014</v>
      </c>
      <c r="B485" s="82">
        <f>IF(HLOOKUP($BT485,Prisudvikling!$CC$7:$KP$63,D$3)&gt;0,MONTH(C485),0)</f>
        <v>7</v>
      </c>
      <c r="C485" s="65">
        <f>IF(HLOOKUP($BT485,Prisudvikling!$CC$7:$KP$63,D$3)&gt;0,HLOOKUP($BT485,Prisudvikling!$CC$7:$KP$63,C$3),"")</f>
        <v>41838</v>
      </c>
      <c r="D485" s="105">
        <f>IF(HLOOKUP($BT485,Prisudvikling!$CC$7:$KP$63,D$3)&gt;0,HLOOKUP($BT485,Prisudvikling!$CC$7:$KP$63,D$3),"")</f>
        <v>124</v>
      </c>
      <c r="E485" s="105">
        <f>IF(HLOOKUP($BT485,Prisudvikling!$CC$7:$KP$63,E$3)&gt;0,HLOOKUP($BT485,Prisudvikling!$CC$7:$KP$63,E$3),"")</f>
        <v>134</v>
      </c>
      <c r="F485" s="105">
        <f>IF(HLOOKUP($BT485,Prisudvikling!$CC$7:$KP$63,F$3)&gt;0,HLOOKUP($BT485,Prisudvikling!$CC$7:$KP$63,F$3),"")</f>
        <v>118</v>
      </c>
      <c r="G485" s="105">
        <f>IF(HLOOKUP($BT485,Prisudvikling!$CC$7:$KP$63,G$3)&gt;0,HLOOKUP($BT485,Prisudvikling!$CC$7:$KP$63,G$3),"")</f>
        <v>165</v>
      </c>
      <c r="H485" s="105">
        <f>IF(HLOOKUP($BT485,Prisudvikling!$CC$7:$KP$63,H$3)&gt;0,HLOOKUP($BT485,Prisudvikling!$CC$7:$KP$63,H$3),"")</f>
        <v>120</v>
      </c>
      <c r="I485" s="105">
        <f>IF(HLOOKUP($BT485,Prisudvikling!$CC$7:$KP$63,I$3)&gt;0,HLOOKUP($BT485,Prisudvikling!$CC$7:$KP$63,I$3),"")</f>
        <v>302</v>
      </c>
      <c r="J485" s="105">
        <f>IF(HLOOKUP($BT485,Prisudvikling!$CC$7:$KP$63,J$3)&gt;0,HLOOKUP($BT485,Prisudvikling!$CC$7:$KP$63,J$3),"")</f>
        <v>745.5</v>
      </c>
      <c r="K485" s="105">
        <f>IF(HLOOKUP($BT485,Prisudvikling!$CC$7:$KP$63,K$3)&gt;0,HLOOKUP($BT485,Prisudvikling!$CC$7:$KP$63,K$3),"")</f>
        <v>215.75</v>
      </c>
      <c r="L485" s="105">
        <f>IF(HLOOKUP($BT485,Prisudvikling!$CC$7:$KP$63,L$3)&gt;0,HLOOKUP($BT485,Prisudvikling!$CC$7:$KP$63,L$3),"")</f>
        <v>258</v>
      </c>
      <c r="M485" s="105">
        <f>IF(HLOOKUP($BT485,Prisudvikling!$CC$7:$KP$63,M$3)&gt;0,HLOOKUP($BT485,Prisudvikling!$CC$7:$KP$63,M$3),"")</f>
        <v>203.75</v>
      </c>
      <c r="N485" s="105">
        <f>IF(HLOOKUP($BT485,Prisudvikling!$CC$7:$KP$63,N$3)&gt;0,HLOOKUP($BT485,Prisudvikling!$CC$7:$KP$63,N$3),"")</f>
        <v>1150</v>
      </c>
      <c r="O485" s="105">
        <f>IF(HLOOKUP($BT485,Prisudvikling!$CC$7:$KP$63,O$3)&gt;0,HLOOKUP($BT485,Prisudvikling!$CC$7:$KP$63,O$3),"")</f>
        <v>589.25</v>
      </c>
      <c r="P485" s="105" t="str">
        <f>IF(HLOOKUP($BT485,Prisudvikling!$CC$7:$KP$63,P$3)&gt;0,HLOOKUP($BT485,Prisudvikling!$CC$7:$KP$63,P$3),"")</f>
        <v/>
      </c>
      <c r="Q485" s="105">
        <f>IF(HLOOKUP($BT485,Prisudvikling!$CC$7:$KP$63,Q$3)&gt;0,HLOOKUP($BT485,Prisudvikling!$CC$7:$KP$63,Q$3),"")</f>
        <v>1300</v>
      </c>
      <c r="R485" s="105">
        <f>IF(HLOOKUP($BT485,Prisudvikling!$CC$7:$KP$63,R$3)&gt;0,HLOOKUP($BT485,Prisudvikling!$CC$7:$KP$63,R$3),"")</f>
        <v>845</v>
      </c>
      <c r="S485" s="105">
        <f>IF(HLOOKUP($BT485,Prisudvikling!$CC$7:$KP$63,S$3)&gt;0,HLOOKUP($BT485,Prisudvikling!$CC$7:$KP$63,S$3),"")</f>
        <v>475</v>
      </c>
      <c r="T485" s="105">
        <f>IF(HLOOKUP($BT485,Prisudvikling!$CC$7:$KP$63,T$3)&gt;0,HLOOKUP($BT485,Prisudvikling!$CC$7:$KP$63,T$3),"")</f>
        <v>495</v>
      </c>
      <c r="U485" s="105">
        <f>IF(HLOOKUP($BT485,Prisudvikling!$CC$7:$KP$63,U$3)&gt;0,HLOOKUP($BT485,Prisudvikling!$CC$7:$KP$63,U$3),"")</f>
        <v>226</v>
      </c>
      <c r="V485" s="105">
        <f>IF(HLOOKUP($BT485,Prisudvikling!$CC$7:$KP$63,V$3)&gt;0,HLOOKUP($BT485,Prisudvikling!$CC$7:$KP$63,V$3),"")</f>
        <v>241.75</v>
      </c>
      <c r="W485" s="105">
        <f>IF(HLOOKUP($BT485,Prisudvikling!$CC$7:$KP$63,W$3)&gt;0,HLOOKUP($BT485,Prisudvikling!$CC$7:$KP$63,W$3),"")</f>
        <v>268.75</v>
      </c>
      <c r="X485" s="32" t="str">
        <f>IF(HLOOKUP($BT485,Prisudvikling!$CC$7:$KP$63,X$3)&gt;0,HLOOKUP($BT485,Prisudvikling!$CC$7:$KP$63,X$3),"")</f>
        <v/>
      </c>
      <c r="Y485" s="32">
        <f>IF(HLOOKUP($BT485,Prisudvikling!$CC$7:$KP$63,Y$3)&gt;0,HLOOKUP($BT485,Prisudvikling!$CC$7:$KP$63,Y$3),"")</f>
        <v>1.3</v>
      </c>
      <c r="Z485" s="32">
        <f>IF(HLOOKUP($BT485,Prisudvikling!$CC$7:$KP$63,Z$3)&gt;0,HLOOKUP($BT485,Prisudvikling!$CC$7:$KP$63,Z$3),"")</f>
        <v>4</v>
      </c>
      <c r="AA485" s="32">
        <f>IF(HLOOKUP($BT485,Prisudvikling!$CC$7:$KP$63,AA$3)&gt;0,HLOOKUP($BT485,Prisudvikling!$CC$7:$KP$63,AA$3),"")</f>
        <v>1.75</v>
      </c>
      <c r="AB485" s="32">
        <f>IF(HLOOKUP($BT485,Prisudvikling!$CC$7:$KP$63,AB$3)&gt;0,HLOOKUP($BT485,Prisudvikling!$CC$7:$KP$63,AB$3),"")</f>
        <v>14</v>
      </c>
      <c r="AC485" s="32">
        <f>IF(HLOOKUP($BT485,Prisudvikling!$CC$7:$KP$63,AC$3)&gt;0,HLOOKUP($BT485,Prisudvikling!$CC$7:$KP$63,AC$3),"")</f>
        <v>10.5</v>
      </c>
      <c r="AD485" s="32" t="str">
        <f>IF(HLOOKUP($BT485,Prisudvikling!$CC$7:$KP$63,AD$3)&gt;0,HLOOKUP($BT485,Prisudvikling!$CC$7:$KP$63,AD$3),"")</f>
        <v/>
      </c>
      <c r="AE485" s="32" t="str">
        <f>IF(HLOOKUP($BT485,Prisudvikling!$CC$7:$KP$63,AE$3)&gt;0,HLOOKUP($BT485,Prisudvikling!$CC$7:$KP$63,AE$3),"")</f>
        <v/>
      </c>
      <c r="AF485" s="32">
        <f>IF(HLOOKUP($BT485,Prisudvikling!$CC$7:$KP$63,AF$3)&gt;0,HLOOKUP($BT485,Prisudvikling!$CC$7:$KP$63,AF$3),"")</f>
        <v>1030</v>
      </c>
      <c r="AG485" s="32">
        <f>IF(HLOOKUP($BT485,Prisudvikling!$CC$7:$KP$63,AG$3)&gt;0,HLOOKUP($BT485,Prisudvikling!$CC$7:$KP$63,AG$3),"")</f>
        <v>3160</v>
      </c>
      <c r="AH485" s="32">
        <f>IF(HLOOKUP($BT485,Prisudvikling!$CC$7:$KP$63,AH$3)&gt;0,HLOOKUP($BT485,Prisudvikling!$CC$7:$KP$63,AH$3),"")</f>
        <v>1380</v>
      </c>
      <c r="AI485" s="32">
        <f>IF(HLOOKUP($BT485,Prisudvikling!$CC$7:$KP$63,AI$3)&gt;0,HLOOKUP($BT485,Prisudvikling!$CC$7:$KP$63,AI$3),"")</f>
        <v>11050</v>
      </c>
      <c r="AJ485" s="32">
        <f>IF(HLOOKUP($BT485,Prisudvikling!$CC$7:$KP$63,AJ$3)&gt;0,HLOOKUP($BT485,Prisudvikling!$CC$7:$KP$63,AJ$3),"")</f>
        <v>8290</v>
      </c>
      <c r="AK485" s="32" t="str">
        <f>IF(HLOOKUP($BT485,Prisudvikling!$CC$7:$KP$63,AK$3)&gt;0,HLOOKUP($BT485,Prisudvikling!$CC$7:$KP$63,AK$3),"")</f>
        <v xml:space="preserve"> </v>
      </c>
      <c r="AL485" s="32" t="str">
        <f>IF(HLOOKUP($BT485,Prisudvikling!$CC$7:$KP$63,AL$3)&gt;0,HLOOKUP($BT485,Prisudvikling!$CC$7:$KP$63,AL$3),"")</f>
        <v/>
      </c>
      <c r="AM485" s="32" t="str">
        <f>IF(HLOOKUP($BT485,Prisudvikling!$CC$7:$KP$63,AM$3)&gt;0,HLOOKUP($BT485,Prisudvikling!$CC$7:$KP$63,AM$3),"")</f>
        <v/>
      </c>
      <c r="AN485" s="113">
        <f>IF(HLOOKUP($BT485,Prisudvikling!$CC$7:$KP$63,AN$3)&gt;0,HLOOKUP($BT485,Prisudvikling!$CC$7:$KP$63,AN$3),"")</f>
        <v>188.49121364407924</v>
      </c>
      <c r="AO485" s="113">
        <f>IF(HLOOKUP($BT485,Prisudvikling!$CC$7:$KP$63,AO$3)&gt;0,HLOOKUP($BT485,Prisudvikling!$CC$7:$KP$63,AO$3),"")</f>
        <v>196.5</v>
      </c>
      <c r="AP485" s="113">
        <f>IF(HLOOKUP($BT485,Prisudvikling!$CC$7:$KP$63,AP$3)&gt;0,HLOOKUP($BT485,Prisudvikling!$CC$7:$KP$63,AP$3),"")</f>
        <v>189.57498545650037</v>
      </c>
      <c r="AQ485" s="113">
        <f>IF(HLOOKUP($BT485,Prisudvikling!$CC$7:$KP$63,AQ$3)&gt;0,HLOOKUP($BT485,Prisudvikling!$CC$7:$KP$63,AQ$3),"")</f>
        <v>160.03753809247678</v>
      </c>
      <c r="AR485" s="113">
        <f>IF(HLOOKUP($BT485,Prisudvikling!$CC$7:$KP$63,AR$3)&gt;0,HLOOKUP($BT485,Prisudvikling!$CC$7:$KP$63,AR$3),"")</f>
        <v>168</v>
      </c>
      <c r="AS485" s="113">
        <f>IF(HLOOKUP($BT485,Prisudvikling!$CC$7:$KP$63,AS$3)&gt;0,HLOOKUP($BT485,Prisudvikling!$CC$7:$KP$63,AS$3),"")</f>
        <v>147.72405156022319</v>
      </c>
      <c r="AT485" s="113">
        <f>IF(HLOOKUP($BT485,Prisudvikling!$CC$7:$KP$63,AT$3)&gt;0,HLOOKUP($BT485,Prisudvikling!$CC$7:$KP$63,AT$3),"")</f>
        <v>134.5614184056931</v>
      </c>
      <c r="AU485" s="113">
        <f>IF(HLOOKUP($BT485,Prisudvikling!$CC$7:$KP$63,AU$3)&gt;0,HLOOKUP($BT485,Prisudvikling!$CC$7:$KP$63,AU$3),"")</f>
        <v>142.6</v>
      </c>
      <c r="AV485" s="113" t="str">
        <f>IF(HLOOKUP($BT485,Prisudvikling!$CC$7:$KP$63,AV$3)&gt;0,HLOOKUP($BT485,Prisudvikling!$CC$7:$KP$63,AV$3),"")</f>
        <v/>
      </c>
      <c r="AW485" s="113">
        <f>IF(HLOOKUP($BT485,Prisudvikling!$CC$7:$KP$63,AW$3)&gt;0,HLOOKUP($BT485,Prisudvikling!$CC$7:$KP$63,AW$3),"")</f>
        <v>155.70264093495283</v>
      </c>
      <c r="AX485" s="113">
        <f>IF(HLOOKUP($BT485,Prisudvikling!$CC$7:$KP$63,AX$3)&gt;0,HLOOKUP($BT485,Prisudvikling!$CC$7:$KP$63,AX$3),"")</f>
        <v>163.69999999999999</v>
      </c>
      <c r="BT485">
        <f t="shared" si="32"/>
        <v>162</v>
      </c>
    </row>
    <row r="486" spans="1:72" x14ac:dyDescent="0.2">
      <c r="A486" s="82">
        <f>IF(HLOOKUP($BT486,Prisudvikling!$CC$7:$KP$63,D$3)&gt;0,YEAR(C486),0)</f>
        <v>2014</v>
      </c>
      <c r="B486" s="82">
        <f>IF(HLOOKUP($BT486,Prisudvikling!$CC$7:$KP$63,D$3)&gt;0,MONTH(C486),0)</f>
        <v>7</v>
      </c>
      <c r="C486" s="65">
        <f>IF(HLOOKUP($BT486,Prisudvikling!$CC$7:$KP$63,D$3)&gt;0,HLOOKUP($BT486,Prisudvikling!$CC$7:$KP$63,C$3),"")</f>
        <v>41845</v>
      </c>
      <c r="D486" s="105">
        <f>IF(HLOOKUP($BT486,Prisudvikling!$CC$7:$KP$63,D$3)&gt;0,HLOOKUP($BT486,Prisudvikling!$CC$7:$KP$63,D$3),"")</f>
        <v>123</v>
      </c>
      <c r="E486" s="105">
        <f>IF(HLOOKUP($BT486,Prisudvikling!$CC$7:$KP$63,E$3)&gt;0,HLOOKUP($BT486,Prisudvikling!$CC$7:$KP$63,E$3),"")</f>
        <v>123</v>
      </c>
      <c r="F486" s="105">
        <f>IF(HLOOKUP($BT486,Prisudvikling!$CC$7:$KP$63,F$3)&gt;0,HLOOKUP($BT486,Prisudvikling!$CC$7:$KP$63,F$3),"")</f>
        <v>119</v>
      </c>
      <c r="G486" s="105">
        <f>IF(HLOOKUP($BT486,Prisudvikling!$CC$7:$KP$63,G$3)&gt;0,HLOOKUP($BT486,Prisudvikling!$CC$7:$KP$63,G$3),"")</f>
        <v>164</v>
      </c>
      <c r="H486" s="105">
        <f>IF(HLOOKUP($BT486,Prisudvikling!$CC$7:$KP$63,H$3)&gt;0,HLOOKUP($BT486,Prisudvikling!$CC$7:$KP$63,H$3),"")</f>
        <v>115</v>
      </c>
      <c r="I486" s="105">
        <f>IF(HLOOKUP($BT486,Prisudvikling!$CC$7:$KP$63,I$3)&gt;0,HLOOKUP($BT486,Prisudvikling!$CC$7:$KP$63,I$3),"")</f>
        <v>297</v>
      </c>
      <c r="J486" s="105">
        <f>IF(HLOOKUP($BT486,Prisudvikling!$CC$7:$KP$63,J$3)&gt;0,HLOOKUP($BT486,Prisudvikling!$CC$7:$KP$63,J$3),"")</f>
        <v>745.5</v>
      </c>
      <c r="K486" s="105">
        <f>IF(HLOOKUP($BT486,Prisudvikling!$CC$7:$KP$63,K$3)&gt;0,HLOOKUP($BT486,Prisudvikling!$CC$7:$KP$63,K$3),"")</f>
        <v>215.75</v>
      </c>
      <c r="L486" s="105">
        <f>IF(HLOOKUP($BT486,Prisudvikling!$CC$7:$KP$63,L$3)&gt;0,HLOOKUP($BT486,Prisudvikling!$CC$7:$KP$63,L$3),"")</f>
        <v>258</v>
      </c>
      <c r="M486" s="105">
        <f>IF(HLOOKUP($BT486,Prisudvikling!$CC$7:$KP$63,M$3)&gt;0,HLOOKUP($BT486,Prisudvikling!$CC$7:$KP$63,M$3),"")</f>
        <v>203.75</v>
      </c>
      <c r="N486" s="105">
        <f>IF(HLOOKUP($BT486,Prisudvikling!$CC$7:$KP$63,N$3)&gt;0,HLOOKUP($BT486,Prisudvikling!$CC$7:$KP$63,N$3),"")</f>
        <v>1150</v>
      </c>
      <c r="O486" s="105">
        <f>IF(HLOOKUP($BT486,Prisudvikling!$CC$7:$KP$63,O$3)&gt;0,HLOOKUP($BT486,Prisudvikling!$CC$7:$KP$63,O$3),"")</f>
        <v>583.5</v>
      </c>
      <c r="P486" s="105" t="str">
        <f>IF(HLOOKUP($BT486,Prisudvikling!$CC$7:$KP$63,P$3)&gt;0,HLOOKUP($BT486,Prisudvikling!$CC$7:$KP$63,P$3),"")</f>
        <v/>
      </c>
      <c r="Q486" s="105">
        <f>IF(HLOOKUP($BT486,Prisudvikling!$CC$7:$KP$63,Q$3)&gt;0,HLOOKUP($BT486,Prisudvikling!$CC$7:$KP$63,Q$3),"")</f>
        <v>1300</v>
      </c>
      <c r="R486" s="105">
        <f>IF(HLOOKUP($BT486,Prisudvikling!$CC$7:$KP$63,R$3)&gt;0,HLOOKUP($BT486,Prisudvikling!$CC$7:$KP$63,R$3),"")</f>
        <v>845</v>
      </c>
      <c r="S486" s="105">
        <f>IF(HLOOKUP($BT486,Prisudvikling!$CC$7:$KP$63,S$3)&gt;0,HLOOKUP($BT486,Prisudvikling!$CC$7:$KP$63,S$3),"")</f>
        <v>475</v>
      </c>
      <c r="T486" s="105">
        <f>IF(HLOOKUP($BT486,Prisudvikling!$CC$7:$KP$63,T$3)&gt;0,HLOOKUP($BT486,Prisudvikling!$CC$7:$KP$63,T$3),"")</f>
        <v>495</v>
      </c>
      <c r="U486" s="105">
        <f>IF(HLOOKUP($BT486,Prisudvikling!$CC$7:$KP$63,U$3)&gt;0,HLOOKUP($BT486,Prisudvikling!$CC$7:$KP$63,U$3),"")</f>
        <v>224.5</v>
      </c>
      <c r="V486" s="105">
        <f>IF(HLOOKUP($BT486,Prisudvikling!$CC$7:$KP$63,V$3)&gt;0,HLOOKUP($BT486,Prisudvikling!$CC$7:$KP$63,V$3),"")</f>
        <v>240</v>
      </c>
      <c r="W486" s="105">
        <f>IF(HLOOKUP($BT486,Prisudvikling!$CC$7:$KP$63,W$3)&gt;0,HLOOKUP($BT486,Prisudvikling!$CC$7:$KP$63,W$3),"")</f>
        <v>266.25</v>
      </c>
      <c r="X486" s="32" t="str">
        <f>IF(HLOOKUP($BT486,Prisudvikling!$CC$7:$KP$63,X$3)&gt;0,HLOOKUP($BT486,Prisudvikling!$CC$7:$KP$63,X$3),"")</f>
        <v/>
      </c>
      <c r="Y486" s="32">
        <f>IF(HLOOKUP($BT486,Prisudvikling!$CC$7:$KP$63,Y$3)&gt;0,HLOOKUP($BT486,Prisudvikling!$CC$7:$KP$63,Y$3),"")</f>
        <v>1.3</v>
      </c>
      <c r="Z486" s="32">
        <f>IF(HLOOKUP($BT486,Prisudvikling!$CC$7:$KP$63,Z$3)&gt;0,HLOOKUP($BT486,Prisudvikling!$CC$7:$KP$63,Z$3),"")</f>
        <v>4</v>
      </c>
      <c r="AA486" s="32">
        <f>IF(HLOOKUP($BT486,Prisudvikling!$CC$7:$KP$63,AA$3)&gt;0,HLOOKUP($BT486,Prisudvikling!$CC$7:$KP$63,AA$3),"")</f>
        <v>1.75</v>
      </c>
      <c r="AB486" s="32">
        <f>IF(HLOOKUP($BT486,Prisudvikling!$CC$7:$KP$63,AB$3)&gt;0,HLOOKUP($BT486,Prisudvikling!$CC$7:$KP$63,AB$3),"")</f>
        <v>14</v>
      </c>
      <c r="AC486" s="32">
        <f>IF(HLOOKUP($BT486,Prisudvikling!$CC$7:$KP$63,AC$3)&gt;0,HLOOKUP($BT486,Prisudvikling!$CC$7:$KP$63,AC$3),"")</f>
        <v>10.5</v>
      </c>
      <c r="AD486" s="32" t="str">
        <f>IF(HLOOKUP($BT486,Prisudvikling!$CC$7:$KP$63,AD$3)&gt;0,HLOOKUP($BT486,Prisudvikling!$CC$7:$KP$63,AD$3),"")</f>
        <v/>
      </c>
      <c r="AE486" s="32" t="str">
        <f>IF(HLOOKUP($BT486,Prisudvikling!$CC$7:$KP$63,AE$3)&gt;0,HLOOKUP($BT486,Prisudvikling!$CC$7:$KP$63,AE$3),"")</f>
        <v/>
      </c>
      <c r="AF486" s="32">
        <f>IF(HLOOKUP($BT486,Prisudvikling!$CC$7:$KP$63,AF$3)&gt;0,HLOOKUP($BT486,Prisudvikling!$CC$7:$KP$63,AF$3),"")</f>
        <v>1030</v>
      </c>
      <c r="AG486" s="32">
        <f>IF(HLOOKUP($BT486,Prisudvikling!$CC$7:$KP$63,AG$3)&gt;0,HLOOKUP($BT486,Prisudvikling!$CC$7:$KP$63,AG$3),"")</f>
        <v>3160</v>
      </c>
      <c r="AH486" s="32">
        <f>IF(HLOOKUP($BT486,Prisudvikling!$CC$7:$KP$63,AH$3)&gt;0,HLOOKUP($BT486,Prisudvikling!$CC$7:$KP$63,AH$3),"")</f>
        <v>1380</v>
      </c>
      <c r="AI486" s="32">
        <f>IF(HLOOKUP($BT486,Prisudvikling!$CC$7:$KP$63,AI$3)&gt;0,HLOOKUP($BT486,Prisudvikling!$CC$7:$KP$63,AI$3),"")</f>
        <v>11050</v>
      </c>
      <c r="AJ486" s="32">
        <f>IF(HLOOKUP($BT486,Prisudvikling!$CC$7:$KP$63,AJ$3)&gt;0,HLOOKUP($BT486,Prisudvikling!$CC$7:$KP$63,AJ$3),"")</f>
        <v>8290</v>
      </c>
      <c r="AK486" s="32" t="str">
        <f>IF(HLOOKUP($BT486,Prisudvikling!$CC$7:$KP$63,AK$3)&gt;0,HLOOKUP($BT486,Prisudvikling!$CC$7:$KP$63,AK$3),"")</f>
        <v xml:space="preserve"> </v>
      </c>
      <c r="AL486" s="32" t="str">
        <f>IF(HLOOKUP($BT486,Prisudvikling!$CC$7:$KP$63,AL$3)&gt;0,HLOOKUP($BT486,Prisudvikling!$CC$7:$KP$63,AL$3),"")</f>
        <v/>
      </c>
      <c r="AM486" s="32" t="str">
        <f>IF(HLOOKUP($BT486,Prisudvikling!$CC$7:$KP$63,AM$3)&gt;0,HLOOKUP($BT486,Prisudvikling!$CC$7:$KP$63,AM$3),"")</f>
        <v/>
      </c>
      <c r="AN486" s="113">
        <f>IF(HLOOKUP($BT486,Prisudvikling!$CC$7:$KP$63,AN$3)&gt;0,HLOOKUP($BT486,Prisudvikling!$CC$7:$KP$63,AN$3),"")</f>
        <v>182.39550041390265</v>
      </c>
      <c r="AO486" s="113">
        <f>IF(HLOOKUP($BT486,Prisudvikling!$CC$7:$KP$63,AO$3)&gt;0,HLOOKUP($BT486,Prisudvikling!$CC$7:$KP$63,AO$3),"")</f>
        <v>190.4</v>
      </c>
      <c r="AP486" s="113">
        <f>IF(HLOOKUP($BT486,Prisudvikling!$CC$7:$KP$63,AP$3)&gt;0,HLOOKUP($BT486,Prisudvikling!$CC$7:$KP$63,AP$3),"")</f>
        <v>182.58339144716501</v>
      </c>
      <c r="AQ486" s="113">
        <f>IF(HLOOKUP($BT486,Prisudvikling!$CC$7:$KP$63,AQ$3)&gt;0,HLOOKUP($BT486,Prisudvikling!$CC$7:$KP$63,AQ$3),"")</f>
        <v>153.519809070169</v>
      </c>
      <c r="AR486" s="113">
        <f>IF(HLOOKUP($BT486,Prisudvikling!$CC$7:$KP$63,AR$3)&gt;0,HLOOKUP($BT486,Prisudvikling!$CC$7:$KP$63,AR$3),"")</f>
        <v>161.5</v>
      </c>
      <c r="AS486" s="113">
        <f>IF(HLOOKUP($BT486,Prisudvikling!$CC$7:$KP$63,AS$3)&gt;0,HLOOKUP($BT486,Prisudvikling!$CC$7:$KP$63,AS$3),"")</f>
        <v>141.33500874694846</v>
      </c>
      <c r="AT486" s="113">
        <f>IF(HLOOKUP($BT486,Prisudvikling!$CC$7:$KP$63,AT$3)&gt;0,HLOOKUP($BT486,Prisudvikling!$CC$7:$KP$63,AT$3),"")</f>
        <v>129.92588152094996</v>
      </c>
      <c r="AU486" s="113">
        <f>IF(HLOOKUP($BT486,Prisudvikling!$CC$7:$KP$63,AU$3)&gt;0,HLOOKUP($BT486,Prisudvikling!$CC$7:$KP$63,AU$3),"")</f>
        <v>137.9</v>
      </c>
      <c r="AV486" s="113" t="str">
        <f>IF(HLOOKUP($BT486,Prisudvikling!$CC$7:$KP$63,AV$3)&gt;0,HLOOKUP($BT486,Prisudvikling!$CC$7:$KP$63,AV$3),"")</f>
        <v/>
      </c>
      <c r="AW486" s="113">
        <f>IF(HLOOKUP($BT486,Prisudvikling!$CC$7:$KP$63,AW$3)&gt;0,HLOOKUP($BT486,Prisudvikling!$CC$7:$KP$63,AW$3),"")</f>
        <v>150.65042110370729</v>
      </c>
      <c r="AX486" s="113">
        <f>IF(HLOOKUP($BT486,Prisudvikling!$CC$7:$KP$63,AX$3)&gt;0,HLOOKUP($BT486,Prisudvikling!$CC$7:$KP$63,AX$3),"")</f>
        <v>158.69999999999999</v>
      </c>
      <c r="BT486">
        <f t="shared" si="32"/>
        <v>163</v>
      </c>
    </row>
    <row r="487" spans="1:72" x14ac:dyDescent="0.2">
      <c r="A487" s="82">
        <f>IF(HLOOKUP($BT487,Prisudvikling!$CC$7:$KP$63,D$3)&gt;0,YEAR(C487),0)</f>
        <v>2014</v>
      </c>
      <c r="B487" s="82">
        <f>IF(HLOOKUP($BT487,Prisudvikling!$CC$7:$KP$63,D$3)&gt;0,MONTH(C487),0)</f>
        <v>8</v>
      </c>
      <c r="C487" s="65">
        <f>IF(HLOOKUP($BT487,Prisudvikling!$CC$7:$KP$63,D$3)&gt;0,HLOOKUP($BT487,Prisudvikling!$CC$7:$KP$63,C$3),"")</f>
        <v>41852</v>
      </c>
      <c r="D487" s="105">
        <f>IF(HLOOKUP($BT487,Prisudvikling!$CC$7:$KP$63,D$3)&gt;0,HLOOKUP($BT487,Prisudvikling!$CC$7:$KP$63,D$3),"")</f>
        <v>120</v>
      </c>
      <c r="E487" s="105">
        <f>IF(HLOOKUP($BT487,Prisudvikling!$CC$7:$KP$63,E$3)&gt;0,HLOOKUP($BT487,Prisudvikling!$CC$7:$KP$63,E$3),"")</f>
        <v>122</v>
      </c>
      <c r="F487" s="105">
        <f>IF(HLOOKUP($BT487,Prisudvikling!$CC$7:$KP$63,F$3)&gt;0,HLOOKUP($BT487,Prisudvikling!$CC$7:$KP$63,F$3),"")</f>
        <v>118</v>
      </c>
      <c r="G487" s="105">
        <f>IF(HLOOKUP($BT487,Prisudvikling!$CC$7:$KP$63,G$3)&gt;0,HLOOKUP($BT487,Prisudvikling!$CC$7:$KP$63,G$3),"")</f>
        <v>155</v>
      </c>
      <c r="H487" s="105">
        <f>IF(HLOOKUP($BT487,Prisudvikling!$CC$7:$KP$63,H$3)&gt;0,HLOOKUP($BT487,Prisudvikling!$CC$7:$KP$63,H$3),"")</f>
        <v>114</v>
      </c>
      <c r="I487" s="105">
        <f>IF(HLOOKUP($BT487,Prisudvikling!$CC$7:$KP$63,I$3)&gt;0,HLOOKUP($BT487,Prisudvikling!$CC$7:$KP$63,I$3),"")</f>
        <v>289</v>
      </c>
      <c r="J487" s="105">
        <f>IF(HLOOKUP($BT487,Prisudvikling!$CC$7:$KP$63,J$3)&gt;0,HLOOKUP($BT487,Prisudvikling!$CC$7:$KP$63,J$3),"")</f>
        <v>745.5</v>
      </c>
      <c r="K487" s="105">
        <f>IF(HLOOKUP($BT487,Prisudvikling!$CC$7:$KP$63,K$3)&gt;0,HLOOKUP($BT487,Prisudvikling!$CC$7:$KP$63,K$3),"")</f>
        <v>175</v>
      </c>
      <c r="L487" s="105">
        <f>IF(HLOOKUP($BT487,Prisudvikling!$CC$7:$KP$63,L$3)&gt;0,HLOOKUP($BT487,Prisudvikling!$CC$7:$KP$63,L$3),"")</f>
        <v>228</v>
      </c>
      <c r="M487" s="105">
        <f>IF(HLOOKUP($BT487,Prisudvikling!$CC$7:$KP$63,M$3)&gt;0,HLOOKUP($BT487,Prisudvikling!$CC$7:$KP$63,M$3),"")</f>
        <v>203.75</v>
      </c>
      <c r="N487" s="105">
        <f>IF(HLOOKUP($BT487,Prisudvikling!$CC$7:$KP$63,N$3)&gt;0,HLOOKUP($BT487,Prisudvikling!$CC$7:$KP$63,N$3),"")</f>
        <v>1150</v>
      </c>
      <c r="O487" s="105">
        <f>IF(HLOOKUP($BT487,Prisudvikling!$CC$7:$KP$63,O$3)&gt;0,HLOOKUP($BT487,Prisudvikling!$CC$7:$KP$63,O$3),"")</f>
        <v>560</v>
      </c>
      <c r="P487" s="105">
        <f>IF(HLOOKUP($BT487,Prisudvikling!$CC$7:$KP$63,P$3)&gt;0,HLOOKUP($BT487,Prisudvikling!$CC$7:$KP$63,P$3),"")</f>
        <v>560</v>
      </c>
      <c r="Q487" s="105">
        <f>IF(HLOOKUP($BT487,Prisudvikling!$CC$7:$KP$63,Q$3)&gt;0,HLOOKUP($BT487,Prisudvikling!$CC$7:$KP$63,Q$3),"")</f>
        <v>1300</v>
      </c>
      <c r="R487" s="105">
        <f>IF(HLOOKUP($BT487,Prisudvikling!$CC$7:$KP$63,R$3)&gt;0,HLOOKUP($BT487,Prisudvikling!$CC$7:$KP$63,R$3),"")</f>
        <v>845</v>
      </c>
      <c r="S487" s="105">
        <f>IF(HLOOKUP($BT487,Prisudvikling!$CC$7:$KP$63,S$3)&gt;0,HLOOKUP($BT487,Prisudvikling!$CC$7:$KP$63,S$3),"")</f>
        <v>475</v>
      </c>
      <c r="T487" s="105">
        <f>IF(HLOOKUP($BT487,Prisudvikling!$CC$7:$KP$63,T$3)&gt;0,HLOOKUP($BT487,Prisudvikling!$CC$7:$KP$63,T$3),"")</f>
        <v>495</v>
      </c>
      <c r="U487" s="105">
        <f>IF(HLOOKUP($BT487,Prisudvikling!$CC$7:$KP$63,U$3)&gt;0,HLOOKUP($BT487,Prisudvikling!$CC$7:$KP$63,U$3),"")</f>
        <v>211.25</v>
      </c>
      <c r="V487" s="105">
        <f>IF(HLOOKUP($BT487,Prisudvikling!$CC$7:$KP$63,V$3)&gt;0,HLOOKUP($BT487,Prisudvikling!$CC$7:$KP$63,V$3),"")</f>
        <v>216.75</v>
      </c>
      <c r="W487" s="105">
        <f>IF(HLOOKUP($BT487,Prisudvikling!$CC$7:$KP$63,W$3)&gt;0,HLOOKUP($BT487,Prisudvikling!$CC$7:$KP$63,W$3),"")</f>
        <v>241.25</v>
      </c>
      <c r="X487" s="32" t="str">
        <f>IF(HLOOKUP($BT487,Prisudvikling!$CC$7:$KP$63,X$3)&gt;0,HLOOKUP($BT487,Prisudvikling!$CC$7:$KP$63,X$3),"")</f>
        <v/>
      </c>
      <c r="Y487" s="32">
        <f>IF(HLOOKUP($BT487,Prisudvikling!$CC$7:$KP$63,Y$3)&gt;0,HLOOKUP($BT487,Prisudvikling!$CC$7:$KP$63,Y$3),"")</f>
        <v>1.3</v>
      </c>
      <c r="Z487" s="32">
        <f>IF(HLOOKUP($BT487,Prisudvikling!$CC$7:$KP$63,Z$3)&gt;0,HLOOKUP($BT487,Prisudvikling!$CC$7:$KP$63,Z$3),"")</f>
        <v>3.3578456062590245</v>
      </c>
      <c r="AA487" s="32">
        <f>IF(HLOOKUP($BT487,Prisudvikling!$CC$7:$KP$63,AA$3)&gt;0,HLOOKUP($BT487,Prisudvikling!$CC$7:$KP$63,AA$3),"")</f>
        <v>1.75</v>
      </c>
      <c r="AB487" s="32">
        <f>IF(HLOOKUP($BT487,Prisudvikling!$CC$7:$KP$63,AB$3)&gt;0,HLOOKUP($BT487,Prisudvikling!$CC$7:$KP$63,AB$3),"")</f>
        <v>13.498539337161278</v>
      </c>
      <c r="AC487" s="32">
        <f>IF(HLOOKUP($BT487,Prisudvikling!$CC$7:$KP$63,AC$3)&gt;0,HLOOKUP($BT487,Prisudvikling!$CC$7:$KP$63,AC$3),"")</f>
        <v>10.5</v>
      </c>
      <c r="AD487" s="32" t="str">
        <f>IF(HLOOKUP($BT487,Prisudvikling!$CC$7:$KP$63,AD$3)&gt;0,HLOOKUP($BT487,Prisudvikling!$CC$7:$KP$63,AD$3),"")</f>
        <v/>
      </c>
      <c r="AE487" s="32" t="str">
        <f>IF(HLOOKUP($BT487,Prisudvikling!$CC$7:$KP$63,AE$3)&gt;0,HLOOKUP($BT487,Prisudvikling!$CC$7:$KP$63,AE$3),"")</f>
        <v/>
      </c>
      <c r="AF487" s="32">
        <f>IF(HLOOKUP($BT487,Prisudvikling!$CC$7:$KP$63,AF$3)&gt;0,HLOOKUP($BT487,Prisudvikling!$CC$7:$KP$63,AF$3),"")</f>
        <v>1030</v>
      </c>
      <c r="AG487" s="32">
        <f>IF(HLOOKUP($BT487,Prisudvikling!$CC$7:$KP$63,AG$3)&gt;0,HLOOKUP($BT487,Prisudvikling!$CC$7:$KP$63,AG$3),"")</f>
        <v>2650</v>
      </c>
      <c r="AH487" s="32">
        <f>IF(HLOOKUP($BT487,Prisudvikling!$CC$7:$KP$63,AH$3)&gt;0,HLOOKUP($BT487,Prisudvikling!$CC$7:$KP$63,AH$3),"")</f>
        <v>1380</v>
      </c>
      <c r="AI487" s="32">
        <f>IF(HLOOKUP($BT487,Prisudvikling!$CC$7:$KP$63,AI$3)&gt;0,HLOOKUP($BT487,Prisudvikling!$CC$7:$KP$63,AI$3),"")</f>
        <v>10650</v>
      </c>
      <c r="AJ487" s="32">
        <f>IF(HLOOKUP($BT487,Prisudvikling!$CC$7:$KP$63,AJ$3)&gt;0,HLOOKUP($BT487,Prisudvikling!$CC$7:$KP$63,AJ$3),"")</f>
        <v>8290</v>
      </c>
      <c r="AK487" s="32" t="str">
        <f>IF(HLOOKUP($BT487,Prisudvikling!$CC$7:$KP$63,AK$3)&gt;0,HLOOKUP($BT487,Prisudvikling!$CC$7:$KP$63,AK$3),"")</f>
        <v xml:space="preserve"> </v>
      </c>
      <c r="AL487" s="32" t="str">
        <f>IF(HLOOKUP($BT487,Prisudvikling!$CC$7:$KP$63,AL$3)&gt;0,HLOOKUP($BT487,Prisudvikling!$CC$7:$KP$63,AL$3),"")</f>
        <v/>
      </c>
      <c r="AM487" s="32" t="str">
        <f>IF(HLOOKUP($BT487,Prisudvikling!$CC$7:$KP$63,AM$3)&gt;0,HLOOKUP($BT487,Prisudvikling!$CC$7:$KP$63,AM$3),"")</f>
        <v/>
      </c>
      <c r="AN487" s="113">
        <f>IF(HLOOKUP($BT487,Prisudvikling!$CC$7:$KP$63,AN$3)&gt;0,HLOOKUP($BT487,Prisudvikling!$CC$7:$KP$63,AN$3),"")</f>
        <v>178.85810462598155</v>
      </c>
      <c r="AO487" s="113">
        <f>IF(HLOOKUP($BT487,Prisudvikling!$CC$7:$KP$63,AO$3)&gt;0,HLOOKUP($BT487,Prisudvikling!$CC$7:$KP$63,AO$3),"")</f>
        <v>186.9</v>
      </c>
      <c r="AP487" s="113">
        <f>IF(HLOOKUP($BT487,Prisudvikling!$CC$7:$KP$63,AP$3)&gt;0,HLOOKUP($BT487,Prisudvikling!$CC$7:$KP$63,AP$3),"")</f>
        <v>179.90397073994575</v>
      </c>
      <c r="AQ487" s="113">
        <f>IF(HLOOKUP($BT487,Prisudvikling!$CC$7:$KP$63,AQ$3)&gt;0,HLOOKUP($BT487,Prisudvikling!$CC$7:$KP$63,AQ$3),"")</f>
        <v>150.88428252520586</v>
      </c>
      <c r="AR487" s="113">
        <f>IF(HLOOKUP($BT487,Prisudvikling!$CC$7:$KP$63,AR$3)&gt;0,HLOOKUP($BT487,Prisudvikling!$CC$7:$KP$63,AR$3),"")</f>
        <v>158.9</v>
      </c>
      <c r="AS487" s="113">
        <f>IF(HLOOKUP($BT487,Prisudvikling!$CC$7:$KP$63,AS$3)&gt;0,HLOOKUP($BT487,Prisudvikling!$CC$7:$KP$63,AS$3),"")</f>
        <v>138.98998756584987</v>
      </c>
      <c r="AT487" s="113">
        <f>IF(HLOOKUP($BT487,Prisudvikling!$CC$7:$KP$63,AT$3)&gt;0,HLOOKUP($BT487,Prisudvikling!$CC$7:$KP$63,AT$3),"")</f>
        <v>128.78121296094713</v>
      </c>
      <c r="AU487" s="113">
        <f>IF(HLOOKUP($BT487,Prisudvikling!$CC$7:$KP$63,AU$3)&gt;0,HLOOKUP($BT487,Prisudvikling!$CC$7:$KP$63,AU$3),"")</f>
        <v>136.80000000000001</v>
      </c>
      <c r="AV487" s="113" t="str">
        <f>IF(HLOOKUP($BT487,Prisudvikling!$CC$7:$KP$63,AV$3)&gt;0,HLOOKUP($BT487,Prisudvikling!$CC$7:$KP$63,AV$3),"")</f>
        <v/>
      </c>
      <c r="AW487" s="113">
        <f>IF(HLOOKUP($BT487,Prisudvikling!$CC$7:$KP$63,AW$3)&gt;0,HLOOKUP($BT487,Prisudvikling!$CC$7:$KP$63,AW$3),"")</f>
        <v>147.64758960305429</v>
      </c>
      <c r="AX487" s="113">
        <f>IF(HLOOKUP($BT487,Prisudvikling!$CC$7:$KP$63,AX$3)&gt;0,HLOOKUP($BT487,Prisudvikling!$CC$7:$KP$63,AX$3),"")</f>
        <v>155.6</v>
      </c>
      <c r="BT487">
        <f t="shared" si="32"/>
        <v>164</v>
      </c>
    </row>
    <row r="488" spans="1:72" x14ac:dyDescent="0.2">
      <c r="A488" s="82">
        <f>IF(HLOOKUP($BT488,Prisudvikling!$CC$7:$KP$63,D$3)&gt;0,YEAR(C488),0)</f>
        <v>2014</v>
      </c>
      <c r="B488" s="82">
        <f>IF(HLOOKUP($BT488,Prisudvikling!$CC$7:$KP$63,D$3)&gt;0,MONTH(C488),0)</f>
        <v>8</v>
      </c>
      <c r="C488" s="65">
        <f>IF(HLOOKUP($BT488,Prisudvikling!$CC$7:$KP$63,D$3)&gt;0,HLOOKUP($BT488,Prisudvikling!$CC$7:$KP$63,C$3),"")</f>
        <v>41859</v>
      </c>
      <c r="D488" s="105">
        <f>IF(HLOOKUP($BT488,Prisudvikling!$CC$7:$KP$63,D$3)&gt;0,HLOOKUP($BT488,Prisudvikling!$CC$7:$KP$63,D$3),"")</f>
        <v>122</v>
      </c>
      <c r="E488" s="105">
        <f>IF(HLOOKUP($BT488,Prisudvikling!$CC$7:$KP$63,E$3)&gt;0,HLOOKUP($BT488,Prisudvikling!$CC$7:$KP$63,E$3),"")</f>
        <v>124</v>
      </c>
      <c r="F488" s="105">
        <f>IF(HLOOKUP($BT488,Prisudvikling!$CC$7:$KP$63,F$3)&gt;0,HLOOKUP($BT488,Prisudvikling!$CC$7:$KP$63,F$3),"")</f>
        <v>115.75</v>
      </c>
      <c r="G488" s="105">
        <f>IF(HLOOKUP($BT488,Prisudvikling!$CC$7:$KP$63,G$3)&gt;0,HLOOKUP($BT488,Prisudvikling!$CC$7:$KP$63,G$3),"")</f>
        <v>165</v>
      </c>
      <c r="H488" s="105">
        <f>IF(HLOOKUP($BT488,Prisudvikling!$CC$7:$KP$63,H$3)&gt;0,HLOOKUP($BT488,Prisudvikling!$CC$7:$KP$63,H$3),"")</f>
        <v>118.5</v>
      </c>
      <c r="I488" s="105">
        <f>IF(HLOOKUP($BT488,Prisudvikling!$CC$7:$KP$63,I$3)&gt;0,HLOOKUP($BT488,Prisudvikling!$CC$7:$KP$63,I$3),"")</f>
        <v>306.5</v>
      </c>
      <c r="J488" s="105">
        <f>IF(HLOOKUP($BT488,Prisudvikling!$CC$7:$KP$63,J$3)&gt;0,HLOOKUP($BT488,Prisudvikling!$CC$7:$KP$63,J$3),"")</f>
        <v>745.5</v>
      </c>
      <c r="K488" s="105">
        <f>IF(HLOOKUP($BT488,Prisudvikling!$CC$7:$KP$63,K$3)&gt;0,HLOOKUP($BT488,Prisudvikling!$CC$7:$KP$63,K$3),"")</f>
        <v>181.75</v>
      </c>
      <c r="L488" s="105">
        <f>IF(HLOOKUP($BT488,Prisudvikling!$CC$7:$KP$63,L$3)&gt;0,HLOOKUP($BT488,Prisudvikling!$CC$7:$KP$63,L$3),"")</f>
        <v>201</v>
      </c>
      <c r="M488" s="105">
        <f>IF(HLOOKUP($BT488,Prisudvikling!$CC$7:$KP$63,M$3)&gt;0,HLOOKUP($BT488,Prisudvikling!$CC$7:$KP$63,M$3),"")</f>
        <v>203.75</v>
      </c>
      <c r="N488" s="105">
        <f>IF(HLOOKUP($BT488,Prisudvikling!$CC$7:$KP$63,N$3)&gt;0,HLOOKUP($BT488,Prisudvikling!$CC$7:$KP$63,N$3),"")</f>
        <v>1150</v>
      </c>
      <c r="O488" s="105">
        <f>IF(HLOOKUP($BT488,Prisudvikling!$CC$7:$KP$63,O$3)&gt;0,HLOOKUP($BT488,Prisudvikling!$CC$7:$KP$63,O$3),"")</f>
        <v>583.5</v>
      </c>
      <c r="P488" s="105" t="str">
        <f>IF(HLOOKUP($BT488,Prisudvikling!$CC$7:$KP$63,P$3)&gt;0,HLOOKUP($BT488,Prisudvikling!$CC$7:$KP$63,P$3),"")</f>
        <v/>
      </c>
      <c r="Q488" s="105">
        <f>IF(HLOOKUP($BT488,Prisudvikling!$CC$7:$KP$63,Q$3)&gt;0,HLOOKUP($BT488,Prisudvikling!$CC$7:$KP$63,Q$3),"")</f>
        <v>1300</v>
      </c>
      <c r="R488" s="105">
        <f>IF(HLOOKUP($BT488,Prisudvikling!$CC$7:$KP$63,R$3)&gt;0,HLOOKUP($BT488,Prisudvikling!$CC$7:$KP$63,R$3),"")</f>
        <v>845</v>
      </c>
      <c r="S488" s="105">
        <f>IF(HLOOKUP($BT488,Prisudvikling!$CC$7:$KP$63,S$3)&gt;0,HLOOKUP($BT488,Prisudvikling!$CC$7:$KP$63,S$3),"")</f>
        <v>475</v>
      </c>
      <c r="T488" s="105">
        <f>IF(HLOOKUP($BT488,Prisudvikling!$CC$7:$KP$63,T$3)&gt;0,HLOOKUP($BT488,Prisudvikling!$CC$7:$KP$63,T$3),"")</f>
        <v>495</v>
      </c>
      <c r="U488" s="105">
        <f>IF(HLOOKUP($BT488,Prisudvikling!$CC$7:$KP$63,U$3)&gt;0,HLOOKUP($BT488,Prisudvikling!$CC$7:$KP$63,U$3),"")</f>
        <v>209</v>
      </c>
      <c r="V488" s="105">
        <f>IF(HLOOKUP($BT488,Prisudvikling!$CC$7:$KP$63,V$3)&gt;0,HLOOKUP($BT488,Prisudvikling!$CC$7:$KP$63,V$3),"")</f>
        <v>214.5</v>
      </c>
      <c r="W488" s="105">
        <f>IF(HLOOKUP($BT488,Prisudvikling!$CC$7:$KP$63,W$3)&gt;0,HLOOKUP($BT488,Prisudvikling!$CC$7:$KP$63,W$3),"")</f>
        <v>238.5</v>
      </c>
      <c r="X488" s="32" t="str">
        <f>IF(HLOOKUP($BT488,Prisudvikling!$CC$7:$KP$63,X$3)&gt;0,HLOOKUP($BT488,Prisudvikling!$CC$7:$KP$63,X$3),"")</f>
        <v/>
      </c>
      <c r="Y488" s="32">
        <f>IF(HLOOKUP($BT488,Prisudvikling!$CC$7:$KP$63,Y$3)&gt;0,HLOOKUP($BT488,Prisudvikling!$CC$7:$KP$63,Y$3),"")</f>
        <v>1.3</v>
      </c>
      <c r="Z488" s="32">
        <f>IF(HLOOKUP($BT488,Prisudvikling!$CC$7:$KP$63,Z$3)&gt;0,HLOOKUP($BT488,Prisudvikling!$CC$7:$KP$63,Z$3),"")</f>
        <v>3.3578456062590245</v>
      </c>
      <c r="AA488" s="32">
        <f>IF(HLOOKUP($BT488,Prisudvikling!$CC$7:$KP$63,AA$3)&gt;0,HLOOKUP($BT488,Prisudvikling!$CC$7:$KP$63,AA$3),"")</f>
        <v>1.75</v>
      </c>
      <c r="AB488" s="32">
        <f>IF(HLOOKUP($BT488,Prisudvikling!$CC$7:$KP$63,AB$3)&gt;0,HLOOKUP($BT488,Prisudvikling!$CC$7:$KP$63,AB$3),"")</f>
        <v>13.498539337161278</v>
      </c>
      <c r="AC488" s="32">
        <f>IF(HLOOKUP($BT488,Prisudvikling!$CC$7:$KP$63,AC$3)&gt;0,HLOOKUP($BT488,Prisudvikling!$CC$7:$KP$63,AC$3),"")</f>
        <v>10.5</v>
      </c>
      <c r="AD488" s="32" t="str">
        <f>IF(HLOOKUP($BT488,Prisudvikling!$CC$7:$KP$63,AD$3)&gt;0,HLOOKUP($BT488,Prisudvikling!$CC$7:$KP$63,AD$3),"")</f>
        <v/>
      </c>
      <c r="AE488" s="32" t="str">
        <f>IF(HLOOKUP($BT488,Prisudvikling!$CC$7:$KP$63,AE$3)&gt;0,HLOOKUP($BT488,Prisudvikling!$CC$7:$KP$63,AE$3),"")</f>
        <v/>
      </c>
      <c r="AF488" s="32">
        <f>IF(HLOOKUP($BT488,Prisudvikling!$CC$7:$KP$63,AF$3)&gt;0,HLOOKUP($BT488,Prisudvikling!$CC$7:$KP$63,AF$3),"")</f>
        <v>1030</v>
      </c>
      <c r="AG488" s="32">
        <f>IF(HLOOKUP($BT488,Prisudvikling!$CC$7:$KP$63,AG$3)&gt;0,HLOOKUP($BT488,Prisudvikling!$CC$7:$KP$63,AG$3),"")</f>
        <v>2650</v>
      </c>
      <c r="AH488" s="32">
        <f>IF(HLOOKUP($BT488,Prisudvikling!$CC$7:$KP$63,AH$3)&gt;0,HLOOKUP($BT488,Prisudvikling!$CC$7:$KP$63,AH$3),"")</f>
        <v>1380</v>
      </c>
      <c r="AI488" s="32">
        <f>IF(HLOOKUP($BT488,Prisudvikling!$CC$7:$KP$63,AI$3)&gt;0,HLOOKUP($BT488,Prisudvikling!$CC$7:$KP$63,AI$3),"")</f>
        <v>10650</v>
      </c>
      <c r="AJ488" s="32">
        <f>IF(HLOOKUP($BT488,Prisudvikling!$CC$7:$KP$63,AJ$3)&gt;0,HLOOKUP($BT488,Prisudvikling!$CC$7:$KP$63,AJ$3),"")</f>
        <v>8290</v>
      </c>
      <c r="AK488" s="32" t="str">
        <f>IF(HLOOKUP($BT488,Prisudvikling!$CC$7:$KP$63,AK$3)&gt;0,HLOOKUP($BT488,Prisudvikling!$CC$7:$KP$63,AK$3),"")</f>
        <v xml:space="preserve"> </v>
      </c>
      <c r="AL488" s="32" t="str">
        <f>IF(HLOOKUP($BT488,Prisudvikling!$CC$7:$KP$63,AL$3)&gt;0,HLOOKUP($BT488,Prisudvikling!$CC$7:$KP$63,AL$3),"")</f>
        <v/>
      </c>
      <c r="AM488" s="32" t="str">
        <f>IF(HLOOKUP($BT488,Prisudvikling!$CC$7:$KP$63,AM$3)&gt;0,HLOOKUP($BT488,Prisudvikling!$CC$7:$KP$63,AM$3),"")</f>
        <v/>
      </c>
      <c r="AN488" s="113">
        <f>IF(HLOOKUP($BT488,Prisudvikling!$CC$7:$KP$63,AN$3)&gt;0,HLOOKUP($BT488,Prisudvikling!$CC$7:$KP$63,AN$3),"")</f>
        <v>182.99729736990716</v>
      </c>
      <c r="AO488" s="113">
        <f>IF(HLOOKUP($BT488,Prisudvikling!$CC$7:$KP$63,AO$3)&gt;0,HLOOKUP($BT488,Prisudvikling!$CC$7:$KP$63,AO$3),"")</f>
        <v>191</v>
      </c>
      <c r="AP488" s="113">
        <f>IF(HLOOKUP($BT488,Prisudvikling!$CC$7:$KP$63,AP$3)&gt;0,HLOOKUP($BT488,Prisudvikling!$CC$7:$KP$63,AP$3),"")</f>
        <v>182.17808043620505</v>
      </c>
      <c r="AQ488" s="113">
        <f>IF(HLOOKUP($BT488,Prisudvikling!$CC$7:$KP$63,AQ$3)&gt;0,HLOOKUP($BT488,Prisudvikling!$CC$7:$KP$63,AQ$3),"")</f>
        <v>153.64091116006222</v>
      </c>
      <c r="AR488" s="113">
        <f>IF(HLOOKUP($BT488,Prisudvikling!$CC$7:$KP$63,AR$3)&gt;0,HLOOKUP($BT488,Prisudvikling!$CC$7:$KP$63,AR$3),"")</f>
        <v>161.6</v>
      </c>
      <c r="AS488" s="113">
        <f>IF(HLOOKUP($BT488,Prisudvikling!$CC$7:$KP$63,AS$3)&gt;0,HLOOKUP($BT488,Prisudvikling!$CC$7:$KP$63,AS$3),"")</f>
        <v>142.05211146635196</v>
      </c>
      <c r="AT488" s="113">
        <f>IF(HLOOKUP($BT488,Prisudvikling!$CC$7:$KP$63,AT$3)&gt;0,HLOOKUP($BT488,Prisudvikling!$CC$7:$KP$63,AT$3),"")</f>
        <v>130.24953861518273</v>
      </c>
      <c r="AU488" s="113">
        <f>IF(HLOOKUP($BT488,Prisudvikling!$CC$7:$KP$63,AU$3)&gt;0,HLOOKUP($BT488,Prisudvikling!$CC$7:$KP$63,AU$3),"")</f>
        <v>138.19999999999999</v>
      </c>
      <c r="AV488" s="113" t="str">
        <f>IF(HLOOKUP($BT488,Prisudvikling!$CC$7:$KP$63,AV$3)&gt;0,HLOOKUP($BT488,Prisudvikling!$CC$7:$KP$63,AV$3),"")</f>
        <v/>
      </c>
      <c r="AW488" s="113">
        <f>IF(HLOOKUP($BT488,Prisudvikling!$CC$7:$KP$63,AW$3)&gt;0,HLOOKUP($BT488,Prisudvikling!$CC$7:$KP$63,AW$3),"")</f>
        <v>150.38233739418968</v>
      </c>
      <c r="AX488" s="113">
        <f>IF(HLOOKUP($BT488,Prisudvikling!$CC$7:$KP$63,AX$3)&gt;0,HLOOKUP($BT488,Prisudvikling!$CC$7:$KP$63,AX$3),"")</f>
        <v>158.4</v>
      </c>
      <c r="BT488">
        <f t="shared" si="32"/>
        <v>165</v>
      </c>
    </row>
    <row r="489" spans="1:72" x14ac:dyDescent="0.2">
      <c r="A489" s="82">
        <f>IF(HLOOKUP($BT489,Prisudvikling!$CC$7:$KP$63,D$3)&gt;0,YEAR(C489),0)</f>
        <v>2014</v>
      </c>
      <c r="B489" s="82">
        <f>IF(HLOOKUP($BT489,Prisudvikling!$CC$7:$KP$63,D$3)&gt;0,MONTH(C489),0)</f>
        <v>8</v>
      </c>
      <c r="C489" s="65">
        <f>IF(HLOOKUP($BT489,Prisudvikling!$CC$7:$KP$63,D$3)&gt;0,HLOOKUP($BT489,Prisudvikling!$CC$7:$KP$63,C$3),"")</f>
        <v>41866</v>
      </c>
      <c r="D489" s="105">
        <f>IF(HLOOKUP($BT489,Prisudvikling!$CC$7:$KP$63,D$3)&gt;0,HLOOKUP($BT489,Prisudvikling!$CC$7:$KP$63,D$3),"")</f>
        <v>122</v>
      </c>
      <c r="E489" s="105">
        <f>IF(HLOOKUP($BT489,Prisudvikling!$CC$7:$KP$63,E$3)&gt;0,HLOOKUP($BT489,Prisudvikling!$CC$7:$KP$63,E$3),"")</f>
        <v>123</v>
      </c>
      <c r="F489" s="105">
        <f>IF(HLOOKUP($BT489,Prisudvikling!$CC$7:$KP$63,F$3)&gt;0,HLOOKUP($BT489,Prisudvikling!$CC$7:$KP$63,F$3),"")</f>
        <v>116</v>
      </c>
      <c r="G489" s="105">
        <f>IF(HLOOKUP($BT489,Prisudvikling!$CC$7:$KP$63,G$3)&gt;0,HLOOKUP($BT489,Prisudvikling!$CC$7:$KP$63,G$3),"")</f>
        <v>153</v>
      </c>
      <c r="H489" s="105">
        <f>IF(HLOOKUP($BT489,Prisudvikling!$CC$7:$KP$63,H$3)&gt;0,HLOOKUP($BT489,Prisudvikling!$CC$7:$KP$63,H$3),"")</f>
        <v>114.5</v>
      </c>
      <c r="I489" s="105">
        <f>IF(HLOOKUP($BT489,Prisudvikling!$CC$7:$KP$63,I$3)&gt;0,HLOOKUP($BT489,Prisudvikling!$CC$7:$KP$63,I$3),"")</f>
        <v>291</v>
      </c>
      <c r="J489" s="105">
        <f>IF(HLOOKUP($BT489,Prisudvikling!$CC$7:$KP$63,J$3)&gt;0,HLOOKUP($BT489,Prisudvikling!$CC$7:$KP$63,J$3),"")</f>
        <v>704</v>
      </c>
      <c r="K489" s="105">
        <f>IF(HLOOKUP($BT489,Prisudvikling!$CC$7:$KP$63,K$3)&gt;0,HLOOKUP($BT489,Prisudvikling!$CC$7:$KP$63,K$3),"")</f>
        <v>173</v>
      </c>
      <c r="L489" s="105">
        <f>IF(HLOOKUP($BT489,Prisudvikling!$CC$7:$KP$63,L$3)&gt;0,HLOOKUP($BT489,Prisudvikling!$CC$7:$KP$63,L$3),"")</f>
        <v>201</v>
      </c>
      <c r="M489" s="105">
        <f>IF(HLOOKUP($BT489,Prisudvikling!$CC$7:$KP$63,M$3)&gt;0,HLOOKUP($BT489,Prisudvikling!$CC$7:$KP$63,M$3),"")</f>
        <v>202</v>
      </c>
      <c r="N489" s="105">
        <f>IF(HLOOKUP($BT489,Prisudvikling!$CC$7:$KP$63,N$3)&gt;0,HLOOKUP($BT489,Prisudvikling!$CC$7:$KP$63,N$3),"")</f>
        <v>1150</v>
      </c>
      <c r="O489" s="105">
        <f>IF(HLOOKUP($BT489,Prisudvikling!$CC$7:$KP$63,O$3)&gt;0,HLOOKUP($BT489,Prisudvikling!$CC$7:$KP$63,O$3),"")</f>
        <v>560</v>
      </c>
      <c r="P489" s="105">
        <f>IF(HLOOKUP($BT489,Prisudvikling!$CC$7:$KP$63,P$3)&gt;0,HLOOKUP($BT489,Prisudvikling!$CC$7:$KP$63,P$3),"")</f>
        <v>560</v>
      </c>
      <c r="Q489" s="105">
        <f>IF(HLOOKUP($BT489,Prisudvikling!$CC$7:$KP$63,Q$3)&gt;0,HLOOKUP($BT489,Prisudvikling!$CC$7:$KP$63,Q$3),"")</f>
        <v>1300</v>
      </c>
      <c r="R489" s="105">
        <f>IF(HLOOKUP($BT489,Prisudvikling!$CC$7:$KP$63,R$3)&gt;0,HLOOKUP($BT489,Prisudvikling!$CC$7:$KP$63,R$3),"")</f>
        <v>845</v>
      </c>
      <c r="S489" s="105">
        <f>IF(HLOOKUP($BT489,Prisudvikling!$CC$7:$KP$63,S$3)&gt;0,HLOOKUP($BT489,Prisudvikling!$CC$7:$KP$63,S$3),"")</f>
        <v>475</v>
      </c>
      <c r="T489" s="105">
        <f>IF(HLOOKUP($BT489,Prisudvikling!$CC$7:$KP$63,T$3)&gt;0,HLOOKUP($BT489,Prisudvikling!$CC$7:$KP$63,T$3),"")</f>
        <v>495</v>
      </c>
      <c r="U489" s="105">
        <f>IF(HLOOKUP($BT489,Prisudvikling!$CC$7:$KP$63,U$3)&gt;0,HLOOKUP($BT489,Prisudvikling!$CC$7:$KP$63,U$3),"")</f>
        <v>209.5</v>
      </c>
      <c r="V489" s="105">
        <f>IF(HLOOKUP($BT489,Prisudvikling!$CC$7:$KP$63,V$3)&gt;0,HLOOKUP($BT489,Prisudvikling!$CC$7:$KP$63,V$3),"")</f>
        <v>213.75</v>
      </c>
      <c r="W489" s="105">
        <f>IF(HLOOKUP($BT489,Prisudvikling!$CC$7:$KP$63,W$3)&gt;0,HLOOKUP($BT489,Prisudvikling!$CC$7:$KP$63,W$3),"")</f>
        <v>238</v>
      </c>
      <c r="X489" s="32" t="str">
        <f>IF(HLOOKUP($BT489,Prisudvikling!$CC$7:$KP$63,X$3)&gt;0,HLOOKUP($BT489,Prisudvikling!$CC$7:$KP$63,X$3),"")</f>
        <v/>
      </c>
      <c r="Y489" s="32">
        <f>IF(HLOOKUP($BT489,Prisudvikling!$CC$7:$KP$63,Y$3)&gt;0,HLOOKUP($BT489,Prisudvikling!$CC$7:$KP$63,Y$3),"")</f>
        <v>1.3</v>
      </c>
      <c r="Z489" s="32">
        <f>IF(HLOOKUP($BT489,Prisudvikling!$CC$7:$KP$63,Z$3)&gt;0,HLOOKUP($BT489,Prisudvikling!$CC$7:$KP$63,Z$3),"")</f>
        <v>3.3578456062590245</v>
      </c>
      <c r="AA489" s="32">
        <f>IF(HLOOKUP($BT489,Prisudvikling!$CC$7:$KP$63,AA$3)&gt;0,HLOOKUP($BT489,Prisudvikling!$CC$7:$KP$63,AA$3),"")</f>
        <v>1.75</v>
      </c>
      <c r="AB489" s="32">
        <f>IF(HLOOKUP($BT489,Prisudvikling!$CC$7:$KP$63,AB$3)&gt;0,HLOOKUP($BT489,Prisudvikling!$CC$7:$KP$63,AB$3),"")</f>
        <v>13.498539337161278</v>
      </c>
      <c r="AC489" s="32">
        <f>IF(HLOOKUP($BT489,Prisudvikling!$CC$7:$KP$63,AC$3)&gt;0,HLOOKUP($BT489,Prisudvikling!$CC$7:$KP$63,AC$3),"")</f>
        <v>10.5</v>
      </c>
      <c r="AD489" s="32" t="str">
        <f>IF(HLOOKUP($BT489,Prisudvikling!$CC$7:$KP$63,AD$3)&gt;0,HLOOKUP($BT489,Prisudvikling!$CC$7:$KP$63,AD$3),"")</f>
        <v/>
      </c>
      <c r="AE489" s="32" t="str">
        <f>IF(HLOOKUP($BT489,Prisudvikling!$CC$7:$KP$63,AE$3)&gt;0,HLOOKUP($BT489,Prisudvikling!$CC$7:$KP$63,AE$3),"")</f>
        <v/>
      </c>
      <c r="AF489" s="32">
        <f>IF(HLOOKUP($BT489,Prisudvikling!$CC$7:$KP$63,AF$3)&gt;0,HLOOKUP($BT489,Prisudvikling!$CC$7:$KP$63,AF$3),"")</f>
        <v>1030</v>
      </c>
      <c r="AG489" s="32">
        <f>IF(HLOOKUP($BT489,Prisudvikling!$CC$7:$KP$63,AG$3)&gt;0,HLOOKUP($BT489,Prisudvikling!$CC$7:$KP$63,AG$3),"")</f>
        <v>2650</v>
      </c>
      <c r="AH489" s="32">
        <f>IF(HLOOKUP($BT489,Prisudvikling!$CC$7:$KP$63,AH$3)&gt;0,HLOOKUP($BT489,Prisudvikling!$CC$7:$KP$63,AH$3),"")</f>
        <v>1380</v>
      </c>
      <c r="AI489" s="32">
        <f>IF(HLOOKUP($BT489,Prisudvikling!$CC$7:$KP$63,AI$3)&gt;0,HLOOKUP($BT489,Prisudvikling!$CC$7:$KP$63,AI$3),"")</f>
        <v>10650</v>
      </c>
      <c r="AJ489" s="32">
        <f>IF(HLOOKUP($BT489,Prisudvikling!$CC$7:$KP$63,AJ$3)&gt;0,HLOOKUP($BT489,Prisudvikling!$CC$7:$KP$63,AJ$3),"")</f>
        <v>8290</v>
      </c>
      <c r="AK489" s="32" t="str">
        <f>IF(HLOOKUP($BT489,Prisudvikling!$CC$7:$KP$63,AK$3)&gt;0,HLOOKUP($BT489,Prisudvikling!$CC$7:$KP$63,AK$3),"")</f>
        <v xml:space="preserve"> </v>
      </c>
      <c r="AL489" s="32" t="str">
        <f>IF(HLOOKUP($BT489,Prisudvikling!$CC$7:$KP$63,AL$3)&gt;0,HLOOKUP($BT489,Prisudvikling!$CC$7:$KP$63,AL$3),"")</f>
        <v/>
      </c>
      <c r="AM489" s="32" t="str">
        <f>IF(HLOOKUP($BT489,Prisudvikling!$CC$7:$KP$63,AM$3)&gt;0,HLOOKUP($BT489,Prisudvikling!$CC$7:$KP$63,AM$3),"")</f>
        <v/>
      </c>
      <c r="AN489" s="113">
        <f>IF(HLOOKUP($BT489,Prisudvikling!$CC$7:$KP$63,AN$3)&gt;0,HLOOKUP($BT489,Prisudvikling!$CC$7:$KP$63,AN$3),"")</f>
        <v>180.3886433805676</v>
      </c>
      <c r="AO489" s="113">
        <f>IF(HLOOKUP($BT489,Prisudvikling!$CC$7:$KP$63,AO$3)&gt;0,HLOOKUP($BT489,Prisudvikling!$CC$7:$KP$63,AO$3),"")</f>
        <v>188.4</v>
      </c>
      <c r="AP489" s="113">
        <f>IF(HLOOKUP($BT489,Prisudvikling!$CC$7:$KP$63,AP$3)&gt;0,HLOOKUP($BT489,Prisudvikling!$CC$7:$KP$63,AP$3),"")</f>
        <v>180.9541260791145</v>
      </c>
      <c r="AQ489" s="113">
        <f>IF(HLOOKUP($BT489,Prisudvikling!$CC$7:$KP$63,AQ$3)&gt;0,HLOOKUP($BT489,Prisudvikling!$CC$7:$KP$63,AQ$3),"")</f>
        <v>151.83335251262605</v>
      </c>
      <c r="AR489" s="113">
        <f>IF(HLOOKUP($BT489,Prisudvikling!$CC$7:$KP$63,AR$3)&gt;0,HLOOKUP($BT489,Prisudvikling!$CC$7:$KP$63,AR$3),"")</f>
        <v>159.80000000000001</v>
      </c>
      <c r="AS489" s="113">
        <f>IF(HLOOKUP($BT489,Prisudvikling!$CC$7:$KP$63,AS$3)&gt;0,HLOOKUP($BT489,Prisudvikling!$CC$7:$KP$63,AS$3),"")</f>
        <v>139.58413061018925</v>
      </c>
      <c r="AT489" s="113">
        <f>IF(HLOOKUP($BT489,Prisudvikling!$CC$7:$KP$63,AT$3)&gt;0,HLOOKUP($BT489,Prisudvikling!$CC$7:$KP$63,AT$3),"")</f>
        <v>129.15626072148638</v>
      </c>
      <c r="AU489" s="113">
        <f>IF(HLOOKUP($BT489,Prisudvikling!$CC$7:$KP$63,AU$3)&gt;0,HLOOKUP($BT489,Prisudvikling!$CC$7:$KP$63,AU$3),"")</f>
        <v>137.19999999999999</v>
      </c>
      <c r="AV489" s="113" t="str">
        <f>IF(HLOOKUP($BT489,Prisudvikling!$CC$7:$KP$63,AV$3)&gt;0,HLOOKUP($BT489,Prisudvikling!$CC$7:$KP$63,AV$3),"")</f>
        <v/>
      </c>
      <c r="AW489" s="113">
        <f>IF(HLOOKUP($BT489,Prisudvikling!$CC$7:$KP$63,AW$3)&gt;0,HLOOKUP($BT489,Prisudvikling!$CC$7:$KP$63,AW$3),"")</f>
        <v>148.29467186253717</v>
      </c>
      <c r="AX489" s="113">
        <f>IF(HLOOKUP($BT489,Prisudvikling!$CC$7:$KP$63,AX$3)&gt;0,HLOOKUP($BT489,Prisudvikling!$CC$7:$KP$63,AX$3),"")</f>
        <v>156.30000000000001</v>
      </c>
      <c r="BT489">
        <f t="shared" si="32"/>
        <v>166</v>
      </c>
    </row>
    <row r="490" spans="1:72" x14ac:dyDescent="0.2">
      <c r="A490" s="82">
        <f>IF(HLOOKUP($BT490,Prisudvikling!$CC$7:$KP$63,D$3)&gt;0,YEAR(C490),0)</f>
        <v>2014</v>
      </c>
      <c r="B490" s="82">
        <f>IF(HLOOKUP($BT490,Prisudvikling!$CC$7:$KP$63,D$3)&gt;0,MONTH(C490),0)</f>
        <v>8</v>
      </c>
      <c r="C490" s="65">
        <f>IF(HLOOKUP($BT490,Prisudvikling!$CC$7:$KP$63,D$3)&gt;0,HLOOKUP($BT490,Prisudvikling!$CC$7:$KP$63,C$3),"")</f>
        <v>41873</v>
      </c>
      <c r="D490" s="105">
        <f>IF(HLOOKUP($BT490,Prisudvikling!$CC$7:$KP$63,D$3)&gt;0,HLOOKUP($BT490,Prisudvikling!$CC$7:$KP$63,D$3),"")</f>
        <v>121</v>
      </c>
      <c r="E490" s="105">
        <f>IF(HLOOKUP($BT490,Prisudvikling!$CC$7:$KP$63,E$3)&gt;0,HLOOKUP($BT490,Prisudvikling!$CC$7:$KP$63,E$3),"")</f>
        <v>122</v>
      </c>
      <c r="F490" s="105">
        <f>IF(HLOOKUP($BT490,Prisudvikling!$CC$7:$KP$63,F$3)&gt;0,HLOOKUP($BT490,Prisudvikling!$CC$7:$KP$63,F$3),"")</f>
        <v>113</v>
      </c>
      <c r="G490" s="105">
        <f>IF(HLOOKUP($BT490,Prisudvikling!$CC$7:$KP$63,G$3)&gt;0,HLOOKUP($BT490,Prisudvikling!$CC$7:$KP$63,G$3),"")</f>
        <v>153</v>
      </c>
      <c r="H490" s="105">
        <f>IF(HLOOKUP($BT490,Prisudvikling!$CC$7:$KP$63,H$3)&gt;0,HLOOKUP($BT490,Prisudvikling!$CC$7:$KP$63,H$3),"")</f>
        <v>110</v>
      </c>
      <c r="I490" s="105">
        <f>IF(HLOOKUP($BT490,Prisudvikling!$CC$7:$KP$63,I$3)&gt;0,HLOOKUP($BT490,Prisudvikling!$CC$7:$KP$63,I$3),"")</f>
        <v>295</v>
      </c>
      <c r="J490" s="105">
        <f>IF(HLOOKUP($BT490,Prisudvikling!$CC$7:$KP$63,J$3)&gt;0,HLOOKUP($BT490,Prisudvikling!$CC$7:$KP$63,J$3),"")</f>
        <v>704</v>
      </c>
      <c r="K490" s="105">
        <f>IF(HLOOKUP($BT490,Prisudvikling!$CC$7:$KP$63,K$3)&gt;0,HLOOKUP($BT490,Prisudvikling!$CC$7:$KP$63,K$3),"")</f>
        <v>175.5</v>
      </c>
      <c r="L490" s="105">
        <f>IF(HLOOKUP($BT490,Prisudvikling!$CC$7:$KP$63,L$3)&gt;0,HLOOKUP($BT490,Prisudvikling!$CC$7:$KP$63,L$3),"")</f>
        <v>182</v>
      </c>
      <c r="M490" s="105">
        <f>IF(HLOOKUP($BT490,Prisudvikling!$CC$7:$KP$63,M$3)&gt;0,HLOOKUP($BT490,Prisudvikling!$CC$7:$KP$63,M$3),"")</f>
        <v>199</v>
      </c>
      <c r="N490" s="105">
        <f>IF(HLOOKUP($BT490,Prisudvikling!$CC$7:$KP$63,N$3)&gt;0,HLOOKUP($BT490,Prisudvikling!$CC$7:$KP$63,N$3),"")</f>
        <v>1180</v>
      </c>
      <c r="O490" s="105">
        <f>IF(HLOOKUP($BT490,Prisudvikling!$CC$7:$KP$63,O$3)&gt;0,HLOOKUP($BT490,Prisudvikling!$CC$7:$KP$63,O$3),"")</f>
        <v>535.25</v>
      </c>
      <c r="P490" s="105">
        <f>IF(HLOOKUP($BT490,Prisudvikling!$CC$7:$KP$63,P$3)&gt;0,HLOOKUP($BT490,Prisudvikling!$CC$7:$KP$63,P$3),"")</f>
        <v>560</v>
      </c>
      <c r="Q490" s="105">
        <f>IF(HLOOKUP($BT490,Prisudvikling!$CC$7:$KP$63,Q$3)&gt;0,HLOOKUP($BT490,Prisudvikling!$CC$7:$KP$63,Q$3),"")</f>
        <v>1300</v>
      </c>
      <c r="R490" s="105">
        <f>IF(HLOOKUP($BT490,Prisudvikling!$CC$7:$KP$63,R$3)&gt;0,HLOOKUP($BT490,Prisudvikling!$CC$7:$KP$63,R$3),"")</f>
        <v>845</v>
      </c>
      <c r="S490" s="105">
        <f>IF(HLOOKUP($BT490,Prisudvikling!$CC$7:$KP$63,S$3)&gt;0,HLOOKUP($BT490,Prisudvikling!$CC$7:$KP$63,S$3),"")</f>
        <v>475</v>
      </c>
      <c r="T490" s="105">
        <f>IF(HLOOKUP($BT490,Prisudvikling!$CC$7:$KP$63,T$3)&gt;0,HLOOKUP($BT490,Prisudvikling!$CC$7:$KP$63,T$3),"")</f>
        <v>495</v>
      </c>
      <c r="U490" s="105">
        <f>IF(HLOOKUP($BT490,Prisudvikling!$CC$7:$KP$63,U$3)&gt;0,HLOOKUP($BT490,Prisudvikling!$CC$7:$KP$63,U$3),"")</f>
        <v>209.5</v>
      </c>
      <c r="V490" s="105">
        <f>IF(HLOOKUP($BT490,Prisudvikling!$CC$7:$KP$63,V$3)&gt;0,HLOOKUP($BT490,Prisudvikling!$CC$7:$KP$63,V$3),"")</f>
        <v>213.25</v>
      </c>
      <c r="W490" s="105">
        <f>IF(HLOOKUP($BT490,Prisudvikling!$CC$7:$KP$63,W$3)&gt;0,HLOOKUP($BT490,Prisudvikling!$CC$7:$KP$63,W$3),"")</f>
        <v>238.5</v>
      </c>
      <c r="X490" s="32" t="str">
        <f>IF(HLOOKUP($BT490,Prisudvikling!$CC$7:$KP$63,X$3)&gt;0,HLOOKUP($BT490,Prisudvikling!$CC$7:$KP$63,X$3),"")</f>
        <v/>
      </c>
      <c r="Y490" s="32">
        <f>IF(HLOOKUP($BT490,Prisudvikling!$CC$7:$KP$63,Y$3)&gt;0,HLOOKUP($BT490,Prisudvikling!$CC$7:$KP$63,Y$3),"")</f>
        <v>1.3</v>
      </c>
      <c r="Z490" s="32">
        <f>IF(HLOOKUP($BT490,Prisudvikling!$CC$7:$KP$63,Z$3)&gt;0,HLOOKUP($BT490,Prisudvikling!$CC$7:$KP$63,Z$3),"")</f>
        <v>4</v>
      </c>
      <c r="AA490" s="32">
        <f>IF(HLOOKUP($BT490,Prisudvikling!$CC$7:$KP$63,AA$3)&gt;0,HLOOKUP($BT490,Prisudvikling!$CC$7:$KP$63,AA$3),"")</f>
        <v>1.75</v>
      </c>
      <c r="AB490" s="32">
        <f>IF(HLOOKUP($BT490,Prisudvikling!$CC$7:$KP$63,AB$3)&gt;0,HLOOKUP($BT490,Prisudvikling!$CC$7:$KP$63,AB$3),"")</f>
        <v>14</v>
      </c>
      <c r="AC490" s="32">
        <f>IF(HLOOKUP($BT490,Prisudvikling!$CC$7:$KP$63,AC$3)&gt;0,HLOOKUP($BT490,Prisudvikling!$CC$7:$KP$63,AC$3),"")</f>
        <v>10.5</v>
      </c>
      <c r="AD490" s="32" t="str">
        <f>IF(HLOOKUP($BT490,Prisudvikling!$CC$7:$KP$63,AD$3)&gt;0,HLOOKUP($BT490,Prisudvikling!$CC$7:$KP$63,AD$3),"")</f>
        <v/>
      </c>
      <c r="AE490" s="32" t="str">
        <f>IF(HLOOKUP($BT490,Prisudvikling!$CC$7:$KP$63,AE$3)&gt;0,HLOOKUP($BT490,Prisudvikling!$CC$7:$KP$63,AE$3),"")</f>
        <v/>
      </c>
      <c r="AF490" s="32">
        <f>IF(HLOOKUP($BT490,Prisudvikling!$CC$7:$KP$63,AF$3)&gt;0,HLOOKUP($BT490,Prisudvikling!$CC$7:$KP$63,AF$3),"")</f>
        <v>1030</v>
      </c>
      <c r="AG490" s="32">
        <f>IF(HLOOKUP($BT490,Prisudvikling!$CC$7:$KP$63,AG$3)&gt;0,HLOOKUP($BT490,Prisudvikling!$CC$7:$KP$63,AG$3),"")</f>
        <v>3160</v>
      </c>
      <c r="AH490" s="32">
        <f>IF(HLOOKUP($BT490,Prisudvikling!$CC$7:$KP$63,AH$3)&gt;0,HLOOKUP($BT490,Prisudvikling!$CC$7:$KP$63,AH$3),"")</f>
        <v>1380</v>
      </c>
      <c r="AI490" s="32">
        <f>IF(HLOOKUP($BT490,Prisudvikling!$CC$7:$KP$63,AI$3)&gt;0,HLOOKUP($BT490,Prisudvikling!$CC$7:$KP$63,AI$3),"")</f>
        <v>11050</v>
      </c>
      <c r="AJ490" s="32">
        <f>IF(HLOOKUP($BT490,Prisudvikling!$CC$7:$KP$63,AJ$3)&gt;0,HLOOKUP($BT490,Prisudvikling!$CC$7:$KP$63,AJ$3),"")</f>
        <v>8290</v>
      </c>
      <c r="AK490" s="32" t="str">
        <f>IF(HLOOKUP($BT490,Prisudvikling!$CC$7:$KP$63,AK$3)&gt;0,HLOOKUP($BT490,Prisudvikling!$CC$7:$KP$63,AK$3),"")</f>
        <v xml:space="preserve"> </v>
      </c>
      <c r="AL490" s="32" t="str">
        <f>IF(HLOOKUP($BT490,Prisudvikling!$CC$7:$KP$63,AL$3)&gt;0,HLOOKUP($BT490,Prisudvikling!$CC$7:$KP$63,AL$3),"")</f>
        <v/>
      </c>
      <c r="AM490" s="32" t="str">
        <f>IF(HLOOKUP($BT490,Prisudvikling!$CC$7:$KP$63,AM$3)&gt;0,HLOOKUP($BT490,Prisudvikling!$CC$7:$KP$63,AM$3),"")</f>
        <v/>
      </c>
      <c r="AN490" s="113">
        <f>IF(HLOOKUP($BT490,Prisudvikling!$CC$7:$KP$63,AN$3)&gt;0,HLOOKUP($BT490,Prisudvikling!$CC$7:$KP$63,AN$3),"")</f>
        <v>177.65625242874549</v>
      </c>
      <c r="AO490" s="113">
        <f>IF(HLOOKUP($BT490,Prisudvikling!$CC$7:$KP$63,AO$3)&gt;0,HLOOKUP($BT490,Prisudvikling!$CC$7:$KP$63,AO$3),"")</f>
        <v>185.7</v>
      </c>
      <c r="AP490" s="113">
        <f>IF(HLOOKUP($BT490,Prisudvikling!$CC$7:$KP$63,AP$3)&gt;0,HLOOKUP($BT490,Prisudvikling!$CC$7:$KP$63,AP$3),"")</f>
        <v>176.29944919874694</v>
      </c>
      <c r="AQ490" s="113">
        <f>IF(HLOOKUP($BT490,Prisudvikling!$CC$7:$KP$63,AQ$3)&gt;0,HLOOKUP($BT490,Prisudvikling!$CC$7:$KP$63,AQ$3),"")</f>
        <v>150.99990639483497</v>
      </c>
      <c r="AR490" s="113">
        <f>IF(HLOOKUP($BT490,Prisudvikling!$CC$7:$KP$63,AR$3)&gt;0,HLOOKUP($BT490,Prisudvikling!$CC$7:$KP$63,AR$3),"")</f>
        <v>159</v>
      </c>
      <c r="AS490" s="113">
        <f>IF(HLOOKUP($BT490,Prisudvikling!$CC$7:$KP$63,AS$3)&gt;0,HLOOKUP($BT490,Prisudvikling!$CC$7:$KP$63,AS$3),"")</f>
        <v>138.13183811584565</v>
      </c>
      <c r="AT490" s="113">
        <f>IF(HLOOKUP($BT490,Prisudvikling!$CC$7:$KP$63,AT$3)&gt;0,HLOOKUP($BT490,Prisudvikling!$CC$7:$KP$63,AT$3),"")</f>
        <v>125.12605365496086</v>
      </c>
      <c r="AU490" s="113">
        <f>IF(HLOOKUP($BT490,Prisudvikling!$CC$7:$KP$63,AU$3)&gt;0,HLOOKUP($BT490,Prisudvikling!$CC$7:$KP$63,AU$3),"")</f>
        <v>133.1</v>
      </c>
      <c r="AV490" s="113" t="str">
        <f>IF(HLOOKUP($BT490,Prisudvikling!$CC$7:$KP$63,AV$3)&gt;0,HLOOKUP($BT490,Prisudvikling!$CC$7:$KP$63,AV$3),"")</f>
        <v/>
      </c>
      <c r="AW490" s="113">
        <f>IF(HLOOKUP($BT490,Prisudvikling!$CC$7:$KP$63,AW$3)&gt;0,HLOOKUP($BT490,Prisudvikling!$CC$7:$KP$63,AW$3),"")</f>
        <v>146.69904272477717</v>
      </c>
      <c r="AX490" s="113">
        <f>IF(HLOOKUP($BT490,Prisudvikling!$CC$7:$KP$63,AX$3)&gt;0,HLOOKUP($BT490,Prisudvikling!$CC$7:$KP$63,AX$3),"")</f>
        <v>154.69999999999999</v>
      </c>
      <c r="BT490">
        <f t="shared" si="32"/>
        <v>167</v>
      </c>
    </row>
    <row r="491" spans="1:72" x14ac:dyDescent="0.2">
      <c r="A491" s="82">
        <f>IF(HLOOKUP($BT491,Prisudvikling!$CC$7:$KP$63,D$3)&gt;0,YEAR(C491),0)</f>
        <v>2014</v>
      </c>
      <c r="B491" s="82">
        <f>IF(HLOOKUP($BT491,Prisudvikling!$CC$7:$KP$63,D$3)&gt;0,MONTH(C491),0)</f>
        <v>8</v>
      </c>
      <c r="C491" s="65">
        <f>IF(HLOOKUP($BT491,Prisudvikling!$CC$7:$KP$63,D$3)&gt;0,HLOOKUP($BT491,Prisudvikling!$CC$7:$KP$63,C$3),"")</f>
        <v>41880</v>
      </c>
      <c r="D491" s="105">
        <f>IF(HLOOKUP($BT491,Prisudvikling!$CC$7:$KP$63,D$3)&gt;0,HLOOKUP($BT491,Prisudvikling!$CC$7:$KP$63,D$3),"")</f>
        <v>121</v>
      </c>
      <c r="E491" s="105">
        <f>IF(HLOOKUP($BT491,Prisudvikling!$CC$7:$KP$63,E$3)&gt;0,HLOOKUP($BT491,Prisudvikling!$CC$7:$KP$63,E$3),"")</f>
        <v>122</v>
      </c>
      <c r="F491" s="105">
        <f>IF(HLOOKUP($BT491,Prisudvikling!$CC$7:$KP$63,F$3)&gt;0,HLOOKUP($BT491,Prisudvikling!$CC$7:$KP$63,F$3),"")</f>
        <v>113</v>
      </c>
      <c r="G491" s="105">
        <f>IF(HLOOKUP($BT491,Prisudvikling!$CC$7:$KP$63,G$3)&gt;0,HLOOKUP($BT491,Prisudvikling!$CC$7:$KP$63,G$3),"")</f>
        <v>153</v>
      </c>
      <c r="H491" s="105">
        <f>IF(HLOOKUP($BT491,Prisudvikling!$CC$7:$KP$63,H$3)&gt;0,HLOOKUP($BT491,Prisudvikling!$CC$7:$KP$63,H$3),"")</f>
        <v>109.5</v>
      </c>
      <c r="I491" s="105">
        <f>IF(HLOOKUP($BT491,Prisudvikling!$CC$7:$KP$63,I$3)&gt;0,HLOOKUP($BT491,Prisudvikling!$CC$7:$KP$63,I$3),"")</f>
        <v>306</v>
      </c>
      <c r="J491" s="105">
        <f>IF(HLOOKUP($BT491,Prisudvikling!$CC$7:$KP$63,J$3)&gt;0,HLOOKUP($BT491,Prisudvikling!$CC$7:$KP$63,J$3),"")</f>
        <v>704</v>
      </c>
      <c r="K491" s="105">
        <f>IF(HLOOKUP($BT491,Prisudvikling!$CC$7:$KP$63,K$3)&gt;0,HLOOKUP($BT491,Prisudvikling!$CC$7:$KP$63,K$3),"")</f>
        <v>176</v>
      </c>
      <c r="L491" s="105">
        <f>IF(HLOOKUP($BT491,Prisudvikling!$CC$7:$KP$63,L$3)&gt;0,HLOOKUP($BT491,Prisudvikling!$CC$7:$KP$63,L$3),"")</f>
        <v>182</v>
      </c>
      <c r="M491" s="105">
        <f>IF(HLOOKUP($BT491,Prisudvikling!$CC$7:$KP$63,M$3)&gt;0,HLOOKUP($BT491,Prisudvikling!$CC$7:$KP$63,M$3),"")</f>
        <v>199</v>
      </c>
      <c r="N491" s="105">
        <f>IF(HLOOKUP($BT491,Prisudvikling!$CC$7:$KP$63,N$3)&gt;0,HLOOKUP($BT491,Prisudvikling!$CC$7:$KP$63,N$3),"")</f>
        <v>1180</v>
      </c>
      <c r="O491" s="105">
        <f>IF(HLOOKUP($BT491,Prisudvikling!$CC$7:$KP$63,O$3)&gt;0,HLOOKUP($BT491,Prisudvikling!$CC$7:$KP$63,O$3),"")</f>
        <v>530</v>
      </c>
      <c r="P491" s="105">
        <f>IF(HLOOKUP($BT491,Prisudvikling!$CC$7:$KP$63,P$3)&gt;0,HLOOKUP($BT491,Prisudvikling!$CC$7:$KP$63,P$3),"")</f>
        <v>560</v>
      </c>
      <c r="Q491" s="105">
        <f>IF(HLOOKUP($BT491,Prisudvikling!$CC$7:$KP$63,Q$3)&gt;0,HLOOKUP($BT491,Prisudvikling!$CC$7:$KP$63,Q$3),"")</f>
        <v>1300</v>
      </c>
      <c r="R491" s="105">
        <f>IF(HLOOKUP($BT491,Prisudvikling!$CC$7:$KP$63,R$3)&gt;0,HLOOKUP($BT491,Prisudvikling!$CC$7:$KP$63,R$3),"")</f>
        <v>846</v>
      </c>
      <c r="S491" s="105">
        <f>IF(HLOOKUP($BT491,Prisudvikling!$CC$7:$KP$63,S$3)&gt;0,HLOOKUP($BT491,Prisudvikling!$CC$7:$KP$63,S$3),"")</f>
        <v>480</v>
      </c>
      <c r="T491" s="105">
        <f>IF(HLOOKUP($BT491,Prisudvikling!$CC$7:$KP$63,T$3)&gt;0,HLOOKUP($BT491,Prisudvikling!$CC$7:$KP$63,T$3),"")</f>
        <v>495</v>
      </c>
      <c r="U491" s="105">
        <f>IF(HLOOKUP($BT491,Prisudvikling!$CC$7:$KP$63,U$3)&gt;0,HLOOKUP($BT491,Prisudvikling!$CC$7:$KP$63,U$3),"")</f>
        <v>209.5</v>
      </c>
      <c r="V491" s="105">
        <f>IF(HLOOKUP($BT491,Prisudvikling!$CC$7:$KP$63,V$3)&gt;0,HLOOKUP($BT491,Prisudvikling!$CC$7:$KP$63,V$3),"")</f>
        <v>213.5</v>
      </c>
      <c r="W491" s="105">
        <f>IF(HLOOKUP($BT491,Prisudvikling!$CC$7:$KP$63,W$3)&gt;0,HLOOKUP($BT491,Prisudvikling!$CC$7:$KP$63,W$3),"")</f>
        <v>240</v>
      </c>
      <c r="X491" s="32" t="str">
        <f>IF(HLOOKUP($BT491,Prisudvikling!$CC$7:$KP$63,X$3)&gt;0,HLOOKUP($BT491,Prisudvikling!$CC$7:$KP$63,X$3),"")</f>
        <v/>
      </c>
      <c r="Y491" s="32">
        <f>IF(HLOOKUP($BT491,Prisudvikling!$CC$7:$KP$63,Y$3)&gt;0,HLOOKUP($BT491,Prisudvikling!$CC$7:$KP$63,Y$3),"")</f>
        <v>1.3</v>
      </c>
      <c r="Z491" s="32">
        <f>IF(HLOOKUP($BT491,Prisudvikling!$CC$7:$KP$63,Z$3)&gt;0,HLOOKUP($BT491,Prisudvikling!$CC$7:$KP$63,Z$3),"")</f>
        <v>4</v>
      </c>
      <c r="AA491" s="32">
        <f>IF(HLOOKUP($BT491,Prisudvikling!$CC$7:$KP$63,AA$3)&gt;0,HLOOKUP($BT491,Prisudvikling!$CC$7:$KP$63,AA$3),"")</f>
        <v>1.75</v>
      </c>
      <c r="AB491" s="32">
        <f>IF(HLOOKUP($BT491,Prisudvikling!$CC$7:$KP$63,AB$3)&gt;0,HLOOKUP($BT491,Prisudvikling!$CC$7:$KP$63,AB$3),"")</f>
        <v>14</v>
      </c>
      <c r="AC491" s="32">
        <f>IF(HLOOKUP($BT491,Prisudvikling!$CC$7:$KP$63,AC$3)&gt;0,HLOOKUP($BT491,Prisudvikling!$CC$7:$KP$63,AC$3),"")</f>
        <v>10.5</v>
      </c>
      <c r="AD491" s="32" t="str">
        <f>IF(HLOOKUP($BT491,Prisudvikling!$CC$7:$KP$63,AD$3)&gt;0,HLOOKUP($BT491,Prisudvikling!$CC$7:$KP$63,AD$3),"")</f>
        <v/>
      </c>
      <c r="AE491" s="32" t="str">
        <f>IF(HLOOKUP($BT491,Prisudvikling!$CC$7:$KP$63,AE$3)&gt;0,HLOOKUP($BT491,Prisudvikling!$CC$7:$KP$63,AE$3),"")</f>
        <v/>
      </c>
      <c r="AF491" s="32">
        <f>IF(HLOOKUP($BT491,Prisudvikling!$CC$7:$KP$63,AF$3)&gt;0,HLOOKUP($BT491,Prisudvikling!$CC$7:$KP$63,AF$3),"")</f>
        <v>1030</v>
      </c>
      <c r="AG491" s="32">
        <f>IF(HLOOKUP($BT491,Prisudvikling!$CC$7:$KP$63,AG$3)&gt;0,HLOOKUP($BT491,Prisudvikling!$CC$7:$KP$63,AG$3),"")</f>
        <v>3160</v>
      </c>
      <c r="AH491" s="32">
        <f>IF(HLOOKUP($BT491,Prisudvikling!$CC$7:$KP$63,AH$3)&gt;0,HLOOKUP($BT491,Prisudvikling!$CC$7:$KP$63,AH$3),"")</f>
        <v>1380</v>
      </c>
      <c r="AI491" s="32">
        <f>IF(HLOOKUP($BT491,Prisudvikling!$CC$7:$KP$63,AI$3)&gt;0,HLOOKUP($BT491,Prisudvikling!$CC$7:$KP$63,AI$3),"")</f>
        <v>11050</v>
      </c>
      <c r="AJ491" s="32">
        <f>IF(HLOOKUP($BT491,Prisudvikling!$CC$7:$KP$63,AJ$3)&gt;0,HLOOKUP($BT491,Prisudvikling!$CC$7:$KP$63,AJ$3),"")</f>
        <v>8290</v>
      </c>
      <c r="AK491" s="32" t="str">
        <f>IF(HLOOKUP($BT491,Prisudvikling!$CC$7:$KP$63,AK$3)&gt;0,HLOOKUP($BT491,Prisudvikling!$CC$7:$KP$63,AK$3),"")</f>
        <v xml:space="preserve"> </v>
      </c>
      <c r="AL491" s="32" t="str">
        <f>IF(HLOOKUP($BT491,Prisudvikling!$CC$7:$KP$63,AL$3)&gt;0,HLOOKUP($BT491,Prisudvikling!$CC$7:$KP$63,AL$3),"")</f>
        <v/>
      </c>
      <c r="AM491" s="32" t="str">
        <f>IF(HLOOKUP($BT491,Prisudvikling!$CC$7:$KP$63,AM$3)&gt;0,HLOOKUP($BT491,Prisudvikling!$CC$7:$KP$63,AM$3),"")</f>
        <v/>
      </c>
      <c r="AN491" s="113">
        <f>IF(HLOOKUP($BT491,Prisudvikling!$CC$7:$KP$63,AN$3)&gt;0,HLOOKUP($BT491,Prisudvikling!$CC$7:$KP$63,AN$3),"")</f>
        <v>178.56282099778301</v>
      </c>
      <c r="AO491" s="113">
        <f>IF(HLOOKUP($BT491,Prisudvikling!$CC$7:$KP$63,AO$3)&gt;0,HLOOKUP($BT491,Prisudvikling!$CC$7:$KP$63,AO$3),"")</f>
        <v>186.6</v>
      </c>
      <c r="AP491" s="113">
        <f>IF(HLOOKUP($BT491,Prisudvikling!$CC$7:$KP$63,AP$3)&gt;0,HLOOKUP($BT491,Prisudvikling!$CC$7:$KP$63,AP$3),"")</f>
        <v>176.72436197535043</v>
      </c>
      <c r="AQ491" s="113">
        <f>IF(HLOOKUP($BT491,Prisudvikling!$CC$7:$KP$63,AQ$3)&gt;0,HLOOKUP($BT491,Prisudvikling!$CC$7:$KP$63,AQ$3),"")</f>
        <v>151.31291972105842</v>
      </c>
      <c r="AR491" s="113">
        <f>IF(HLOOKUP($BT491,Prisudvikling!$CC$7:$KP$63,AR$3)&gt;0,HLOOKUP($BT491,Prisudvikling!$CC$7:$KP$63,AR$3),"")</f>
        <v>159.30000000000001</v>
      </c>
      <c r="AS491" s="113">
        <f>IF(HLOOKUP($BT491,Prisudvikling!$CC$7:$KP$63,AS$3)&gt;0,HLOOKUP($BT491,Prisudvikling!$CC$7:$KP$63,AS$3),"")</f>
        <v>139.59973721983366</v>
      </c>
      <c r="AT491" s="113">
        <f>IF(HLOOKUP($BT491,Prisudvikling!$CC$7:$KP$63,AT$3)&gt;0,HLOOKUP($BT491,Prisudvikling!$CC$7:$KP$63,AT$3),"")</f>
        <v>124.97980848363397</v>
      </c>
      <c r="AU491" s="113">
        <f>IF(HLOOKUP($BT491,Prisudvikling!$CC$7:$KP$63,AU$3)&gt;0,HLOOKUP($BT491,Prisudvikling!$CC$7:$KP$63,AU$3),"")</f>
        <v>133</v>
      </c>
      <c r="AV491" s="113" t="str">
        <f>IF(HLOOKUP($BT491,Prisudvikling!$CC$7:$KP$63,AV$3)&gt;0,HLOOKUP($BT491,Prisudvikling!$CC$7:$KP$63,AV$3),"")</f>
        <v/>
      </c>
      <c r="AW491" s="113">
        <f>IF(HLOOKUP($BT491,Prisudvikling!$CC$7:$KP$63,AW$3)&gt;0,HLOOKUP($BT491,Prisudvikling!$CC$7:$KP$63,AW$3),"")</f>
        <v>147.42846438470565</v>
      </c>
      <c r="AX491" s="113">
        <f>IF(HLOOKUP($BT491,Prisudvikling!$CC$7:$KP$63,AX$3)&gt;0,HLOOKUP($BT491,Prisudvikling!$CC$7:$KP$63,AX$3),"")</f>
        <v>155.4</v>
      </c>
      <c r="BT491">
        <f t="shared" si="32"/>
        <v>168</v>
      </c>
    </row>
    <row r="492" spans="1:72" x14ac:dyDescent="0.2">
      <c r="A492" s="82">
        <f>IF(HLOOKUP($BT492,Prisudvikling!$CC$7:$KP$63,D$3)&gt;0,YEAR(C492),0)</f>
        <v>2014</v>
      </c>
      <c r="B492" s="82">
        <f>IF(HLOOKUP($BT492,Prisudvikling!$CC$7:$KP$63,D$3)&gt;0,MONTH(C492),0)</f>
        <v>9</v>
      </c>
      <c r="C492" s="65">
        <f>IF(HLOOKUP($BT492,Prisudvikling!$CC$7:$KP$63,D$3)&gt;0,HLOOKUP($BT492,Prisudvikling!$CC$7:$KP$63,C$3),"")</f>
        <v>41887</v>
      </c>
      <c r="D492" s="105">
        <f>IF(HLOOKUP($BT492,Prisudvikling!$CC$7:$KP$63,D$3)&gt;0,HLOOKUP($BT492,Prisudvikling!$CC$7:$KP$63,D$3),"")</f>
        <v>121</v>
      </c>
      <c r="E492" s="105">
        <f>IF(HLOOKUP($BT492,Prisudvikling!$CC$7:$KP$63,E$3)&gt;0,HLOOKUP($BT492,Prisudvikling!$CC$7:$KP$63,E$3),"")</f>
        <v>122</v>
      </c>
      <c r="F492" s="105">
        <f>IF(HLOOKUP($BT492,Prisudvikling!$CC$7:$KP$63,F$3)&gt;0,HLOOKUP($BT492,Prisudvikling!$CC$7:$KP$63,F$3),"")</f>
        <v>113</v>
      </c>
      <c r="G492" s="105">
        <f>IF(HLOOKUP($BT492,Prisudvikling!$CC$7:$KP$63,G$3)&gt;0,HLOOKUP($BT492,Prisudvikling!$CC$7:$KP$63,G$3),"")</f>
        <v>153</v>
      </c>
      <c r="H492" s="105">
        <f>IF(HLOOKUP($BT492,Prisudvikling!$CC$7:$KP$63,H$3)&gt;0,HLOOKUP($BT492,Prisudvikling!$CC$7:$KP$63,H$3),"")</f>
        <v>108.5</v>
      </c>
      <c r="I492" s="105">
        <f>IF(HLOOKUP($BT492,Prisudvikling!$CC$7:$KP$63,I$3)&gt;0,HLOOKUP($BT492,Prisudvikling!$CC$7:$KP$63,I$3),"")</f>
        <v>300</v>
      </c>
      <c r="J492" s="105">
        <f>IF(HLOOKUP($BT492,Prisudvikling!$CC$7:$KP$63,J$3)&gt;0,HLOOKUP($BT492,Prisudvikling!$CC$7:$KP$63,J$3),"")</f>
        <v>704</v>
      </c>
      <c r="K492" s="105">
        <f>IF(HLOOKUP($BT492,Prisudvikling!$CC$7:$KP$63,K$3)&gt;0,HLOOKUP($BT492,Prisudvikling!$CC$7:$KP$63,K$3),"")</f>
        <v>178.5</v>
      </c>
      <c r="L492" s="105">
        <f>IF(HLOOKUP($BT492,Prisudvikling!$CC$7:$KP$63,L$3)&gt;0,HLOOKUP($BT492,Prisudvikling!$CC$7:$KP$63,L$3),"")</f>
        <v>182</v>
      </c>
      <c r="M492" s="105">
        <f>IF(HLOOKUP($BT492,Prisudvikling!$CC$7:$KP$63,M$3)&gt;0,HLOOKUP($BT492,Prisudvikling!$CC$7:$KP$63,M$3),"")</f>
        <v>199</v>
      </c>
      <c r="N492" s="105">
        <f>IF(HLOOKUP($BT492,Prisudvikling!$CC$7:$KP$63,N$3)&gt;0,HLOOKUP($BT492,Prisudvikling!$CC$7:$KP$63,N$3),"")</f>
        <v>1115</v>
      </c>
      <c r="O492" s="105">
        <f>IF(HLOOKUP($BT492,Prisudvikling!$CC$7:$KP$63,O$3)&gt;0,HLOOKUP($BT492,Prisudvikling!$CC$7:$KP$63,O$3),"")</f>
        <v>525.25</v>
      </c>
      <c r="P492" s="105">
        <f>IF(HLOOKUP($BT492,Prisudvikling!$CC$7:$KP$63,P$3)&gt;0,HLOOKUP($BT492,Prisudvikling!$CC$7:$KP$63,P$3),"")</f>
        <v>560</v>
      </c>
      <c r="Q492" s="105">
        <f>IF(HLOOKUP($BT492,Prisudvikling!$CC$7:$KP$63,Q$3)&gt;0,HLOOKUP($BT492,Prisudvikling!$CC$7:$KP$63,Q$3),"")</f>
        <v>1300</v>
      </c>
      <c r="R492" s="105">
        <f>IF(HLOOKUP($BT492,Prisudvikling!$CC$7:$KP$63,R$3)&gt;0,HLOOKUP($BT492,Prisudvikling!$CC$7:$KP$63,R$3),"")</f>
        <v>846</v>
      </c>
      <c r="S492" s="105">
        <f>IF(HLOOKUP($BT492,Prisudvikling!$CC$7:$KP$63,S$3)&gt;0,HLOOKUP($BT492,Prisudvikling!$CC$7:$KP$63,S$3),"")</f>
        <v>480</v>
      </c>
      <c r="T492" s="105">
        <f>IF(HLOOKUP($BT492,Prisudvikling!$CC$7:$KP$63,T$3)&gt;0,HLOOKUP($BT492,Prisudvikling!$CC$7:$KP$63,T$3),"")</f>
        <v>495</v>
      </c>
      <c r="U492" s="105">
        <f>IF(HLOOKUP($BT492,Prisudvikling!$CC$7:$KP$63,U$3)&gt;0,HLOOKUP($BT492,Prisudvikling!$CC$7:$KP$63,U$3),"")</f>
        <v>209.5</v>
      </c>
      <c r="V492" s="105">
        <f>IF(HLOOKUP($BT492,Prisudvikling!$CC$7:$KP$63,V$3)&gt;0,HLOOKUP($BT492,Prisudvikling!$CC$7:$KP$63,V$3),"")</f>
        <v>213.25</v>
      </c>
      <c r="W492" s="105">
        <f>IF(HLOOKUP($BT492,Prisudvikling!$CC$7:$KP$63,W$3)&gt;0,HLOOKUP($BT492,Prisudvikling!$CC$7:$KP$63,W$3),"")</f>
        <v>239.75</v>
      </c>
      <c r="X492" s="32" t="str">
        <f>IF(HLOOKUP($BT492,Prisudvikling!$CC$7:$KP$63,X$3)&gt;0,HLOOKUP($BT492,Prisudvikling!$CC$7:$KP$63,X$3),"")</f>
        <v/>
      </c>
      <c r="Y492" s="32">
        <f>IF(HLOOKUP($BT492,Prisudvikling!$CC$7:$KP$63,Y$3)&gt;0,HLOOKUP($BT492,Prisudvikling!$CC$7:$KP$63,Y$3),"")</f>
        <v>1.2894127128034654</v>
      </c>
      <c r="Z492" s="32">
        <f>IF(HLOOKUP($BT492,Prisudvikling!$CC$7:$KP$63,Z$3)&gt;0,HLOOKUP($BT492,Prisudvikling!$CC$7:$KP$63,Z$3),"")</f>
        <v>3.4518652832342771</v>
      </c>
      <c r="AA492" s="32">
        <f>IF(HLOOKUP($BT492,Prisudvikling!$CC$7:$KP$63,AA$3)&gt;0,HLOOKUP($BT492,Prisudvikling!$CC$7:$KP$63,AA$3),"")</f>
        <v>1.7460797152546925</v>
      </c>
      <c r="AB492" s="32">
        <f>IF(HLOOKUP($BT492,Prisudvikling!$CC$7:$KP$63,AB$3)&gt;0,HLOOKUP($BT492,Prisudvikling!$CC$7:$KP$63,AB$3),"")</f>
        <v>13.229911688660557</v>
      </c>
      <c r="AC492" s="32">
        <f>IF(HLOOKUP($BT492,Prisudvikling!$CC$7:$KP$63,AC$3)&gt;0,HLOOKUP($BT492,Prisudvikling!$CC$7:$KP$63,AC$3),"")</f>
        <v>10.5</v>
      </c>
      <c r="AD492" s="32" t="str">
        <f>IF(HLOOKUP($BT492,Prisudvikling!$CC$7:$KP$63,AD$3)&gt;0,HLOOKUP($BT492,Prisudvikling!$CC$7:$KP$63,AD$3),"")</f>
        <v/>
      </c>
      <c r="AE492" s="32" t="str">
        <f>IF(HLOOKUP($BT492,Prisudvikling!$CC$7:$KP$63,AE$3)&gt;0,HLOOKUP($BT492,Prisudvikling!$CC$7:$KP$63,AE$3),"")</f>
        <v/>
      </c>
      <c r="AF492" s="32">
        <f>IF(HLOOKUP($BT492,Prisudvikling!$CC$7:$KP$63,AF$3)&gt;0,HLOOKUP($BT492,Prisudvikling!$CC$7:$KP$63,AF$3),"")</f>
        <v>1020</v>
      </c>
      <c r="AG492" s="32">
        <f>IF(HLOOKUP($BT492,Prisudvikling!$CC$7:$KP$63,AG$3)&gt;0,HLOOKUP($BT492,Prisudvikling!$CC$7:$KP$63,AG$3),"")</f>
        <v>2720</v>
      </c>
      <c r="AH492" s="32">
        <f>IF(HLOOKUP($BT492,Prisudvikling!$CC$7:$KP$63,AH$3)&gt;0,HLOOKUP($BT492,Prisudvikling!$CC$7:$KP$63,AH$3),"")</f>
        <v>1380</v>
      </c>
      <c r="AI492" s="32">
        <f>IF(HLOOKUP($BT492,Prisudvikling!$CC$7:$KP$63,AI$3)&gt;0,HLOOKUP($BT492,Prisudvikling!$CC$7:$KP$63,AI$3),"")</f>
        <v>10440</v>
      </c>
      <c r="AJ492" s="32">
        <f>IF(HLOOKUP($BT492,Prisudvikling!$CC$7:$KP$63,AJ$3)&gt;0,HLOOKUP($BT492,Prisudvikling!$CC$7:$KP$63,AJ$3),"")</f>
        <v>8290</v>
      </c>
      <c r="AK492" s="32" t="str">
        <f>IF(HLOOKUP($BT492,Prisudvikling!$CC$7:$KP$63,AK$3)&gt;0,HLOOKUP($BT492,Prisudvikling!$CC$7:$KP$63,AK$3),"")</f>
        <v xml:space="preserve"> </v>
      </c>
      <c r="AL492" s="32" t="str">
        <f>IF(HLOOKUP($BT492,Prisudvikling!$CC$7:$KP$63,AL$3)&gt;0,HLOOKUP($BT492,Prisudvikling!$CC$7:$KP$63,AL$3),"")</f>
        <v/>
      </c>
      <c r="AM492" s="32" t="str">
        <f>IF(HLOOKUP($BT492,Prisudvikling!$CC$7:$KP$63,AM$3)&gt;0,HLOOKUP($BT492,Prisudvikling!$CC$7:$KP$63,AM$3),"")</f>
        <v/>
      </c>
      <c r="AN492" s="113">
        <f>IF(HLOOKUP($BT492,Prisudvikling!$CC$7:$KP$63,AN$3)&gt;0,HLOOKUP($BT492,Prisudvikling!$CC$7:$KP$63,AN$3),"")</f>
        <v>177.20509341588431</v>
      </c>
      <c r="AO492" s="113">
        <f>IF(HLOOKUP($BT492,Prisudvikling!$CC$7:$KP$63,AO$3)&gt;0,HLOOKUP($BT492,Prisudvikling!$CC$7:$KP$63,AO$3),"")</f>
        <v>185.2</v>
      </c>
      <c r="AP492" s="113">
        <f>IF(HLOOKUP($BT492,Prisudvikling!$CC$7:$KP$63,AP$3)&gt;0,HLOOKUP($BT492,Prisudvikling!$CC$7:$KP$63,AP$3),"")</f>
        <v>176.03532109438734</v>
      </c>
      <c r="AQ492" s="113">
        <f>IF(HLOOKUP($BT492,Prisudvikling!$CC$7:$KP$63,AQ$3)&gt;0,HLOOKUP($BT492,Prisudvikling!$CC$7:$KP$63,AQ$3),"")</f>
        <v>150.5577624994377</v>
      </c>
      <c r="AR492" s="113">
        <f>IF(HLOOKUP($BT492,Prisudvikling!$CC$7:$KP$63,AR$3)&gt;0,HLOOKUP($BT492,Prisudvikling!$CC$7:$KP$63,AR$3),"")</f>
        <v>158.6</v>
      </c>
      <c r="AS492" s="113">
        <f>IF(HLOOKUP($BT492,Prisudvikling!$CC$7:$KP$63,AS$3)&gt;0,HLOOKUP($BT492,Prisudvikling!$CC$7:$KP$63,AS$3),"")</f>
        <v>138.77214593973446</v>
      </c>
      <c r="AT492" s="113">
        <f>IF(HLOOKUP($BT492,Prisudvikling!$CC$7:$KP$63,AT$3)&gt;0,HLOOKUP($BT492,Prisudvikling!$CC$7:$KP$63,AT$3),"")</f>
        <v>124.68731813906538</v>
      </c>
      <c r="AU492" s="113">
        <f>IF(HLOOKUP($BT492,Prisudvikling!$CC$7:$KP$63,AU$3)&gt;0,HLOOKUP($BT492,Prisudvikling!$CC$7:$KP$63,AU$3),"")</f>
        <v>132.69999999999999</v>
      </c>
      <c r="AV492" s="113" t="str">
        <f>IF(HLOOKUP($BT492,Prisudvikling!$CC$7:$KP$63,AV$3)&gt;0,HLOOKUP($BT492,Prisudvikling!$CC$7:$KP$63,AV$3),"")</f>
        <v/>
      </c>
      <c r="AW492" s="113">
        <f>IF(HLOOKUP($BT492,Prisudvikling!$CC$7:$KP$63,AW$3)&gt;0,HLOOKUP($BT492,Prisudvikling!$CC$7:$KP$63,AW$3),"")</f>
        <v>146.7681829606255</v>
      </c>
      <c r="AX492" s="113">
        <f>IF(HLOOKUP($BT492,Prisudvikling!$CC$7:$KP$63,AX$3)&gt;0,HLOOKUP($BT492,Prisudvikling!$CC$7:$KP$63,AX$3),"")</f>
        <v>154.80000000000001</v>
      </c>
      <c r="BT492">
        <f t="shared" si="32"/>
        <v>169</v>
      </c>
    </row>
    <row r="493" spans="1:72" x14ac:dyDescent="0.2">
      <c r="A493" s="82">
        <f>IF(HLOOKUP($BT493,Prisudvikling!$CC$7:$KP$63,D$3)&gt;0,YEAR(C493),0)</f>
        <v>2014</v>
      </c>
      <c r="B493" s="82">
        <f>IF(HLOOKUP($BT493,Prisudvikling!$CC$7:$KP$63,D$3)&gt;0,MONTH(C493),0)</f>
        <v>9</v>
      </c>
      <c r="C493" s="65">
        <f>IF(HLOOKUP($BT493,Prisudvikling!$CC$7:$KP$63,D$3)&gt;0,HLOOKUP($BT493,Prisudvikling!$CC$7:$KP$63,C$3),"")</f>
        <v>41894</v>
      </c>
      <c r="D493" s="105">
        <f>IF(HLOOKUP($BT493,Prisudvikling!$CC$7:$KP$63,D$3)&gt;0,HLOOKUP($BT493,Prisudvikling!$CC$7:$KP$63,D$3),"")</f>
        <v>121</v>
      </c>
      <c r="E493" s="105">
        <f>IF(HLOOKUP($BT493,Prisudvikling!$CC$7:$KP$63,E$3)&gt;0,HLOOKUP($BT493,Prisudvikling!$CC$7:$KP$63,E$3),"")</f>
        <v>122</v>
      </c>
      <c r="F493" s="105">
        <f>IF(HLOOKUP($BT493,Prisudvikling!$CC$7:$KP$63,F$3)&gt;0,HLOOKUP($BT493,Prisudvikling!$CC$7:$KP$63,F$3),"")</f>
        <v>113</v>
      </c>
      <c r="G493" s="105">
        <f>IF(HLOOKUP($BT493,Prisudvikling!$CC$7:$KP$63,G$3)&gt;0,HLOOKUP($BT493,Prisudvikling!$CC$7:$KP$63,G$3),"")</f>
        <v>153</v>
      </c>
      <c r="H493" s="105">
        <f>IF(HLOOKUP($BT493,Prisudvikling!$CC$7:$KP$63,H$3)&gt;0,HLOOKUP($BT493,Prisudvikling!$CC$7:$KP$63,H$3),"")</f>
        <v>108.5</v>
      </c>
      <c r="I493" s="105">
        <f>IF(HLOOKUP($BT493,Prisudvikling!$CC$7:$KP$63,I$3)&gt;0,HLOOKUP($BT493,Prisudvikling!$CC$7:$KP$63,I$3),"")</f>
        <v>309</v>
      </c>
      <c r="J493" s="105">
        <f>IF(HLOOKUP($BT493,Prisudvikling!$CC$7:$KP$63,J$3)&gt;0,HLOOKUP($BT493,Prisudvikling!$CC$7:$KP$63,J$3),"")</f>
        <v>704</v>
      </c>
      <c r="K493" s="105">
        <f>IF(HLOOKUP($BT493,Prisudvikling!$CC$7:$KP$63,K$3)&gt;0,HLOOKUP($BT493,Prisudvikling!$CC$7:$KP$63,K$3),"")</f>
        <v>179</v>
      </c>
      <c r="L493" s="105">
        <f>IF(HLOOKUP($BT493,Prisudvikling!$CC$7:$KP$63,L$3)&gt;0,HLOOKUP($BT493,Prisudvikling!$CC$7:$KP$63,L$3),"")</f>
        <v>182</v>
      </c>
      <c r="M493" s="105">
        <f>IF(HLOOKUP($BT493,Prisudvikling!$CC$7:$KP$63,M$3)&gt;0,HLOOKUP($BT493,Prisudvikling!$CC$7:$KP$63,M$3),"")</f>
        <v>199</v>
      </c>
      <c r="N493" s="105">
        <f>IF(HLOOKUP($BT493,Prisudvikling!$CC$7:$KP$63,N$3)&gt;0,HLOOKUP($BT493,Prisudvikling!$CC$7:$KP$63,N$3),"")</f>
        <v>1115</v>
      </c>
      <c r="O493" s="105">
        <f>IF(HLOOKUP($BT493,Prisudvikling!$CC$7:$KP$63,O$3)&gt;0,HLOOKUP($BT493,Prisudvikling!$CC$7:$KP$63,O$3),"")</f>
        <v>523.25</v>
      </c>
      <c r="P493" s="105">
        <f>IF(HLOOKUP($BT493,Prisudvikling!$CC$7:$KP$63,P$3)&gt;0,HLOOKUP($BT493,Prisudvikling!$CC$7:$KP$63,P$3),"")</f>
        <v>560</v>
      </c>
      <c r="Q493" s="105">
        <f>IF(HLOOKUP($BT493,Prisudvikling!$CC$7:$KP$63,Q$3)&gt;0,HLOOKUP($BT493,Prisudvikling!$CC$7:$KP$63,Q$3),"")</f>
        <v>1300</v>
      </c>
      <c r="R493" s="105">
        <f>IF(HLOOKUP($BT493,Prisudvikling!$CC$7:$KP$63,R$3)&gt;0,HLOOKUP($BT493,Prisudvikling!$CC$7:$KP$63,R$3),"")</f>
        <v>858</v>
      </c>
      <c r="S493" s="105">
        <f>IF(HLOOKUP($BT493,Prisudvikling!$CC$7:$KP$63,S$3)&gt;0,HLOOKUP($BT493,Prisudvikling!$CC$7:$KP$63,S$3),"")</f>
        <v>487</v>
      </c>
      <c r="T493" s="105">
        <f>IF(HLOOKUP($BT493,Prisudvikling!$CC$7:$KP$63,T$3)&gt;0,HLOOKUP($BT493,Prisudvikling!$CC$7:$KP$63,T$3),"")</f>
        <v>495</v>
      </c>
      <c r="U493" s="105">
        <f>IF(HLOOKUP($BT493,Prisudvikling!$CC$7:$KP$63,U$3)&gt;0,HLOOKUP($BT493,Prisudvikling!$CC$7:$KP$63,U$3),"")</f>
        <v>209</v>
      </c>
      <c r="V493" s="105">
        <f>IF(HLOOKUP($BT493,Prisudvikling!$CC$7:$KP$63,V$3)&gt;0,HLOOKUP($BT493,Prisudvikling!$CC$7:$KP$63,V$3),"")</f>
        <v>211.75</v>
      </c>
      <c r="W493" s="105">
        <f>IF(HLOOKUP($BT493,Prisudvikling!$CC$7:$KP$63,W$3)&gt;0,HLOOKUP($BT493,Prisudvikling!$CC$7:$KP$63,W$3),"")</f>
        <v>237.25</v>
      </c>
      <c r="X493" s="32" t="str">
        <f>IF(HLOOKUP($BT493,Prisudvikling!$CC$7:$KP$63,X$3)&gt;0,HLOOKUP($BT493,Prisudvikling!$CC$7:$KP$63,X$3),"")</f>
        <v/>
      </c>
      <c r="Y493" s="32">
        <f>IF(HLOOKUP($BT493,Prisudvikling!$CC$7:$KP$63,Y$3)&gt;0,HLOOKUP($BT493,Prisudvikling!$CC$7:$KP$63,Y$3),"")</f>
        <v>1.3</v>
      </c>
      <c r="Z493" s="32">
        <f>IF(HLOOKUP($BT493,Prisudvikling!$CC$7:$KP$63,Z$3)&gt;0,HLOOKUP($BT493,Prisudvikling!$CC$7:$KP$63,Z$3),"")</f>
        <v>3.693630166884927</v>
      </c>
      <c r="AA493" s="32">
        <f>IF(HLOOKUP($BT493,Prisudvikling!$CC$7:$KP$63,AA$3)&gt;0,HLOOKUP($BT493,Prisudvikling!$CC$7:$KP$63,AA$3),"")</f>
        <v>1.75</v>
      </c>
      <c r="AB493" s="32">
        <f>IF(HLOOKUP($BT493,Prisudvikling!$CC$7:$KP$63,AB$3)&gt;0,HLOOKUP($BT493,Prisudvikling!$CC$7:$KP$63,AB$3),"")</f>
        <v>14</v>
      </c>
      <c r="AC493" s="32">
        <f>IF(HLOOKUP($BT493,Prisudvikling!$CC$7:$KP$63,AC$3)&gt;0,HLOOKUP($BT493,Prisudvikling!$CC$7:$KP$63,AC$3),"")</f>
        <v>10.5</v>
      </c>
      <c r="AD493" s="32" t="str">
        <f>IF(HLOOKUP($BT493,Prisudvikling!$CC$7:$KP$63,AD$3)&gt;0,HLOOKUP($BT493,Prisudvikling!$CC$7:$KP$63,AD$3),"")</f>
        <v/>
      </c>
      <c r="AE493" s="32" t="str">
        <f>IF(HLOOKUP($BT493,Prisudvikling!$CC$7:$KP$63,AE$3)&gt;0,HLOOKUP($BT493,Prisudvikling!$CC$7:$KP$63,AE$3),"")</f>
        <v/>
      </c>
      <c r="AF493" s="32">
        <f>IF(HLOOKUP($BT493,Prisudvikling!$CC$7:$KP$63,AF$3)&gt;0,HLOOKUP($BT493,Prisudvikling!$CC$7:$KP$63,AF$3),"")</f>
        <v>1030</v>
      </c>
      <c r="AG493" s="32">
        <f>IF(HLOOKUP($BT493,Prisudvikling!$CC$7:$KP$63,AG$3)&gt;0,HLOOKUP($BT493,Prisudvikling!$CC$7:$KP$63,AG$3),"")</f>
        <v>2920</v>
      </c>
      <c r="AH493" s="32">
        <f>IF(HLOOKUP($BT493,Prisudvikling!$CC$7:$KP$63,AH$3)&gt;0,HLOOKUP($BT493,Prisudvikling!$CC$7:$KP$63,AH$3),"")</f>
        <v>1380</v>
      </c>
      <c r="AI493" s="32">
        <f>IF(HLOOKUP($BT493,Prisudvikling!$CC$7:$KP$63,AI$3)&gt;0,HLOOKUP($BT493,Prisudvikling!$CC$7:$KP$63,AI$3),"")</f>
        <v>11050</v>
      </c>
      <c r="AJ493" s="32">
        <f>IF(HLOOKUP($BT493,Prisudvikling!$CC$7:$KP$63,AJ$3)&gt;0,HLOOKUP($BT493,Prisudvikling!$CC$7:$KP$63,AJ$3),"")</f>
        <v>8290</v>
      </c>
      <c r="AK493" s="32" t="str">
        <f>IF(HLOOKUP($BT493,Prisudvikling!$CC$7:$KP$63,AK$3)&gt;0,HLOOKUP($BT493,Prisudvikling!$CC$7:$KP$63,AK$3),"")</f>
        <v xml:space="preserve"> </v>
      </c>
      <c r="AL493" s="32" t="str">
        <f>IF(HLOOKUP($BT493,Prisudvikling!$CC$7:$KP$63,AL$3)&gt;0,HLOOKUP($BT493,Prisudvikling!$CC$7:$KP$63,AL$3),"")</f>
        <v/>
      </c>
      <c r="AM493" s="32" t="str">
        <f>IF(HLOOKUP($BT493,Prisudvikling!$CC$7:$KP$63,AM$3)&gt;0,HLOOKUP($BT493,Prisudvikling!$CC$7:$KP$63,AM$3),"")</f>
        <v/>
      </c>
      <c r="AN493" s="113">
        <f>IF(HLOOKUP($BT493,Prisudvikling!$CC$7:$KP$63,AN$3)&gt;0,HLOOKUP($BT493,Prisudvikling!$CC$7:$KP$63,AN$3),"")</f>
        <v>178.44359078363084</v>
      </c>
      <c r="AO493" s="113">
        <f>IF(HLOOKUP($BT493,Prisudvikling!$CC$7:$KP$63,AO$3)&gt;0,HLOOKUP($BT493,Prisudvikling!$CC$7:$KP$63,AO$3),"")</f>
        <v>186.4</v>
      </c>
      <c r="AP493" s="113">
        <f>IF(HLOOKUP($BT493,Prisudvikling!$CC$7:$KP$63,AP$3)&gt;0,HLOOKUP($BT493,Prisudvikling!$CC$7:$KP$63,AP$3),"")</f>
        <v>177.23602065608304</v>
      </c>
      <c r="AQ493" s="113">
        <f>IF(HLOOKUP($BT493,Prisudvikling!$CC$7:$KP$63,AQ$3)&gt;0,HLOOKUP($BT493,Prisudvikling!$CC$7:$KP$63,AQ$3),"")</f>
        <v>153.29669567578745</v>
      </c>
      <c r="AR493" s="113">
        <f>IF(HLOOKUP($BT493,Prisudvikling!$CC$7:$KP$63,AR$3)&gt;0,HLOOKUP($BT493,Prisudvikling!$CC$7:$KP$63,AR$3),"")</f>
        <v>161.30000000000001</v>
      </c>
      <c r="AS493" s="113">
        <f>IF(HLOOKUP($BT493,Prisudvikling!$CC$7:$KP$63,AS$3)&gt;0,HLOOKUP($BT493,Prisudvikling!$CC$7:$KP$63,AS$3),"")</f>
        <v>140.10466443005618</v>
      </c>
      <c r="AT493" s="113">
        <f>IF(HLOOKUP($BT493,Prisudvikling!$CC$7:$KP$63,AT$3)&gt;0,HLOOKUP($BT493,Prisudvikling!$CC$7:$KP$63,AT$3),"")</f>
        <v>124.68731813903595</v>
      </c>
      <c r="AU493" s="113">
        <f>IF(HLOOKUP($BT493,Prisudvikling!$CC$7:$KP$63,AU$3)&gt;0,HLOOKUP($BT493,Prisudvikling!$CC$7:$KP$63,AU$3),"")</f>
        <v>132.69999999999999</v>
      </c>
      <c r="AV493" s="113" t="str">
        <f>IF(HLOOKUP($BT493,Prisudvikling!$CC$7:$KP$63,AV$3)&gt;0,HLOOKUP($BT493,Prisudvikling!$CC$7:$KP$63,AV$3),"")</f>
        <v/>
      </c>
      <c r="AW493" s="113">
        <f>IF(HLOOKUP($BT493,Prisudvikling!$CC$7:$KP$63,AW$3)&gt;0,HLOOKUP($BT493,Prisudvikling!$CC$7:$KP$63,AW$3),"")</f>
        <v>147.40190830191858</v>
      </c>
      <c r="AX493" s="113">
        <f>IF(HLOOKUP($BT493,Prisudvikling!$CC$7:$KP$63,AX$3)&gt;0,HLOOKUP($BT493,Prisudvikling!$CC$7:$KP$63,AX$3),"")</f>
        <v>155.4</v>
      </c>
      <c r="BT493">
        <f t="shared" si="32"/>
        <v>170</v>
      </c>
    </row>
    <row r="494" spans="1:72" x14ac:dyDescent="0.2">
      <c r="A494" s="82">
        <f>IF(HLOOKUP($BT494,Prisudvikling!$CC$7:$KP$63,D$3)&gt;0,YEAR(C494),0)</f>
        <v>2014</v>
      </c>
      <c r="B494" s="82">
        <f>IF(HLOOKUP($BT494,Prisudvikling!$CC$7:$KP$63,D$3)&gt;0,MONTH(C494),0)</f>
        <v>9</v>
      </c>
      <c r="C494" s="65">
        <f>IF(HLOOKUP($BT494,Prisudvikling!$CC$7:$KP$63,D$3)&gt;0,HLOOKUP($BT494,Prisudvikling!$CC$7:$KP$63,C$3),"")</f>
        <v>41901</v>
      </c>
      <c r="D494" s="105">
        <f>IF(HLOOKUP($BT494,Prisudvikling!$CC$7:$KP$63,D$3)&gt;0,HLOOKUP($BT494,Prisudvikling!$CC$7:$KP$63,D$3),"")</f>
        <v>116</v>
      </c>
      <c r="E494" s="105">
        <f>IF(HLOOKUP($BT494,Prisudvikling!$CC$7:$KP$63,E$3)&gt;0,HLOOKUP($BT494,Prisudvikling!$CC$7:$KP$63,E$3),"")</f>
        <v>116</v>
      </c>
      <c r="F494" s="105">
        <f>IF(HLOOKUP($BT494,Prisudvikling!$CC$7:$KP$63,F$3)&gt;0,HLOOKUP($BT494,Prisudvikling!$CC$7:$KP$63,F$3),"")</f>
        <v>109.5</v>
      </c>
      <c r="G494" s="105">
        <f>IF(HLOOKUP($BT494,Prisudvikling!$CC$7:$KP$63,G$3)&gt;0,HLOOKUP($BT494,Prisudvikling!$CC$7:$KP$63,G$3),"")</f>
        <v>153</v>
      </c>
      <c r="H494" s="105">
        <f>IF(HLOOKUP($BT494,Prisudvikling!$CC$7:$KP$63,H$3)&gt;0,HLOOKUP($BT494,Prisudvikling!$CC$7:$KP$63,H$3),"")</f>
        <v>103</v>
      </c>
      <c r="I494" s="105">
        <f>IF(HLOOKUP($BT494,Prisudvikling!$CC$7:$KP$63,I$3)&gt;0,HLOOKUP($BT494,Prisudvikling!$CC$7:$KP$63,I$3),"")</f>
        <v>298</v>
      </c>
      <c r="J494" s="105">
        <f>IF(HLOOKUP($BT494,Prisudvikling!$CC$7:$KP$63,J$3)&gt;0,HLOOKUP($BT494,Prisudvikling!$CC$7:$KP$63,J$3),"")</f>
        <v>704</v>
      </c>
      <c r="K494" s="105">
        <f>IF(HLOOKUP($BT494,Prisudvikling!$CC$7:$KP$63,K$3)&gt;0,HLOOKUP($BT494,Prisudvikling!$CC$7:$KP$63,K$3),"")</f>
        <v>179</v>
      </c>
      <c r="L494" s="105">
        <f>IF(HLOOKUP($BT494,Prisudvikling!$CC$7:$KP$63,L$3)&gt;0,HLOOKUP($BT494,Prisudvikling!$CC$7:$KP$63,L$3),"")</f>
        <v>182</v>
      </c>
      <c r="M494" s="105">
        <f>IF(HLOOKUP($BT494,Prisudvikling!$CC$7:$KP$63,M$3)&gt;0,HLOOKUP($BT494,Prisudvikling!$CC$7:$KP$63,M$3),"")</f>
        <v>199</v>
      </c>
      <c r="N494" s="105">
        <f>IF(HLOOKUP($BT494,Prisudvikling!$CC$7:$KP$63,N$3)&gt;0,HLOOKUP($BT494,Prisudvikling!$CC$7:$KP$63,N$3),"")</f>
        <v>1115</v>
      </c>
      <c r="O494" s="105">
        <f>IF(HLOOKUP($BT494,Prisudvikling!$CC$7:$KP$63,O$3)&gt;0,HLOOKUP($BT494,Prisudvikling!$CC$7:$KP$63,O$3),"")</f>
        <v>513</v>
      </c>
      <c r="P494" s="105">
        <f>IF(HLOOKUP($BT494,Prisudvikling!$CC$7:$KP$63,P$3)&gt;0,HLOOKUP($BT494,Prisudvikling!$CC$7:$KP$63,P$3),"")</f>
        <v>560</v>
      </c>
      <c r="Q494" s="105">
        <f>IF(HLOOKUP($BT494,Prisudvikling!$CC$7:$KP$63,Q$3)&gt;0,HLOOKUP($BT494,Prisudvikling!$CC$7:$KP$63,Q$3),"")</f>
        <v>1300</v>
      </c>
      <c r="R494" s="105">
        <f>IF(HLOOKUP($BT494,Prisudvikling!$CC$7:$KP$63,R$3)&gt;0,HLOOKUP($BT494,Prisudvikling!$CC$7:$KP$63,R$3),"")</f>
        <v>858</v>
      </c>
      <c r="S494" s="105">
        <f>IF(HLOOKUP($BT494,Prisudvikling!$CC$7:$KP$63,S$3)&gt;0,HLOOKUP($BT494,Prisudvikling!$CC$7:$KP$63,S$3),"")</f>
        <v>487</v>
      </c>
      <c r="T494" s="105">
        <f>IF(HLOOKUP($BT494,Prisudvikling!$CC$7:$KP$63,T$3)&gt;0,HLOOKUP($BT494,Prisudvikling!$CC$7:$KP$63,T$3),"")</f>
        <v>495</v>
      </c>
      <c r="U494" s="105">
        <f>IF(HLOOKUP($BT494,Prisudvikling!$CC$7:$KP$63,U$3)&gt;0,HLOOKUP($BT494,Prisudvikling!$CC$7:$KP$63,U$3),"")</f>
        <v>207.25</v>
      </c>
      <c r="V494" s="105">
        <f>IF(HLOOKUP($BT494,Prisudvikling!$CC$7:$KP$63,V$3)&gt;0,HLOOKUP($BT494,Prisudvikling!$CC$7:$KP$63,V$3),"")</f>
        <v>209.75</v>
      </c>
      <c r="W494" s="105">
        <f>IF(HLOOKUP($BT494,Prisudvikling!$CC$7:$KP$63,W$3)&gt;0,HLOOKUP($BT494,Prisudvikling!$CC$7:$KP$63,W$3),"")</f>
        <v>235.75</v>
      </c>
      <c r="X494" s="32" t="str">
        <f>IF(HLOOKUP($BT494,Prisudvikling!$CC$7:$KP$63,X$3)&gt;0,HLOOKUP($BT494,Prisudvikling!$CC$7:$KP$63,X$3),"")</f>
        <v/>
      </c>
      <c r="Y494" s="32">
        <f>IF(HLOOKUP($BT494,Prisudvikling!$CC$7:$KP$63,Y$3)&gt;0,HLOOKUP($BT494,Prisudvikling!$CC$7:$KP$63,Y$3),"")</f>
        <v>1.3</v>
      </c>
      <c r="Z494" s="32">
        <f>IF(HLOOKUP($BT494,Prisudvikling!$CC$7:$KP$63,Z$3)&gt;0,HLOOKUP($BT494,Prisudvikling!$CC$7:$KP$63,Z$3),"")</f>
        <v>3.760787079010107</v>
      </c>
      <c r="AA494" s="32">
        <f>IF(HLOOKUP($BT494,Prisudvikling!$CC$7:$KP$63,AA$3)&gt;0,HLOOKUP($BT494,Prisudvikling!$CC$7:$KP$63,AA$3),"")</f>
        <v>1.75</v>
      </c>
      <c r="AB494" s="32">
        <f>IF(HLOOKUP($BT494,Prisudvikling!$CC$7:$KP$63,AB$3)&gt;0,HLOOKUP($BT494,Prisudvikling!$CC$7:$KP$63,AB$3),"")</f>
        <v>13.96863772203754</v>
      </c>
      <c r="AC494" s="32">
        <f>IF(HLOOKUP($BT494,Prisudvikling!$CC$7:$KP$63,AC$3)&gt;0,HLOOKUP($BT494,Prisudvikling!$CC$7:$KP$63,AC$3),"")</f>
        <v>10.5</v>
      </c>
      <c r="AD494" s="32" t="str">
        <f>IF(HLOOKUP($BT494,Prisudvikling!$CC$7:$KP$63,AD$3)&gt;0,HLOOKUP($BT494,Prisudvikling!$CC$7:$KP$63,AD$3),"")</f>
        <v/>
      </c>
      <c r="AE494" s="32" t="str">
        <f>IF(HLOOKUP($BT494,Prisudvikling!$CC$7:$KP$63,AE$3)&gt;0,HLOOKUP($BT494,Prisudvikling!$CC$7:$KP$63,AE$3),"")</f>
        <v/>
      </c>
      <c r="AF494" s="32">
        <f>IF(HLOOKUP($BT494,Prisudvikling!$CC$7:$KP$63,AF$3)&gt;0,HLOOKUP($BT494,Prisudvikling!$CC$7:$KP$63,AF$3),"")</f>
        <v>1030</v>
      </c>
      <c r="AG494" s="32">
        <f>IF(HLOOKUP($BT494,Prisudvikling!$CC$7:$KP$63,AG$3)&gt;0,HLOOKUP($BT494,Prisudvikling!$CC$7:$KP$63,AG$3),"")</f>
        <v>2970</v>
      </c>
      <c r="AH494" s="32">
        <f>IF(HLOOKUP($BT494,Prisudvikling!$CC$7:$KP$63,AH$3)&gt;0,HLOOKUP($BT494,Prisudvikling!$CC$7:$KP$63,AH$3),"")</f>
        <v>1380</v>
      </c>
      <c r="AI494" s="32">
        <f>IF(HLOOKUP($BT494,Prisudvikling!$CC$7:$KP$63,AI$3)&gt;0,HLOOKUP($BT494,Prisudvikling!$CC$7:$KP$63,AI$3),"")</f>
        <v>11020</v>
      </c>
      <c r="AJ494" s="32">
        <f>IF(HLOOKUP($BT494,Prisudvikling!$CC$7:$KP$63,AJ$3)&gt;0,HLOOKUP($BT494,Prisudvikling!$CC$7:$KP$63,AJ$3),"")</f>
        <v>8290</v>
      </c>
      <c r="AK494" s="32" t="str">
        <f>IF(HLOOKUP($BT494,Prisudvikling!$CC$7:$KP$63,AK$3)&gt;0,HLOOKUP($BT494,Prisudvikling!$CC$7:$KP$63,AK$3),"")</f>
        <v xml:space="preserve"> </v>
      </c>
      <c r="AL494" s="32" t="str">
        <f>IF(HLOOKUP($BT494,Prisudvikling!$CC$7:$KP$63,AL$3)&gt;0,HLOOKUP($BT494,Prisudvikling!$CC$7:$KP$63,AL$3),"")</f>
        <v/>
      </c>
      <c r="AM494" s="32" t="str">
        <f>IF(HLOOKUP($BT494,Prisudvikling!$CC$7:$KP$63,AM$3)&gt;0,HLOOKUP($BT494,Prisudvikling!$CC$7:$KP$63,AM$3),"")</f>
        <v/>
      </c>
      <c r="AN494" s="113">
        <f>IF(HLOOKUP($BT494,Prisudvikling!$CC$7:$KP$63,AN$3)&gt;0,HLOOKUP($BT494,Prisudvikling!$CC$7:$KP$63,AN$3),"")</f>
        <v>173.87034540063209</v>
      </c>
      <c r="AO494" s="113">
        <f>IF(HLOOKUP($BT494,Prisudvikling!$CC$7:$KP$63,AO$3)&gt;0,HLOOKUP($BT494,Prisudvikling!$CC$7:$KP$63,AO$3),"")</f>
        <v>181.9</v>
      </c>
      <c r="AP494" s="113">
        <f>IF(HLOOKUP($BT494,Prisudvikling!$CC$7:$KP$63,AP$3)&gt;0,HLOOKUP($BT494,Prisudvikling!$CC$7:$KP$63,AP$3),"")</f>
        <v>173.10398261418069</v>
      </c>
      <c r="AQ494" s="113">
        <f>IF(HLOOKUP($BT494,Prisudvikling!$CC$7:$KP$63,AQ$3)&gt;0,HLOOKUP($BT494,Prisudvikling!$CC$7:$KP$63,AQ$3),"")</f>
        <v>146.3584477289107</v>
      </c>
      <c r="AR494" s="113">
        <f>IF(HLOOKUP($BT494,Prisudvikling!$CC$7:$KP$63,AR$3)&gt;0,HLOOKUP($BT494,Prisudvikling!$CC$7:$KP$63,AR$3),"")</f>
        <v>154.4</v>
      </c>
      <c r="AS494" s="113">
        <f>IF(HLOOKUP($BT494,Prisudvikling!$CC$7:$KP$63,AS$3)&gt;0,HLOOKUP($BT494,Prisudvikling!$CC$7:$KP$63,AS$3),"")</f>
        <v>134.47417709814201</v>
      </c>
      <c r="AT494" s="113">
        <f>IF(HLOOKUP($BT494,Prisudvikling!$CC$7:$KP$63,AT$3)&gt;0,HLOOKUP($BT494,Prisudvikling!$CC$7:$KP$63,AT$3),"")</f>
        <v>120.49450982633249</v>
      </c>
      <c r="AU494" s="113">
        <f>IF(HLOOKUP($BT494,Prisudvikling!$CC$7:$KP$63,AU$3)&gt;0,HLOOKUP($BT494,Prisudvikling!$CC$7:$KP$63,AU$3),"")</f>
        <v>128.5</v>
      </c>
      <c r="AV494" s="113" t="str">
        <f>IF(HLOOKUP($BT494,Prisudvikling!$CC$7:$KP$63,AV$3)&gt;0,HLOOKUP($BT494,Prisudvikling!$CC$7:$KP$63,AV$3),"")</f>
        <v/>
      </c>
      <c r="AW494" s="113">
        <f>IF(HLOOKUP($BT494,Prisudvikling!$CC$7:$KP$63,AW$3)&gt;0,HLOOKUP($BT494,Prisudvikling!$CC$7:$KP$63,AW$3),"")</f>
        <v>142.529732847747</v>
      </c>
      <c r="AX494" s="113">
        <f>IF(HLOOKUP($BT494,Prisudvikling!$CC$7:$KP$63,AX$3)&gt;0,HLOOKUP($BT494,Prisudvikling!$CC$7:$KP$63,AX$3),"")</f>
        <v>150.5</v>
      </c>
      <c r="BT494">
        <f t="shared" si="32"/>
        <v>171</v>
      </c>
    </row>
    <row r="495" spans="1:72" x14ac:dyDescent="0.2">
      <c r="A495" s="82">
        <f>IF(HLOOKUP($BT495,Prisudvikling!$CC$7:$KP$63,D$3)&gt;0,YEAR(C495),0)</f>
        <v>2014</v>
      </c>
      <c r="B495" s="82">
        <f>IF(HLOOKUP($BT495,Prisudvikling!$CC$7:$KP$63,D$3)&gt;0,MONTH(C495),0)</f>
        <v>9</v>
      </c>
      <c r="C495" s="65">
        <f>IF(HLOOKUP($BT495,Prisudvikling!$CC$7:$KP$63,D$3)&gt;0,HLOOKUP($BT495,Prisudvikling!$CC$7:$KP$63,C$3),"")</f>
        <v>41908</v>
      </c>
      <c r="D495" s="105">
        <f>IF(HLOOKUP($BT495,Prisudvikling!$CC$7:$KP$63,D$3)&gt;0,HLOOKUP($BT495,Prisudvikling!$CC$7:$KP$63,D$3),"")</f>
        <v>114</v>
      </c>
      <c r="E495" s="105">
        <f>IF(HLOOKUP($BT495,Prisudvikling!$CC$7:$KP$63,E$3)&gt;0,HLOOKUP($BT495,Prisudvikling!$CC$7:$KP$63,E$3),"")</f>
        <v>115</v>
      </c>
      <c r="F495" s="105">
        <f>IF(HLOOKUP($BT495,Prisudvikling!$CC$7:$KP$63,F$3)&gt;0,HLOOKUP($BT495,Prisudvikling!$CC$7:$KP$63,F$3),"")</f>
        <v>103.5</v>
      </c>
      <c r="G495" s="105">
        <f>IF(HLOOKUP($BT495,Prisudvikling!$CC$7:$KP$63,G$3)&gt;0,HLOOKUP($BT495,Prisudvikling!$CC$7:$KP$63,G$3),"")</f>
        <v>153</v>
      </c>
      <c r="H495" s="105">
        <f>IF(HLOOKUP($BT495,Prisudvikling!$CC$7:$KP$63,H$3)&gt;0,HLOOKUP($BT495,Prisudvikling!$CC$7:$KP$63,H$3),"")</f>
        <v>98</v>
      </c>
      <c r="I495" s="105">
        <f>IF(HLOOKUP($BT495,Prisudvikling!$CC$7:$KP$63,I$3)&gt;0,HLOOKUP($BT495,Prisudvikling!$CC$7:$KP$63,I$3),"")</f>
        <v>291.5</v>
      </c>
      <c r="J495" s="105">
        <f>IF(HLOOKUP($BT495,Prisudvikling!$CC$7:$KP$63,J$3)&gt;0,HLOOKUP($BT495,Prisudvikling!$CC$7:$KP$63,J$3),"")</f>
        <v>704</v>
      </c>
      <c r="K495" s="105">
        <f>IF(HLOOKUP($BT495,Prisudvikling!$CC$7:$KP$63,K$3)&gt;0,HLOOKUP($BT495,Prisudvikling!$CC$7:$KP$63,K$3),"")</f>
        <v>177.5</v>
      </c>
      <c r="L495" s="105">
        <f>IF(HLOOKUP($BT495,Prisudvikling!$CC$7:$KP$63,L$3)&gt;0,HLOOKUP($BT495,Prisudvikling!$CC$7:$KP$63,L$3),"")</f>
        <v>182</v>
      </c>
      <c r="M495" s="105">
        <f>IF(HLOOKUP($BT495,Prisudvikling!$CC$7:$KP$63,M$3)&gt;0,HLOOKUP($BT495,Prisudvikling!$CC$7:$KP$63,M$3),"")</f>
        <v>199</v>
      </c>
      <c r="N495" s="105">
        <f>IF(HLOOKUP($BT495,Prisudvikling!$CC$7:$KP$63,N$3)&gt;0,HLOOKUP($BT495,Prisudvikling!$CC$7:$KP$63,N$3),"")</f>
        <v>1115</v>
      </c>
      <c r="O495" s="105">
        <f>IF(HLOOKUP($BT495,Prisudvikling!$CC$7:$KP$63,O$3)&gt;0,HLOOKUP($BT495,Prisudvikling!$CC$7:$KP$63,O$3),"")</f>
        <v>523</v>
      </c>
      <c r="P495" s="105">
        <f>IF(HLOOKUP($BT495,Prisudvikling!$CC$7:$KP$63,P$3)&gt;0,HLOOKUP($BT495,Prisudvikling!$CC$7:$KP$63,P$3),"")</f>
        <v>560</v>
      </c>
      <c r="Q495" s="105">
        <f>IF(HLOOKUP($BT495,Prisudvikling!$CC$7:$KP$63,Q$3)&gt;0,HLOOKUP($BT495,Prisudvikling!$CC$7:$KP$63,Q$3),"")</f>
        <v>1300</v>
      </c>
      <c r="R495" s="105">
        <f>IF(HLOOKUP($BT495,Prisudvikling!$CC$7:$KP$63,R$3)&gt;0,HLOOKUP($BT495,Prisudvikling!$CC$7:$KP$63,R$3),"")</f>
        <v>874</v>
      </c>
      <c r="S495" s="105">
        <f>IF(HLOOKUP($BT495,Prisudvikling!$CC$7:$KP$63,S$3)&gt;0,HLOOKUP($BT495,Prisudvikling!$CC$7:$KP$63,S$3),"")</f>
        <v>500</v>
      </c>
      <c r="T495" s="105">
        <f>IF(HLOOKUP($BT495,Prisudvikling!$CC$7:$KP$63,T$3)&gt;0,HLOOKUP($BT495,Prisudvikling!$CC$7:$KP$63,T$3),"")</f>
        <v>495</v>
      </c>
      <c r="U495" s="105">
        <f>IF(HLOOKUP($BT495,Prisudvikling!$CC$7:$KP$63,U$3)&gt;0,HLOOKUP($BT495,Prisudvikling!$CC$7:$KP$63,U$3),"")</f>
        <v>205</v>
      </c>
      <c r="V495" s="105">
        <f>IF(HLOOKUP($BT495,Prisudvikling!$CC$7:$KP$63,V$3)&gt;0,HLOOKUP($BT495,Prisudvikling!$CC$7:$KP$63,V$3),"")</f>
        <v>207.5</v>
      </c>
      <c r="W495" s="105">
        <f>IF(HLOOKUP($BT495,Prisudvikling!$CC$7:$KP$63,W$3)&gt;0,HLOOKUP($BT495,Prisudvikling!$CC$7:$KP$63,W$3),"")</f>
        <v>234.25</v>
      </c>
      <c r="X495" s="32" t="str">
        <f>IF(HLOOKUP($BT495,Prisudvikling!$CC$7:$KP$63,X$3)&gt;0,HLOOKUP($BT495,Prisudvikling!$CC$7:$KP$63,X$3),"")</f>
        <v/>
      </c>
      <c r="Y495" s="32">
        <f>IF(HLOOKUP($BT495,Prisudvikling!$CC$7:$KP$63,Y$3)&gt;0,HLOOKUP($BT495,Prisudvikling!$CC$7:$KP$63,Y$3),"")</f>
        <v>1.3</v>
      </c>
      <c r="Z495" s="32">
        <f>IF(HLOOKUP($BT495,Prisudvikling!$CC$7:$KP$63,Z$3)&gt;0,HLOOKUP($BT495,Prisudvikling!$CC$7:$KP$63,Z$3),"")</f>
        <v>3.760787079010107</v>
      </c>
      <c r="AA495" s="32">
        <f>IF(HLOOKUP($BT495,Prisudvikling!$CC$7:$KP$63,AA$3)&gt;0,HLOOKUP($BT495,Prisudvikling!$CC$7:$KP$63,AA$3),"")</f>
        <v>1.75</v>
      </c>
      <c r="AB495" s="32">
        <f>IF(HLOOKUP($BT495,Prisudvikling!$CC$7:$KP$63,AB$3)&gt;0,HLOOKUP($BT495,Prisudvikling!$CC$7:$KP$63,AB$3),"")</f>
        <v>13.96863772203754</v>
      </c>
      <c r="AC495" s="32">
        <f>IF(HLOOKUP($BT495,Prisudvikling!$CC$7:$KP$63,AC$3)&gt;0,HLOOKUP($BT495,Prisudvikling!$CC$7:$KP$63,AC$3),"")</f>
        <v>10.5</v>
      </c>
      <c r="AD495" s="32" t="str">
        <f>IF(HLOOKUP($BT495,Prisudvikling!$CC$7:$KP$63,AD$3)&gt;0,HLOOKUP($BT495,Prisudvikling!$CC$7:$KP$63,AD$3),"")</f>
        <v/>
      </c>
      <c r="AE495" s="32" t="str">
        <f>IF(HLOOKUP($BT495,Prisudvikling!$CC$7:$KP$63,AE$3)&gt;0,HLOOKUP($BT495,Prisudvikling!$CC$7:$KP$63,AE$3),"")</f>
        <v/>
      </c>
      <c r="AF495" s="32">
        <f>IF(HLOOKUP($BT495,Prisudvikling!$CC$7:$KP$63,AF$3)&gt;0,HLOOKUP($BT495,Prisudvikling!$CC$7:$KP$63,AF$3),"")</f>
        <v>1030</v>
      </c>
      <c r="AG495" s="32">
        <f>IF(HLOOKUP($BT495,Prisudvikling!$CC$7:$KP$63,AG$3)&gt;0,HLOOKUP($BT495,Prisudvikling!$CC$7:$KP$63,AG$3),"")</f>
        <v>2970</v>
      </c>
      <c r="AH495" s="32">
        <f>IF(HLOOKUP($BT495,Prisudvikling!$CC$7:$KP$63,AH$3)&gt;0,HLOOKUP($BT495,Prisudvikling!$CC$7:$KP$63,AH$3),"")</f>
        <v>1380</v>
      </c>
      <c r="AI495" s="32">
        <f>IF(HLOOKUP($BT495,Prisudvikling!$CC$7:$KP$63,AI$3)&gt;0,HLOOKUP($BT495,Prisudvikling!$CC$7:$KP$63,AI$3),"")</f>
        <v>11020</v>
      </c>
      <c r="AJ495" s="32">
        <f>IF(HLOOKUP($BT495,Prisudvikling!$CC$7:$KP$63,AJ$3)&gt;0,HLOOKUP($BT495,Prisudvikling!$CC$7:$KP$63,AJ$3),"")</f>
        <v>8290</v>
      </c>
      <c r="AK495" s="32" t="str">
        <f>IF(HLOOKUP($BT495,Prisudvikling!$CC$7:$KP$63,AK$3)&gt;0,HLOOKUP($BT495,Prisudvikling!$CC$7:$KP$63,AK$3),"")</f>
        <v xml:space="preserve"> </v>
      </c>
      <c r="AL495" s="32" t="str">
        <f>IF(HLOOKUP($BT495,Prisudvikling!$CC$7:$KP$63,AL$3)&gt;0,HLOOKUP($BT495,Prisudvikling!$CC$7:$KP$63,AL$3),"")</f>
        <v/>
      </c>
      <c r="AM495" s="32" t="str">
        <f>IF(HLOOKUP($BT495,Prisudvikling!$CC$7:$KP$63,AM$3)&gt;0,HLOOKUP($BT495,Prisudvikling!$CC$7:$KP$63,AM$3),"")</f>
        <v/>
      </c>
      <c r="AN495" s="113">
        <f>IF(HLOOKUP($BT495,Prisudvikling!$CC$7:$KP$63,AN$3)&gt;0,HLOOKUP($BT495,Prisudvikling!$CC$7:$KP$63,AN$3),"")</f>
        <v>172.78964656599797</v>
      </c>
      <c r="AO495" s="113">
        <f>IF(HLOOKUP($BT495,Prisudvikling!$CC$7:$KP$63,AO$3)&gt;0,HLOOKUP($BT495,Prisudvikling!$CC$7:$KP$63,AO$3),"")</f>
        <v>180.8</v>
      </c>
      <c r="AP495" s="113">
        <f>IF(HLOOKUP($BT495,Prisudvikling!$CC$7:$KP$63,AP$3)&gt;0,HLOOKUP($BT495,Prisudvikling!$CC$7:$KP$63,AP$3),"")</f>
        <v>172.61812105833943</v>
      </c>
      <c r="AQ495" s="113">
        <f>IF(HLOOKUP($BT495,Prisudvikling!$CC$7:$KP$63,AQ$3)&gt;0,HLOOKUP($BT495,Prisudvikling!$CC$7:$KP$63,AQ$3),"")</f>
        <v>144.43012287194222</v>
      </c>
      <c r="AR495" s="113">
        <f>IF(HLOOKUP($BT495,Prisudvikling!$CC$7:$KP$63,AR$3)&gt;0,HLOOKUP($BT495,Prisudvikling!$CC$7:$KP$63,AR$3),"")</f>
        <v>152.4</v>
      </c>
      <c r="AS495" s="113">
        <f>IF(HLOOKUP($BT495,Prisudvikling!$CC$7:$KP$63,AS$3)&gt;0,HLOOKUP($BT495,Prisudvikling!$CC$7:$KP$63,AS$3),"")</f>
        <v>132.62542106646285</v>
      </c>
      <c r="AT495" s="113">
        <f>IF(HLOOKUP($BT495,Prisudvikling!$CC$7:$KP$63,AT$3)&gt;0,HLOOKUP($BT495,Prisudvikling!$CC$7:$KP$63,AT$3),"")</f>
        <v>118.28536631384505</v>
      </c>
      <c r="AU495" s="113">
        <f>IF(HLOOKUP($BT495,Prisudvikling!$CC$7:$KP$63,AU$3)&gt;0,HLOOKUP($BT495,Prisudvikling!$CC$7:$KP$63,AU$3),"")</f>
        <v>126.3</v>
      </c>
      <c r="AV495" s="113" t="str">
        <f>IF(HLOOKUP($BT495,Prisudvikling!$CC$7:$KP$63,AV$3)&gt;0,HLOOKUP($BT495,Prisudvikling!$CC$7:$KP$63,AV$3),"")</f>
        <v/>
      </c>
      <c r="AW495" s="113">
        <f>IF(HLOOKUP($BT495,Prisudvikling!$CC$7:$KP$63,AW$3)&gt;0,HLOOKUP($BT495,Prisudvikling!$CC$7:$KP$63,AW$3),"")</f>
        <v>140.87861388305637</v>
      </c>
      <c r="AX495" s="113">
        <f>IF(HLOOKUP($BT495,Prisudvikling!$CC$7:$KP$63,AX$3)&gt;0,HLOOKUP($BT495,Prisudvikling!$CC$7:$KP$63,AX$3),"")</f>
        <v>148.9</v>
      </c>
      <c r="BT495">
        <f t="shared" si="32"/>
        <v>172</v>
      </c>
    </row>
    <row r="496" spans="1:72" x14ac:dyDescent="0.2">
      <c r="A496" s="82">
        <f>IF(HLOOKUP($BT496,Prisudvikling!$CC$7:$KP$63,D$3)&gt;0,YEAR(C496),0)</f>
        <v>2014</v>
      </c>
      <c r="B496" s="82">
        <f>IF(HLOOKUP($BT496,Prisudvikling!$CC$7:$KP$63,D$3)&gt;0,MONTH(C496),0)</f>
        <v>10</v>
      </c>
      <c r="C496" s="65">
        <f>IF(HLOOKUP($BT496,Prisudvikling!$CC$7:$KP$63,D$3)&gt;0,HLOOKUP($BT496,Prisudvikling!$CC$7:$KP$63,C$3),"")</f>
        <v>41915</v>
      </c>
      <c r="D496" s="105">
        <f>IF(HLOOKUP($BT496,Prisudvikling!$CC$7:$KP$63,D$3)&gt;0,HLOOKUP($BT496,Prisudvikling!$CC$7:$KP$63,D$3),"")</f>
        <v>109</v>
      </c>
      <c r="E496" s="105">
        <f>IF(HLOOKUP($BT496,Prisudvikling!$CC$7:$KP$63,E$3)&gt;0,HLOOKUP($BT496,Prisudvikling!$CC$7:$KP$63,E$3),"")</f>
        <v>104</v>
      </c>
      <c r="F496" s="105">
        <f>IF(HLOOKUP($BT496,Prisudvikling!$CC$7:$KP$63,F$3)&gt;0,HLOOKUP($BT496,Prisudvikling!$CC$7:$KP$63,F$3),"")</f>
        <v>100.5</v>
      </c>
      <c r="G496" s="105">
        <f>IF(HLOOKUP($BT496,Prisudvikling!$CC$7:$KP$63,G$3)&gt;0,HLOOKUP($BT496,Prisudvikling!$CC$7:$KP$63,G$3),"")</f>
        <v>152</v>
      </c>
      <c r="H496" s="105">
        <f>IF(HLOOKUP($BT496,Prisudvikling!$CC$7:$KP$63,H$3)&gt;0,HLOOKUP($BT496,Prisudvikling!$CC$7:$KP$63,H$3),"")</f>
        <v>94</v>
      </c>
      <c r="I496" s="105">
        <f>IF(HLOOKUP($BT496,Prisudvikling!$CC$7:$KP$63,I$3)&gt;0,HLOOKUP($BT496,Prisudvikling!$CC$7:$KP$63,I$3),"")</f>
        <v>293</v>
      </c>
      <c r="J496" s="105">
        <f>IF(HLOOKUP($BT496,Prisudvikling!$CC$7:$KP$63,J$3)&gt;0,HLOOKUP($BT496,Prisudvikling!$CC$7:$KP$63,J$3),"")</f>
        <v>704</v>
      </c>
      <c r="K496" s="105">
        <f>IF(HLOOKUP($BT496,Prisudvikling!$CC$7:$KP$63,K$3)&gt;0,HLOOKUP($BT496,Prisudvikling!$CC$7:$KP$63,K$3),"")</f>
        <v>176</v>
      </c>
      <c r="L496" s="105">
        <f>IF(HLOOKUP($BT496,Prisudvikling!$CC$7:$KP$63,L$3)&gt;0,HLOOKUP($BT496,Prisudvikling!$CC$7:$KP$63,L$3),"")</f>
        <v>180</v>
      </c>
      <c r="M496" s="105">
        <f>IF(HLOOKUP($BT496,Prisudvikling!$CC$7:$KP$63,M$3)&gt;0,HLOOKUP($BT496,Prisudvikling!$CC$7:$KP$63,M$3),"")</f>
        <v>180</v>
      </c>
      <c r="N496" s="105">
        <f>IF(HLOOKUP($BT496,Prisudvikling!$CC$7:$KP$63,N$3)&gt;0,HLOOKUP($BT496,Prisudvikling!$CC$7:$KP$63,N$3),"")</f>
        <v>1115</v>
      </c>
      <c r="O496" s="105">
        <f>IF(HLOOKUP($BT496,Prisudvikling!$CC$7:$KP$63,O$3)&gt;0,HLOOKUP($BT496,Prisudvikling!$CC$7:$KP$63,O$3),"")</f>
        <v>523</v>
      </c>
      <c r="P496" s="105">
        <f>IF(HLOOKUP($BT496,Prisudvikling!$CC$7:$KP$63,P$3)&gt;0,HLOOKUP($BT496,Prisudvikling!$CC$7:$KP$63,P$3),"")</f>
        <v>560</v>
      </c>
      <c r="Q496" s="105">
        <f>IF(HLOOKUP($BT496,Prisudvikling!$CC$7:$KP$63,Q$3)&gt;0,HLOOKUP($BT496,Prisudvikling!$CC$7:$KP$63,Q$3),"")</f>
        <v>1300</v>
      </c>
      <c r="R496" s="105">
        <f>IF(HLOOKUP($BT496,Prisudvikling!$CC$7:$KP$63,R$3)&gt;0,HLOOKUP($BT496,Prisudvikling!$CC$7:$KP$63,R$3),"")</f>
        <v>874</v>
      </c>
      <c r="S496" s="105">
        <f>IF(HLOOKUP($BT496,Prisudvikling!$CC$7:$KP$63,S$3)&gt;0,HLOOKUP($BT496,Prisudvikling!$CC$7:$KP$63,S$3),"")</f>
        <v>500</v>
      </c>
      <c r="T496" s="105">
        <f>IF(HLOOKUP($BT496,Prisudvikling!$CC$7:$KP$63,T$3)&gt;0,HLOOKUP($BT496,Prisudvikling!$CC$7:$KP$63,T$3),"")</f>
        <v>495</v>
      </c>
      <c r="U496" s="105">
        <f>IF(HLOOKUP($BT496,Prisudvikling!$CC$7:$KP$63,U$3)&gt;0,HLOOKUP($BT496,Prisudvikling!$CC$7:$KP$63,U$3),"")</f>
        <v>201.5</v>
      </c>
      <c r="V496" s="105">
        <f>IF(HLOOKUP($BT496,Prisudvikling!$CC$7:$KP$63,V$3)&gt;0,HLOOKUP($BT496,Prisudvikling!$CC$7:$KP$63,V$3),"")</f>
        <v>203</v>
      </c>
      <c r="W496" s="105">
        <f>IF(HLOOKUP($BT496,Prisudvikling!$CC$7:$KP$63,W$3)&gt;0,HLOOKUP($BT496,Prisudvikling!$CC$7:$KP$63,W$3),"")</f>
        <v>232.75</v>
      </c>
      <c r="X496" s="32" t="str">
        <f>IF(HLOOKUP($BT496,Prisudvikling!$CC$7:$KP$63,X$3)&gt;0,HLOOKUP($BT496,Prisudvikling!$CC$7:$KP$63,X$3),"")</f>
        <v/>
      </c>
      <c r="Y496" s="32">
        <f>IF(HLOOKUP($BT496,Prisudvikling!$CC$7:$KP$63,Y$3)&gt;0,HLOOKUP($BT496,Prisudvikling!$CC$7:$KP$63,Y$3),"")</f>
        <v>1.3</v>
      </c>
      <c r="Z496" s="32">
        <f>IF(HLOOKUP($BT496,Prisudvikling!$CC$7:$KP$63,Z$3)&gt;0,HLOOKUP($BT496,Prisudvikling!$CC$7:$KP$63,Z$3),"")</f>
        <v>3.8010812262852154</v>
      </c>
      <c r="AA496" s="32">
        <f>IF(HLOOKUP($BT496,Prisudvikling!$CC$7:$KP$63,AA$3)&gt;0,HLOOKUP($BT496,Prisudvikling!$CC$7:$KP$63,AA$3),"")</f>
        <v>1.75</v>
      </c>
      <c r="AB496" s="32">
        <f>IF(HLOOKUP($BT496,Prisudvikling!$CC$7:$KP$63,AB$3)&gt;0,HLOOKUP($BT496,Prisudvikling!$CC$7:$KP$63,AB$3),"")</f>
        <v>13.700010073536818</v>
      </c>
      <c r="AC496" s="32">
        <f>IF(HLOOKUP($BT496,Prisudvikling!$CC$7:$KP$63,AC$3)&gt;0,HLOOKUP($BT496,Prisudvikling!$CC$7:$KP$63,AC$3),"")</f>
        <v>10.5</v>
      </c>
      <c r="AD496" s="32" t="str">
        <f>IF(HLOOKUP($BT496,Prisudvikling!$CC$7:$KP$63,AD$3)&gt;0,HLOOKUP($BT496,Prisudvikling!$CC$7:$KP$63,AD$3),"")</f>
        <v/>
      </c>
      <c r="AE496" s="32" t="str">
        <f>IF(HLOOKUP($BT496,Prisudvikling!$CC$7:$KP$63,AE$3)&gt;0,HLOOKUP($BT496,Prisudvikling!$CC$7:$KP$63,AE$3),"")</f>
        <v/>
      </c>
      <c r="AF496" s="32">
        <f>IF(HLOOKUP($BT496,Prisudvikling!$CC$7:$KP$63,AF$3)&gt;0,HLOOKUP($BT496,Prisudvikling!$CC$7:$KP$63,AF$3),"")</f>
        <v>1030</v>
      </c>
      <c r="AG496" s="32">
        <f>IF(HLOOKUP($BT496,Prisudvikling!$CC$7:$KP$63,AG$3)&gt;0,HLOOKUP($BT496,Prisudvikling!$CC$7:$KP$63,AG$3),"")</f>
        <v>3000</v>
      </c>
      <c r="AH496" s="32">
        <f>IF(HLOOKUP($BT496,Prisudvikling!$CC$7:$KP$63,AH$3)&gt;0,HLOOKUP($BT496,Prisudvikling!$CC$7:$KP$63,AH$3),"")</f>
        <v>1380</v>
      </c>
      <c r="AI496" s="32">
        <f>IF(HLOOKUP($BT496,Prisudvikling!$CC$7:$KP$63,AI$3)&gt;0,HLOOKUP($BT496,Prisudvikling!$CC$7:$KP$63,AI$3),"")</f>
        <v>10810</v>
      </c>
      <c r="AJ496" s="32">
        <f>IF(HLOOKUP($BT496,Prisudvikling!$CC$7:$KP$63,AJ$3)&gt;0,HLOOKUP($BT496,Prisudvikling!$CC$7:$KP$63,AJ$3),"")</f>
        <v>8290</v>
      </c>
      <c r="AK496" s="32" t="str">
        <f>IF(HLOOKUP($BT496,Prisudvikling!$CC$7:$KP$63,AK$3)&gt;0,HLOOKUP($BT496,Prisudvikling!$CC$7:$KP$63,AK$3),"")</f>
        <v xml:space="preserve"> </v>
      </c>
      <c r="AL496" s="32" t="str">
        <f>IF(HLOOKUP($BT496,Prisudvikling!$CC$7:$KP$63,AL$3)&gt;0,HLOOKUP($BT496,Prisudvikling!$CC$7:$KP$63,AL$3),"")</f>
        <v/>
      </c>
      <c r="AM496" s="32" t="str">
        <f>IF(HLOOKUP($BT496,Prisudvikling!$CC$7:$KP$63,AM$3)&gt;0,HLOOKUP($BT496,Prisudvikling!$CC$7:$KP$63,AM$3),"")</f>
        <v/>
      </c>
      <c r="AN496" s="113">
        <f>IF(HLOOKUP($BT496,Prisudvikling!$CC$7:$KP$63,AN$3)&gt;0,HLOOKUP($BT496,Prisudvikling!$CC$7:$KP$63,AN$3),"")</f>
        <v>167.45563410423873</v>
      </c>
      <c r="AO496" s="113">
        <f>IF(HLOOKUP($BT496,Prisudvikling!$CC$7:$KP$63,AO$3)&gt;0,HLOOKUP($BT496,Prisudvikling!$CC$7:$KP$63,AO$3),"")</f>
        <v>175.5</v>
      </c>
      <c r="AP496" s="113">
        <f>IF(HLOOKUP($BT496,Prisudvikling!$CC$7:$KP$63,AP$3)&gt;0,HLOOKUP($BT496,Prisudvikling!$CC$7:$KP$63,AP$3),"")</f>
        <v>166.76345800244422</v>
      </c>
      <c r="AQ496" s="113">
        <f>IF(HLOOKUP($BT496,Prisudvikling!$CC$7:$KP$63,AQ$3)&gt;0,HLOOKUP($BT496,Prisudvikling!$CC$7:$KP$63,AQ$3),"")</f>
        <v>137.81291963415578</v>
      </c>
      <c r="AR496" s="113">
        <f>IF(HLOOKUP($BT496,Prisudvikling!$CC$7:$KP$63,AR$3)&gt;0,HLOOKUP($BT496,Prisudvikling!$CC$7:$KP$63,AR$3),"")</f>
        <v>145.80000000000001</v>
      </c>
      <c r="AS496" s="113">
        <f>IF(HLOOKUP($BT496,Prisudvikling!$CC$7:$KP$63,AS$3)&gt;0,HLOOKUP($BT496,Prisudvikling!$CC$7:$KP$63,AS$3),"")</f>
        <v>126.35485605677749</v>
      </c>
      <c r="AT496" s="113">
        <f>IF(HLOOKUP($BT496,Prisudvikling!$CC$7:$KP$63,AT$3)&gt;0,HLOOKUP($BT496,Prisudvikling!$CC$7:$KP$63,AT$3),"")</f>
        <v>112.20681566471272</v>
      </c>
      <c r="AU496" s="113">
        <f>IF(HLOOKUP($BT496,Prisudvikling!$CC$7:$KP$63,AU$3)&gt;0,HLOOKUP($BT496,Prisudvikling!$CC$7:$KP$63,AU$3),"")</f>
        <v>120.2</v>
      </c>
      <c r="AV496" s="113" t="str">
        <f>IF(HLOOKUP($BT496,Prisudvikling!$CC$7:$KP$63,AV$3)&gt;0,HLOOKUP($BT496,Prisudvikling!$CC$7:$KP$63,AV$3),"")</f>
        <v/>
      </c>
      <c r="AW496" s="113">
        <f>IF(HLOOKUP($BT496,Prisudvikling!$CC$7:$KP$63,AW$3)&gt;0,HLOOKUP($BT496,Prisudvikling!$CC$7:$KP$63,AW$3),"")</f>
        <v>134.67534780904958</v>
      </c>
      <c r="AX496" s="113">
        <f>IF(HLOOKUP($BT496,Prisudvikling!$CC$7:$KP$63,AX$3)&gt;0,HLOOKUP($BT496,Prisudvikling!$CC$7:$KP$63,AX$3),"")</f>
        <v>142.69999999999999</v>
      </c>
      <c r="BT496">
        <f t="shared" si="32"/>
        <v>173</v>
      </c>
    </row>
    <row r="497" spans="1:72" x14ac:dyDescent="0.2">
      <c r="A497" s="82">
        <f>IF(HLOOKUP($BT497,Prisudvikling!$CC$7:$KP$63,D$3)&gt;0,YEAR(C497),0)</f>
        <v>2014</v>
      </c>
      <c r="B497" s="82">
        <f>IF(HLOOKUP($BT497,Prisudvikling!$CC$7:$KP$63,D$3)&gt;0,MONTH(C497),0)</f>
        <v>10</v>
      </c>
      <c r="C497" s="65">
        <f>IF(HLOOKUP($BT497,Prisudvikling!$CC$7:$KP$63,D$3)&gt;0,HLOOKUP($BT497,Prisudvikling!$CC$7:$KP$63,C$3),"")</f>
        <v>41922</v>
      </c>
      <c r="D497" s="105">
        <f>IF(HLOOKUP($BT497,Prisudvikling!$CC$7:$KP$63,D$3)&gt;0,HLOOKUP($BT497,Prisudvikling!$CC$7:$KP$63,D$3),"")</f>
        <v>110</v>
      </c>
      <c r="E497" s="105">
        <f>IF(HLOOKUP($BT497,Prisudvikling!$CC$7:$KP$63,E$3)&gt;0,HLOOKUP($BT497,Prisudvikling!$CC$7:$KP$63,E$3),"")</f>
        <v>108</v>
      </c>
      <c r="F497" s="105">
        <f>IF(HLOOKUP($BT497,Prisudvikling!$CC$7:$KP$63,F$3)&gt;0,HLOOKUP($BT497,Prisudvikling!$CC$7:$KP$63,F$3),"")</f>
        <v>104</v>
      </c>
      <c r="G497" s="105">
        <f>IF(HLOOKUP($BT497,Prisudvikling!$CC$7:$KP$63,G$3)&gt;0,HLOOKUP($BT497,Prisudvikling!$CC$7:$KP$63,G$3),"")</f>
        <v>134</v>
      </c>
      <c r="H497" s="105">
        <f>IF(HLOOKUP($BT497,Prisudvikling!$CC$7:$KP$63,H$3)&gt;0,HLOOKUP($BT497,Prisudvikling!$CC$7:$KP$63,H$3),"")</f>
        <v>94</v>
      </c>
      <c r="I497" s="105">
        <f>IF(HLOOKUP($BT497,Prisudvikling!$CC$7:$KP$63,I$3)&gt;0,HLOOKUP($BT497,Prisudvikling!$CC$7:$KP$63,I$3),"")</f>
        <v>277</v>
      </c>
      <c r="J497" s="105">
        <f>IF(HLOOKUP($BT497,Prisudvikling!$CC$7:$KP$63,J$3)&gt;0,HLOOKUP($BT497,Prisudvikling!$CC$7:$KP$63,J$3),"")</f>
        <v>723</v>
      </c>
      <c r="K497" s="105">
        <f>IF(HLOOKUP($BT497,Prisudvikling!$CC$7:$KP$63,K$3)&gt;0,HLOOKUP($BT497,Prisudvikling!$CC$7:$KP$63,K$3),"")</f>
        <v>176</v>
      </c>
      <c r="L497" s="105">
        <f>IF(HLOOKUP($BT497,Prisudvikling!$CC$7:$KP$63,L$3)&gt;0,HLOOKUP($BT497,Prisudvikling!$CC$7:$KP$63,L$3),"")</f>
        <v>180</v>
      </c>
      <c r="M497" s="105">
        <f>IF(HLOOKUP($BT497,Prisudvikling!$CC$7:$KP$63,M$3)&gt;0,HLOOKUP($BT497,Prisudvikling!$CC$7:$KP$63,M$3),"")</f>
        <v>176</v>
      </c>
      <c r="N497" s="105">
        <f>IF(HLOOKUP($BT497,Prisudvikling!$CC$7:$KP$63,N$3)&gt;0,HLOOKUP($BT497,Prisudvikling!$CC$7:$KP$63,N$3),"")</f>
        <v>1115</v>
      </c>
      <c r="O497" s="105">
        <f>IF(HLOOKUP($BT497,Prisudvikling!$CC$7:$KP$63,O$3)&gt;0,HLOOKUP($BT497,Prisudvikling!$CC$7:$KP$63,O$3),"")</f>
        <v>526</v>
      </c>
      <c r="P497" s="105">
        <f>IF(HLOOKUP($BT497,Prisudvikling!$CC$7:$KP$63,P$3)&gt;0,HLOOKUP($BT497,Prisudvikling!$CC$7:$KP$63,P$3),"")</f>
        <v>560</v>
      </c>
      <c r="Q497" s="105">
        <f>IF(HLOOKUP($BT497,Prisudvikling!$CC$7:$KP$63,Q$3)&gt;0,HLOOKUP($BT497,Prisudvikling!$CC$7:$KP$63,Q$3),"")</f>
        <v>1300</v>
      </c>
      <c r="R497" s="105">
        <f>IF(HLOOKUP($BT497,Prisudvikling!$CC$7:$KP$63,R$3)&gt;0,HLOOKUP($BT497,Prisudvikling!$CC$7:$KP$63,R$3),"")</f>
        <v>874</v>
      </c>
      <c r="S497" s="105">
        <f>IF(HLOOKUP($BT497,Prisudvikling!$CC$7:$KP$63,S$3)&gt;0,HLOOKUP($BT497,Prisudvikling!$CC$7:$KP$63,S$3),"")</f>
        <v>500</v>
      </c>
      <c r="T497" s="105">
        <f>IF(HLOOKUP($BT497,Prisudvikling!$CC$7:$KP$63,T$3)&gt;0,HLOOKUP($BT497,Prisudvikling!$CC$7:$KP$63,T$3),"")</f>
        <v>495</v>
      </c>
      <c r="U497" s="105">
        <f>IF(HLOOKUP($BT497,Prisudvikling!$CC$7:$KP$63,U$3)&gt;0,HLOOKUP($BT497,Prisudvikling!$CC$7:$KP$63,U$3),"")</f>
        <v>202.5</v>
      </c>
      <c r="V497" s="105">
        <f>IF(HLOOKUP($BT497,Prisudvikling!$CC$7:$KP$63,V$3)&gt;0,HLOOKUP($BT497,Prisudvikling!$CC$7:$KP$63,V$3),"")</f>
        <v>203.25</v>
      </c>
      <c r="W497" s="105">
        <f>IF(HLOOKUP($BT497,Prisudvikling!$CC$7:$KP$63,W$3)&gt;0,HLOOKUP($BT497,Prisudvikling!$CC$7:$KP$63,W$3),"")</f>
        <v>232.75</v>
      </c>
      <c r="X497" s="32" t="str">
        <f>IF(HLOOKUP($BT497,Prisudvikling!$CC$7:$KP$63,X$3)&gt;0,HLOOKUP($BT497,Prisudvikling!$CC$7:$KP$63,X$3),"")</f>
        <v/>
      </c>
      <c r="Y497" s="32">
        <f>IF(HLOOKUP($BT497,Prisudvikling!$CC$7:$KP$63,Y$3)&gt;0,HLOOKUP($BT497,Prisudvikling!$CC$7:$KP$63,Y$3),"")</f>
        <v>1.6</v>
      </c>
      <c r="Z497" s="32">
        <f>IF(HLOOKUP($BT497,Prisudvikling!$CC$7:$KP$63,Z$3)&gt;0,HLOOKUP($BT497,Prisudvikling!$CC$7:$KP$63,Z$3),"")</f>
        <v>3.8010812262852154</v>
      </c>
      <c r="AA497" s="32">
        <f>IF(HLOOKUP($BT497,Prisudvikling!$CC$7:$KP$63,AA$3)&gt;0,HLOOKUP($BT497,Prisudvikling!$CC$7:$KP$63,AA$3),"")</f>
        <v>2.9</v>
      </c>
      <c r="AB497" s="32">
        <f>IF(HLOOKUP($BT497,Prisudvikling!$CC$7:$KP$63,AB$3)&gt;0,HLOOKUP($BT497,Prisudvikling!$CC$7:$KP$63,AB$3),"")</f>
        <v>13.700010073536818</v>
      </c>
      <c r="AC497" s="32">
        <f>IF(HLOOKUP($BT497,Prisudvikling!$CC$7:$KP$63,AC$3)&gt;0,HLOOKUP($BT497,Prisudvikling!$CC$7:$KP$63,AC$3),"")</f>
        <v>11</v>
      </c>
      <c r="AD497" s="32" t="str">
        <f>IF(HLOOKUP($BT497,Prisudvikling!$CC$7:$KP$63,AD$3)&gt;0,HLOOKUP($BT497,Prisudvikling!$CC$7:$KP$63,AD$3),"")</f>
        <v/>
      </c>
      <c r="AE497" s="32" t="str">
        <f>IF(HLOOKUP($BT497,Prisudvikling!$CC$7:$KP$63,AE$3)&gt;0,HLOOKUP($BT497,Prisudvikling!$CC$7:$KP$63,AE$3),"")</f>
        <v/>
      </c>
      <c r="AF497" s="32">
        <f>IF(HLOOKUP($BT497,Prisudvikling!$CC$7:$KP$63,AF$3)&gt;0,HLOOKUP($BT497,Prisudvikling!$CC$7:$KP$63,AF$3),"")</f>
        <v>1260</v>
      </c>
      <c r="AG497" s="32">
        <f>IF(HLOOKUP($BT497,Prisudvikling!$CC$7:$KP$63,AG$3)&gt;0,HLOOKUP($BT497,Prisudvikling!$CC$7:$KP$63,AG$3),"")</f>
        <v>3000</v>
      </c>
      <c r="AH497" s="32">
        <f>IF(HLOOKUP($BT497,Prisudvikling!$CC$7:$KP$63,AH$3)&gt;0,HLOOKUP($BT497,Prisudvikling!$CC$7:$KP$63,AH$3),"")</f>
        <v>2290</v>
      </c>
      <c r="AI497" s="32">
        <f>IF(HLOOKUP($BT497,Prisudvikling!$CC$7:$KP$63,AI$3)&gt;0,HLOOKUP($BT497,Prisudvikling!$CC$7:$KP$63,AI$3),"")</f>
        <v>10810</v>
      </c>
      <c r="AJ497" s="32">
        <f>IF(HLOOKUP($BT497,Prisudvikling!$CC$7:$KP$63,AJ$3)&gt;0,HLOOKUP($BT497,Prisudvikling!$CC$7:$KP$63,AJ$3),"")</f>
        <v>8680</v>
      </c>
      <c r="AK497" s="32" t="str">
        <f>IF(HLOOKUP($BT497,Prisudvikling!$CC$7:$KP$63,AK$3)&gt;0,HLOOKUP($BT497,Prisudvikling!$CC$7:$KP$63,AK$3),"")</f>
        <v xml:space="preserve"> </v>
      </c>
      <c r="AL497" s="32" t="str">
        <f>IF(HLOOKUP($BT497,Prisudvikling!$CC$7:$KP$63,AL$3)&gt;0,HLOOKUP($BT497,Prisudvikling!$CC$7:$KP$63,AL$3),"")</f>
        <v/>
      </c>
      <c r="AM497" s="32" t="str">
        <f>IF(HLOOKUP($BT497,Prisudvikling!$CC$7:$KP$63,AM$3)&gt;0,HLOOKUP($BT497,Prisudvikling!$CC$7:$KP$63,AM$3),"")</f>
        <v/>
      </c>
      <c r="AN497" s="113">
        <f>IF(HLOOKUP($BT497,Prisudvikling!$CC$7:$KP$63,AN$3)&gt;0,HLOOKUP($BT497,Prisudvikling!$CC$7:$KP$63,AN$3),"")</f>
        <v>169.84328309868761</v>
      </c>
      <c r="AO497" s="113">
        <f>IF(HLOOKUP($BT497,Prisudvikling!$CC$7:$KP$63,AO$3)&gt;0,HLOOKUP($BT497,Prisudvikling!$CC$7:$KP$63,AO$3),"")</f>
        <v>177.8</v>
      </c>
      <c r="AP497" s="113">
        <f>IF(HLOOKUP($BT497,Prisudvikling!$CC$7:$KP$63,AP$3)&gt;0,HLOOKUP($BT497,Prisudvikling!$CC$7:$KP$63,AP$3),"")</f>
        <v>167.2865751579794</v>
      </c>
      <c r="AQ497" s="113">
        <f>IF(HLOOKUP($BT497,Prisudvikling!$CC$7:$KP$63,AQ$3)&gt;0,HLOOKUP($BT497,Prisudvikling!$CC$7:$KP$63,AQ$3),"")</f>
        <v>141.68778536329248</v>
      </c>
      <c r="AR497" s="113">
        <f>IF(HLOOKUP($BT497,Prisudvikling!$CC$7:$KP$63,AR$3)&gt;0,HLOOKUP($BT497,Prisudvikling!$CC$7:$KP$63,AR$3),"")</f>
        <v>149.69999999999999</v>
      </c>
      <c r="AS497" s="113">
        <f>IF(HLOOKUP($BT497,Prisudvikling!$CC$7:$KP$63,AS$3)&gt;0,HLOOKUP($BT497,Prisudvikling!$CC$7:$KP$63,AS$3),"")</f>
        <v>126.3871825707359</v>
      </c>
      <c r="AT497" s="113">
        <f>IF(HLOOKUP($BT497,Prisudvikling!$CC$7:$KP$63,AT$3)&gt;0,HLOOKUP($BT497,Prisudvikling!$CC$7:$KP$63,AT$3),"")</f>
        <v>113.26157721900753</v>
      </c>
      <c r="AU497" s="113">
        <f>IF(HLOOKUP($BT497,Prisudvikling!$CC$7:$KP$63,AU$3)&gt;0,HLOOKUP($BT497,Prisudvikling!$CC$7:$KP$63,AU$3),"")</f>
        <v>121.3</v>
      </c>
      <c r="AV497" s="113" t="str">
        <f>IF(HLOOKUP($BT497,Prisudvikling!$CC$7:$KP$63,AV$3)&gt;0,HLOOKUP($BT497,Prisudvikling!$CC$7:$KP$63,AV$3),"")</f>
        <v/>
      </c>
      <c r="AW497" s="113">
        <f>IF(HLOOKUP($BT497,Prisudvikling!$CC$7:$KP$63,AW$3)&gt;0,HLOOKUP($BT497,Prisudvikling!$CC$7:$KP$63,AW$3),"")</f>
        <v>135.86387684903355</v>
      </c>
      <c r="AX497" s="113">
        <f>IF(HLOOKUP($BT497,Prisudvikling!$CC$7:$KP$63,AX$3)&gt;0,HLOOKUP($BT497,Prisudvikling!$CC$7:$KP$63,AX$3),"")</f>
        <v>143.9</v>
      </c>
      <c r="BT497">
        <f t="shared" si="32"/>
        <v>174</v>
      </c>
    </row>
    <row r="498" spans="1:72" x14ac:dyDescent="0.2">
      <c r="A498" s="82">
        <f>IF(HLOOKUP($BT498,Prisudvikling!$CC$7:$KP$63,D$3)&gt;0,YEAR(C498),0)</f>
        <v>2014</v>
      </c>
      <c r="B498" s="82">
        <f>IF(HLOOKUP($BT498,Prisudvikling!$CC$7:$KP$63,D$3)&gt;0,MONTH(C498),0)</f>
        <v>10</v>
      </c>
      <c r="C498" s="65">
        <f>IF(HLOOKUP($BT498,Prisudvikling!$CC$7:$KP$63,D$3)&gt;0,HLOOKUP($BT498,Prisudvikling!$CC$7:$KP$63,C$3),"")</f>
        <v>41929</v>
      </c>
      <c r="D498" s="105">
        <f>IF(HLOOKUP($BT498,Prisudvikling!$CC$7:$KP$63,D$3)&gt;0,HLOOKUP($BT498,Prisudvikling!$CC$7:$KP$63,D$3),"")</f>
        <v>114</v>
      </c>
      <c r="E498" s="105">
        <f>IF(HLOOKUP($BT498,Prisudvikling!$CC$7:$KP$63,E$3)&gt;0,HLOOKUP($BT498,Prisudvikling!$CC$7:$KP$63,E$3),"")</f>
        <v>108</v>
      </c>
      <c r="F498" s="105">
        <f>IF(HLOOKUP($BT498,Prisudvikling!$CC$7:$KP$63,F$3)&gt;0,HLOOKUP($BT498,Prisudvikling!$CC$7:$KP$63,F$3),"")</f>
        <v>106</v>
      </c>
      <c r="G498" s="105">
        <f>IF(HLOOKUP($BT498,Prisudvikling!$CC$7:$KP$63,G$3)&gt;0,HLOOKUP($BT498,Prisudvikling!$CC$7:$KP$63,G$3),"")</f>
        <v>134</v>
      </c>
      <c r="H498" s="105">
        <f>IF(HLOOKUP($BT498,Prisudvikling!$CC$7:$KP$63,H$3)&gt;0,HLOOKUP($BT498,Prisudvikling!$CC$7:$KP$63,H$3),"")</f>
        <v>97</v>
      </c>
      <c r="I498" s="105">
        <f>IF(HLOOKUP($BT498,Prisudvikling!$CC$7:$KP$63,I$3)&gt;0,HLOOKUP($BT498,Prisudvikling!$CC$7:$KP$63,I$3),"")</f>
        <v>282</v>
      </c>
      <c r="J498" s="105">
        <f>IF(HLOOKUP($BT498,Prisudvikling!$CC$7:$KP$63,J$3)&gt;0,HLOOKUP($BT498,Prisudvikling!$CC$7:$KP$63,J$3),"")</f>
        <v>723</v>
      </c>
      <c r="K498" s="105">
        <f>IF(HLOOKUP($BT498,Prisudvikling!$CC$7:$KP$63,K$3)&gt;0,HLOOKUP($BT498,Prisudvikling!$CC$7:$KP$63,K$3),"")</f>
        <v>174</v>
      </c>
      <c r="L498" s="105">
        <f>IF(HLOOKUP($BT498,Prisudvikling!$CC$7:$KP$63,L$3)&gt;0,HLOOKUP($BT498,Prisudvikling!$CC$7:$KP$63,L$3),"")</f>
        <v>180</v>
      </c>
      <c r="M498" s="105">
        <f>IF(HLOOKUP($BT498,Prisudvikling!$CC$7:$KP$63,M$3)&gt;0,HLOOKUP($BT498,Prisudvikling!$CC$7:$KP$63,M$3),"")</f>
        <v>173</v>
      </c>
      <c r="N498" s="105">
        <f>IF(HLOOKUP($BT498,Prisudvikling!$CC$7:$KP$63,N$3)&gt;0,HLOOKUP($BT498,Prisudvikling!$CC$7:$KP$63,N$3),"")</f>
        <v>1110</v>
      </c>
      <c r="O498" s="105">
        <f>IF(HLOOKUP($BT498,Prisudvikling!$CC$7:$KP$63,O$3)&gt;0,HLOOKUP($BT498,Prisudvikling!$CC$7:$KP$63,O$3),"")</f>
        <v>538</v>
      </c>
      <c r="P498" s="105">
        <f>IF(HLOOKUP($BT498,Prisudvikling!$CC$7:$KP$63,P$3)&gt;0,HLOOKUP($BT498,Prisudvikling!$CC$7:$KP$63,P$3),"")</f>
        <v>560</v>
      </c>
      <c r="Q498" s="105">
        <f>IF(HLOOKUP($BT498,Prisudvikling!$CC$7:$KP$63,Q$3)&gt;0,HLOOKUP($BT498,Prisudvikling!$CC$7:$KP$63,Q$3),"")</f>
        <v>1300</v>
      </c>
      <c r="R498" s="105">
        <f>IF(HLOOKUP($BT498,Prisudvikling!$CC$7:$KP$63,R$3)&gt;0,HLOOKUP($BT498,Prisudvikling!$CC$7:$KP$63,R$3),"")</f>
        <v>882</v>
      </c>
      <c r="S498" s="105">
        <f>IF(HLOOKUP($BT498,Prisudvikling!$CC$7:$KP$63,S$3)&gt;0,HLOOKUP($BT498,Prisudvikling!$CC$7:$KP$63,S$3),"")</f>
        <v>504</v>
      </c>
      <c r="T498" s="105">
        <f>IF(HLOOKUP($BT498,Prisudvikling!$CC$7:$KP$63,T$3)&gt;0,HLOOKUP($BT498,Prisudvikling!$CC$7:$KP$63,T$3),"")</f>
        <v>495</v>
      </c>
      <c r="U498" s="105">
        <f>IF(HLOOKUP($BT498,Prisudvikling!$CC$7:$KP$63,U$3)&gt;0,HLOOKUP($BT498,Prisudvikling!$CC$7:$KP$63,U$3),"")</f>
        <v>204.5</v>
      </c>
      <c r="V498" s="105">
        <f>IF(HLOOKUP($BT498,Prisudvikling!$CC$7:$KP$63,V$3)&gt;0,HLOOKUP($BT498,Prisudvikling!$CC$7:$KP$63,V$3),"")</f>
        <v>205.5</v>
      </c>
      <c r="W498" s="105">
        <f>IF(HLOOKUP($BT498,Prisudvikling!$CC$7:$KP$63,W$3)&gt;0,HLOOKUP($BT498,Prisudvikling!$CC$7:$KP$63,W$3),"")</f>
        <v>234.75</v>
      </c>
      <c r="X498" s="32" t="str">
        <f>IF(HLOOKUP($BT498,Prisudvikling!$CC$7:$KP$63,X$3)&gt;0,HLOOKUP($BT498,Prisudvikling!$CC$7:$KP$63,X$3),"")</f>
        <v/>
      </c>
      <c r="Y498" s="32">
        <f>IF(HLOOKUP($BT498,Prisudvikling!$CC$7:$KP$63,Y$3)&gt;0,HLOOKUP($BT498,Prisudvikling!$CC$7:$KP$63,Y$3),"")</f>
        <v>1.6</v>
      </c>
      <c r="Z498" s="32">
        <f>IF(HLOOKUP($BT498,Prisudvikling!$CC$7:$KP$63,Z$3)&gt;0,HLOOKUP($BT498,Prisudvikling!$CC$7:$KP$63,Z$3),"")</f>
        <v>4.5</v>
      </c>
      <c r="AA498" s="32">
        <f>IF(HLOOKUP($BT498,Prisudvikling!$CC$7:$KP$63,AA$3)&gt;0,HLOOKUP($BT498,Prisudvikling!$CC$7:$KP$63,AA$3),"")</f>
        <v>2.9</v>
      </c>
      <c r="AB498" s="32">
        <f>IF(HLOOKUP($BT498,Prisudvikling!$CC$7:$KP$63,AB$3)&gt;0,HLOOKUP($BT498,Prisudvikling!$CC$7:$KP$63,AB$3),"")</f>
        <v>14</v>
      </c>
      <c r="AC498" s="32">
        <f>IF(HLOOKUP($BT498,Prisudvikling!$CC$7:$KP$63,AC$3)&gt;0,HLOOKUP($BT498,Prisudvikling!$CC$7:$KP$63,AC$3),"")</f>
        <v>11</v>
      </c>
      <c r="AD498" s="32" t="str">
        <f>IF(HLOOKUP($BT498,Prisudvikling!$CC$7:$KP$63,AD$3)&gt;0,HLOOKUP($BT498,Prisudvikling!$CC$7:$KP$63,AD$3),"")</f>
        <v/>
      </c>
      <c r="AE498" s="32" t="str">
        <f>IF(HLOOKUP($BT498,Prisudvikling!$CC$7:$KP$63,AE$3)&gt;0,HLOOKUP($BT498,Prisudvikling!$CC$7:$KP$63,AE$3),"")</f>
        <v/>
      </c>
      <c r="AF498" s="32">
        <f>IF(HLOOKUP($BT498,Prisudvikling!$CC$7:$KP$63,AF$3)&gt;0,HLOOKUP($BT498,Prisudvikling!$CC$7:$KP$63,AF$3),"")</f>
        <v>1260</v>
      </c>
      <c r="AG498" s="32">
        <f>IF(HLOOKUP($BT498,Prisudvikling!$CC$7:$KP$63,AG$3)&gt;0,HLOOKUP($BT498,Prisudvikling!$CC$7:$KP$63,AG$3),"")</f>
        <v>3550</v>
      </c>
      <c r="AH498" s="32">
        <f>IF(HLOOKUP($BT498,Prisudvikling!$CC$7:$KP$63,AH$3)&gt;0,HLOOKUP($BT498,Prisudvikling!$CC$7:$KP$63,AH$3),"")</f>
        <v>2290</v>
      </c>
      <c r="AI498" s="32">
        <f>IF(HLOOKUP($BT498,Prisudvikling!$CC$7:$KP$63,AI$3)&gt;0,HLOOKUP($BT498,Prisudvikling!$CC$7:$KP$63,AI$3),"")</f>
        <v>11050</v>
      </c>
      <c r="AJ498" s="32">
        <f>IF(HLOOKUP($BT498,Prisudvikling!$CC$7:$KP$63,AJ$3)&gt;0,HLOOKUP($BT498,Prisudvikling!$CC$7:$KP$63,AJ$3),"")</f>
        <v>8680</v>
      </c>
      <c r="AK498" s="32" t="str">
        <f>IF(HLOOKUP($BT498,Prisudvikling!$CC$7:$KP$63,AK$3)&gt;0,HLOOKUP($BT498,Prisudvikling!$CC$7:$KP$63,AK$3),"")</f>
        <v xml:space="preserve"> </v>
      </c>
      <c r="AL498" s="32" t="str">
        <f>IF(HLOOKUP($BT498,Prisudvikling!$CC$7:$KP$63,AL$3)&gt;0,HLOOKUP($BT498,Prisudvikling!$CC$7:$KP$63,AL$3),"")</f>
        <v/>
      </c>
      <c r="AM498" s="32" t="str">
        <f>IF(HLOOKUP($BT498,Prisudvikling!$CC$7:$KP$63,AM$3)&gt;0,HLOOKUP($BT498,Prisudvikling!$CC$7:$KP$63,AM$3),"")</f>
        <v/>
      </c>
      <c r="AN498" s="113">
        <f>IF(HLOOKUP($BT498,Prisudvikling!$CC$7:$KP$63,AN$3)&gt;0,HLOOKUP($BT498,Prisudvikling!$CC$7:$KP$63,AN$3),"")</f>
        <v>172.12230138775439</v>
      </c>
      <c r="AO498" s="113">
        <f>IF(HLOOKUP($BT498,Prisudvikling!$CC$7:$KP$63,AO$3)&gt;0,HLOOKUP($BT498,Prisudvikling!$CC$7:$KP$63,AO$3),"")</f>
        <v>180.1</v>
      </c>
      <c r="AP498" s="113">
        <f>IF(HLOOKUP($BT498,Prisudvikling!$CC$7:$KP$63,AP$3)&gt;0,HLOOKUP($BT498,Prisudvikling!$CC$7:$KP$63,AP$3),"")</f>
        <v>168.73072326626078</v>
      </c>
      <c r="AQ498" s="113">
        <f>IF(HLOOKUP($BT498,Prisudvikling!$CC$7:$KP$63,AQ$3)&gt;0,HLOOKUP($BT498,Prisudvikling!$CC$7:$KP$63,AQ$3),"")</f>
        <v>143.55862972318926</v>
      </c>
      <c r="AR498" s="113">
        <f>IF(HLOOKUP($BT498,Prisudvikling!$CC$7:$KP$63,AR$3)&gt;0,HLOOKUP($BT498,Prisudvikling!$CC$7:$KP$63,AR$3),"")</f>
        <v>151.6</v>
      </c>
      <c r="AS498" s="113">
        <f>IF(HLOOKUP($BT498,Prisudvikling!$CC$7:$KP$63,AS$3)&gt;0,HLOOKUP($BT498,Prisudvikling!$CC$7:$KP$63,AS$3),"")</f>
        <v>128.19954799969165</v>
      </c>
      <c r="AT498" s="113">
        <f>IF(HLOOKUP($BT498,Prisudvikling!$CC$7:$KP$63,AT$3)&gt;0,HLOOKUP($BT498,Prisudvikling!$CC$7:$KP$63,AT$3),"")</f>
        <v>115.03540124628562</v>
      </c>
      <c r="AU498" s="113">
        <f>IF(HLOOKUP($BT498,Prisudvikling!$CC$7:$KP$63,AU$3)&gt;0,HLOOKUP($BT498,Prisudvikling!$CC$7:$KP$63,AU$3),"")</f>
        <v>123</v>
      </c>
      <c r="AV498" s="113" t="str">
        <f>IF(HLOOKUP($BT498,Prisudvikling!$CC$7:$KP$63,AV$3)&gt;0,HLOOKUP($BT498,Prisudvikling!$CC$7:$KP$63,AV$3),"")</f>
        <v/>
      </c>
      <c r="AW498" s="113">
        <f>IF(HLOOKUP($BT498,Prisudvikling!$CC$7:$KP$63,AW$3)&gt;0,HLOOKUP($BT498,Prisudvikling!$CC$7:$KP$63,AW$3),"")</f>
        <v>137.50662561766225</v>
      </c>
      <c r="AX498" s="113">
        <f>IF(HLOOKUP($BT498,Prisudvikling!$CC$7:$KP$63,AX$3)&gt;0,HLOOKUP($BT498,Prisudvikling!$CC$7:$KP$63,AX$3),"")</f>
        <v>145.5</v>
      </c>
      <c r="BT498">
        <f t="shared" si="32"/>
        <v>175</v>
      </c>
    </row>
    <row r="499" spans="1:72" x14ac:dyDescent="0.2">
      <c r="A499" s="82">
        <f>IF(HLOOKUP($BT499,Prisudvikling!$CC$7:$KP$63,D$3)&gt;0,YEAR(C499),0)</f>
        <v>2014</v>
      </c>
      <c r="B499" s="82">
        <f>IF(HLOOKUP($BT499,Prisudvikling!$CC$7:$KP$63,D$3)&gt;0,MONTH(C499),0)</f>
        <v>10</v>
      </c>
      <c r="C499" s="65">
        <f>IF(HLOOKUP($BT499,Prisudvikling!$CC$7:$KP$63,D$3)&gt;0,HLOOKUP($BT499,Prisudvikling!$CC$7:$KP$63,C$3),"")</f>
        <v>41936</v>
      </c>
      <c r="D499" s="105">
        <f>IF(HLOOKUP($BT499,Prisudvikling!$CC$7:$KP$63,D$3)&gt;0,HLOOKUP($BT499,Prisudvikling!$CC$7:$KP$63,D$3),"")</f>
        <v>114</v>
      </c>
      <c r="E499" s="105">
        <f>IF(HLOOKUP($BT499,Prisudvikling!$CC$7:$KP$63,E$3)&gt;0,HLOOKUP($BT499,Prisudvikling!$CC$7:$KP$63,E$3),"")</f>
        <v>108</v>
      </c>
      <c r="F499" s="105">
        <f>IF(HLOOKUP($BT499,Prisudvikling!$CC$7:$KP$63,F$3)&gt;0,HLOOKUP($BT499,Prisudvikling!$CC$7:$KP$63,F$3),"")</f>
        <v>106</v>
      </c>
      <c r="G499" s="105">
        <f>IF(HLOOKUP($BT499,Prisudvikling!$CC$7:$KP$63,G$3)&gt;0,HLOOKUP($BT499,Prisudvikling!$CC$7:$KP$63,G$3),"")</f>
        <v>134</v>
      </c>
      <c r="H499" s="105">
        <f>IF(HLOOKUP($BT499,Prisudvikling!$CC$7:$KP$63,H$3)&gt;0,HLOOKUP($BT499,Prisudvikling!$CC$7:$KP$63,H$3),"")</f>
        <v>97</v>
      </c>
      <c r="I499" s="105">
        <f>IF(HLOOKUP($BT499,Prisudvikling!$CC$7:$KP$63,I$3)&gt;0,HLOOKUP($BT499,Prisudvikling!$CC$7:$KP$63,I$3),"")</f>
        <v>282</v>
      </c>
      <c r="J499" s="105">
        <f>IF(HLOOKUP($BT499,Prisudvikling!$CC$7:$KP$63,J$3)&gt;0,HLOOKUP($BT499,Prisudvikling!$CC$7:$KP$63,J$3),"")</f>
        <v>723</v>
      </c>
      <c r="K499" s="105">
        <f>IF(HLOOKUP($BT499,Prisudvikling!$CC$7:$KP$63,K$3)&gt;0,HLOOKUP($BT499,Prisudvikling!$CC$7:$KP$63,K$3),"")</f>
        <v>174</v>
      </c>
      <c r="L499" s="105">
        <f>IF(HLOOKUP($BT499,Prisudvikling!$CC$7:$KP$63,L$3)&gt;0,HLOOKUP($BT499,Prisudvikling!$CC$7:$KP$63,L$3),"")</f>
        <v>180</v>
      </c>
      <c r="M499" s="105">
        <f>IF(HLOOKUP($BT499,Prisudvikling!$CC$7:$KP$63,M$3)&gt;0,HLOOKUP($BT499,Prisudvikling!$CC$7:$KP$63,M$3),"")</f>
        <v>173</v>
      </c>
      <c r="N499" s="105">
        <f>IF(HLOOKUP($BT499,Prisudvikling!$CC$7:$KP$63,N$3)&gt;0,HLOOKUP($BT499,Prisudvikling!$CC$7:$KP$63,N$3),"")</f>
        <v>1110</v>
      </c>
      <c r="O499" s="105">
        <f>IF(HLOOKUP($BT499,Prisudvikling!$CC$7:$KP$63,O$3)&gt;0,HLOOKUP($BT499,Prisudvikling!$CC$7:$KP$63,O$3),"")</f>
        <v>538</v>
      </c>
      <c r="P499" s="105">
        <f>IF(HLOOKUP($BT499,Prisudvikling!$CC$7:$KP$63,P$3)&gt;0,HLOOKUP($BT499,Prisudvikling!$CC$7:$KP$63,P$3),"")</f>
        <v>560</v>
      </c>
      <c r="Q499" s="105">
        <f>IF(HLOOKUP($BT499,Prisudvikling!$CC$7:$KP$63,Q$3)&gt;0,HLOOKUP($BT499,Prisudvikling!$CC$7:$KP$63,Q$3),"")</f>
        <v>1300</v>
      </c>
      <c r="R499" s="105">
        <f>IF(HLOOKUP($BT499,Prisudvikling!$CC$7:$KP$63,R$3)&gt;0,HLOOKUP($BT499,Prisudvikling!$CC$7:$KP$63,R$3),"")</f>
        <v>882</v>
      </c>
      <c r="S499" s="105">
        <f>IF(HLOOKUP($BT499,Prisudvikling!$CC$7:$KP$63,S$3)&gt;0,HLOOKUP($BT499,Prisudvikling!$CC$7:$KP$63,S$3),"")</f>
        <v>504</v>
      </c>
      <c r="T499" s="105">
        <f>IF(HLOOKUP($BT499,Prisudvikling!$CC$7:$KP$63,T$3)&gt;0,HLOOKUP($BT499,Prisudvikling!$CC$7:$KP$63,T$3),"")</f>
        <v>495</v>
      </c>
      <c r="U499" s="105">
        <f>IF(HLOOKUP($BT499,Prisudvikling!$CC$7:$KP$63,U$3)&gt;0,HLOOKUP($BT499,Prisudvikling!$CC$7:$KP$63,U$3),"")</f>
        <v>203</v>
      </c>
      <c r="V499" s="105">
        <f>IF(HLOOKUP($BT499,Prisudvikling!$CC$7:$KP$63,V$3)&gt;0,HLOOKUP($BT499,Prisudvikling!$CC$7:$KP$63,V$3),"")</f>
        <v>209.25</v>
      </c>
      <c r="W499" s="105">
        <f>IF(HLOOKUP($BT499,Prisudvikling!$CC$7:$KP$63,W$3)&gt;0,HLOOKUP($BT499,Prisudvikling!$CC$7:$KP$63,W$3),"")</f>
        <v>236.25</v>
      </c>
      <c r="X499" s="32" t="str">
        <f>IF(HLOOKUP($BT499,Prisudvikling!$CC$7:$KP$63,X$3)&gt;0,HLOOKUP($BT499,Prisudvikling!$CC$7:$KP$63,X$3),"")</f>
        <v/>
      </c>
      <c r="Y499" s="32">
        <f>IF(HLOOKUP($BT499,Prisudvikling!$CC$7:$KP$63,Y$3)&gt;0,HLOOKUP($BT499,Prisudvikling!$CC$7:$KP$63,Y$3),"")</f>
        <v>1.6</v>
      </c>
      <c r="Z499" s="32">
        <f>IF(HLOOKUP($BT499,Prisudvikling!$CC$7:$KP$63,Z$3)&gt;0,HLOOKUP($BT499,Prisudvikling!$CC$7:$KP$63,Z$3),"")</f>
        <v>4.5</v>
      </c>
      <c r="AA499" s="32">
        <f>IF(HLOOKUP($BT499,Prisudvikling!$CC$7:$KP$63,AA$3)&gt;0,HLOOKUP($BT499,Prisudvikling!$CC$7:$KP$63,AA$3),"")</f>
        <v>2.9</v>
      </c>
      <c r="AB499" s="32">
        <f>IF(HLOOKUP($BT499,Prisudvikling!$CC$7:$KP$63,AB$3)&gt;0,HLOOKUP($BT499,Prisudvikling!$CC$7:$KP$63,AB$3),"")</f>
        <v>14</v>
      </c>
      <c r="AC499" s="32">
        <f>IF(HLOOKUP($BT499,Prisudvikling!$CC$7:$KP$63,AC$3)&gt;0,HLOOKUP($BT499,Prisudvikling!$CC$7:$KP$63,AC$3),"")</f>
        <v>11</v>
      </c>
      <c r="AD499" s="32" t="str">
        <f>IF(HLOOKUP($BT499,Prisudvikling!$CC$7:$KP$63,AD$3)&gt;0,HLOOKUP($BT499,Prisudvikling!$CC$7:$KP$63,AD$3),"")</f>
        <v/>
      </c>
      <c r="AE499" s="32" t="str">
        <f>IF(HLOOKUP($BT499,Prisudvikling!$CC$7:$KP$63,AE$3)&gt;0,HLOOKUP($BT499,Prisudvikling!$CC$7:$KP$63,AE$3),"")</f>
        <v/>
      </c>
      <c r="AF499" s="32">
        <f>IF(HLOOKUP($BT499,Prisudvikling!$CC$7:$KP$63,AF$3)&gt;0,HLOOKUP($BT499,Prisudvikling!$CC$7:$KP$63,AF$3),"")</f>
        <v>1260</v>
      </c>
      <c r="AG499" s="32">
        <f>IF(HLOOKUP($BT499,Prisudvikling!$CC$7:$KP$63,AG$3)&gt;0,HLOOKUP($BT499,Prisudvikling!$CC$7:$KP$63,AG$3),"")</f>
        <v>3550</v>
      </c>
      <c r="AH499" s="32">
        <f>IF(HLOOKUP($BT499,Prisudvikling!$CC$7:$KP$63,AH$3)&gt;0,HLOOKUP($BT499,Prisudvikling!$CC$7:$KP$63,AH$3),"")</f>
        <v>2290</v>
      </c>
      <c r="AI499" s="32">
        <f>IF(HLOOKUP($BT499,Prisudvikling!$CC$7:$KP$63,AI$3)&gt;0,HLOOKUP($BT499,Prisudvikling!$CC$7:$KP$63,AI$3),"")</f>
        <v>11050</v>
      </c>
      <c r="AJ499" s="32">
        <f>IF(HLOOKUP($BT499,Prisudvikling!$CC$7:$KP$63,AJ$3)&gt;0,HLOOKUP($BT499,Prisudvikling!$CC$7:$KP$63,AJ$3),"")</f>
        <v>8680</v>
      </c>
      <c r="AK499" s="32" t="str">
        <f>IF(HLOOKUP($BT499,Prisudvikling!$CC$7:$KP$63,AK$3)&gt;0,HLOOKUP($BT499,Prisudvikling!$CC$7:$KP$63,AK$3),"")</f>
        <v xml:space="preserve"> </v>
      </c>
      <c r="AL499" s="32" t="str">
        <f>IF(HLOOKUP($BT499,Prisudvikling!$CC$7:$KP$63,AL$3)&gt;0,HLOOKUP($BT499,Prisudvikling!$CC$7:$KP$63,AL$3),"")</f>
        <v/>
      </c>
      <c r="AM499" s="32" t="str">
        <f>IF(HLOOKUP($BT499,Prisudvikling!$CC$7:$KP$63,AM$3)&gt;0,HLOOKUP($BT499,Prisudvikling!$CC$7:$KP$63,AM$3),"")</f>
        <v/>
      </c>
      <c r="AN499" s="113">
        <f>IF(HLOOKUP($BT499,Prisudvikling!$CC$7:$KP$63,AN$3)&gt;0,HLOOKUP($BT499,Prisudvikling!$CC$7:$KP$63,AN$3),"")</f>
        <v>172.12230138775439</v>
      </c>
      <c r="AO499" s="113">
        <f>IF(HLOOKUP($BT499,Prisudvikling!$CC$7:$KP$63,AO$3)&gt;0,HLOOKUP($BT499,Prisudvikling!$CC$7:$KP$63,AO$3),"")</f>
        <v>180.1</v>
      </c>
      <c r="AP499" s="113">
        <f>IF(HLOOKUP($BT499,Prisudvikling!$CC$7:$KP$63,AP$3)&gt;0,HLOOKUP($BT499,Prisudvikling!$CC$7:$KP$63,AP$3),"")</f>
        <v>168.73072326626078</v>
      </c>
      <c r="AQ499" s="113">
        <f>IF(HLOOKUP($BT499,Prisudvikling!$CC$7:$KP$63,AQ$3)&gt;0,HLOOKUP($BT499,Prisudvikling!$CC$7:$KP$63,AQ$3),"")</f>
        <v>143.55862972318926</v>
      </c>
      <c r="AR499" s="113">
        <f>IF(HLOOKUP($BT499,Prisudvikling!$CC$7:$KP$63,AR$3)&gt;0,HLOOKUP($BT499,Prisudvikling!$CC$7:$KP$63,AR$3),"")</f>
        <v>151.6</v>
      </c>
      <c r="AS499" s="113">
        <f>IF(HLOOKUP($BT499,Prisudvikling!$CC$7:$KP$63,AS$3)&gt;0,HLOOKUP($BT499,Prisudvikling!$CC$7:$KP$63,AS$3),"")</f>
        <v>128.19954799969165</v>
      </c>
      <c r="AT499" s="113">
        <f>IF(HLOOKUP($BT499,Prisudvikling!$CC$7:$KP$63,AT$3)&gt;0,HLOOKUP($BT499,Prisudvikling!$CC$7:$KP$63,AT$3),"")</f>
        <v>115.03540124628562</v>
      </c>
      <c r="AU499" s="113">
        <f>IF(HLOOKUP($BT499,Prisudvikling!$CC$7:$KP$63,AU$3)&gt;0,HLOOKUP($BT499,Prisudvikling!$CC$7:$KP$63,AU$3),"")</f>
        <v>123</v>
      </c>
      <c r="AV499" s="113" t="str">
        <f>IF(HLOOKUP($BT499,Prisudvikling!$CC$7:$KP$63,AV$3)&gt;0,HLOOKUP($BT499,Prisudvikling!$CC$7:$KP$63,AV$3),"")</f>
        <v/>
      </c>
      <c r="AW499" s="113">
        <f>IF(HLOOKUP($BT499,Prisudvikling!$CC$7:$KP$63,AW$3)&gt;0,HLOOKUP($BT499,Prisudvikling!$CC$7:$KP$63,AW$3),"")</f>
        <v>137.50662561766225</v>
      </c>
      <c r="AX499" s="113">
        <f>IF(HLOOKUP($BT499,Prisudvikling!$CC$7:$KP$63,AX$3)&gt;0,HLOOKUP($BT499,Prisudvikling!$CC$7:$KP$63,AX$3),"")</f>
        <v>145.5</v>
      </c>
      <c r="BT499">
        <f t="shared" si="32"/>
        <v>176</v>
      </c>
    </row>
    <row r="500" spans="1:72" x14ac:dyDescent="0.2">
      <c r="A500" s="82">
        <f>IF(HLOOKUP($BT500,Prisudvikling!$CC$7:$KP$63,D$3)&gt;0,YEAR(C500),0)</f>
        <v>2014</v>
      </c>
      <c r="B500" s="82">
        <f>IF(HLOOKUP($BT500,Prisudvikling!$CC$7:$KP$63,D$3)&gt;0,MONTH(C500),0)</f>
        <v>10</v>
      </c>
      <c r="C500" s="65">
        <f>IF(HLOOKUP($BT500,Prisudvikling!$CC$7:$KP$63,D$3)&gt;0,HLOOKUP($BT500,Prisudvikling!$CC$7:$KP$63,C$3),"")</f>
        <v>41943</v>
      </c>
      <c r="D500" s="105">
        <f>IF(HLOOKUP($BT500,Prisudvikling!$CC$7:$KP$63,D$3)&gt;0,HLOOKUP($BT500,Prisudvikling!$CC$7:$KP$63,D$3),"")</f>
        <v>118</v>
      </c>
      <c r="E500" s="105">
        <f>IF(HLOOKUP($BT500,Prisudvikling!$CC$7:$KP$63,E$3)&gt;0,HLOOKUP($BT500,Prisudvikling!$CC$7:$KP$63,E$3),"")</f>
        <v>112</v>
      </c>
      <c r="F500" s="105">
        <f>IF(HLOOKUP($BT500,Prisudvikling!$CC$7:$KP$63,F$3)&gt;0,HLOOKUP($BT500,Prisudvikling!$CC$7:$KP$63,F$3),"")</f>
        <v>108</v>
      </c>
      <c r="G500" s="105">
        <f>IF(HLOOKUP($BT500,Prisudvikling!$CC$7:$KP$63,G$3)&gt;0,HLOOKUP($BT500,Prisudvikling!$CC$7:$KP$63,G$3),"")</f>
        <v>134</v>
      </c>
      <c r="H500" s="105">
        <f>IF(HLOOKUP($BT500,Prisudvikling!$CC$7:$KP$63,H$3)&gt;0,HLOOKUP($BT500,Prisudvikling!$CC$7:$KP$63,H$3),"")</f>
        <v>101</v>
      </c>
      <c r="I500" s="105">
        <f>IF(HLOOKUP($BT500,Prisudvikling!$CC$7:$KP$63,I$3)&gt;0,HLOOKUP($BT500,Prisudvikling!$CC$7:$KP$63,I$3),"")</f>
        <v>294.5</v>
      </c>
      <c r="J500" s="105">
        <f>IF(HLOOKUP($BT500,Prisudvikling!$CC$7:$KP$63,J$3)&gt;0,HLOOKUP($BT500,Prisudvikling!$CC$7:$KP$63,J$3),"")</f>
        <v>723</v>
      </c>
      <c r="K500" s="105">
        <f>IF(HLOOKUP($BT500,Prisudvikling!$CC$7:$KP$63,K$3)&gt;0,HLOOKUP($BT500,Prisudvikling!$CC$7:$KP$63,K$3),"")</f>
        <v>179</v>
      </c>
      <c r="L500" s="105">
        <f>IF(HLOOKUP($BT500,Prisudvikling!$CC$7:$KP$63,L$3)&gt;0,HLOOKUP($BT500,Prisudvikling!$CC$7:$KP$63,L$3),"")</f>
        <v>180</v>
      </c>
      <c r="M500" s="105">
        <f>IF(HLOOKUP($BT500,Prisudvikling!$CC$7:$KP$63,M$3)&gt;0,HLOOKUP($BT500,Prisudvikling!$CC$7:$KP$63,M$3),"")</f>
        <v>175</v>
      </c>
      <c r="N500" s="105">
        <f>IF(HLOOKUP($BT500,Prisudvikling!$CC$7:$KP$63,N$3)&gt;0,HLOOKUP($BT500,Prisudvikling!$CC$7:$KP$63,N$3),"")</f>
        <v>1110</v>
      </c>
      <c r="O500" s="105">
        <f>IF(HLOOKUP($BT500,Prisudvikling!$CC$7:$KP$63,O$3)&gt;0,HLOOKUP($BT500,Prisudvikling!$CC$7:$KP$63,O$3),"")</f>
        <v>535</v>
      </c>
      <c r="P500" s="105">
        <f>IF(HLOOKUP($BT500,Prisudvikling!$CC$7:$KP$63,P$3)&gt;0,HLOOKUP($BT500,Prisudvikling!$CC$7:$KP$63,P$3),"")</f>
        <v>560</v>
      </c>
      <c r="Q500" s="105">
        <f>IF(HLOOKUP($BT500,Prisudvikling!$CC$7:$KP$63,Q$3)&gt;0,HLOOKUP($BT500,Prisudvikling!$CC$7:$KP$63,Q$3),"")</f>
        <v>1300</v>
      </c>
      <c r="R500" s="105">
        <f>IF(HLOOKUP($BT500,Prisudvikling!$CC$7:$KP$63,R$3)&gt;0,HLOOKUP($BT500,Prisudvikling!$CC$7:$KP$63,R$3),"")</f>
        <v>882</v>
      </c>
      <c r="S500" s="105">
        <f>IF(HLOOKUP($BT500,Prisudvikling!$CC$7:$KP$63,S$3)&gt;0,HLOOKUP($BT500,Prisudvikling!$CC$7:$KP$63,S$3),"")</f>
        <v>504</v>
      </c>
      <c r="T500" s="105">
        <f>IF(HLOOKUP($BT500,Prisudvikling!$CC$7:$KP$63,T$3)&gt;0,HLOOKUP($BT500,Prisudvikling!$CC$7:$KP$63,T$3),"")</f>
        <v>495</v>
      </c>
      <c r="U500" s="105">
        <f>IF(HLOOKUP($BT500,Prisudvikling!$CC$7:$KP$63,U$3)&gt;0,HLOOKUP($BT500,Prisudvikling!$CC$7:$KP$63,U$3),"")</f>
        <v>203.75</v>
      </c>
      <c r="V500" s="105">
        <f>IF(HLOOKUP($BT500,Prisudvikling!$CC$7:$KP$63,V$3)&gt;0,HLOOKUP($BT500,Prisudvikling!$CC$7:$KP$63,V$3),"")</f>
        <v>208.75</v>
      </c>
      <c r="W500" s="105">
        <f>IF(HLOOKUP($BT500,Prisudvikling!$CC$7:$KP$63,W$3)&gt;0,HLOOKUP($BT500,Prisudvikling!$CC$7:$KP$63,W$3),"")</f>
        <v>235.5</v>
      </c>
      <c r="X500" s="32" t="str">
        <f>IF(HLOOKUP($BT500,Prisudvikling!$CC$7:$KP$63,X$3)&gt;0,HLOOKUP($BT500,Prisudvikling!$CC$7:$KP$63,X$3),"")</f>
        <v/>
      </c>
      <c r="Y500" s="32">
        <f>IF(HLOOKUP($BT500,Prisudvikling!$CC$7:$KP$63,Y$3)&gt;0,HLOOKUP($BT500,Prisudvikling!$CC$7:$KP$63,Y$3),"")</f>
        <v>1.6</v>
      </c>
      <c r="Z500" s="32">
        <f>IF(HLOOKUP($BT500,Prisudvikling!$CC$7:$KP$63,Z$3)&gt;0,HLOOKUP($BT500,Prisudvikling!$CC$7:$KP$63,Z$3),"")</f>
        <v>4.23088546388637</v>
      </c>
      <c r="AA500" s="32">
        <f>IF(HLOOKUP($BT500,Prisudvikling!$CC$7:$KP$63,AA$3)&gt;0,HLOOKUP($BT500,Prisudvikling!$CC$7:$KP$63,AA$3),"")</f>
        <v>2.9</v>
      </c>
      <c r="AB500" s="32">
        <f>IF(HLOOKUP($BT500,Prisudvikling!$CC$7:$KP$63,AB$3)&gt;0,HLOOKUP($BT500,Prisudvikling!$CC$7:$KP$63,AB$3),"")</f>
        <v>14</v>
      </c>
      <c r="AC500" s="32">
        <f>IF(HLOOKUP($BT500,Prisudvikling!$CC$7:$KP$63,AC$3)&gt;0,HLOOKUP($BT500,Prisudvikling!$CC$7:$KP$63,AC$3),"")</f>
        <v>11</v>
      </c>
      <c r="AD500" s="32" t="str">
        <f>IF(HLOOKUP($BT500,Prisudvikling!$CC$7:$KP$63,AD$3)&gt;0,HLOOKUP($BT500,Prisudvikling!$CC$7:$KP$63,AD$3),"")</f>
        <v/>
      </c>
      <c r="AE500" s="32" t="str">
        <f>IF(HLOOKUP($BT500,Prisudvikling!$CC$7:$KP$63,AE$3)&gt;0,HLOOKUP($BT500,Prisudvikling!$CC$7:$KP$63,AE$3),"")</f>
        <v/>
      </c>
      <c r="AF500" s="32">
        <f>IF(HLOOKUP($BT500,Prisudvikling!$CC$7:$KP$63,AF$3)&gt;0,HLOOKUP($BT500,Prisudvikling!$CC$7:$KP$63,AF$3),"")</f>
        <v>1260</v>
      </c>
      <c r="AG500" s="32">
        <f>IF(HLOOKUP($BT500,Prisudvikling!$CC$7:$KP$63,AG$3)&gt;0,HLOOKUP($BT500,Prisudvikling!$CC$7:$KP$63,AG$3),"")</f>
        <v>3340</v>
      </c>
      <c r="AH500" s="32">
        <f>IF(HLOOKUP($BT500,Prisudvikling!$CC$7:$KP$63,AH$3)&gt;0,HLOOKUP($BT500,Prisudvikling!$CC$7:$KP$63,AH$3),"")</f>
        <v>2290</v>
      </c>
      <c r="AI500" s="32">
        <f>IF(HLOOKUP($BT500,Prisudvikling!$CC$7:$KP$63,AI$3)&gt;0,HLOOKUP($BT500,Prisudvikling!$CC$7:$KP$63,AI$3),"")</f>
        <v>11050</v>
      </c>
      <c r="AJ500" s="32">
        <f>IF(HLOOKUP($BT500,Prisudvikling!$CC$7:$KP$63,AJ$3)&gt;0,HLOOKUP($BT500,Prisudvikling!$CC$7:$KP$63,AJ$3),"")</f>
        <v>8680</v>
      </c>
      <c r="AK500" s="32" t="str">
        <f>IF(HLOOKUP($BT500,Prisudvikling!$CC$7:$KP$63,AK$3)&gt;0,HLOOKUP($BT500,Prisudvikling!$CC$7:$KP$63,AK$3),"")</f>
        <v xml:space="preserve"> </v>
      </c>
      <c r="AL500" s="32" t="str">
        <f>IF(HLOOKUP($BT500,Prisudvikling!$CC$7:$KP$63,AL$3)&gt;0,HLOOKUP($BT500,Prisudvikling!$CC$7:$KP$63,AL$3),"")</f>
        <v/>
      </c>
      <c r="AM500" s="32" t="str">
        <f>IF(HLOOKUP($BT500,Prisudvikling!$CC$7:$KP$63,AM$3)&gt;0,HLOOKUP($BT500,Prisudvikling!$CC$7:$KP$63,AM$3),"")</f>
        <v/>
      </c>
      <c r="AN500" s="113">
        <f>IF(HLOOKUP($BT500,Prisudvikling!$CC$7:$KP$63,AN$3)&gt;0,HLOOKUP($BT500,Prisudvikling!$CC$7:$KP$63,AN$3),"")</f>
        <v>174.83041505623649</v>
      </c>
      <c r="AO500" s="113">
        <f>IF(HLOOKUP($BT500,Prisudvikling!$CC$7:$KP$63,AO$3)&gt;0,HLOOKUP($BT500,Prisudvikling!$CC$7:$KP$63,AO$3),"")</f>
        <v>182.8</v>
      </c>
      <c r="AP500" s="113">
        <f>IF(HLOOKUP($BT500,Prisudvikling!$CC$7:$KP$63,AP$3)&gt;0,HLOOKUP($BT500,Prisudvikling!$CC$7:$KP$63,AP$3),"")</f>
        <v>172.16637078215822</v>
      </c>
      <c r="AQ500" s="113">
        <f>IF(HLOOKUP($BT500,Prisudvikling!$CC$7:$KP$63,AQ$3)&gt;0,HLOOKUP($BT500,Prisudvikling!$CC$7:$KP$63,AQ$3),"")</f>
        <v>147.30571853885161</v>
      </c>
      <c r="AR500" s="113">
        <f>IF(HLOOKUP($BT500,Prisudvikling!$CC$7:$KP$63,AR$3)&gt;0,HLOOKUP($BT500,Prisudvikling!$CC$7:$KP$63,AR$3),"")</f>
        <v>155.30000000000001</v>
      </c>
      <c r="AS500" s="113">
        <f>IF(HLOOKUP($BT500,Prisudvikling!$CC$7:$KP$63,AS$3)&gt;0,HLOOKUP($BT500,Prisudvikling!$CC$7:$KP$63,AS$3),"")</f>
        <v>132.75194495710687</v>
      </c>
      <c r="AT500" s="113">
        <f>IF(HLOOKUP($BT500,Prisudvikling!$CC$7:$KP$63,AT$3)&gt;0,HLOOKUP($BT500,Prisudvikling!$CC$7:$KP$63,AT$3),"")</f>
        <v>118.34718566396644</v>
      </c>
      <c r="AU500" s="113">
        <f>IF(HLOOKUP($BT500,Prisudvikling!$CC$7:$KP$63,AU$3)&gt;0,HLOOKUP($BT500,Prisudvikling!$CC$7:$KP$63,AU$3),"")</f>
        <v>126.3</v>
      </c>
      <c r="AV500" s="113" t="str">
        <f>IF(HLOOKUP($BT500,Prisudvikling!$CC$7:$KP$63,AV$3)&gt;0,HLOOKUP($BT500,Prisudvikling!$CC$7:$KP$63,AV$3),"")</f>
        <v/>
      </c>
      <c r="AW500" s="113">
        <f>IF(HLOOKUP($BT500,Prisudvikling!$CC$7:$KP$63,AW$3)&gt;0,HLOOKUP($BT500,Prisudvikling!$CC$7:$KP$63,AW$3),"")</f>
        <v>140.66250874676726</v>
      </c>
      <c r="AX500" s="113">
        <f>IF(HLOOKUP($BT500,Prisudvikling!$CC$7:$KP$63,AX$3)&gt;0,HLOOKUP($BT500,Prisudvikling!$CC$7:$KP$63,AX$3),"")</f>
        <v>148.69999999999999</v>
      </c>
      <c r="BT500">
        <f t="shared" si="32"/>
        <v>177</v>
      </c>
    </row>
    <row r="501" spans="1:72" x14ac:dyDescent="0.2">
      <c r="A501" s="82">
        <f>IF(HLOOKUP($BT501,Prisudvikling!$CC$7:$KP$63,D$3)&gt;0,YEAR(C501),0)</f>
        <v>2014</v>
      </c>
      <c r="B501" s="82">
        <f>IF(HLOOKUP($BT501,Prisudvikling!$CC$7:$KP$63,D$3)&gt;0,MONTH(C501),0)</f>
        <v>11</v>
      </c>
      <c r="C501" s="65">
        <f>IF(HLOOKUP($BT501,Prisudvikling!$CC$7:$KP$63,D$3)&gt;0,HLOOKUP($BT501,Prisudvikling!$CC$7:$KP$63,C$3),"")</f>
        <v>41950</v>
      </c>
      <c r="D501" s="105">
        <f>IF(HLOOKUP($BT501,Prisudvikling!$CC$7:$KP$63,D$3)&gt;0,HLOOKUP($BT501,Prisudvikling!$CC$7:$KP$63,D$3),"")</f>
        <v>118</v>
      </c>
      <c r="E501" s="105">
        <f>IF(HLOOKUP($BT501,Prisudvikling!$CC$7:$KP$63,E$3)&gt;0,HLOOKUP($BT501,Prisudvikling!$CC$7:$KP$63,E$3),"")</f>
        <v>115</v>
      </c>
      <c r="F501" s="105">
        <f>IF(HLOOKUP($BT501,Prisudvikling!$CC$7:$KP$63,F$3)&gt;0,HLOOKUP($BT501,Prisudvikling!$CC$7:$KP$63,F$3),"")</f>
        <v>122.25</v>
      </c>
      <c r="G501" s="105">
        <f>IF(HLOOKUP($BT501,Prisudvikling!$CC$7:$KP$63,G$3)&gt;0,HLOOKUP($BT501,Prisudvikling!$CC$7:$KP$63,G$3),"")</f>
        <v>134</v>
      </c>
      <c r="H501" s="105">
        <f>IF(HLOOKUP($BT501,Prisudvikling!$CC$7:$KP$63,H$3)&gt;0,HLOOKUP($BT501,Prisudvikling!$CC$7:$KP$63,H$3),"")</f>
        <v>101</v>
      </c>
      <c r="I501" s="105">
        <f>IF(HLOOKUP($BT501,Prisudvikling!$CC$7:$KP$63,I$3)&gt;0,HLOOKUP($BT501,Prisudvikling!$CC$7:$KP$63,I$3),"")</f>
        <v>326.32</v>
      </c>
      <c r="J501" s="105">
        <f>IF(HLOOKUP($BT501,Prisudvikling!$CC$7:$KP$63,J$3)&gt;0,HLOOKUP($BT501,Prisudvikling!$CC$7:$KP$63,J$3),"")</f>
        <v>754</v>
      </c>
      <c r="K501" s="105">
        <f>IF(HLOOKUP($BT501,Prisudvikling!$CC$7:$KP$63,K$3)&gt;0,HLOOKUP($BT501,Prisudvikling!$CC$7:$KP$63,K$3),"")</f>
        <v>181.75</v>
      </c>
      <c r="L501" s="105">
        <f>IF(HLOOKUP($BT501,Prisudvikling!$CC$7:$KP$63,L$3)&gt;0,HLOOKUP($BT501,Prisudvikling!$CC$7:$KP$63,L$3),"")</f>
        <v>184</v>
      </c>
      <c r="M501" s="105">
        <f>IF(HLOOKUP($BT501,Prisudvikling!$CC$7:$KP$63,M$3)&gt;0,HLOOKUP($BT501,Prisudvikling!$CC$7:$KP$63,M$3),"")</f>
        <v>192.75</v>
      </c>
      <c r="N501" s="105">
        <f>IF(HLOOKUP($BT501,Prisudvikling!$CC$7:$KP$63,N$3)&gt;0,HLOOKUP($BT501,Prisudvikling!$CC$7:$KP$63,N$3),"")</f>
        <v>1110</v>
      </c>
      <c r="O501" s="105">
        <f>IF(HLOOKUP($BT501,Prisudvikling!$CC$7:$KP$63,O$3)&gt;0,HLOOKUP($BT501,Prisudvikling!$CC$7:$KP$63,O$3),"")</f>
        <v>540.25</v>
      </c>
      <c r="P501" s="105" t="str">
        <f>IF(HLOOKUP($BT501,Prisudvikling!$CC$7:$KP$63,P$3)&gt;0,HLOOKUP($BT501,Prisudvikling!$CC$7:$KP$63,P$3),"")</f>
        <v/>
      </c>
      <c r="Q501" s="105">
        <f>IF(HLOOKUP($BT501,Prisudvikling!$CC$7:$KP$63,Q$3)&gt;0,HLOOKUP($BT501,Prisudvikling!$CC$7:$KP$63,Q$3),"")</f>
        <v>1300</v>
      </c>
      <c r="R501" s="105">
        <f>IF(HLOOKUP($BT501,Prisudvikling!$CC$7:$KP$63,R$3)&gt;0,HLOOKUP($BT501,Prisudvikling!$CC$7:$KP$63,R$3),"")</f>
        <v>889</v>
      </c>
      <c r="S501" s="105">
        <f>IF(HLOOKUP($BT501,Prisudvikling!$CC$7:$KP$63,S$3)&gt;0,HLOOKUP($BT501,Prisudvikling!$CC$7:$KP$63,S$3),"")</f>
        <v>515</v>
      </c>
      <c r="T501" s="105">
        <f>IF(HLOOKUP($BT501,Prisudvikling!$CC$7:$KP$63,T$3)&gt;0,HLOOKUP($BT501,Prisudvikling!$CC$7:$KP$63,T$3),"")</f>
        <v>495</v>
      </c>
      <c r="U501" s="105">
        <f>IF(HLOOKUP($BT501,Prisudvikling!$CC$7:$KP$63,U$3)&gt;0,HLOOKUP($BT501,Prisudvikling!$CC$7:$KP$63,U$3),"")</f>
        <v>208</v>
      </c>
      <c r="V501" s="105">
        <f>IF(HLOOKUP($BT501,Prisudvikling!$CC$7:$KP$63,V$3)&gt;0,HLOOKUP($BT501,Prisudvikling!$CC$7:$KP$63,V$3),"")</f>
        <v>212.5</v>
      </c>
      <c r="W501" s="105">
        <f>IF(HLOOKUP($BT501,Prisudvikling!$CC$7:$KP$63,W$3)&gt;0,HLOOKUP($BT501,Prisudvikling!$CC$7:$KP$63,W$3),"")</f>
        <v>241.75</v>
      </c>
      <c r="X501" s="32" t="str">
        <f>IF(HLOOKUP($BT501,Prisudvikling!$CC$7:$KP$63,X$3)&gt;0,HLOOKUP($BT501,Prisudvikling!$CC$7:$KP$63,X$3),"")</f>
        <v/>
      </c>
      <c r="Y501" s="32">
        <f>IF(HLOOKUP($BT501,Prisudvikling!$CC$7:$KP$63,Y$3)&gt;0,HLOOKUP($BT501,Prisudvikling!$CC$7:$KP$63,Y$3),"")</f>
        <v>1.6</v>
      </c>
      <c r="Z501" s="32">
        <f>IF(HLOOKUP($BT501,Prisudvikling!$CC$7:$KP$63,Z$3)&gt;0,HLOOKUP($BT501,Prisudvikling!$CC$7:$KP$63,Z$3),"")</f>
        <v>4.23088546388637</v>
      </c>
      <c r="AA501" s="32">
        <f>IF(HLOOKUP($BT501,Prisudvikling!$CC$7:$KP$63,AA$3)&gt;0,HLOOKUP($BT501,Prisudvikling!$CC$7:$KP$63,AA$3),"")</f>
        <v>2.9</v>
      </c>
      <c r="AB501" s="32">
        <f>IF(HLOOKUP($BT501,Prisudvikling!$CC$7:$KP$63,AB$3)&gt;0,HLOOKUP($BT501,Prisudvikling!$CC$7:$KP$63,AB$3),"")</f>
        <v>14</v>
      </c>
      <c r="AC501" s="32">
        <f>IF(HLOOKUP($BT501,Prisudvikling!$CC$7:$KP$63,AC$3)&gt;0,HLOOKUP($BT501,Prisudvikling!$CC$7:$KP$63,AC$3),"")</f>
        <v>11</v>
      </c>
      <c r="AD501" s="32" t="str">
        <f>IF(HLOOKUP($BT501,Prisudvikling!$CC$7:$KP$63,AD$3)&gt;0,HLOOKUP($BT501,Prisudvikling!$CC$7:$KP$63,AD$3),"")</f>
        <v/>
      </c>
      <c r="AE501" s="32" t="str">
        <f>IF(HLOOKUP($BT501,Prisudvikling!$CC$7:$KP$63,AE$3)&gt;0,HLOOKUP($BT501,Prisudvikling!$CC$7:$KP$63,AE$3),"")</f>
        <v/>
      </c>
      <c r="AF501" s="32">
        <f>IF(HLOOKUP($BT501,Prisudvikling!$CC$7:$KP$63,AF$3)&gt;0,HLOOKUP($BT501,Prisudvikling!$CC$7:$KP$63,AF$3),"")</f>
        <v>1260</v>
      </c>
      <c r="AG501" s="32">
        <f>IF(HLOOKUP($BT501,Prisudvikling!$CC$7:$KP$63,AG$3)&gt;0,HLOOKUP($BT501,Prisudvikling!$CC$7:$KP$63,AG$3),"")</f>
        <v>3340</v>
      </c>
      <c r="AH501" s="32">
        <f>IF(HLOOKUP($BT501,Prisudvikling!$CC$7:$KP$63,AH$3)&gt;0,HLOOKUP($BT501,Prisudvikling!$CC$7:$KP$63,AH$3),"")</f>
        <v>2290</v>
      </c>
      <c r="AI501" s="32">
        <f>IF(HLOOKUP($BT501,Prisudvikling!$CC$7:$KP$63,AI$3)&gt;0,HLOOKUP($BT501,Prisudvikling!$CC$7:$KP$63,AI$3),"")</f>
        <v>11050</v>
      </c>
      <c r="AJ501" s="32">
        <f>IF(HLOOKUP($BT501,Prisudvikling!$CC$7:$KP$63,AJ$3)&gt;0,HLOOKUP($BT501,Prisudvikling!$CC$7:$KP$63,AJ$3),"")</f>
        <v>8680</v>
      </c>
      <c r="AK501" s="32" t="str">
        <f>IF(HLOOKUP($BT501,Prisudvikling!$CC$7:$KP$63,AK$3)&gt;0,HLOOKUP($BT501,Prisudvikling!$CC$7:$KP$63,AK$3),"")</f>
        <v xml:space="preserve"> </v>
      </c>
      <c r="AL501" s="32" t="str">
        <f>IF(HLOOKUP($BT501,Prisudvikling!$CC$7:$KP$63,AL$3)&gt;0,HLOOKUP($BT501,Prisudvikling!$CC$7:$KP$63,AL$3),"")</f>
        <v/>
      </c>
      <c r="AM501" s="32" t="str">
        <f>IF(HLOOKUP($BT501,Prisudvikling!$CC$7:$KP$63,AM$3)&gt;0,HLOOKUP($BT501,Prisudvikling!$CC$7:$KP$63,AM$3),"")</f>
        <v/>
      </c>
      <c r="AN501" s="113">
        <f>IF(HLOOKUP($BT501,Prisudvikling!$CC$7:$KP$63,AN$3)&gt;0,HLOOKUP($BT501,Prisudvikling!$CC$7:$KP$63,AN$3),"")</f>
        <v>179.75506528870989</v>
      </c>
      <c r="AO501" s="113">
        <f>IF(HLOOKUP($BT501,Prisudvikling!$CC$7:$KP$63,AO$3)&gt;0,HLOOKUP($BT501,Prisudvikling!$CC$7:$KP$63,AO$3),"")</f>
        <v>187.8</v>
      </c>
      <c r="AP501" s="113">
        <f>IF(HLOOKUP($BT501,Prisudvikling!$CC$7:$KP$63,AP$3)&gt;0,HLOOKUP($BT501,Prisudvikling!$CC$7:$KP$63,AP$3),"")</f>
        <v>176.99134234394634</v>
      </c>
      <c r="AQ501" s="113">
        <f>IF(HLOOKUP($BT501,Prisudvikling!$CC$7:$KP$63,AQ$3)&gt;0,HLOOKUP($BT501,Prisudvikling!$CC$7:$KP$63,AQ$3),"")</f>
        <v>150.2403348370369</v>
      </c>
      <c r="AR501" s="113">
        <f>IF(HLOOKUP($BT501,Prisudvikling!$CC$7:$KP$63,AR$3)&gt;0,HLOOKUP($BT501,Prisudvikling!$CC$7:$KP$63,AR$3),"")</f>
        <v>158.19999999999999</v>
      </c>
      <c r="AS501" s="113">
        <f>IF(HLOOKUP($BT501,Prisudvikling!$CC$7:$KP$63,AS$3)&gt;0,HLOOKUP($BT501,Prisudvikling!$CC$7:$KP$63,AS$3),"")</f>
        <v>138.63974582127295</v>
      </c>
      <c r="AT501" s="113">
        <f>IF(HLOOKUP($BT501,Prisudvikling!$CC$7:$KP$63,AT$3)&gt;0,HLOOKUP($BT501,Prisudvikling!$CC$7:$KP$63,AT$3),"")</f>
        <v>120.42779661678794</v>
      </c>
      <c r="AU501" s="113">
        <f>IF(HLOOKUP($BT501,Prisudvikling!$CC$7:$KP$63,AU$3)&gt;0,HLOOKUP($BT501,Prisudvikling!$CC$7:$KP$63,AU$3),"")</f>
        <v>128.4</v>
      </c>
      <c r="AV501" s="113" t="str">
        <f>IF(HLOOKUP($BT501,Prisudvikling!$CC$7:$KP$63,AV$3)&gt;0,HLOOKUP($BT501,Prisudvikling!$CC$7:$KP$63,AV$3),"")</f>
        <v/>
      </c>
      <c r="AW501" s="113">
        <f>IF(HLOOKUP($BT501,Prisudvikling!$CC$7:$KP$63,AW$3)&gt;0,HLOOKUP($BT501,Prisudvikling!$CC$7:$KP$63,AW$3),"")</f>
        <v>144.62861984041518</v>
      </c>
      <c r="AX501" s="113">
        <f>IF(HLOOKUP($BT501,Prisudvikling!$CC$7:$KP$63,AX$3)&gt;0,HLOOKUP($BT501,Prisudvikling!$CC$7:$KP$63,AX$3),"")</f>
        <v>152.6</v>
      </c>
      <c r="BT501">
        <f t="shared" si="32"/>
        <v>178</v>
      </c>
    </row>
    <row r="502" spans="1:72" x14ac:dyDescent="0.2">
      <c r="A502" s="82">
        <f>IF(HLOOKUP($BT502,Prisudvikling!$CC$7:$KP$63,D$3)&gt;0,YEAR(C502),0)</f>
        <v>2014</v>
      </c>
      <c r="B502" s="82">
        <f>IF(HLOOKUP($BT502,Prisudvikling!$CC$7:$KP$63,D$3)&gt;0,MONTH(C502),0)</f>
        <v>11</v>
      </c>
      <c r="C502" s="65">
        <f>IF(HLOOKUP($BT502,Prisudvikling!$CC$7:$KP$63,D$3)&gt;0,HLOOKUP($BT502,Prisudvikling!$CC$7:$KP$63,C$3),"")</f>
        <v>41957</v>
      </c>
      <c r="D502" s="105">
        <f>IF(HLOOKUP($BT502,Prisudvikling!$CC$7:$KP$63,D$3)&gt;0,HLOOKUP($BT502,Prisudvikling!$CC$7:$KP$63,D$3),"")</f>
        <v>122</v>
      </c>
      <c r="E502" s="105">
        <f>IF(HLOOKUP($BT502,Prisudvikling!$CC$7:$KP$63,E$3)&gt;0,HLOOKUP($BT502,Prisudvikling!$CC$7:$KP$63,E$3),"")</f>
        <v>118</v>
      </c>
      <c r="F502" s="105">
        <f>IF(HLOOKUP($BT502,Prisudvikling!$CC$7:$KP$63,F$3)&gt;0,HLOOKUP($BT502,Prisudvikling!$CC$7:$KP$63,F$3),"")</f>
        <v>110</v>
      </c>
      <c r="G502" s="105">
        <f>IF(HLOOKUP($BT502,Prisudvikling!$CC$7:$KP$63,G$3)&gt;0,HLOOKUP($BT502,Prisudvikling!$CC$7:$KP$63,G$3),"")</f>
        <v>145</v>
      </c>
      <c r="H502" s="105">
        <f>IF(HLOOKUP($BT502,Prisudvikling!$CC$7:$KP$63,H$3)&gt;0,HLOOKUP($BT502,Prisudvikling!$CC$7:$KP$63,H$3),"")</f>
        <v>106</v>
      </c>
      <c r="I502" s="105">
        <f>IF(HLOOKUP($BT502,Prisudvikling!$CC$7:$KP$63,I$3)&gt;0,HLOOKUP($BT502,Prisudvikling!$CC$7:$KP$63,I$3),"")</f>
        <v>305</v>
      </c>
      <c r="J502" s="105">
        <f>IF(HLOOKUP($BT502,Prisudvikling!$CC$7:$KP$63,J$3)&gt;0,HLOOKUP($BT502,Prisudvikling!$CC$7:$KP$63,J$3),"")</f>
        <v>754</v>
      </c>
      <c r="K502" s="105">
        <f>IF(HLOOKUP($BT502,Prisudvikling!$CC$7:$KP$63,K$3)&gt;0,HLOOKUP($BT502,Prisudvikling!$CC$7:$KP$63,K$3),"")</f>
        <v>180</v>
      </c>
      <c r="L502" s="105">
        <f>IF(HLOOKUP($BT502,Prisudvikling!$CC$7:$KP$63,L$3)&gt;0,HLOOKUP($BT502,Prisudvikling!$CC$7:$KP$63,L$3),"")</f>
        <v>180</v>
      </c>
      <c r="M502" s="105">
        <f>IF(HLOOKUP($BT502,Prisudvikling!$CC$7:$KP$63,M$3)&gt;0,HLOOKUP($BT502,Prisudvikling!$CC$7:$KP$63,M$3),"")</f>
        <v>180</v>
      </c>
      <c r="N502" s="105">
        <f>IF(HLOOKUP($BT502,Prisudvikling!$CC$7:$KP$63,N$3)&gt;0,HLOOKUP($BT502,Prisudvikling!$CC$7:$KP$63,N$3),"")</f>
        <v>1225</v>
      </c>
      <c r="O502" s="105">
        <f>IF(HLOOKUP($BT502,Prisudvikling!$CC$7:$KP$63,O$3)&gt;0,HLOOKUP($BT502,Prisudvikling!$CC$7:$KP$63,O$3),"")</f>
        <v>540.25</v>
      </c>
      <c r="P502" s="105">
        <f>IF(HLOOKUP($BT502,Prisudvikling!$CC$7:$KP$63,P$3)&gt;0,HLOOKUP($BT502,Prisudvikling!$CC$7:$KP$63,P$3),"")</f>
        <v>560</v>
      </c>
      <c r="Q502" s="105">
        <f>IF(HLOOKUP($BT502,Prisudvikling!$CC$7:$KP$63,Q$3)&gt;0,HLOOKUP($BT502,Prisudvikling!$CC$7:$KP$63,Q$3),"")</f>
        <v>1300</v>
      </c>
      <c r="R502" s="105">
        <f>IF(HLOOKUP($BT502,Prisudvikling!$CC$7:$KP$63,R$3)&gt;0,HLOOKUP($BT502,Prisudvikling!$CC$7:$KP$63,R$3),"")</f>
        <v>899</v>
      </c>
      <c r="S502" s="105">
        <f>IF(HLOOKUP($BT502,Prisudvikling!$CC$7:$KP$63,S$3)&gt;0,HLOOKUP($BT502,Prisudvikling!$CC$7:$KP$63,S$3),"")</f>
        <v>515</v>
      </c>
      <c r="T502" s="105">
        <f>IF(HLOOKUP($BT502,Prisudvikling!$CC$7:$KP$63,T$3)&gt;0,HLOOKUP($BT502,Prisudvikling!$CC$7:$KP$63,T$3),"")</f>
        <v>495</v>
      </c>
      <c r="U502" s="105">
        <f>IF(HLOOKUP($BT502,Prisudvikling!$CC$7:$KP$63,U$3)&gt;0,HLOOKUP($BT502,Prisudvikling!$CC$7:$KP$63,U$3),"")</f>
        <v>208.25</v>
      </c>
      <c r="V502" s="105">
        <f>IF(HLOOKUP($BT502,Prisudvikling!$CC$7:$KP$63,V$3)&gt;0,HLOOKUP($BT502,Prisudvikling!$CC$7:$KP$63,V$3),"")</f>
        <v>212.75</v>
      </c>
      <c r="W502" s="105">
        <f>IF(HLOOKUP($BT502,Prisudvikling!$CC$7:$KP$63,W$3)&gt;0,HLOOKUP($BT502,Prisudvikling!$CC$7:$KP$63,W$3),"")</f>
        <v>242.25</v>
      </c>
      <c r="X502" s="32" t="str">
        <f>IF(HLOOKUP($BT502,Prisudvikling!$CC$7:$KP$63,X$3)&gt;0,HLOOKUP($BT502,Prisudvikling!$CC$7:$KP$63,X$3),"")</f>
        <v/>
      </c>
      <c r="Y502" s="32">
        <f>IF(HLOOKUP($BT502,Prisudvikling!$CC$7:$KP$63,Y$3)&gt;0,HLOOKUP($BT502,Prisudvikling!$CC$7:$KP$63,Y$3),"")</f>
        <v>1.6</v>
      </c>
      <c r="Z502" s="32">
        <f>IF(HLOOKUP($BT502,Prisudvikling!$CC$7:$KP$63,Z$3)&gt;0,HLOOKUP($BT502,Prisudvikling!$CC$7:$KP$63,Z$3),"")</f>
        <v>4.23088546388637</v>
      </c>
      <c r="AA502" s="32">
        <f>IF(HLOOKUP($BT502,Prisudvikling!$CC$7:$KP$63,AA$3)&gt;0,HLOOKUP($BT502,Prisudvikling!$CC$7:$KP$63,AA$3),"")</f>
        <v>2.9</v>
      </c>
      <c r="AB502" s="32">
        <f>IF(HLOOKUP($BT502,Prisudvikling!$CC$7:$KP$63,AB$3)&gt;0,HLOOKUP($BT502,Prisudvikling!$CC$7:$KP$63,AB$3),"")</f>
        <v>14</v>
      </c>
      <c r="AC502" s="32">
        <f>IF(HLOOKUP($BT502,Prisudvikling!$CC$7:$KP$63,AC$3)&gt;0,HLOOKUP($BT502,Prisudvikling!$CC$7:$KP$63,AC$3),"")</f>
        <v>11</v>
      </c>
      <c r="AD502" s="32" t="str">
        <f>IF(HLOOKUP($BT502,Prisudvikling!$CC$7:$KP$63,AD$3)&gt;0,HLOOKUP($BT502,Prisudvikling!$CC$7:$KP$63,AD$3),"")</f>
        <v/>
      </c>
      <c r="AE502" s="32" t="str">
        <f>IF(HLOOKUP($BT502,Prisudvikling!$CC$7:$KP$63,AE$3)&gt;0,HLOOKUP($BT502,Prisudvikling!$CC$7:$KP$63,AE$3),"")</f>
        <v/>
      </c>
      <c r="AF502" s="32">
        <f>IF(HLOOKUP($BT502,Prisudvikling!$CC$7:$KP$63,AF$3)&gt;0,HLOOKUP($BT502,Prisudvikling!$CC$7:$KP$63,AF$3),"")</f>
        <v>1260</v>
      </c>
      <c r="AG502" s="32">
        <f>IF(HLOOKUP($BT502,Prisudvikling!$CC$7:$KP$63,AG$3)&gt;0,HLOOKUP($BT502,Prisudvikling!$CC$7:$KP$63,AG$3),"")</f>
        <v>3340</v>
      </c>
      <c r="AH502" s="32">
        <f>IF(HLOOKUP($BT502,Prisudvikling!$CC$7:$KP$63,AH$3)&gt;0,HLOOKUP($BT502,Prisudvikling!$CC$7:$KP$63,AH$3),"")</f>
        <v>2290</v>
      </c>
      <c r="AI502" s="32">
        <f>IF(HLOOKUP($BT502,Prisudvikling!$CC$7:$KP$63,AI$3)&gt;0,HLOOKUP($BT502,Prisudvikling!$CC$7:$KP$63,AI$3),"")</f>
        <v>11050</v>
      </c>
      <c r="AJ502" s="32">
        <f>IF(HLOOKUP($BT502,Prisudvikling!$CC$7:$KP$63,AJ$3)&gt;0,HLOOKUP($BT502,Prisudvikling!$CC$7:$KP$63,AJ$3),"")</f>
        <v>8680</v>
      </c>
      <c r="AK502" s="32" t="str">
        <f>IF(HLOOKUP($BT502,Prisudvikling!$CC$7:$KP$63,AK$3)&gt;0,HLOOKUP($BT502,Prisudvikling!$CC$7:$KP$63,AK$3),"")</f>
        <v xml:space="preserve"> </v>
      </c>
      <c r="AL502" s="32" t="str">
        <f>IF(HLOOKUP($BT502,Prisudvikling!$CC$7:$KP$63,AL$3)&gt;0,HLOOKUP($BT502,Prisudvikling!$CC$7:$KP$63,AL$3),"")</f>
        <v/>
      </c>
      <c r="AM502" s="32" t="str">
        <f>IF(HLOOKUP($BT502,Prisudvikling!$CC$7:$KP$63,AM$3)&gt;0,HLOOKUP($BT502,Prisudvikling!$CC$7:$KP$63,AM$3),"")</f>
        <v/>
      </c>
      <c r="AN502" s="113">
        <f>IF(HLOOKUP($BT502,Prisudvikling!$CC$7:$KP$63,AN$3)&gt;0,HLOOKUP($BT502,Prisudvikling!$CC$7:$KP$63,AN$3),"")</f>
        <v>179.06459212770793</v>
      </c>
      <c r="AO502" s="113">
        <f>IF(HLOOKUP($BT502,Prisudvikling!$CC$7:$KP$63,AO$3)&gt;0,HLOOKUP($BT502,Prisudvikling!$CC$7:$KP$63,AO$3),"")</f>
        <v>187.1</v>
      </c>
      <c r="AP502" s="113">
        <f>IF(HLOOKUP($BT502,Prisudvikling!$CC$7:$KP$63,AP$3)&gt;0,HLOOKUP($BT502,Prisudvikling!$CC$7:$KP$63,AP$3),"")</f>
        <v>177.17130739578906</v>
      </c>
      <c r="AQ502" s="113">
        <f>IF(HLOOKUP($BT502,Prisudvikling!$CC$7:$KP$63,AQ$3)&gt;0,HLOOKUP($BT502,Prisudvikling!$CC$7:$KP$63,AQ$3),"")</f>
        <v>152.11557724555115</v>
      </c>
      <c r="AR502" s="113">
        <f>IF(HLOOKUP($BT502,Prisudvikling!$CC$7:$KP$63,AR$3)&gt;0,HLOOKUP($BT502,Prisudvikling!$CC$7:$KP$63,AR$3),"")</f>
        <v>160.1</v>
      </c>
      <c r="AS502" s="113">
        <f>IF(HLOOKUP($BT502,Prisudvikling!$CC$7:$KP$63,AS$3)&gt;0,HLOOKUP($BT502,Prisudvikling!$CC$7:$KP$63,AS$3),"")</f>
        <v>138.4036850431433</v>
      </c>
      <c r="AT502" s="113">
        <f>IF(HLOOKUP($BT502,Prisudvikling!$CC$7:$KP$63,AT$3)&gt;0,HLOOKUP($BT502,Prisudvikling!$CC$7:$KP$63,AT$3),"")</f>
        <v>122.68236656043361</v>
      </c>
      <c r="AU502" s="113">
        <f>IF(HLOOKUP($BT502,Prisudvikling!$CC$7:$KP$63,AU$3)&gt;0,HLOOKUP($BT502,Prisudvikling!$CC$7:$KP$63,AU$3),"")</f>
        <v>130.69999999999999</v>
      </c>
      <c r="AV502" s="113" t="str">
        <f>IF(HLOOKUP($BT502,Prisudvikling!$CC$7:$KP$63,AV$3)&gt;0,HLOOKUP($BT502,Prisudvikling!$CC$7:$KP$63,AV$3),"")</f>
        <v/>
      </c>
      <c r="AW502" s="113">
        <f>IF(HLOOKUP($BT502,Prisudvikling!$CC$7:$KP$63,AW$3)&gt;0,HLOOKUP($BT502,Prisudvikling!$CC$7:$KP$63,AW$3),"")</f>
        <v>145.74550208631294</v>
      </c>
      <c r="AX502" s="113">
        <f>IF(HLOOKUP($BT502,Prisudvikling!$CC$7:$KP$63,AX$3)&gt;0,HLOOKUP($BT502,Prisudvikling!$CC$7:$KP$63,AX$3),"")</f>
        <v>153.69999999999999</v>
      </c>
      <c r="BT502">
        <f t="shared" si="32"/>
        <v>179</v>
      </c>
    </row>
    <row r="503" spans="1:72" x14ac:dyDescent="0.2">
      <c r="A503" s="82">
        <f>IF(HLOOKUP($BT503,Prisudvikling!$CC$7:$KP$63,D$3)&gt;0,YEAR(C503),0)</f>
        <v>2014</v>
      </c>
      <c r="B503" s="82">
        <f>IF(HLOOKUP($BT503,Prisudvikling!$CC$7:$KP$63,D$3)&gt;0,MONTH(C503),0)</f>
        <v>11</v>
      </c>
      <c r="C503" s="65">
        <f>IF(HLOOKUP($BT503,Prisudvikling!$CC$7:$KP$63,D$3)&gt;0,HLOOKUP($BT503,Prisudvikling!$CC$7:$KP$63,C$3),"")</f>
        <v>41964</v>
      </c>
      <c r="D503" s="105">
        <f>IF(HLOOKUP($BT503,Prisudvikling!$CC$7:$KP$63,D$3)&gt;0,HLOOKUP($BT503,Prisudvikling!$CC$7:$KP$63,D$3),"")</f>
        <v>122</v>
      </c>
      <c r="E503" s="105">
        <f>IF(HLOOKUP($BT503,Prisudvikling!$CC$7:$KP$63,E$3)&gt;0,HLOOKUP($BT503,Prisudvikling!$CC$7:$KP$63,E$3),"")</f>
        <v>118</v>
      </c>
      <c r="F503" s="105">
        <f>IF(HLOOKUP($BT503,Prisudvikling!$CC$7:$KP$63,F$3)&gt;0,HLOOKUP($BT503,Prisudvikling!$CC$7:$KP$63,F$3),"")</f>
        <v>110</v>
      </c>
      <c r="G503" s="105">
        <f>IF(HLOOKUP($BT503,Prisudvikling!$CC$7:$KP$63,G$3)&gt;0,HLOOKUP($BT503,Prisudvikling!$CC$7:$KP$63,G$3),"")</f>
        <v>145</v>
      </c>
      <c r="H503" s="105">
        <f>IF(HLOOKUP($BT503,Prisudvikling!$CC$7:$KP$63,H$3)&gt;0,HLOOKUP($BT503,Prisudvikling!$CC$7:$KP$63,H$3),"")</f>
        <v>106</v>
      </c>
      <c r="I503" s="105">
        <f>IF(HLOOKUP($BT503,Prisudvikling!$CC$7:$KP$63,I$3)&gt;0,HLOOKUP($BT503,Prisudvikling!$CC$7:$KP$63,I$3),"")</f>
        <v>312.82</v>
      </c>
      <c r="J503" s="105">
        <f>IF(HLOOKUP($BT503,Prisudvikling!$CC$7:$KP$63,J$3)&gt;0,HLOOKUP($BT503,Prisudvikling!$CC$7:$KP$63,J$3),"")</f>
        <v>754</v>
      </c>
      <c r="K503" s="105">
        <f>IF(HLOOKUP($BT503,Prisudvikling!$CC$7:$KP$63,K$3)&gt;0,HLOOKUP($BT503,Prisudvikling!$CC$7:$KP$63,K$3),"")</f>
        <v>181.75</v>
      </c>
      <c r="L503" s="105">
        <f>IF(HLOOKUP($BT503,Prisudvikling!$CC$7:$KP$63,L$3)&gt;0,HLOOKUP($BT503,Prisudvikling!$CC$7:$KP$63,L$3),"")</f>
        <v>180</v>
      </c>
      <c r="M503" s="105">
        <f>IF(HLOOKUP($BT503,Prisudvikling!$CC$7:$KP$63,M$3)&gt;0,HLOOKUP($BT503,Prisudvikling!$CC$7:$KP$63,M$3),"")</f>
        <v>180.5</v>
      </c>
      <c r="N503" s="105">
        <f>IF(HLOOKUP($BT503,Prisudvikling!$CC$7:$KP$63,N$3)&gt;0,HLOOKUP($BT503,Prisudvikling!$CC$7:$KP$63,N$3),"")</f>
        <v>1230</v>
      </c>
      <c r="O503" s="105">
        <f>IF(HLOOKUP($BT503,Prisudvikling!$CC$7:$KP$63,O$3)&gt;0,HLOOKUP($BT503,Prisudvikling!$CC$7:$KP$63,O$3),"")</f>
        <v>540.25</v>
      </c>
      <c r="P503" s="105">
        <f>IF(HLOOKUP($BT503,Prisudvikling!$CC$7:$KP$63,P$3)&gt;0,HLOOKUP($BT503,Prisudvikling!$CC$7:$KP$63,P$3),"")</f>
        <v>560</v>
      </c>
      <c r="Q503" s="105">
        <f>IF(HLOOKUP($BT503,Prisudvikling!$CC$7:$KP$63,Q$3)&gt;0,HLOOKUP($BT503,Prisudvikling!$CC$7:$KP$63,Q$3),"")</f>
        <v>1300</v>
      </c>
      <c r="R503" s="105">
        <f>IF(HLOOKUP($BT503,Prisudvikling!$CC$7:$KP$63,R$3)&gt;0,HLOOKUP($BT503,Prisudvikling!$CC$7:$KP$63,R$3),"")</f>
        <v>896</v>
      </c>
      <c r="S503" s="105">
        <f>IF(HLOOKUP($BT503,Prisudvikling!$CC$7:$KP$63,S$3)&gt;0,HLOOKUP($BT503,Prisudvikling!$CC$7:$KP$63,S$3),"")</f>
        <v>511</v>
      </c>
      <c r="T503" s="105">
        <f>IF(HLOOKUP($BT503,Prisudvikling!$CC$7:$KP$63,T$3)&gt;0,HLOOKUP($BT503,Prisudvikling!$CC$7:$KP$63,T$3),"")</f>
        <v>495</v>
      </c>
      <c r="U503" s="105">
        <f>IF(HLOOKUP($BT503,Prisudvikling!$CC$7:$KP$63,U$3)&gt;0,HLOOKUP($BT503,Prisudvikling!$CC$7:$KP$63,U$3),"")</f>
        <v>209</v>
      </c>
      <c r="V503" s="105">
        <f>IF(HLOOKUP($BT503,Prisudvikling!$CC$7:$KP$63,V$3)&gt;0,HLOOKUP($BT503,Prisudvikling!$CC$7:$KP$63,V$3),"")</f>
        <v>213.5</v>
      </c>
      <c r="W503" s="105">
        <f>IF(HLOOKUP($BT503,Prisudvikling!$CC$7:$KP$63,W$3)&gt;0,HLOOKUP($BT503,Prisudvikling!$CC$7:$KP$63,W$3),"")</f>
        <v>243</v>
      </c>
      <c r="X503" s="32" t="str">
        <f>IF(HLOOKUP($BT503,Prisudvikling!$CC$7:$KP$63,X$3)&gt;0,HLOOKUP($BT503,Prisudvikling!$CC$7:$KP$63,X$3),"")</f>
        <v/>
      </c>
      <c r="Y503" s="32">
        <f>IF(HLOOKUP($BT503,Prisudvikling!$CC$7:$KP$63,Y$3)&gt;0,HLOOKUP($BT503,Prisudvikling!$CC$7:$KP$63,Y$3),"")</f>
        <v>1.6</v>
      </c>
      <c r="Z503" s="32">
        <f>IF(HLOOKUP($BT503,Prisudvikling!$CC$7:$KP$63,Z$3)&gt;0,HLOOKUP($BT503,Prisudvikling!$CC$7:$KP$63,Z$3),"")</f>
        <v>4.5</v>
      </c>
      <c r="AA503" s="32">
        <f>IF(HLOOKUP($BT503,Prisudvikling!$CC$7:$KP$63,AA$3)&gt;0,HLOOKUP($BT503,Prisudvikling!$CC$7:$KP$63,AA$3),"")</f>
        <v>2.9</v>
      </c>
      <c r="AB503" s="32">
        <f>IF(HLOOKUP($BT503,Prisudvikling!$CC$7:$KP$63,AB$3)&gt;0,HLOOKUP($BT503,Prisudvikling!$CC$7:$KP$63,AB$3),"")</f>
        <v>14</v>
      </c>
      <c r="AC503" s="32">
        <f>IF(HLOOKUP($BT503,Prisudvikling!$CC$7:$KP$63,AC$3)&gt;0,HLOOKUP($BT503,Prisudvikling!$CC$7:$KP$63,AC$3),"")</f>
        <v>11</v>
      </c>
      <c r="AD503" s="32" t="str">
        <f>IF(HLOOKUP($BT503,Prisudvikling!$CC$7:$KP$63,AD$3)&gt;0,HLOOKUP($BT503,Prisudvikling!$CC$7:$KP$63,AD$3),"")</f>
        <v/>
      </c>
      <c r="AE503" s="32" t="str">
        <f>IF(HLOOKUP($BT503,Prisudvikling!$CC$7:$KP$63,AE$3)&gt;0,HLOOKUP($BT503,Prisudvikling!$CC$7:$KP$63,AE$3),"")</f>
        <v/>
      </c>
      <c r="AF503" s="32">
        <f>IF(HLOOKUP($BT503,Prisudvikling!$CC$7:$KP$63,AF$3)&gt;0,HLOOKUP($BT503,Prisudvikling!$CC$7:$KP$63,AF$3),"")</f>
        <v>1260</v>
      </c>
      <c r="AG503" s="32">
        <f>IF(HLOOKUP($BT503,Prisudvikling!$CC$7:$KP$63,AG$3)&gt;0,HLOOKUP($BT503,Prisudvikling!$CC$7:$KP$63,AG$3),"")</f>
        <v>3550</v>
      </c>
      <c r="AH503" s="32">
        <f>IF(HLOOKUP($BT503,Prisudvikling!$CC$7:$KP$63,AH$3)&gt;0,HLOOKUP($BT503,Prisudvikling!$CC$7:$KP$63,AH$3),"")</f>
        <v>2290</v>
      </c>
      <c r="AI503" s="32">
        <f>IF(HLOOKUP($BT503,Prisudvikling!$CC$7:$KP$63,AI$3)&gt;0,HLOOKUP($BT503,Prisudvikling!$CC$7:$KP$63,AI$3),"")</f>
        <v>11050</v>
      </c>
      <c r="AJ503" s="32">
        <f>IF(HLOOKUP($BT503,Prisudvikling!$CC$7:$KP$63,AJ$3)&gt;0,HLOOKUP($BT503,Prisudvikling!$CC$7:$KP$63,AJ$3),"")</f>
        <v>8680</v>
      </c>
      <c r="AK503" s="32" t="str">
        <f>IF(HLOOKUP($BT503,Prisudvikling!$CC$7:$KP$63,AK$3)&gt;0,HLOOKUP($BT503,Prisudvikling!$CC$7:$KP$63,AK$3),"")</f>
        <v xml:space="preserve"> </v>
      </c>
      <c r="AL503" s="32" t="str">
        <f>IF(HLOOKUP($BT503,Prisudvikling!$CC$7:$KP$63,AL$3)&gt;0,HLOOKUP($BT503,Prisudvikling!$CC$7:$KP$63,AL$3),"")</f>
        <v/>
      </c>
      <c r="AM503" s="32" t="str">
        <f>IF(HLOOKUP($BT503,Prisudvikling!$CC$7:$KP$63,AM$3)&gt;0,HLOOKUP($BT503,Prisudvikling!$CC$7:$KP$63,AM$3),"")</f>
        <v/>
      </c>
      <c r="AN503" s="113">
        <f>IF(HLOOKUP($BT503,Prisudvikling!$CC$7:$KP$63,AN$3)&gt;0,HLOOKUP($BT503,Prisudvikling!$CC$7:$KP$63,AN$3),"")</f>
        <v>180.00628013863547</v>
      </c>
      <c r="AO503" s="113">
        <f>IF(HLOOKUP($BT503,Prisudvikling!$CC$7:$KP$63,AO$3)&gt;0,HLOOKUP($BT503,Prisudvikling!$CC$7:$KP$63,AO$3),"")</f>
        <v>188</v>
      </c>
      <c r="AP503" s="113">
        <f>IF(HLOOKUP($BT503,Prisudvikling!$CC$7:$KP$63,AP$3)&gt;0,HLOOKUP($BT503,Prisudvikling!$CC$7:$KP$63,AP$3),"")</f>
        <v>177.83856068501288</v>
      </c>
      <c r="AQ503" s="113">
        <f>IF(HLOOKUP($BT503,Prisudvikling!$CC$7:$KP$63,AQ$3)&gt;0,HLOOKUP($BT503,Prisudvikling!$CC$7:$KP$63,AQ$3),"")</f>
        <v>152.83201565513173</v>
      </c>
      <c r="AR503" s="113">
        <f>IF(HLOOKUP($BT503,Prisudvikling!$CC$7:$KP$63,AR$3)&gt;0,HLOOKUP($BT503,Prisudvikling!$CC$7:$KP$63,AR$3),"")</f>
        <v>160.80000000000001</v>
      </c>
      <c r="AS503" s="113">
        <f>IF(HLOOKUP($BT503,Prisudvikling!$CC$7:$KP$63,AS$3)&gt;0,HLOOKUP($BT503,Prisudvikling!$CC$7:$KP$63,AS$3),"")</f>
        <v>139.25904103207063</v>
      </c>
      <c r="AT503" s="113">
        <f>IF(HLOOKUP($BT503,Prisudvikling!$CC$7:$KP$63,AT$3)&gt;0,HLOOKUP($BT503,Prisudvikling!$CC$7:$KP$63,AT$3),"")</f>
        <v>122.71189138570185</v>
      </c>
      <c r="AU503" s="113">
        <f>IF(HLOOKUP($BT503,Prisudvikling!$CC$7:$KP$63,AU$3)&gt;0,HLOOKUP($BT503,Prisudvikling!$CC$7:$KP$63,AU$3),"")</f>
        <v>130.69999999999999</v>
      </c>
      <c r="AV503" s="113" t="str">
        <f>IF(HLOOKUP($BT503,Prisudvikling!$CC$7:$KP$63,AV$3)&gt;0,HLOOKUP($BT503,Prisudvikling!$CC$7:$KP$63,AV$3),"")</f>
        <v/>
      </c>
      <c r="AW503" s="113">
        <f>IF(HLOOKUP($BT503,Prisudvikling!$CC$7:$KP$63,AW$3)&gt;0,HLOOKUP($BT503,Prisudvikling!$CC$7:$KP$63,AW$3),"")</f>
        <v>146.20304935410218</v>
      </c>
      <c r="AX503" s="113">
        <f>IF(HLOOKUP($BT503,Prisudvikling!$CC$7:$KP$63,AX$3)&gt;0,HLOOKUP($BT503,Prisudvikling!$CC$7:$KP$63,AX$3),"")</f>
        <v>154.19999999999999</v>
      </c>
      <c r="BT503">
        <f t="shared" si="32"/>
        <v>180</v>
      </c>
    </row>
    <row r="504" spans="1:72" x14ac:dyDescent="0.2">
      <c r="A504" s="82">
        <f>IF(HLOOKUP($BT504,Prisudvikling!$CC$7:$KP$63,D$3)&gt;0,YEAR(C504),0)</f>
        <v>2014</v>
      </c>
      <c r="B504" s="82">
        <f>IF(HLOOKUP($BT504,Prisudvikling!$CC$7:$KP$63,D$3)&gt;0,MONTH(C504),0)</f>
        <v>11</v>
      </c>
      <c r="C504" s="65">
        <f>IF(HLOOKUP($BT504,Prisudvikling!$CC$7:$KP$63,D$3)&gt;0,HLOOKUP($BT504,Prisudvikling!$CC$7:$KP$63,C$3),"")</f>
        <v>41971</v>
      </c>
      <c r="D504" s="105">
        <f>IF(HLOOKUP($BT504,Prisudvikling!$CC$7:$KP$63,D$3)&gt;0,HLOOKUP($BT504,Prisudvikling!$CC$7:$KP$63,D$3),"")</f>
        <v>123</v>
      </c>
      <c r="E504" s="105">
        <f>IF(HLOOKUP($BT504,Prisudvikling!$CC$7:$KP$63,E$3)&gt;0,HLOOKUP($BT504,Prisudvikling!$CC$7:$KP$63,E$3),"")</f>
        <v>120</v>
      </c>
      <c r="F504" s="105">
        <f>IF(HLOOKUP($BT504,Prisudvikling!$CC$7:$KP$63,F$3)&gt;0,HLOOKUP($BT504,Prisudvikling!$CC$7:$KP$63,F$3),"")</f>
        <v>113</v>
      </c>
      <c r="G504" s="105">
        <f>IF(HLOOKUP($BT504,Prisudvikling!$CC$7:$KP$63,G$3)&gt;0,HLOOKUP($BT504,Prisudvikling!$CC$7:$KP$63,G$3),"")</f>
        <v>145</v>
      </c>
      <c r="H504" s="105">
        <f>IF(HLOOKUP($BT504,Prisudvikling!$CC$7:$KP$63,H$3)&gt;0,HLOOKUP($BT504,Prisudvikling!$CC$7:$KP$63,H$3),"")</f>
        <v>108</v>
      </c>
      <c r="I504" s="105">
        <f>IF(HLOOKUP($BT504,Prisudvikling!$CC$7:$KP$63,I$3)&gt;0,HLOOKUP($BT504,Prisudvikling!$CC$7:$KP$63,I$3),"")</f>
        <v>299</v>
      </c>
      <c r="J504" s="105">
        <f>IF(HLOOKUP($BT504,Prisudvikling!$CC$7:$KP$63,J$3)&gt;0,HLOOKUP($BT504,Prisudvikling!$CC$7:$KP$63,J$3),"")</f>
        <v>757</v>
      </c>
      <c r="K504" s="105">
        <f>IF(HLOOKUP($BT504,Prisudvikling!$CC$7:$KP$63,K$3)&gt;0,HLOOKUP($BT504,Prisudvikling!$CC$7:$KP$63,K$3),"")</f>
        <v>183</v>
      </c>
      <c r="L504" s="105">
        <f>IF(HLOOKUP($BT504,Prisudvikling!$CC$7:$KP$63,L$3)&gt;0,HLOOKUP($BT504,Prisudvikling!$CC$7:$KP$63,L$3),"")</f>
        <v>180</v>
      </c>
      <c r="M504" s="105">
        <f>IF(HLOOKUP($BT504,Prisudvikling!$CC$7:$KP$63,M$3)&gt;0,HLOOKUP($BT504,Prisudvikling!$CC$7:$KP$63,M$3),"")</f>
        <v>180</v>
      </c>
      <c r="N504" s="105">
        <f>IF(HLOOKUP($BT504,Prisudvikling!$CC$7:$KP$63,N$3)&gt;0,HLOOKUP($BT504,Prisudvikling!$CC$7:$KP$63,N$3),"")</f>
        <v>1300.75</v>
      </c>
      <c r="O504" s="105">
        <f>IF(HLOOKUP($BT504,Prisudvikling!$CC$7:$KP$63,O$3)&gt;0,HLOOKUP($BT504,Prisudvikling!$CC$7:$KP$63,O$3),"")</f>
        <v>537.25</v>
      </c>
      <c r="P504" s="105">
        <f>IF(HLOOKUP($BT504,Prisudvikling!$CC$7:$KP$63,P$3)&gt;0,HLOOKUP($BT504,Prisudvikling!$CC$7:$KP$63,P$3),"")</f>
        <v>560</v>
      </c>
      <c r="Q504" s="105">
        <f>IF(HLOOKUP($BT504,Prisudvikling!$CC$7:$KP$63,Q$3)&gt;0,HLOOKUP($BT504,Prisudvikling!$CC$7:$KP$63,Q$3),"")</f>
        <v>1300</v>
      </c>
      <c r="R504" s="105">
        <f>IF(HLOOKUP($BT504,Prisudvikling!$CC$7:$KP$63,R$3)&gt;0,HLOOKUP($BT504,Prisudvikling!$CC$7:$KP$63,R$3),"")</f>
        <v>896</v>
      </c>
      <c r="S504" s="105">
        <f>IF(HLOOKUP($BT504,Prisudvikling!$CC$7:$KP$63,S$3)&gt;0,HLOOKUP($BT504,Prisudvikling!$CC$7:$KP$63,S$3),"")</f>
        <v>511</v>
      </c>
      <c r="T504" s="105">
        <f>IF(HLOOKUP($BT504,Prisudvikling!$CC$7:$KP$63,T$3)&gt;0,HLOOKUP($BT504,Prisudvikling!$CC$7:$KP$63,T$3),"")</f>
        <v>495</v>
      </c>
      <c r="U504" s="105">
        <f>IF(HLOOKUP($BT504,Prisudvikling!$CC$7:$KP$63,U$3)&gt;0,HLOOKUP($BT504,Prisudvikling!$CC$7:$KP$63,U$3),"")</f>
        <v>207.5</v>
      </c>
      <c r="V504" s="105">
        <f>IF(HLOOKUP($BT504,Prisudvikling!$CC$7:$KP$63,V$3)&gt;0,HLOOKUP($BT504,Prisudvikling!$CC$7:$KP$63,V$3),"")</f>
        <v>212.75</v>
      </c>
      <c r="W504" s="105">
        <f>IF(HLOOKUP($BT504,Prisudvikling!$CC$7:$KP$63,W$3)&gt;0,HLOOKUP($BT504,Prisudvikling!$CC$7:$KP$63,W$3),"")</f>
        <v>240.75</v>
      </c>
      <c r="X504" s="32" t="str">
        <f>IF(HLOOKUP($BT504,Prisudvikling!$CC$7:$KP$63,X$3)&gt;0,HLOOKUP($BT504,Prisudvikling!$CC$7:$KP$63,X$3),"")</f>
        <v/>
      </c>
      <c r="Y504" s="32">
        <f>IF(HLOOKUP($BT504,Prisudvikling!$CC$7:$KP$63,Y$3)&gt;0,HLOOKUP($BT504,Prisudvikling!$CC$7:$KP$63,Y$3),"")</f>
        <v>1.6</v>
      </c>
      <c r="Z504" s="32">
        <f>IF(HLOOKUP($BT504,Prisudvikling!$CC$7:$KP$63,Z$3)&gt;0,HLOOKUP($BT504,Prisudvikling!$CC$7:$KP$63,Z$3),"")</f>
        <v>4.5</v>
      </c>
      <c r="AA504" s="32">
        <f>IF(HLOOKUP($BT504,Prisudvikling!$CC$7:$KP$63,AA$3)&gt;0,HLOOKUP($BT504,Prisudvikling!$CC$7:$KP$63,AA$3),"")</f>
        <v>2.9</v>
      </c>
      <c r="AB504" s="32">
        <f>IF(HLOOKUP($BT504,Prisudvikling!$CC$7:$KP$63,AB$3)&gt;0,HLOOKUP($BT504,Prisudvikling!$CC$7:$KP$63,AB$3),"")</f>
        <v>14</v>
      </c>
      <c r="AC504" s="32">
        <f>IF(HLOOKUP($BT504,Prisudvikling!$CC$7:$KP$63,AC$3)&gt;0,HLOOKUP($BT504,Prisudvikling!$CC$7:$KP$63,AC$3),"")</f>
        <v>11</v>
      </c>
      <c r="AD504" s="32" t="str">
        <f>IF(HLOOKUP($BT504,Prisudvikling!$CC$7:$KP$63,AD$3)&gt;0,HLOOKUP($BT504,Prisudvikling!$CC$7:$KP$63,AD$3),"")</f>
        <v/>
      </c>
      <c r="AE504" s="32" t="str">
        <f>IF(HLOOKUP($BT504,Prisudvikling!$CC$7:$KP$63,AE$3)&gt;0,HLOOKUP($BT504,Prisudvikling!$CC$7:$KP$63,AE$3),"")</f>
        <v/>
      </c>
      <c r="AF504" s="32">
        <f>IF(HLOOKUP($BT504,Prisudvikling!$CC$7:$KP$63,AF$3)&gt;0,HLOOKUP($BT504,Prisudvikling!$CC$7:$KP$63,AF$3),"")</f>
        <v>1260</v>
      </c>
      <c r="AG504" s="32">
        <f>IF(HLOOKUP($BT504,Prisudvikling!$CC$7:$KP$63,AG$3)&gt;0,HLOOKUP($BT504,Prisudvikling!$CC$7:$KP$63,AG$3),"")</f>
        <v>3550</v>
      </c>
      <c r="AH504" s="32">
        <f>IF(HLOOKUP($BT504,Prisudvikling!$CC$7:$KP$63,AH$3)&gt;0,HLOOKUP($BT504,Prisudvikling!$CC$7:$KP$63,AH$3),"")</f>
        <v>2290</v>
      </c>
      <c r="AI504" s="32">
        <f>IF(HLOOKUP($BT504,Prisudvikling!$CC$7:$KP$63,AI$3)&gt;0,HLOOKUP($BT504,Prisudvikling!$CC$7:$KP$63,AI$3),"")</f>
        <v>11050</v>
      </c>
      <c r="AJ504" s="32">
        <f>IF(HLOOKUP($BT504,Prisudvikling!$CC$7:$KP$63,AJ$3)&gt;0,HLOOKUP($BT504,Prisudvikling!$CC$7:$KP$63,AJ$3),"")</f>
        <v>8680</v>
      </c>
      <c r="AK504" s="32" t="str">
        <f>IF(HLOOKUP($BT504,Prisudvikling!$CC$7:$KP$63,AK$3)&gt;0,HLOOKUP($BT504,Prisudvikling!$CC$7:$KP$63,AK$3),"")</f>
        <v xml:space="preserve"> </v>
      </c>
      <c r="AL504" s="32" t="str">
        <f>IF(HLOOKUP($BT504,Prisudvikling!$CC$7:$KP$63,AL$3)&gt;0,HLOOKUP($BT504,Prisudvikling!$CC$7:$KP$63,AL$3),"")</f>
        <v/>
      </c>
      <c r="AM504" s="32" t="str">
        <f>IF(HLOOKUP($BT504,Prisudvikling!$CC$7:$KP$63,AM$3)&gt;0,HLOOKUP($BT504,Prisudvikling!$CC$7:$KP$63,AM$3),"")</f>
        <v/>
      </c>
      <c r="AN504" s="113">
        <f>IF(HLOOKUP($BT504,Prisudvikling!$CC$7:$KP$63,AN$3)&gt;0,HLOOKUP($BT504,Prisudvikling!$CC$7:$KP$63,AN$3),"")</f>
        <v>179.52788129677182</v>
      </c>
      <c r="AO504" s="113">
        <f>IF(HLOOKUP($BT504,Prisudvikling!$CC$7:$KP$63,AO$3)&gt;0,HLOOKUP($BT504,Prisudvikling!$CC$7:$KP$63,AO$3),"")</f>
        <v>187.5</v>
      </c>
      <c r="AP504" s="113">
        <f>IF(HLOOKUP($BT504,Prisudvikling!$CC$7:$KP$63,AP$3)&gt;0,HLOOKUP($BT504,Prisudvikling!$CC$7:$KP$63,AP$3),"")</f>
        <v>177.45166770902679</v>
      </c>
      <c r="AQ504" s="113">
        <f>IF(HLOOKUP($BT504,Prisudvikling!$CC$7:$KP$63,AQ$3)&gt;0,HLOOKUP($BT504,Prisudvikling!$CC$7:$KP$63,AQ$3),"")</f>
        <v>152.84503272931093</v>
      </c>
      <c r="AR504" s="113">
        <f>IF(HLOOKUP($BT504,Prisudvikling!$CC$7:$KP$63,AR$3)&gt;0,HLOOKUP($BT504,Prisudvikling!$CC$7:$KP$63,AR$3),"")</f>
        <v>160.80000000000001</v>
      </c>
      <c r="AS504" s="113">
        <f>IF(HLOOKUP($BT504,Prisudvikling!$CC$7:$KP$63,AS$3)&gt;0,HLOOKUP($BT504,Prisudvikling!$CC$7:$KP$63,AS$3),"")</f>
        <v>138.84936670577449</v>
      </c>
      <c r="AT504" s="113">
        <f>IF(HLOOKUP($BT504,Prisudvikling!$CC$7:$KP$63,AT$3)&gt;0,HLOOKUP($BT504,Prisudvikling!$CC$7:$KP$63,AT$3),"")</f>
        <v>124.04134403999547</v>
      </c>
      <c r="AU504" s="113">
        <f>IF(HLOOKUP($BT504,Prisudvikling!$CC$7:$KP$63,AU$3)&gt;0,HLOOKUP($BT504,Prisudvikling!$CC$7:$KP$63,AU$3),"")</f>
        <v>132</v>
      </c>
      <c r="AV504" s="113" t="str">
        <f>IF(HLOOKUP($BT504,Prisudvikling!$CC$7:$KP$63,AV$3)&gt;0,HLOOKUP($BT504,Prisudvikling!$CC$7:$KP$63,AV$3),"")</f>
        <v/>
      </c>
      <c r="AW504" s="113">
        <f>IF(HLOOKUP($BT504,Prisudvikling!$CC$7:$KP$63,AW$3)&gt;0,HLOOKUP($BT504,Prisudvikling!$CC$7:$KP$63,AW$3),"")</f>
        <v>146.43553676594547</v>
      </c>
      <c r="AX504" s="113">
        <f>IF(HLOOKUP($BT504,Prisudvikling!$CC$7:$KP$63,AX$3)&gt;0,HLOOKUP($BT504,Prisudvikling!$CC$7:$KP$63,AX$3),"")</f>
        <v>154.4</v>
      </c>
      <c r="BT504">
        <f t="shared" si="32"/>
        <v>181</v>
      </c>
    </row>
    <row r="505" spans="1:72" x14ac:dyDescent="0.2">
      <c r="A505" s="82">
        <f>IF(HLOOKUP($BT505,Prisudvikling!$CC$7:$KP$63,D$3)&gt;0,YEAR(C505),0)</f>
        <v>2014</v>
      </c>
      <c r="B505" s="82">
        <f>IF(HLOOKUP($BT505,Prisudvikling!$CC$7:$KP$63,D$3)&gt;0,MONTH(C505),0)</f>
        <v>12</v>
      </c>
      <c r="C505" s="65">
        <f>IF(HLOOKUP($BT505,Prisudvikling!$CC$7:$KP$63,D$3)&gt;0,HLOOKUP($BT505,Prisudvikling!$CC$7:$KP$63,C$3),"")</f>
        <v>41978</v>
      </c>
      <c r="D505" s="105">
        <f>IF(HLOOKUP($BT505,Prisudvikling!$CC$7:$KP$63,D$3)&gt;0,HLOOKUP($BT505,Prisudvikling!$CC$7:$KP$63,D$3),"")</f>
        <v>126</v>
      </c>
      <c r="E505" s="105">
        <f>IF(HLOOKUP($BT505,Prisudvikling!$CC$7:$KP$63,E$3)&gt;0,HLOOKUP($BT505,Prisudvikling!$CC$7:$KP$63,E$3),"")</f>
        <v>124</v>
      </c>
      <c r="F505" s="105">
        <f>IF(HLOOKUP($BT505,Prisudvikling!$CC$7:$KP$63,F$3)&gt;0,HLOOKUP($BT505,Prisudvikling!$CC$7:$KP$63,F$3),"")</f>
        <v>114</v>
      </c>
      <c r="G505" s="105">
        <f>IF(HLOOKUP($BT505,Prisudvikling!$CC$7:$KP$63,G$3)&gt;0,HLOOKUP($BT505,Prisudvikling!$CC$7:$KP$63,G$3),"")</f>
        <v>146</v>
      </c>
      <c r="H505" s="105">
        <f>IF(HLOOKUP($BT505,Prisudvikling!$CC$7:$KP$63,H$3)&gt;0,HLOOKUP($BT505,Prisudvikling!$CC$7:$KP$63,H$3),"")</f>
        <v>112</v>
      </c>
      <c r="I505" s="105">
        <f>IF(HLOOKUP($BT505,Prisudvikling!$CC$7:$KP$63,I$3)&gt;0,HLOOKUP($BT505,Prisudvikling!$CC$7:$KP$63,I$3),"")</f>
        <v>303</v>
      </c>
      <c r="J505" s="105">
        <f>IF(HLOOKUP($BT505,Prisudvikling!$CC$7:$KP$63,J$3)&gt;0,HLOOKUP($BT505,Prisudvikling!$CC$7:$KP$63,J$3),"")</f>
        <v>757</v>
      </c>
      <c r="K505" s="105">
        <f>IF(HLOOKUP($BT505,Prisudvikling!$CC$7:$KP$63,K$3)&gt;0,HLOOKUP($BT505,Prisudvikling!$CC$7:$KP$63,K$3),"")</f>
        <v>161</v>
      </c>
      <c r="L505" s="105">
        <f>IF(HLOOKUP($BT505,Prisudvikling!$CC$7:$KP$63,L$3)&gt;0,HLOOKUP($BT505,Prisudvikling!$CC$7:$KP$63,L$3),"")</f>
        <v>180</v>
      </c>
      <c r="M505" s="105">
        <f>IF(HLOOKUP($BT505,Prisudvikling!$CC$7:$KP$63,M$3)&gt;0,HLOOKUP($BT505,Prisudvikling!$CC$7:$KP$63,M$3),"")</f>
        <v>184</v>
      </c>
      <c r="N505" s="105">
        <f>IF(HLOOKUP($BT505,Prisudvikling!$CC$7:$KP$63,N$3)&gt;0,HLOOKUP($BT505,Prisudvikling!$CC$7:$KP$63,N$3),"")</f>
        <v>1300.75</v>
      </c>
      <c r="O505" s="105">
        <f>IF(HLOOKUP($BT505,Prisudvikling!$CC$7:$KP$63,O$3)&gt;0,HLOOKUP($BT505,Prisudvikling!$CC$7:$KP$63,O$3),"")</f>
        <v>535</v>
      </c>
      <c r="P505" s="105">
        <f>IF(HLOOKUP($BT505,Prisudvikling!$CC$7:$KP$63,P$3)&gt;0,HLOOKUP($BT505,Prisudvikling!$CC$7:$KP$63,P$3),"")</f>
        <v>560</v>
      </c>
      <c r="Q505" s="105">
        <f>IF(HLOOKUP($BT505,Prisudvikling!$CC$7:$KP$63,Q$3)&gt;0,HLOOKUP($BT505,Prisudvikling!$CC$7:$KP$63,Q$3),"")</f>
        <v>1300</v>
      </c>
      <c r="R505" s="105">
        <f>IF(HLOOKUP($BT505,Prisudvikling!$CC$7:$KP$63,R$3)&gt;0,HLOOKUP($BT505,Prisudvikling!$CC$7:$KP$63,R$3),"")</f>
        <v>896</v>
      </c>
      <c r="S505" s="105">
        <f>IF(HLOOKUP($BT505,Prisudvikling!$CC$7:$KP$63,S$3)&gt;0,HLOOKUP($BT505,Prisudvikling!$CC$7:$KP$63,S$3),"")</f>
        <v>511</v>
      </c>
      <c r="T505" s="105">
        <f>IF(HLOOKUP($BT505,Prisudvikling!$CC$7:$KP$63,T$3)&gt;0,HLOOKUP($BT505,Prisudvikling!$CC$7:$KP$63,T$3),"")</f>
        <v>495</v>
      </c>
      <c r="U505" s="105">
        <f>IF(HLOOKUP($BT505,Prisudvikling!$CC$7:$KP$63,U$3)&gt;0,HLOOKUP($BT505,Prisudvikling!$CC$7:$KP$63,U$3),"")</f>
        <v>208.5</v>
      </c>
      <c r="V505" s="105">
        <f>IF(HLOOKUP($BT505,Prisudvikling!$CC$7:$KP$63,V$3)&gt;0,HLOOKUP($BT505,Prisudvikling!$CC$7:$KP$63,V$3),"")</f>
        <v>213</v>
      </c>
      <c r="W505" s="105">
        <f>IF(HLOOKUP($BT505,Prisudvikling!$CC$7:$KP$63,W$3)&gt;0,HLOOKUP($BT505,Prisudvikling!$CC$7:$KP$63,W$3),"")</f>
        <v>243.5</v>
      </c>
      <c r="X505" s="32" t="str">
        <f>IF(HLOOKUP($BT505,Prisudvikling!$CC$7:$KP$63,X$3)&gt;0,HLOOKUP($BT505,Prisudvikling!$CC$7:$KP$63,X$3),"")</f>
        <v/>
      </c>
      <c r="Y505" s="32">
        <f>IF(HLOOKUP($BT505,Prisudvikling!$CC$7:$KP$63,Y$3)&gt;0,HLOOKUP($BT505,Prisudvikling!$CC$7:$KP$63,Y$3),"")</f>
        <v>1.6</v>
      </c>
      <c r="Z505" s="32">
        <f>IF(HLOOKUP($BT505,Prisudvikling!$CC$7:$KP$63,Z$3)&gt;0,HLOOKUP($BT505,Prisudvikling!$CC$7:$KP$63,Z$3),"")</f>
        <v>4.5</v>
      </c>
      <c r="AA505" s="32">
        <f>IF(HLOOKUP($BT505,Prisudvikling!$CC$7:$KP$63,AA$3)&gt;0,HLOOKUP($BT505,Prisudvikling!$CC$7:$KP$63,AA$3),"")</f>
        <v>2.9</v>
      </c>
      <c r="AB505" s="32">
        <f>IF(HLOOKUP($BT505,Prisudvikling!$CC$7:$KP$63,AB$3)&gt;0,HLOOKUP($BT505,Prisudvikling!$CC$7:$KP$63,AB$3),"")</f>
        <v>14</v>
      </c>
      <c r="AC505" s="32">
        <f>IF(HLOOKUP($BT505,Prisudvikling!$CC$7:$KP$63,AC$3)&gt;0,HLOOKUP($BT505,Prisudvikling!$CC$7:$KP$63,AC$3),"")</f>
        <v>11</v>
      </c>
      <c r="AD505" s="32" t="str">
        <f>IF(HLOOKUP($BT505,Prisudvikling!$CC$7:$KP$63,AD$3)&gt;0,HLOOKUP($BT505,Prisudvikling!$CC$7:$KP$63,AD$3),"")</f>
        <v/>
      </c>
      <c r="AE505" s="32" t="str">
        <f>IF(HLOOKUP($BT505,Prisudvikling!$CC$7:$KP$63,AE$3)&gt;0,HLOOKUP($BT505,Prisudvikling!$CC$7:$KP$63,AE$3),"")</f>
        <v/>
      </c>
      <c r="AF505" s="32">
        <f>IF(HLOOKUP($BT505,Prisudvikling!$CC$7:$KP$63,AF$3)&gt;0,HLOOKUP($BT505,Prisudvikling!$CC$7:$KP$63,AF$3),"")</f>
        <v>1260</v>
      </c>
      <c r="AG505" s="32">
        <f>IF(HLOOKUP($BT505,Prisudvikling!$CC$7:$KP$63,AG$3)&gt;0,HLOOKUP($BT505,Prisudvikling!$CC$7:$KP$63,AG$3),"")</f>
        <v>3550</v>
      </c>
      <c r="AH505" s="32">
        <f>IF(HLOOKUP($BT505,Prisudvikling!$CC$7:$KP$63,AH$3)&gt;0,HLOOKUP($BT505,Prisudvikling!$CC$7:$KP$63,AH$3),"")</f>
        <v>2290</v>
      </c>
      <c r="AI505" s="32">
        <f>IF(HLOOKUP($BT505,Prisudvikling!$CC$7:$KP$63,AI$3)&gt;0,HLOOKUP($BT505,Prisudvikling!$CC$7:$KP$63,AI$3),"")</f>
        <v>11050</v>
      </c>
      <c r="AJ505" s="32">
        <f>IF(HLOOKUP($BT505,Prisudvikling!$CC$7:$KP$63,AJ$3)&gt;0,HLOOKUP($BT505,Prisudvikling!$CC$7:$KP$63,AJ$3),"")</f>
        <v>8680</v>
      </c>
      <c r="AK505" s="32" t="str">
        <f>IF(HLOOKUP($BT505,Prisudvikling!$CC$7:$KP$63,AK$3)&gt;0,HLOOKUP($BT505,Prisudvikling!$CC$7:$KP$63,AK$3),"")</f>
        <v xml:space="preserve"> </v>
      </c>
      <c r="AL505" s="32" t="str">
        <f>IF(HLOOKUP($BT505,Prisudvikling!$CC$7:$KP$63,AL$3)&gt;0,HLOOKUP($BT505,Prisudvikling!$CC$7:$KP$63,AL$3),"")</f>
        <v/>
      </c>
      <c r="AM505" s="32" t="str">
        <f>IF(HLOOKUP($BT505,Prisudvikling!$CC$7:$KP$63,AM$3)&gt;0,HLOOKUP($BT505,Prisudvikling!$CC$7:$KP$63,AM$3),"")</f>
        <v/>
      </c>
      <c r="AN505" s="113">
        <f>IF(HLOOKUP($BT505,Prisudvikling!$CC$7:$KP$63,AN$3)&gt;0,HLOOKUP($BT505,Prisudvikling!$CC$7:$KP$63,AN$3),"")</f>
        <v>181.94448181452964</v>
      </c>
      <c r="AO505" s="113">
        <f>IF(HLOOKUP($BT505,Prisudvikling!$CC$7:$KP$63,AO$3)&gt;0,HLOOKUP($BT505,Prisudvikling!$CC$7:$KP$63,AO$3),"")</f>
        <v>189.9</v>
      </c>
      <c r="AP505" s="113">
        <f>IF(HLOOKUP($BT505,Prisudvikling!$CC$7:$KP$63,AP$3)&gt;0,HLOOKUP($BT505,Prisudvikling!$CC$7:$KP$63,AP$3),"")</f>
        <v>179.98110193451828</v>
      </c>
      <c r="AQ505" s="113">
        <f>IF(HLOOKUP($BT505,Prisudvikling!$CC$7:$KP$63,AQ$3)&gt;0,HLOOKUP($BT505,Prisudvikling!$CC$7:$KP$63,AQ$3),"")</f>
        <v>155.96933083856356</v>
      </c>
      <c r="AR505" s="113">
        <f>IF(HLOOKUP($BT505,Prisudvikling!$CC$7:$KP$63,AR$3)&gt;0,HLOOKUP($BT505,Prisudvikling!$CC$7:$KP$63,AR$3),"")</f>
        <v>164</v>
      </c>
      <c r="AS505" s="113">
        <f>IF(HLOOKUP($BT505,Prisudvikling!$CC$7:$KP$63,AS$3)&gt;0,HLOOKUP($BT505,Prisudvikling!$CC$7:$KP$63,AS$3),"")</f>
        <v>142.95955439060066</v>
      </c>
      <c r="AT505" s="113">
        <f>IF(HLOOKUP($BT505,Prisudvikling!$CC$7:$KP$63,AT$3)&gt;0,HLOOKUP($BT505,Prisudvikling!$CC$7:$KP$63,AT$3),"")</f>
        <v>126.97598160829411</v>
      </c>
      <c r="AU505" s="113">
        <f>IF(HLOOKUP($BT505,Prisudvikling!$CC$7:$KP$63,AU$3)&gt;0,HLOOKUP($BT505,Prisudvikling!$CC$7:$KP$63,AU$3),"")</f>
        <v>135</v>
      </c>
      <c r="AV505" s="113" t="str">
        <f>IF(HLOOKUP($BT505,Prisudvikling!$CC$7:$KP$63,AV$3)&gt;0,HLOOKUP($BT505,Prisudvikling!$CC$7:$KP$63,AV$3),"")</f>
        <v/>
      </c>
      <c r="AW505" s="113">
        <f>IF(HLOOKUP($BT505,Prisudvikling!$CC$7:$KP$63,AW$3)&gt;0,HLOOKUP($BT505,Prisudvikling!$CC$7:$KP$63,AW$3),"")</f>
        <v>149.26109236685713</v>
      </c>
      <c r="AX505" s="113">
        <f>IF(HLOOKUP($BT505,Prisudvikling!$CC$7:$KP$63,AX$3)&gt;0,HLOOKUP($BT505,Prisudvikling!$CC$7:$KP$63,AX$3),"")</f>
        <v>157.30000000000001</v>
      </c>
      <c r="BT505">
        <f t="shared" si="32"/>
        <v>182</v>
      </c>
    </row>
    <row r="506" spans="1:72" x14ac:dyDescent="0.2">
      <c r="A506" s="82">
        <f>IF(HLOOKUP($BT506,Prisudvikling!$CC$7:$KP$63,D$3)&gt;0,YEAR(C506),0)</f>
        <v>2014</v>
      </c>
      <c r="B506" s="82">
        <f>IF(HLOOKUP($BT506,Prisudvikling!$CC$7:$KP$63,D$3)&gt;0,MONTH(C506),0)</f>
        <v>12</v>
      </c>
      <c r="C506" s="65">
        <f>IF(HLOOKUP($BT506,Prisudvikling!$CC$7:$KP$63,D$3)&gt;0,HLOOKUP($BT506,Prisudvikling!$CC$7:$KP$63,C$3),"")</f>
        <v>41985</v>
      </c>
      <c r="D506" s="105">
        <f>IF(HLOOKUP($BT506,Prisudvikling!$CC$7:$KP$63,D$3)&gt;0,HLOOKUP($BT506,Prisudvikling!$CC$7:$KP$63,D$3),"")</f>
        <v>128.25</v>
      </c>
      <c r="E506" s="105">
        <f>IF(HLOOKUP($BT506,Prisudvikling!$CC$7:$KP$63,E$3)&gt;0,HLOOKUP($BT506,Prisudvikling!$CC$7:$KP$63,E$3),"")</f>
        <v>128</v>
      </c>
      <c r="F506" s="105">
        <f>IF(HLOOKUP($BT506,Prisudvikling!$CC$7:$KP$63,F$3)&gt;0,HLOOKUP($BT506,Prisudvikling!$CC$7:$KP$63,F$3),"")</f>
        <v>116</v>
      </c>
      <c r="G506" s="105">
        <f>IF(HLOOKUP($BT506,Prisudvikling!$CC$7:$KP$63,G$3)&gt;0,HLOOKUP($BT506,Prisudvikling!$CC$7:$KP$63,G$3),"")</f>
        <v>114</v>
      </c>
      <c r="H506" s="105">
        <f>IF(HLOOKUP($BT506,Prisudvikling!$CC$7:$KP$63,H$3)&gt;0,HLOOKUP($BT506,Prisudvikling!$CC$7:$KP$63,H$3),"")</f>
        <v>112</v>
      </c>
      <c r="I506" s="105">
        <f>IF(HLOOKUP($BT506,Prisudvikling!$CC$7:$KP$63,I$3)&gt;0,HLOOKUP($BT506,Prisudvikling!$CC$7:$KP$63,I$3),"")</f>
        <v>296</v>
      </c>
      <c r="J506" s="105">
        <f>IF(HLOOKUP($BT506,Prisudvikling!$CC$7:$KP$63,J$3)&gt;0,HLOOKUP($BT506,Prisudvikling!$CC$7:$KP$63,J$3),"")</f>
        <v>757</v>
      </c>
      <c r="K506" s="105">
        <f>IF(HLOOKUP($BT506,Prisudvikling!$CC$7:$KP$63,K$3)&gt;0,HLOOKUP($BT506,Prisudvikling!$CC$7:$KP$63,K$3),"")</f>
        <v>160</v>
      </c>
      <c r="L506" s="105">
        <f>IF(HLOOKUP($BT506,Prisudvikling!$CC$7:$KP$63,L$3)&gt;0,HLOOKUP($BT506,Prisudvikling!$CC$7:$KP$63,L$3),"")</f>
        <v>180</v>
      </c>
      <c r="M506" s="105">
        <f>IF(HLOOKUP($BT506,Prisudvikling!$CC$7:$KP$63,M$3)&gt;0,HLOOKUP($BT506,Prisudvikling!$CC$7:$KP$63,M$3),"")</f>
        <v>185</v>
      </c>
      <c r="N506" s="105">
        <f>IF(HLOOKUP($BT506,Prisudvikling!$CC$7:$KP$63,N$3)&gt;0,HLOOKUP($BT506,Prisudvikling!$CC$7:$KP$63,N$3),"")</f>
        <v>1300.75</v>
      </c>
      <c r="O506" s="105">
        <f>IF(HLOOKUP($BT506,Prisudvikling!$CC$7:$KP$63,O$3)&gt;0,HLOOKUP($BT506,Prisudvikling!$CC$7:$KP$63,O$3),"")</f>
        <v>529.5</v>
      </c>
      <c r="P506" s="105">
        <f>IF(HLOOKUP($BT506,Prisudvikling!$CC$7:$KP$63,P$3)&gt;0,HLOOKUP($BT506,Prisudvikling!$CC$7:$KP$63,P$3),"")</f>
        <v>560</v>
      </c>
      <c r="Q506" s="105">
        <f>IF(HLOOKUP($BT506,Prisudvikling!$CC$7:$KP$63,Q$3)&gt;0,HLOOKUP($BT506,Prisudvikling!$CC$7:$KP$63,Q$3),"")</f>
        <v>1300</v>
      </c>
      <c r="R506" s="105">
        <f>IF(HLOOKUP($BT506,Prisudvikling!$CC$7:$KP$63,R$3)&gt;0,HLOOKUP($BT506,Prisudvikling!$CC$7:$KP$63,R$3),"")</f>
        <v>900</v>
      </c>
      <c r="S506" s="105">
        <f>IF(HLOOKUP($BT506,Prisudvikling!$CC$7:$KP$63,S$3)&gt;0,HLOOKUP($BT506,Prisudvikling!$CC$7:$KP$63,S$3),"")</f>
        <v>511</v>
      </c>
      <c r="T506" s="105">
        <f>IF(HLOOKUP($BT506,Prisudvikling!$CC$7:$KP$63,T$3)&gt;0,HLOOKUP($BT506,Prisudvikling!$CC$7:$KP$63,T$3),"")</f>
        <v>495</v>
      </c>
      <c r="U506" s="105">
        <f>IF(HLOOKUP($BT506,Prisudvikling!$CC$7:$KP$63,U$3)&gt;0,HLOOKUP($BT506,Prisudvikling!$CC$7:$KP$63,U$3),"")</f>
        <v>209.5</v>
      </c>
      <c r="V506" s="105">
        <f>IF(HLOOKUP($BT506,Prisudvikling!$CC$7:$KP$63,V$3)&gt;0,HLOOKUP($BT506,Prisudvikling!$CC$7:$KP$63,V$3),"")</f>
        <v>215.25</v>
      </c>
      <c r="W506" s="105">
        <f>IF(HLOOKUP($BT506,Prisudvikling!$CC$7:$KP$63,W$3)&gt;0,HLOOKUP($BT506,Prisudvikling!$CC$7:$KP$63,W$3),"")</f>
        <v>244.5</v>
      </c>
      <c r="X506" s="32" t="str">
        <f>IF(HLOOKUP($BT506,Prisudvikling!$CC$7:$KP$63,X$3)&gt;0,HLOOKUP($BT506,Prisudvikling!$CC$7:$KP$63,X$3),"")</f>
        <v/>
      </c>
      <c r="Y506" s="32">
        <f>IF(HLOOKUP($BT506,Prisudvikling!$CC$7:$KP$63,Y$3)&gt;0,HLOOKUP($BT506,Prisudvikling!$CC$7:$KP$63,Y$3),"")</f>
        <v>1.5916188173667773</v>
      </c>
      <c r="Z506" s="32">
        <f>IF(HLOOKUP($BT506,Prisudvikling!$CC$7:$KP$63,Z$3)&gt;0,HLOOKUP($BT506,Prisudvikling!$CC$7:$KP$63,Z$3),"")</f>
        <v>4.4995131123870928</v>
      </c>
      <c r="AA506" s="32">
        <f>IF(HLOOKUP($BT506,Prisudvikling!$CC$7:$KP$63,AA$3)&gt;0,HLOOKUP($BT506,Prisudvikling!$CC$7:$KP$63,AA$3),"")</f>
        <v>2.9</v>
      </c>
      <c r="AB506" s="32">
        <f>IF(HLOOKUP($BT506,Prisudvikling!$CC$7:$KP$63,AB$3)&gt;0,HLOOKUP($BT506,Prisudvikling!$CC$7:$KP$63,AB$3),"")</f>
        <v>14</v>
      </c>
      <c r="AC506" s="32">
        <f>IF(HLOOKUP($BT506,Prisudvikling!$CC$7:$KP$63,AC$3)&gt;0,HLOOKUP($BT506,Prisudvikling!$CC$7:$KP$63,AC$3),"")</f>
        <v>11</v>
      </c>
      <c r="AD506" s="32" t="str">
        <f>IF(HLOOKUP($BT506,Prisudvikling!$CC$7:$KP$63,AD$3)&gt;0,HLOOKUP($BT506,Prisudvikling!$CC$7:$KP$63,AD$3),"")</f>
        <v/>
      </c>
      <c r="AE506" s="32" t="str">
        <f>IF(HLOOKUP($BT506,Prisudvikling!$CC$7:$KP$63,AE$3)&gt;0,HLOOKUP($BT506,Prisudvikling!$CC$7:$KP$63,AE$3),"")</f>
        <v/>
      </c>
      <c r="AF506" s="32">
        <f>IF(HLOOKUP($BT506,Prisudvikling!$CC$7:$KP$63,AF$3)&gt;0,HLOOKUP($BT506,Prisudvikling!$CC$7:$KP$63,AF$3),"")</f>
        <v>1260</v>
      </c>
      <c r="AG506" s="32">
        <f>IF(HLOOKUP($BT506,Prisudvikling!$CC$7:$KP$63,AG$3)&gt;0,HLOOKUP($BT506,Prisudvikling!$CC$7:$KP$63,AG$3),"")</f>
        <v>3550</v>
      </c>
      <c r="AH506" s="32">
        <f>IF(HLOOKUP($BT506,Prisudvikling!$CC$7:$KP$63,AH$3)&gt;0,HLOOKUP($BT506,Prisudvikling!$CC$7:$KP$63,AH$3),"")</f>
        <v>2290</v>
      </c>
      <c r="AI506" s="32">
        <f>IF(HLOOKUP($BT506,Prisudvikling!$CC$7:$KP$63,AI$3)&gt;0,HLOOKUP($BT506,Prisudvikling!$CC$7:$KP$63,AI$3),"")</f>
        <v>11050</v>
      </c>
      <c r="AJ506" s="32">
        <f>IF(HLOOKUP($BT506,Prisudvikling!$CC$7:$KP$63,AJ$3)&gt;0,HLOOKUP($BT506,Prisudvikling!$CC$7:$KP$63,AJ$3),"")</f>
        <v>8680</v>
      </c>
      <c r="AK506" s="32" t="str">
        <f>IF(HLOOKUP($BT506,Prisudvikling!$CC$7:$KP$63,AK$3)&gt;0,HLOOKUP($BT506,Prisudvikling!$CC$7:$KP$63,AK$3),"")</f>
        <v xml:space="preserve"> </v>
      </c>
      <c r="AL506" s="32" t="str">
        <f>IF(HLOOKUP($BT506,Prisudvikling!$CC$7:$KP$63,AL$3)&gt;0,HLOOKUP($BT506,Prisudvikling!$CC$7:$KP$63,AL$3),"")</f>
        <v/>
      </c>
      <c r="AM506" s="32" t="str">
        <f>IF(HLOOKUP($BT506,Prisudvikling!$CC$7:$KP$63,AM$3)&gt;0,HLOOKUP($BT506,Prisudvikling!$CC$7:$KP$63,AM$3),"")</f>
        <v/>
      </c>
      <c r="AN506" s="113">
        <f>IF(HLOOKUP($BT506,Prisudvikling!$CC$7:$KP$63,AN$3)&gt;0,HLOOKUP($BT506,Prisudvikling!$CC$7:$KP$63,AN$3),"")</f>
        <v>173.70061889617895</v>
      </c>
      <c r="AO506" s="113">
        <f>IF(HLOOKUP($BT506,Prisudvikling!$CC$7:$KP$63,AO$3)&gt;0,HLOOKUP($BT506,Prisudvikling!$CC$7:$KP$63,AO$3),"")</f>
        <v>181.7</v>
      </c>
      <c r="AP506" s="113">
        <f>IF(HLOOKUP($BT506,Prisudvikling!$CC$7:$KP$63,AP$3)&gt;0,HLOOKUP($BT506,Prisudvikling!$CC$7:$KP$63,AP$3),"")</f>
        <v>181.41076672534996</v>
      </c>
      <c r="AQ506" s="113">
        <f>IF(HLOOKUP($BT506,Prisudvikling!$CC$7:$KP$63,AQ$3)&gt;0,HLOOKUP($BT506,Prisudvikling!$CC$7:$KP$63,AQ$3),"")</f>
        <v>147.87320038701944</v>
      </c>
      <c r="AR506" s="113">
        <f>IF(HLOOKUP($BT506,Prisudvikling!$CC$7:$KP$63,AR$3)&gt;0,HLOOKUP($BT506,Prisudvikling!$CC$7:$KP$63,AR$3),"")</f>
        <v>155.9</v>
      </c>
      <c r="AS506" s="113">
        <f>IF(HLOOKUP($BT506,Prisudvikling!$CC$7:$KP$63,AS$3)&gt;0,HLOOKUP($BT506,Prisudvikling!$CC$7:$KP$63,AS$3),"")</f>
        <v>143.52435951926878</v>
      </c>
      <c r="AT506" s="113">
        <f>IF(HLOOKUP($BT506,Prisudvikling!$CC$7:$KP$63,AT$3)&gt;0,HLOOKUP($BT506,Prisudvikling!$CC$7:$KP$63,AT$3),"")</f>
        <v>122.72385144402985</v>
      </c>
      <c r="AU506" s="113">
        <f>IF(HLOOKUP($BT506,Prisudvikling!$CC$7:$KP$63,AU$3)&gt;0,HLOOKUP($BT506,Prisudvikling!$CC$7:$KP$63,AU$3),"")</f>
        <v>130.69999999999999</v>
      </c>
      <c r="AV506" s="113" t="str">
        <f>IF(HLOOKUP($BT506,Prisudvikling!$CC$7:$KP$63,AV$3)&gt;0,HLOOKUP($BT506,Prisudvikling!$CC$7:$KP$63,AV$3),"")</f>
        <v/>
      </c>
      <c r="AW506" s="113">
        <f>IF(HLOOKUP($BT506,Prisudvikling!$CC$7:$KP$63,AW$3)&gt;0,HLOOKUP($BT506,Prisudvikling!$CC$7:$KP$63,AW$3),"")</f>
        <v>139.52691618488817</v>
      </c>
      <c r="AX506" s="113">
        <f>IF(HLOOKUP($BT506,Prisudvikling!$CC$7:$KP$63,AX$3)&gt;0,HLOOKUP($BT506,Prisudvikling!$CC$7:$KP$63,AX$3),"")</f>
        <v>147.5</v>
      </c>
      <c r="BT506">
        <f t="shared" si="32"/>
        <v>183</v>
      </c>
    </row>
    <row r="507" spans="1:72" x14ac:dyDescent="0.2">
      <c r="A507" s="82">
        <f>IF(HLOOKUP($BT507,Prisudvikling!$CC$7:$KP$63,D$3)&gt;0,YEAR(C507),0)</f>
        <v>2014</v>
      </c>
      <c r="B507" s="82">
        <f>IF(HLOOKUP($BT507,Prisudvikling!$CC$7:$KP$63,D$3)&gt;0,MONTH(C507),0)</f>
        <v>12</v>
      </c>
      <c r="C507" s="65">
        <f>IF(HLOOKUP($BT507,Prisudvikling!$CC$7:$KP$63,D$3)&gt;0,HLOOKUP($BT507,Prisudvikling!$CC$7:$KP$63,C$3),"")</f>
        <v>41992</v>
      </c>
      <c r="D507" s="105">
        <f>IF(HLOOKUP($BT507,Prisudvikling!$CC$7:$KP$63,D$3)&gt;0,HLOOKUP($BT507,Prisudvikling!$CC$7:$KP$63,D$3),"")</f>
        <v>124.25</v>
      </c>
      <c r="E507" s="105">
        <f>IF(HLOOKUP($BT507,Prisudvikling!$CC$7:$KP$63,E$3)&gt;0,HLOOKUP($BT507,Prisudvikling!$CC$7:$KP$63,E$3),"")</f>
        <v>124.25</v>
      </c>
      <c r="F507" s="105">
        <f>IF(HLOOKUP($BT507,Prisudvikling!$CC$7:$KP$63,F$3)&gt;0,HLOOKUP($BT507,Prisudvikling!$CC$7:$KP$63,F$3),"")</f>
        <v>116</v>
      </c>
      <c r="G507" s="105">
        <f>IF(HLOOKUP($BT507,Prisudvikling!$CC$7:$KP$63,G$3)&gt;0,HLOOKUP($BT507,Prisudvikling!$CC$7:$KP$63,G$3),"")</f>
        <v>149.5</v>
      </c>
      <c r="H507" s="105">
        <f>IF(HLOOKUP($BT507,Prisudvikling!$CC$7:$KP$63,H$3)&gt;0,HLOOKUP($BT507,Prisudvikling!$CC$7:$KP$63,H$3),"")</f>
        <v>111.75</v>
      </c>
      <c r="I507" s="105">
        <f>IF(HLOOKUP($BT507,Prisudvikling!$CC$7:$KP$63,I$3)&gt;0,HLOOKUP($BT507,Prisudvikling!$CC$7:$KP$63,I$3),"")</f>
        <v>303.75</v>
      </c>
      <c r="J507" s="105">
        <f>IF(HLOOKUP($BT507,Prisudvikling!$CC$7:$KP$63,J$3)&gt;0,HLOOKUP($BT507,Prisudvikling!$CC$7:$KP$63,J$3),"")</f>
        <v>757</v>
      </c>
      <c r="K507" s="105">
        <f>IF(HLOOKUP($BT507,Prisudvikling!$CC$7:$KP$63,K$3)&gt;0,HLOOKUP($BT507,Prisudvikling!$CC$7:$KP$63,K$3),"")</f>
        <v>194.5</v>
      </c>
      <c r="L507" s="105">
        <f>IF(HLOOKUP($BT507,Prisudvikling!$CC$7:$KP$63,L$3)&gt;0,HLOOKUP($BT507,Prisudvikling!$CC$7:$KP$63,L$3),"")</f>
        <v>184</v>
      </c>
      <c r="M507" s="105">
        <f>IF(HLOOKUP($BT507,Prisudvikling!$CC$7:$KP$63,M$3)&gt;0,HLOOKUP($BT507,Prisudvikling!$CC$7:$KP$63,M$3),"")</f>
        <v>192.5</v>
      </c>
      <c r="N507" s="105">
        <f>IF(HLOOKUP($BT507,Prisudvikling!$CC$7:$KP$63,N$3)&gt;0,HLOOKUP($BT507,Prisudvikling!$CC$7:$KP$63,N$3),"")</f>
        <v>1330</v>
      </c>
      <c r="O507" s="105">
        <f>IF(HLOOKUP($BT507,Prisudvikling!$CC$7:$KP$63,O$3)&gt;0,HLOOKUP($BT507,Prisudvikling!$CC$7:$KP$63,O$3),"")</f>
        <v>537.25</v>
      </c>
      <c r="P507" s="105">
        <f>IF(HLOOKUP($BT507,Prisudvikling!$CC$7:$KP$63,P$3)&gt;0,HLOOKUP($BT507,Prisudvikling!$CC$7:$KP$63,P$3),"")</f>
        <v>560</v>
      </c>
      <c r="Q507" s="105">
        <f>IF(HLOOKUP($BT507,Prisudvikling!$CC$7:$KP$63,Q$3)&gt;0,HLOOKUP($BT507,Prisudvikling!$CC$7:$KP$63,Q$3),"")</f>
        <v>1300</v>
      </c>
      <c r="R507" s="105">
        <f>IF(HLOOKUP($BT507,Prisudvikling!$CC$7:$KP$63,R$3)&gt;0,HLOOKUP($BT507,Prisudvikling!$CC$7:$KP$63,R$3),"")</f>
        <v>900</v>
      </c>
      <c r="S507" s="105">
        <f>IF(HLOOKUP($BT507,Prisudvikling!$CC$7:$KP$63,S$3)&gt;0,HLOOKUP($BT507,Prisudvikling!$CC$7:$KP$63,S$3),"")</f>
        <v>511</v>
      </c>
      <c r="T507" s="105">
        <f>IF(HLOOKUP($BT507,Prisudvikling!$CC$7:$KP$63,T$3)&gt;0,HLOOKUP($BT507,Prisudvikling!$CC$7:$KP$63,T$3),"")</f>
        <v>495</v>
      </c>
      <c r="U507" s="105">
        <f>IF(HLOOKUP($BT507,Prisudvikling!$CC$7:$KP$63,U$3)&gt;0,HLOOKUP($BT507,Prisudvikling!$CC$7:$KP$63,U$3),"")</f>
        <v>210.25</v>
      </c>
      <c r="V507" s="105">
        <f>IF(HLOOKUP($BT507,Prisudvikling!$CC$7:$KP$63,V$3)&gt;0,HLOOKUP($BT507,Prisudvikling!$CC$7:$KP$63,V$3),"")</f>
        <v>216.75</v>
      </c>
      <c r="W507" s="105">
        <f>IF(HLOOKUP($BT507,Prisudvikling!$CC$7:$KP$63,W$3)&gt;0,HLOOKUP($BT507,Prisudvikling!$CC$7:$KP$63,W$3),"")</f>
        <v>247.75</v>
      </c>
      <c r="X507" s="32" t="str">
        <f>IF(HLOOKUP($BT507,Prisudvikling!$CC$7:$KP$63,X$3)&gt;0,HLOOKUP($BT507,Prisudvikling!$CC$7:$KP$63,X$3),"")</f>
        <v/>
      </c>
      <c r="Y507" s="32">
        <f>IF(HLOOKUP($BT507,Prisudvikling!$CC$7:$KP$63,Y$3)&gt;0,HLOOKUP($BT507,Prisudvikling!$CC$7:$KP$63,Y$3),"")</f>
        <v>1.6</v>
      </c>
      <c r="Z507" s="32">
        <f>IF(HLOOKUP($BT507,Prisudvikling!$CC$7:$KP$63,Z$3)&gt;0,HLOOKUP($BT507,Prisudvikling!$CC$7:$KP$63,Z$3),"")</f>
        <v>4.5</v>
      </c>
      <c r="AA507" s="32">
        <f>IF(HLOOKUP($BT507,Prisudvikling!$CC$7:$KP$63,AA$3)&gt;0,HLOOKUP($BT507,Prisudvikling!$CC$7:$KP$63,AA$3),"")</f>
        <v>2.9</v>
      </c>
      <c r="AB507" s="32">
        <f>IF(HLOOKUP($BT507,Prisudvikling!$CC$7:$KP$63,AB$3)&gt;0,HLOOKUP($BT507,Prisudvikling!$CC$7:$KP$63,AB$3),"")</f>
        <v>14</v>
      </c>
      <c r="AC507" s="32">
        <f>IF(HLOOKUP($BT507,Prisudvikling!$CC$7:$KP$63,AC$3)&gt;0,HLOOKUP($BT507,Prisudvikling!$CC$7:$KP$63,AC$3),"")</f>
        <v>11</v>
      </c>
      <c r="AD507" s="32" t="str">
        <f>IF(HLOOKUP($BT507,Prisudvikling!$CC$7:$KP$63,AD$3)&gt;0,HLOOKUP($BT507,Prisudvikling!$CC$7:$KP$63,AD$3),"")</f>
        <v/>
      </c>
      <c r="AE507" s="32" t="str">
        <f>IF(HLOOKUP($BT507,Prisudvikling!$CC$7:$KP$63,AE$3)&gt;0,HLOOKUP($BT507,Prisudvikling!$CC$7:$KP$63,AE$3),"")</f>
        <v/>
      </c>
      <c r="AF507" s="32">
        <f>IF(HLOOKUP($BT507,Prisudvikling!$CC$7:$KP$63,AF$3)&gt;0,HLOOKUP($BT507,Prisudvikling!$CC$7:$KP$63,AF$3),"")</f>
        <v>1260</v>
      </c>
      <c r="AG507" s="32">
        <f>IF(HLOOKUP($BT507,Prisudvikling!$CC$7:$KP$63,AG$3)&gt;0,HLOOKUP($BT507,Prisudvikling!$CC$7:$KP$63,AG$3),"")</f>
        <v>3550</v>
      </c>
      <c r="AH507" s="32">
        <f>IF(HLOOKUP($BT507,Prisudvikling!$CC$7:$KP$63,AH$3)&gt;0,HLOOKUP($BT507,Prisudvikling!$CC$7:$KP$63,AH$3),"")</f>
        <v>2290</v>
      </c>
      <c r="AI507" s="32">
        <f>IF(HLOOKUP($BT507,Prisudvikling!$CC$7:$KP$63,AI$3)&gt;0,HLOOKUP($BT507,Prisudvikling!$CC$7:$KP$63,AI$3),"")</f>
        <v>11050</v>
      </c>
      <c r="AJ507" s="32">
        <f>IF(HLOOKUP($BT507,Prisudvikling!$CC$7:$KP$63,AJ$3)&gt;0,HLOOKUP($BT507,Prisudvikling!$CC$7:$KP$63,AJ$3),"")</f>
        <v>8680</v>
      </c>
      <c r="AK507" s="32" t="str">
        <f>IF(HLOOKUP($BT507,Prisudvikling!$CC$7:$KP$63,AK$3)&gt;0,HLOOKUP($BT507,Prisudvikling!$CC$7:$KP$63,AK$3),"")</f>
        <v xml:space="preserve"> </v>
      </c>
      <c r="AL507" s="32" t="str">
        <f>IF(HLOOKUP($BT507,Prisudvikling!$CC$7:$KP$63,AL$3)&gt;0,HLOOKUP($BT507,Prisudvikling!$CC$7:$KP$63,AL$3),"")</f>
        <v/>
      </c>
      <c r="AM507" s="32" t="str">
        <f>IF(HLOOKUP($BT507,Prisudvikling!$CC$7:$KP$63,AM$3)&gt;0,HLOOKUP($BT507,Prisudvikling!$CC$7:$KP$63,AM$3),"")</f>
        <v/>
      </c>
      <c r="AN507" s="113">
        <f>IF(HLOOKUP($BT507,Prisudvikling!$CC$7:$KP$63,AN$3)&gt;0,HLOOKUP($BT507,Prisudvikling!$CC$7:$KP$63,AN$3),"")</f>
        <v>183.65938514274924</v>
      </c>
      <c r="AO507" s="113">
        <f>IF(HLOOKUP($BT507,Prisudvikling!$CC$7:$KP$63,AO$3)&gt;0,HLOOKUP($BT507,Prisudvikling!$CC$7:$KP$63,AO$3),"")</f>
        <v>191.7</v>
      </c>
      <c r="AP507" s="113">
        <f>IF(HLOOKUP($BT507,Prisudvikling!$CC$7:$KP$63,AP$3)&gt;0,HLOOKUP($BT507,Prisudvikling!$CC$7:$KP$63,AP$3),"")</f>
        <v>183.21302355002643</v>
      </c>
      <c r="AQ507" s="113">
        <f>IF(HLOOKUP($BT507,Prisudvikling!$CC$7:$KP$63,AQ$3)&gt;0,HLOOKUP($BT507,Prisudvikling!$CC$7:$KP$63,AQ$3),"")</f>
        <v>155.39914696448795</v>
      </c>
      <c r="AR507" s="113">
        <f>IF(HLOOKUP($BT507,Prisudvikling!$CC$7:$KP$63,AR$3)&gt;0,HLOOKUP($BT507,Prisudvikling!$CC$7:$KP$63,AR$3),"")</f>
        <v>163.4</v>
      </c>
      <c r="AS507" s="113">
        <f>IF(HLOOKUP($BT507,Prisudvikling!$CC$7:$KP$63,AS$3)&gt;0,HLOOKUP($BT507,Prisudvikling!$CC$7:$KP$63,AS$3),"")</f>
        <v>146.27713008556415</v>
      </c>
      <c r="AT507" s="113">
        <f>IF(HLOOKUP($BT507,Prisudvikling!$CC$7:$KP$63,AT$3)&gt;0,HLOOKUP($BT507,Prisudvikling!$CC$7:$KP$63,AT$3),"")</f>
        <v>127.72813159442534</v>
      </c>
      <c r="AU507" s="113">
        <f>IF(HLOOKUP($BT507,Prisudvikling!$CC$7:$KP$63,AU$3)&gt;0,HLOOKUP($BT507,Prisudvikling!$CC$7:$KP$63,AU$3),"")</f>
        <v>135.69999999999999</v>
      </c>
      <c r="AV507" s="113" t="str">
        <f>IF(HLOOKUP($BT507,Prisudvikling!$CC$7:$KP$63,AV$3)&gt;0,HLOOKUP($BT507,Prisudvikling!$CC$7:$KP$63,AV$3),"")</f>
        <v/>
      </c>
      <c r="AW507" s="113">
        <f>IF(HLOOKUP($BT507,Prisudvikling!$CC$7:$KP$63,AW$3)&gt;0,HLOOKUP($BT507,Prisudvikling!$CC$7:$KP$63,AW$3),"")</f>
        <v>150.60821116623447</v>
      </c>
      <c r="AX507" s="113">
        <f>IF(HLOOKUP($BT507,Prisudvikling!$CC$7:$KP$63,AX$3)&gt;0,HLOOKUP($BT507,Prisudvikling!$CC$7:$KP$63,AX$3),"")</f>
        <v>158.6</v>
      </c>
      <c r="BT507">
        <f t="shared" si="32"/>
        <v>184</v>
      </c>
    </row>
    <row r="508" spans="1:72" x14ac:dyDescent="0.2">
      <c r="A508" s="82">
        <f>IF(HLOOKUP($BT508,Prisudvikling!$CC$7:$KP$63,D$3)&gt;0,YEAR(C508),0)</f>
        <v>2014</v>
      </c>
      <c r="B508" s="82">
        <f>IF(HLOOKUP($BT508,Prisudvikling!$CC$7:$KP$63,D$3)&gt;0,MONTH(C508),0)</f>
        <v>12</v>
      </c>
      <c r="C508" s="65">
        <f>IF(HLOOKUP($BT508,Prisudvikling!$CC$7:$KP$63,D$3)&gt;0,HLOOKUP($BT508,Prisudvikling!$CC$7:$KP$63,C$3),"")</f>
        <v>41999</v>
      </c>
      <c r="D508" s="105">
        <f>IF(HLOOKUP($BT508,Prisudvikling!$CC$7:$KP$63,D$3)&gt;0,HLOOKUP($BT508,Prisudvikling!$CC$7:$KP$63,D$3),"")</f>
        <v>129</v>
      </c>
      <c r="E508" s="105">
        <f>IF(HLOOKUP($BT508,Prisudvikling!$CC$7:$KP$63,E$3)&gt;0,HLOOKUP($BT508,Prisudvikling!$CC$7:$KP$63,E$3),"")</f>
        <v>129</v>
      </c>
      <c r="F508" s="105">
        <f>IF(HLOOKUP($BT508,Prisudvikling!$CC$7:$KP$63,F$3)&gt;0,HLOOKUP($BT508,Prisudvikling!$CC$7:$KP$63,F$3),"")</f>
        <v>135.75</v>
      </c>
      <c r="G508" s="105">
        <f>IF(HLOOKUP($BT508,Prisudvikling!$CC$7:$KP$63,G$3)&gt;0,HLOOKUP($BT508,Prisudvikling!$CC$7:$KP$63,G$3),"")</f>
        <v>151</v>
      </c>
      <c r="H508" s="105">
        <f>IF(HLOOKUP($BT508,Prisudvikling!$CC$7:$KP$63,H$3)&gt;0,HLOOKUP($BT508,Prisudvikling!$CC$7:$KP$63,H$3),"")</f>
        <v>119.75</v>
      </c>
      <c r="I508" s="105">
        <f>IF(HLOOKUP($BT508,Prisudvikling!$CC$7:$KP$63,I$3)&gt;0,HLOOKUP($BT508,Prisudvikling!$CC$7:$KP$63,I$3),"")</f>
        <v>308.27999999999997</v>
      </c>
      <c r="J508" s="105">
        <f>IF(HLOOKUP($BT508,Prisudvikling!$CC$7:$KP$63,J$3)&gt;0,HLOOKUP($BT508,Prisudvikling!$CC$7:$KP$63,J$3),"")</f>
        <v>757</v>
      </c>
      <c r="K508" s="105">
        <f>IF(HLOOKUP($BT508,Prisudvikling!$CC$7:$KP$63,K$3)&gt;0,HLOOKUP($BT508,Prisudvikling!$CC$7:$KP$63,K$3),"")</f>
        <v>196.75</v>
      </c>
      <c r="L508" s="105">
        <f>IF(HLOOKUP($BT508,Prisudvikling!$CC$7:$KP$63,L$3)&gt;0,HLOOKUP($BT508,Prisudvikling!$CC$7:$KP$63,L$3),"")</f>
        <v>211</v>
      </c>
      <c r="M508" s="105">
        <f>IF(HLOOKUP($BT508,Prisudvikling!$CC$7:$KP$63,M$3)&gt;0,HLOOKUP($BT508,Prisudvikling!$CC$7:$KP$63,M$3),"")</f>
        <v>197.75</v>
      </c>
      <c r="N508" s="105">
        <f>IF(HLOOKUP($BT508,Prisudvikling!$CC$7:$KP$63,N$3)&gt;0,HLOOKUP($BT508,Prisudvikling!$CC$7:$KP$63,N$3),"")</f>
        <v>1357</v>
      </c>
      <c r="O508" s="105">
        <f>IF(HLOOKUP($BT508,Prisudvikling!$CC$7:$KP$63,O$3)&gt;0,HLOOKUP($BT508,Prisudvikling!$CC$7:$KP$63,O$3),"")</f>
        <v>514.5</v>
      </c>
      <c r="P508" s="105" t="str">
        <f>IF(HLOOKUP($BT508,Prisudvikling!$CC$7:$KP$63,P$3)&gt;0,HLOOKUP($BT508,Prisudvikling!$CC$7:$KP$63,P$3),"")</f>
        <v/>
      </c>
      <c r="Q508" s="105">
        <f>IF(HLOOKUP($BT508,Prisudvikling!$CC$7:$KP$63,Q$3)&gt;0,HLOOKUP($BT508,Prisudvikling!$CC$7:$KP$63,Q$3),"")</f>
        <v>1300</v>
      </c>
      <c r="R508" s="105">
        <f>IF(HLOOKUP($BT508,Prisudvikling!$CC$7:$KP$63,R$3)&gt;0,HLOOKUP($BT508,Prisudvikling!$CC$7:$KP$63,R$3),"")</f>
        <v>900</v>
      </c>
      <c r="S508" s="105">
        <f>IF(HLOOKUP($BT508,Prisudvikling!$CC$7:$KP$63,S$3)&gt;0,HLOOKUP($BT508,Prisudvikling!$CC$7:$KP$63,S$3),"")</f>
        <v>511</v>
      </c>
      <c r="T508" s="105">
        <f>IF(HLOOKUP($BT508,Prisudvikling!$CC$7:$KP$63,T$3)&gt;0,HLOOKUP($BT508,Prisudvikling!$CC$7:$KP$63,T$3),"")</f>
        <v>495</v>
      </c>
      <c r="U508" s="105">
        <f>IF(HLOOKUP($BT508,Prisudvikling!$CC$7:$KP$63,U$3)&gt;0,HLOOKUP($BT508,Prisudvikling!$CC$7:$KP$63,U$3),"")</f>
        <v>213</v>
      </c>
      <c r="V508" s="105">
        <f>IF(HLOOKUP($BT508,Prisudvikling!$CC$7:$KP$63,V$3)&gt;0,HLOOKUP($BT508,Prisudvikling!$CC$7:$KP$63,V$3),"")</f>
        <v>220.75</v>
      </c>
      <c r="W508" s="105">
        <f>IF(HLOOKUP($BT508,Prisudvikling!$CC$7:$KP$63,W$3)&gt;0,HLOOKUP($BT508,Prisudvikling!$CC$7:$KP$63,W$3),"")</f>
        <v>249</v>
      </c>
      <c r="X508" s="32" t="str">
        <f>IF(HLOOKUP($BT508,Prisudvikling!$CC$7:$KP$63,X$3)&gt;0,HLOOKUP($BT508,Prisudvikling!$CC$7:$KP$63,X$3),"")</f>
        <v/>
      </c>
      <c r="Y508" s="32">
        <f>IF(HLOOKUP($BT508,Prisudvikling!$CC$7:$KP$63,Y$3)&gt;0,HLOOKUP($BT508,Prisudvikling!$CC$7:$KP$63,Y$3),"")</f>
        <v>1.5714717437292234</v>
      </c>
      <c r="Z508" s="32">
        <f>IF(HLOOKUP($BT508,Prisudvikling!$CC$7:$KP$63,Z$3)&gt;0,HLOOKUP($BT508,Prisudvikling!$CC$7:$KP$63,Z$3),"")</f>
        <v>4.4323562002619123</v>
      </c>
      <c r="AA508" s="32">
        <f>IF(HLOOKUP($BT508,Prisudvikling!$CC$7:$KP$63,AA$3)&gt;0,HLOOKUP($BT508,Prisudvikling!$CC$7:$KP$63,AA$3),"")</f>
        <v>2.9</v>
      </c>
      <c r="AB508" s="32">
        <f>IF(HLOOKUP($BT508,Prisudvikling!$CC$7:$KP$63,AB$3)&gt;0,HLOOKUP($BT508,Prisudvikling!$CC$7:$KP$63,AB$3),"")</f>
        <v>14</v>
      </c>
      <c r="AC508" s="32">
        <f>IF(HLOOKUP($BT508,Prisudvikling!$CC$7:$KP$63,AC$3)&gt;0,HLOOKUP($BT508,Prisudvikling!$CC$7:$KP$63,AC$3),"")</f>
        <v>11</v>
      </c>
      <c r="AD508" s="32" t="str">
        <f>IF(HLOOKUP($BT508,Prisudvikling!$CC$7:$KP$63,AD$3)&gt;0,HLOOKUP($BT508,Prisudvikling!$CC$7:$KP$63,AD$3),"")</f>
        <v/>
      </c>
      <c r="AE508" s="32" t="str">
        <f>IF(HLOOKUP($BT508,Prisudvikling!$CC$7:$KP$63,AE$3)&gt;0,HLOOKUP($BT508,Prisudvikling!$CC$7:$KP$63,AE$3),"")</f>
        <v/>
      </c>
      <c r="AF508" s="32">
        <f>IF(HLOOKUP($BT508,Prisudvikling!$CC$7:$KP$63,AF$3)&gt;0,HLOOKUP($BT508,Prisudvikling!$CC$7:$KP$63,AF$3),"")</f>
        <v>1240</v>
      </c>
      <c r="AG508" s="32">
        <f>IF(HLOOKUP($BT508,Prisudvikling!$CC$7:$KP$63,AG$3)&gt;0,HLOOKUP($BT508,Prisudvikling!$CC$7:$KP$63,AG$3),"")</f>
        <v>3500</v>
      </c>
      <c r="AH508" s="32">
        <f>IF(HLOOKUP($BT508,Prisudvikling!$CC$7:$KP$63,AH$3)&gt;0,HLOOKUP($BT508,Prisudvikling!$CC$7:$KP$63,AH$3),"")</f>
        <v>2290</v>
      </c>
      <c r="AI508" s="32">
        <f>IF(HLOOKUP($BT508,Prisudvikling!$CC$7:$KP$63,AI$3)&gt;0,HLOOKUP($BT508,Prisudvikling!$CC$7:$KP$63,AI$3),"")</f>
        <v>11050</v>
      </c>
      <c r="AJ508" s="32">
        <f>IF(HLOOKUP($BT508,Prisudvikling!$CC$7:$KP$63,AJ$3)&gt;0,HLOOKUP($BT508,Prisudvikling!$CC$7:$KP$63,AJ$3),"")</f>
        <v>8680</v>
      </c>
      <c r="AK508" s="32" t="str">
        <f>IF(HLOOKUP($BT508,Prisudvikling!$CC$7:$KP$63,AK$3)&gt;0,HLOOKUP($BT508,Prisudvikling!$CC$7:$KP$63,AK$3),"")</f>
        <v xml:space="preserve"> </v>
      </c>
      <c r="AL508" s="32" t="str">
        <f>IF(HLOOKUP($BT508,Prisudvikling!$CC$7:$KP$63,AL$3)&gt;0,HLOOKUP($BT508,Prisudvikling!$CC$7:$KP$63,AL$3),"")</f>
        <v/>
      </c>
      <c r="AM508" s="32" t="str">
        <f>IF(HLOOKUP($BT508,Prisudvikling!$CC$7:$KP$63,AM$3)&gt;0,HLOOKUP($BT508,Prisudvikling!$CC$7:$KP$63,AM$3),"")</f>
        <v/>
      </c>
      <c r="AN508" s="113">
        <f>IF(HLOOKUP($BT508,Prisudvikling!$CC$7:$KP$63,AN$3)&gt;0,HLOOKUP($BT508,Prisudvikling!$CC$7:$KP$63,AN$3),"")</f>
        <v>188.46178920722031</v>
      </c>
      <c r="AO508" s="113">
        <f>IF(HLOOKUP($BT508,Prisudvikling!$CC$7:$KP$63,AO$3)&gt;0,HLOOKUP($BT508,Prisudvikling!$CC$7:$KP$63,AO$3),"")</f>
        <v>196.5</v>
      </c>
      <c r="AP508" s="113">
        <f>IF(HLOOKUP($BT508,Prisudvikling!$CC$7:$KP$63,AP$3)&gt;0,HLOOKUP($BT508,Prisudvikling!$CC$7:$KP$63,AP$3),"")</f>
        <v>187.27122988618194</v>
      </c>
      <c r="AQ508" s="113">
        <f>IF(HLOOKUP($BT508,Prisudvikling!$CC$7:$KP$63,AQ$3)&gt;0,HLOOKUP($BT508,Prisudvikling!$CC$7:$KP$63,AQ$3),"")</f>
        <v>160.50998123837516</v>
      </c>
      <c r="AR508" s="113">
        <f>IF(HLOOKUP($BT508,Prisudvikling!$CC$7:$KP$63,AR$3)&gt;0,HLOOKUP($BT508,Prisudvikling!$CC$7:$KP$63,AR$3),"")</f>
        <v>168.5</v>
      </c>
      <c r="AS508" s="113">
        <f>IF(HLOOKUP($BT508,Prisudvikling!$CC$7:$KP$63,AS$3)&gt;0,HLOOKUP($BT508,Prisudvikling!$CC$7:$KP$63,AS$3),"")</f>
        <v>149.72184075808167</v>
      </c>
      <c r="AT508" s="113">
        <f>IF(HLOOKUP($BT508,Prisudvikling!$CC$7:$KP$63,AT$3)&gt;0,HLOOKUP($BT508,Prisudvikling!$CC$7:$KP$63,AT$3),"")</f>
        <v>134.90386194737289</v>
      </c>
      <c r="AU508" s="113">
        <f>IF(HLOOKUP($BT508,Prisudvikling!$CC$7:$KP$63,AU$3)&gt;0,HLOOKUP($BT508,Prisudvikling!$CC$7:$KP$63,AU$3),"")</f>
        <v>142.9</v>
      </c>
      <c r="AV508" s="113" t="str">
        <f>IF(HLOOKUP($BT508,Prisudvikling!$CC$7:$KP$63,AV$3)&gt;0,HLOOKUP($BT508,Prisudvikling!$CC$7:$KP$63,AV$3),"")</f>
        <v/>
      </c>
      <c r="AW508" s="113">
        <f>IF(HLOOKUP($BT508,Prisudvikling!$CC$7:$KP$63,AW$3)&gt;0,HLOOKUP($BT508,Prisudvikling!$CC$7:$KP$63,AW$3),"")</f>
        <v>155.54292687654129</v>
      </c>
      <c r="AX508" s="113">
        <f>IF(HLOOKUP($BT508,Prisudvikling!$CC$7:$KP$63,AX$3)&gt;0,HLOOKUP($BT508,Prisudvikling!$CC$7:$KP$63,AX$3),"")</f>
        <v>163.5</v>
      </c>
      <c r="BT508">
        <f t="shared" si="32"/>
        <v>185</v>
      </c>
    </row>
    <row r="509" spans="1:72" x14ac:dyDescent="0.2">
      <c r="A509" s="82">
        <f>IF(HLOOKUP($BT509,Prisudvikling!$CC$7:$KP$63,D$3)&gt;0,YEAR(C509),0)</f>
        <v>2015</v>
      </c>
      <c r="B509" s="82">
        <f>IF(HLOOKUP($BT509,Prisudvikling!$CC$7:$KP$63,D$3)&gt;0,MONTH(C509),0)</f>
        <v>1</v>
      </c>
      <c r="C509" s="65">
        <f>IF(HLOOKUP($BT509,Prisudvikling!$CC$7:$KP$63,D$3)&gt;0,HLOOKUP($BT509,Prisudvikling!$CC$7:$KP$63,C$3),"")</f>
        <v>42006</v>
      </c>
      <c r="D509" s="105">
        <f>IF(HLOOKUP($BT509,Prisudvikling!$CC$7:$KP$63,D$3)&gt;0,HLOOKUP($BT509,Prisudvikling!$CC$7:$KP$63,D$3),"")</f>
        <v>129</v>
      </c>
      <c r="E509" s="105">
        <f>IF(HLOOKUP($BT509,Prisudvikling!$CC$7:$KP$63,E$3)&gt;0,HLOOKUP($BT509,Prisudvikling!$CC$7:$KP$63,E$3),"")</f>
        <v>129</v>
      </c>
      <c r="F509" s="105">
        <f>IF(HLOOKUP($BT509,Prisudvikling!$CC$7:$KP$63,F$3)&gt;0,HLOOKUP($BT509,Prisudvikling!$CC$7:$KP$63,F$3),"")</f>
        <v>135.75</v>
      </c>
      <c r="G509" s="105">
        <f>IF(HLOOKUP($BT509,Prisudvikling!$CC$7:$KP$63,G$3)&gt;0,HLOOKUP($BT509,Prisudvikling!$CC$7:$KP$63,G$3),"")</f>
        <v>151</v>
      </c>
      <c r="H509" s="105">
        <f>IF(HLOOKUP($BT509,Prisudvikling!$CC$7:$KP$63,H$3)&gt;0,HLOOKUP($BT509,Prisudvikling!$CC$7:$KP$63,H$3),"")</f>
        <v>119.75</v>
      </c>
      <c r="I509" s="105">
        <f>IF(HLOOKUP($BT509,Prisudvikling!$CC$7:$KP$63,I$3)&gt;0,HLOOKUP($BT509,Prisudvikling!$CC$7:$KP$63,I$3),"")</f>
        <v>308.27999999999997</v>
      </c>
      <c r="J509" s="105">
        <f>IF(HLOOKUP($BT509,Prisudvikling!$CC$7:$KP$63,J$3)&gt;0,HLOOKUP($BT509,Prisudvikling!$CC$7:$KP$63,J$3),"")</f>
        <v>757</v>
      </c>
      <c r="K509" s="105">
        <f>IF(HLOOKUP($BT509,Prisudvikling!$CC$7:$KP$63,K$3)&gt;0,HLOOKUP($BT509,Prisudvikling!$CC$7:$KP$63,K$3),"")</f>
        <v>196.75</v>
      </c>
      <c r="L509" s="105">
        <f>IF(HLOOKUP($BT509,Prisudvikling!$CC$7:$KP$63,L$3)&gt;0,HLOOKUP($BT509,Prisudvikling!$CC$7:$KP$63,L$3),"")</f>
        <v>211</v>
      </c>
      <c r="M509" s="105">
        <f>IF(HLOOKUP($BT509,Prisudvikling!$CC$7:$KP$63,M$3)&gt;0,HLOOKUP($BT509,Prisudvikling!$CC$7:$KP$63,M$3),"")</f>
        <v>197.75</v>
      </c>
      <c r="N509" s="105">
        <f>IF(HLOOKUP($BT509,Prisudvikling!$CC$7:$KP$63,N$3)&gt;0,HLOOKUP($BT509,Prisudvikling!$CC$7:$KP$63,N$3),"")</f>
        <v>1357</v>
      </c>
      <c r="O509" s="105">
        <f>IF(HLOOKUP($BT509,Prisudvikling!$CC$7:$KP$63,O$3)&gt;0,HLOOKUP($BT509,Prisudvikling!$CC$7:$KP$63,O$3),"")</f>
        <v>514.5</v>
      </c>
      <c r="P509" s="105" t="str">
        <f>IF(HLOOKUP($BT509,Prisudvikling!$CC$7:$KP$63,P$3)&gt;0,HLOOKUP($BT509,Prisudvikling!$CC$7:$KP$63,P$3),"")</f>
        <v/>
      </c>
      <c r="Q509" s="105">
        <f>IF(HLOOKUP($BT509,Prisudvikling!$CC$7:$KP$63,Q$3)&gt;0,HLOOKUP($BT509,Prisudvikling!$CC$7:$KP$63,Q$3),"")</f>
        <v>1300</v>
      </c>
      <c r="R509" s="105">
        <f>IF(HLOOKUP($BT509,Prisudvikling!$CC$7:$KP$63,R$3)&gt;0,HLOOKUP($BT509,Prisudvikling!$CC$7:$KP$63,R$3),"")</f>
        <v>899</v>
      </c>
      <c r="S509" s="105">
        <f>IF(HLOOKUP($BT509,Prisudvikling!$CC$7:$KP$63,S$3)&gt;0,HLOOKUP($BT509,Prisudvikling!$CC$7:$KP$63,S$3),"")</f>
        <v>510</v>
      </c>
      <c r="T509" s="105">
        <f>IF(HLOOKUP($BT509,Prisudvikling!$CC$7:$KP$63,T$3)&gt;0,HLOOKUP($BT509,Prisudvikling!$CC$7:$KP$63,T$3),"")</f>
        <v>495</v>
      </c>
      <c r="U509" s="105">
        <f>IF(HLOOKUP($BT509,Prisudvikling!$CC$7:$KP$63,U$3)&gt;0,HLOOKUP($BT509,Prisudvikling!$CC$7:$KP$63,U$3),"")</f>
        <v>213.25</v>
      </c>
      <c r="V509" s="105">
        <f>IF(HLOOKUP($BT509,Prisudvikling!$CC$7:$KP$63,V$3)&gt;0,HLOOKUP($BT509,Prisudvikling!$CC$7:$KP$63,V$3),"")</f>
        <v>221.75</v>
      </c>
      <c r="W509" s="105">
        <f>IF(HLOOKUP($BT509,Prisudvikling!$CC$7:$KP$63,W$3)&gt;0,HLOOKUP($BT509,Prisudvikling!$CC$7:$KP$63,W$3),"")</f>
        <v>251</v>
      </c>
      <c r="X509" s="32" t="str">
        <f>IF(HLOOKUP($BT509,Prisudvikling!$CC$7:$KP$63,X$3)&gt;0,HLOOKUP($BT509,Prisudvikling!$CC$7:$KP$63,X$3),"")</f>
        <v/>
      </c>
      <c r="Y509" s="32">
        <f>IF(HLOOKUP($BT509,Prisudvikling!$CC$7:$KP$63,Y$3)&gt;0,HLOOKUP($BT509,Prisudvikling!$CC$7:$KP$63,Y$3),"")</f>
        <v>1.5714717437292234</v>
      </c>
      <c r="Z509" s="32">
        <f>IF(HLOOKUP($BT509,Prisudvikling!$CC$7:$KP$63,Z$3)&gt;0,HLOOKUP($BT509,Prisudvikling!$CC$7:$KP$63,Z$3),"")</f>
        <v>4.4323562002619123</v>
      </c>
      <c r="AA509" s="32">
        <f>IF(HLOOKUP($BT509,Prisudvikling!$CC$7:$KP$63,AA$3)&gt;0,HLOOKUP($BT509,Prisudvikling!$CC$7:$KP$63,AA$3),"")</f>
        <v>2.9</v>
      </c>
      <c r="AB509" s="32">
        <f>IF(HLOOKUP($BT509,Prisudvikling!$CC$7:$KP$63,AB$3)&gt;0,HLOOKUP($BT509,Prisudvikling!$CC$7:$KP$63,AB$3),"")</f>
        <v>14</v>
      </c>
      <c r="AC509" s="32">
        <f>IF(HLOOKUP($BT509,Prisudvikling!$CC$7:$KP$63,AC$3)&gt;0,HLOOKUP($BT509,Prisudvikling!$CC$7:$KP$63,AC$3),"")</f>
        <v>11</v>
      </c>
      <c r="AD509" s="32" t="str">
        <f>IF(HLOOKUP($BT509,Prisudvikling!$CC$7:$KP$63,AD$3)&gt;0,HLOOKUP($BT509,Prisudvikling!$CC$7:$KP$63,AD$3),"")</f>
        <v/>
      </c>
      <c r="AE509" s="32" t="str">
        <f>IF(HLOOKUP($BT509,Prisudvikling!$CC$7:$KP$63,AE$3)&gt;0,HLOOKUP($BT509,Prisudvikling!$CC$7:$KP$63,AE$3),"")</f>
        <v/>
      </c>
      <c r="AF509" s="32">
        <f>IF(HLOOKUP($BT509,Prisudvikling!$CC$7:$KP$63,AF$3)&gt;0,HLOOKUP($BT509,Prisudvikling!$CC$7:$KP$63,AF$3),"")</f>
        <v>1240</v>
      </c>
      <c r="AG509" s="32">
        <f>IF(HLOOKUP($BT509,Prisudvikling!$CC$7:$KP$63,AG$3)&gt;0,HLOOKUP($BT509,Prisudvikling!$CC$7:$KP$63,AG$3),"")</f>
        <v>3500</v>
      </c>
      <c r="AH509" s="32">
        <f>IF(HLOOKUP($BT509,Prisudvikling!$CC$7:$KP$63,AH$3)&gt;0,HLOOKUP($BT509,Prisudvikling!$CC$7:$KP$63,AH$3),"")</f>
        <v>2290</v>
      </c>
      <c r="AI509" s="32">
        <f>IF(HLOOKUP($BT509,Prisudvikling!$CC$7:$KP$63,AI$3)&gt;0,HLOOKUP($BT509,Prisudvikling!$CC$7:$KP$63,AI$3),"")</f>
        <v>11050</v>
      </c>
      <c r="AJ509" s="32">
        <f>IF(HLOOKUP($BT509,Prisudvikling!$CC$7:$KP$63,AJ$3)&gt;0,HLOOKUP($BT509,Prisudvikling!$CC$7:$KP$63,AJ$3),"")</f>
        <v>8680</v>
      </c>
      <c r="AK509" s="32" t="str">
        <f>IF(HLOOKUP($BT509,Prisudvikling!$CC$7:$KP$63,AK$3)&gt;0,HLOOKUP($BT509,Prisudvikling!$CC$7:$KP$63,AK$3),"")</f>
        <v xml:space="preserve"> </v>
      </c>
      <c r="AL509" s="32" t="str">
        <f>IF(HLOOKUP($BT509,Prisudvikling!$CC$7:$KP$63,AL$3)&gt;0,HLOOKUP($BT509,Prisudvikling!$CC$7:$KP$63,AL$3),"")</f>
        <v/>
      </c>
      <c r="AM509" s="32" t="str">
        <f>IF(HLOOKUP($BT509,Prisudvikling!$CC$7:$KP$63,AM$3)&gt;0,HLOOKUP($BT509,Prisudvikling!$CC$7:$KP$63,AM$3),"")</f>
        <v/>
      </c>
      <c r="AN509" s="113">
        <f>IF(HLOOKUP($BT509,Prisudvikling!$CC$7:$KP$63,AN$3)&gt;0,HLOOKUP($BT509,Prisudvikling!$CC$7:$KP$63,AN$3),"")</f>
        <v>188.46178920722031</v>
      </c>
      <c r="AO509" s="113">
        <f>IF(HLOOKUP($BT509,Prisudvikling!$CC$7:$KP$63,AO$3)&gt;0,HLOOKUP($BT509,Prisudvikling!$CC$7:$KP$63,AO$3),"")</f>
        <v>196.5</v>
      </c>
      <c r="AP509" s="113">
        <f>IF(HLOOKUP($BT509,Prisudvikling!$CC$7:$KP$63,AP$3)&gt;0,HLOOKUP($BT509,Prisudvikling!$CC$7:$KP$63,AP$3),"")</f>
        <v>187.23773521170662</v>
      </c>
      <c r="AQ509" s="113">
        <f>IF(HLOOKUP($BT509,Prisudvikling!$CC$7:$KP$63,AQ$3)&gt;0,HLOOKUP($BT509,Prisudvikling!$CC$7:$KP$63,AQ$3),"")</f>
        <v>160.50998123837516</v>
      </c>
      <c r="AR509" s="113">
        <f>IF(HLOOKUP($BT509,Prisudvikling!$CC$7:$KP$63,AR$3)&gt;0,HLOOKUP($BT509,Prisudvikling!$CC$7:$KP$63,AR$3),"")</f>
        <v>168.5</v>
      </c>
      <c r="AS509" s="113">
        <f>IF(HLOOKUP($BT509,Prisudvikling!$CC$7:$KP$63,AS$3)&gt;0,HLOOKUP($BT509,Prisudvikling!$CC$7:$KP$63,AS$3),"")</f>
        <v>149.69313250205548</v>
      </c>
      <c r="AT509" s="113">
        <f>IF(HLOOKUP($BT509,Prisudvikling!$CC$7:$KP$63,AT$3)&gt;0,HLOOKUP($BT509,Prisudvikling!$CC$7:$KP$63,AT$3),"")</f>
        <v>134.90386194737289</v>
      </c>
      <c r="AU509" s="113">
        <f>IF(HLOOKUP($BT509,Prisudvikling!$CC$7:$KP$63,AU$3)&gt;0,HLOOKUP($BT509,Prisudvikling!$CC$7:$KP$63,AU$3),"")</f>
        <v>142.9</v>
      </c>
      <c r="AV509" s="113" t="str">
        <f>IF(HLOOKUP($BT509,Prisudvikling!$CC$7:$KP$63,AV$3)&gt;0,HLOOKUP($BT509,Prisudvikling!$CC$7:$KP$63,AV$3),"")</f>
        <v/>
      </c>
      <c r="AW509" s="113">
        <f>IF(HLOOKUP($BT509,Prisudvikling!$CC$7:$KP$63,AW$3)&gt;0,HLOOKUP($BT509,Prisudvikling!$CC$7:$KP$63,AW$3),"")</f>
        <v>155.54292687654129</v>
      </c>
      <c r="AX509" s="113">
        <f>IF(HLOOKUP($BT509,Prisudvikling!$CC$7:$KP$63,AX$3)&gt;0,HLOOKUP($BT509,Prisudvikling!$CC$7:$KP$63,AX$3),"")</f>
        <v>163.5</v>
      </c>
      <c r="BT509">
        <f t="shared" si="32"/>
        <v>186</v>
      </c>
    </row>
    <row r="510" spans="1:72" x14ac:dyDescent="0.2">
      <c r="A510" s="82">
        <f>IF(HLOOKUP($BT510,Prisudvikling!$CC$7:$KP$63,D$3)&gt;0,YEAR(C510),0)</f>
        <v>2015</v>
      </c>
      <c r="B510" s="82">
        <f>IF(HLOOKUP($BT510,Prisudvikling!$CC$7:$KP$63,D$3)&gt;0,MONTH(C510),0)</f>
        <v>1</v>
      </c>
      <c r="C510" s="65">
        <f>IF(HLOOKUP($BT510,Prisudvikling!$CC$7:$KP$63,D$3)&gt;0,HLOOKUP($BT510,Prisudvikling!$CC$7:$KP$63,C$3),"")</f>
        <v>42013</v>
      </c>
      <c r="D510" s="105">
        <f>IF(HLOOKUP($BT510,Prisudvikling!$CC$7:$KP$63,D$3)&gt;0,HLOOKUP($BT510,Prisudvikling!$CC$7:$KP$63,D$3),"")</f>
        <v>129</v>
      </c>
      <c r="E510" s="105">
        <f>IF(HLOOKUP($BT510,Prisudvikling!$CC$7:$KP$63,E$3)&gt;0,HLOOKUP($BT510,Prisudvikling!$CC$7:$KP$63,E$3),"")</f>
        <v>129</v>
      </c>
      <c r="F510" s="105">
        <f>IF(HLOOKUP($BT510,Prisudvikling!$CC$7:$KP$63,F$3)&gt;0,HLOOKUP($BT510,Prisudvikling!$CC$7:$KP$63,F$3),"")</f>
        <v>137</v>
      </c>
      <c r="G510" s="105">
        <f>IF(HLOOKUP($BT510,Prisudvikling!$CC$7:$KP$63,G$3)&gt;0,HLOOKUP($BT510,Prisudvikling!$CC$7:$KP$63,G$3),"")</f>
        <v>151</v>
      </c>
      <c r="H510" s="105">
        <f>IF(HLOOKUP($BT510,Prisudvikling!$CC$7:$KP$63,H$3)&gt;0,HLOOKUP($BT510,Prisudvikling!$CC$7:$KP$63,H$3),"")</f>
        <v>120</v>
      </c>
      <c r="I510" s="105">
        <f>IF(HLOOKUP($BT510,Prisudvikling!$CC$7:$KP$63,I$3)&gt;0,HLOOKUP($BT510,Prisudvikling!$CC$7:$KP$63,I$3),"")</f>
        <v>318.79000000000002</v>
      </c>
      <c r="J510" s="105">
        <f>IF(HLOOKUP($BT510,Prisudvikling!$CC$7:$KP$63,J$3)&gt;0,HLOOKUP($BT510,Prisudvikling!$CC$7:$KP$63,J$3),"")</f>
        <v>757</v>
      </c>
      <c r="K510" s="105">
        <f>IF(HLOOKUP($BT510,Prisudvikling!$CC$7:$KP$63,K$3)&gt;0,HLOOKUP($BT510,Prisudvikling!$CC$7:$KP$63,K$3),"")</f>
        <v>196.75</v>
      </c>
      <c r="L510" s="105">
        <f>IF(HLOOKUP($BT510,Prisudvikling!$CC$7:$KP$63,L$3)&gt;0,HLOOKUP($BT510,Prisudvikling!$CC$7:$KP$63,L$3),"")</f>
        <v>211</v>
      </c>
      <c r="M510" s="105">
        <f>IF(HLOOKUP($BT510,Prisudvikling!$CC$7:$KP$63,M$3)&gt;0,HLOOKUP($BT510,Prisudvikling!$CC$7:$KP$63,M$3),"")</f>
        <v>197.75</v>
      </c>
      <c r="N510" s="105">
        <f>IF(HLOOKUP($BT510,Prisudvikling!$CC$7:$KP$63,N$3)&gt;0,HLOOKUP($BT510,Prisudvikling!$CC$7:$KP$63,N$3),"")</f>
        <v>1357</v>
      </c>
      <c r="O510" s="105">
        <f>IF(HLOOKUP($BT510,Prisudvikling!$CC$7:$KP$63,O$3)&gt;0,HLOOKUP($BT510,Prisudvikling!$CC$7:$KP$63,O$3),"")</f>
        <v>518.5</v>
      </c>
      <c r="P510" s="105" t="str">
        <f>IF(HLOOKUP($BT510,Prisudvikling!$CC$7:$KP$63,P$3)&gt;0,HLOOKUP($BT510,Prisudvikling!$CC$7:$KP$63,P$3),"")</f>
        <v/>
      </c>
      <c r="Q510" s="105">
        <f>IF(HLOOKUP($BT510,Prisudvikling!$CC$7:$KP$63,Q$3)&gt;0,HLOOKUP($BT510,Prisudvikling!$CC$7:$KP$63,Q$3),"")</f>
        <v>1300</v>
      </c>
      <c r="R510" s="105">
        <f>IF(HLOOKUP($BT510,Prisudvikling!$CC$7:$KP$63,R$3)&gt;0,HLOOKUP($BT510,Prisudvikling!$CC$7:$KP$63,R$3),"")</f>
        <v>899</v>
      </c>
      <c r="S510" s="105">
        <f>IF(HLOOKUP($BT510,Prisudvikling!$CC$7:$KP$63,S$3)&gt;0,HLOOKUP($BT510,Prisudvikling!$CC$7:$KP$63,S$3),"")</f>
        <v>510</v>
      </c>
      <c r="T510" s="105">
        <f>IF(HLOOKUP($BT510,Prisudvikling!$CC$7:$KP$63,T$3)&gt;0,HLOOKUP($BT510,Prisudvikling!$CC$7:$KP$63,T$3),"")</f>
        <v>495</v>
      </c>
      <c r="U510" s="105">
        <f>IF(HLOOKUP($BT510,Prisudvikling!$CC$7:$KP$63,U$3)&gt;0,HLOOKUP($BT510,Prisudvikling!$CC$7:$KP$63,U$3),"")</f>
        <v>213.75</v>
      </c>
      <c r="V510" s="105">
        <f>IF(HLOOKUP($BT510,Prisudvikling!$CC$7:$KP$63,V$3)&gt;0,HLOOKUP($BT510,Prisudvikling!$CC$7:$KP$63,V$3),"")</f>
        <v>223</v>
      </c>
      <c r="W510" s="105">
        <f>IF(HLOOKUP($BT510,Prisudvikling!$CC$7:$KP$63,W$3)&gt;0,HLOOKUP($BT510,Prisudvikling!$CC$7:$KP$63,W$3),"")</f>
        <v>252.5</v>
      </c>
      <c r="X510" s="32" t="str">
        <f>IF(HLOOKUP($BT510,Prisudvikling!$CC$7:$KP$63,X$3)&gt;0,HLOOKUP($BT510,Prisudvikling!$CC$7:$KP$63,X$3),"")</f>
        <v/>
      </c>
      <c r="Y510" s="32">
        <f>IF(HLOOKUP($BT510,Prisudvikling!$CC$7:$KP$63,Y$3)&gt;0,HLOOKUP($BT510,Prisudvikling!$CC$7:$KP$63,Y$3),"")</f>
        <v>1.5714717437292234</v>
      </c>
      <c r="Z510" s="32">
        <f>IF(HLOOKUP($BT510,Prisudvikling!$CC$7:$KP$63,Z$3)&gt;0,HLOOKUP($BT510,Prisudvikling!$CC$7:$KP$63,Z$3),"")</f>
        <v>4.4323562002619123</v>
      </c>
      <c r="AA510" s="32">
        <f>IF(HLOOKUP($BT510,Prisudvikling!$CC$7:$KP$63,AA$3)&gt;0,HLOOKUP($BT510,Prisudvikling!$CC$7:$KP$63,AA$3),"")</f>
        <v>2.9</v>
      </c>
      <c r="AB510" s="32">
        <f>IF(HLOOKUP($BT510,Prisudvikling!$CC$7:$KP$63,AB$3)&gt;0,HLOOKUP($BT510,Prisudvikling!$CC$7:$KP$63,AB$3),"")</f>
        <v>14</v>
      </c>
      <c r="AC510" s="32">
        <f>IF(HLOOKUP($BT510,Prisudvikling!$CC$7:$KP$63,AC$3)&gt;0,HLOOKUP($BT510,Prisudvikling!$CC$7:$KP$63,AC$3),"")</f>
        <v>11</v>
      </c>
      <c r="AD510" s="32" t="str">
        <f>IF(HLOOKUP($BT510,Prisudvikling!$CC$7:$KP$63,AD$3)&gt;0,HLOOKUP($BT510,Prisudvikling!$CC$7:$KP$63,AD$3),"")</f>
        <v/>
      </c>
      <c r="AE510" s="32" t="str">
        <f>IF(HLOOKUP($BT510,Prisudvikling!$CC$7:$KP$63,AE$3)&gt;0,HLOOKUP($BT510,Prisudvikling!$CC$7:$KP$63,AE$3),"")</f>
        <v/>
      </c>
      <c r="AF510" s="32">
        <f>IF(HLOOKUP($BT510,Prisudvikling!$CC$7:$KP$63,AF$3)&gt;0,HLOOKUP($BT510,Prisudvikling!$CC$7:$KP$63,AF$3),"")</f>
        <v>1240</v>
      </c>
      <c r="AG510" s="32">
        <f>IF(HLOOKUP($BT510,Prisudvikling!$CC$7:$KP$63,AG$3)&gt;0,HLOOKUP($BT510,Prisudvikling!$CC$7:$KP$63,AG$3),"")</f>
        <v>3500</v>
      </c>
      <c r="AH510" s="32">
        <f>IF(HLOOKUP($BT510,Prisudvikling!$CC$7:$KP$63,AH$3)&gt;0,HLOOKUP($BT510,Prisudvikling!$CC$7:$KP$63,AH$3),"")</f>
        <v>2290</v>
      </c>
      <c r="AI510" s="32">
        <f>IF(HLOOKUP($BT510,Prisudvikling!$CC$7:$KP$63,AI$3)&gt;0,HLOOKUP($BT510,Prisudvikling!$CC$7:$KP$63,AI$3),"")</f>
        <v>11050</v>
      </c>
      <c r="AJ510" s="32">
        <f>IF(HLOOKUP($BT510,Prisudvikling!$CC$7:$KP$63,AJ$3)&gt;0,HLOOKUP($BT510,Prisudvikling!$CC$7:$KP$63,AJ$3),"")</f>
        <v>8680</v>
      </c>
      <c r="AK510" s="32" t="str">
        <f>IF(HLOOKUP($BT510,Prisudvikling!$CC$7:$KP$63,AK$3)&gt;0,HLOOKUP($BT510,Prisudvikling!$CC$7:$KP$63,AK$3),"")</f>
        <v xml:space="preserve"> </v>
      </c>
      <c r="AL510" s="32" t="str">
        <f>IF(HLOOKUP($BT510,Prisudvikling!$CC$7:$KP$63,AL$3)&gt;0,HLOOKUP($BT510,Prisudvikling!$CC$7:$KP$63,AL$3),"")</f>
        <v/>
      </c>
      <c r="AM510" s="32" t="str">
        <f>IF(HLOOKUP($BT510,Prisudvikling!$CC$7:$KP$63,AM$3)&gt;0,HLOOKUP($BT510,Prisudvikling!$CC$7:$KP$63,AM$3),"")</f>
        <v/>
      </c>
      <c r="AN510" s="113">
        <f>IF(HLOOKUP($BT510,Prisudvikling!$CC$7:$KP$63,AN$3)&gt;0,HLOOKUP($BT510,Prisudvikling!$CC$7:$KP$63,AN$3),"")</f>
        <v>189.76737651704289</v>
      </c>
      <c r="AO510" s="113">
        <f>IF(HLOOKUP($BT510,Prisudvikling!$CC$7:$KP$63,AO$3)&gt;0,HLOOKUP($BT510,Prisudvikling!$CC$7:$KP$63,AO$3),"")</f>
        <v>197.8</v>
      </c>
      <c r="AP510" s="113">
        <f>IF(HLOOKUP($BT510,Prisudvikling!$CC$7:$KP$63,AP$3)&gt;0,HLOOKUP($BT510,Prisudvikling!$CC$7:$KP$63,AP$3),"")</f>
        <v>188.42241655501672</v>
      </c>
      <c r="AQ510" s="113">
        <f>IF(HLOOKUP($BT510,Prisudvikling!$CC$7:$KP$63,AQ$3)&gt;0,HLOOKUP($BT510,Prisudvikling!$CC$7:$KP$63,AQ$3),"")</f>
        <v>161.4197577185262</v>
      </c>
      <c r="AR510" s="113">
        <f>IF(HLOOKUP($BT510,Prisudvikling!$CC$7:$KP$63,AR$3)&gt;0,HLOOKUP($BT510,Prisudvikling!$CC$7:$KP$63,AR$3),"")</f>
        <v>169.4</v>
      </c>
      <c r="AS510" s="113">
        <f>IF(HLOOKUP($BT510,Prisudvikling!$CC$7:$KP$63,AS$3)&gt;0,HLOOKUP($BT510,Prisudvikling!$CC$7:$KP$63,AS$3),"")</f>
        <v>151.12165698609871</v>
      </c>
      <c r="AT510" s="113">
        <f>IF(HLOOKUP($BT510,Prisudvikling!$CC$7:$KP$63,AT$3)&gt;0,HLOOKUP($BT510,Prisudvikling!$CC$7:$KP$63,AT$3),"")</f>
        <v>134.97824410729712</v>
      </c>
      <c r="AU510" s="113">
        <f>IF(HLOOKUP($BT510,Prisudvikling!$CC$7:$KP$63,AU$3)&gt;0,HLOOKUP($BT510,Prisudvikling!$CC$7:$KP$63,AU$3),"")</f>
        <v>143</v>
      </c>
      <c r="AV510" s="113" t="str">
        <f>IF(HLOOKUP($BT510,Prisudvikling!$CC$7:$KP$63,AV$3)&gt;0,HLOOKUP($BT510,Prisudvikling!$CC$7:$KP$63,AV$3),"")</f>
        <v/>
      </c>
      <c r="AW510" s="113">
        <f>IF(HLOOKUP($BT510,Prisudvikling!$CC$7:$KP$63,AW$3)&gt;0,HLOOKUP($BT510,Prisudvikling!$CC$7:$KP$63,AW$3),"")</f>
        <v>156.19296522984058</v>
      </c>
      <c r="AX510" s="113">
        <f>IF(HLOOKUP($BT510,Prisudvikling!$CC$7:$KP$63,AX$3)&gt;0,HLOOKUP($BT510,Prisudvikling!$CC$7:$KP$63,AX$3),"")</f>
        <v>164.2</v>
      </c>
      <c r="BT510">
        <f t="shared" si="32"/>
        <v>187</v>
      </c>
    </row>
    <row r="511" spans="1:72" x14ac:dyDescent="0.2">
      <c r="A511" s="82">
        <f>IF(HLOOKUP($BT511,Prisudvikling!$CC$7:$KP$63,D$3)&gt;0,YEAR(C511),0)</f>
        <v>2015</v>
      </c>
      <c r="B511" s="82">
        <f>IF(HLOOKUP($BT511,Prisudvikling!$CC$7:$KP$63,D$3)&gt;0,MONTH(C511),0)</f>
        <v>1</v>
      </c>
      <c r="C511" s="65">
        <f>IF(HLOOKUP($BT511,Prisudvikling!$CC$7:$KP$63,D$3)&gt;0,HLOOKUP($BT511,Prisudvikling!$CC$7:$KP$63,C$3),"")</f>
        <v>42020</v>
      </c>
      <c r="D511" s="105">
        <f>IF(HLOOKUP($BT511,Prisudvikling!$CC$7:$KP$63,D$3)&gt;0,HLOOKUP($BT511,Prisudvikling!$CC$7:$KP$63,D$3),"")</f>
        <v>129</v>
      </c>
      <c r="E511" s="105">
        <f>IF(HLOOKUP($BT511,Prisudvikling!$CC$7:$KP$63,E$3)&gt;0,HLOOKUP($BT511,Prisudvikling!$CC$7:$KP$63,E$3),"")</f>
        <v>129</v>
      </c>
      <c r="F511" s="105">
        <f>IF(HLOOKUP($BT511,Prisudvikling!$CC$7:$KP$63,F$3)&gt;0,HLOOKUP($BT511,Prisudvikling!$CC$7:$KP$63,F$3),"")</f>
        <v>122</v>
      </c>
      <c r="G511" s="105">
        <f>IF(HLOOKUP($BT511,Prisudvikling!$CC$7:$KP$63,G$3)&gt;0,HLOOKUP($BT511,Prisudvikling!$CC$7:$KP$63,G$3),"")</f>
        <v>151</v>
      </c>
      <c r="H511" s="105">
        <f>IF(HLOOKUP($BT511,Prisudvikling!$CC$7:$KP$63,H$3)&gt;0,HLOOKUP($BT511,Prisudvikling!$CC$7:$KP$63,H$3),"")</f>
        <v>120</v>
      </c>
      <c r="I511" s="105">
        <f>IF(HLOOKUP($BT511,Prisudvikling!$CC$7:$KP$63,I$3)&gt;0,HLOOKUP($BT511,Prisudvikling!$CC$7:$KP$63,I$3),"")</f>
        <v>301</v>
      </c>
      <c r="J511" s="105">
        <f>IF(HLOOKUP($BT511,Prisudvikling!$CC$7:$KP$63,J$3)&gt;0,HLOOKUP($BT511,Prisudvikling!$CC$7:$KP$63,J$3),"")</f>
        <v>757</v>
      </c>
      <c r="K511" s="105">
        <f>IF(HLOOKUP($BT511,Prisudvikling!$CC$7:$KP$63,K$3)&gt;0,HLOOKUP($BT511,Prisudvikling!$CC$7:$KP$63,K$3),"")</f>
        <v>200</v>
      </c>
      <c r="L511" s="105">
        <f>IF(HLOOKUP($BT511,Prisudvikling!$CC$7:$KP$63,L$3)&gt;0,HLOOKUP($BT511,Prisudvikling!$CC$7:$KP$63,L$3),"")</f>
        <v>199</v>
      </c>
      <c r="M511" s="105">
        <f>IF(HLOOKUP($BT511,Prisudvikling!$CC$7:$KP$63,M$3)&gt;0,HLOOKUP($BT511,Prisudvikling!$CC$7:$KP$63,M$3),"")</f>
        <v>193</v>
      </c>
      <c r="N511" s="105">
        <f>IF(HLOOKUP($BT511,Prisudvikling!$CC$7:$KP$63,N$3)&gt;0,HLOOKUP($BT511,Prisudvikling!$CC$7:$KP$63,N$3),"")</f>
        <v>1357</v>
      </c>
      <c r="O511" s="105">
        <f>IF(HLOOKUP($BT511,Prisudvikling!$CC$7:$KP$63,O$3)&gt;0,HLOOKUP($BT511,Prisudvikling!$CC$7:$KP$63,O$3),"")</f>
        <v>518.5</v>
      </c>
      <c r="P511" s="105">
        <f>IF(HLOOKUP($BT511,Prisudvikling!$CC$7:$KP$63,P$3)&gt;0,HLOOKUP($BT511,Prisudvikling!$CC$7:$KP$63,P$3),"")</f>
        <v>560</v>
      </c>
      <c r="Q511" s="105">
        <f>IF(HLOOKUP($BT511,Prisudvikling!$CC$7:$KP$63,Q$3)&gt;0,HLOOKUP($BT511,Prisudvikling!$CC$7:$KP$63,Q$3),"")</f>
        <v>1300</v>
      </c>
      <c r="R511" s="105">
        <f>IF(HLOOKUP($BT511,Prisudvikling!$CC$7:$KP$63,R$3)&gt;0,HLOOKUP($BT511,Prisudvikling!$CC$7:$KP$63,R$3),"")</f>
        <v>899</v>
      </c>
      <c r="S511" s="105">
        <f>IF(HLOOKUP($BT511,Prisudvikling!$CC$7:$KP$63,S$3)&gt;0,HLOOKUP($BT511,Prisudvikling!$CC$7:$KP$63,S$3),"")</f>
        <v>510</v>
      </c>
      <c r="T511" s="105">
        <f>IF(HLOOKUP($BT511,Prisudvikling!$CC$7:$KP$63,T$3)&gt;0,HLOOKUP($BT511,Prisudvikling!$CC$7:$KP$63,T$3),"")</f>
        <v>495</v>
      </c>
      <c r="U511" s="105">
        <f>IF(HLOOKUP($BT511,Prisudvikling!$CC$7:$KP$63,U$3)&gt;0,HLOOKUP($BT511,Prisudvikling!$CC$7:$KP$63,U$3),"")</f>
        <v>215</v>
      </c>
      <c r="V511" s="105">
        <f>IF(HLOOKUP($BT511,Prisudvikling!$CC$7:$KP$63,V$3)&gt;0,HLOOKUP($BT511,Prisudvikling!$CC$7:$KP$63,V$3),"")</f>
        <v>226.25</v>
      </c>
      <c r="W511" s="105">
        <f>IF(HLOOKUP($BT511,Prisudvikling!$CC$7:$KP$63,W$3)&gt;0,HLOOKUP($BT511,Prisudvikling!$CC$7:$KP$63,W$3),"")</f>
        <v>257</v>
      </c>
      <c r="X511" s="32" t="str">
        <f>IF(HLOOKUP($BT511,Prisudvikling!$CC$7:$KP$63,X$3)&gt;0,HLOOKUP($BT511,Prisudvikling!$CC$7:$KP$63,X$3),"")</f>
        <v/>
      </c>
      <c r="Y511" s="32">
        <f>IF(HLOOKUP($BT511,Prisudvikling!$CC$7:$KP$63,Y$3)&gt;0,HLOOKUP($BT511,Prisudvikling!$CC$7:$KP$63,Y$3),"")</f>
        <v>1.5714717437292234</v>
      </c>
      <c r="Z511" s="32">
        <f>IF(HLOOKUP($BT511,Prisudvikling!$CC$7:$KP$63,Z$3)&gt;0,HLOOKUP($BT511,Prisudvikling!$CC$7:$KP$63,Z$3),"")</f>
        <v>4.4323562002619123</v>
      </c>
      <c r="AA511" s="32">
        <f>IF(HLOOKUP($BT511,Prisudvikling!$CC$7:$KP$63,AA$3)&gt;0,HLOOKUP($BT511,Prisudvikling!$CC$7:$KP$63,AA$3),"")</f>
        <v>2.9</v>
      </c>
      <c r="AB511" s="32">
        <f>IF(HLOOKUP($BT511,Prisudvikling!$CC$7:$KP$63,AB$3)&gt;0,HLOOKUP($BT511,Prisudvikling!$CC$7:$KP$63,AB$3),"")</f>
        <v>14</v>
      </c>
      <c r="AC511" s="32">
        <f>IF(HLOOKUP($BT511,Prisudvikling!$CC$7:$KP$63,AC$3)&gt;0,HLOOKUP($BT511,Prisudvikling!$CC$7:$KP$63,AC$3),"")</f>
        <v>11</v>
      </c>
      <c r="AD511" s="32" t="str">
        <f>IF(HLOOKUP($BT511,Prisudvikling!$CC$7:$KP$63,AD$3)&gt;0,HLOOKUP($BT511,Prisudvikling!$CC$7:$KP$63,AD$3),"")</f>
        <v/>
      </c>
      <c r="AE511" s="32" t="str">
        <f>IF(HLOOKUP($BT511,Prisudvikling!$CC$7:$KP$63,AE$3)&gt;0,HLOOKUP($BT511,Prisudvikling!$CC$7:$KP$63,AE$3),"")</f>
        <v/>
      </c>
      <c r="AF511" s="32">
        <f>IF(HLOOKUP($BT511,Prisudvikling!$CC$7:$KP$63,AF$3)&gt;0,HLOOKUP($BT511,Prisudvikling!$CC$7:$KP$63,AF$3),"")</f>
        <v>1240</v>
      </c>
      <c r="AG511" s="32">
        <f>IF(HLOOKUP($BT511,Prisudvikling!$CC$7:$KP$63,AG$3)&gt;0,HLOOKUP($BT511,Prisudvikling!$CC$7:$KP$63,AG$3),"")</f>
        <v>3500</v>
      </c>
      <c r="AH511" s="32">
        <f>IF(HLOOKUP($BT511,Prisudvikling!$CC$7:$KP$63,AH$3)&gt;0,HLOOKUP($BT511,Prisudvikling!$CC$7:$KP$63,AH$3),"")</f>
        <v>2290</v>
      </c>
      <c r="AI511" s="32">
        <f>IF(HLOOKUP($BT511,Prisudvikling!$CC$7:$KP$63,AI$3)&gt;0,HLOOKUP($BT511,Prisudvikling!$CC$7:$KP$63,AI$3),"")</f>
        <v>11050</v>
      </c>
      <c r="AJ511" s="32">
        <f>IF(HLOOKUP($BT511,Prisudvikling!$CC$7:$KP$63,AJ$3)&gt;0,HLOOKUP($BT511,Prisudvikling!$CC$7:$KP$63,AJ$3),"")</f>
        <v>8680</v>
      </c>
      <c r="AK511" s="32" t="str">
        <f>IF(HLOOKUP($BT511,Prisudvikling!$CC$7:$KP$63,AK$3)&gt;0,HLOOKUP($BT511,Prisudvikling!$CC$7:$KP$63,AK$3),"")</f>
        <v xml:space="preserve"> </v>
      </c>
      <c r="AL511" s="32" t="str">
        <f>IF(HLOOKUP($BT511,Prisudvikling!$CC$7:$KP$63,AL$3)&gt;0,HLOOKUP($BT511,Prisudvikling!$CC$7:$KP$63,AL$3),"")</f>
        <v/>
      </c>
      <c r="AM511" s="32" t="str">
        <f>IF(HLOOKUP($BT511,Prisudvikling!$CC$7:$KP$63,AM$3)&gt;0,HLOOKUP($BT511,Prisudvikling!$CC$7:$KP$63,AM$3),"")</f>
        <v/>
      </c>
      <c r="AN511" s="113">
        <f>IF(HLOOKUP($BT511,Prisudvikling!$CC$7:$KP$63,AN$3)&gt;0,HLOOKUP($BT511,Prisudvikling!$CC$7:$KP$63,AN$3),"")</f>
        <v>186.43216599769448</v>
      </c>
      <c r="AO511" s="113">
        <f>IF(HLOOKUP($BT511,Prisudvikling!$CC$7:$KP$63,AO$3)&gt;0,HLOOKUP($BT511,Prisudvikling!$CC$7:$KP$63,AO$3),"")</f>
        <v>194.4</v>
      </c>
      <c r="AP511" s="113">
        <f>IF(HLOOKUP($BT511,Prisudvikling!$CC$7:$KP$63,AP$3)&gt;0,HLOOKUP($BT511,Prisudvikling!$CC$7:$KP$63,AP$3),"")</f>
        <v>185.01457946371715</v>
      </c>
      <c r="AQ511" s="113">
        <f>IF(HLOOKUP($BT511,Prisudvikling!$CC$7:$KP$63,AQ$3)&gt;0,HLOOKUP($BT511,Prisudvikling!$CC$7:$KP$63,AQ$3),"")</f>
        <v>159.07274924363156</v>
      </c>
      <c r="AR511" s="113">
        <f>IF(HLOOKUP($BT511,Prisudvikling!$CC$7:$KP$63,AR$3)&gt;0,HLOOKUP($BT511,Prisudvikling!$CC$7:$KP$63,AR$3),"")</f>
        <v>167.1</v>
      </c>
      <c r="AS511" s="113">
        <f>IF(HLOOKUP($BT511,Prisudvikling!$CC$7:$KP$63,AS$3)&gt;0,HLOOKUP($BT511,Prisudvikling!$CC$7:$KP$63,AS$3),"")</f>
        <v>148.13862646364024</v>
      </c>
      <c r="AT511" s="113">
        <f>IF(HLOOKUP($BT511,Prisudvikling!$CC$7:$KP$63,AT$3)&gt;0,HLOOKUP($BT511,Prisudvikling!$CC$7:$KP$63,AT$3),"")</f>
        <v>133.91972101489046</v>
      </c>
      <c r="AU511" s="113">
        <f>IF(HLOOKUP($BT511,Prisudvikling!$CC$7:$KP$63,AU$3)&gt;0,HLOOKUP($BT511,Prisudvikling!$CC$7:$KP$63,AU$3),"")</f>
        <v>141.9</v>
      </c>
      <c r="AV511" s="113" t="str">
        <f>IF(HLOOKUP($BT511,Prisudvikling!$CC$7:$KP$63,AV$3)&gt;0,HLOOKUP($BT511,Prisudvikling!$CC$7:$KP$63,AV$3),"")</f>
        <v/>
      </c>
      <c r="AW511" s="113">
        <f>IF(HLOOKUP($BT511,Prisudvikling!$CC$7:$KP$63,AW$3)&gt;0,HLOOKUP($BT511,Prisudvikling!$CC$7:$KP$63,AW$3),"")</f>
        <v>154.25691411352022</v>
      </c>
      <c r="AX511" s="113">
        <f>IF(HLOOKUP($BT511,Prisudvikling!$CC$7:$KP$63,AX$3)&gt;0,HLOOKUP($BT511,Prisudvikling!$CC$7:$KP$63,AX$3),"")</f>
        <v>162.30000000000001</v>
      </c>
      <c r="BT511">
        <f t="shared" si="32"/>
        <v>188</v>
      </c>
    </row>
    <row r="512" spans="1:72" x14ac:dyDescent="0.2">
      <c r="A512" s="82">
        <f>IF(HLOOKUP($BT512,Prisudvikling!$CC$7:$KP$63,D$3)&gt;0,YEAR(C512),0)</f>
        <v>2015</v>
      </c>
      <c r="B512" s="82">
        <f>IF(HLOOKUP($BT512,Prisudvikling!$CC$7:$KP$63,D$3)&gt;0,MONTH(C512),0)</f>
        <v>1</v>
      </c>
      <c r="C512" s="65">
        <f>IF(HLOOKUP($BT512,Prisudvikling!$CC$7:$KP$63,D$3)&gt;0,HLOOKUP($BT512,Prisudvikling!$CC$7:$KP$63,C$3),"")</f>
        <v>42027</v>
      </c>
      <c r="D512" s="105">
        <f>IF(HLOOKUP($BT512,Prisudvikling!$CC$7:$KP$63,D$3)&gt;0,HLOOKUP($BT512,Prisudvikling!$CC$7:$KP$63,D$3),"")</f>
        <v>129</v>
      </c>
      <c r="E512" s="105">
        <f>IF(HLOOKUP($BT512,Prisudvikling!$CC$7:$KP$63,E$3)&gt;0,HLOOKUP($BT512,Prisudvikling!$CC$7:$KP$63,E$3),"")</f>
        <v>129</v>
      </c>
      <c r="F512" s="105">
        <f>IF(HLOOKUP($BT512,Prisudvikling!$CC$7:$KP$63,F$3)&gt;0,HLOOKUP($BT512,Prisudvikling!$CC$7:$KP$63,F$3),"")</f>
        <v>122</v>
      </c>
      <c r="G512" s="105">
        <f>IF(HLOOKUP($BT512,Prisudvikling!$CC$7:$KP$63,G$3)&gt;0,HLOOKUP($BT512,Prisudvikling!$CC$7:$KP$63,G$3),"")</f>
        <v>151</v>
      </c>
      <c r="H512" s="105">
        <f>IF(HLOOKUP($BT512,Prisudvikling!$CC$7:$KP$63,H$3)&gt;0,HLOOKUP($BT512,Prisudvikling!$CC$7:$KP$63,H$3),"")</f>
        <v>118</v>
      </c>
      <c r="I512" s="105">
        <f>IF(HLOOKUP($BT512,Prisudvikling!$CC$7:$KP$63,I$3)&gt;0,HLOOKUP($BT512,Prisudvikling!$CC$7:$KP$63,I$3),"")</f>
        <v>298</v>
      </c>
      <c r="J512" s="105">
        <f>IF(HLOOKUP($BT512,Prisudvikling!$CC$7:$KP$63,J$3)&gt;0,HLOOKUP($BT512,Prisudvikling!$CC$7:$KP$63,J$3),"")</f>
        <v>757</v>
      </c>
      <c r="K512" s="105">
        <f>IF(HLOOKUP($BT512,Prisudvikling!$CC$7:$KP$63,K$3)&gt;0,HLOOKUP($BT512,Prisudvikling!$CC$7:$KP$63,K$3),"")</f>
        <v>205</v>
      </c>
      <c r="L512" s="105">
        <f>IF(HLOOKUP($BT512,Prisudvikling!$CC$7:$KP$63,L$3)&gt;0,HLOOKUP($BT512,Prisudvikling!$CC$7:$KP$63,L$3),"")</f>
        <v>199</v>
      </c>
      <c r="M512" s="105">
        <f>IF(HLOOKUP($BT512,Prisudvikling!$CC$7:$KP$63,M$3)&gt;0,HLOOKUP($BT512,Prisudvikling!$CC$7:$KP$63,M$3),"")</f>
        <v>197</v>
      </c>
      <c r="N512" s="105">
        <f>IF(HLOOKUP($BT512,Prisudvikling!$CC$7:$KP$63,N$3)&gt;0,HLOOKUP($BT512,Prisudvikling!$CC$7:$KP$63,N$3),"")</f>
        <v>1330</v>
      </c>
      <c r="O512" s="105">
        <f>IF(HLOOKUP($BT512,Prisudvikling!$CC$7:$KP$63,O$3)&gt;0,HLOOKUP($BT512,Prisudvikling!$CC$7:$KP$63,O$3),"")</f>
        <v>560</v>
      </c>
      <c r="P512" s="105">
        <f>IF(HLOOKUP($BT512,Prisudvikling!$CC$7:$KP$63,P$3)&gt;0,HLOOKUP($BT512,Prisudvikling!$CC$7:$KP$63,P$3),"")</f>
        <v>560</v>
      </c>
      <c r="Q512" s="105">
        <f>IF(HLOOKUP($BT512,Prisudvikling!$CC$7:$KP$63,Q$3)&gt;0,HLOOKUP($BT512,Prisudvikling!$CC$7:$KP$63,Q$3),"")</f>
        <v>1300</v>
      </c>
      <c r="R512" s="105">
        <f>IF(HLOOKUP($BT512,Prisudvikling!$CC$7:$KP$63,R$3)&gt;0,HLOOKUP($BT512,Prisudvikling!$CC$7:$KP$63,R$3),"")</f>
        <v>899</v>
      </c>
      <c r="S512" s="105">
        <f>IF(HLOOKUP($BT512,Prisudvikling!$CC$7:$KP$63,S$3)&gt;0,HLOOKUP($BT512,Prisudvikling!$CC$7:$KP$63,S$3),"")</f>
        <v>510</v>
      </c>
      <c r="T512" s="105">
        <f>IF(HLOOKUP($BT512,Prisudvikling!$CC$7:$KP$63,T$3)&gt;0,HLOOKUP($BT512,Prisudvikling!$CC$7:$KP$63,T$3),"")</f>
        <v>495</v>
      </c>
      <c r="U512" s="105">
        <f>IF(HLOOKUP($BT512,Prisudvikling!$CC$7:$KP$63,U$3)&gt;0,HLOOKUP($BT512,Prisudvikling!$CC$7:$KP$63,U$3),"")</f>
        <v>216.75</v>
      </c>
      <c r="V512" s="105">
        <f>IF(HLOOKUP($BT512,Prisudvikling!$CC$7:$KP$63,V$3)&gt;0,HLOOKUP($BT512,Prisudvikling!$CC$7:$KP$63,V$3),"")</f>
        <v>228.25</v>
      </c>
      <c r="W512" s="105">
        <f>IF(HLOOKUP($BT512,Prisudvikling!$CC$7:$KP$63,W$3)&gt;0,HLOOKUP($BT512,Prisudvikling!$CC$7:$KP$63,W$3),"")</f>
        <v>258.75</v>
      </c>
      <c r="X512" s="32" t="str">
        <f>IF(HLOOKUP($BT512,Prisudvikling!$CC$7:$KP$63,X$3)&gt;0,HLOOKUP($BT512,Prisudvikling!$CC$7:$KP$63,X$3),"")</f>
        <v/>
      </c>
      <c r="Y512" s="32">
        <f>IF(HLOOKUP($BT512,Prisudvikling!$CC$7:$KP$63,Y$3)&gt;0,HLOOKUP($BT512,Prisudvikling!$CC$7:$KP$63,Y$3),"")</f>
        <v>1.45</v>
      </c>
      <c r="Z512" s="32">
        <f>IF(HLOOKUP($BT512,Prisudvikling!$CC$7:$KP$63,Z$3)&gt;0,HLOOKUP($BT512,Prisudvikling!$CC$7:$KP$63,Z$3),"")</f>
        <v>4.7009838487626343</v>
      </c>
      <c r="AA512" s="32">
        <f>IF(HLOOKUP($BT512,Prisudvikling!$CC$7:$KP$63,AA$3)&gt;0,HLOOKUP($BT512,Prisudvikling!$CC$7:$KP$63,AA$3),"")</f>
        <v>2.5</v>
      </c>
      <c r="AB512" s="32">
        <f>IF(HLOOKUP($BT512,Prisudvikling!$CC$7:$KP$63,AB$3)&gt;0,HLOOKUP($BT512,Prisudvikling!$CC$7:$KP$63,AB$3),"")</f>
        <v>17.5</v>
      </c>
      <c r="AC512" s="32">
        <f>IF(HLOOKUP($BT512,Prisudvikling!$CC$7:$KP$63,AC$3)&gt;0,HLOOKUP($BT512,Prisudvikling!$CC$7:$KP$63,AC$3),"")</f>
        <v>10</v>
      </c>
      <c r="AD512" s="32" t="str">
        <f>IF(HLOOKUP($BT512,Prisudvikling!$CC$7:$KP$63,AD$3)&gt;0,HLOOKUP($BT512,Prisudvikling!$CC$7:$KP$63,AD$3),"")</f>
        <v/>
      </c>
      <c r="AE512" s="32" t="str">
        <f>IF(HLOOKUP($BT512,Prisudvikling!$CC$7:$KP$63,AE$3)&gt;0,HLOOKUP($BT512,Prisudvikling!$CC$7:$KP$63,AE$3),"")</f>
        <v/>
      </c>
      <c r="AF512" s="32">
        <f>IF(HLOOKUP($BT512,Prisudvikling!$CC$7:$KP$63,AF$3)&gt;0,HLOOKUP($BT512,Prisudvikling!$CC$7:$KP$63,AF$3),"")</f>
        <v>1140</v>
      </c>
      <c r="AG512" s="32">
        <f>IF(HLOOKUP($BT512,Prisudvikling!$CC$7:$KP$63,AG$3)&gt;0,HLOOKUP($BT512,Prisudvikling!$CC$7:$KP$63,AG$3),"")</f>
        <v>3710</v>
      </c>
      <c r="AH512" s="32">
        <f>IF(HLOOKUP($BT512,Prisudvikling!$CC$7:$KP$63,AH$3)&gt;0,HLOOKUP($BT512,Prisudvikling!$CC$7:$KP$63,AH$3),"")</f>
        <v>1970</v>
      </c>
      <c r="AI512" s="32">
        <f>IF(HLOOKUP($BT512,Prisudvikling!$CC$7:$KP$63,AI$3)&gt;0,HLOOKUP($BT512,Prisudvikling!$CC$7:$KP$63,AI$3),"")</f>
        <v>13810</v>
      </c>
      <c r="AJ512" s="32">
        <f>IF(HLOOKUP($BT512,Prisudvikling!$CC$7:$KP$63,AJ$3)&gt;0,HLOOKUP($BT512,Prisudvikling!$CC$7:$KP$63,AJ$3),"")</f>
        <v>7890</v>
      </c>
      <c r="AK512" s="32" t="str">
        <f>IF(HLOOKUP($BT512,Prisudvikling!$CC$7:$KP$63,AK$3)&gt;0,HLOOKUP($BT512,Prisudvikling!$CC$7:$KP$63,AK$3),"")</f>
        <v xml:space="preserve"> </v>
      </c>
      <c r="AL512" s="32" t="str">
        <f>IF(HLOOKUP($BT512,Prisudvikling!$CC$7:$KP$63,AL$3)&gt;0,HLOOKUP($BT512,Prisudvikling!$CC$7:$KP$63,AL$3),"")</f>
        <v/>
      </c>
      <c r="AM512" s="32" t="str">
        <f>IF(HLOOKUP($BT512,Prisudvikling!$CC$7:$KP$63,AM$3)&gt;0,HLOOKUP($BT512,Prisudvikling!$CC$7:$KP$63,AM$3),"")</f>
        <v/>
      </c>
      <c r="AN512" s="113">
        <f>IF(HLOOKUP($BT512,Prisudvikling!$CC$7:$KP$63,AN$3)&gt;0,HLOOKUP($BT512,Prisudvikling!$CC$7:$KP$63,AN$3),"")</f>
        <v>187.66149186183867</v>
      </c>
      <c r="AO512" s="113">
        <f>IF(HLOOKUP($BT512,Prisudvikling!$CC$7:$KP$63,AO$3)&gt;0,HLOOKUP($BT512,Prisudvikling!$CC$7:$KP$63,AO$3),"")</f>
        <v>195.7</v>
      </c>
      <c r="AP512" s="113">
        <f>IF(HLOOKUP($BT512,Prisudvikling!$CC$7:$KP$63,AP$3)&gt;0,HLOOKUP($BT512,Prisudvikling!$CC$7:$KP$63,AP$3),"")</f>
        <v>185.78588015830582</v>
      </c>
      <c r="AQ512" s="113">
        <f>IF(HLOOKUP($BT512,Prisudvikling!$CC$7:$KP$63,AQ$3)&gt;0,HLOOKUP($BT512,Prisudvikling!$CC$7:$KP$63,AQ$3),"")</f>
        <v>160.95777893135073</v>
      </c>
      <c r="AR512" s="113">
        <f>IF(HLOOKUP($BT512,Prisudvikling!$CC$7:$KP$63,AR$3)&gt;0,HLOOKUP($BT512,Prisudvikling!$CC$7:$KP$63,AR$3),"")</f>
        <v>169</v>
      </c>
      <c r="AS512" s="113">
        <f>IF(HLOOKUP($BT512,Prisudvikling!$CC$7:$KP$63,AS$3)&gt;0,HLOOKUP($BT512,Prisudvikling!$CC$7:$KP$63,AS$3),"")</f>
        <v>147.70511324831014</v>
      </c>
      <c r="AT512" s="113">
        <f>IF(HLOOKUP($BT512,Prisudvikling!$CC$7:$KP$63,AT$3)&gt;0,HLOOKUP($BT512,Prisudvikling!$CC$7:$KP$63,AT$3),"")</f>
        <v>135.16907282263705</v>
      </c>
      <c r="AU512" s="113">
        <f>IF(HLOOKUP($BT512,Prisudvikling!$CC$7:$KP$63,AU$3)&gt;0,HLOOKUP($BT512,Prisudvikling!$CC$7:$KP$63,AU$3),"")</f>
        <v>143.19999999999999</v>
      </c>
      <c r="AV512" s="113" t="str">
        <f>IF(HLOOKUP($BT512,Prisudvikling!$CC$7:$KP$63,AV$3)&gt;0,HLOOKUP($BT512,Prisudvikling!$CC$7:$KP$63,AV$3),"")</f>
        <v/>
      </c>
      <c r="AW512" s="113">
        <f>IF(HLOOKUP($BT512,Prisudvikling!$CC$7:$KP$63,AW$3)&gt;0,HLOOKUP($BT512,Prisudvikling!$CC$7:$KP$63,AW$3),"")</f>
        <v>154.24566627678243</v>
      </c>
      <c r="AX512" s="113">
        <f>IF(HLOOKUP($BT512,Prisudvikling!$CC$7:$KP$63,AX$3)&gt;0,HLOOKUP($BT512,Prisudvikling!$CC$7:$KP$63,AX$3),"")</f>
        <v>162.19999999999999</v>
      </c>
      <c r="BT512">
        <f t="shared" si="32"/>
        <v>189</v>
      </c>
    </row>
    <row r="513" spans="1:72" x14ac:dyDescent="0.2">
      <c r="A513" s="82">
        <f>IF(HLOOKUP($BT513,Prisudvikling!$CC$7:$KP$63,D$3)&gt;0,YEAR(C513),0)</f>
        <v>2015</v>
      </c>
      <c r="B513" s="82">
        <f>IF(HLOOKUP($BT513,Prisudvikling!$CC$7:$KP$63,D$3)&gt;0,MONTH(C513),0)</f>
        <v>1</v>
      </c>
      <c r="C513" s="65">
        <f>IF(HLOOKUP($BT513,Prisudvikling!$CC$7:$KP$63,D$3)&gt;0,HLOOKUP($BT513,Prisudvikling!$CC$7:$KP$63,C$3),"")</f>
        <v>42034</v>
      </c>
      <c r="D513" s="105">
        <f>IF(HLOOKUP($BT513,Prisudvikling!$CC$7:$KP$63,D$3)&gt;0,HLOOKUP($BT513,Prisudvikling!$CC$7:$KP$63,D$3),"")</f>
        <v>129</v>
      </c>
      <c r="E513" s="105">
        <f>IF(HLOOKUP($BT513,Prisudvikling!$CC$7:$KP$63,E$3)&gt;0,HLOOKUP($BT513,Prisudvikling!$CC$7:$KP$63,E$3),"")</f>
        <v>129</v>
      </c>
      <c r="F513" s="105">
        <f>IF(HLOOKUP($BT513,Prisudvikling!$CC$7:$KP$63,F$3)&gt;0,HLOOKUP($BT513,Prisudvikling!$CC$7:$KP$63,F$3),"")</f>
        <v>122</v>
      </c>
      <c r="G513" s="105">
        <f>IF(HLOOKUP($BT513,Prisudvikling!$CC$7:$KP$63,G$3)&gt;0,HLOOKUP($BT513,Prisudvikling!$CC$7:$KP$63,G$3),"")</f>
        <v>145</v>
      </c>
      <c r="H513" s="105">
        <f>IF(HLOOKUP($BT513,Prisudvikling!$CC$7:$KP$63,H$3)&gt;0,HLOOKUP($BT513,Prisudvikling!$CC$7:$KP$63,H$3),"")</f>
        <v>118</v>
      </c>
      <c r="I513" s="105">
        <f>IF(HLOOKUP($BT513,Prisudvikling!$CC$7:$KP$63,I$3)&gt;0,HLOOKUP($BT513,Prisudvikling!$CC$7:$KP$63,I$3),"")</f>
        <v>302</v>
      </c>
      <c r="J513" s="105">
        <f>IF(HLOOKUP($BT513,Prisudvikling!$CC$7:$KP$63,J$3)&gt;0,HLOOKUP($BT513,Prisudvikling!$CC$7:$KP$63,J$3),"")</f>
        <v>757</v>
      </c>
      <c r="K513" s="105">
        <f>IF(HLOOKUP($BT513,Prisudvikling!$CC$7:$KP$63,K$3)&gt;0,HLOOKUP($BT513,Prisudvikling!$CC$7:$KP$63,K$3),"")</f>
        <v>201</v>
      </c>
      <c r="L513" s="105">
        <f>IF(HLOOKUP($BT513,Prisudvikling!$CC$7:$KP$63,L$3)&gt;0,HLOOKUP($BT513,Prisudvikling!$CC$7:$KP$63,L$3),"")</f>
        <v>199</v>
      </c>
      <c r="M513" s="105">
        <f>IF(HLOOKUP($BT513,Prisudvikling!$CC$7:$KP$63,M$3)&gt;0,HLOOKUP($BT513,Prisudvikling!$CC$7:$KP$63,M$3),"")</f>
        <v>195</v>
      </c>
      <c r="N513" s="105">
        <f>IF(HLOOKUP($BT513,Prisudvikling!$CC$7:$KP$63,N$3)&gt;0,HLOOKUP($BT513,Prisudvikling!$CC$7:$KP$63,N$3),"")</f>
        <v>1330</v>
      </c>
      <c r="O513" s="105">
        <f>IF(HLOOKUP($BT513,Prisudvikling!$CC$7:$KP$63,O$3)&gt;0,HLOOKUP($BT513,Prisudvikling!$CC$7:$KP$63,O$3),"")</f>
        <v>552</v>
      </c>
      <c r="P513" s="105">
        <f>IF(HLOOKUP($BT513,Prisudvikling!$CC$7:$KP$63,P$3)&gt;0,HLOOKUP($BT513,Prisudvikling!$CC$7:$KP$63,P$3),"")</f>
        <v>525</v>
      </c>
      <c r="Q513" s="105">
        <f>IF(HLOOKUP($BT513,Prisudvikling!$CC$7:$KP$63,Q$3)&gt;0,HLOOKUP($BT513,Prisudvikling!$CC$7:$KP$63,Q$3),"")</f>
        <v>1300</v>
      </c>
      <c r="R513" s="105">
        <f>IF(HLOOKUP($BT513,Prisudvikling!$CC$7:$KP$63,R$3)&gt;0,HLOOKUP($BT513,Prisudvikling!$CC$7:$KP$63,R$3),"")</f>
        <v>899</v>
      </c>
      <c r="S513" s="105">
        <f>IF(HLOOKUP($BT513,Prisudvikling!$CC$7:$KP$63,S$3)&gt;0,HLOOKUP($BT513,Prisudvikling!$CC$7:$KP$63,S$3),"")</f>
        <v>510</v>
      </c>
      <c r="T513" s="105">
        <f>IF(HLOOKUP($BT513,Prisudvikling!$CC$7:$KP$63,T$3)&gt;0,HLOOKUP($BT513,Prisudvikling!$CC$7:$KP$63,T$3),"")</f>
        <v>495</v>
      </c>
      <c r="U513" s="105">
        <f>IF(HLOOKUP($BT513,Prisudvikling!$CC$7:$KP$63,U$3)&gt;0,HLOOKUP($BT513,Prisudvikling!$CC$7:$KP$63,U$3),"")</f>
        <v>217</v>
      </c>
      <c r="V513" s="105">
        <f>IF(HLOOKUP($BT513,Prisudvikling!$CC$7:$KP$63,V$3)&gt;0,HLOOKUP($BT513,Prisudvikling!$CC$7:$KP$63,V$3),"")</f>
        <v>228.25</v>
      </c>
      <c r="W513" s="105">
        <f>IF(HLOOKUP($BT513,Prisudvikling!$CC$7:$KP$63,W$3)&gt;0,HLOOKUP($BT513,Prisudvikling!$CC$7:$KP$63,W$3),"")</f>
        <v>258.5</v>
      </c>
      <c r="X513" s="32" t="str">
        <f>IF(HLOOKUP($BT513,Prisudvikling!$CC$7:$KP$63,X$3)&gt;0,HLOOKUP($BT513,Prisudvikling!$CC$7:$KP$63,X$3),"")</f>
        <v/>
      </c>
      <c r="Y513" s="32">
        <f>IF(HLOOKUP($BT513,Prisudvikling!$CC$7:$KP$63,Y$3)&gt;0,HLOOKUP($BT513,Prisudvikling!$CC$7:$KP$63,Y$3),"")</f>
        <v>1.3901480809912359</v>
      </c>
      <c r="Z513" s="32">
        <f>IF(HLOOKUP($BT513,Prisudvikling!$CC$7:$KP$63,Z$3)&gt;0,HLOOKUP($BT513,Prisudvikling!$CC$7:$KP$63,Z$3),"")</f>
        <v>5.2382391457640782</v>
      </c>
      <c r="AA513" s="32">
        <f>IF(HLOOKUP($BT513,Prisudvikling!$CC$7:$KP$63,AA$3)&gt;0,HLOOKUP($BT513,Prisudvikling!$CC$7:$KP$63,AA$3),"")</f>
        <v>2.498237131056714</v>
      </c>
      <c r="AB513" s="32">
        <f>IF(HLOOKUP($BT513,Prisudvikling!$CC$7:$KP$63,AB$3)&gt;0,HLOOKUP($BT513,Prisudvikling!$CC$7:$KP$63,AB$3),"")</f>
        <v>16.755649575232532</v>
      </c>
      <c r="AC513" s="32">
        <f>IF(HLOOKUP($BT513,Prisudvikling!$CC$7:$KP$63,AC$3)&gt;0,HLOOKUP($BT513,Prisudvikling!$CC$7:$KP$63,AC$3),"")</f>
        <v>10</v>
      </c>
      <c r="AD513" s="32" t="str">
        <f>IF(HLOOKUP($BT513,Prisudvikling!$CC$7:$KP$63,AD$3)&gt;0,HLOOKUP($BT513,Prisudvikling!$CC$7:$KP$63,AD$3),"")</f>
        <v/>
      </c>
      <c r="AE513" s="32" t="str">
        <f>IF(HLOOKUP($BT513,Prisudvikling!$CC$7:$KP$63,AE$3)&gt;0,HLOOKUP($BT513,Prisudvikling!$CC$7:$KP$63,AE$3),"")</f>
        <v/>
      </c>
      <c r="AF513" s="32">
        <f>IF(HLOOKUP($BT513,Prisudvikling!$CC$7:$KP$63,AF$3)&gt;0,HLOOKUP($BT513,Prisudvikling!$CC$7:$KP$63,AF$3),"")</f>
        <v>1100</v>
      </c>
      <c r="AG513" s="32">
        <f>IF(HLOOKUP($BT513,Prisudvikling!$CC$7:$KP$63,AG$3)&gt;0,HLOOKUP($BT513,Prisudvikling!$CC$7:$KP$63,AG$3),"")</f>
        <v>4130</v>
      </c>
      <c r="AH513" s="32">
        <f>IF(HLOOKUP($BT513,Prisudvikling!$CC$7:$KP$63,AH$3)&gt;0,HLOOKUP($BT513,Prisudvikling!$CC$7:$KP$63,AH$3),"")</f>
        <v>1970</v>
      </c>
      <c r="AI513" s="32">
        <f>IF(HLOOKUP($BT513,Prisudvikling!$CC$7:$KP$63,AI$3)&gt;0,HLOOKUP($BT513,Prisudvikling!$CC$7:$KP$63,AI$3),"")</f>
        <v>13220</v>
      </c>
      <c r="AJ513" s="32">
        <f>IF(HLOOKUP($BT513,Prisudvikling!$CC$7:$KP$63,AJ$3)&gt;0,HLOOKUP($BT513,Prisudvikling!$CC$7:$KP$63,AJ$3),"")</f>
        <v>7890</v>
      </c>
      <c r="AK513" s="32" t="str">
        <f>IF(HLOOKUP($BT513,Prisudvikling!$CC$7:$KP$63,AK$3)&gt;0,HLOOKUP($BT513,Prisudvikling!$CC$7:$KP$63,AK$3),"")</f>
        <v xml:space="preserve"> </v>
      </c>
      <c r="AL513" s="32" t="str">
        <f>IF(HLOOKUP($BT513,Prisudvikling!$CC$7:$KP$63,AL$3)&gt;0,HLOOKUP($BT513,Prisudvikling!$CC$7:$KP$63,AL$3),"")</f>
        <v/>
      </c>
      <c r="AM513" s="32" t="str">
        <f>IF(HLOOKUP($BT513,Prisudvikling!$CC$7:$KP$63,AM$3)&gt;0,HLOOKUP($BT513,Prisudvikling!$CC$7:$KP$63,AM$3),"")</f>
        <v/>
      </c>
      <c r="AN513" s="113">
        <f>IF(HLOOKUP($BT513,Prisudvikling!$CC$7:$KP$63,AN$3)&gt;0,HLOOKUP($BT513,Prisudvikling!$CC$7:$KP$63,AN$3),"")</f>
        <v>186.67578672288417</v>
      </c>
      <c r="AO513" s="113">
        <f>IF(HLOOKUP($BT513,Prisudvikling!$CC$7:$KP$63,AO$3)&gt;0,HLOOKUP($BT513,Prisudvikling!$CC$7:$KP$63,AO$3),"")</f>
        <v>194.7</v>
      </c>
      <c r="AP513" s="113">
        <f>IF(HLOOKUP($BT513,Prisudvikling!$CC$7:$KP$63,AP$3)&gt;0,HLOOKUP($BT513,Prisudvikling!$CC$7:$KP$63,AP$3),"")</f>
        <v>184.73614518535518</v>
      </c>
      <c r="AQ513" s="113">
        <f>IF(HLOOKUP($BT513,Prisudvikling!$CC$7:$KP$63,AQ$3)&gt;0,HLOOKUP($BT513,Prisudvikling!$CC$7:$KP$63,AQ$3),"")</f>
        <v>158.86618245945505</v>
      </c>
      <c r="AR513" s="113">
        <f>IF(HLOOKUP($BT513,Prisudvikling!$CC$7:$KP$63,AR$3)&gt;0,HLOOKUP($BT513,Prisudvikling!$CC$7:$KP$63,AR$3),"")</f>
        <v>166.9</v>
      </c>
      <c r="AS513" s="113">
        <f>IF(HLOOKUP($BT513,Prisudvikling!$CC$7:$KP$63,AS$3)&gt;0,HLOOKUP($BT513,Prisudvikling!$CC$7:$KP$63,AS$3),"")</f>
        <v>148.26231762697168</v>
      </c>
      <c r="AT513" s="113">
        <f>IF(HLOOKUP($BT513,Prisudvikling!$CC$7:$KP$63,AT$3)&gt;0,HLOOKUP($BT513,Prisudvikling!$CC$7:$KP$63,AT$3),"")</f>
        <v>134.42916053485547</v>
      </c>
      <c r="AU513" s="113">
        <f>IF(HLOOKUP($BT513,Prisudvikling!$CC$7:$KP$63,AU$3)&gt;0,HLOOKUP($BT513,Prisudvikling!$CC$7:$KP$63,AU$3),"")</f>
        <v>142.4</v>
      </c>
      <c r="AV513" s="113" t="str">
        <f>IF(HLOOKUP($BT513,Prisudvikling!$CC$7:$KP$63,AV$3)&gt;0,HLOOKUP($BT513,Prisudvikling!$CC$7:$KP$63,AV$3),"")</f>
        <v/>
      </c>
      <c r="AW513" s="113">
        <f>IF(HLOOKUP($BT513,Prisudvikling!$CC$7:$KP$63,AW$3)&gt;0,HLOOKUP($BT513,Prisudvikling!$CC$7:$KP$63,AW$3),"")</f>
        <v>153.16602337731345</v>
      </c>
      <c r="AX513" s="113">
        <f>IF(HLOOKUP($BT513,Prisudvikling!$CC$7:$KP$63,AX$3)&gt;0,HLOOKUP($BT513,Prisudvikling!$CC$7:$KP$63,AX$3),"")</f>
        <v>161.19999999999999</v>
      </c>
      <c r="BT513">
        <f t="shared" si="32"/>
        <v>190</v>
      </c>
    </row>
    <row r="514" spans="1:72" x14ac:dyDescent="0.2">
      <c r="A514" s="82">
        <f>IF(HLOOKUP($BT514,Prisudvikling!$CC$7:$KP$63,D$3)&gt;0,YEAR(C514),0)</f>
        <v>2015</v>
      </c>
      <c r="B514" s="82">
        <f>IF(HLOOKUP($BT514,Prisudvikling!$CC$7:$KP$63,D$3)&gt;0,MONTH(C514),0)</f>
        <v>2</v>
      </c>
      <c r="C514" s="65">
        <f>IF(HLOOKUP($BT514,Prisudvikling!$CC$7:$KP$63,D$3)&gt;0,HLOOKUP($BT514,Prisudvikling!$CC$7:$KP$63,C$3),"")</f>
        <v>42041</v>
      </c>
      <c r="D514" s="105">
        <f>IF(HLOOKUP($BT514,Prisudvikling!$CC$7:$KP$63,D$3)&gt;0,HLOOKUP($BT514,Prisudvikling!$CC$7:$KP$63,D$3),"")</f>
        <v>128</v>
      </c>
      <c r="E514" s="105">
        <f>IF(HLOOKUP($BT514,Prisudvikling!$CC$7:$KP$63,E$3)&gt;0,HLOOKUP($BT514,Prisudvikling!$CC$7:$KP$63,E$3),"")</f>
        <v>128</v>
      </c>
      <c r="F514" s="105">
        <f>IF(HLOOKUP($BT514,Prisudvikling!$CC$7:$KP$63,F$3)&gt;0,HLOOKUP($BT514,Prisudvikling!$CC$7:$KP$63,F$3),"")</f>
        <v>122</v>
      </c>
      <c r="G514" s="105">
        <f>IF(HLOOKUP($BT514,Prisudvikling!$CC$7:$KP$63,G$3)&gt;0,HLOOKUP($BT514,Prisudvikling!$CC$7:$KP$63,G$3),"")</f>
        <v>145</v>
      </c>
      <c r="H514" s="105">
        <f>IF(HLOOKUP($BT514,Prisudvikling!$CC$7:$KP$63,H$3)&gt;0,HLOOKUP($BT514,Prisudvikling!$CC$7:$KP$63,H$3),"")</f>
        <v>116</v>
      </c>
      <c r="I514" s="105">
        <f>IF(HLOOKUP($BT514,Prisudvikling!$CC$7:$KP$63,I$3)&gt;0,HLOOKUP($BT514,Prisudvikling!$CC$7:$KP$63,I$3),"")</f>
        <v>309</v>
      </c>
      <c r="J514" s="105">
        <f>IF(HLOOKUP($BT514,Prisudvikling!$CC$7:$KP$63,J$3)&gt;0,HLOOKUP($BT514,Prisudvikling!$CC$7:$KP$63,J$3),"")</f>
        <v>757</v>
      </c>
      <c r="K514" s="105">
        <f>IF(HLOOKUP($BT514,Prisudvikling!$CC$7:$KP$63,K$3)&gt;0,HLOOKUP($BT514,Prisudvikling!$CC$7:$KP$63,K$3),"")</f>
        <v>202</v>
      </c>
      <c r="L514" s="105">
        <f>IF(HLOOKUP($BT514,Prisudvikling!$CC$7:$KP$63,L$3)&gt;0,HLOOKUP($BT514,Prisudvikling!$CC$7:$KP$63,L$3),"")</f>
        <v>199</v>
      </c>
      <c r="M514" s="105">
        <f>IF(HLOOKUP($BT514,Prisudvikling!$CC$7:$KP$63,M$3)&gt;0,HLOOKUP($BT514,Prisudvikling!$CC$7:$KP$63,M$3),"")</f>
        <v>196</v>
      </c>
      <c r="N514" s="105">
        <f>IF(HLOOKUP($BT514,Prisudvikling!$CC$7:$KP$63,N$3)&gt;0,HLOOKUP($BT514,Prisudvikling!$CC$7:$KP$63,N$3),"")</f>
        <v>1330</v>
      </c>
      <c r="O514" s="105">
        <f>IF(HLOOKUP($BT514,Prisudvikling!$CC$7:$KP$63,O$3)&gt;0,HLOOKUP($BT514,Prisudvikling!$CC$7:$KP$63,O$3),"")</f>
        <v>548.5</v>
      </c>
      <c r="P514" s="105">
        <f>IF(HLOOKUP($BT514,Prisudvikling!$CC$7:$KP$63,P$3)&gt;0,HLOOKUP($BT514,Prisudvikling!$CC$7:$KP$63,P$3),"")</f>
        <v>560</v>
      </c>
      <c r="Q514" s="105">
        <f>IF(HLOOKUP($BT514,Prisudvikling!$CC$7:$KP$63,Q$3)&gt;0,HLOOKUP($BT514,Prisudvikling!$CC$7:$KP$63,Q$3),"")</f>
        <v>1300</v>
      </c>
      <c r="R514" s="105">
        <f>IF(HLOOKUP($BT514,Prisudvikling!$CC$7:$KP$63,R$3)&gt;0,HLOOKUP($BT514,Prisudvikling!$CC$7:$KP$63,R$3),"")</f>
        <v>899</v>
      </c>
      <c r="S514" s="105">
        <f>IF(HLOOKUP($BT514,Prisudvikling!$CC$7:$KP$63,S$3)&gt;0,HLOOKUP($BT514,Prisudvikling!$CC$7:$KP$63,S$3),"")</f>
        <v>510</v>
      </c>
      <c r="T514" s="105">
        <f>IF(HLOOKUP($BT514,Prisudvikling!$CC$7:$KP$63,T$3)&gt;0,HLOOKUP($BT514,Prisudvikling!$CC$7:$KP$63,T$3),"")</f>
        <v>495</v>
      </c>
      <c r="U514" s="105">
        <f>IF(HLOOKUP($BT514,Prisudvikling!$CC$7:$KP$63,U$3)&gt;0,HLOOKUP($BT514,Prisudvikling!$CC$7:$KP$63,U$3),"")</f>
        <v>216.25</v>
      </c>
      <c r="V514" s="105">
        <f>IF(HLOOKUP($BT514,Prisudvikling!$CC$7:$KP$63,V$3)&gt;0,HLOOKUP($BT514,Prisudvikling!$CC$7:$KP$63,V$3),"")</f>
        <v>227.75</v>
      </c>
      <c r="W514" s="105">
        <f>IF(HLOOKUP($BT514,Prisudvikling!$CC$7:$KP$63,W$3)&gt;0,HLOOKUP($BT514,Prisudvikling!$CC$7:$KP$63,W$3),"")</f>
        <v>258.75</v>
      </c>
      <c r="X514" s="32" t="str">
        <f>IF(HLOOKUP($BT514,Prisudvikling!$CC$7:$KP$63,X$3)&gt;0,HLOOKUP($BT514,Prisudvikling!$CC$7:$KP$63,X$3),"")</f>
        <v/>
      </c>
      <c r="Y514" s="32">
        <f>IF(HLOOKUP($BT514,Prisudvikling!$CC$7:$KP$63,Y$3)&gt;0,HLOOKUP($BT514,Prisudvikling!$CC$7:$KP$63,Y$3),"")</f>
        <v>1.3968637722037542</v>
      </c>
      <c r="Z514" s="32">
        <f>IF(HLOOKUP($BT514,Prisudvikling!$CC$7:$KP$63,Z$3)&gt;0,HLOOKUP($BT514,Prisudvikling!$CC$7:$KP$63,Z$3),"")</f>
        <v>4.3517679057116956</v>
      </c>
      <c r="AA514" s="32">
        <f>IF(HLOOKUP($BT514,Prisudvikling!$CC$7:$KP$63,AA$3)&gt;0,HLOOKUP($BT514,Prisudvikling!$CC$7:$KP$63,AA$3),"")</f>
        <v>2.1490211880057757</v>
      </c>
      <c r="AB514" s="32">
        <f>IF(HLOOKUP($BT514,Prisudvikling!$CC$7:$KP$63,AB$3)&gt;0,HLOOKUP($BT514,Prisudvikling!$CC$7:$KP$63,AB$3),"")</f>
        <v>16.117658910043318</v>
      </c>
      <c r="AC514" s="32">
        <f>IF(HLOOKUP($BT514,Prisudvikling!$CC$7:$KP$63,AC$3)&gt;0,HLOOKUP($BT514,Prisudvikling!$CC$7:$KP$63,AC$3),"")</f>
        <v>10</v>
      </c>
      <c r="AD514" s="32" t="str">
        <f>IF(HLOOKUP($BT514,Prisudvikling!$CC$7:$KP$63,AD$3)&gt;0,HLOOKUP($BT514,Prisudvikling!$CC$7:$KP$63,AD$3),"")</f>
        <v/>
      </c>
      <c r="AE514" s="32" t="str">
        <f>IF(HLOOKUP($BT514,Prisudvikling!$CC$7:$KP$63,AE$3)&gt;0,HLOOKUP($BT514,Prisudvikling!$CC$7:$KP$63,AE$3),"")</f>
        <v/>
      </c>
      <c r="AF514" s="32">
        <f>IF(HLOOKUP($BT514,Prisudvikling!$CC$7:$KP$63,AF$3)&gt;0,HLOOKUP($BT514,Prisudvikling!$CC$7:$KP$63,AF$3),"")</f>
        <v>1100</v>
      </c>
      <c r="AG514" s="32">
        <f>IF(HLOOKUP($BT514,Prisudvikling!$CC$7:$KP$63,AG$3)&gt;0,HLOOKUP($BT514,Prisudvikling!$CC$7:$KP$63,AG$3),"")</f>
        <v>3430</v>
      </c>
      <c r="AH514" s="32">
        <f>IF(HLOOKUP($BT514,Prisudvikling!$CC$7:$KP$63,AH$3)&gt;0,HLOOKUP($BT514,Prisudvikling!$CC$7:$KP$63,AH$3),"")</f>
        <v>1700</v>
      </c>
      <c r="AI514" s="32">
        <f>IF(HLOOKUP($BT514,Prisudvikling!$CC$7:$KP$63,AI$3)&gt;0,HLOOKUP($BT514,Prisudvikling!$CC$7:$KP$63,AI$3),"")</f>
        <v>12720</v>
      </c>
      <c r="AJ514" s="32">
        <f>IF(HLOOKUP($BT514,Prisudvikling!$CC$7:$KP$63,AJ$3)&gt;0,HLOOKUP($BT514,Prisudvikling!$CC$7:$KP$63,AJ$3),"")</f>
        <v>7890</v>
      </c>
      <c r="AK514" s="32" t="str">
        <f>IF(HLOOKUP($BT514,Prisudvikling!$CC$7:$KP$63,AK$3)&gt;0,HLOOKUP($BT514,Prisudvikling!$CC$7:$KP$63,AK$3),"")</f>
        <v xml:space="preserve"> </v>
      </c>
      <c r="AL514" s="32" t="str">
        <f>IF(HLOOKUP($BT514,Prisudvikling!$CC$7:$KP$63,AL$3)&gt;0,HLOOKUP($BT514,Prisudvikling!$CC$7:$KP$63,AL$3),"")</f>
        <v/>
      </c>
      <c r="AM514" s="32" t="str">
        <f>IF(HLOOKUP($BT514,Prisudvikling!$CC$7:$KP$63,AM$3)&gt;0,HLOOKUP($BT514,Prisudvikling!$CC$7:$KP$63,AM$3),"")</f>
        <v/>
      </c>
      <c r="AN514" s="113">
        <f>IF(HLOOKUP($BT514,Prisudvikling!$CC$7:$KP$63,AN$3)&gt;0,HLOOKUP($BT514,Prisudvikling!$CC$7:$KP$63,AN$3),"")</f>
        <v>187.02378971569965</v>
      </c>
      <c r="AO514" s="113">
        <f>IF(HLOOKUP($BT514,Prisudvikling!$CC$7:$KP$63,AO$3)&gt;0,HLOOKUP($BT514,Prisudvikling!$CC$7:$KP$63,AO$3),"")</f>
        <v>195</v>
      </c>
      <c r="AP514" s="113">
        <f>IF(HLOOKUP($BT514,Prisudvikling!$CC$7:$KP$63,AP$3)&gt;0,HLOOKUP($BT514,Prisudvikling!$CC$7:$KP$63,AP$3),"")</f>
        <v>185.99406524158104</v>
      </c>
      <c r="AQ514" s="113">
        <f>IF(HLOOKUP($BT514,Prisudvikling!$CC$7:$KP$63,AQ$3)&gt;0,HLOOKUP($BT514,Prisudvikling!$CC$7:$KP$63,AQ$3),"")</f>
        <v>158.2571140179011</v>
      </c>
      <c r="AR514" s="113">
        <f>IF(HLOOKUP($BT514,Prisudvikling!$CC$7:$KP$63,AR$3)&gt;0,HLOOKUP($BT514,Prisudvikling!$CC$7:$KP$63,AR$3),"")</f>
        <v>166.3</v>
      </c>
      <c r="AS514" s="113">
        <f>IF(HLOOKUP($BT514,Prisudvikling!$CC$7:$KP$63,AS$3)&gt;0,HLOOKUP($BT514,Prisudvikling!$CC$7:$KP$63,AS$3),"")</f>
        <v>148.33776183562171</v>
      </c>
      <c r="AT514" s="113">
        <f>IF(HLOOKUP($BT514,Prisudvikling!$CC$7:$KP$63,AT$3)&gt;0,HLOOKUP($BT514,Prisudvikling!$CC$7:$KP$63,AT$3),"")</f>
        <v>133.55047675110569</v>
      </c>
      <c r="AU514" s="113">
        <f>IF(HLOOKUP($BT514,Prisudvikling!$CC$7:$KP$63,AU$3)&gt;0,HLOOKUP($BT514,Prisudvikling!$CC$7:$KP$63,AU$3),"")</f>
        <v>141.6</v>
      </c>
      <c r="AV514" s="113" t="str">
        <f>IF(HLOOKUP($BT514,Prisudvikling!$CC$7:$KP$63,AV$3)&gt;0,HLOOKUP($BT514,Prisudvikling!$CC$7:$KP$63,AV$3),"")</f>
        <v/>
      </c>
      <c r="AW514" s="113">
        <f>IF(HLOOKUP($BT514,Prisudvikling!$CC$7:$KP$63,AW$3)&gt;0,HLOOKUP($BT514,Prisudvikling!$CC$7:$KP$63,AW$3),"")</f>
        <v>152.80482191128218</v>
      </c>
      <c r="AX514" s="113">
        <f>IF(HLOOKUP($BT514,Prisudvikling!$CC$7:$KP$63,AX$3)&gt;0,HLOOKUP($BT514,Prisudvikling!$CC$7:$KP$63,AX$3),"")</f>
        <v>160.80000000000001</v>
      </c>
      <c r="BT514">
        <f t="shared" si="32"/>
        <v>191</v>
      </c>
    </row>
    <row r="515" spans="1:72" x14ac:dyDescent="0.2">
      <c r="A515" s="82">
        <f>IF(HLOOKUP($BT515,Prisudvikling!$CC$7:$KP$63,D$3)&gt;0,YEAR(C515),0)</f>
        <v>2015</v>
      </c>
      <c r="B515" s="82">
        <f>IF(HLOOKUP($BT515,Prisudvikling!$CC$7:$KP$63,D$3)&gt;0,MONTH(C515),0)</f>
        <v>2</v>
      </c>
      <c r="C515" s="65">
        <f>IF(HLOOKUP($BT515,Prisudvikling!$CC$7:$KP$63,D$3)&gt;0,HLOOKUP($BT515,Prisudvikling!$CC$7:$KP$63,C$3),"")</f>
        <v>42048</v>
      </c>
      <c r="D515" s="105">
        <f>IF(HLOOKUP($BT515,Prisudvikling!$CC$7:$KP$63,D$3)&gt;0,HLOOKUP($BT515,Prisudvikling!$CC$7:$KP$63,D$3),"")</f>
        <v>130</v>
      </c>
      <c r="E515" s="105">
        <f>IF(HLOOKUP($BT515,Prisudvikling!$CC$7:$KP$63,E$3)&gt;0,HLOOKUP($BT515,Prisudvikling!$CC$7:$KP$63,E$3),"")</f>
        <v>128</v>
      </c>
      <c r="F515" s="105">
        <f>IF(HLOOKUP($BT515,Prisudvikling!$CC$7:$KP$63,F$3)&gt;0,HLOOKUP($BT515,Prisudvikling!$CC$7:$KP$63,F$3),"")</f>
        <v>122</v>
      </c>
      <c r="G515" s="105">
        <f>IF(HLOOKUP($BT515,Prisudvikling!$CC$7:$KP$63,G$3)&gt;0,HLOOKUP($BT515,Prisudvikling!$CC$7:$KP$63,G$3),"")</f>
        <v>145</v>
      </c>
      <c r="H515" s="105">
        <f>IF(HLOOKUP($BT515,Prisudvikling!$CC$7:$KP$63,H$3)&gt;0,HLOOKUP($BT515,Prisudvikling!$CC$7:$KP$63,H$3),"")</f>
        <v>116</v>
      </c>
      <c r="I515" s="105">
        <f>IF(HLOOKUP($BT515,Prisudvikling!$CC$7:$KP$63,I$3)&gt;0,HLOOKUP($BT515,Prisudvikling!$CC$7:$KP$63,I$3),"")</f>
        <v>299</v>
      </c>
      <c r="J515" s="105">
        <f>IF(HLOOKUP($BT515,Prisudvikling!$CC$7:$KP$63,J$3)&gt;0,HLOOKUP($BT515,Prisudvikling!$CC$7:$KP$63,J$3),"")</f>
        <v>757</v>
      </c>
      <c r="K515" s="105">
        <f>IF(HLOOKUP($BT515,Prisudvikling!$CC$7:$KP$63,K$3)&gt;0,HLOOKUP($BT515,Prisudvikling!$CC$7:$KP$63,K$3),"")</f>
        <v>200</v>
      </c>
      <c r="L515" s="105">
        <f>IF(HLOOKUP($BT515,Prisudvikling!$CC$7:$KP$63,L$3)&gt;0,HLOOKUP($BT515,Prisudvikling!$CC$7:$KP$63,L$3),"")</f>
        <v>199</v>
      </c>
      <c r="M515" s="105">
        <f>IF(HLOOKUP($BT515,Prisudvikling!$CC$7:$KP$63,M$3)&gt;0,HLOOKUP($BT515,Prisudvikling!$CC$7:$KP$63,M$3),"")</f>
        <v>192</v>
      </c>
      <c r="N515" s="105">
        <f>IF(HLOOKUP($BT515,Prisudvikling!$CC$7:$KP$63,N$3)&gt;0,HLOOKUP($BT515,Prisudvikling!$CC$7:$KP$63,N$3),"")</f>
        <v>1330</v>
      </c>
      <c r="O515" s="105">
        <f>IF(HLOOKUP($BT515,Prisudvikling!$CC$7:$KP$63,O$3)&gt;0,HLOOKUP($BT515,Prisudvikling!$CC$7:$KP$63,O$3),"")</f>
        <v>548</v>
      </c>
      <c r="P515" s="105">
        <f>IF(HLOOKUP($BT515,Prisudvikling!$CC$7:$KP$63,P$3)&gt;0,HLOOKUP($BT515,Prisudvikling!$CC$7:$KP$63,P$3),"")</f>
        <v>560</v>
      </c>
      <c r="Q515" s="105">
        <f>IF(HLOOKUP($BT515,Prisudvikling!$CC$7:$KP$63,Q$3)&gt;0,HLOOKUP($BT515,Prisudvikling!$CC$7:$KP$63,Q$3),"")</f>
        <v>1300</v>
      </c>
      <c r="R515" s="105">
        <f>IF(HLOOKUP($BT515,Prisudvikling!$CC$7:$KP$63,R$3)&gt;0,HLOOKUP($BT515,Prisudvikling!$CC$7:$KP$63,R$3),"")</f>
        <v>899</v>
      </c>
      <c r="S515" s="105">
        <f>IF(HLOOKUP($BT515,Prisudvikling!$CC$7:$KP$63,S$3)&gt;0,HLOOKUP($BT515,Prisudvikling!$CC$7:$KP$63,S$3),"")</f>
        <v>510</v>
      </c>
      <c r="T515" s="105">
        <f>IF(HLOOKUP($BT515,Prisudvikling!$CC$7:$KP$63,T$3)&gt;0,HLOOKUP($BT515,Prisudvikling!$CC$7:$KP$63,T$3),"")</f>
        <v>495</v>
      </c>
      <c r="U515" s="105">
        <f>IF(HLOOKUP($BT515,Prisudvikling!$CC$7:$KP$63,U$3)&gt;0,HLOOKUP($BT515,Prisudvikling!$CC$7:$KP$63,U$3),"")</f>
        <v>216.25</v>
      </c>
      <c r="V515" s="105">
        <f>IF(HLOOKUP($BT515,Prisudvikling!$CC$7:$KP$63,V$3)&gt;0,HLOOKUP($BT515,Prisudvikling!$CC$7:$KP$63,V$3),"")</f>
        <v>228.25</v>
      </c>
      <c r="W515" s="105">
        <f>IF(HLOOKUP($BT515,Prisudvikling!$CC$7:$KP$63,W$3)&gt;0,HLOOKUP($BT515,Prisudvikling!$CC$7:$KP$63,W$3),"")</f>
        <v>258</v>
      </c>
      <c r="X515" s="32" t="str">
        <f>IF(HLOOKUP($BT515,Prisudvikling!$CC$7:$KP$63,X$3)&gt;0,HLOOKUP($BT515,Prisudvikling!$CC$7:$KP$63,X$3),"")</f>
        <v/>
      </c>
      <c r="Y515" s="32">
        <f>IF(HLOOKUP($BT515,Prisudvikling!$CC$7:$KP$63,Y$3)&gt;0,HLOOKUP($BT515,Prisudvikling!$CC$7:$KP$63,Y$3),"")</f>
        <v>1.3968637722037542</v>
      </c>
      <c r="Z515" s="32">
        <f>IF(HLOOKUP($BT515,Prisudvikling!$CC$7:$KP$63,Z$3)&gt;0,HLOOKUP($BT515,Prisudvikling!$CC$7:$KP$63,Z$3),"")</f>
        <v>4.3517679057116956</v>
      </c>
      <c r="AA515" s="32">
        <f>IF(HLOOKUP($BT515,Prisudvikling!$CC$7:$KP$63,AA$3)&gt;0,HLOOKUP($BT515,Prisudvikling!$CC$7:$KP$63,AA$3),"")</f>
        <v>2.1490211880057757</v>
      </c>
      <c r="AB515" s="32">
        <f>IF(HLOOKUP($BT515,Prisudvikling!$CC$7:$KP$63,AB$3)&gt;0,HLOOKUP($BT515,Prisudvikling!$CC$7:$KP$63,AB$3),"")</f>
        <v>16.117658910043318</v>
      </c>
      <c r="AC515" s="32">
        <f>IF(HLOOKUP($BT515,Prisudvikling!$CC$7:$KP$63,AC$3)&gt;0,HLOOKUP($BT515,Prisudvikling!$CC$7:$KP$63,AC$3),"")</f>
        <v>10</v>
      </c>
      <c r="AD515" s="32" t="str">
        <f>IF(HLOOKUP($BT515,Prisudvikling!$CC$7:$KP$63,AD$3)&gt;0,HLOOKUP($BT515,Prisudvikling!$CC$7:$KP$63,AD$3),"")</f>
        <v/>
      </c>
      <c r="AE515" s="32" t="str">
        <f>IF(HLOOKUP($BT515,Prisudvikling!$CC$7:$KP$63,AE$3)&gt;0,HLOOKUP($BT515,Prisudvikling!$CC$7:$KP$63,AE$3),"")</f>
        <v/>
      </c>
      <c r="AF515" s="32">
        <f>IF(HLOOKUP($BT515,Prisudvikling!$CC$7:$KP$63,AF$3)&gt;0,HLOOKUP($BT515,Prisudvikling!$CC$7:$KP$63,AF$3),"")</f>
        <v>1100</v>
      </c>
      <c r="AG515" s="32">
        <f>IF(HLOOKUP($BT515,Prisudvikling!$CC$7:$KP$63,AG$3)&gt;0,HLOOKUP($BT515,Prisudvikling!$CC$7:$KP$63,AG$3),"")</f>
        <v>3430</v>
      </c>
      <c r="AH515" s="32">
        <f>IF(HLOOKUP($BT515,Prisudvikling!$CC$7:$KP$63,AH$3)&gt;0,HLOOKUP($BT515,Prisudvikling!$CC$7:$KP$63,AH$3),"")</f>
        <v>1700</v>
      </c>
      <c r="AI515" s="32">
        <f>IF(HLOOKUP($BT515,Prisudvikling!$CC$7:$KP$63,AI$3)&gt;0,HLOOKUP($BT515,Prisudvikling!$CC$7:$KP$63,AI$3),"")</f>
        <v>12720</v>
      </c>
      <c r="AJ515" s="32">
        <f>IF(HLOOKUP($BT515,Prisudvikling!$CC$7:$KP$63,AJ$3)&gt;0,HLOOKUP($BT515,Prisudvikling!$CC$7:$KP$63,AJ$3),"")</f>
        <v>7890</v>
      </c>
      <c r="AK515" s="32" t="str">
        <f>IF(HLOOKUP($BT515,Prisudvikling!$CC$7:$KP$63,AK$3)&gt;0,HLOOKUP($BT515,Prisudvikling!$CC$7:$KP$63,AK$3),"")</f>
        <v xml:space="preserve"> </v>
      </c>
      <c r="AL515" s="32" t="str">
        <f>IF(HLOOKUP($BT515,Prisudvikling!$CC$7:$KP$63,AL$3)&gt;0,HLOOKUP($BT515,Prisudvikling!$CC$7:$KP$63,AL$3),"")</f>
        <v/>
      </c>
      <c r="AM515" s="32" t="str">
        <f>IF(HLOOKUP($BT515,Prisudvikling!$CC$7:$KP$63,AM$3)&gt;0,HLOOKUP($BT515,Prisudvikling!$CC$7:$KP$63,AM$3),"")</f>
        <v/>
      </c>
      <c r="AN515" s="113">
        <f>IF(HLOOKUP($BT515,Prisudvikling!$CC$7:$KP$63,AN$3)&gt;0,HLOOKUP($BT515,Prisudvikling!$CC$7:$KP$63,AN$3),"")</f>
        <v>186.23263252869202</v>
      </c>
      <c r="AO515" s="113">
        <f>IF(HLOOKUP($BT515,Prisudvikling!$CC$7:$KP$63,AO$3)&gt;0,HLOOKUP($BT515,Prisudvikling!$CC$7:$KP$63,AO$3),"")</f>
        <v>194.2</v>
      </c>
      <c r="AP515" s="113">
        <f>IF(HLOOKUP($BT515,Prisudvikling!$CC$7:$KP$63,AP$3)&gt;0,HLOOKUP($BT515,Prisudvikling!$CC$7:$KP$63,AP$3),"")</f>
        <v>185.19992829957602</v>
      </c>
      <c r="AQ515" s="113">
        <f>IF(HLOOKUP($BT515,Prisudvikling!$CC$7:$KP$63,AQ$3)&gt;0,HLOOKUP($BT515,Prisudvikling!$CC$7:$KP$63,AQ$3),"")</f>
        <v>157.52872369676899</v>
      </c>
      <c r="AR515" s="113">
        <f>IF(HLOOKUP($BT515,Prisudvikling!$CC$7:$KP$63,AR$3)&gt;0,HLOOKUP($BT515,Prisudvikling!$CC$7:$KP$63,AR$3),"")</f>
        <v>165.5</v>
      </c>
      <c r="AS515" s="113">
        <f>IF(HLOOKUP($BT515,Prisudvikling!$CC$7:$KP$63,AS$3)&gt;0,HLOOKUP($BT515,Prisudvikling!$CC$7:$KP$63,AS$3),"")</f>
        <v>147.32570334177746</v>
      </c>
      <c r="AT515" s="113">
        <f>IF(HLOOKUP($BT515,Prisudvikling!$CC$7:$KP$63,AT$3)&gt;0,HLOOKUP($BT515,Prisudvikling!$CC$7:$KP$63,AT$3),"")</f>
        <v>132.66960653070225</v>
      </c>
      <c r="AU515" s="113">
        <f>IF(HLOOKUP($BT515,Prisudvikling!$CC$7:$KP$63,AU$3)&gt;0,HLOOKUP($BT515,Prisudvikling!$CC$7:$KP$63,AU$3),"")</f>
        <v>140.69999999999999</v>
      </c>
      <c r="AV515" s="113" t="str">
        <f>IF(HLOOKUP($BT515,Prisudvikling!$CC$7:$KP$63,AV$3)&gt;0,HLOOKUP($BT515,Prisudvikling!$CC$7:$KP$63,AV$3),"")</f>
        <v/>
      </c>
      <c r="AW515" s="113">
        <f>IF(HLOOKUP($BT515,Prisudvikling!$CC$7:$KP$63,AW$3)&gt;0,HLOOKUP($BT515,Prisudvikling!$CC$7:$KP$63,AW$3),"")</f>
        <v>152.42784936005523</v>
      </c>
      <c r="AX515" s="113">
        <f>IF(HLOOKUP($BT515,Prisudvikling!$CC$7:$KP$63,AX$3)&gt;0,HLOOKUP($BT515,Prisudvikling!$CC$7:$KP$63,AX$3),"")</f>
        <v>160.4</v>
      </c>
      <c r="BT515">
        <f t="shared" si="32"/>
        <v>192</v>
      </c>
    </row>
    <row r="516" spans="1:72" x14ac:dyDescent="0.2">
      <c r="A516" s="82">
        <f>IF(HLOOKUP($BT516,Prisudvikling!$CC$7:$KP$63,D$3)&gt;0,YEAR(C516),0)</f>
        <v>2015</v>
      </c>
      <c r="B516" s="82">
        <f>IF(HLOOKUP($BT516,Prisudvikling!$CC$7:$KP$63,D$3)&gt;0,MONTH(C516),0)</f>
        <v>2</v>
      </c>
      <c r="C516" s="65">
        <f>IF(HLOOKUP($BT516,Prisudvikling!$CC$7:$KP$63,D$3)&gt;0,HLOOKUP($BT516,Prisudvikling!$CC$7:$KP$63,C$3),"")</f>
        <v>42055</v>
      </c>
      <c r="D516" s="105">
        <f>IF(HLOOKUP($BT516,Prisudvikling!$CC$7:$KP$63,D$3)&gt;0,HLOOKUP($BT516,Prisudvikling!$CC$7:$KP$63,D$3),"")</f>
        <v>130</v>
      </c>
      <c r="E516" s="105">
        <f>IF(HLOOKUP($BT516,Prisudvikling!$CC$7:$KP$63,E$3)&gt;0,HLOOKUP($BT516,Prisudvikling!$CC$7:$KP$63,E$3),"")</f>
        <v>128</v>
      </c>
      <c r="F516" s="105">
        <f>IF(HLOOKUP($BT516,Prisudvikling!$CC$7:$KP$63,F$3)&gt;0,HLOOKUP($BT516,Prisudvikling!$CC$7:$KP$63,F$3),"")</f>
        <v>122</v>
      </c>
      <c r="G516" s="105">
        <f>IF(HLOOKUP($BT516,Prisudvikling!$CC$7:$KP$63,G$3)&gt;0,HLOOKUP($BT516,Prisudvikling!$CC$7:$KP$63,G$3),"")</f>
        <v>145</v>
      </c>
      <c r="H516" s="105">
        <f>IF(HLOOKUP($BT516,Prisudvikling!$CC$7:$KP$63,H$3)&gt;0,HLOOKUP($BT516,Prisudvikling!$CC$7:$KP$63,H$3),"")</f>
        <v>116</v>
      </c>
      <c r="I516" s="105">
        <f>IF(HLOOKUP($BT516,Prisudvikling!$CC$7:$KP$63,I$3)&gt;0,HLOOKUP($BT516,Prisudvikling!$CC$7:$KP$63,I$3),"")</f>
        <v>299</v>
      </c>
      <c r="J516" s="105">
        <f>IF(HLOOKUP($BT516,Prisudvikling!$CC$7:$KP$63,J$3)&gt;0,HLOOKUP($BT516,Prisudvikling!$CC$7:$KP$63,J$3),"")</f>
        <v>757</v>
      </c>
      <c r="K516" s="105">
        <f>IF(HLOOKUP($BT516,Prisudvikling!$CC$7:$KP$63,K$3)&gt;0,HLOOKUP($BT516,Prisudvikling!$CC$7:$KP$63,K$3),"")</f>
        <v>200</v>
      </c>
      <c r="L516" s="105">
        <f>IF(HLOOKUP($BT516,Prisudvikling!$CC$7:$KP$63,L$3)&gt;0,HLOOKUP($BT516,Prisudvikling!$CC$7:$KP$63,L$3),"")</f>
        <v>199</v>
      </c>
      <c r="M516" s="105">
        <f>IF(HLOOKUP($BT516,Prisudvikling!$CC$7:$KP$63,M$3)&gt;0,HLOOKUP($BT516,Prisudvikling!$CC$7:$KP$63,M$3),"")</f>
        <v>192</v>
      </c>
      <c r="N516" s="105">
        <f>IF(HLOOKUP($BT516,Prisudvikling!$CC$7:$KP$63,N$3)&gt;0,HLOOKUP($BT516,Prisudvikling!$CC$7:$KP$63,N$3),"")</f>
        <v>1330</v>
      </c>
      <c r="O516" s="105">
        <f>IF(HLOOKUP($BT516,Prisudvikling!$CC$7:$KP$63,O$3)&gt;0,HLOOKUP($BT516,Prisudvikling!$CC$7:$KP$63,O$3),"")</f>
        <v>548</v>
      </c>
      <c r="P516" s="105">
        <f>IF(HLOOKUP($BT516,Prisudvikling!$CC$7:$KP$63,P$3)&gt;0,HLOOKUP($BT516,Prisudvikling!$CC$7:$KP$63,P$3),"")</f>
        <v>560</v>
      </c>
      <c r="Q516" s="105">
        <f>IF(HLOOKUP($BT516,Prisudvikling!$CC$7:$KP$63,Q$3)&gt;0,HLOOKUP($BT516,Prisudvikling!$CC$7:$KP$63,Q$3),"")</f>
        <v>1300</v>
      </c>
      <c r="R516" s="105">
        <f>IF(HLOOKUP($BT516,Prisudvikling!$CC$7:$KP$63,R$3)&gt;0,HLOOKUP($BT516,Prisudvikling!$CC$7:$KP$63,R$3),"")</f>
        <v>899</v>
      </c>
      <c r="S516" s="105">
        <f>IF(HLOOKUP($BT516,Prisudvikling!$CC$7:$KP$63,S$3)&gt;0,HLOOKUP($BT516,Prisudvikling!$CC$7:$KP$63,S$3),"")</f>
        <v>510</v>
      </c>
      <c r="T516" s="105">
        <f>IF(HLOOKUP($BT516,Prisudvikling!$CC$7:$KP$63,T$3)&gt;0,HLOOKUP($BT516,Prisudvikling!$CC$7:$KP$63,T$3),"")</f>
        <v>495</v>
      </c>
      <c r="U516" s="105">
        <f>IF(HLOOKUP($BT516,Prisudvikling!$CC$7:$KP$63,U$3)&gt;0,HLOOKUP($BT516,Prisudvikling!$CC$7:$KP$63,U$3),"")</f>
        <v>216.25</v>
      </c>
      <c r="V516" s="105">
        <f>IF(HLOOKUP($BT516,Prisudvikling!$CC$7:$KP$63,V$3)&gt;0,HLOOKUP($BT516,Prisudvikling!$CC$7:$KP$63,V$3),"")</f>
        <v>228.25</v>
      </c>
      <c r="W516" s="105">
        <f>IF(HLOOKUP($BT516,Prisudvikling!$CC$7:$KP$63,W$3)&gt;0,HLOOKUP($BT516,Prisudvikling!$CC$7:$KP$63,W$3),"")</f>
        <v>258</v>
      </c>
      <c r="X516" s="32" t="str">
        <f>IF(HLOOKUP($BT516,Prisudvikling!$CC$7:$KP$63,X$3)&gt;0,HLOOKUP($BT516,Prisudvikling!$CC$7:$KP$63,X$3),"")</f>
        <v/>
      </c>
      <c r="Y516" s="32">
        <f>IF(HLOOKUP($BT516,Prisudvikling!$CC$7:$KP$63,Y$3)&gt;0,HLOOKUP($BT516,Prisudvikling!$CC$7:$KP$63,Y$3),"")</f>
        <v>1.3968637722037542</v>
      </c>
      <c r="Z516" s="32">
        <f>IF(HLOOKUP($BT516,Prisudvikling!$CC$7:$KP$63,Z$3)&gt;0,HLOOKUP($BT516,Prisudvikling!$CC$7:$KP$63,Z$3),"")</f>
        <v>4.3517679057116956</v>
      </c>
      <c r="AA516" s="32">
        <f>IF(HLOOKUP($BT516,Prisudvikling!$CC$7:$KP$63,AA$3)&gt;0,HLOOKUP($BT516,Prisudvikling!$CC$7:$KP$63,AA$3),"")</f>
        <v>2.1490211880057757</v>
      </c>
      <c r="AB516" s="32">
        <f>IF(HLOOKUP($BT516,Prisudvikling!$CC$7:$KP$63,AB$3)&gt;0,HLOOKUP($BT516,Prisudvikling!$CC$7:$KP$63,AB$3),"")</f>
        <v>16.117658910043318</v>
      </c>
      <c r="AC516" s="32">
        <f>IF(HLOOKUP($BT516,Prisudvikling!$CC$7:$KP$63,AC$3)&gt;0,HLOOKUP($BT516,Prisudvikling!$CC$7:$KP$63,AC$3),"")</f>
        <v>10</v>
      </c>
      <c r="AD516" s="32" t="str">
        <f>IF(HLOOKUP($BT516,Prisudvikling!$CC$7:$KP$63,AD$3)&gt;0,HLOOKUP($BT516,Prisudvikling!$CC$7:$KP$63,AD$3),"")</f>
        <v/>
      </c>
      <c r="AE516" s="32" t="str">
        <f>IF(HLOOKUP($BT516,Prisudvikling!$CC$7:$KP$63,AE$3)&gt;0,HLOOKUP($BT516,Prisudvikling!$CC$7:$KP$63,AE$3),"")</f>
        <v/>
      </c>
      <c r="AF516" s="32">
        <f>IF(HLOOKUP($BT516,Prisudvikling!$CC$7:$KP$63,AF$3)&gt;0,HLOOKUP($BT516,Prisudvikling!$CC$7:$KP$63,AF$3),"")</f>
        <v>1100</v>
      </c>
      <c r="AG516" s="32">
        <f>IF(HLOOKUP($BT516,Prisudvikling!$CC$7:$KP$63,AG$3)&gt;0,HLOOKUP($BT516,Prisudvikling!$CC$7:$KP$63,AG$3),"")</f>
        <v>3430</v>
      </c>
      <c r="AH516" s="32">
        <f>IF(HLOOKUP($BT516,Prisudvikling!$CC$7:$KP$63,AH$3)&gt;0,HLOOKUP($BT516,Prisudvikling!$CC$7:$KP$63,AH$3),"")</f>
        <v>1700</v>
      </c>
      <c r="AI516" s="32">
        <f>IF(HLOOKUP($BT516,Prisudvikling!$CC$7:$KP$63,AI$3)&gt;0,HLOOKUP($BT516,Prisudvikling!$CC$7:$KP$63,AI$3),"")</f>
        <v>12720</v>
      </c>
      <c r="AJ516" s="32">
        <f>IF(HLOOKUP($BT516,Prisudvikling!$CC$7:$KP$63,AJ$3)&gt;0,HLOOKUP($BT516,Prisudvikling!$CC$7:$KP$63,AJ$3),"")</f>
        <v>7890</v>
      </c>
      <c r="AK516" s="32" t="str">
        <f>IF(HLOOKUP($BT516,Prisudvikling!$CC$7:$KP$63,AK$3)&gt;0,HLOOKUP($BT516,Prisudvikling!$CC$7:$KP$63,AK$3),"")</f>
        <v xml:space="preserve"> </v>
      </c>
      <c r="AL516" s="32" t="str">
        <f>IF(HLOOKUP($BT516,Prisudvikling!$CC$7:$KP$63,AL$3)&gt;0,HLOOKUP($BT516,Prisudvikling!$CC$7:$KP$63,AL$3),"")</f>
        <v/>
      </c>
      <c r="AM516" s="32" t="str">
        <f>IF(HLOOKUP($BT516,Prisudvikling!$CC$7:$KP$63,AM$3)&gt;0,HLOOKUP($BT516,Prisudvikling!$CC$7:$KP$63,AM$3),"")</f>
        <v/>
      </c>
      <c r="AN516" s="113">
        <f>IF(HLOOKUP($BT516,Prisudvikling!$CC$7:$KP$63,AN$3)&gt;0,HLOOKUP($BT516,Prisudvikling!$CC$7:$KP$63,AN$3),"")</f>
        <v>186.23263252869202</v>
      </c>
      <c r="AO516" s="113">
        <f>IF(HLOOKUP($BT516,Prisudvikling!$CC$7:$KP$63,AO$3)&gt;0,HLOOKUP($BT516,Prisudvikling!$CC$7:$KP$63,AO$3),"")</f>
        <v>194.2</v>
      </c>
      <c r="AP516" s="113">
        <f>IF(HLOOKUP($BT516,Prisudvikling!$CC$7:$KP$63,AP$3)&gt;0,HLOOKUP($BT516,Prisudvikling!$CC$7:$KP$63,AP$3),"")</f>
        <v>185.19992829957602</v>
      </c>
      <c r="AQ516" s="113">
        <f>IF(HLOOKUP($BT516,Prisudvikling!$CC$7:$KP$63,AQ$3)&gt;0,HLOOKUP($BT516,Prisudvikling!$CC$7:$KP$63,AQ$3),"")</f>
        <v>157.52872369676899</v>
      </c>
      <c r="AR516" s="113">
        <f>IF(HLOOKUP($BT516,Prisudvikling!$CC$7:$KP$63,AR$3)&gt;0,HLOOKUP($BT516,Prisudvikling!$CC$7:$KP$63,AR$3),"")</f>
        <v>165.5</v>
      </c>
      <c r="AS516" s="113">
        <f>IF(HLOOKUP($BT516,Prisudvikling!$CC$7:$KP$63,AS$3)&gt;0,HLOOKUP($BT516,Prisudvikling!$CC$7:$KP$63,AS$3),"")</f>
        <v>147.32570334177746</v>
      </c>
      <c r="AT516" s="113">
        <f>IF(HLOOKUP($BT516,Prisudvikling!$CC$7:$KP$63,AT$3)&gt;0,HLOOKUP($BT516,Prisudvikling!$CC$7:$KP$63,AT$3),"")</f>
        <v>132.66960653070225</v>
      </c>
      <c r="AU516" s="113">
        <f>IF(HLOOKUP($BT516,Prisudvikling!$CC$7:$KP$63,AU$3)&gt;0,HLOOKUP($BT516,Prisudvikling!$CC$7:$KP$63,AU$3),"")</f>
        <v>140.69999999999999</v>
      </c>
      <c r="AV516" s="113" t="str">
        <f>IF(HLOOKUP($BT516,Prisudvikling!$CC$7:$KP$63,AV$3)&gt;0,HLOOKUP($BT516,Prisudvikling!$CC$7:$KP$63,AV$3),"")</f>
        <v/>
      </c>
      <c r="AW516" s="113">
        <f>IF(HLOOKUP($BT516,Prisudvikling!$CC$7:$KP$63,AW$3)&gt;0,HLOOKUP($BT516,Prisudvikling!$CC$7:$KP$63,AW$3),"")</f>
        <v>152.42784936005523</v>
      </c>
      <c r="AX516" s="113">
        <f>IF(HLOOKUP($BT516,Prisudvikling!$CC$7:$KP$63,AX$3)&gt;0,HLOOKUP($BT516,Prisudvikling!$CC$7:$KP$63,AX$3),"")</f>
        <v>160.4</v>
      </c>
      <c r="BT516">
        <f t="shared" si="32"/>
        <v>193</v>
      </c>
    </row>
    <row r="517" spans="1:72" x14ac:dyDescent="0.2">
      <c r="A517" s="82">
        <f>IF(HLOOKUP($BT517,Prisudvikling!$CC$7:$KP$63,D$3)&gt;0,YEAR(C517),0)</f>
        <v>2015</v>
      </c>
      <c r="B517" s="82">
        <f>IF(HLOOKUP($BT517,Prisudvikling!$CC$7:$KP$63,D$3)&gt;0,MONTH(C517),0)</f>
        <v>2</v>
      </c>
      <c r="C517" s="65">
        <f>IF(HLOOKUP($BT517,Prisudvikling!$CC$7:$KP$63,D$3)&gt;0,HLOOKUP($BT517,Prisudvikling!$CC$7:$KP$63,C$3),"")</f>
        <v>42062</v>
      </c>
      <c r="D517" s="105">
        <f>IF(HLOOKUP($BT517,Prisudvikling!$CC$7:$KP$63,D$3)&gt;0,HLOOKUP($BT517,Prisudvikling!$CC$7:$KP$63,D$3),"")</f>
        <v>128</v>
      </c>
      <c r="E517" s="105">
        <f>IF(HLOOKUP($BT517,Prisudvikling!$CC$7:$KP$63,E$3)&gt;0,HLOOKUP($BT517,Prisudvikling!$CC$7:$KP$63,E$3),"")</f>
        <v>125</v>
      </c>
      <c r="F517" s="105">
        <f>IF(HLOOKUP($BT517,Prisudvikling!$CC$7:$KP$63,F$3)&gt;0,HLOOKUP($BT517,Prisudvikling!$CC$7:$KP$63,F$3),"")</f>
        <v>125</v>
      </c>
      <c r="G517" s="105">
        <f>IF(HLOOKUP($BT517,Prisudvikling!$CC$7:$KP$63,G$3)&gt;0,HLOOKUP($BT517,Prisudvikling!$CC$7:$KP$63,G$3),"")</f>
        <v>145</v>
      </c>
      <c r="H517" s="105">
        <f>IF(HLOOKUP($BT517,Prisudvikling!$CC$7:$KP$63,H$3)&gt;0,HLOOKUP($BT517,Prisudvikling!$CC$7:$KP$63,H$3),"")</f>
        <v>116</v>
      </c>
      <c r="I517" s="105">
        <f>IF(HLOOKUP($BT517,Prisudvikling!$CC$7:$KP$63,I$3)&gt;0,HLOOKUP($BT517,Prisudvikling!$CC$7:$KP$63,I$3),"")</f>
        <v>292</v>
      </c>
      <c r="J517" s="105">
        <f>IF(HLOOKUP($BT517,Prisudvikling!$CC$7:$KP$63,J$3)&gt;0,HLOOKUP($BT517,Prisudvikling!$CC$7:$KP$63,J$3),"")</f>
        <v>757</v>
      </c>
      <c r="K517" s="105">
        <f>IF(HLOOKUP($BT517,Prisudvikling!$CC$7:$KP$63,K$3)&gt;0,HLOOKUP($BT517,Prisudvikling!$CC$7:$KP$63,K$3),"")</f>
        <v>203</v>
      </c>
      <c r="L517" s="105">
        <f>IF(HLOOKUP($BT517,Prisudvikling!$CC$7:$KP$63,L$3)&gt;0,HLOOKUP($BT517,Prisudvikling!$CC$7:$KP$63,L$3),"")</f>
        <v>199</v>
      </c>
      <c r="M517" s="105">
        <f>IF(HLOOKUP($BT517,Prisudvikling!$CC$7:$KP$63,M$3)&gt;0,HLOOKUP($BT517,Prisudvikling!$CC$7:$KP$63,M$3),"")</f>
        <v>192</v>
      </c>
      <c r="N517" s="105">
        <f>IF(HLOOKUP($BT517,Prisudvikling!$CC$7:$KP$63,N$3)&gt;0,HLOOKUP($BT517,Prisudvikling!$CC$7:$KP$63,N$3),"")</f>
        <v>1300</v>
      </c>
      <c r="O517" s="105">
        <f>IF(HLOOKUP($BT517,Prisudvikling!$CC$7:$KP$63,O$3)&gt;0,HLOOKUP($BT517,Prisudvikling!$CC$7:$KP$63,O$3),"")</f>
        <v>569</v>
      </c>
      <c r="P517" s="105">
        <f>IF(HLOOKUP($BT517,Prisudvikling!$CC$7:$KP$63,P$3)&gt;0,HLOOKUP($BT517,Prisudvikling!$CC$7:$KP$63,P$3),"")</f>
        <v>560</v>
      </c>
      <c r="Q517" s="105">
        <f>IF(HLOOKUP($BT517,Prisudvikling!$CC$7:$KP$63,Q$3)&gt;0,HLOOKUP($BT517,Prisudvikling!$CC$7:$KP$63,Q$3),"")</f>
        <v>1300</v>
      </c>
      <c r="R517" s="105">
        <f>IF(HLOOKUP($BT517,Prisudvikling!$CC$7:$KP$63,R$3)&gt;0,HLOOKUP($BT517,Prisudvikling!$CC$7:$KP$63,R$3),"")</f>
        <v>899</v>
      </c>
      <c r="S517" s="105">
        <f>IF(HLOOKUP($BT517,Prisudvikling!$CC$7:$KP$63,S$3)&gt;0,HLOOKUP($BT517,Prisudvikling!$CC$7:$KP$63,S$3),"")</f>
        <v>510</v>
      </c>
      <c r="T517" s="105">
        <f>IF(HLOOKUP($BT517,Prisudvikling!$CC$7:$KP$63,T$3)&gt;0,HLOOKUP($BT517,Prisudvikling!$CC$7:$KP$63,T$3),"")</f>
        <v>495</v>
      </c>
      <c r="U517" s="105">
        <f>IF(HLOOKUP($BT517,Prisudvikling!$CC$7:$KP$63,U$3)&gt;0,HLOOKUP($BT517,Prisudvikling!$CC$7:$KP$63,U$3),"")</f>
        <v>216</v>
      </c>
      <c r="V517" s="105">
        <f>IF(HLOOKUP($BT517,Prisudvikling!$CC$7:$KP$63,V$3)&gt;0,HLOOKUP($BT517,Prisudvikling!$CC$7:$KP$63,V$3),"")</f>
        <v>228.5</v>
      </c>
      <c r="W517" s="105">
        <f>IF(HLOOKUP($BT517,Prisudvikling!$CC$7:$KP$63,W$3)&gt;0,HLOOKUP($BT517,Prisudvikling!$CC$7:$KP$63,W$3),"")</f>
        <v>257.75</v>
      </c>
      <c r="X517" s="32" t="str">
        <f>IF(HLOOKUP($BT517,Prisudvikling!$CC$7:$KP$63,X$3)&gt;0,HLOOKUP($BT517,Prisudvikling!$CC$7:$KP$63,X$3),"")</f>
        <v/>
      </c>
      <c r="Y517" s="32">
        <f>IF(HLOOKUP($BT517,Prisudvikling!$CC$7:$KP$63,Y$3)&gt;0,HLOOKUP($BT517,Prisudvikling!$CC$7:$KP$63,Y$3),"")</f>
        <v>1.4102951546287903</v>
      </c>
      <c r="Z517" s="32">
        <f>IF(HLOOKUP($BT517,Prisudvikling!$CC$7:$KP$63,Z$3)&gt;0,HLOOKUP($BT517,Prisudvikling!$CC$7:$KP$63,Z$3),"")</f>
        <v>4.8352976730129953</v>
      </c>
      <c r="AA517" s="32">
        <f>IF(HLOOKUP($BT517,Prisudvikling!$CC$7:$KP$63,AA$3)&gt;0,HLOOKUP($BT517,Prisudvikling!$CC$7:$KP$63,AA$3),"")</f>
        <v>2.0012759813303784</v>
      </c>
      <c r="AB517" s="32">
        <f>IF(HLOOKUP($BT517,Prisudvikling!$CC$7:$KP$63,AB$3)&gt;0,HLOOKUP($BT517,Prisudvikling!$CC$7:$KP$63,AB$3),"")</f>
        <v>15.110305228165609</v>
      </c>
      <c r="AC517" s="32">
        <f>IF(HLOOKUP($BT517,Prisudvikling!$CC$7:$KP$63,AC$3)&gt;0,HLOOKUP($BT517,Prisudvikling!$CC$7:$KP$63,AC$3),"")</f>
        <v>10</v>
      </c>
      <c r="AD517" s="32" t="str">
        <f>IF(HLOOKUP($BT517,Prisudvikling!$CC$7:$KP$63,AD$3)&gt;0,HLOOKUP($BT517,Prisudvikling!$CC$7:$KP$63,AD$3),"")</f>
        <v/>
      </c>
      <c r="AE517" s="32" t="str">
        <f>IF(HLOOKUP($BT517,Prisudvikling!$CC$7:$KP$63,AE$3)&gt;0,HLOOKUP($BT517,Prisudvikling!$CC$7:$KP$63,AE$3),"")</f>
        <v/>
      </c>
      <c r="AF517" s="32">
        <f>IF(HLOOKUP($BT517,Prisudvikling!$CC$7:$KP$63,AF$3)&gt;0,HLOOKUP($BT517,Prisudvikling!$CC$7:$KP$63,AF$3),"")</f>
        <v>1110</v>
      </c>
      <c r="AG517" s="32">
        <f>IF(HLOOKUP($BT517,Prisudvikling!$CC$7:$KP$63,AG$3)&gt;0,HLOOKUP($BT517,Prisudvikling!$CC$7:$KP$63,AG$3),"")</f>
        <v>3820</v>
      </c>
      <c r="AH517" s="32">
        <f>IF(HLOOKUP($BT517,Prisudvikling!$CC$7:$KP$63,AH$3)&gt;0,HLOOKUP($BT517,Prisudvikling!$CC$7:$KP$63,AH$3),"")</f>
        <v>1580</v>
      </c>
      <c r="AI517" s="32">
        <f>IF(HLOOKUP($BT517,Prisudvikling!$CC$7:$KP$63,AI$3)&gt;0,HLOOKUP($BT517,Prisudvikling!$CC$7:$KP$63,AI$3),"")</f>
        <v>11930</v>
      </c>
      <c r="AJ517" s="32">
        <f>IF(HLOOKUP($BT517,Prisudvikling!$CC$7:$KP$63,AJ$3)&gt;0,HLOOKUP($BT517,Prisudvikling!$CC$7:$KP$63,AJ$3),"")</f>
        <v>7890</v>
      </c>
      <c r="AK517" s="32" t="str">
        <f>IF(HLOOKUP($BT517,Prisudvikling!$CC$7:$KP$63,AK$3)&gt;0,HLOOKUP($BT517,Prisudvikling!$CC$7:$KP$63,AK$3),"")</f>
        <v xml:space="preserve"> </v>
      </c>
      <c r="AL517" s="32" t="str">
        <f>IF(HLOOKUP($BT517,Prisudvikling!$CC$7:$KP$63,AL$3)&gt;0,HLOOKUP($BT517,Prisudvikling!$CC$7:$KP$63,AL$3),"")</f>
        <v/>
      </c>
      <c r="AM517" s="32" t="str">
        <f>IF(HLOOKUP($BT517,Prisudvikling!$CC$7:$KP$63,AM$3)&gt;0,HLOOKUP($BT517,Prisudvikling!$CC$7:$KP$63,AM$3),"")</f>
        <v/>
      </c>
      <c r="AN517" s="113">
        <f>IF(HLOOKUP($BT517,Prisudvikling!$CC$7:$KP$63,AN$3)&gt;0,HLOOKUP($BT517,Prisudvikling!$CC$7:$KP$63,AN$3),"")</f>
        <v>184.52894867406729</v>
      </c>
      <c r="AO517" s="113">
        <f>IF(HLOOKUP($BT517,Prisudvikling!$CC$7:$KP$63,AO$3)&gt;0,HLOOKUP($BT517,Prisudvikling!$CC$7:$KP$63,AO$3),"")</f>
        <v>192.5</v>
      </c>
      <c r="AP517" s="113">
        <f>IF(HLOOKUP($BT517,Prisudvikling!$CC$7:$KP$63,AP$3)&gt;0,HLOOKUP($BT517,Prisudvikling!$CC$7:$KP$63,AP$3),"")</f>
        <v>183.41663880992053</v>
      </c>
      <c r="AQ517" s="113">
        <f>IF(HLOOKUP($BT517,Prisudvikling!$CC$7:$KP$63,AQ$3)&gt;0,HLOOKUP($BT517,Prisudvikling!$CC$7:$KP$63,AQ$3),"")</f>
        <v>157.88568036818884</v>
      </c>
      <c r="AR517" s="113">
        <f>IF(HLOOKUP($BT517,Prisudvikling!$CC$7:$KP$63,AR$3)&gt;0,HLOOKUP($BT517,Prisudvikling!$CC$7:$KP$63,AR$3),"")</f>
        <v>165.9</v>
      </c>
      <c r="AS517" s="113">
        <f>IF(HLOOKUP($BT517,Prisudvikling!$CC$7:$KP$63,AS$3)&gt;0,HLOOKUP($BT517,Prisudvikling!$CC$7:$KP$63,AS$3),"")</f>
        <v>144.56049713756559</v>
      </c>
      <c r="AT517" s="113">
        <f>IF(HLOOKUP($BT517,Prisudvikling!$CC$7:$KP$63,AT$3)&gt;0,HLOOKUP($BT517,Prisudvikling!$CC$7:$KP$63,AT$3),"")</f>
        <v>132.74097536922426</v>
      </c>
      <c r="AU517" s="113">
        <f>IF(HLOOKUP($BT517,Prisudvikling!$CC$7:$KP$63,AU$3)&gt;0,HLOOKUP($BT517,Prisudvikling!$CC$7:$KP$63,AU$3),"")</f>
        <v>140.69999999999999</v>
      </c>
      <c r="AV517" s="113" t="str">
        <f>IF(HLOOKUP($BT517,Prisudvikling!$CC$7:$KP$63,AV$3)&gt;0,HLOOKUP($BT517,Prisudvikling!$CC$7:$KP$63,AV$3),"")</f>
        <v/>
      </c>
      <c r="AW517" s="113">
        <f>IF(HLOOKUP($BT517,Prisudvikling!$CC$7:$KP$63,AW$3)&gt;0,HLOOKUP($BT517,Prisudvikling!$CC$7:$KP$63,AW$3),"")</f>
        <v>150.98516143007674</v>
      </c>
      <c r="AX517" s="113">
        <f>IF(HLOOKUP($BT517,Prisudvikling!$CC$7:$KP$63,AX$3)&gt;0,HLOOKUP($BT517,Prisudvikling!$CC$7:$KP$63,AX$3),"")</f>
        <v>159</v>
      </c>
      <c r="BT517">
        <f t="shared" si="32"/>
        <v>194</v>
      </c>
    </row>
    <row r="518" spans="1:72" x14ac:dyDescent="0.2">
      <c r="A518" s="82">
        <f>IF(HLOOKUP($BT518,Prisudvikling!$CC$7:$KP$63,D$3)&gt;0,YEAR(C518),0)</f>
        <v>2015</v>
      </c>
      <c r="B518" s="82">
        <f>IF(HLOOKUP($BT518,Prisudvikling!$CC$7:$KP$63,D$3)&gt;0,MONTH(C518),0)</f>
        <v>3</v>
      </c>
      <c r="C518" s="65">
        <f>IF(HLOOKUP($BT518,Prisudvikling!$CC$7:$KP$63,D$3)&gt;0,HLOOKUP($BT518,Prisudvikling!$CC$7:$KP$63,C$3),"")</f>
        <v>42069</v>
      </c>
      <c r="D518" s="105">
        <f>IF(HLOOKUP($BT518,Prisudvikling!$CC$7:$KP$63,D$3)&gt;0,HLOOKUP($BT518,Prisudvikling!$CC$7:$KP$63,D$3),"")</f>
        <v>129</v>
      </c>
      <c r="E518" s="105">
        <f>IF(HLOOKUP($BT518,Prisudvikling!$CC$7:$KP$63,E$3)&gt;0,HLOOKUP($BT518,Prisudvikling!$CC$7:$KP$63,E$3),"")</f>
        <v>125</v>
      </c>
      <c r="F518" s="105">
        <f>IF(HLOOKUP($BT518,Prisudvikling!$CC$7:$KP$63,F$3)&gt;0,HLOOKUP($BT518,Prisudvikling!$CC$7:$KP$63,F$3),"")</f>
        <v>125</v>
      </c>
      <c r="G518" s="105">
        <f>IF(HLOOKUP($BT518,Prisudvikling!$CC$7:$KP$63,G$3)&gt;0,HLOOKUP($BT518,Prisudvikling!$CC$7:$KP$63,G$3),"")</f>
        <v>155</v>
      </c>
      <c r="H518" s="105">
        <f>IF(HLOOKUP($BT518,Prisudvikling!$CC$7:$KP$63,H$3)&gt;0,HLOOKUP($BT518,Prisudvikling!$CC$7:$KP$63,H$3),"")</f>
        <v>115.25</v>
      </c>
      <c r="I518" s="105">
        <f>IF(HLOOKUP($BT518,Prisudvikling!$CC$7:$KP$63,I$3)&gt;0,HLOOKUP($BT518,Prisudvikling!$CC$7:$KP$63,I$3),"")</f>
        <v>295</v>
      </c>
      <c r="J518" s="105">
        <f>IF(HLOOKUP($BT518,Prisudvikling!$CC$7:$KP$63,J$3)&gt;0,HLOOKUP($BT518,Prisudvikling!$CC$7:$KP$63,J$3),"")</f>
        <v>757</v>
      </c>
      <c r="K518" s="105">
        <f>IF(HLOOKUP($BT518,Prisudvikling!$CC$7:$KP$63,K$3)&gt;0,HLOOKUP($BT518,Prisudvikling!$CC$7:$KP$63,K$3),"")</f>
        <v>203</v>
      </c>
      <c r="L518" s="105">
        <f>IF(HLOOKUP($BT518,Prisudvikling!$CC$7:$KP$63,L$3)&gt;0,HLOOKUP($BT518,Prisudvikling!$CC$7:$KP$63,L$3),"")</f>
        <v>202</v>
      </c>
      <c r="M518" s="105">
        <f>IF(HLOOKUP($BT518,Prisudvikling!$CC$7:$KP$63,M$3)&gt;0,HLOOKUP($BT518,Prisudvikling!$CC$7:$KP$63,M$3),"")</f>
        <v>196</v>
      </c>
      <c r="N518" s="105">
        <f>IF(HLOOKUP($BT518,Prisudvikling!$CC$7:$KP$63,N$3)&gt;0,HLOOKUP($BT518,Prisudvikling!$CC$7:$KP$63,N$3),"")</f>
        <v>1300</v>
      </c>
      <c r="O518" s="105">
        <f>IF(HLOOKUP($BT518,Prisudvikling!$CC$7:$KP$63,O$3)&gt;0,HLOOKUP($BT518,Prisudvikling!$CC$7:$KP$63,O$3),"")</f>
        <v>568</v>
      </c>
      <c r="P518" s="105">
        <f>IF(HLOOKUP($BT518,Prisudvikling!$CC$7:$KP$63,P$3)&gt;0,HLOOKUP($BT518,Prisudvikling!$CC$7:$KP$63,P$3),"")</f>
        <v>560</v>
      </c>
      <c r="Q518" s="105">
        <f>IF(HLOOKUP($BT518,Prisudvikling!$CC$7:$KP$63,Q$3)&gt;0,HLOOKUP($BT518,Prisudvikling!$CC$7:$KP$63,Q$3),"")</f>
        <v>1300</v>
      </c>
      <c r="R518" s="105">
        <f>IF(HLOOKUP($BT518,Prisudvikling!$CC$7:$KP$63,R$3)&gt;0,HLOOKUP($BT518,Prisudvikling!$CC$7:$KP$63,R$3),"")</f>
        <v>899</v>
      </c>
      <c r="S518" s="105">
        <f>IF(HLOOKUP($BT518,Prisudvikling!$CC$7:$KP$63,S$3)&gt;0,HLOOKUP($BT518,Prisudvikling!$CC$7:$KP$63,S$3),"")</f>
        <v>510</v>
      </c>
      <c r="T518" s="105">
        <f>IF(HLOOKUP($BT518,Prisudvikling!$CC$7:$KP$63,T$3)&gt;0,HLOOKUP($BT518,Prisudvikling!$CC$7:$KP$63,T$3),"")</f>
        <v>495</v>
      </c>
      <c r="U518" s="105">
        <f>IF(HLOOKUP($BT518,Prisudvikling!$CC$7:$KP$63,U$3)&gt;0,HLOOKUP($BT518,Prisudvikling!$CC$7:$KP$63,U$3),"")</f>
        <v>215.5</v>
      </c>
      <c r="V518" s="105">
        <f>IF(HLOOKUP($BT518,Prisudvikling!$CC$7:$KP$63,V$3)&gt;0,HLOOKUP($BT518,Prisudvikling!$CC$7:$KP$63,V$3),"")</f>
        <v>228.5</v>
      </c>
      <c r="W518" s="105">
        <f>IF(HLOOKUP($BT518,Prisudvikling!$CC$7:$KP$63,W$3)&gt;0,HLOOKUP($BT518,Prisudvikling!$CC$7:$KP$63,W$3),"")</f>
        <v>258.25</v>
      </c>
      <c r="X518" s="32" t="str">
        <f>IF(HLOOKUP($BT518,Prisudvikling!$CC$7:$KP$63,X$3)&gt;0,HLOOKUP($BT518,Prisudvikling!$CC$7:$KP$63,X$3),"")</f>
        <v/>
      </c>
      <c r="Y518" s="32">
        <f>IF(HLOOKUP($BT518,Prisudvikling!$CC$7:$KP$63,Y$3)&gt;0,HLOOKUP($BT518,Prisudvikling!$CC$7:$KP$63,Y$3),"")</f>
        <v>1.4102951546287903</v>
      </c>
      <c r="Z518" s="32">
        <f>IF(HLOOKUP($BT518,Prisudvikling!$CC$7:$KP$63,Z$3)&gt;0,HLOOKUP($BT518,Prisudvikling!$CC$7:$KP$63,Z$3),"")</f>
        <v>4.8352976730129953</v>
      </c>
      <c r="AA518" s="32">
        <f>IF(HLOOKUP($BT518,Prisudvikling!$CC$7:$KP$63,AA$3)&gt;0,HLOOKUP($BT518,Prisudvikling!$CC$7:$KP$63,AA$3),"")</f>
        <v>2.0012759813303784</v>
      </c>
      <c r="AB518" s="32">
        <f>IF(HLOOKUP($BT518,Prisudvikling!$CC$7:$KP$63,AB$3)&gt;0,HLOOKUP($BT518,Prisudvikling!$CC$7:$KP$63,AB$3),"")</f>
        <v>15</v>
      </c>
      <c r="AC518" s="32">
        <f>IF(HLOOKUP($BT518,Prisudvikling!$CC$7:$KP$63,AC$3)&gt;0,HLOOKUP($BT518,Prisudvikling!$CC$7:$KP$63,AC$3),"")</f>
        <v>10</v>
      </c>
      <c r="AD518" s="32" t="str">
        <f>IF(HLOOKUP($BT518,Prisudvikling!$CC$7:$KP$63,AD$3)&gt;0,HLOOKUP($BT518,Prisudvikling!$CC$7:$KP$63,AD$3),"")</f>
        <v/>
      </c>
      <c r="AE518" s="32" t="str">
        <f>IF(HLOOKUP($BT518,Prisudvikling!$CC$7:$KP$63,AE$3)&gt;0,HLOOKUP($BT518,Prisudvikling!$CC$7:$KP$63,AE$3),"")</f>
        <v/>
      </c>
      <c r="AF518" s="32">
        <f>IF(HLOOKUP($BT518,Prisudvikling!$CC$7:$KP$63,AF$3)&gt;0,HLOOKUP($BT518,Prisudvikling!$CC$7:$KP$63,AF$3),"")</f>
        <v>1110</v>
      </c>
      <c r="AG518" s="32">
        <f>IF(HLOOKUP($BT518,Prisudvikling!$CC$7:$KP$63,AG$3)&gt;0,HLOOKUP($BT518,Prisudvikling!$CC$7:$KP$63,AG$3),"")</f>
        <v>3820</v>
      </c>
      <c r="AH518" s="32">
        <f>IF(HLOOKUP($BT518,Prisudvikling!$CC$7:$KP$63,AH$3)&gt;0,HLOOKUP($BT518,Prisudvikling!$CC$7:$KP$63,AH$3),"")</f>
        <v>1580</v>
      </c>
      <c r="AI518" s="32">
        <f>IF(HLOOKUP($BT518,Prisudvikling!$CC$7:$KP$63,AI$3)&gt;0,HLOOKUP($BT518,Prisudvikling!$CC$7:$KP$63,AI$3),"")</f>
        <v>11840</v>
      </c>
      <c r="AJ518" s="32">
        <f>IF(HLOOKUP($BT518,Prisudvikling!$CC$7:$KP$63,AJ$3)&gt;0,HLOOKUP($BT518,Prisudvikling!$CC$7:$KP$63,AJ$3),"")</f>
        <v>7890</v>
      </c>
      <c r="AK518" s="32" t="str">
        <f>IF(HLOOKUP($BT518,Prisudvikling!$CC$7:$KP$63,AK$3)&gt;0,HLOOKUP($BT518,Prisudvikling!$CC$7:$KP$63,AK$3),"")</f>
        <v xml:space="preserve"> </v>
      </c>
      <c r="AL518" s="32" t="str">
        <f>IF(HLOOKUP($BT518,Prisudvikling!$CC$7:$KP$63,AL$3)&gt;0,HLOOKUP($BT518,Prisudvikling!$CC$7:$KP$63,AL$3),"")</f>
        <v/>
      </c>
      <c r="AM518" s="32" t="str">
        <f>IF(HLOOKUP($BT518,Prisudvikling!$CC$7:$KP$63,AM$3)&gt;0,HLOOKUP($BT518,Prisudvikling!$CC$7:$KP$63,AM$3),"")</f>
        <v/>
      </c>
      <c r="AN518" s="113">
        <f>IF(HLOOKUP($BT518,Prisudvikling!$CC$7:$KP$63,AN$3)&gt;0,HLOOKUP($BT518,Prisudvikling!$CC$7:$KP$63,AN$3),"")</f>
        <v>185.3203961158469</v>
      </c>
      <c r="AO518" s="113">
        <f>IF(HLOOKUP($BT518,Prisudvikling!$CC$7:$KP$63,AO$3)&gt;0,HLOOKUP($BT518,Prisudvikling!$CC$7:$KP$63,AO$3),"")</f>
        <v>193.3</v>
      </c>
      <c r="AP518" s="113">
        <f>IF(HLOOKUP($BT518,Prisudvikling!$CC$7:$KP$63,AP$3)&gt;0,HLOOKUP($BT518,Prisudvikling!$CC$7:$KP$63,AP$3),"")</f>
        <v>184.75947909969688</v>
      </c>
      <c r="AQ518" s="113">
        <f>IF(HLOOKUP($BT518,Prisudvikling!$CC$7:$KP$63,AQ$3)&gt;0,HLOOKUP($BT518,Prisudvikling!$CC$7:$KP$63,AQ$3),"")</f>
        <v>156.06932628271628</v>
      </c>
      <c r="AR518" s="113">
        <f>IF(HLOOKUP($BT518,Prisudvikling!$CC$7:$KP$63,AR$3)&gt;0,HLOOKUP($BT518,Prisudvikling!$CC$7:$KP$63,AR$3),"")</f>
        <v>164.1</v>
      </c>
      <c r="AS518" s="113">
        <f>IF(HLOOKUP($BT518,Prisudvikling!$CC$7:$KP$63,AS$3)&gt;0,HLOOKUP($BT518,Prisudvikling!$CC$7:$KP$63,AS$3),"")</f>
        <v>145.29784502042884</v>
      </c>
      <c r="AT518" s="113">
        <f>IF(HLOOKUP($BT518,Prisudvikling!$CC$7:$KP$63,AT$3)&gt;0,HLOOKUP($BT518,Prisudvikling!$CC$7:$KP$63,AT$3),"")</f>
        <v>132.92872300723712</v>
      </c>
      <c r="AU518" s="113">
        <f>IF(HLOOKUP($BT518,Prisudvikling!$CC$7:$KP$63,AU$3)&gt;0,HLOOKUP($BT518,Prisudvikling!$CC$7:$KP$63,AU$3),"")</f>
        <v>140.9</v>
      </c>
      <c r="AV518" s="113" t="str">
        <f>IF(HLOOKUP($BT518,Prisudvikling!$CC$7:$KP$63,AV$3)&gt;0,HLOOKUP($BT518,Prisudvikling!$CC$7:$KP$63,AV$3),"")</f>
        <v/>
      </c>
      <c r="AW518" s="113">
        <f>IF(HLOOKUP($BT518,Prisudvikling!$CC$7:$KP$63,AW$3)&gt;0,HLOOKUP($BT518,Prisudvikling!$CC$7:$KP$63,AW$3),"")</f>
        <v>152.9658955348014</v>
      </c>
      <c r="AX518" s="113">
        <f>IF(HLOOKUP($BT518,Prisudvikling!$CC$7:$KP$63,AX$3)&gt;0,HLOOKUP($BT518,Prisudvikling!$CC$7:$KP$63,AX$3),"")</f>
        <v>161</v>
      </c>
      <c r="BT518">
        <f t="shared" si="32"/>
        <v>195</v>
      </c>
    </row>
    <row r="519" spans="1:72" x14ac:dyDescent="0.2">
      <c r="A519" s="82">
        <f>IF(HLOOKUP($BT519,Prisudvikling!$CC$7:$KP$63,D$3)&gt;0,YEAR(C519),0)</f>
        <v>2015</v>
      </c>
      <c r="B519" s="82">
        <f>IF(HLOOKUP($BT519,Prisudvikling!$CC$7:$KP$63,D$3)&gt;0,MONTH(C519),0)</f>
        <v>3</v>
      </c>
      <c r="C519" s="65">
        <f>IF(HLOOKUP($BT519,Prisudvikling!$CC$7:$KP$63,D$3)&gt;0,HLOOKUP($BT519,Prisudvikling!$CC$7:$KP$63,C$3),"")</f>
        <v>42076</v>
      </c>
      <c r="D519" s="105">
        <f>IF(HLOOKUP($BT519,Prisudvikling!$CC$7:$KP$63,D$3)&gt;0,HLOOKUP($BT519,Prisudvikling!$CC$7:$KP$63,D$3),"")</f>
        <v>129</v>
      </c>
      <c r="E519" s="105">
        <f>IF(HLOOKUP($BT519,Prisudvikling!$CC$7:$KP$63,E$3)&gt;0,HLOOKUP($BT519,Prisudvikling!$CC$7:$KP$63,E$3),"")</f>
        <v>125</v>
      </c>
      <c r="F519" s="105">
        <f>IF(HLOOKUP($BT519,Prisudvikling!$CC$7:$KP$63,F$3)&gt;0,HLOOKUP($BT519,Prisudvikling!$CC$7:$KP$63,F$3),"")</f>
        <v>125</v>
      </c>
      <c r="G519" s="105">
        <f>IF(HLOOKUP($BT519,Prisudvikling!$CC$7:$KP$63,G$3)&gt;0,HLOOKUP($BT519,Prisudvikling!$CC$7:$KP$63,G$3),"")</f>
        <v>149</v>
      </c>
      <c r="H519" s="105">
        <f>IF(HLOOKUP($BT519,Prisudvikling!$CC$7:$KP$63,H$3)&gt;0,HLOOKUP($BT519,Prisudvikling!$CC$7:$KP$63,H$3),"")</f>
        <v>115</v>
      </c>
      <c r="I519" s="105">
        <f>IF(HLOOKUP($BT519,Prisudvikling!$CC$7:$KP$63,I$3)&gt;0,HLOOKUP($BT519,Prisudvikling!$CC$7:$KP$63,I$3),"")</f>
        <v>295</v>
      </c>
      <c r="J519" s="105">
        <f>IF(HLOOKUP($BT519,Prisudvikling!$CC$7:$KP$63,J$3)&gt;0,HLOOKUP($BT519,Prisudvikling!$CC$7:$KP$63,J$3),"")</f>
        <v>757</v>
      </c>
      <c r="K519" s="105">
        <f>IF(HLOOKUP($BT519,Prisudvikling!$CC$7:$KP$63,K$3)&gt;0,HLOOKUP($BT519,Prisudvikling!$CC$7:$KP$63,K$3),"")</f>
        <v>203</v>
      </c>
      <c r="L519" s="105">
        <f>IF(HLOOKUP($BT519,Prisudvikling!$CC$7:$KP$63,L$3)&gt;0,HLOOKUP($BT519,Prisudvikling!$CC$7:$KP$63,L$3),"")</f>
        <v>202</v>
      </c>
      <c r="M519" s="105">
        <f>IF(HLOOKUP($BT519,Prisudvikling!$CC$7:$KP$63,M$3)&gt;0,HLOOKUP($BT519,Prisudvikling!$CC$7:$KP$63,M$3),"")</f>
        <v>196</v>
      </c>
      <c r="N519" s="105">
        <f>IF(HLOOKUP($BT519,Prisudvikling!$CC$7:$KP$63,N$3)&gt;0,HLOOKUP($BT519,Prisudvikling!$CC$7:$KP$63,N$3),"")</f>
        <v>1300</v>
      </c>
      <c r="O519" s="105">
        <f>IF(HLOOKUP($BT519,Prisudvikling!$CC$7:$KP$63,O$3)&gt;0,HLOOKUP($BT519,Prisudvikling!$CC$7:$KP$63,O$3),"")</f>
        <v>568</v>
      </c>
      <c r="P519" s="105">
        <f>IF(HLOOKUP($BT519,Prisudvikling!$CC$7:$KP$63,P$3)&gt;0,HLOOKUP($BT519,Prisudvikling!$CC$7:$KP$63,P$3),"")</f>
        <v>560</v>
      </c>
      <c r="Q519" s="105">
        <f>IF(HLOOKUP($BT519,Prisudvikling!$CC$7:$KP$63,Q$3)&gt;0,HLOOKUP($BT519,Prisudvikling!$CC$7:$KP$63,Q$3),"")</f>
        <v>1300</v>
      </c>
      <c r="R519" s="105">
        <f>IF(HLOOKUP($BT519,Prisudvikling!$CC$7:$KP$63,R$3)&gt;0,HLOOKUP($BT519,Prisudvikling!$CC$7:$KP$63,R$3),"")</f>
        <v>899</v>
      </c>
      <c r="S519" s="105">
        <f>IF(HLOOKUP($BT519,Prisudvikling!$CC$7:$KP$63,S$3)&gt;0,HLOOKUP($BT519,Prisudvikling!$CC$7:$KP$63,S$3),"")</f>
        <v>510</v>
      </c>
      <c r="T519" s="105">
        <f>IF(HLOOKUP($BT519,Prisudvikling!$CC$7:$KP$63,T$3)&gt;0,HLOOKUP($BT519,Prisudvikling!$CC$7:$KP$63,T$3),"")</f>
        <v>495</v>
      </c>
      <c r="U519" s="105">
        <f>IF(HLOOKUP($BT519,Prisudvikling!$CC$7:$KP$63,U$3)&gt;0,HLOOKUP($BT519,Prisudvikling!$CC$7:$KP$63,U$3),"")</f>
        <v>215.5</v>
      </c>
      <c r="V519" s="105">
        <f>IF(HLOOKUP($BT519,Prisudvikling!$CC$7:$KP$63,V$3)&gt;0,HLOOKUP($BT519,Prisudvikling!$CC$7:$KP$63,V$3),"")</f>
        <v>228.5</v>
      </c>
      <c r="W519" s="105">
        <f>IF(HLOOKUP($BT519,Prisudvikling!$CC$7:$KP$63,W$3)&gt;0,HLOOKUP($BT519,Prisudvikling!$CC$7:$KP$63,W$3),"")</f>
        <v>258.25</v>
      </c>
      <c r="X519" s="32" t="str">
        <f>IF(HLOOKUP($BT519,Prisudvikling!$CC$7:$KP$63,X$3)&gt;0,HLOOKUP($BT519,Prisudvikling!$CC$7:$KP$63,X$3),"")</f>
        <v/>
      </c>
      <c r="Y519" s="32">
        <f>IF(HLOOKUP($BT519,Prisudvikling!$CC$7:$KP$63,Y$3)&gt;0,HLOOKUP($BT519,Prisudvikling!$CC$7:$KP$63,Y$3),"")</f>
        <v>1.3767166985661998</v>
      </c>
      <c r="Z519" s="32">
        <f>IF(HLOOKUP($BT519,Prisudvikling!$CC$7:$KP$63,Z$3)&gt;0,HLOOKUP($BT519,Prisudvikling!$CC$7:$KP$63,Z$3),"")</f>
        <v>6.3127497397669661</v>
      </c>
      <c r="AA519" s="32">
        <f>IF(HLOOKUP($BT519,Prisudvikling!$CC$7:$KP$63,AA$3)&gt;0,HLOOKUP($BT519,Prisudvikling!$CC$7:$KP$63,AA$3),"")</f>
        <v>2.0482858198180049</v>
      </c>
      <c r="AB519" s="32">
        <f>IF(HLOOKUP($BT519,Prisudvikling!$CC$7:$KP$63,AB$3)&gt;0,HLOOKUP($BT519,Prisudvikling!$CC$7:$KP$63,AB$3),"")</f>
        <v>13.96863772203754</v>
      </c>
      <c r="AC519" s="32">
        <f>IF(HLOOKUP($BT519,Prisudvikling!$CC$7:$KP$63,AC$3)&gt;0,HLOOKUP($BT519,Prisudvikling!$CC$7:$KP$63,AC$3),"")</f>
        <v>10</v>
      </c>
      <c r="AD519" s="32" t="str">
        <f>IF(HLOOKUP($BT519,Prisudvikling!$CC$7:$KP$63,AD$3)&gt;0,HLOOKUP($BT519,Prisudvikling!$CC$7:$KP$63,AD$3),"")</f>
        <v/>
      </c>
      <c r="AE519" s="32" t="str">
        <f>IF(HLOOKUP($BT519,Prisudvikling!$CC$7:$KP$63,AE$3)&gt;0,HLOOKUP($BT519,Prisudvikling!$CC$7:$KP$63,AE$3),"")</f>
        <v/>
      </c>
      <c r="AF519" s="32">
        <f>IF(HLOOKUP($BT519,Prisudvikling!$CC$7:$KP$63,AF$3)&gt;0,HLOOKUP($BT519,Prisudvikling!$CC$7:$KP$63,AF$3),"")</f>
        <v>1090</v>
      </c>
      <c r="AG519" s="32">
        <f>IF(HLOOKUP($BT519,Prisudvikling!$CC$7:$KP$63,AG$3)&gt;0,HLOOKUP($BT519,Prisudvikling!$CC$7:$KP$63,AG$3),"")</f>
        <v>4980</v>
      </c>
      <c r="AH519" s="32">
        <f>IF(HLOOKUP($BT519,Prisudvikling!$CC$7:$KP$63,AH$3)&gt;0,HLOOKUP($BT519,Prisudvikling!$CC$7:$KP$63,AH$3),"")</f>
        <v>1620</v>
      </c>
      <c r="AI519" s="32">
        <f>IF(HLOOKUP($BT519,Prisudvikling!$CC$7:$KP$63,AI$3)&gt;0,HLOOKUP($BT519,Prisudvikling!$CC$7:$KP$63,AI$3),"")</f>
        <v>11020</v>
      </c>
      <c r="AJ519" s="32">
        <f>IF(HLOOKUP($BT519,Prisudvikling!$CC$7:$KP$63,AJ$3)&gt;0,HLOOKUP($BT519,Prisudvikling!$CC$7:$KP$63,AJ$3),"")</f>
        <v>7890</v>
      </c>
      <c r="AK519" s="32" t="str">
        <f>IF(HLOOKUP($BT519,Prisudvikling!$CC$7:$KP$63,AK$3)&gt;0,HLOOKUP($BT519,Prisudvikling!$CC$7:$KP$63,AK$3),"")</f>
        <v xml:space="preserve"> </v>
      </c>
      <c r="AL519" s="32" t="str">
        <f>IF(HLOOKUP($BT519,Prisudvikling!$CC$7:$KP$63,AL$3)&gt;0,HLOOKUP($BT519,Prisudvikling!$CC$7:$KP$63,AL$3),"")</f>
        <v/>
      </c>
      <c r="AM519" s="32" t="str">
        <f>IF(HLOOKUP($BT519,Prisudvikling!$CC$7:$KP$63,AM$3)&gt;0,HLOOKUP($BT519,Prisudvikling!$CC$7:$KP$63,AM$3),"")</f>
        <v/>
      </c>
      <c r="AN519" s="113">
        <f>IF(HLOOKUP($BT519,Prisudvikling!$CC$7:$KP$63,AN$3)&gt;0,HLOOKUP($BT519,Prisudvikling!$CC$7:$KP$63,AN$3),"")</f>
        <v>186.05500086592448</v>
      </c>
      <c r="AO519" s="113">
        <f>IF(HLOOKUP($BT519,Prisudvikling!$CC$7:$KP$63,AO$3)&gt;0,HLOOKUP($BT519,Prisudvikling!$CC$7:$KP$63,AO$3),"")</f>
        <v>194.1</v>
      </c>
      <c r="AP519" s="113">
        <f>IF(HLOOKUP($BT519,Prisudvikling!$CC$7:$KP$63,AP$3)&gt;0,HLOOKUP($BT519,Prisudvikling!$CC$7:$KP$63,AP$3),"")</f>
        <v>184.18825899380971</v>
      </c>
      <c r="AQ519" s="113">
        <f>IF(HLOOKUP($BT519,Prisudvikling!$CC$7:$KP$63,AQ$3)&gt;0,HLOOKUP($BT519,Prisudvikling!$CC$7:$KP$63,AQ$3),"")</f>
        <v>156.4493620379576</v>
      </c>
      <c r="AR519" s="113">
        <f>IF(HLOOKUP($BT519,Prisudvikling!$CC$7:$KP$63,AR$3)&gt;0,HLOOKUP($BT519,Prisudvikling!$CC$7:$KP$63,AR$3),"")</f>
        <v>164.4</v>
      </c>
      <c r="AS519" s="113">
        <f>IF(HLOOKUP($BT519,Prisudvikling!$CC$7:$KP$63,AS$3)&gt;0,HLOOKUP($BT519,Prisudvikling!$CC$7:$KP$63,AS$3),"")</f>
        <v>145.40629132882418</v>
      </c>
      <c r="AT519" s="113">
        <f>IF(HLOOKUP($BT519,Prisudvikling!$CC$7:$KP$63,AT$3)&gt;0,HLOOKUP($BT519,Prisudvikling!$CC$7:$KP$63,AT$3),"")</f>
        <v>132.88845994735308</v>
      </c>
      <c r="AU519" s="113">
        <f>IF(HLOOKUP($BT519,Prisudvikling!$CC$7:$KP$63,AU$3)&gt;0,HLOOKUP($BT519,Prisudvikling!$CC$7:$KP$63,AU$3),"")</f>
        <v>140.9</v>
      </c>
      <c r="AV519" s="113" t="str">
        <f>IF(HLOOKUP($BT519,Prisudvikling!$CC$7:$KP$63,AV$3)&gt;0,HLOOKUP($BT519,Prisudvikling!$CC$7:$KP$63,AV$3),"")</f>
        <v/>
      </c>
      <c r="AW519" s="113">
        <f>IF(HLOOKUP($BT519,Prisudvikling!$CC$7:$KP$63,AW$3)&gt;0,HLOOKUP($BT519,Prisudvikling!$CC$7:$KP$63,AW$3),"")</f>
        <v>152.51715082561034</v>
      </c>
      <c r="AX519" s="113">
        <f>IF(HLOOKUP($BT519,Prisudvikling!$CC$7:$KP$63,AX$3)&gt;0,HLOOKUP($BT519,Prisudvikling!$CC$7:$KP$63,AX$3),"")</f>
        <v>160.5</v>
      </c>
      <c r="BT519">
        <f t="shared" si="32"/>
        <v>196</v>
      </c>
    </row>
    <row r="520" spans="1:72" x14ac:dyDescent="0.2">
      <c r="A520" s="82">
        <f>IF(HLOOKUP($BT520,Prisudvikling!$CC$7:$KP$63,D$3)&gt;0,YEAR(C520),0)</f>
        <v>2015</v>
      </c>
      <c r="B520" s="82">
        <f>IF(HLOOKUP($BT520,Prisudvikling!$CC$7:$KP$63,D$3)&gt;0,MONTH(C520),0)</f>
        <v>3</v>
      </c>
      <c r="C520" s="65">
        <f>IF(HLOOKUP($BT520,Prisudvikling!$CC$7:$KP$63,D$3)&gt;0,HLOOKUP($BT520,Prisudvikling!$CC$7:$KP$63,C$3),"")</f>
        <v>42083</v>
      </c>
      <c r="D520" s="105">
        <f>IF(HLOOKUP($BT520,Prisudvikling!$CC$7:$KP$63,D$3)&gt;0,HLOOKUP($BT520,Prisudvikling!$CC$7:$KP$63,D$3),"")</f>
        <v>129</v>
      </c>
      <c r="E520" s="105">
        <f>IF(HLOOKUP($BT520,Prisudvikling!$CC$7:$KP$63,E$3)&gt;0,HLOOKUP($BT520,Prisudvikling!$CC$7:$KP$63,E$3),"")</f>
        <v>129</v>
      </c>
      <c r="F520" s="105">
        <f>IF(HLOOKUP($BT520,Prisudvikling!$CC$7:$KP$63,F$3)&gt;0,HLOOKUP($BT520,Prisudvikling!$CC$7:$KP$63,F$3),"")</f>
        <v>147.25</v>
      </c>
      <c r="G520" s="105">
        <f>IF(HLOOKUP($BT520,Prisudvikling!$CC$7:$KP$63,G$3)&gt;0,HLOOKUP($BT520,Prisudvikling!$CC$7:$KP$63,G$3),"")</f>
        <v>149</v>
      </c>
      <c r="H520" s="105">
        <f>IF(HLOOKUP($BT520,Prisudvikling!$CC$7:$KP$63,H$3)&gt;0,HLOOKUP($BT520,Prisudvikling!$CC$7:$KP$63,H$3),"")</f>
        <v>115</v>
      </c>
      <c r="I520" s="105">
        <f>IF(HLOOKUP($BT520,Prisudvikling!$CC$7:$KP$63,I$3)&gt;0,HLOOKUP($BT520,Prisudvikling!$CC$7:$KP$63,I$3),"")</f>
        <v>315.75</v>
      </c>
      <c r="J520" s="105">
        <f>IF(HLOOKUP($BT520,Prisudvikling!$CC$7:$KP$63,J$3)&gt;0,HLOOKUP($BT520,Prisudvikling!$CC$7:$KP$63,J$3),"")</f>
        <v>757</v>
      </c>
      <c r="K520" s="105">
        <f>IF(HLOOKUP($BT520,Prisudvikling!$CC$7:$KP$63,K$3)&gt;0,HLOOKUP($BT520,Prisudvikling!$CC$7:$KP$63,K$3),"")</f>
        <v>209.75</v>
      </c>
      <c r="L520" s="105">
        <f>IF(HLOOKUP($BT520,Prisudvikling!$CC$7:$KP$63,L$3)&gt;0,HLOOKUP($BT520,Prisudvikling!$CC$7:$KP$63,L$3),"")</f>
        <v>223</v>
      </c>
      <c r="M520" s="105">
        <f>IF(HLOOKUP($BT520,Prisudvikling!$CC$7:$KP$63,M$3)&gt;0,HLOOKUP($BT520,Prisudvikling!$CC$7:$KP$63,M$3),"")</f>
        <v>198.25</v>
      </c>
      <c r="N520" s="105">
        <f>IF(HLOOKUP($BT520,Prisudvikling!$CC$7:$KP$63,N$3)&gt;0,HLOOKUP($BT520,Prisudvikling!$CC$7:$KP$63,N$3),"")</f>
        <v>1300</v>
      </c>
      <c r="O520" s="105">
        <f>IF(HLOOKUP($BT520,Prisudvikling!$CC$7:$KP$63,O$3)&gt;0,HLOOKUP($BT520,Prisudvikling!$CC$7:$KP$63,O$3),"")</f>
        <v>587.25</v>
      </c>
      <c r="P520" s="105" t="str">
        <f>IF(HLOOKUP($BT520,Prisudvikling!$CC$7:$KP$63,P$3)&gt;0,HLOOKUP($BT520,Prisudvikling!$CC$7:$KP$63,P$3),"")</f>
        <v/>
      </c>
      <c r="Q520" s="105">
        <f>IF(HLOOKUP($BT520,Prisudvikling!$CC$7:$KP$63,Q$3)&gt;0,HLOOKUP($BT520,Prisudvikling!$CC$7:$KP$63,Q$3),"")</f>
        <v>1300</v>
      </c>
      <c r="R520" s="105">
        <f>IF(HLOOKUP($BT520,Prisudvikling!$CC$7:$KP$63,R$3)&gt;0,HLOOKUP($BT520,Prisudvikling!$CC$7:$KP$63,R$3),"")</f>
        <v>899</v>
      </c>
      <c r="S520" s="105">
        <f>IF(HLOOKUP($BT520,Prisudvikling!$CC$7:$KP$63,S$3)&gt;0,HLOOKUP($BT520,Prisudvikling!$CC$7:$KP$63,S$3),"")</f>
        <v>510</v>
      </c>
      <c r="T520" s="105">
        <f>IF(HLOOKUP($BT520,Prisudvikling!$CC$7:$KP$63,T$3)&gt;0,HLOOKUP($BT520,Prisudvikling!$CC$7:$KP$63,T$3),"")</f>
        <v>495</v>
      </c>
      <c r="U520" s="105">
        <f>IF(HLOOKUP($BT520,Prisudvikling!$CC$7:$KP$63,U$3)&gt;0,HLOOKUP($BT520,Prisudvikling!$CC$7:$KP$63,U$3),"")</f>
        <v>218</v>
      </c>
      <c r="V520" s="105">
        <f>IF(HLOOKUP($BT520,Prisudvikling!$CC$7:$KP$63,V$3)&gt;0,HLOOKUP($BT520,Prisudvikling!$CC$7:$KP$63,V$3),"")</f>
        <v>230.5</v>
      </c>
      <c r="W520" s="105">
        <f>IF(HLOOKUP($BT520,Prisudvikling!$CC$7:$KP$63,W$3)&gt;0,HLOOKUP($BT520,Prisudvikling!$CC$7:$KP$63,W$3),"")</f>
        <v>263.25</v>
      </c>
      <c r="X520" s="32" t="str">
        <f>IF(HLOOKUP($BT520,Prisudvikling!$CC$7:$KP$63,X$3)&gt;0,HLOOKUP($BT520,Prisudvikling!$CC$7:$KP$63,X$3),"")</f>
        <v/>
      </c>
      <c r="Y520" s="32">
        <f>IF(HLOOKUP($BT520,Prisudvikling!$CC$7:$KP$63,Y$3)&gt;0,HLOOKUP($BT520,Prisudvikling!$CC$7:$KP$63,Y$3),"")</f>
        <v>1.3968637722037542</v>
      </c>
      <c r="Z520" s="32">
        <f>IF(HLOOKUP($BT520,Prisudvikling!$CC$7:$KP$63,Z$3)&gt;0,HLOOKUP($BT520,Prisudvikling!$CC$7:$KP$63,Z$3),"")</f>
        <v>6.3127497397669661</v>
      </c>
      <c r="AA520" s="32">
        <f>IF(HLOOKUP($BT520,Prisudvikling!$CC$7:$KP$63,AA$3)&gt;0,HLOOKUP($BT520,Prisudvikling!$CC$7:$KP$63,AA$3),"")</f>
        <v>2.0482858198180049</v>
      </c>
      <c r="AB520" s="32">
        <f>IF(HLOOKUP($BT520,Prisudvikling!$CC$7:$KP$63,AB$3)&gt;0,HLOOKUP($BT520,Prisudvikling!$CC$7:$KP$63,AB$3),"")</f>
        <v>13.431382425036098</v>
      </c>
      <c r="AC520" s="32">
        <f>IF(HLOOKUP($BT520,Prisudvikling!$CC$7:$KP$63,AC$3)&gt;0,HLOOKUP($BT520,Prisudvikling!$CC$7:$KP$63,AC$3),"")</f>
        <v>10</v>
      </c>
      <c r="AD520" s="32" t="str">
        <f>IF(HLOOKUP($BT520,Prisudvikling!$CC$7:$KP$63,AD$3)&gt;0,HLOOKUP($BT520,Prisudvikling!$CC$7:$KP$63,AD$3),"")</f>
        <v/>
      </c>
      <c r="AE520" s="32" t="str">
        <f>IF(HLOOKUP($BT520,Prisudvikling!$CC$7:$KP$63,AE$3)&gt;0,HLOOKUP($BT520,Prisudvikling!$CC$7:$KP$63,AE$3),"")</f>
        <v/>
      </c>
      <c r="AF520" s="32">
        <f>IF(HLOOKUP($BT520,Prisudvikling!$CC$7:$KP$63,AF$3)&gt;0,HLOOKUP($BT520,Prisudvikling!$CC$7:$KP$63,AF$3),"")</f>
        <v>1100</v>
      </c>
      <c r="AG520" s="32">
        <f>IF(HLOOKUP($BT520,Prisudvikling!$CC$7:$KP$63,AG$3)&gt;0,HLOOKUP($BT520,Prisudvikling!$CC$7:$KP$63,AG$3),"")</f>
        <v>4980</v>
      </c>
      <c r="AH520" s="32">
        <f>IF(HLOOKUP($BT520,Prisudvikling!$CC$7:$KP$63,AH$3)&gt;0,HLOOKUP($BT520,Prisudvikling!$CC$7:$KP$63,AH$3),"")</f>
        <v>1620</v>
      </c>
      <c r="AI520" s="32">
        <f>IF(HLOOKUP($BT520,Prisudvikling!$CC$7:$KP$63,AI$3)&gt;0,HLOOKUP($BT520,Prisudvikling!$CC$7:$KP$63,AI$3),"")</f>
        <v>10600</v>
      </c>
      <c r="AJ520" s="32">
        <f>IF(HLOOKUP($BT520,Prisudvikling!$CC$7:$KP$63,AJ$3)&gt;0,HLOOKUP($BT520,Prisudvikling!$CC$7:$KP$63,AJ$3),"")</f>
        <v>7890</v>
      </c>
      <c r="AK520" s="32" t="str">
        <f>IF(HLOOKUP($BT520,Prisudvikling!$CC$7:$KP$63,AK$3)&gt;0,HLOOKUP($BT520,Prisudvikling!$CC$7:$KP$63,AK$3),"")</f>
        <v xml:space="preserve"> </v>
      </c>
      <c r="AL520" s="32" t="str">
        <f>IF(HLOOKUP($BT520,Prisudvikling!$CC$7:$KP$63,AL$3)&gt;0,HLOOKUP($BT520,Prisudvikling!$CC$7:$KP$63,AL$3),"")</f>
        <v/>
      </c>
      <c r="AM520" s="32" t="str">
        <f>IF(HLOOKUP($BT520,Prisudvikling!$CC$7:$KP$63,AM$3)&gt;0,HLOOKUP($BT520,Prisudvikling!$CC$7:$KP$63,AM$3),"")</f>
        <v/>
      </c>
      <c r="AN520" s="113">
        <f>IF(HLOOKUP($BT520,Prisudvikling!$CC$7:$KP$63,AN$3)&gt;0,HLOOKUP($BT520,Prisudvikling!$CC$7:$KP$63,AN$3),"")</f>
        <v>192.73296439709108</v>
      </c>
      <c r="AO520" s="113">
        <f>IF(HLOOKUP($BT520,Prisudvikling!$CC$7:$KP$63,AO$3)&gt;0,HLOOKUP($BT520,Prisudvikling!$CC$7:$KP$63,AO$3),"")</f>
        <v>200.7</v>
      </c>
      <c r="AP520" s="113">
        <f>IF(HLOOKUP($BT520,Prisudvikling!$CC$7:$KP$63,AP$3)&gt;0,HLOOKUP($BT520,Prisudvikling!$CC$7:$KP$63,AP$3),"")</f>
        <v>192.45389076043702</v>
      </c>
      <c r="AQ520" s="113">
        <f>IF(HLOOKUP($BT520,Prisudvikling!$CC$7:$KP$63,AQ$3)&gt;0,HLOOKUP($BT520,Prisudvikling!$CC$7:$KP$63,AQ$3),"")</f>
        <v>161.44305030574392</v>
      </c>
      <c r="AR520" s="113">
        <f>IF(HLOOKUP($BT520,Prisudvikling!$CC$7:$KP$63,AR$3)&gt;0,HLOOKUP($BT520,Prisudvikling!$CC$7:$KP$63,AR$3),"")</f>
        <v>169.4</v>
      </c>
      <c r="AS520" s="113">
        <f>IF(HLOOKUP($BT520,Prisudvikling!$CC$7:$KP$63,AS$3)&gt;0,HLOOKUP($BT520,Prisudvikling!$CC$7:$KP$63,AS$3),"")</f>
        <v>150.69878500381995</v>
      </c>
      <c r="AT520" s="113">
        <f>IF(HLOOKUP($BT520,Prisudvikling!$CC$7:$KP$63,AT$3)&gt;0,HLOOKUP($BT520,Prisudvikling!$CC$7:$KP$63,AT$3),"")</f>
        <v>133.50067333088364</v>
      </c>
      <c r="AU520" s="113">
        <f>IF(HLOOKUP($BT520,Prisudvikling!$CC$7:$KP$63,AU$3)&gt;0,HLOOKUP($BT520,Prisudvikling!$CC$7:$KP$63,AU$3),"")</f>
        <v>141.5</v>
      </c>
      <c r="AV520" s="113" t="str">
        <f>IF(HLOOKUP($BT520,Prisudvikling!$CC$7:$KP$63,AV$3)&gt;0,HLOOKUP($BT520,Prisudvikling!$CC$7:$KP$63,AV$3),"")</f>
        <v/>
      </c>
      <c r="AW520" s="113">
        <f>IF(HLOOKUP($BT520,Prisudvikling!$CC$7:$KP$63,AW$3)&gt;0,HLOOKUP($BT520,Prisudvikling!$CC$7:$KP$63,AW$3),"")</f>
        <v>156.05027719601367</v>
      </c>
      <c r="AX520" s="113">
        <f>IF(HLOOKUP($BT520,Prisudvikling!$CC$7:$KP$63,AX$3)&gt;0,HLOOKUP($BT520,Prisudvikling!$CC$7:$KP$63,AX$3),"")</f>
        <v>164.1</v>
      </c>
      <c r="BT520">
        <f t="shared" si="32"/>
        <v>197</v>
      </c>
    </row>
    <row r="521" spans="1:72" x14ac:dyDescent="0.2">
      <c r="A521" s="82">
        <f>IF(HLOOKUP($BT521,Prisudvikling!$CC$7:$KP$63,D$3)&gt;0,YEAR(C521),0)</f>
        <v>2015</v>
      </c>
      <c r="B521" s="82">
        <f>IF(HLOOKUP($BT521,Prisudvikling!$CC$7:$KP$63,D$3)&gt;0,MONTH(C521),0)</f>
        <v>3</v>
      </c>
      <c r="C521" s="65">
        <f>IF(HLOOKUP($BT521,Prisudvikling!$CC$7:$KP$63,D$3)&gt;0,HLOOKUP($BT521,Prisudvikling!$CC$7:$KP$63,C$3),"")</f>
        <v>42090</v>
      </c>
      <c r="D521" s="105">
        <f>IF(HLOOKUP($BT521,Prisudvikling!$CC$7:$KP$63,D$3)&gt;0,HLOOKUP($BT521,Prisudvikling!$CC$7:$KP$63,D$3),"")</f>
        <v>129</v>
      </c>
      <c r="E521" s="105">
        <f>IF(HLOOKUP($BT521,Prisudvikling!$CC$7:$KP$63,E$3)&gt;0,HLOOKUP($BT521,Prisudvikling!$CC$7:$KP$63,E$3),"")</f>
        <v>125</v>
      </c>
      <c r="F521" s="105">
        <f>IF(HLOOKUP($BT521,Prisudvikling!$CC$7:$KP$63,F$3)&gt;0,HLOOKUP($BT521,Prisudvikling!$CC$7:$KP$63,F$3),"")</f>
        <v>125</v>
      </c>
      <c r="G521" s="105">
        <f>IF(HLOOKUP($BT521,Prisudvikling!$CC$7:$KP$63,G$3)&gt;0,HLOOKUP($BT521,Prisudvikling!$CC$7:$KP$63,G$3),"")</f>
        <v>149</v>
      </c>
      <c r="H521" s="105">
        <f>IF(HLOOKUP($BT521,Prisudvikling!$CC$7:$KP$63,H$3)&gt;0,HLOOKUP($BT521,Prisudvikling!$CC$7:$KP$63,H$3),"")</f>
        <v>115</v>
      </c>
      <c r="I521" s="105">
        <f>IF(HLOOKUP($BT521,Prisudvikling!$CC$7:$KP$63,I$3)&gt;0,HLOOKUP($BT521,Prisudvikling!$CC$7:$KP$63,I$3),"")</f>
        <v>286</v>
      </c>
      <c r="J521" s="105">
        <f>IF(HLOOKUP($BT521,Prisudvikling!$CC$7:$KP$63,J$3)&gt;0,HLOOKUP($BT521,Prisudvikling!$CC$7:$KP$63,J$3),"")</f>
        <v>757</v>
      </c>
      <c r="K521" s="105">
        <f>IF(HLOOKUP($BT521,Prisudvikling!$CC$7:$KP$63,K$3)&gt;0,HLOOKUP($BT521,Prisudvikling!$CC$7:$KP$63,K$3),"")</f>
        <v>205</v>
      </c>
      <c r="L521" s="105">
        <f>IF(HLOOKUP($BT521,Prisudvikling!$CC$7:$KP$63,L$3)&gt;0,HLOOKUP($BT521,Prisudvikling!$CC$7:$KP$63,L$3),"")</f>
        <v>202</v>
      </c>
      <c r="M521" s="105">
        <f>IF(HLOOKUP($BT521,Prisudvikling!$CC$7:$KP$63,M$3)&gt;0,HLOOKUP($BT521,Prisudvikling!$CC$7:$KP$63,M$3),"")</f>
        <v>198</v>
      </c>
      <c r="N521" s="105">
        <f>IF(HLOOKUP($BT521,Prisudvikling!$CC$7:$KP$63,N$3)&gt;0,HLOOKUP($BT521,Prisudvikling!$CC$7:$KP$63,N$3),"")</f>
        <v>1250</v>
      </c>
      <c r="O521" s="105">
        <f>IF(HLOOKUP($BT521,Prisudvikling!$CC$7:$KP$63,O$3)&gt;0,HLOOKUP($BT521,Prisudvikling!$CC$7:$KP$63,O$3),"")</f>
        <v>581</v>
      </c>
      <c r="P521" s="105">
        <f>IF(HLOOKUP($BT521,Prisudvikling!$CC$7:$KP$63,P$3)&gt;0,HLOOKUP($BT521,Prisudvikling!$CC$7:$KP$63,P$3),"")</f>
        <v>560</v>
      </c>
      <c r="Q521" s="105">
        <f>IF(HLOOKUP($BT521,Prisudvikling!$CC$7:$KP$63,Q$3)&gt;0,HLOOKUP($BT521,Prisudvikling!$CC$7:$KP$63,Q$3),"")</f>
        <v>1300</v>
      </c>
      <c r="R521" s="105">
        <f>IF(HLOOKUP($BT521,Prisudvikling!$CC$7:$KP$63,R$3)&gt;0,HLOOKUP($BT521,Prisudvikling!$CC$7:$KP$63,R$3),"")</f>
        <v>899</v>
      </c>
      <c r="S521" s="105">
        <f>IF(HLOOKUP($BT521,Prisudvikling!$CC$7:$KP$63,S$3)&gt;0,HLOOKUP($BT521,Prisudvikling!$CC$7:$KP$63,S$3),"")</f>
        <v>510</v>
      </c>
      <c r="T521" s="105">
        <f>IF(HLOOKUP($BT521,Prisudvikling!$CC$7:$KP$63,T$3)&gt;0,HLOOKUP($BT521,Prisudvikling!$CC$7:$KP$63,T$3),"")</f>
        <v>495</v>
      </c>
      <c r="U521" s="105">
        <f>IF(HLOOKUP($BT521,Prisudvikling!$CC$7:$KP$63,U$3)&gt;0,HLOOKUP($BT521,Prisudvikling!$CC$7:$KP$63,U$3),"")</f>
        <v>218.25</v>
      </c>
      <c r="V521" s="105">
        <f>IF(HLOOKUP($BT521,Prisudvikling!$CC$7:$KP$63,V$3)&gt;0,HLOOKUP($BT521,Prisudvikling!$CC$7:$KP$63,V$3),"")</f>
        <v>230.25</v>
      </c>
      <c r="W521" s="105">
        <f>IF(HLOOKUP($BT521,Prisudvikling!$CC$7:$KP$63,W$3)&gt;0,HLOOKUP($BT521,Prisudvikling!$CC$7:$KP$63,W$3),"")</f>
        <v>260.75</v>
      </c>
      <c r="X521" s="32" t="str">
        <f>IF(HLOOKUP($BT521,Prisudvikling!$CC$7:$KP$63,X$3)&gt;0,HLOOKUP($BT521,Prisudvikling!$CC$7:$KP$63,X$3),"")</f>
        <v/>
      </c>
      <c r="Y521" s="32">
        <f>IF(HLOOKUP($BT521,Prisudvikling!$CC$7:$KP$63,Y$3)&gt;0,HLOOKUP($BT521,Prisudvikling!$CC$7:$KP$63,Y$3),"")</f>
        <v>1.4102951546287903</v>
      </c>
      <c r="Z521" s="32">
        <f>IF(HLOOKUP($BT521,Prisudvikling!$CC$7:$KP$63,Z$3)&gt;0,HLOOKUP($BT521,Prisudvikling!$CC$7:$KP$63,Z$3),"")</f>
        <v>6.9171619488935905</v>
      </c>
      <c r="AA521" s="32">
        <f>IF(HLOOKUP($BT521,Prisudvikling!$CC$7:$KP$63,AA$3)&gt;0,HLOOKUP($BT521,Prisudvikling!$CC$7:$KP$63,AA$3),"")</f>
        <v>2.115442731943185</v>
      </c>
      <c r="AB521" s="32">
        <f>IF(HLOOKUP($BT521,Prisudvikling!$CC$7:$KP$63,AB$3)&gt;0,HLOOKUP($BT521,Prisudvikling!$CC$7:$KP$63,AB$3),"")</f>
        <v>13.431382425036098</v>
      </c>
      <c r="AC521" s="32">
        <f>IF(HLOOKUP($BT521,Prisudvikling!$CC$7:$KP$63,AC$3)&gt;0,HLOOKUP($BT521,Prisudvikling!$CC$7:$KP$63,AC$3),"")</f>
        <v>10</v>
      </c>
      <c r="AD521" s="32" t="str">
        <f>IF(HLOOKUP($BT521,Prisudvikling!$CC$7:$KP$63,AD$3)&gt;0,HLOOKUP($BT521,Prisudvikling!$CC$7:$KP$63,AD$3),"")</f>
        <v/>
      </c>
      <c r="AE521" s="32" t="str">
        <f>IF(HLOOKUP($BT521,Prisudvikling!$CC$7:$KP$63,AE$3)&gt;0,HLOOKUP($BT521,Prisudvikling!$CC$7:$KP$63,AE$3),"")</f>
        <v/>
      </c>
      <c r="AF521" s="32">
        <f>IF(HLOOKUP($BT521,Prisudvikling!$CC$7:$KP$63,AF$3)&gt;0,HLOOKUP($BT521,Prisudvikling!$CC$7:$KP$63,AF$3),"")</f>
        <v>1110</v>
      </c>
      <c r="AG521" s="32">
        <f>IF(HLOOKUP($BT521,Prisudvikling!$CC$7:$KP$63,AG$3)&gt;0,HLOOKUP($BT521,Prisudvikling!$CC$7:$KP$63,AG$3),"")</f>
        <v>5460</v>
      </c>
      <c r="AH521" s="32">
        <f>IF(HLOOKUP($BT521,Prisudvikling!$CC$7:$KP$63,AH$3)&gt;0,HLOOKUP($BT521,Prisudvikling!$CC$7:$KP$63,AH$3),"")</f>
        <v>1670</v>
      </c>
      <c r="AI521" s="32">
        <f>IF(HLOOKUP($BT521,Prisudvikling!$CC$7:$KP$63,AI$3)&gt;0,HLOOKUP($BT521,Prisudvikling!$CC$7:$KP$63,AI$3),"")</f>
        <v>10600</v>
      </c>
      <c r="AJ521" s="32">
        <f>IF(HLOOKUP($BT521,Prisudvikling!$CC$7:$KP$63,AJ$3)&gt;0,HLOOKUP($BT521,Prisudvikling!$CC$7:$KP$63,AJ$3),"")</f>
        <v>7890</v>
      </c>
      <c r="AK521" s="32" t="str">
        <f>IF(HLOOKUP($BT521,Prisudvikling!$CC$7:$KP$63,AK$3)&gt;0,HLOOKUP($BT521,Prisudvikling!$CC$7:$KP$63,AK$3),"")</f>
        <v xml:space="preserve"> </v>
      </c>
      <c r="AL521" s="32" t="str">
        <f>IF(HLOOKUP($BT521,Prisudvikling!$CC$7:$KP$63,AL$3)&gt;0,HLOOKUP($BT521,Prisudvikling!$CC$7:$KP$63,AL$3),"")</f>
        <v/>
      </c>
      <c r="AM521" s="32" t="str">
        <f>IF(HLOOKUP($BT521,Prisudvikling!$CC$7:$KP$63,AM$3)&gt;0,HLOOKUP($BT521,Prisudvikling!$CC$7:$KP$63,AM$3),"")</f>
        <v/>
      </c>
      <c r="AN521" s="113">
        <f>IF(HLOOKUP($BT521,Prisudvikling!$CC$7:$KP$63,AN$3)&gt;0,HLOOKUP($BT521,Prisudvikling!$CC$7:$KP$63,AN$3),"")</f>
        <v>185.8184749643664</v>
      </c>
      <c r="AO521" s="113">
        <f>IF(HLOOKUP($BT521,Prisudvikling!$CC$7:$KP$63,AO$3)&gt;0,HLOOKUP($BT521,Prisudvikling!$CC$7:$KP$63,AO$3),"")</f>
        <v>193.8</v>
      </c>
      <c r="AP521" s="113">
        <f>IF(HLOOKUP($BT521,Prisudvikling!$CC$7:$KP$63,AP$3)&gt;0,HLOOKUP($BT521,Prisudvikling!$CC$7:$KP$63,AP$3),"")</f>
        <v>184.10989364740976</v>
      </c>
      <c r="AQ521" s="113">
        <f>IF(HLOOKUP($BT521,Prisudvikling!$CC$7:$KP$63,AQ$3)&gt;0,HLOOKUP($BT521,Prisudvikling!$CC$7:$KP$63,AQ$3),"")</f>
        <v>158.69168706302378</v>
      </c>
      <c r="AR521" s="113">
        <f>IF(HLOOKUP($BT521,Prisudvikling!$CC$7:$KP$63,AR$3)&gt;0,HLOOKUP($BT521,Prisudvikling!$CC$7:$KP$63,AR$3),"")</f>
        <v>166.7</v>
      </c>
      <c r="AS521" s="113">
        <f>IF(HLOOKUP($BT521,Prisudvikling!$CC$7:$KP$63,AS$3)&gt;0,HLOOKUP($BT521,Prisudvikling!$CC$7:$KP$63,AS$3),"")</f>
        <v>144.1525817208898</v>
      </c>
      <c r="AT521" s="113">
        <f>IF(HLOOKUP($BT521,Prisudvikling!$CC$7:$KP$63,AT$3)&gt;0,HLOOKUP($BT521,Prisudvikling!$CC$7:$KP$63,AT$3),"")</f>
        <v>133.68253849752367</v>
      </c>
      <c r="AU521" s="113">
        <f>IF(HLOOKUP($BT521,Prisudvikling!$CC$7:$KP$63,AU$3)&gt;0,HLOOKUP($BT521,Prisudvikling!$CC$7:$KP$63,AU$3),"")</f>
        <v>141.69999999999999</v>
      </c>
      <c r="AV521" s="113" t="str">
        <f>IF(HLOOKUP($BT521,Prisudvikling!$CC$7:$KP$63,AV$3)&gt;0,HLOOKUP($BT521,Prisudvikling!$CC$7:$KP$63,AV$3),"")</f>
        <v/>
      </c>
      <c r="AW521" s="113">
        <f>IF(HLOOKUP($BT521,Prisudvikling!$CC$7:$KP$63,AW$3)&gt;0,HLOOKUP($BT521,Prisudvikling!$CC$7:$KP$63,AW$3),"")</f>
        <v>152.40652166315482</v>
      </c>
      <c r="AX521" s="113">
        <f>IF(HLOOKUP($BT521,Prisudvikling!$CC$7:$KP$63,AX$3)&gt;0,HLOOKUP($BT521,Prisudvikling!$CC$7:$KP$63,AX$3),"")</f>
        <v>160.4</v>
      </c>
      <c r="BT521">
        <f t="shared" si="32"/>
        <v>198</v>
      </c>
    </row>
    <row r="522" spans="1:72" x14ac:dyDescent="0.2">
      <c r="A522" s="82">
        <f>IF(HLOOKUP($BT522,Prisudvikling!$CC$7:$KP$63,D$3)&gt;0,YEAR(C522),0)</f>
        <v>2015</v>
      </c>
      <c r="B522" s="82">
        <f>IF(HLOOKUP($BT522,Prisudvikling!$CC$7:$KP$63,D$3)&gt;0,MONTH(C522),0)</f>
        <v>4</v>
      </c>
      <c r="C522" s="65">
        <f>IF(HLOOKUP($BT522,Prisudvikling!$CC$7:$KP$63,D$3)&gt;0,HLOOKUP($BT522,Prisudvikling!$CC$7:$KP$63,C$3),"")</f>
        <v>42097</v>
      </c>
      <c r="D522" s="105">
        <f>IF(HLOOKUP($BT522,Prisudvikling!$CC$7:$KP$63,D$3)&gt;0,HLOOKUP($BT522,Prisudvikling!$CC$7:$KP$63,D$3),"")</f>
        <v>129</v>
      </c>
      <c r="E522" s="105">
        <f>IF(HLOOKUP($BT522,Prisudvikling!$CC$7:$KP$63,E$3)&gt;0,HLOOKUP($BT522,Prisudvikling!$CC$7:$KP$63,E$3),"")</f>
        <v>130.75</v>
      </c>
      <c r="F522" s="105">
        <f>IF(HLOOKUP($BT522,Prisudvikling!$CC$7:$KP$63,F$3)&gt;0,HLOOKUP($BT522,Prisudvikling!$CC$7:$KP$63,F$3),"")</f>
        <v>146.25</v>
      </c>
      <c r="G522" s="105">
        <f>IF(HLOOKUP($BT522,Prisudvikling!$CC$7:$KP$63,G$3)&gt;0,HLOOKUP($BT522,Prisudvikling!$CC$7:$KP$63,G$3),"")</f>
        <v>149</v>
      </c>
      <c r="H522" s="105">
        <f>IF(HLOOKUP($BT522,Prisudvikling!$CC$7:$KP$63,H$3)&gt;0,HLOOKUP($BT522,Prisudvikling!$CC$7:$KP$63,H$3),"")</f>
        <v>115</v>
      </c>
      <c r="I522" s="105">
        <f>IF(HLOOKUP($BT522,Prisudvikling!$CC$7:$KP$63,I$3)&gt;0,HLOOKUP($BT522,Prisudvikling!$CC$7:$KP$63,I$3),"")</f>
        <v>307</v>
      </c>
      <c r="J522" s="105">
        <f>IF(HLOOKUP($BT522,Prisudvikling!$CC$7:$KP$63,J$3)&gt;0,HLOOKUP($BT522,Prisudvikling!$CC$7:$KP$63,J$3),"")</f>
        <v>727</v>
      </c>
      <c r="K522" s="105">
        <f>IF(HLOOKUP($BT522,Prisudvikling!$CC$7:$KP$63,K$3)&gt;0,HLOOKUP($BT522,Prisudvikling!$CC$7:$KP$63,K$3),"")</f>
        <v>217.75</v>
      </c>
      <c r="L522" s="105">
        <f>IF(HLOOKUP($BT522,Prisudvikling!$CC$7:$KP$63,L$3)&gt;0,HLOOKUP($BT522,Prisudvikling!$CC$7:$KP$63,L$3),"")</f>
        <v>223</v>
      </c>
      <c r="M522" s="105">
        <f>IF(HLOOKUP($BT522,Prisudvikling!$CC$7:$KP$63,M$3)&gt;0,HLOOKUP($BT522,Prisudvikling!$CC$7:$KP$63,M$3),"")</f>
        <v>198.25</v>
      </c>
      <c r="N522" s="105">
        <f>IF(HLOOKUP($BT522,Prisudvikling!$CC$7:$KP$63,N$3)&gt;0,HLOOKUP($BT522,Prisudvikling!$CC$7:$KP$63,N$3),"")</f>
        <v>1180</v>
      </c>
      <c r="O522" s="105">
        <f>IF(HLOOKUP($BT522,Prisudvikling!$CC$7:$KP$63,O$3)&gt;0,HLOOKUP($BT522,Prisudvikling!$CC$7:$KP$63,O$3),"")</f>
        <v>582</v>
      </c>
      <c r="P522" s="105" t="str">
        <f>IF(HLOOKUP($BT522,Prisudvikling!$CC$7:$KP$63,P$3)&gt;0,HLOOKUP($BT522,Prisudvikling!$CC$7:$KP$63,P$3),"")</f>
        <v/>
      </c>
      <c r="Q522" s="105">
        <f>IF(HLOOKUP($BT522,Prisudvikling!$CC$7:$KP$63,Q$3)&gt;0,HLOOKUP($BT522,Prisudvikling!$CC$7:$KP$63,Q$3),"")</f>
        <v>1300</v>
      </c>
      <c r="R522" s="105">
        <f>IF(HLOOKUP($BT522,Prisudvikling!$CC$7:$KP$63,R$3)&gt;0,HLOOKUP($BT522,Prisudvikling!$CC$7:$KP$63,R$3),"")</f>
        <v>920</v>
      </c>
      <c r="S522" s="105">
        <f>IF(HLOOKUP($BT522,Prisudvikling!$CC$7:$KP$63,S$3)&gt;0,HLOOKUP($BT522,Prisudvikling!$CC$7:$KP$63,S$3),"")</f>
        <v>553</v>
      </c>
      <c r="T522" s="105">
        <f>IF(HLOOKUP($BT522,Prisudvikling!$CC$7:$KP$63,T$3)&gt;0,HLOOKUP($BT522,Prisudvikling!$CC$7:$KP$63,T$3),"")</f>
        <v>495</v>
      </c>
      <c r="U522" s="105">
        <f>IF(HLOOKUP($BT522,Prisudvikling!$CC$7:$KP$63,U$3)&gt;0,HLOOKUP($BT522,Prisudvikling!$CC$7:$KP$63,U$3),"")</f>
        <v>216.5</v>
      </c>
      <c r="V522" s="105">
        <f>IF(HLOOKUP($BT522,Prisudvikling!$CC$7:$KP$63,V$3)&gt;0,HLOOKUP($BT522,Prisudvikling!$CC$7:$KP$63,V$3),"")</f>
        <v>228.5</v>
      </c>
      <c r="W522" s="105">
        <f>IF(HLOOKUP($BT522,Prisudvikling!$CC$7:$KP$63,W$3)&gt;0,HLOOKUP($BT522,Prisudvikling!$CC$7:$KP$63,W$3),"")</f>
        <v>260.5</v>
      </c>
      <c r="X522" s="32" t="str">
        <f>IF(HLOOKUP($BT522,Prisudvikling!$CC$7:$KP$63,X$3)&gt;0,HLOOKUP($BT522,Prisudvikling!$CC$7:$KP$63,X$3),"")</f>
        <v/>
      </c>
      <c r="Y522" s="32">
        <f>IF(HLOOKUP($BT522,Prisudvikling!$CC$7:$KP$63,Y$3)&gt;0,HLOOKUP($BT522,Prisudvikling!$CC$7:$KP$63,Y$3),"")</f>
        <v>1.4102951546287903</v>
      </c>
      <c r="Z522" s="32">
        <f>IF(HLOOKUP($BT522,Prisudvikling!$CC$7:$KP$63,Z$3)&gt;0,HLOOKUP($BT522,Prisudvikling!$CC$7:$KP$63,Z$3),"")</f>
        <v>7</v>
      </c>
      <c r="AA522" s="32">
        <f>IF(HLOOKUP($BT522,Prisudvikling!$CC$7:$KP$63,AA$3)&gt;0,HLOOKUP($BT522,Prisudvikling!$CC$7:$KP$63,AA$3),"")</f>
        <v>2.115442731943185</v>
      </c>
      <c r="AB522" s="32">
        <f>IF(HLOOKUP($BT522,Prisudvikling!$CC$7:$KP$63,AB$3)&gt;0,HLOOKUP($BT522,Prisudvikling!$CC$7:$KP$63,AB$3),"")</f>
        <v>13.297068600785735</v>
      </c>
      <c r="AC522" s="32">
        <f>IF(HLOOKUP($BT522,Prisudvikling!$CC$7:$KP$63,AC$3)&gt;0,HLOOKUP($BT522,Prisudvikling!$CC$7:$KP$63,AC$3),"")</f>
        <v>10</v>
      </c>
      <c r="AD522" s="32" t="str">
        <f>IF(HLOOKUP($BT522,Prisudvikling!$CC$7:$KP$63,AD$3)&gt;0,HLOOKUP($BT522,Prisudvikling!$CC$7:$KP$63,AD$3),"")</f>
        <v/>
      </c>
      <c r="AE522" s="32" t="str">
        <f>IF(HLOOKUP($BT522,Prisudvikling!$CC$7:$KP$63,AE$3)&gt;0,HLOOKUP($BT522,Prisudvikling!$CC$7:$KP$63,AE$3),"")</f>
        <v/>
      </c>
      <c r="AF522" s="32">
        <f>IF(HLOOKUP($BT522,Prisudvikling!$CC$7:$KP$63,AF$3)&gt;0,HLOOKUP($BT522,Prisudvikling!$CC$7:$KP$63,AF$3),"")</f>
        <v>1110</v>
      </c>
      <c r="AG522" s="32">
        <f>IF(HLOOKUP($BT522,Prisudvikling!$CC$7:$KP$63,AG$3)&gt;0,HLOOKUP($BT522,Prisudvikling!$CC$7:$KP$63,AG$3),"")</f>
        <v>5520</v>
      </c>
      <c r="AH522" s="32">
        <f>IF(HLOOKUP($BT522,Prisudvikling!$CC$7:$KP$63,AH$3)&gt;0,HLOOKUP($BT522,Prisudvikling!$CC$7:$KP$63,AH$3),"")</f>
        <v>1670</v>
      </c>
      <c r="AI522" s="32">
        <f>IF(HLOOKUP($BT522,Prisudvikling!$CC$7:$KP$63,AI$3)&gt;0,HLOOKUP($BT522,Prisudvikling!$CC$7:$KP$63,AI$3),"")</f>
        <v>10490</v>
      </c>
      <c r="AJ522" s="32">
        <f>IF(HLOOKUP($BT522,Prisudvikling!$CC$7:$KP$63,AJ$3)&gt;0,HLOOKUP($BT522,Prisudvikling!$CC$7:$KP$63,AJ$3),"")</f>
        <v>7890</v>
      </c>
      <c r="AK522" s="32" t="str">
        <f>IF(HLOOKUP($BT522,Prisudvikling!$CC$7:$KP$63,AK$3)&gt;0,HLOOKUP($BT522,Prisudvikling!$CC$7:$KP$63,AK$3),"")</f>
        <v xml:space="preserve"> </v>
      </c>
      <c r="AL522" s="32" t="str">
        <f>IF(HLOOKUP($BT522,Prisudvikling!$CC$7:$KP$63,AL$3)&gt;0,HLOOKUP($BT522,Prisudvikling!$CC$7:$KP$63,AL$3),"")</f>
        <v/>
      </c>
      <c r="AM522" s="32" t="str">
        <f>IF(HLOOKUP($BT522,Prisudvikling!$CC$7:$KP$63,AM$3)&gt;0,HLOOKUP($BT522,Prisudvikling!$CC$7:$KP$63,AM$3),"")</f>
        <v/>
      </c>
      <c r="AN522" s="113">
        <f>IF(HLOOKUP($BT522,Prisudvikling!$CC$7:$KP$63,AN$3)&gt;0,HLOOKUP($BT522,Prisudvikling!$CC$7:$KP$63,AN$3),"")</f>
        <v>192.80531372572187</v>
      </c>
      <c r="AO522" s="113">
        <f>IF(HLOOKUP($BT522,Prisudvikling!$CC$7:$KP$63,AO$3)&gt;0,HLOOKUP($BT522,Prisudvikling!$CC$7:$KP$63,AO$3),"")</f>
        <v>200.8</v>
      </c>
      <c r="AP522" s="113">
        <f>IF(HLOOKUP($BT522,Prisudvikling!$CC$7:$KP$63,AP$3)&gt;0,HLOOKUP($BT522,Prisudvikling!$CC$7:$KP$63,AP$3),"")</f>
        <v>192.47784577632942</v>
      </c>
      <c r="AQ522" s="113">
        <f>IF(HLOOKUP($BT522,Prisudvikling!$CC$7:$KP$63,AQ$3)&gt;0,HLOOKUP($BT522,Prisudvikling!$CC$7:$KP$63,AQ$3),"")</f>
        <v>161.85622391083393</v>
      </c>
      <c r="AR522" s="113">
        <f>IF(HLOOKUP($BT522,Prisudvikling!$CC$7:$KP$63,AR$3)&gt;0,HLOOKUP($BT522,Prisudvikling!$CC$7:$KP$63,AR$3),"")</f>
        <v>169.9</v>
      </c>
      <c r="AS522" s="113">
        <f>IF(HLOOKUP($BT522,Prisudvikling!$CC$7:$KP$63,AS$3)&gt;0,HLOOKUP($BT522,Prisudvikling!$CC$7:$KP$63,AS$3),"")</f>
        <v>151.26418009733518</v>
      </c>
      <c r="AT522" s="113">
        <f>IF(HLOOKUP($BT522,Prisudvikling!$CC$7:$KP$63,AT$3)&gt;0,HLOOKUP($BT522,Prisudvikling!$CC$7:$KP$63,AT$3),"")</f>
        <v>133.94835966748488</v>
      </c>
      <c r="AU522" s="113">
        <f>IF(HLOOKUP($BT522,Prisudvikling!$CC$7:$KP$63,AU$3)&gt;0,HLOOKUP($BT522,Prisudvikling!$CC$7:$KP$63,AU$3),"")</f>
        <v>141.9</v>
      </c>
      <c r="AV522" s="113" t="str">
        <f>IF(HLOOKUP($BT522,Prisudvikling!$CC$7:$KP$63,AV$3)&gt;0,HLOOKUP($BT522,Prisudvikling!$CC$7:$KP$63,AV$3),"")</f>
        <v/>
      </c>
      <c r="AW522" s="113">
        <f>IF(HLOOKUP($BT522,Prisudvikling!$CC$7:$KP$63,AW$3)&gt;0,HLOOKUP($BT522,Prisudvikling!$CC$7:$KP$63,AW$3),"")</f>
        <v>156.03992116639745</v>
      </c>
      <c r="AX522" s="113">
        <f>IF(HLOOKUP($BT522,Prisudvikling!$CC$7:$KP$63,AX$3)&gt;0,HLOOKUP($BT522,Prisudvikling!$CC$7:$KP$63,AX$3),"")</f>
        <v>164</v>
      </c>
      <c r="BT522">
        <f t="shared" si="32"/>
        <v>199</v>
      </c>
    </row>
    <row r="523" spans="1:72" x14ac:dyDescent="0.2">
      <c r="A523" s="82">
        <f>IF(HLOOKUP($BT523,Prisudvikling!$CC$7:$KP$63,D$3)&gt;0,YEAR(C523),0)</f>
        <v>2015</v>
      </c>
      <c r="B523" s="82">
        <f>IF(HLOOKUP($BT523,Prisudvikling!$CC$7:$KP$63,D$3)&gt;0,MONTH(C523),0)</f>
        <v>4</v>
      </c>
      <c r="C523" s="65">
        <f>IF(HLOOKUP($BT523,Prisudvikling!$CC$7:$KP$63,D$3)&gt;0,HLOOKUP($BT523,Prisudvikling!$CC$7:$KP$63,C$3),"")</f>
        <v>42104</v>
      </c>
      <c r="D523" s="105">
        <f>IF(HLOOKUP($BT523,Prisudvikling!$CC$7:$KP$63,D$3)&gt;0,HLOOKUP($BT523,Prisudvikling!$CC$7:$KP$63,D$3),"")</f>
        <v>129</v>
      </c>
      <c r="E523" s="105">
        <f>IF(HLOOKUP($BT523,Prisudvikling!$CC$7:$KP$63,E$3)&gt;0,HLOOKUP($BT523,Prisudvikling!$CC$7:$KP$63,E$3),"")</f>
        <v>128</v>
      </c>
      <c r="F523" s="105">
        <f>IF(HLOOKUP($BT523,Prisudvikling!$CC$7:$KP$63,F$3)&gt;0,HLOOKUP($BT523,Prisudvikling!$CC$7:$KP$63,F$3),"")</f>
        <v>125</v>
      </c>
      <c r="G523" s="105">
        <f>IF(HLOOKUP($BT523,Prisudvikling!$CC$7:$KP$63,G$3)&gt;0,HLOOKUP($BT523,Prisudvikling!$CC$7:$KP$63,G$3),"")</f>
        <v>158.75</v>
      </c>
      <c r="H523" s="105">
        <f>IF(HLOOKUP($BT523,Prisudvikling!$CC$7:$KP$63,H$3)&gt;0,HLOOKUP($BT523,Prisudvikling!$CC$7:$KP$63,H$3),"")</f>
        <v>115</v>
      </c>
      <c r="I523" s="105">
        <f>IF(HLOOKUP($BT523,Prisudvikling!$CC$7:$KP$63,I$3)&gt;0,HLOOKUP($BT523,Prisudvikling!$CC$7:$KP$63,I$3),"")</f>
        <v>295</v>
      </c>
      <c r="J523" s="105">
        <f>IF(HLOOKUP($BT523,Prisudvikling!$CC$7:$KP$63,J$3)&gt;0,HLOOKUP($BT523,Prisudvikling!$CC$7:$KP$63,J$3),"")</f>
        <v>727</v>
      </c>
      <c r="K523" s="105">
        <f>IF(HLOOKUP($BT523,Prisudvikling!$CC$7:$KP$63,K$3)&gt;0,HLOOKUP($BT523,Prisudvikling!$CC$7:$KP$63,K$3),"")</f>
        <v>206</v>
      </c>
      <c r="L523" s="105">
        <f>IF(HLOOKUP($BT523,Prisudvikling!$CC$7:$KP$63,L$3)&gt;0,HLOOKUP($BT523,Prisudvikling!$CC$7:$KP$63,L$3),"")</f>
        <v>210</v>
      </c>
      <c r="M523" s="105">
        <f>IF(HLOOKUP($BT523,Prisudvikling!$CC$7:$KP$63,M$3)&gt;0,HLOOKUP($BT523,Prisudvikling!$CC$7:$KP$63,M$3),"")</f>
        <v>198.25</v>
      </c>
      <c r="N523" s="105">
        <f>IF(HLOOKUP($BT523,Prisudvikling!$CC$7:$KP$63,N$3)&gt;0,HLOOKUP($BT523,Prisudvikling!$CC$7:$KP$63,N$3),"")</f>
        <v>1255.75</v>
      </c>
      <c r="O523" s="105">
        <f>IF(HLOOKUP($BT523,Prisudvikling!$CC$7:$KP$63,O$3)&gt;0,HLOOKUP($BT523,Prisudvikling!$CC$7:$KP$63,O$3),"")</f>
        <v>570</v>
      </c>
      <c r="P523" s="105">
        <f>IF(HLOOKUP($BT523,Prisudvikling!$CC$7:$KP$63,P$3)&gt;0,HLOOKUP($BT523,Prisudvikling!$CC$7:$KP$63,P$3),"")</f>
        <v>560</v>
      </c>
      <c r="Q523" s="105">
        <f>IF(HLOOKUP($BT523,Prisudvikling!$CC$7:$KP$63,Q$3)&gt;0,HLOOKUP($BT523,Prisudvikling!$CC$7:$KP$63,Q$3),"")</f>
        <v>1300</v>
      </c>
      <c r="R523" s="105">
        <f>IF(HLOOKUP($BT523,Prisudvikling!$CC$7:$KP$63,R$3)&gt;0,HLOOKUP($BT523,Prisudvikling!$CC$7:$KP$63,R$3),"")</f>
        <v>920</v>
      </c>
      <c r="S523" s="105">
        <f>IF(HLOOKUP($BT523,Prisudvikling!$CC$7:$KP$63,S$3)&gt;0,HLOOKUP($BT523,Prisudvikling!$CC$7:$KP$63,S$3),"")</f>
        <v>553</v>
      </c>
      <c r="T523" s="105">
        <f>IF(HLOOKUP($BT523,Prisudvikling!$CC$7:$KP$63,T$3)&gt;0,HLOOKUP($BT523,Prisudvikling!$CC$7:$KP$63,T$3),"")</f>
        <v>495</v>
      </c>
      <c r="U523" s="105">
        <f>IF(HLOOKUP($BT523,Prisudvikling!$CC$7:$KP$63,U$3)&gt;0,HLOOKUP($BT523,Prisudvikling!$CC$7:$KP$63,U$3),"")</f>
        <v>218.25</v>
      </c>
      <c r="V523" s="105">
        <f>IF(HLOOKUP($BT523,Prisudvikling!$CC$7:$KP$63,V$3)&gt;0,HLOOKUP($BT523,Prisudvikling!$CC$7:$KP$63,V$3),"")</f>
        <v>231</v>
      </c>
      <c r="W523" s="105">
        <f>IF(HLOOKUP($BT523,Prisudvikling!$CC$7:$KP$63,W$3)&gt;0,HLOOKUP($BT523,Prisudvikling!$CC$7:$KP$63,W$3),"")</f>
        <v>262.75</v>
      </c>
      <c r="X523" s="32" t="str">
        <f>IF(HLOOKUP($BT523,Prisudvikling!$CC$7:$KP$63,X$3)&gt;0,HLOOKUP($BT523,Prisudvikling!$CC$7:$KP$63,X$3),"")</f>
        <v/>
      </c>
      <c r="Y523" s="32">
        <f>IF(HLOOKUP($BT523,Prisudvikling!$CC$7:$KP$63,Y$3)&gt;0,HLOOKUP($BT523,Prisudvikling!$CC$7:$KP$63,Y$3),"")</f>
        <v>1.45</v>
      </c>
      <c r="Z523" s="32">
        <f>IF(HLOOKUP($BT523,Prisudvikling!$CC$7:$KP$63,Z$3)&gt;0,HLOOKUP($BT523,Prisudvikling!$CC$7:$KP$63,Z$3),"")</f>
        <v>7</v>
      </c>
      <c r="AA523" s="32">
        <f>IF(HLOOKUP($BT523,Prisudvikling!$CC$7:$KP$63,AA$3)&gt;0,HLOOKUP($BT523,Prisudvikling!$CC$7:$KP$63,AA$3),"")</f>
        <v>2.25</v>
      </c>
      <c r="AB523" s="32">
        <f>IF(HLOOKUP($BT523,Prisudvikling!$CC$7:$KP$63,AB$3)&gt;0,HLOOKUP($BT523,Prisudvikling!$CC$7:$KP$63,AB$3),"")</f>
        <v>15</v>
      </c>
      <c r="AC523" s="32">
        <f>IF(HLOOKUP($BT523,Prisudvikling!$CC$7:$KP$63,AC$3)&gt;0,HLOOKUP($BT523,Prisudvikling!$CC$7:$KP$63,AC$3),"")</f>
        <v>10</v>
      </c>
      <c r="AD523" s="32" t="str">
        <f>IF(HLOOKUP($BT523,Prisudvikling!$CC$7:$KP$63,AD$3)&gt;0,HLOOKUP($BT523,Prisudvikling!$CC$7:$KP$63,AD$3),"")</f>
        <v/>
      </c>
      <c r="AE523" s="32" t="str">
        <f>IF(HLOOKUP($BT523,Prisudvikling!$CC$7:$KP$63,AE$3)&gt;0,HLOOKUP($BT523,Prisudvikling!$CC$7:$KP$63,AE$3),"")</f>
        <v/>
      </c>
      <c r="AF523" s="32">
        <f>IF(HLOOKUP($BT523,Prisudvikling!$CC$7:$KP$63,AF$3)&gt;0,HLOOKUP($BT523,Prisudvikling!$CC$7:$KP$63,AF$3),"")</f>
        <v>1140</v>
      </c>
      <c r="AG523" s="32">
        <f>IF(HLOOKUP($BT523,Prisudvikling!$CC$7:$KP$63,AG$3)&gt;0,HLOOKUP($BT523,Prisudvikling!$CC$7:$KP$63,AG$3),"")</f>
        <v>5520</v>
      </c>
      <c r="AH523" s="32">
        <f>IF(HLOOKUP($BT523,Prisudvikling!$CC$7:$KP$63,AH$3)&gt;0,HLOOKUP($BT523,Prisudvikling!$CC$7:$KP$63,AH$3),"")</f>
        <v>1780</v>
      </c>
      <c r="AI523" s="32">
        <f>IF(HLOOKUP($BT523,Prisudvikling!$CC$7:$KP$63,AI$3)&gt;0,HLOOKUP($BT523,Prisudvikling!$CC$7:$KP$63,AI$3),"")</f>
        <v>11840</v>
      </c>
      <c r="AJ523" s="32">
        <f>IF(HLOOKUP($BT523,Prisudvikling!$CC$7:$KP$63,AJ$3)&gt;0,HLOOKUP($BT523,Prisudvikling!$CC$7:$KP$63,AJ$3),"")</f>
        <v>7890</v>
      </c>
      <c r="AK523" s="32" t="str">
        <f>IF(HLOOKUP($BT523,Prisudvikling!$CC$7:$KP$63,AK$3)&gt;0,HLOOKUP($BT523,Prisudvikling!$CC$7:$KP$63,AK$3),"")</f>
        <v xml:space="preserve"> </v>
      </c>
      <c r="AL523" s="32" t="str">
        <f>IF(HLOOKUP($BT523,Prisudvikling!$CC$7:$KP$63,AL$3)&gt;0,HLOOKUP($BT523,Prisudvikling!$CC$7:$KP$63,AL$3),"")</f>
        <v/>
      </c>
      <c r="AM523" s="32" t="str">
        <f>IF(HLOOKUP($BT523,Prisudvikling!$CC$7:$KP$63,AM$3)&gt;0,HLOOKUP($BT523,Prisudvikling!$CC$7:$KP$63,AM$3),"")</f>
        <v/>
      </c>
      <c r="AN523" s="113">
        <f>IF(HLOOKUP($BT523,Prisudvikling!$CC$7:$KP$63,AN$3)&gt;0,HLOOKUP($BT523,Prisudvikling!$CC$7:$KP$63,AN$3),"")</f>
        <v>189.23661451860676</v>
      </c>
      <c r="AO523" s="113">
        <f>IF(HLOOKUP($BT523,Prisudvikling!$CC$7:$KP$63,AO$3)&gt;0,HLOOKUP($BT523,Prisudvikling!$CC$7:$KP$63,AO$3),"")</f>
        <v>197.2</v>
      </c>
      <c r="AP523" s="113">
        <f>IF(HLOOKUP($BT523,Prisudvikling!$CC$7:$KP$63,AP$3)&gt;0,HLOOKUP($BT523,Prisudvikling!$CC$7:$KP$63,AP$3),"")</f>
        <v>188.6043316802114</v>
      </c>
      <c r="AQ523" s="113">
        <f>IF(HLOOKUP($BT523,Prisudvikling!$CC$7:$KP$63,AQ$3)&gt;0,HLOOKUP($BT523,Prisudvikling!$CC$7:$KP$63,AQ$3),"")</f>
        <v>159.05801089246197</v>
      </c>
      <c r="AR523" s="113">
        <f>IF(HLOOKUP($BT523,Prisudvikling!$CC$7:$KP$63,AR$3)&gt;0,HLOOKUP($BT523,Prisudvikling!$CC$7:$KP$63,AR$3),"")</f>
        <v>167.1</v>
      </c>
      <c r="AS523" s="113">
        <f>IF(HLOOKUP($BT523,Prisudvikling!$CC$7:$KP$63,AS$3)&gt;0,HLOOKUP($BT523,Prisudvikling!$CC$7:$KP$63,AS$3),"")</f>
        <v>148.16009212321245</v>
      </c>
      <c r="AT523" s="113">
        <f>IF(HLOOKUP($BT523,Prisudvikling!$CC$7:$KP$63,AT$3)&gt;0,HLOOKUP($BT523,Prisudvikling!$CC$7:$KP$63,AT$3),"")</f>
        <v>133.25370465618246</v>
      </c>
      <c r="AU523" s="113">
        <f>IF(HLOOKUP($BT523,Prisudvikling!$CC$7:$KP$63,AU$3)&gt;0,HLOOKUP($BT523,Prisudvikling!$CC$7:$KP$63,AU$3),"")</f>
        <v>141.30000000000001</v>
      </c>
      <c r="AV523" s="113" t="str">
        <f>IF(HLOOKUP($BT523,Prisudvikling!$CC$7:$KP$63,AV$3)&gt;0,HLOOKUP($BT523,Prisudvikling!$CC$7:$KP$63,AV$3),"")</f>
        <v/>
      </c>
      <c r="AW523" s="113">
        <f>IF(HLOOKUP($BT523,Prisudvikling!$CC$7:$KP$63,AW$3)&gt;0,HLOOKUP($BT523,Prisudvikling!$CC$7:$KP$63,AW$3),"")</f>
        <v>154.98930088433494</v>
      </c>
      <c r="AX523" s="113">
        <f>IF(HLOOKUP($BT523,Prisudvikling!$CC$7:$KP$63,AX$3)&gt;0,HLOOKUP($BT523,Prisudvikling!$CC$7:$KP$63,AX$3),"")</f>
        <v>163</v>
      </c>
      <c r="BT523">
        <f t="shared" si="32"/>
        <v>200</v>
      </c>
    </row>
    <row r="524" spans="1:72" x14ac:dyDescent="0.2">
      <c r="A524" s="82">
        <f>IF(HLOOKUP($BT524,Prisudvikling!$CC$7:$KP$63,D$3)&gt;0,YEAR(C524),0)</f>
        <v>2015</v>
      </c>
      <c r="B524" s="82">
        <f>IF(HLOOKUP($BT524,Prisudvikling!$CC$7:$KP$63,D$3)&gt;0,MONTH(C524),0)</f>
        <v>4</v>
      </c>
      <c r="C524" s="65">
        <f>IF(HLOOKUP($BT524,Prisudvikling!$CC$7:$KP$63,D$3)&gt;0,HLOOKUP($BT524,Prisudvikling!$CC$7:$KP$63,C$3),"")</f>
        <v>42111</v>
      </c>
      <c r="D524" s="105">
        <f>IF(HLOOKUP($BT524,Prisudvikling!$CC$7:$KP$63,D$3)&gt;0,HLOOKUP($BT524,Prisudvikling!$CC$7:$KP$63,D$3),"")</f>
        <v>129</v>
      </c>
      <c r="E524" s="105">
        <f>IF(HLOOKUP($BT524,Prisudvikling!$CC$7:$KP$63,E$3)&gt;0,HLOOKUP($BT524,Prisudvikling!$CC$7:$KP$63,E$3),"")</f>
        <v>128</v>
      </c>
      <c r="F524" s="105">
        <f>IF(HLOOKUP($BT524,Prisudvikling!$CC$7:$KP$63,F$3)&gt;0,HLOOKUP($BT524,Prisudvikling!$CC$7:$KP$63,F$3),"")</f>
        <v>125</v>
      </c>
      <c r="G524" s="105">
        <f>IF(HLOOKUP($BT524,Prisudvikling!$CC$7:$KP$63,G$3)&gt;0,HLOOKUP($BT524,Prisudvikling!$CC$7:$KP$63,G$3),"")</f>
        <v>149</v>
      </c>
      <c r="H524" s="105">
        <f>IF(HLOOKUP($BT524,Prisudvikling!$CC$7:$KP$63,H$3)&gt;0,HLOOKUP($BT524,Prisudvikling!$CC$7:$KP$63,H$3),"")</f>
        <v>115</v>
      </c>
      <c r="I524" s="105">
        <f>IF(HLOOKUP($BT524,Prisudvikling!$CC$7:$KP$63,I$3)&gt;0,HLOOKUP($BT524,Prisudvikling!$CC$7:$KP$63,I$3),"")</f>
        <v>295</v>
      </c>
      <c r="J524" s="105">
        <f>IF(HLOOKUP($BT524,Prisudvikling!$CC$7:$KP$63,J$3)&gt;0,HLOOKUP($BT524,Prisudvikling!$CC$7:$KP$63,J$3),"")</f>
        <v>727</v>
      </c>
      <c r="K524" s="105">
        <f>IF(HLOOKUP($BT524,Prisudvikling!$CC$7:$KP$63,K$3)&gt;0,HLOOKUP($BT524,Prisudvikling!$CC$7:$KP$63,K$3),"")</f>
        <v>206</v>
      </c>
      <c r="L524" s="105">
        <f>IF(HLOOKUP($BT524,Prisudvikling!$CC$7:$KP$63,L$3)&gt;0,HLOOKUP($BT524,Prisudvikling!$CC$7:$KP$63,L$3),"")</f>
        <v>210</v>
      </c>
      <c r="M524" s="105">
        <f>IF(HLOOKUP($BT524,Prisudvikling!$CC$7:$KP$63,M$3)&gt;0,HLOOKUP($BT524,Prisudvikling!$CC$7:$KP$63,M$3),"")</f>
        <v>198.25</v>
      </c>
      <c r="N524" s="105">
        <f>IF(HLOOKUP($BT524,Prisudvikling!$CC$7:$KP$63,N$3)&gt;0,HLOOKUP($BT524,Prisudvikling!$CC$7:$KP$63,N$3),"")</f>
        <v>1160</v>
      </c>
      <c r="O524" s="105">
        <f>IF(HLOOKUP($BT524,Prisudvikling!$CC$7:$KP$63,O$3)&gt;0,HLOOKUP($BT524,Prisudvikling!$CC$7:$KP$63,O$3),"")</f>
        <v>570</v>
      </c>
      <c r="P524" s="105">
        <f>IF(HLOOKUP($BT524,Prisudvikling!$CC$7:$KP$63,P$3)&gt;0,HLOOKUP($BT524,Prisudvikling!$CC$7:$KP$63,P$3),"")</f>
        <v>560</v>
      </c>
      <c r="Q524" s="105">
        <f>IF(HLOOKUP($BT524,Prisudvikling!$CC$7:$KP$63,Q$3)&gt;0,HLOOKUP($BT524,Prisudvikling!$CC$7:$KP$63,Q$3),"")</f>
        <v>1300</v>
      </c>
      <c r="R524" s="105">
        <f>IF(HLOOKUP($BT524,Prisudvikling!$CC$7:$KP$63,R$3)&gt;0,HLOOKUP($BT524,Prisudvikling!$CC$7:$KP$63,R$3),"")</f>
        <v>920</v>
      </c>
      <c r="S524" s="105">
        <f>IF(HLOOKUP($BT524,Prisudvikling!$CC$7:$KP$63,S$3)&gt;0,HLOOKUP($BT524,Prisudvikling!$CC$7:$KP$63,S$3),"")</f>
        <v>553</v>
      </c>
      <c r="T524" s="105">
        <f>IF(HLOOKUP($BT524,Prisudvikling!$CC$7:$KP$63,T$3)&gt;0,HLOOKUP($BT524,Prisudvikling!$CC$7:$KP$63,T$3),"")</f>
        <v>495</v>
      </c>
      <c r="U524" s="105">
        <f>IF(HLOOKUP($BT524,Prisudvikling!$CC$7:$KP$63,U$3)&gt;0,HLOOKUP($BT524,Prisudvikling!$CC$7:$KP$63,U$3),"")</f>
        <v>218.25</v>
      </c>
      <c r="V524" s="105">
        <f>IF(HLOOKUP($BT524,Prisudvikling!$CC$7:$KP$63,V$3)&gt;0,HLOOKUP($BT524,Prisudvikling!$CC$7:$KP$63,V$3),"")</f>
        <v>231</v>
      </c>
      <c r="W524" s="105">
        <f>IF(HLOOKUP($BT524,Prisudvikling!$CC$7:$KP$63,W$3)&gt;0,HLOOKUP($BT524,Prisudvikling!$CC$7:$KP$63,W$3),"")</f>
        <v>262.75</v>
      </c>
      <c r="X524" s="32" t="str">
        <f>IF(HLOOKUP($BT524,Prisudvikling!$CC$7:$KP$63,X$3)&gt;0,HLOOKUP($BT524,Prisudvikling!$CC$7:$KP$63,X$3),"")</f>
        <v/>
      </c>
      <c r="Y524" s="32">
        <f>IF(HLOOKUP($BT524,Prisudvikling!$CC$7:$KP$63,Y$3)&gt;0,HLOOKUP($BT524,Prisudvikling!$CC$7:$KP$63,Y$3),"")</f>
        <v>1.4102951546287903</v>
      </c>
      <c r="Z524" s="32">
        <f>IF(HLOOKUP($BT524,Prisudvikling!$CC$7:$KP$63,Z$3)&gt;0,HLOOKUP($BT524,Prisudvikling!$CC$7:$KP$63,Z$3),"")</f>
        <v>7</v>
      </c>
      <c r="AA524" s="32">
        <f>IF(HLOOKUP($BT524,Prisudvikling!$CC$7:$KP$63,AA$3)&gt;0,HLOOKUP($BT524,Prisudvikling!$CC$7:$KP$63,AA$3),"")</f>
        <v>2.115442731943185</v>
      </c>
      <c r="AB524" s="32">
        <f>IF(HLOOKUP($BT524,Prisudvikling!$CC$7:$KP$63,AB$3)&gt;0,HLOOKUP($BT524,Prisudvikling!$CC$7:$KP$63,AB$3),"")</f>
        <v>13.297068600785735</v>
      </c>
      <c r="AC524" s="32">
        <f>IF(HLOOKUP($BT524,Prisudvikling!$CC$7:$KP$63,AC$3)&gt;0,HLOOKUP($BT524,Prisudvikling!$CC$7:$KP$63,AC$3),"")</f>
        <v>10</v>
      </c>
      <c r="AD524" s="32" t="str">
        <f>IF(HLOOKUP($BT524,Prisudvikling!$CC$7:$KP$63,AD$3)&gt;0,HLOOKUP($BT524,Prisudvikling!$CC$7:$KP$63,AD$3),"")</f>
        <v/>
      </c>
      <c r="AE524" s="32" t="str">
        <f>IF(HLOOKUP($BT524,Prisudvikling!$CC$7:$KP$63,AE$3)&gt;0,HLOOKUP($BT524,Prisudvikling!$CC$7:$KP$63,AE$3),"")</f>
        <v/>
      </c>
      <c r="AF524" s="32">
        <f>IF(HLOOKUP($BT524,Prisudvikling!$CC$7:$KP$63,AF$3)&gt;0,HLOOKUP($BT524,Prisudvikling!$CC$7:$KP$63,AF$3),"")</f>
        <v>1110</v>
      </c>
      <c r="AG524" s="32">
        <f>IF(HLOOKUP($BT524,Prisudvikling!$CC$7:$KP$63,AG$3)&gt;0,HLOOKUP($BT524,Prisudvikling!$CC$7:$KP$63,AG$3),"")</f>
        <v>5520</v>
      </c>
      <c r="AH524" s="32">
        <f>IF(HLOOKUP($BT524,Prisudvikling!$CC$7:$KP$63,AH$3)&gt;0,HLOOKUP($BT524,Prisudvikling!$CC$7:$KP$63,AH$3),"")</f>
        <v>1670</v>
      </c>
      <c r="AI524" s="32">
        <f>IF(HLOOKUP($BT524,Prisudvikling!$CC$7:$KP$63,AI$3)&gt;0,HLOOKUP($BT524,Prisudvikling!$CC$7:$KP$63,AI$3),"")</f>
        <v>10490</v>
      </c>
      <c r="AJ524" s="32">
        <f>IF(HLOOKUP($BT524,Prisudvikling!$CC$7:$KP$63,AJ$3)&gt;0,HLOOKUP($BT524,Prisudvikling!$CC$7:$KP$63,AJ$3),"")</f>
        <v>7890</v>
      </c>
      <c r="AK524" s="32" t="str">
        <f>IF(HLOOKUP($BT524,Prisudvikling!$CC$7:$KP$63,AK$3)&gt;0,HLOOKUP($BT524,Prisudvikling!$CC$7:$KP$63,AK$3),"")</f>
        <v xml:space="preserve"> </v>
      </c>
      <c r="AL524" s="32" t="str">
        <f>IF(HLOOKUP($BT524,Prisudvikling!$CC$7:$KP$63,AL$3)&gt;0,HLOOKUP($BT524,Prisudvikling!$CC$7:$KP$63,AL$3),"")</f>
        <v/>
      </c>
      <c r="AM524" s="32" t="str">
        <f>IF(HLOOKUP($BT524,Prisudvikling!$CC$7:$KP$63,AM$3)&gt;0,HLOOKUP($BT524,Prisudvikling!$CC$7:$KP$63,AM$3),"")</f>
        <v/>
      </c>
      <c r="AN524" s="113">
        <f>IF(HLOOKUP($BT524,Prisudvikling!$CC$7:$KP$63,AN$3)&gt;0,HLOOKUP($BT524,Prisudvikling!$CC$7:$KP$63,AN$3),"")</f>
        <v>188.59880936618109</v>
      </c>
      <c r="AO524" s="113">
        <f>IF(HLOOKUP($BT524,Prisudvikling!$CC$7:$KP$63,AO$3)&gt;0,HLOOKUP($BT524,Prisudvikling!$CC$7:$KP$63,AO$3),"")</f>
        <v>196.6</v>
      </c>
      <c r="AP524" s="113">
        <f>IF(HLOOKUP($BT524,Prisudvikling!$CC$7:$KP$63,AP$3)&gt;0,HLOOKUP($BT524,Prisudvikling!$CC$7:$KP$63,AP$3),"")</f>
        <v>188.60433441752062</v>
      </c>
      <c r="AQ524" s="113">
        <f>IF(HLOOKUP($BT524,Prisudvikling!$CC$7:$KP$63,AQ$3)&gt;0,HLOOKUP($BT524,Prisudvikling!$CC$7:$KP$63,AQ$3),"")</f>
        <v>158.83602275002696</v>
      </c>
      <c r="AR524" s="113">
        <f>IF(HLOOKUP($BT524,Prisudvikling!$CC$7:$KP$63,AR$3)&gt;0,HLOOKUP($BT524,Prisudvikling!$CC$7:$KP$63,AR$3),"")</f>
        <v>166.8</v>
      </c>
      <c r="AS524" s="113">
        <f>IF(HLOOKUP($BT524,Prisudvikling!$CC$7:$KP$63,AS$3)&gt;0,HLOOKUP($BT524,Prisudvikling!$CC$7:$KP$63,AS$3),"")</f>
        <v>148.16009208912737</v>
      </c>
      <c r="AT524" s="113">
        <f>IF(HLOOKUP($BT524,Prisudvikling!$CC$7:$KP$63,AT$3)&gt;0,HLOOKUP($BT524,Prisudvikling!$CC$7:$KP$63,AT$3),"")</f>
        <v>133.24821737635793</v>
      </c>
      <c r="AU524" s="113">
        <f>IF(HLOOKUP($BT524,Prisudvikling!$CC$7:$KP$63,AU$3)&gt;0,HLOOKUP($BT524,Prisudvikling!$CC$7:$KP$63,AU$3),"")</f>
        <v>141.19999999999999</v>
      </c>
      <c r="AV524" s="113" t="str">
        <f>IF(HLOOKUP($BT524,Prisudvikling!$CC$7:$KP$63,AV$3)&gt;0,HLOOKUP($BT524,Prisudvikling!$CC$7:$KP$63,AV$3),"")</f>
        <v/>
      </c>
      <c r="AW524" s="113">
        <f>IF(HLOOKUP($BT524,Prisudvikling!$CC$7:$KP$63,AW$3)&gt;0,HLOOKUP($BT524,Prisudvikling!$CC$7:$KP$63,AW$3),"")</f>
        <v>153.95460094974251</v>
      </c>
      <c r="AX524" s="113">
        <f>IF(HLOOKUP($BT524,Prisudvikling!$CC$7:$KP$63,AX$3)&gt;0,HLOOKUP($BT524,Prisudvikling!$CC$7:$KP$63,AX$3),"")</f>
        <v>162</v>
      </c>
      <c r="BT524">
        <f t="shared" si="32"/>
        <v>201</v>
      </c>
    </row>
    <row r="525" spans="1:72" x14ac:dyDescent="0.2">
      <c r="A525" s="82">
        <f>IF(HLOOKUP($BT525,Prisudvikling!$CC$7:$KP$63,D$3)&gt;0,YEAR(C525),0)</f>
        <v>2015</v>
      </c>
      <c r="B525" s="82">
        <f>IF(HLOOKUP($BT525,Prisudvikling!$CC$7:$KP$63,D$3)&gt;0,MONTH(C525),0)</f>
        <v>4</v>
      </c>
      <c r="C525" s="65">
        <f>IF(HLOOKUP($BT525,Prisudvikling!$CC$7:$KP$63,D$3)&gt;0,HLOOKUP($BT525,Prisudvikling!$CC$7:$KP$63,C$3),"")</f>
        <v>42118</v>
      </c>
      <c r="D525" s="105">
        <f>IF(HLOOKUP($BT525,Prisudvikling!$CC$7:$KP$63,D$3)&gt;0,HLOOKUP($BT525,Prisudvikling!$CC$7:$KP$63,D$3),"")</f>
        <v>128</v>
      </c>
      <c r="E525" s="105">
        <f>IF(HLOOKUP($BT525,Prisudvikling!$CC$7:$KP$63,E$3)&gt;0,HLOOKUP($BT525,Prisudvikling!$CC$7:$KP$63,E$3),"")</f>
        <v>127</v>
      </c>
      <c r="F525" s="105">
        <f>IF(HLOOKUP($BT525,Prisudvikling!$CC$7:$KP$63,F$3)&gt;0,HLOOKUP($BT525,Prisudvikling!$CC$7:$KP$63,F$3),"")</f>
        <v>125</v>
      </c>
      <c r="G525" s="105">
        <f>IF(HLOOKUP($BT525,Prisudvikling!$CC$7:$KP$63,G$3)&gt;0,HLOOKUP($BT525,Prisudvikling!$CC$7:$KP$63,G$3),"")</f>
        <v>149</v>
      </c>
      <c r="H525" s="105">
        <f>IF(HLOOKUP($BT525,Prisudvikling!$CC$7:$KP$63,H$3)&gt;0,HLOOKUP($BT525,Prisudvikling!$CC$7:$KP$63,H$3),"")</f>
        <v>110</v>
      </c>
      <c r="I525" s="105">
        <f>IF(HLOOKUP($BT525,Prisudvikling!$CC$7:$KP$63,I$3)&gt;0,HLOOKUP($BT525,Prisudvikling!$CC$7:$KP$63,I$3),"")</f>
        <v>285</v>
      </c>
      <c r="J525" s="105">
        <f>IF(HLOOKUP($BT525,Prisudvikling!$CC$7:$KP$63,J$3)&gt;0,HLOOKUP($BT525,Prisudvikling!$CC$7:$KP$63,J$3),"")</f>
        <v>727</v>
      </c>
      <c r="K525" s="105">
        <f>IF(HLOOKUP($BT525,Prisudvikling!$CC$7:$KP$63,K$3)&gt;0,HLOOKUP($BT525,Prisudvikling!$CC$7:$KP$63,K$3),"")</f>
        <v>211</v>
      </c>
      <c r="L525" s="105">
        <f>IF(HLOOKUP($BT525,Prisudvikling!$CC$7:$KP$63,L$3)&gt;0,HLOOKUP($BT525,Prisudvikling!$CC$7:$KP$63,L$3),"")</f>
        <v>210</v>
      </c>
      <c r="M525" s="105">
        <f>IF(HLOOKUP($BT525,Prisudvikling!$CC$7:$KP$63,M$3)&gt;0,HLOOKUP($BT525,Prisudvikling!$CC$7:$KP$63,M$3),"")</f>
        <v>198.25</v>
      </c>
      <c r="N525" s="105">
        <f>IF(HLOOKUP($BT525,Prisudvikling!$CC$7:$KP$63,N$3)&gt;0,HLOOKUP($BT525,Prisudvikling!$CC$7:$KP$63,N$3),"")</f>
        <v>1150</v>
      </c>
      <c r="O525" s="105">
        <f>IF(HLOOKUP($BT525,Prisudvikling!$CC$7:$KP$63,O$3)&gt;0,HLOOKUP($BT525,Prisudvikling!$CC$7:$KP$63,O$3),"")</f>
        <v>574</v>
      </c>
      <c r="P525" s="105">
        <f>IF(HLOOKUP($BT525,Prisudvikling!$CC$7:$KP$63,P$3)&gt;0,HLOOKUP($BT525,Prisudvikling!$CC$7:$KP$63,P$3),"")</f>
        <v>560</v>
      </c>
      <c r="Q525" s="105">
        <f>IF(HLOOKUP($BT525,Prisudvikling!$CC$7:$KP$63,Q$3)&gt;0,HLOOKUP($BT525,Prisudvikling!$CC$7:$KP$63,Q$3),"")</f>
        <v>1300</v>
      </c>
      <c r="R525" s="105">
        <f>IF(HLOOKUP($BT525,Prisudvikling!$CC$7:$KP$63,R$3)&gt;0,HLOOKUP($BT525,Prisudvikling!$CC$7:$KP$63,R$3),"")</f>
        <v>920</v>
      </c>
      <c r="S525" s="105">
        <f>IF(HLOOKUP($BT525,Prisudvikling!$CC$7:$KP$63,S$3)&gt;0,HLOOKUP($BT525,Prisudvikling!$CC$7:$KP$63,S$3),"")</f>
        <v>553</v>
      </c>
      <c r="T525" s="105">
        <f>IF(HLOOKUP($BT525,Prisudvikling!$CC$7:$KP$63,T$3)&gt;0,HLOOKUP($BT525,Prisudvikling!$CC$7:$KP$63,T$3),"")</f>
        <v>495</v>
      </c>
      <c r="U525" s="105">
        <f>IF(HLOOKUP($BT525,Prisudvikling!$CC$7:$KP$63,U$3)&gt;0,HLOOKUP($BT525,Prisudvikling!$CC$7:$KP$63,U$3),"")</f>
        <v>217.75</v>
      </c>
      <c r="V525" s="105">
        <f>IF(HLOOKUP($BT525,Prisudvikling!$CC$7:$KP$63,V$3)&gt;0,HLOOKUP($BT525,Prisudvikling!$CC$7:$KP$63,V$3),"")</f>
        <v>230.5</v>
      </c>
      <c r="W525" s="105">
        <f>IF(HLOOKUP($BT525,Prisudvikling!$CC$7:$KP$63,W$3)&gt;0,HLOOKUP($BT525,Prisudvikling!$CC$7:$KP$63,W$3),"")</f>
        <v>261.25</v>
      </c>
      <c r="X525" s="32" t="str">
        <f>IF(HLOOKUP($BT525,Prisudvikling!$CC$7:$KP$63,X$3)&gt;0,HLOOKUP($BT525,Prisudvikling!$CC$7:$KP$63,X$3),"")</f>
        <v/>
      </c>
      <c r="Y525" s="32">
        <f>IF(HLOOKUP($BT525,Prisudvikling!$CC$7:$KP$63,Y$3)&gt;0,HLOOKUP($BT525,Prisudvikling!$CC$7:$KP$63,Y$3),"")</f>
        <v>1.45</v>
      </c>
      <c r="Z525" s="32">
        <f>IF(HLOOKUP($BT525,Prisudvikling!$CC$7:$KP$63,Z$3)&gt;0,HLOOKUP($BT525,Prisudvikling!$CC$7:$KP$63,Z$3),"")</f>
        <v>7</v>
      </c>
      <c r="AA525" s="32">
        <f>IF(HLOOKUP($BT525,Prisudvikling!$CC$7:$KP$63,AA$3)&gt;0,HLOOKUP($BT525,Prisudvikling!$CC$7:$KP$63,AA$3),"")</f>
        <v>2.25</v>
      </c>
      <c r="AB525" s="32">
        <f>IF(HLOOKUP($BT525,Prisudvikling!$CC$7:$KP$63,AB$3)&gt;0,HLOOKUP($BT525,Prisudvikling!$CC$7:$KP$63,AB$3),"")</f>
        <v>15</v>
      </c>
      <c r="AC525" s="32">
        <f>IF(HLOOKUP($BT525,Prisudvikling!$CC$7:$KP$63,AC$3)&gt;0,HLOOKUP($BT525,Prisudvikling!$CC$7:$KP$63,AC$3),"")</f>
        <v>10</v>
      </c>
      <c r="AD525" s="32" t="str">
        <f>IF(HLOOKUP($BT525,Prisudvikling!$CC$7:$KP$63,AD$3)&gt;0,HLOOKUP($BT525,Prisudvikling!$CC$7:$KP$63,AD$3),"")</f>
        <v/>
      </c>
      <c r="AE525" s="32" t="str">
        <f>IF(HLOOKUP($BT525,Prisudvikling!$CC$7:$KP$63,AE$3)&gt;0,HLOOKUP($BT525,Prisudvikling!$CC$7:$KP$63,AE$3),"")</f>
        <v/>
      </c>
      <c r="AF525" s="32">
        <f>IF(HLOOKUP($BT525,Prisudvikling!$CC$7:$KP$63,AF$3)&gt;0,HLOOKUP($BT525,Prisudvikling!$CC$7:$KP$63,AF$3),"")</f>
        <v>1140</v>
      </c>
      <c r="AG525" s="32">
        <f>IF(HLOOKUP($BT525,Prisudvikling!$CC$7:$KP$63,AG$3)&gt;0,HLOOKUP($BT525,Prisudvikling!$CC$7:$KP$63,AG$3),"")</f>
        <v>5520</v>
      </c>
      <c r="AH525" s="32">
        <f>IF(HLOOKUP($BT525,Prisudvikling!$CC$7:$KP$63,AH$3)&gt;0,HLOOKUP($BT525,Prisudvikling!$CC$7:$KP$63,AH$3),"")</f>
        <v>1780</v>
      </c>
      <c r="AI525" s="32">
        <f>IF(HLOOKUP($BT525,Prisudvikling!$CC$7:$KP$63,AI$3)&gt;0,HLOOKUP($BT525,Prisudvikling!$CC$7:$KP$63,AI$3),"")</f>
        <v>11840</v>
      </c>
      <c r="AJ525" s="32">
        <f>IF(HLOOKUP($BT525,Prisudvikling!$CC$7:$KP$63,AJ$3)&gt;0,HLOOKUP($BT525,Prisudvikling!$CC$7:$KP$63,AJ$3),"")</f>
        <v>7890</v>
      </c>
      <c r="AK525" s="32" t="str">
        <f>IF(HLOOKUP($BT525,Prisudvikling!$CC$7:$KP$63,AK$3)&gt;0,HLOOKUP($BT525,Prisudvikling!$CC$7:$KP$63,AK$3),"")</f>
        <v xml:space="preserve"> </v>
      </c>
      <c r="AL525" s="32" t="str">
        <f>IF(HLOOKUP($BT525,Prisudvikling!$CC$7:$KP$63,AL$3)&gt;0,HLOOKUP($BT525,Prisudvikling!$CC$7:$KP$63,AL$3),"")</f>
        <v/>
      </c>
      <c r="AM525" s="32" t="str">
        <f>IF(HLOOKUP($BT525,Prisudvikling!$CC$7:$KP$63,AM$3)&gt;0,HLOOKUP($BT525,Prisudvikling!$CC$7:$KP$63,AM$3),"")</f>
        <v/>
      </c>
      <c r="AN525" s="113">
        <f>IF(HLOOKUP($BT525,Prisudvikling!$CC$7:$KP$63,AN$3)&gt;0,HLOOKUP($BT525,Prisudvikling!$CC$7:$KP$63,AN$3),"")</f>
        <v>186.82638493652567</v>
      </c>
      <c r="AO525" s="113">
        <f>IF(HLOOKUP($BT525,Prisudvikling!$CC$7:$KP$63,AO$3)&gt;0,HLOOKUP($BT525,Prisudvikling!$CC$7:$KP$63,AO$3),"")</f>
        <v>194.8</v>
      </c>
      <c r="AP525" s="113">
        <f>IF(HLOOKUP($BT525,Prisudvikling!$CC$7:$KP$63,AP$3)&gt;0,HLOOKUP($BT525,Prisudvikling!$CC$7:$KP$63,AP$3),"")</f>
        <v>186.28218840708658</v>
      </c>
      <c r="AQ525" s="113">
        <f>IF(HLOOKUP($BT525,Prisudvikling!$CC$7:$KP$63,AQ$3)&gt;0,HLOOKUP($BT525,Prisudvikling!$CC$7:$KP$63,AQ$3),"")</f>
        <v>158.63439876811037</v>
      </c>
      <c r="AR525" s="113">
        <f>IF(HLOOKUP($BT525,Prisudvikling!$CC$7:$KP$63,AR$3)&gt;0,HLOOKUP($BT525,Prisudvikling!$CC$7:$KP$63,AR$3),"")</f>
        <v>166.6</v>
      </c>
      <c r="AS525" s="113">
        <f>IF(HLOOKUP($BT525,Prisudvikling!$CC$7:$KP$63,AS$3)&gt;0,HLOOKUP($BT525,Prisudvikling!$CC$7:$KP$63,AS$3),"")</f>
        <v>145.08551998619456</v>
      </c>
      <c r="AT525" s="113">
        <f>IF(HLOOKUP($BT525,Prisudvikling!$CC$7:$KP$63,AT$3)&gt;0,HLOOKUP($BT525,Prisudvikling!$CC$7:$KP$63,AT$3),"")</f>
        <v>131.55555049291908</v>
      </c>
      <c r="AU525" s="113">
        <f>IF(HLOOKUP($BT525,Prisudvikling!$CC$7:$KP$63,AU$3)&gt;0,HLOOKUP($BT525,Prisudvikling!$CC$7:$KP$63,AU$3),"")</f>
        <v>139.6</v>
      </c>
      <c r="AV525" s="113" t="str">
        <f>IF(HLOOKUP($BT525,Prisudvikling!$CC$7:$KP$63,AV$3)&gt;0,HLOOKUP($BT525,Prisudvikling!$CC$7:$KP$63,AV$3),"")</f>
        <v/>
      </c>
      <c r="AW525" s="113">
        <f>IF(HLOOKUP($BT525,Prisudvikling!$CC$7:$KP$63,AW$3)&gt;0,HLOOKUP($BT525,Prisudvikling!$CC$7:$KP$63,AW$3),"")</f>
        <v>152.84417730192573</v>
      </c>
      <c r="AX525" s="113">
        <f>IF(HLOOKUP($BT525,Prisudvikling!$CC$7:$KP$63,AX$3)&gt;0,HLOOKUP($BT525,Prisudvikling!$CC$7:$KP$63,AX$3),"")</f>
        <v>160.80000000000001</v>
      </c>
      <c r="BT525">
        <f t="shared" si="32"/>
        <v>202</v>
      </c>
    </row>
    <row r="526" spans="1:72" x14ac:dyDescent="0.2">
      <c r="A526" s="82">
        <f>IF(HLOOKUP($BT526,Prisudvikling!$CC$7:$KP$63,D$3)&gt;0,YEAR(C526),0)</f>
        <v>2015</v>
      </c>
      <c r="B526" s="82">
        <f>IF(HLOOKUP($BT526,Prisudvikling!$CC$7:$KP$63,D$3)&gt;0,MONTH(C526),0)</f>
        <v>5</v>
      </c>
      <c r="C526" s="65">
        <f>IF(HLOOKUP($BT526,Prisudvikling!$CC$7:$KP$63,D$3)&gt;0,HLOOKUP($BT526,Prisudvikling!$CC$7:$KP$63,C$3),"")</f>
        <v>42146</v>
      </c>
      <c r="D526" s="105">
        <f>IF(HLOOKUP($BT526,Prisudvikling!$CC$7:$KP$63,D$3)&gt;0,HLOOKUP($BT526,Prisudvikling!$CC$7:$KP$63,D$3),"")</f>
        <v>126</v>
      </c>
      <c r="E526" s="105">
        <f>IF(HLOOKUP($BT526,Prisudvikling!$CC$7:$KP$63,E$3)&gt;0,HLOOKUP($BT526,Prisudvikling!$CC$7:$KP$63,E$3),"")</f>
        <v>126</v>
      </c>
      <c r="F526" s="105">
        <f>IF(HLOOKUP($BT526,Prisudvikling!$CC$7:$KP$63,F$3)&gt;0,HLOOKUP($BT526,Prisudvikling!$CC$7:$KP$63,F$3),"")</f>
        <v>124</v>
      </c>
      <c r="G526" s="105">
        <f>IF(HLOOKUP($BT526,Prisudvikling!$CC$7:$KP$63,G$3)&gt;0,HLOOKUP($BT526,Prisudvikling!$CC$7:$KP$63,G$3),"")</f>
        <v>148.33333333333334</v>
      </c>
      <c r="H526" s="105">
        <f>IF(HLOOKUP($BT526,Prisudvikling!$CC$7:$KP$63,H$3)&gt;0,HLOOKUP($BT526,Prisudvikling!$CC$7:$KP$63,H$3),"")</f>
        <v>110</v>
      </c>
      <c r="I526" s="105">
        <f>IF(HLOOKUP($BT526,Prisudvikling!$CC$7:$KP$63,I$3)&gt;0,HLOOKUP($BT526,Prisudvikling!$CC$7:$KP$63,I$3),"")</f>
        <v>276</v>
      </c>
      <c r="J526" s="105">
        <f>IF(HLOOKUP($BT526,Prisudvikling!$CC$7:$KP$63,J$3)&gt;0,HLOOKUP($BT526,Prisudvikling!$CC$7:$KP$63,J$3),"")</f>
        <v>730.75</v>
      </c>
      <c r="K526" s="105">
        <f>IF(HLOOKUP($BT526,Prisudvikling!$CC$7:$KP$63,K$3)&gt;0,HLOOKUP($BT526,Prisudvikling!$CC$7:$KP$63,K$3),"")</f>
        <v>213</v>
      </c>
      <c r="L526" s="105">
        <f>IF(HLOOKUP($BT526,Prisudvikling!$CC$7:$KP$63,L$3)&gt;0,HLOOKUP($BT526,Prisudvikling!$CC$7:$KP$63,L$3),"")</f>
        <v>220</v>
      </c>
      <c r="M526" s="105">
        <f>IF(HLOOKUP($BT526,Prisudvikling!$CC$7:$KP$63,M$3)&gt;0,HLOOKUP($BT526,Prisudvikling!$CC$7:$KP$63,M$3),"")</f>
        <v>191</v>
      </c>
      <c r="N526" s="105">
        <f>IF(HLOOKUP($BT526,Prisudvikling!$CC$7:$KP$63,N$3)&gt;0,HLOOKUP($BT526,Prisudvikling!$CC$7:$KP$63,N$3),"")</f>
        <v>1170</v>
      </c>
      <c r="O526" s="105">
        <f>IF(HLOOKUP($BT526,Prisudvikling!$CC$7:$KP$63,O$3)&gt;0,HLOOKUP($BT526,Prisudvikling!$CC$7:$KP$63,O$3),"")</f>
        <v>436.5</v>
      </c>
      <c r="P526" s="105">
        <f>IF(HLOOKUP($BT526,Prisudvikling!$CC$7:$KP$63,P$3)&gt;0,HLOOKUP($BT526,Prisudvikling!$CC$7:$KP$63,P$3),"")</f>
        <v>560</v>
      </c>
      <c r="Q526" s="105">
        <f>IF(HLOOKUP($BT526,Prisudvikling!$CC$7:$KP$63,Q$3)&gt;0,HLOOKUP($BT526,Prisudvikling!$CC$7:$KP$63,Q$3),"")</f>
        <v>1290</v>
      </c>
      <c r="R526" s="105">
        <f>IF(HLOOKUP($BT526,Prisudvikling!$CC$7:$KP$63,R$3)&gt;0,HLOOKUP($BT526,Prisudvikling!$CC$7:$KP$63,R$3),"")</f>
        <v>947.75</v>
      </c>
      <c r="S526" s="105">
        <f>IF(HLOOKUP($BT526,Prisudvikling!$CC$7:$KP$63,S$3)&gt;0,HLOOKUP($BT526,Prisudvikling!$CC$7:$KP$63,S$3),"")</f>
        <v>599.25</v>
      </c>
      <c r="T526" s="105">
        <f>IF(HLOOKUP($BT526,Prisudvikling!$CC$7:$KP$63,T$3)&gt;0,HLOOKUP($BT526,Prisudvikling!$CC$7:$KP$63,T$3),"")</f>
        <v>594</v>
      </c>
      <c r="U526" s="105">
        <f>IF(HLOOKUP($BT526,Prisudvikling!$CC$7:$KP$63,U$3)&gt;0,HLOOKUP($BT526,Prisudvikling!$CC$7:$KP$63,U$3),"")</f>
        <v>217.125</v>
      </c>
      <c r="V526" s="105">
        <f>IF(HLOOKUP($BT526,Prisudvikling!$CC$7:$KP$63,V$3)&gt;0,HLOOKUP($BT526,Prisudvikling!$CC$7:$KP$63,V$3),"")</f>
        <v>228.75</v>
      </c>
      <c r="W526" s="105">
        <f>IF(HLOOKUP($BT526,Prisudvikling!$CC$7:$KP$63,W$3)&gt;0,HLOOKUP($BT526,Prisudvikling!$CC$7:$KP$63,W$3),"")</f>
        <v>258.5625</v>
      </c>
      <c r="X526" s="32" t="str">
        <f>IF(HLOOKUP($BT526,Prisudvikling!$CC$7:$KP$63,X$3)&gt;0,HLOOKUP($BT526,Prisudvikling!$CC$7:$KP$63,X$3),"")</f>
        <v/>
      </c>
      <c r="Y526" s="32">
        <f>IF(HLOOKUP($BT526,Prisudvikling!$CC$7:$KP$63,Y$3)&gt;0,HLOOKUP($BT526,Prisudvikling!$CC$7:$KP$63,Y$3),"")</f>
        <v>1.45</v>
      </c>
      <c r="Z526" s="32">
        <f>IF(HLOOKUP($BT526,Prisudvikling!$CC$7:$KP$63,Z$3)&gt;0,HLOOKUP($BT526,Prisudvikling!$CC$7:$KP$63,Z$3),"")</f>
        <v>7</v>
      </c>
      <c r="AA526" s="32">
        <f>IF(HLOOKUP($BT526,Prisudvikling!$CC$7:$KP$63,AA$3)&gt;0,HLOOKUP($BT526,Prisudvikling!$CC$7:$KP$63,AA$3),"")</f>
        <v>2.25</v>
      </c>
      <c r="AB526" s="32">
        <f>IF(HLOOKUP($BT526,Prisudvikling!$CC$7:$KP$63,AB$3)&gt;0,HLOOKUP($BT526,Prisudvikling!$CC$7:$KP$63,AB$3),"")</f>
        <v>12.200172369407788</v>
      </c>
      <c r="AC526" s="32">
        <f>IF(HLOOKUP($BT526,Prisudvikling!$CC$7:$KP$63,AC$3)&gt;0,HLOOKUP($BT526,Prisudvikling!$CC$7:$KP$63,AC$3),"")</f>
        <v>10</v>
      </c>
      <c r="AD526" s="32" t="str">
        <f>IF(HLOOKUP($BT526,Prisudvikling!$CC$7:$KP$63,AD$3)&gt;0,HLOOKUP($BT526,Prisudvikling!$CC$7:$KP$63,AD$3),"")</f>
        <v/>
      </c>
      <c r="AE526" s="32" t="str">
        <f>IF(HLOOKUP($BT526,Prisudvikling!$CC$7:$KP$63,AE$3)&gt;0,HLOOKUP($BT526,Prisudvikling!$CC$7:$KP$63,AE$3),"")</f>
        <v/>
      </c>
      <c r="AF526" s="32">
        <f>IF(HLOOKUP($BT526,Prisudvikling!$CC$7:$KP$63,AF$3)&gt;0,HLOOKUP($BT526,Prisudvikling!$CC$7:$KP$63,AF$3),"")</f>
        <v>1140</v>
      </c>
      <c r="AG526" s="32">
        <f>IF(HLOOKUP($BT526,Prisudvikling!$CC$7:$KP$63,AG$3)&gt;0,HLOOKUP($BT526,Prisudvikling!$CC$7:$KP$63,AG$3),"")</f>
        <v>5520</v>
      </c>
      <c r="AH526" s="32">
        <f>IF(HLOOKUP($BT526,Prisudvikling!$CC$7:$KP$63,AH$3)&gt;0,HLOOKUP($BT526,Prisudvikling!$CC$7:$KP$63,AH$3),"")</f>
        <v>1780</v>
      </c>
      <c r="AI526" s="32">
        <f>IF(HLOOKUP($BT526,Prisudvikling!$CC$7:$KP$63,AI$3)&gt;0,HLOOKUP($BT526,Prisudvikling!$CC$7:$KP$63,AI$3),"")</f>
        <v>9630</v>
      </c>
      <c r="AJ526" s="32">
        <f>IF(HLOOKUP($BT526,Prisudvikling!$CC$7:$KP$63,AJ$3)&gt;0,HLOOKUP($BT526,Prisudvikling!$CC$7:$KP$63,AJ$3),"")</f>
        <v>7890</v>
      </c>
      <c r="AK526" s="32" t="str">
        <f>IF(HLOOKUP($BT526,Prisudvikling!$CC$7:$KP$63,AK$3)&gt;0,HLOOKUP($BT526,Prisudvikling!$CC$7:$KP$63,AK$3),"")</f>
        <v xml:space="preserve"> </v>
      </c>
      <c r="AL526" s="32" t="str">
        <f>IF(HLOOKUP($BT526,Prisudvikling!$CC$7:$KP$63,AL$3)&gt;0,HLOOKUP($BT526,Prisudvikling!$CC$7:$KP$63,AL$3),"")</f>
        <v/>
      </c>
      <c r="AM526" s="32" t="str">
        <f>IF(HLOOKUP($BT526,Prisudvikling!$CC$7:$KP$63,AM$3)&gt;0,HLOOKUP($BT526,Prisudvikling!$CC$7:$KP$63,AM$3),"")</f>
        <v/>
      </c>
      <c r="AN526" s="113">
        <f>IF(HLOOKUP($BT526,Prisudvikling!$CC$7:$KP$63,AN$3)&gt;0,HLOOKUP($BT526,Prisudvikling!$CC$7:$KP$63,AN$3),"")</f>
        <v>181.45538686325057</v>
      </c>
      <c r="AO526" s="113">
        <f>IF(HLOOKUP($BT526,Prisudvikling!$CC$7:$KP$63,AO$3)&gt;0,HLOOKUP($BT526,Prisudvikling!$CC$7:$KP$63,AO$3),"")</f>
        <v>189.5</v>
      </c>
      <c r="AP526" s="113">
        <f>IF(HLOOKUP($BT526,Prisudvikling!$CC$7:$KP$63,AP$3)&gt;0,HLOOKUP($BT526,Prisudvikling!$CC$7:$KP$63,AP$3),"")</f>
        <v>147.36871709752907</v>
      </c>
      <c r="AQ526" s="113">
        <f>IF(HLOOKUP($BT526,Prisudvikling!$CC$7:$KP$63,AQ$3)&gt;0,HLOOKUP($BT526,Prisudvikling!$CC$7:$KP$63,AQ$3),"")</f>
        <v>154.42391941673264</v>
      </c>
      <c r="AR526" s="113">
        <f>IF(HLOOKUP($BT526,Prisudvikling!$CC$7:$KP$63,AR$3)&gt;0,HLOOKUP($BT526,Prisudvikling!$CC$7:$KP$63,AR$3),"")</f>
        <v>162.4</v>
      </c>
      <c r="AS526" s="113">
        <f>IF(HLOOKUP($BT526,Prisudvikling!$CC$7:$KP$63,AS$3)&gt;0,HLOOKUP($BT526,Prisudvikling!$CC$7:$KP$63,AS$3),"")</f>
        <v>144</v>
      </c>
      <c r="AT526" s="113">
        <f>IF(HLOOKUP($BT526,Prisudvikling!$CC$7:$KP$63,AT$3)&gt;0,HLOOKUP($BT526,Prisudvikling!$CC$7:$KP$63,AT$3),"")</f>
        <v>130.28261751131046</v>
      </c>
      <c r="AU526" s="113">
        <f>IF(HLOOKUP($BT526,Prisudvikling!$CC$7:$KP$63,AU$3)&gt;0,HLOOKUP($BT526,Prisudvikling!$CC$7:$KP$63,AU$3),"")</f>
        <v>138.30000000000001</v>
      </c>
      <c r="AV526" s="113" t="str">
        <f>IF(HLOOKUP($BT526,Prisudvikling!$CC$7:$KP$63,AV$3)&gt;0,HLOOKUP($BT526,Prisudvikling!$CC$7:$KP$63,AV$3),"")</f>
        <v/>
      </c>
      <c r="AW526" s="113">
        <f>IF(HLOOKUP($BT526,Prisudvikling!$CC$7:$KP$63,AW$3)&gt;0,HLOOKUP($BT526,Prisudvikling!$CC$7:$KP$63,AW$3),"")</f>
        <v>150.04689065569337</v>
      </c>
      <c r="AX526" s="113">
        <f>IF(HLOOKUP($BT526,Prisudvikling!$CC$7:$KP$63,AX$3)&gt;0,HLOOKUP($BT526,Prisudvikling!$CC$7:$KP$63,AX$3),"")</f>
        <v>158</v>
      </c>
      <c r="BT526">
        <f t="shared" si="32"/>
        <v>203</v>
      </c>
    </row>
    <row r="527" spans="1:72" x14ac:dyDescent="0.2">
      <c r="A527" s="82">
        <f>IF(HLOOKUP($BT527,Prisudvikling!$CC$7:$KP$63,D$3)&gt;0,YEAR(C527),0)</f>
        <v>2015</v>
      </c>
      <c r="B527" s="82">
        <f>IF(HLOOKUP($BT527,Prisudvikling!$CC$7:$KP$63,D$3)&gt;0,MONTH(C527),0)</f>
        <v>6</v>
      </c>
      <c r="C527" s="65">
        <f>IF(HLOOKUP($BT527,Prisudvikling!$CC$7:$KP$63,D$3)&gt;0,HLOOKUP($BT527,Prisudvikling!$CC$7:$KP$63,C$3),"")</f>
        <v>42174</v>
      </c>
      <c r="D527" s="105">
        <f>IF(HLOOKUP($BT527,Prisudvikling!$CC$7:$KP$63,D$3)&gt;0,HLOOKUP($BT527,Prisudvikling!$CC$7:$KP$63,D$3),"")</f>
        <v>126.5</v>
      </c>
      <c r="E527" s="105">
        <f>IF(HLOOKUP($BT527,Prisudvikling!$CC$7:$KP$63,E$3)&gt;0,HLOOKUP($BT527,Prisudvikling!$CC$7:$KP$63,E$3),"")</f>
        <v>127</v>
      </c>
      <c r="F527" s="105">
        <f>IF(HLOOKUP($BT527,Prisudvikling!$CC$7:$KP$63,F$3)&gt;0,HLOOKUP($BT527,Prisudvikling!$CC$7:$KP$63,F$3),"")</f>
        <v>124.25</v>
      </c>
      <c r="G527" s="105">
        <f>IF(HLOOKUP($BT527,Prisudvikling!$CC$7:$KP$63,G$3)&gt;0,HLOOKUP($BT527,Prisudvikling!$CC$7:$KP$63,G$3),"")</f>
        <v>147</v>
      </c>
      <c r="H527" s="105">
        <f>IF(HLOOKUP($BT527,Prisudvikling!$CC$7:$KP$63,H$3)&gt;0,HLOOKUP($BT527,Prisudvikling!$CC$7:$KP$63,H$3),"")</f>
        <v>109.75</v>
      </c>
      <c r="I527" s="105">
        <f>IF(HLOOKUP($BT527,Prisudvikling!$CC$7:$KP$63,I$3)&gt;0,HLOOKUP($BT527,Prisudvikling!$CC$7:$KP$63,I$3),"")</f>
        <v>281.75</v>
      </c>
      <c r="J527" s="105">
        <f>IF(HLOOKUP($BT527,Prisudvikling!$CC$7:$KP$63,J$3)&gt;0,HLOOKUP($BT527,Prisudvikling!$CC$7:$KP$63,J$3),"")</f>
        <v>721.5</v>
      </c>
      <c r="K527" s="105">
        <f>IF(HLOOKUP($BT527,Prisudvikling!$CC$7:$KP$63,K$3)&gt;0,HLOOKUP($BT527,Prisudvikling!$CC$7:$KP$63,K$3),"")</f>
        <v>224.5</v>
      </c>
      <c r="L527" s="105">
        <f>IF(HLOOKUP($BT527,Prisudvikling!$CC$7:$KP$63,L$3)&gt;0,HLOOKUP($BT527,Prisudvikling!$CC$7:$KP$63,L$3),"")</f>
        <v>224.25</v>
      </c>
      <c r="M527" s="105">
        <f>IF(HLOOKUP($BT527,Prisudvikling!$CC$7:$KP$63,M$3)&gt;0,HLOOKUP($BT527,Prisudvikling!$CC$7:$KP$63,M$3),"")</f>
        <v>202</v>
      </c>
      <c r="N527" s="105">
        <f>IF(HLOOKUP($BT527,Prisudvikling!$CC$7:$KP$63,N$3)&gt;0,HLOOKUP($BT527,Prisudvikling!$CC$7:$KP$63,N$3),"")</f>
        <v>1164.25</v>
      </c>
      <c r="O527" s="105">
        <f>IF(HLOOKUP($BT527,Prisudvikling!$CC$7:$KP$63,O$3)&gt;0,HLOOKUP($BT527,Prisudvikling!$CC$7:$KP$63,O$3),"")</f>
        <v>568.25</v>
      </c>
      <c r="P527" s="105">
        <f>IF(HLOOKUP($BT527,Prisudvikling!$CC$7:$KP$63,P$3)&gt;0,HLOOKUP($BT527,Prisudvikling!$CC$7:$KP$63,P$3),"")</f>
        <v>540</v>
      </c>
      <c r="Q527" s="105">
        <f>IF(HLOOKUP($BT527,Prisudvikling!$CC$7:$KP$63,Q$3)&gt;0,HLOOKUP($BT527,Prisudvikling!$CC$7:$KP$63,Q$3),"")</f>
        <v>1290</v>
      </c>
      <c r="R527" s="105">
        <f>IF(HLOOKUP($BT527,Prisudvikling!$CC$7:$KP$63,R$3)&gt;0,HLOOKUP($BT527,Prisudvikling!$CC$7:$KP$63,R$3),"")</f>
        <v>948</v>
      </c>
      <c r="S527" s="105">
        <f>IF(HLOOKUP($BT527,Prisudvikling!$CC$7:$KP$63,S$3)&gt;0,HLOOKUP($BT527,Prisudvikling!$CC$7:$KP$63,S$3),"")</f>
        <v>601.5</v>
      </c>
      <c r="T527" s="105">
        <f>IF(HLOOKUP($BT527,Prisudvikling!$CC$7:$KP$63,T$3)&gt;0,HLOOKUP($BT527,Prisudvikling!$CC$7:$KP$63,T$3),"")</f>
        <v>594</v>
      </c>
      <c r="U527" s="105">
        <f>IF(HLOOKUP($BT527,Prisudvikling!$CC$7:$KP$63,U$3)&gt;0,HLOOKUP($BT527,Prisudvikling!$CC$7:$KP$63,U$3),"")</f>
        <v>220.1875</v>
      </c>
      <c r="V527" s="105">
        <f>IF(HLOOKUP($BT527,Prisudvikling!$CC$7:$KP$63,V$3)&gt;0,HLOOKUP($BT527,Prisudvikling!$CC$7:$KP$63,V$3),"")</f>
        <v>232.0625</v>
      </c>
      <c r="W527" s="105">
        <f>IF(HLOOKUP($BT527,Prisudvikling!$CC$7:$KP$63,W$3)&gt;0,HLOOKUP($BT527,Prisudvikling!$CC$7:$KP$63,W$3),"")</f>
        <v>262</v>
      </c>
      <c r="X527" s="32" t="str">
        <f>IF(HLOOKUP($BT527,Prisudvikling!$CC$7:$KP$63,X$3)&gt;0,HLOOKUP($BT527,Prisudvikling!$CC$7:$KP$63,X$3),"")</f>
        <v/>
      </c>
      <c r="Y527" s="32">
        <f>IF(HLOOKUP($BT527,Prisudvikling!$CC$7:$KP$63,Y$3)&gt;0,HLOOKUP($BT527,Prisudvikling!$CC$7:$KP$63,Y$3),"")</f>
        <v>1.4170108458413082</v>
      </c>
      <c r="Z527" s="32">
        <f>IF(HLOOKUP($BT527,Prisudvikling!$CC$7:$KP$63,Z$3)&gt;0,HLOOKUP($BT527,Prisudvikling!$CC$7:$KP$63,Z$3),"")</f>
        <v>5.5</v>
      </c>
      <c r="AA527" s="32">
        <f>IF(HLOOKUP($BT527,Prisudvikling!$CC$7:$KP$63,AA$3)&gt;0,HLOOKUP($BT527,Prisudvikling!$CC$7:$KP$63,AA$3),"")</f>
        <v>2.4624201112566175</v>
      </c>
      <c r="AB527" s="32">
        <f>IF(HLOOKUP($BT527,Prisudvikling!$CC$7:$KP$63,AB$3)&gt;0,HLOOKUP($BT527,Prisudvikling!$CC$7:$KP$63,AB$3),"")</f>
        <v>12</v>
      </c>
      <c r="AC527" s="32">
        <f>IF(HLOOKUP($BT527,Prisudvikling!$CC$7:$KP$63,AC$3)&gt;0,HLOOKUP($BT527,Prisudvikling!$CC$7:$KP$63,AC$3),"")</f>
        <v>9.625</v>
      </c>
      <c r="AD527" s="32" t="str">
        <f>IF(HLOOKUP($BT527,Prisudvikling!$CC$7:$KP$63,AD$3)&gt;0,HLOOKUP($BT527,Prisudvikling!$CC$7:$KP$63,AD$3),"")</f>
        <v/>
      </c>
      <c r="AE527" s="32" t="str">
        <f>IF(HLOOKUP($BT527,Prisudvikling!$CC$7:$KP$63,AE$3)&gt;0,HLOOKUP($BT527,Prisudvikling!$CC$7:$KP$63,AE$3),"")</f>
        <v/>
      </c>
      <c r="AF527" s="32">
        <f>IF(HLOOKUP($BT527,Prisudvikling!$CC$7:$KP$63,AF$3)&gt;0,HLOOKUP($BT527,Prisudvikling!$CC$7:$KP$63,AF$3),"")</f>
        <v>1120</v>
      </c>
      <c r="AG527" s="32">
        <f>IF(HLOOKUP($BT527,Prisudvikling!$CC$7:$KP$63,AG$3)&gt;0,HLOOKUP($BT527,Prisudvikling!$CC$7:$KP$63,AG$3),"")</f>
        <v>4340</v>
      </c>
      <c r="AH527" s="32">
        <f>IF(HLOOKUP($BT527,Prisudvikling!$CC$7:$KP$63,AH$3)&gt;0,HLOOKUP($BT527,Prisudvikling!$CC$7:$KP$63,AH$3),"")</f>
        <v>1940</v>
      </c>
      <c r="AI527" s="32">
        <f>IF(HLOOKUP($BT527,Prisudvikling!$CC$7:$KP$63,AI$3)&gt;0,HLOOKUP($BT527,Prisudvikling!$CC$7:$KP$63,AI$3),"")</f>
        <v>9470</v>
      </c>
      <c r="AJ527" s="32">
        <f>IF(HLOOKUP($BT527,Prisudvikling!$CC$7:$KP$63,AJ$3)&gt;0,HLOOKUP($BT527,Prisudvikling!$CC$7:$KP$63,AJ$3),"")</f>
        <v>7600</v>
      </c>
      <c r="AK527" s="32" t="str">
        <f>IF(HLOOKUP($BT527,Prisudvikling!$CC$7:$KP$63,AK$3)&gt;0,HLOOKUP($BT527,Prisudvikling!$CC$7:$KP$63,AK$3),"")</f>
        <v xml:space="preserve"> </v>
      </c>
      <c r="AL527" s="32" t="str">
        <f>IF(HLOOKUP($BT527,Prisudvikling!$CC$7:$KP$63,AL$3)&gt;0,HLOOKUP($BT527,Prisudvikling!$CC$7:$KP$63,AL$3),"")</f>
        <v/>
      </c>
      <c r="AM527" s="32" t="str">
        <f>IF(HLOOKUP($BT527,Prisudvikling!$CC$7:$KP$63,AM$3)&gt;0,HLOOKUP($BT527,Prisudvikling!$CC$7:$KP$63,AM$3),"")</f>
        <v/>
      </c>
      <c r="AN527" s="113">
        <f>IF(HLOOKUP($BT527,Prisudvikling!$CC$7:$KP$63,AN$3)&gt;0,HLOOKUP($BT527,Prisudvikling!$CC$7:$KP$63,AN$3),"")</f>
        <v>184.35463793839162</v>
      </c>
      <c r="AO527" s="113">
        <f>IF(HLOOKUP($BT527,Prisudvikling!$CC$7:$KP$63,AO$3)&gt;0,HLOOKUP($BT527,Prisudvikling!$CC$7:$KP$63,AO$3),"")</f>
        <v>192.4</v>
      </c>
      <c r="AP527" s="113">
        <f>IF(HLOOKUP($BT527,Prisudvikling!$CC$7:$KP$63,AP$3)&gt;0,HLOOKUP($BT527,Prisudvikling!$CC$7:$KP$63,AP$3),"")</f>
        <v>185.78355643294992</v>
      </c>
      <c r="AQ527" s="113">
        <f>IF(HLOOKUP($BT527,Prisudvikling!$CC$7:$KP$63,AQ$3)&gt;0,HLOOKUP($BT527,Prisudvikling!$CC$7:$KP$63,AQ$3),"")</f>
        <v>155.81544632636468</v>
      </c>
      <c r="AR527" s="113">
        <f>IF(HLOOKUP($BT527,Prisudvikling!$CC$7:$KP$63,AR$3)&gt;0,HLOOKUP($BT527,Prisudvikling!$CC$7:$KP$63,AR$3),"")</f>
        <v>163.80000000000001</v>
      </c>
      <c r="AS527" s="113">
        <f>IF(HLOOKUP($BT527,Prisudvikling!$CC$7:$KP$63,AS$3)&gt;0,HLOOKUP($BT527,Prisudvikling!$CC$7:$KP$63,AS$3),"")</f>
        <v>146</v>
      </c>
      <c r="AT527" s="113">
        <f>IF(HLOOKUP($BT527,Prisudvikling!$CC$7:$KP$63,AT$3)&gt;0,HLOOKUP($BT527,Prisudvikling!$CC$7:$KP$63,AT$3),"")</f>
        <v>131.5776126099064</v>
      </c>
      <c r="AU527" s="113">
        <f>IF(HLOOKUP($BT527,Prisudvikling!$CC$7:$KP$63,AU$3)&gt;0,HLOOKUP($BT527,Prisudvikling!$CC$7:$KP$63,AU$3),"")</f>
        <v>139.6</v>
      </c>
      <c r="AV527" s="113" t="str">
        <f>IF(HLOOKUP($BT527,Prisudvikling!$CC$7:$KP$63,AV$3)&gt;0,HLOOKUP($BT527,Prisudvikling!$CC$7:$KP$63,AV$3),"")</f>
        <v/>
      </c>
      <c r="AW527" s="113">
        <f>IF(HLOOKUP($BT527,Prisudvikling!$CC$7:$KP$63,AW$3)&gt;0,HLOOKUP($BT527,Prisudvikling!$CC$7:$KP$63,AW$3),"")</f>
        <v>153.07312866998453</v>
      </c>
      <c r="AX527" s="113">
        <f>IF(HLOOKUP($BT527,Prisudvikling!$CC$7:$KP$63,AX$3)&gt;0,HLOOKUP($BT527,Prisudvikling!$CC$7:$KP$63,AX$3),"")</f>
        <v>161.1</v>
      </c>
      <c r="BT527">
        <f t="shared" si="32"/>
        <v>204</v>
      </c>
    </row>
    <row r="528" spans="1:72" x14ac:dyDescent="0.2">
      <c r="A528" s="82">
        <f>IF(HLOOKUP($BT528,Prisudvikling!$CC$7:$KP$63,D$3)&gt;0,YEAR(C528),0)</f>
        <v>2015</v>
      </c>
      <c r="B528" s="82">
        <f>IF(HLOOKUP($BT528,Prisudvikling!$CC$7:$KP$63,D$3)&gt;0,MONTH(C528),0)</f>
        <v>7</v>
      </c>
      <c r="C528" s="65">
        <f>IF(HLOOKUP($BT528,Prisudvikling!$CC$7:$KP$63,D$3)&gt;0,HLOOKUP($BT528,Prisudvikling!$CC$7:$KP$63,C$3),"")</f>
        <v>42202</v>
      </c>
      <c r="D528" s="105">
        <f>IF(HLOOKUP($BT528,Prisudvikling!$CC$7:$KP$63,D$3)&gt;0,HLOOKUP($BT528,Prisudvikling!$CC$7:$KP$63,D$3),"")</f>
        <v>126.5</v>
      </c>
      <c r="E528" s="105">
        <f>IF(HLOOKUP($BT528,Prisudvikling!$CC$7:$KP$63,E$3)&gt;0,HLOOKUP($BT528,Prisudvikling!$CC$7:$KP$63,E$3),"")</f>
        <v>129.25</v>
      </c>
      <c r="F528" s="105">
        <f>IF(HLOOKUP($BT528,Prisudvikling!$CC$7:$KP$63,F$3)&gt;0,HLOOKUP($BT528,Prisudvikling!$CC$7:$KP$63,F$3),"")</f>
        <v>124.25</v>
      </c>
      <c r="G528" s="105">
        <f>IF(HLOOKUP($BT528,Prisudvikling!$CC$7:$KP$63,G$3)&gt;0,HLOOKUP($BT528,Prisudvikling!$CC$7:$KP$63,G$3),"")</f>
        <v>154</v>
      </c>
      <c r="H528" s="105">
        <f>IF(HLOOKUP($BT528,Prisudvikling!$CC$7:$KP$63,H$3)&gt;0,HLOOKUP($BT528,Prisudvikling!$CC$7:$KP$63,H$3),"")</f>
        <v>110</v>
      </c>
      <c r="I528" s="105">
        <f>IF(HLOOKUP($BT528,Prisudvikling!$CC$7:$KP$63,I$3)&gt;0,HLOOKUP($BT528,Prisudvikling!$CC$7:$KP$63,I$3),"")</f>
        <v>281.75</v>
      </c>
      <c r="J528" s="105">
        <f>IF(HLOOKUP($BT528,Prisudvikling!$CC$7:$KP$63,J$3)&gt;0,HLOOKUP($BT528,Prisudvikling!$CC$7:$KP$63,J$3),"")</f>
        <v>719</v>
      </c>
      <c r="K528" s="105">
        <f>IF(HLOOKUP($BT528,Prisudvikling!$CC$7:$KP$63,K$3)&gt;0,HLOOKUP($BT528,Prisudvikling!$CC$7:$KP$63,K$3),"")</f>
        <v>224.5</v>
      </c>
      <c r="L528" s="105">
        <f>IF(HLOOKUP($BT528,Prisudvikling!$CC$7:$KP$63,L$3)&gt;0,HLOOKUP($BT528,Prisudvikling!$CC$7:$KP$63,L$3),"")</f>
        <v>224.25</v>
      </c>
      <c r="M528" s="105">
        <f>IF(HLOOKUP($BT528,Prisudvikling!$CC$7:$KP$63,M$3)&gt;0,HLOOKUP($BT528,Prisudvikling!$CC$7:$KP$63,M$3),"")</f>
        <v>202</v>
      </c>
      <c r="N528" s="105">
        <f>IF(HLOOKUP($BT528,Prisudvikling!$CC$7:$KP$63,N$3)&gt;0,HLOOKUP($BT528,Prisudvikling!$CC$7:$KP$63,N$3),"")</f>
        <v>1147</v>
      </c>
      <c r="O528" s="105">
        <f>IF(HLOOKUP($BT528,Prisudvikling!$CC$7:$KP$63,O$3)&gt;0,HLOOKUP($BT528,Prisudvikling!$CC$7:$KP$63,O$3),"")</f>
        <v>555.25</v>
      </c>
      <c r="P528" s="105">
        <f>IF(HLOOKUP($BT528,Prisudvikling!$CC$7:$KP$63,P$3)&gt;0,HLOOKUP($BT528,Prisudvikling!$CC$7:$KP$63,P$3),"")</f>
        <v>540</v>
      </c>
      <c r="Q528" s="105">
        <f>IF(HLOOKUP($BT528,Prisudvikling!$CC$7:$KP$63,Q$3)&gt;0,HLOOKUP($BT528,Prisudvikling!$CC$7:$KP$63,Q$3),"")</f>
        <v>1290</v>
      </c>
      <c r="R528" s="105">
        <f>IF(HLOOKUP($BT528,Prisudvikling!$CC$7:$KP$63,R$3)&gt;0,HLOOKUP($BT528,Prisudvikling!$CC$7:$KP$63,R$3),"")</f>
        <v>932</v>
      </c>
      <c r="S528" s="105">
        <f>IF(HLOOKUP($BT528,Prisudvikling!$CC$7:$KP$63,S$3)&gt;0,HLOOKUP($BT528,Prisudvikling!$CC$7:$KP$63,S$3),"")</f>
        <v>592</v>
      </c>
      <c r="T528" s="105">
        <f>IF(HLOOKUP($BT528,Prisudvikling!$CC$7:$KP$63,T$3)&gt;0,HLOOKUP($BT528,Prisudvikling!$CC$7:$KP$63,T$3),"")</f>
        <v>594</v>
      </c>
      <c r="U528" s="105">
        <f>IF(HLOOKUP($BT528,Prisudvikling!$CC$7:$KP$63,U$3)&gt;0,HLOOKUP($BT528,Prisudvikling!$CC$7:$KP$63,U$3),"")</f>
        <v>230.25</v>
      </c>
      <c r="V528" s="105">
        <f>IF(HLOOKUP($BT528,Prisudvikling!$CC$7:$KP$63,V$3)&gt;0,HLOOKUP($BT528,Prisudvikling!$CC$7:$KP$63,V$3),"")</f>
        <v>242.25</v>
      </c>
      <c r="W528" s="105">
        <f>IF(HLOOKUP($BT528,Prisudvikling!$CC$7:$KP$63,W$3)&gt;0,HLOOKUP($BT528,Prisudvikling!$CC$7:$KP$63,W$3),"")</f>
        <v>272.8125</v>
      </c>
      <c r="X528" s="32" t="str">
        <f>IF(HLOOKUP($BT528,Prisudvikling!$CC$7:$KP$63,X$3)&gt;0,HLOOKUP($BT528,Prisudvikling!$CC$7:$KP$63,X$3),"")</f>
        <v/>
      </c>
      <c r="Y528" s="32">
        <f>IF(HLOOKUP($BT528,Prisudvikling!$CC$7:$KP$63,Y$3)&gt;0,HLOOKUP($BT528,Prisudvikling!$CC$7:$KP$63,Y$3),"")</f>
        <v>1.3</v>
      </c>
      <c r="Z528" s="32">
        <f>IF(HLOOKUP($BT528,Prisudvikling!$CC$7:$KP$63,Z$3)&gt;0,HLOOKUP($BT528,Prisudvikling!$CC$7:$KP$63,Z$3),"")</f>
        <v>5.2214499177327829</v>
      </c>
      <c r="AA528" s="32">
        <f>IF(HLOOKUP($BT528,Prisudvikling!$CC$7:$KP$63,AA$3)&gt;0,HLOOKUP($BT528,Prisudvikling!$CC$7:$KP$63,AA$3),"")</f>
        <v>2</v>
      </c>
      <c r="AB528" s="32">
        <f>IF(HLOOKUP($BT528,Prisudvikling!$CC$7:$KP$63,AB$3)&gt;0,HLOOKUP($BT528,Prisudvikling!$CC$7:$KP$63,AB$3),"")</f>
        <v>9</v>
      </c>
      <c r="AC528" s="32">
        <f>IF(HLOOKUP($BT528,Prisudvikling!$CC$7:$KP$63,AC$3)&gt;0,HLOOKUP($BT528,Prisudvikling!$CC$7:$KP$63,AC$3),"")</f>
        <v>9</v>
      </c>
      <c r="AD528" s="32" t="str">
        <f>IF(HLOOKUP($BT528,Prisudvikling!$CC$7:$KP$63,AD$3)&gt;0,HLOOKUP($BT528,Prisudvikling!$CC$7:$KP$63,AD$3),"")</f>
        <v/>
      </c>
      <c r="AE528" s="32" t="str">
        <f>IF(HLOOKUP($BT528,Prisudvikling!$CC$7:$KP$63,AE$3)&gt;0,HLOOKUP($BT528,Prisudvikling!$CC$7:$KP$63,AE$3),"")</f>
        <v/>
      </c>
      <c r="AF528" s="32">
        <f>IF(HLOOKUP($BT528,Prisudvikling!$CC$7:$KP$63,AF$3)&gt;0,HLOOKUP($BT528,Prisudvikling!$CC$7:$KP$63,AF$3),"")</f>
        <v>1030</v>
      </c>
      <c r="AG528" s="32">
        <f>IF(HLOOKUP($BT528,Prisudvikling!$CC$7:$KP$63,AG$3)&gt;0,HLOOKUP($BT528,Prisudvikling!$CC$7:$KP$63,AG$3),"")</f>
        <v>4120</v>
      </c>
      <c r="AH528" s="32">
        <f>IF(HLOOKUP($BT528,Prisudvikling!$CC$7:$KP$63,AH$3)&gt;0,HLOOKUP($BT528,Prisudvikling!$CC$7:$KP$63,AH$3),"")</f>
        <v>1580</v>
      </c>
      <c r="AI528" s="32">
        <f>IF(HLOOKUP($BT528,Prisudvikling!$CC$7:$KP$63,AI$3)&gt;0,HLOOKUP($BT528,Prisudvikling!$CC$7:$KP$63,AI$3),"")</f>
        <v>7100</v>
      </c>
      <c r="AJ528" s="32">
        <f>IF(HLOOKUP($BT528,Prisudvikling!$CC$7:$KP$63,AJ$3)&gt;0,HLOOKUP($BT528,Prisudvikling!$CC$7:$KP$63,AJ$3),"")</f>
        <v>7100</v>
      </c>
      <c r="AK528" s="32" t="str">
        <f>IF(HLOOKUP($BT528,Prisudvikling!$CC$7:$KP$63,AK$3)&gt;0,HLOOKUP($BT528,Prisudvikling!$CC$7:$KP$63,AK$3),"")</f>
        <v xml:space="preserve"> </v>
      </c>
      <c r="AL528" s="32" t="str">
        <f>IF(HLOOKUP($BT528,Prisudvikling!$CC$7:$KP$63,AL$3)&gt;0,HLOOKUP($BT528,Prisudvikling!$CC$7:$KP$63,AL$3),"")</f>
        <v/>
      </c>
      <c r="AM528" s="32" t="str">
        <f>IF(HLOOKUP($BT528,Prisudvikling!$CC$7:$KP$63,AM$3)&gt;0,HLOOKUP($BT528,Prisudvikling!$CC$7:$KP$63,AM$3),"")</f>
        <v/>
      </c>
      <c r="AN528" s="113">
        <f>IF(HLOOKUP($BT528,Prisudvikling!$CC$7:$KP$63,AN$3)&gt;0,HLOOKUP($BT528,Prisudvikling!$CC$7:$KP$63,AN$3),"")</f>
        <v>183.42442741345047</v>
      </c>
      <c r="AO528" s="113">
        <f>IF(HLOOKUP($BT528,Prisudvikling!$CC$7:$KP$63,AO$3)&gt;0,HLOOKUP($BT528,Prisudvikling!$CC$7:$KP$63,AO$3),"")</f>
        <v>191.4</v>
      </c>
      <c r="AP528" s="113">
        <f>IF(HLOOKUP($BT528,Prisudvikling!$CC$7:$KP$63,AP$3)&gt;0,HLOOKUP($BT528,Prisudvikling!$CC$7:$KP$63,AP$3),"")</f>
        <v>185.69091701260595</v>
      </c>
      <c r="AQ528" s="113">
        <f>IF(HLOOKUP($BT528,Prisudvikling!$CC$7:$KP$63,AQ$3)&gt;0,HLOOKUP($BT528,Prisudvikling!$CC$7:$KP$63,AQ$3),"")</f>
        <v>155.89856388547301</v>
      </c>
      <c r="AR528" s="113">
        <f>IF(HLOOKUP($BT528,Prisudvikling!$CC$7:$KP$63,AR$3)&gt;0,HLOOKUP($BT528,Prisudvikling!$CC$7:$KP$63,AR$3),"")</f>
        <v>163.9</v>
      </c>
      <c r="AS528" s="113">
        <f>IF(HLOOKUP($BT528,Prisudvikling!$CC$7:$KP$63,AS$3)&gt;0,HLOOKUP($BT528,Prisudvikling!$CC$7:$KP$63,AS$3),"")</f>
        <v>146.10079545914448</v>
      </c>
      <c r="AT528" s="113">
        <f>IF(HLOOKUP($BT528,Prisudvikling!$CC$7:$KP$63,AT$3)&gt;0,HLOOKUP($BT528,Prisudvikling!$CC$7:$KP$63,AT$3),"")</f>
        <v>132.20268349881911</v>
      </c>
      <c r="AU528" s="113">
        <f>IF(HLOOKUP($BT528,Prisudvikling!$CC$7:$KP$63,AU$3)&gt;0,HLOOKUP($BT528,Prisudvikling!$CC$7:$KP$63,AU$3),"")</f>
        <v>140.19999999999999</v>
      </c>
      <c r="AV528" s="113" t="str">
        <f>IF(HLOOKUP($BT528,Prisudvikling!$CC$7:$KP$63,AV$3)&gt;0,HLOOKUP($BT528,Prisudvikling!$CC$7:$KP$63,AV$3),"")</f>
        <v/>
      </c>
      <c r="AW528" s="113">
        <f>IF(HLOOKUP($BT528,Prisudvikling!$CC$7:$KP$63,AW$3)&gt;0,HLOOKUP($BT528,Prisudvikling!$CC$7:$KP$63,AW$3),"")</f>
        <v>153.41247740664045</v>
      </c>
      <c r="AX528" s="113">
        <f>IF(HLOOKUP($BT528,Prisudvikling!$CC$7:$KP$63,AX$3)&gt;0,HLOOKUP($BT528,Prisudvikling!$CC$7:$KP$63,AX$3),"")</f>
        <v>161.4</v>
      </c>
      <c r="BT528">
        <f t="shared" si="32"/>
        <v>205</v>
      </c>
    </row>
    <row r="529" spans="1:72" x14ac:dyDescent="0.2">
      <c r="A529" s="82">
        <f>IF(HLOOKUP($BT529,Prisudvikling!$CC$7:$KP$63,D$3)&gt;0,YEAR(C529),0)</f>
        <v>2015</v>
      </c>
      <c r="B529" s="82">
        <f>IF(HLOOKUP($BT529,Prisudvikling!$CC$7:$KP$63,D$3)&gt;0,MONTH(C529),0)</f>
        <v>8</v>
      </c>
      <c r="C529" s="65">
        <f>IF(HLOOKUP($BT529,Prisudvikling!$CC$7:$KP$63,D$3)&gt;0,HLOOKUP($BT529,Prisudvikling!$CC$7:$KP$63,C$3),"")</f>
        <v>42230</v>
      </c>
      <c r="D529" s="105">
        <f>IF(HLOOKUP($BT529,Prisudvikling!$CC$7:$KP$63,D$3)&gt;0,HLOOKUP($BT529,Prisudvikling!$CC$7:$KP$63,D$3),"")</f>
        <v>137.5</v>
      </c>
      <c r="E529" s="105">
        <f>IF(HLOOKUP($BT529,Prisudvikling!$CC$7:$KP$63,E$3)&gt;0,HLOOKUP($BT529,Prisudvikling!$CC$7:$KP$63,E$3),"")</f>
        <v>138</v>
      </c>
      <c r="F529" s="105">
        <f>IF(HLOOKUP($BT529,Prisudvikling!$CC$7:$KP$63,F$3)&gt;0,HLOOKUP($BT529,Prisudvikling!$CC$7:$KP$63,F$3),"")</f>
        <v>129</v>
      </c>
      <c r="G529" s="105">
        <f>IF(HLOOKUP($BT529,Prisudvikling!$CC$7:$KP$63,G$3)&gt;0,HLOOKUP($BT529,Prisudvikling!$CC$7:$KP$63,G$3),"")</f>
        <v>155.66666666666666</v>
      </c>
      <c r="H529" s="105">
        <f>IF(HLOOKUP($BT529,Prisudvikling!$CC$7:$KP$63,H$3)&gt;0,HLOOKUP($BT529,Prisudvikling!$CC$7:$KP$63,H$3),"")</f>
        <v>116.33333333333333</v>
      </c>
      <c r="I529" s="105">
        <f>IF(HLOOKUP($BT529,Prisudvikling!$CC$7:$KP$63,I$3)&gt;0,HLOOKUP($BT529,Prisudvikling!$CC$7:$KP$63,I$3),"")</f>
        <v>292</v>
      </c>
      <c r="J529" s="105">
        <f>IF(HLOOKUP($BT529,Prisudvikling!$CC$7:$KP$63,J$3)&gt;0,HLOOKUP($BT529,Prisudvikling!$CC$7:$KP$63,J$3),"")</f>
        <v>722</v>
      </c>
      <c r="K529" s="105">
        <f>IF(HLOOKUP($BT529,Prisudvikling!$CC$7:$KP$63,K$3)&gt;0,HLOOKUP($BT529,Prisudvikling!$CC$7:$KP$63,K$3),"")</f>
        <v>201.75</v>
      </c>
      <c r="L529" s="105">
        <f>IF(HLOOKUP($BT529,Prisudvikling!$CC$7:$KP$63,L$3)&gt;0,HLOOKUP($BT529,Prisudvikling!$CC$7:$KP$63,L$3),"")</f>
        <v>229.38</v>
      </c>
      <c r="M529" s="105">
        <f>IF(HLOOKUP($BT529,Prisudvikling!$CC$7:$KP$63,M$3)&gt;0,HLOOKUP($BT529,Prisudvikling!$CC$7:$KP$63,M$3),"")</f>
        <v>220.25</v>
      </c>
      <c r="N529" s="105">
        <f>IF(HLOOKUP($BT529,Prisudvikling!$CC$7:$KP$63,N$3)&gt;0,HLOOKUP($BT529,Prisudvikling!$CC$7:$KP$63,N$3),"")</f>
        <v>1147</v>
      </c>
      <c r="O529" s="105">
        <f>IF(HLOOKUP($BT529,Prisudvikling!$CC$7:$KP$63,O$3)&gt;0,HLOOKUP($BT529,Prisudvikling!$CC$7:$KP$63,O$3),"")</f>
        <v>546.33333333333337</v>
      </c>
      <c r="P529" s="105">
        <f>IF(HLOOKUP($BT529,Prisudvikling!$CC$7:$KP$63,P$3)&gt;0,HLOOKUP($BT529,Prisudvikling!$CC$7:$KP$63,P$3),"")</f>
        <v>560</v>
      </c>
      <c r="Q529" s="105">
        <f>IF(HLOOKUP($BT529,Prisudvikling!$CC$7:$KP$63,Q$3)&gt;0,HLOOKUP($BT529,Prisudvikling!$CC$7:$KP$63,Q$3),"")</f>
        <v>1240</v>
      </c>
      <c r="R529" s="105">
        <f>IF(HLOOKUP($BT529,Prisudvikling!$CC$7:$KP$63,R$3)&gt;0,HLOOKUP($BT529,Prisudvikling!$CC$7:$KP$63,R$3),"")</f>
        <v>932</v>
      </c>
      <c r="S529" s="105">
        <f>IF(HLOOKUP($BT529,Prisudvikling!$CC$7:$KP$63,S$3)&gt;0,HLOOKUP($BT529,Prisudvikling!$CC$7:$KP$63,S$3),"")</f>
        <v>592</v>
      </c>
      <c r="T529" s="105">
        <f>IF(HLOOKUP($BT529,Prisudvikling!$CC$7:$KP$63,T$3)&gt;0,HLOOKUP($BT529,Prisudvikling!$CC$7:$KP$63,T$3),"")</f>
        <v>594</v>
      </c>
      <c r="U529" s="105">
        <f>IF(HLOOKUP($BT529,Prisudvikling!$CC$7:$KP$63,U$3)&gt;0,HLOOKUP($BT529,Prisudvikling!$CC$7:$KP$63,U$3),"")</f>
        <v>227.88</v>
      </c>
      <c r="V529" s="105">
        <f>IF(HLOOKUP($BT529,Prisudvikling!$CC$7:$KP$63,V$3)&gt;0,HLOOKUP($BT529,Prisudvikling!$CC$7:$KP$63,V$3),"")</f>
        <v>236.5</v>
      </c>
      <c r="W529" s="105">
        <f>IF(HLOOKUP($BT529,Prisudvikling!$CC$7:$KP$63,W$3)&gt;0,HLOOKUP($BT529,Prisudvikling!$CC$7:$KP$63,W$3),"")</f>
        <v>268.94</v>
      </c>
      <c r="X529" s="32" t="str">
        <f>IF(HLOOKUP($BT529,Prisudvikling!$CC$7:$KP$63,X$3)&gt;0,HLOOKUP($BT529,Prisudvikling!$CC$7:$KP$63,X$3),"")</f>
        <v/>
      </c>
      <c r="Y529" s="32">
        <f>IF(HLOOKUP($BT529,Prisudvikling!$CC$7:$KP$63,Y$3)&gt;0,HLOOKUP($BT529,Prisudvikling!$CC$7:$KP$63,Y$3),"")</f>
        <v>1.3498539337161279</v>
      </c>
      <c r="Z529" s="32">
        <f>IF(HLOOKUP($BT529,Prisudvikling!$CC$7:$KP$63,Z$3)&gt;0,HLOOKUP($BT529,Prisudvikling!$CC$7:$KP$63,Z$3),"")</f>
        <v>5</v>
      </c>
      <c r="AA529" s="32">
        <f>IF(HLOOKUP($BT529,Prisudvikling!$CC$7:$KP$63,AA$3)&gt;0,HLOOKUP($BT529,Prisudvikling!$CC$7:$KP$63,AA$3),"")</f>
        <v>2</v>
      </c>
      <c r="AB529" s="32">
        <f>IF(HLOOKUP($BT529,Prisudvikling!$CC$7:$KP$63,AB$3)&gt;0,HLOOKUP($BT529,Prisudvikling!$CC$7:$KP$63,AB$3),"")</f>
        <v>8.5</v>
      </c>
      <c r="AC529" s="32">
        <f>IF(HLOOKUP($BT529,Prisudvikling!$CC$7:$KP$63,AC$3)&gt;0,HLOOKUP($BT529,Prisudvikling!$CC$7:$KP$63,AC$3),"")</f>
        <v>8.25</v>
      </c>
      <c r="AD529" s="32" t="str">
        <f>IF(HLOOKUP($BT529,Prisudvikling!$CC$7:$KP$63,AD$3)&gt;0,HLOOKUP($BT529,Prisudvikling!$CC$7:$KP$63,AD$3),"")</f>
        <v/>
      </c>
      <c r="AE529" s="32" t="str">
        <f>IF(HLOOKUP($BT529,Prisudvikling!$CC$7:$KP$63,AE$3)&gt;0,HLOOKUP($BT529,Prisudvikling!$CC$7:$KP$63,AE$3),"")</f>
        <v/>
      </c>
      <c r="AF529" s="32">
        <f>IF(HLOOKUP($BT529,Prisudvikling!$CC$7:$KP$63,AF$3)&gt;0,HLOOKUP($BT529,Prisudvikling!$CC$7:$KP$63,AF$3),"")</f>
        <v>1070</v>
      </c>
      <c r="AG529" s="32">
        <f>IF(HLOOKUP($BT529,Prisudvikling!$CC$7:$KP$63,AG$3)&gt;0,HLOOKUP($BT529,Prisudvikling!$CC$7:$KP$63,AG$3),"")</f>
        <v>3950</v>
      </c>
      <c r="AH529" s="32">
        <f>IF(HLOOKUP($BT529,Prisudvikling!$CC$7:$KP$63,AH$3)&gt;0,HLOOKUP($BT529,Prisudvikling!$CC$7:$KP$63,AH$3),"")</f>
        <v>1580</v>
      </c>
      <c r="AI529" s="32">
        <f>IF(HLOOKUP($BT529,Prisudvikling!$CC$7:$KP$63,AI$3)&gt;0,HLOOKUP($BT529,Prisudvikling!$CC$7:$KP$63,AI$3),"")</f>
        <v>6710</v>
      </c>
      <c r="AJ529" s="32">
        <f>IF(HLOOKUP($BT529,Prisudvikling!$CC$7:$KP$63,AJ$3)&gt;0,HLOOKUP($BT529,Prisudvikling!$CC$7:$KP$63,AJ$3),"")</f>
        <v>6510</v>
      </c>
      <c r="AK529" s="32" t="str">
        <f>IF(HLOOKUP($BT529,Prisudvikling!$CC$7:$KP$63,AK$3)&gt;0,HLOOKUP($BT529,Prisudvikling!$CC$7:$KP$63,AK$3),"")</f>
        <v xml:space="preserve"> </v>
      </c>
      <c r="AL529" s="32" t="str">
        <f>IF(HLOOKUP($BT529,Prisudvikling!$CC$7:$KP$63,AL$3)&gt;0,HLOOKUP($BT529,Prisudvikling!$CC$7:$KP$63,AL$3),"")</f>
        <v/>
      </c>
      <c r="AM529" s="32" t="str">
        <f>IF(HLOOKUP($BT529,Prisudvikling!$CC$7:$KP$63,AM$3)&gt;0,HLOOKUP($BT529,Prisudvikling!$CC$7:$KP$63,AM$3),"")</f>
        <v/>
      </c>
      <c r="AN529" s="113">
        <f>IF(HLOOKUP($BT529,Prisudvikling!$CC$7:$KP$63,AN$3)&gt;0,HLOOKUP($BT529,Prisudvikling!$CC$7:$KP$63,AN$3),"")</f>
        <v>191.82640294322655</v>
      </c>
      <c r="AO529" s="113">
        <f>IF(HLOOKUP($BT529,Prisudvikling!$CC$7:$KP$63,AO$3)&gt;0,HLOOKUP($BT529,Prisudvikling!$CC$7:$KP$63,AO$3),"")</f>
        <v>199.8</v>
      </c>
      <c r="AP529" s="113">
        <f>IF(HLOOKUP($BT529,Prisudvikling!$CC$7:$KP$63,AP$3)&gt;0,HLOOKUP($BT529,Prisudvikling!$CC$7:$KP$63,AP$3),"")</f>
        <v>193.55899252562807</v>
      </c>
      <c r="AQ529" s="113">
        <f>IF(HLOOKUP($BT529,Prisudvikling!$CC$7:$KP$63,AQ$3)&gt;0,HLOOKUP($BT529,Prisudvikling!$CC$7:$KP$63,AQ$3),"")</f>
        <v>163.95597923546961</v>
      </c>
      <c r="AR529" s="113">
        <f>IF(HLOOKUP($BT529,Prisudvikling!$CC$7:$KP$63,AR$3)&gt;0,HLOOKUP($BT529,Prisudvikling!$CC$7:$KP$63,AR$3),"")</f>
        <v>172</v>
      </c>
      <c r="AS529" s="113">
        <f>IF(HLOOKUP($BT529,Prisudvikling!$CC$7:$KP$63,AS$3)&gt;0,HLOOKUP($BT529,Prisudvikling!$CC$7:$KP$63,AS$3),"")</f>
        <v>154.36658018188018</v>
      </c>
      <c r="AT529" s="113">
        <f>IF(HLOOKUP($BT529,Prisudvikling!$CC$7:$KP$63,AT$3)&gt;0,HLOOKUP($BT529,Prisudvikling!$CC$7:$KP$63,AT$3),"")</f>
        <v>140.20281074504817</v>
      </c>
      <c r="AU529" s="113">
        <f>IF(HLOOKUP($BT529,Prisudvikling!$CC$7:$KP$63,AU$3)&gt;0,HLOOKUP($BT529,Prisudvikling!$CC$7:$KP$63,AU$3),"")</f>
        <v>148.19999999999999</v>
      </c>
      <c r="AV529" s="113" t="str">
        <f>IF(HLOOKUP($BT529,Prisudvikling!$CC$7:$KP$63,AV$3)&gt;0,HLOOKUP($BT529,Prisudvikling!$CC$7:$KP$63,AV$3),"")</f>
        <v/>
      </c>
      <c r="AW529" s="113">
        <f>IF(HLOOKUP($BT529,Prisudvikling!$CC$7:$KP$63,AW$3)&gt;0,HLOOKUP($BT529,Prisudvikling!$CC$7:$KP$63,AW$3),"")</f>
        <v>162.00395403227756</v>
      </c>
      <c r="AX529" s="113">
        <f>IF(HLOOKUP($BT529,Prisudvikling!$CC$7:$KP$63,AX$3)&gt;0,HLOOKUP($BT529,Prisudvikling!$CC$7:$KP$63,AX$3),"")</f>
        <v>170</v>
      </c>
      <c r="BT529">
        <f t="shared" si="32"/>
        <v>206</v>
      </c>
    </row>
    <row r="530" spans="1:72" x14ac:dyDescent="0.2">
      <c r="A530" s="82">
        <f>IF(HLOOKUP($BT530,Prisudvikling!$CC$7:$KP$63,D$3)&gt;0,YEAR(C530),0)</f>
        <v>2015</v>
      </c>
      <c r="B530" s="82">
        <f>IF(HLOOKUP($BT530,Prisudvikling!$CC$7:$KP$63,D$3)&gt;0,MONTH(C530),0)</f>
        <v>9</v>
      </c>
      <c r="C530" s="65">
        <f>IF(HLOOKUP($BT530,Prisudvikling!$CC$7:$KP$63,D$3)&gt;0,HLOOKUP($BT530,Prisudvikling!$CC$7:$KP$63,C$3),"")</f>
        <v>42258</v>
      </c>
      <c r="D530" s="105">
        <f>IF(HLOOKUP($BT530,Prisudvikling!$CC$7:$KP$63,D$3)&gt;0,HLOOKUP($BT530,Prisudvikling!$CC$7:$KP$63,D$3),"")</f>
        <v>126.75</v>
      </c>
      <c r="E530" s="105">
        <f>IF(HLOOKUP($BT530,Prisudvikling!$CC$7:$KP$63,E$3)&gt;0,HLOOKUP($BT530,Prisudvikling!$CC$7:$KP$63,E$3),"")</f>
        <v>123.38</v>
      </c>
      <c r="F530" s="105">
        <f>IF(HLOOKUP($BT530,Prisudvikling!$CC$7:$KP$63,F$3)&gt;0,HLOOKUP($BT530,Prisudvikling!$CC$7:$KP$63,F$3),"")</f>
        <v>121.33333333333333</v>
      </c>
      <c r="G530" s="105">
        <f>IF(HLOOKUP($BT530,Prisudvikling!$CC$7:$KP$63,G$3)&gt;0,HLOOKUP($BT530,Prisudvikling!$CC$7:$KP$63,G$3),"")</f>
        <v>155</v>
      </c>
      <c r="H530" s="105">
        <f>IF(HLOOKUP($BT530,Prisudvikling!$CC$7:$KP$63,H$3)&gt;0,HLOOKUP($BT530,Prisudvikling!$CC$7:$KP$63,H$3),"")</f>
        <v>106.88</v>
      </c>
      <c r="I530" s="105">
        <f>IF(HLOOKUP($BT530,Prisudvikling!$CC$7:$KP$63,I$3)&gt;0,HLOOKUP($BT530,Prisudvikling!$CC$7:$KP$63,I$3),"")</f>
        <v>272.5</v>
      </c>
      <c r="J530" s="105">
        <f>IF(HLOOKUP($BT530,Prisudvikling!$CC$7:$KP$63,J$3)&gt;0,HLOOKUP($BT530,Prisudvikling!$CC$7:$KP$63,J$3),"")</f>
        <v>714</v>
      </c>
      <c r="K530" s="105">
        <f>IF(HLOOKUP($BT530,Prisudvikling!$CC$7:$KP$63,K$3)&gt;0,HLOOKUP($BT530,Prisudvikling!$CC$7:$KP$63,K$3),"")</f>
        <v>202.25</v>
      </c>
      <c r="L530" s="105">
        <f>IF(HLOOKUP($BT530,Prisudvikling!$CC$7:$KP$63,L$3)&gt;0,HLOOKUP($BT530,Prisudvikling!$CC$7:$KP$63,L$3),"")</f>
        <v>214.75</v>
      </c>
      <c r="M530" s="105">
        <f>IF(HLOOKUP($BT530,Prisudvikling!$CC$7:$KP$63,M$3)&gt;0,HLOOKUP($BT530,Prisudvikling!$CC$7:$KP$63,M$3),"")</f>
        <v>212</v>
      </c>
      <c r="N530" s="105">
        <f>IF(HLOOKUP($BT530,Prisudvikling!$CC$7:$KP$63,N$3)&gt;0,HLOOKUP($BT530,Prisudvikling!$CC$7:$KP$63,N$3),"")</f>
        <v>1144.25</v>
      </c>
      <c r="O530" s="105">
        <f>IF(HLOOKUP($BT530,Prisudvikling!$CC$7:$KP$63,O$3)&gt;0,HLOOKUP($BT530,Prisudvikling!$CC$7:$KP$63,O$3),"")</f>
        <v>485.25</v>
      </c>
      <c r="P530" s="105">
        <f>IF(HLOOKUP($BT530,Prisudvikling!$CC$7:$KP$63,P$3)&gt;0,HLOOKUP($BT530,Prisudvikling!$CC$7:$KP$63,P$3),"")</f>
        <v>560</v>
      </c>
      <c r="Q530" s="105">
        <f>IF(HLOOKUP($BT530,Prisudvikling!$CC$7:$KP$63,Q$3)&gt;0,HLOOKUP($BT530,Prisudvikling!$CC$7:$KP$63,Q$3),"")</f>
        <v>1240</v>
      </c>
      <c r="R530" s="105">
        <f>IF(HLOOKUP($BT530,Prisudvikling!$CC$7:$KP$63,R$3)&gt;0,HLOOKUP($BT530,Prisudvikling!$CC$7:$KP$63,R$3),"")</f>
        <v>932</v>
      </c>
      <c r="S530" s="105">
        <f>IF(HLOOKUP($BT530,Prisudvikling!$CC$7:$KP$63,S$3)&gt;0,HLOOKUP($BT530,Prisudvikling!$CC$7:$KP$63,S$3),"")</f>
        <v>592</v>
      </c>
      <c r="T530" s="105">
        <f>IF(HLOOKUP($BT530,Prisudvikling!$CC$7:$KP$63,T$3)&gt;0,HLOOKUP($BT530,Prisudvikling!$CC$7:$KP$63,T$3),"")</f>
        <v>594</v>
      </c>
      <c r="U530" s="105">
        <f>IF(HLOOKUP($BT530,Prisudvikling!$CC$7:$KP$63,U$3)&gt;0,HLOOKUP($BT530,Prisudvikling!$CC$7:$KP$63,U$3),"")</f>
        <v>218.13</v>
      </c>
      <c r="V530" s="105">
        <f>IF(HLOOKUP($BT530,Prisudvikling!$CC$7:$KP$63,V$3)&gt;0,HLOOKUP($BT530,Prisudvikling!$CC$7:$KP$63,V$3),"")</f>
        <v>226.81</v>
      </c>
      <c r="W530" s="105">
        <f>IF(HLOOKUP($BT530,Prisudvikling!$CC$7:$KP$63,W$3)&gt;0,HLOOKUP($BT530,Prisudvikling!$CC$7:$KP$63,W$3),"")</f>
        <v>256.94</v>
      </c>
      <c r="X530" s="32" t="str">
        <f>IF(HLOOKUP($BT530,Prisudvikling!$CC$7:$KP$63,X$3)&gt;0,HLOOKUP($BT530,Prisudvikling!$CC$7:$KP$63,X$3),"")</f>
        <v/>
      </c>
      <c r="Y530" s="32">
        <f>IF(HLOOKUP($BT530,Prisudvikling!$CC$7:$KP$63,Y$3)&gt;0,HLOOKUP($BT530,Prisudvikling!$CC$7:$KP$63,Y$3),"")</f>
        <v>1.3431382425036098</v>
      </c>
      <c r="Z530" s="32">
        <f>IF(HLOOKUP($BT530,Prisudvikling!$CC$7:$KP$63,Z$3)&gt;0,HLOOKUP($BT530,Prisudvikling!$CC$7:$KP$63,Z$3),"")</f>
        <v>4.9864007252946507</v>
      </c>
      <c r="AA530" s="32">
        <f>IF(HLOOKUP($BT530,Prisudvikling!$CC$7:$KP$63,AA$3)&gt;0,HLOOKUP($BT530,Prisudvikling!$CC$7:$KP$63,AA$3),"")</f>
        <v>1.9055773815519963</v>
      </c>
      <c r="AB530" s="32">
        <f>IF(HLOOKUP($BT530,Prisudvikling!$CC$7:$KP$63,AB$3)&gt;0,HLOOKUP($BT530,Prisudvikling!$CC$7:$KP$63,AB$3),"")</f>
        <v>8.3190624895067327</v>
      </c>
      <c r="AC530" s="32">
        <f>IF(HLOOKUP($BT530,Prisudvikling!$CC$7:$KP$63,AC$3)&gt;0,HLOOKUP($BT530,Prisudvikling!$CC$7:$KP$63,AC$3),"")</f>
        <v>8</v>
      </c>
      <c r="AD530" s="32" t="str">
        <f>IF(HLOOKUP($BT530,Prisudvikling!$CC$7:$KP$63,AD$3)&gt;0,HLOOKUP($BT530,Prisudvikling!$CC$7:$KP$63,AD$3),"")</f>
        <v/>
      </c>
      <c r="AE530" s="32" t="str">
        <f>IF(HLOOKUP($BT530,Prisudvikling!$CC$7:$KP$63,AE$3)&gt;0,HLOOKUP($BT530,Prisudvikling!$CC$7:$KP$63,AE$3),"")</f>
        <v/>
      </c>
      <c r="AF530" s="32">
        <f>IF(HLOOKUP($BT530,Prisudvikling!$CC$7:$KP$63,AF$3)&gt;0,HLOOKUP($BT530,Prisudvikling!$CC$7:$KP$63,AF$3),"")</f>
        <v>1060</v>
      </c>
      <c r="AG530" s="32">
        <f>IF(HLOOKUP($BT530,Prisudvikling!$CC$7:$KP$63,AG$3)&gt;0,HLOOKUP($BT530,Prisudvikling!$CC$7:$KP$63,AG$3),"")</f>
        <v>3940</v>
      </c>
      <c r="AH530" s="32">
        <f>IF(HLOOKUP($BT530,Prisudvikling!$CC$7:$KP$63,AH$3)&gt;0,HLOOKUP($BT530,Prisudvikling!$CC$7:$KP$63,AH$3),"")</f>
        <v>1500</v>
      </c>
      <c r="AI530" s="32">
        <f>IF(HLOOKUP($BT530,Prisudvikling!$CC$7:$KP$63,AI$3)&gt;0,HLOOKUP($BT530,Prisudvikling!$CC$7:$KP$63,AI$3),"")</f>
        <v>6570</v>
      </c>
      <c r="AJ530" s="32">
        <f>IF(HLOOKUP($BT530,Prisudvikling!$CC$7:$KP$63,AJ$3)&gt;0,HLOOKUP($BT530,Prisudvikling!$CC$7:$KP$63,AJ$3),"")</f>
        <v>6310</v>
      </c>
      <c r="AK530" s="32" t="str">
        <f>IF(HLOOKUP($BT530,Prisudvikling!$CC$7:$KP$63,AK$3)&gt;0,HLOOKUP($BT530,Prisudvikling!$CC$7:$KP$63,AK$3),"")</f>
        <v xml:space="preserve"> </v>
      </c>
      <c r="AL530" s="32" t="str">
        <f>IF(HLOOKUP($BT530,Prisudvikling!$CC$7:$KP$63,AL$3)&gt;0,HLOOKUP($BT530,Prisudvikling!$CC$7:$KP$63,AL$3),"")</f>
        <v/>
      </c>
      <c r="AM530" s="32" t="str">
        <f>IF(HLOOKUP($BT530,Prisudvikling!$CC$7:$KP$63,AM$3)&gt;0,HLOOKUP($BT530,Prisudvikling!$CC$7:$KP$63,AM$3),"")</f>
        <v/>
      </c>
      <c r="AN530" s="113">
        <f>IF(HLOOKUP($BT530,Prisudvikling!$CC$7:$KP$63,AN$3)&gt;0,HLOOKUP($BT530,Prisudvikling!$CC$7:$KP$63,AN$3),"")</f>
        <v>178.23841266374524</v>
      </c>
      <c r="AO530" s="113">
        <f>IF(HLOOKUP($BT530,Prisudvikling!$CC$7:$KP$63,AO$3)&gt;0,HLOOKUP($BT530,Prisudvikling!$CC$7:$KP$63,AO$3),"")</f>
        <v>186.2</v>
      </c>
      <c r="AP530" s="113">
        <f>IF(HLOOKUP($BT530,Prisudvikling!$CC$7:$KP$63,AP$3)&gt;0,HLOOKUP($BT530,Prisudvikling!$CC$7:$KP$63,AP$3),"")</f>
        <v>180.25550382992614</v>
      </c>
      <c r="AQ530" s="113">
        <f>IF(HLOOKUP($BT530,Prisudvikling!$CC$7:$KP$63,AQ$3)&gt;0,HLOOKUP($BT530,Prisudvikling!$CC$7:$KP$63,AQ$3),"")</f>
        <v>151.4893519498448</v>
      </c>
      <c r="AR530" s="113">
        <f>IF(HLOOKUP($BT530,Prisudvikling!$CC$7:$KP$63,AR$3)&gt;0,HLOOKUP($BT530,Prisudvikling!$CC$7:$KP$63,AR$3),"")</f>
        <v>159.5</v>
      </c>
      <c r="AS530" s="113">
        <f>IF(HLOOKUP($BT530,Prisudvikling!$CC$7:$KP$63,AS$3)&gt;0,HLOOKUP($BT530,Prisudvikling!$CC$7:$KP$63,AS$3),"")</f>
        <v>141.82735040970209</v>
      </c>
      <c r="AT530" s="113">
        <f>IF(HLOOKUP($BT530,Prisudvikling!$CC$7:$KP$63,AT$3)&gt;0,HLOOKUP($BT530,Prisudvikling!$CC$7:$KP$63,AT$3),"")</f>
        <v>130.41115519542166</v>
      </c>
      <c r="AU530" s="113">
        <f>IF(HLOOKUP($BT530,Prisudvikling!$CC$7:$KP$63,AU$3)&gt;0,HLOOKUP($BT530,Prisudvikling!$CC$7:$KP$63,AU$3),"")</f>
        <v>138.4</v>
      </c>
      <c r="AV530" s="113" t="str">
        <f>IF(HLOOKUP($BT530,Prisudvikling!$CC$7:$KP$63,AV$3)&gt;0,HLOOKUP($BT530,Prisudvikling!$CC$7:$KP$63,AV$3),"")</f>
        <v/>
      </c>
      <c r="AW530" s="113">
        <f>IF(HLOOKUP($BT530,Prisudvikling!$CC$7:$KP$63,AW$3)&gt;0,HLOOKUP($BT530,Prisudvikling!$CC$7:$KP$63,AW$3),"")</f>
        <v>149.32793814868324</v>
      </c>
      <c r="AX530" s="113">
        <f>IF(HLOOKUP($BT530,Prisudvikling!$CC$7:$KP$63,AX$3)&gt;0,HLOOKUP($BT530,Prisudvikling!$CC$7:$KP$63,AX$3),"")</f>
        <v>157.30000000000001</v>
      </c>
      <c r="BT530">
        <f t="shared" si="32"/>
        <v>207</v>
      </c>
    </row>
    <row r="531" spans="1:72" x14ac:dyDescent="0.2">
      <c r="A531" s="82">
        <f>IF(HLOOKUP($BT531,Prisudvikling!$CC$7:$KP$63,D$3)&gt;0,YEAR(C531),0)</f>
        <v>2015</v>
      </c>
      <c r="B531" s="82">
        <f>IF(HLOOKUP($BT531,Prisudvikling!$CC$7:$KP$63,D$3)&gt;0,MONTH(C531),0)</f>
        <v>10</v>
      </c>
      <c r="C531" s="65">
        <f>IF(HLOOKUP($BT531,Prisudvikling!$CC$7:$KP$63,D$3)&gt;0,HLOOKUP($BT531,Prisudvikling!$CC$7:$KP$63,C$3),"")</f>
        <v>42286</v>
      </c>
      <c r="D531" s="105">
        <f>IF(HLOOKUP($BT531,Prisudvikling!$CC$7:$KP$63,D$3)&gt;0,HLOOKUP($BT531,Prisudvikling!$CC$7:$KP$63,D$3),"")</f>
        <v>124</v>
      </c>
      <c r="E531" s="105">
        <f>IF(HLOOKUP($BT531,Prisudvikling!$CC$7:$KP$63,E$3)&gt;0,HLOOKUP($BT531,Prisudvikling!$CC$7:$KP$63,E$3),"")</f>
        <v>122.5</v>
      </c>
      <c r="F531" s="105">
        <f>IF(HLOOKUP($BT531,Prisudvikling!$CC$7:$KP$63,F$3)&gt;0,HLOOKUP($BT531,Prisudvikling!$CC$7:$KP$63,F$3),"")</f>
        <v>114</v>
      </c>
      <c r="G531" s="105">
        <f>IF(HLOOKUP($BT531,Prisudvikling!$CC$7:$KP$63,G$3)&gt;0,HLOOKUP($BT531,Prisudvikling!$CC$7:$KP$63,G$3),"")</f>
        <v>155</v>
      </c>
      <c r="H531" s="105">
        <f>IF(HLOOKUP($BT531,Prisudvikling!$CC$7:$KP$63,H$3)&gt;0,HLOOKUP($BT531,Prisudvikling!$CC$7:$KP$63,H$3),"")</f>
        <v>105.25</v>
      </c>
      <c r="I531" s="105">
        <f>IF(HLOOKUP($BT531,Prisudvikling!$CC$7:$KP$63,I$3)&gt;0,HLOOKUP($BT531,Prisudvikling!$CC$7:$KP$63,I$3),"")</f>
        <v>264.75</v>
      </c>
      <c r="J531" s="105">
        <f>IF(HLOOKUP($BT531,Prisudvikling!$CC$7:$KP$63,J$3)&gt;0,HLOOKUP($BT531,Prisudvikling!$CC$7:$KP$63,J$3),"")</f>
        <v>696</v>
      </c>
      <c r="K531" s="105">
        <f>IF(HLOOKUP($BT531,Prisudvikling!$CC$7:$KP$63,K$3)&gt;0,HLOOKUP($BT531,Prisudvikling!$CC$7:$KP$63,K$3),"")</f>
        <v>190</v>
      </c>
      <c r="L531" s="105">
        <f>IF(HLOOKUP($BT531,Prisudvikling!$CC$7:$KP$63,L$3)&gt;0,HLOOKUP($BT531,Prisudvikling!$CC$7:$KP$63,L$3),"")</f>
        <v>200.25</v>
      </c>
      <c r="M531" s="105">
        <f>IF(HLOOKUP($BT531,Prisudvikling!$CC$7:$KP$63,M$3)&gt;0,HLOOKUP($BT531,Prisudvikling!$CC$7:$KP$63,M$3),"")</f>
        <v>203.25</v>
      </c>
      <c r="N531" s="105">
        <f>IF(HLOOKUP($BT531,Prisudvikling!$CC$7:$KP$63,N$3)&gt;0,HLOOKUP($BT531,Prisudvikling!$CC$7:$KP$63,N$3),"")</f>
        <v>1135.5</v>
      </c>
      <c r="O531" s="105">
        <f>IF(HLOOKUP($BT531,Prisudvikling!$CC$7:$KP$63,O$3)&gt;0,HLOOKUP($BT531,Prisudvikling!$CC$7:$KP$63,O$3),"")</f>
        <v>476.25</v>
      </c>
      <c r="P531" s="105">
        <f>IF(HLOOKUP($BT531,Prisudvikling!$CC$7:$KP$63,P$3)&gt;0,HLOOKUP($BT531,Prisudvikling!$CC$7:$KP$63,P$3),"")</f>
        <v>560</v>
      </c>
      <c r="Q531" s="105">
        <f>IF(HLOOKUP($BT531,Prisudvikling!$CC$7:$KP$63,Q$3)&gt;0,HLOOKUP($BT531,Prisudvikling!$CC$7:$KP$63,Q$3),"")</f>
        <v>1240</v>
      </c>
      <c r="R531" s="105">
        <f>IF(HLOOKUP($BT531,Prisudvikling!$CC$7:$KP$63,R$3)&gt;0,HLOOKUP($BT531,Prisudvikling!$CC$7:$KP$63,R$3),"")</f>
        <v>932</v>
      </c>
      <c r="S531" s="105">
        <f>IF(HLOOKUP($BT531,Prisudvikling!$CC$7:$KP$63,S$3)&gt;0,HLOOKUP($BT531,Prisudvikling!$CC$7:$KP$63,S$3),"")</f>
        <v>592</v>
      </c>
      <c r="T531" s="105">
        <f>IF(HLOOKUP($BT531,Prisudvikling!$CC$7:$KP$63,T$3)&gt;0,HLOOKUP($BT531,Prisudvikling!$CC$7:$KP$63,T$3),"")</f>
        <v>594</v>
      </c>
      <c r="U531" s="105">
        <f>IF(HLOOKUP($BT531,Prisudvikling!$CC$7:$KP$63,U$3)&gt;0,HLOOKUP($BT531,Prisudvikling!$CC$7:$KP$63,U$3),"")</f>
        <v>216.13</v>
      </c>
      <c r="V531" s="105">
        <f>IF(HLOOKUP($BT531,Prisudvikling!$CC$7:$KP$63,V$3)&gt;0,HLOOKUP($BT531,Prisudvikling!$CC$7:$KP$63,V$3),"")</f>
        <v>221.5</v>
      </c>
      <c r="W531" s="105">
        <f>IF(HLOOKUP($BT531,Prisudvikling!$CC$7:$KP$63,W$3)&gt;0,HLOOKUP($BT531,Prisudvikling!$CC$7:$KP$63,W$3),"")</f>
        <v>250.69</v>
      </c>
      <c r="X531" s="32" t="str">
        <f>IF(HLOOKUP($BT531,Prisudvikling!$CC$7:$KP$63,X$3)&gt;0,HLOOKUP($BT531,Prisudvikling!$CC$7:$KP$63,X$3),"")</f>
        <v/>
      </c>
      <c r="Y531" s="32">
        <f>IF(HLOOKUP($BT531,Prisudvikling!$CC$7:$KP$63,Y$3)&gt;0,HLOOKUP($BT531,Prisudvikling!$CC$7:$KP$63,Y$3),"")</f>
        <v>1.3</v>
      </c>
      <c r="Z531" s="32">
        <f>IF(HLOOKUP($BT531,Prisudvikling!$CC$7:$KP$63,Z$3)&gt;0,HLOOKUP($BT531,Prisudvikling!$CC$7:$KP$63,Z$3),"")</f>
        <v>4.7</v>
      </c>
      <c r="AA531" s="32">
        <f>IF(HLOOKUP($BT531,Prisudvikling!$CC$7:$KP$63,AA$3)&gt;0,HLOOKUP($BT531,Prisudvikling!$CC$7:$KP$63,AA$3),"")</f>
        <v>1.7662267888922469</v>
      </c>
      <c r="AB531" s="32">
        <f>IF(HLOOKUP($BT531,Prisudvikling!$CC$7:$KP$63,AB$3)&gt;0,HLOOKUP($BT531,Prisudvikling!$CC$7:$KP$63,AB$3),"")</f>
        <v>8</v>
      </c>
      <c r="AC531" s="32">
        <f>IF(HLOOKUP($BT531,Prisudvikling!$CC$7:$KP$63,AC$3)&gt;0,HLOOKUP($BT531,Prisudvikling!$CC$7:$KP$63,AC$3),"")</f>
        <v>8</v>
      </c>
      <c r="AD531" s="32" t="str">
        <f>IF(HLOOKUP($BT531,Prisudvikling!$CC$7:$KP$63,AD$3)&gt;0,HLOOKUP($BT531,Prisudvikling!$CC$7:$KP$63,AD$3),"")</f>
        <v/>
      </c>
      <c r="AE531" s="32" t="str">
        <f>IF(HLOOKUP($BT531,Prisudvikling!$CC$7:$KP$63,AE$3)&gt;0,HLOOKUP($BT531,Prisudvikling!$CC$7:$KP$63,AE$3),"")</f>
        <v/>
      </c>
      <c r="AF531" s="32">
        <f>IF(HLOOKUP($BT531,Prisudvikling!$CC$7:$KP$63,AF$3)&gt;0,HLOOKUP($BT531,Prisudvikling!$CC$7:$KP$63,AF$3),"")</f>
        <v>1030</v>
      </c>
      <c r="AG531" s="32">
        <f>IF(HLOOKUP($BT531,Prisudvikling!$CC$7:$KP$63,AG$3)&gt;0,HLOOKUP($BT531,Prisudvikling!$CC$7:$KP$63,AG$3),"")</f>
        <v>3710</v>
      </c>
      <c r="AH531" s="32">
        <f>IF(HLOOKUP($BT531,Prisudvikling!$CC$7:$KP$63,AH$3)&gt;0,HLOOKUP($BT531,Prisudvikling!$CC$7:$KP$63,AH$3),"")</f>
        <v>1390</v>
      </c>
      <c r="AI531" s="32">
        <f>IF(HLOOKUP($BT531,Prisudvikling!$CC$7:$KP$63,AI$3)&gt;0,HLOOKUP($BT531,Prisudvikling!$CC$7:$KP$63,AI$3),"")</f>
        <v>6310</v>
      </c>
      <c r="AJ531" s="32">
        <f>IF(HLOOKUP($BT531,Prisudvikling!$CC$7:$KP$63,AJ$3)&gt;0,HLOOKUP($BT531,Prisudvikling!$CC$7:$KP$63,AJ$3),"")</f>
        <v>6310</v>
      </c>
      <c r="AK531" s="32" t="str">
        <f>IF(HLOOKUP($BT531,Prisudvikling!$CC$7:$KP$63,AK$3)&gt;0,HLOOKUP($BT531,Prisudvikling!$CC$7:$KP$63,AK$3),"")</f>
        <v xml:space="preserve"> </v>
      </c>
      <c r="AL531" s="32" t="str">
        <f>IF(HLOOKUP($BT531,Prisudvikling!$CC$7:$KP$63,AL$3)&gt;0,HLOOKUP($BT531,Prisudvikling!$CC$7:$KP$63,AL$3),"")</f>
        <v/>
      </c>
      <c r="AM531" s="32" t="str">
        <f>IF(HLOOKUP($BT531,Prisudvikling!$CC$7:$KP$63,AM$3)&gt;0,HLOOKUP($BT531,Prisudvikling!$CC$7:$KP$63,AM$3),"")</f>
        <v/>
      </c>
      <c r="AN531" s="113">
        <f>IF(HLOOKUP($BT531,Prisudvikling!$CC$7:$KP$63,AN$3)&gt;0,HLOOKUP($BT531,Prisudvikling!$CC$7:$KP$63,AN$3),"")</f>
        <v>174.5750592904821</v>
      </c>
      <c r="AO531" s="113">
        <f>IF(HLOOKUP($BT531,Prisudvikling!$CC$7:$KP$63,AO$3)&gt;0,HLOOKUP($BT531,Prisudvikling!$CC$7:$KP$63,AO$3),"")</f>
        <v>182.6</v>
      </c>
      <c r="AP531" s="113">
        <f>IF(HLOOKUP($BT531,Prisudvikling!$CC$7:$KP$63,AP$3)&gt;0,HLOOKUP($BT531,Prisudvikling!$CC$7:$KP$63,AP$3),"")</f>
        <v>177.6052291574396</v>
      </c>
      <c r="AQ531" s="113">
        <f>IF(HLOOKUP($BT531,Prisudvikling!$CC$7:$KP$63,AQ$3)&gt;0,HLOOKUP($BT531,Prisudvikling!$CC$7:$KP$63,AQ$3),"")</f>
        <v>148.70986709286348</v>
      </c>
      <c r="AR531" s="113">
        <f>IF(HLOOKUP($BT531,Prisudvikling!$CC$7:$KP$63,AR$3)&gt;0,HLOOKUP($BT531,Prisudvikling!$CC$7:$KP$63,AR$3),"")</f>
        <v>156.69999999999999</v>
      </c>
      <c r="AS531" s="113">
        <f>IF(HLOOKUP($BT531,Prisudvikling!$CC$7:$KP$63,AS$3)&gt;0,HLOOKUP($BT531,Prisudvikling!$CC$7:$KP$63,AS$3),"")</f>
        <v>139.38657131177848</v>
      </c>
      <c r="AT531" s="113">
        <f>IF(HLOOKUP($BT531,Prisudvikling!$CC$7:$KP$63,AT$3)&gt;0,HLOOKUP($BT531,Prisudvikling!$CC$7:$KP$63,AT$3),"")</f>
        <v>128.00589709603364</v>
      </c>
      <c r="AU531" s="113">
        <f>IF(HLOOKUP($BT531,Prisudvikling!$CC$7:$KP$63,AU$3)&gt;0,HLOOKUP($BT531,Prisudvikling!$CC$7:$KP$63,AU$3),"")</f>
        <v>136</v>
      </c>
      <c r="AV531" s="113" t="str">
        <f>IF(HLOOKUP($BT531,Prisudvikling!$CC$7:$KP$63,AV$3)&gt;0,HLOOKUP($BT531,Prisudvikling!$CC$7:$KP$63,AV$3),"")</f>
        <v/>
      </c>
      <c r="AW531" s="113">
        <f>IF(HLOOKUP($BT531,Prisudvikling!$CC$7:$KP$63,AW$3)&gt;0,HLOOKUP($BT531,Prisudvikling!$CC$7:$KP$63,AW$3),"")</f>
        <v>146.32323531674166</v>
      </c>
      <c r="AX531" s="113">
        <f>IF(HLOOKUP($BT531,Prisudvikling!$CC$7:$KP$63,AX$3)&gt;0,HLOOKUP($BT531,Prisudvikling!$CC$7:$KP$63,AX$3),"")</f>
        <v>154.30000000000001</v>
      </c>
      <c r="BT531">
        <f t="shared" si="32"/>
        <v>208</v>
      </c>
    </row>
    <row r="532" spans="1:72" x14ac:dyDescent="0.2">
      <c r="A532" s="82">
        <f>IF(HLOOKUP($BT532,Prisudvikling!$CC$7:$KP$63,D$3)&gt;0,YEAR(C532),0)</f>
        <v>2015</v>
      </c>
      <c r="B532" s="82">
        <f>IF(HLOOKUP($BT532,Prisudvikling!$CC$7:$KP$63,D$3)&gt;0,MONTH(C532),0)</f>
        <v>11</v>
      </c>
      <c r="C532" s="65">
        <f>IF(HLOOKUP($BT532,Prisudvikling!$CC$7:$KP$63,D$3)&gt;0,HLOOKUP($BT532,Prisudvikling!$CC$7:$KP$63,C$3),"")</f>
        <v>42314</v>
      </c>
      <c r="D532" s="105">
        <f>IF(HLOOKUP($BT532,Prisudvikling!$CC$7:$KP$63,D$3)&gt;0,HLOOKUP($BT532,Prisudvikling!$CC$7:$KP$63,D$3),"")</f>
        <v>123</v>
      </c>
      <c r="E532" s="105">
        <f>IF(HLOOKUP($BT532,Prisudvikling!$CC$7:$KP$63,E$3)&gt;0,HLOOKUP($BT532,Prisudvikling!$CC$7:$KP$63,E$3),"")</f>
        <v>123</v>
      </c>
      <c r="F532" s="105">
        <f>IF(HLOOKUP($BT532,Prisudvikling!$CC$7:$KP$63,F$3)&gt;0,HLOOKUP($BT532,Prisudvikling!$CC$7:$KP$63,F$3),"")</f>
        <v>120</v>
      </c>
      <c r="G532" s="105">
        <f>IF(HLOOKUP($BT532,Prisudvikling!$CC$7:$KP$63,G$3)&gt;0,HLOOKUP($BT532,Prisudvikling!$CC$7:$KP$63,G$3),"")</f>
        <v>158</v>
      </c>
      <c r="H532" s="105">
        <f>IF(HLOOKUP($BT532,Prisudvikling!$CC$7:$KP$63,H$3)&gt;0,HLOOKUP($BT532,Prisudvikling!$CC$7:$KP$63,H$3),"")</f>
        <v>112.4375</v>
      </c>
      <c r="I532" s="105">
        <f>IF(HLOOKUP($BT532,Prisudvikling!$CC$7:$KP$63,I$3)&gt;0,HLOOKUP($BT532,Prisudvikling!$CC$7:$KP$63,I$3),"")</f>
        <v>264.25</v>
      </c>
      <c r="J532" s="105">
        <f>IF(HLOOKUP($BT532,Prisudvikling!$CC$7:$KP$63,J$3)&gt;0,HLOOKUP($BT532,Prisudvikling!$CC$7:$KP$63,J$3),"")</f>
        <v>696</v>
      </c>
      <c r="K532" s="105">
        <f>IF(HLOOKUP($BT532,Prisudvikling!$CC$7:$KP$63,K$3)&gt;0,HLOOKUP($BT532,Prisudvikling!$CC$7:$KP$63,K$3),"")</f>
        <v>197.75</v>
      </c>
      <c r="L532" s="105">
        <f>IF(HLOOKUP($BT532,Prisudvikling!$CC$7:$KP$63,L$3)&gt;0,HLOOKUP($BT532,Prisudvikling!$CC$7:$KP$63,L$3),"")</f>
        <v>199.25</v>
      </c>
      <c r="M532" s="105">
        <f>IF(HLOOKUP($BT532,Prisudvikling!$CC$7:$KP$63,M$3)&gt;0,HLOOKUP($BT532,Prisudvikling!$CC$7:$KP$63,M$3),"")</f>
        <v>189.5</v>
      </c>
      <c r="N532" s="105">
        <f>IF(HLOOKUP($BT532,Prisudvikling!$CC$7:$KP$63,N$3)&gt;0,HLOOKUP($BT532,Prisudvikling!$CC$7:$KP$63,N$3),"")</f>
        <v>1143.5</v>
      </c>
      <c r="O532" s="105">
        <f>IF(HLOOKUP($BT532,Prisudvikling!$CC$7:$KP$63,O$3)&gt;0,HLOOKUP($BT532,Prisudvikling!$CC$7:$KP$63,O$3),"")</f>
        <v>498.5</v>
      </c>
      <c r="P532" s="105" t="str">
        <f>IF(HLOOKUP($BT532,Prisudvikling!$CC$7:$KP$63,P$3)&gt;0,HLOOKUP($BT532,Prisudvikling!$CC$7:$KP$63,P$3),"")</f>
        <v/>
      </c>
      <c r="Q532" s="105">
        <f>IF(HLOOKUP($BT532,Prisudvikling!$CC$7:$KP$63,Q$3)&gt;0,HLOOKUP($BT532,Prisudvikling!$CC$7:$KP$63,Q$3),"")</f>
        <v>1220</v>
      </c>
      <c r="R532" s="105">
        <f>IF(HLOOKUP($BT532,Prisudvikling!$CC$7:$KP$63,R$3)&gt;0,HLOOKUP($BT532,Prisudvikling!$CC$7:$KP$63,R$3),"")</f>
        <v>884</v>
      </c>
      <c r="S532" s="105">
        <f>IF(HLOOKUP($BT532,Prisudvikling!$CC$7:$KP$63,S$3)&gt;0,HLOOKUP($BT532,Prisudvikling!$CC$7:$KP$63,S$3),"")</f>
        <v>555.5</v>
      </c>
      <c r="T532" s="105">
        <f>IF(HLOOKUP($BT532,Prisudvikling!$CC$7:$KP$63,T$3)&gt;0,HLOOKUP($BT532,Prisudvikling!$CC$7:$KP$63,T$3),"")</f>
        <v>594</v>
      </c>
      <c r="U532" s="105">
        <f>IF(HLOOKUP($BT532,Prisudvikling!$CC$7:$KP$63,U$3)&gt;0,HLOOKUP($BT532,Prisudvikling!$CC$7:$KP$63,U$3),"")</f>
        <v>216.4375</v>
      </c>
      <c r="V532" s="105">
        <f>IF(HLOOKUP($BT532,Prisudvikling!$CC$7:$KP$63,V$3)&gt;0,HLOOKUP($BT532,Prisudvikling!$CC$7:$KP$63,V$3),"")</f>
        <v>225.125</v>
      </c>
      <c r="W532" s="105">
        <f>IF(HLOOKUP($BT532,Prisudvikling!$CC$7:$KP$63,W$3)&gt;0,HLOOKUP($BT532,Prisudvikling!$CC$7:$KP$63,W$3),"")</f>
        <v>254.1875</v>
      </c>
      <c r="X532" s="32" t="str">
        <f>IF(HLOOKUP($BT532,Prisudvikling!$CC$7:$KP$63,X$3)&gt;0,HLOOKUP($BT532,Prisudvikling!$CC$7:$KP$63,X$3),"")</f>
        <v/>
      </c>
      <c r="Y532" s="32">
        <f>IF(HLOOKUP($BT532,Prisudvikling!$CC$7:$KP$63,Y$3)&gt;0,HLOOKUP($BT532,Prisudvikling!$CC$7:$KP$63,Y$3),"")</f>
        <v>1.25</v>
      </c>
      <c r="Z532" s="32">
        <f>IF(HLOOKUP($BT532,Prisudvikling!$CC$7:$KP$63,Z$3)&gt;0,HLOOKUP($BT532,Prisudvikling!$CC$7:$KP$63,Z$3),"")</f>
        <v>4.7</v>
      </c>
      <c r="AA532" s="32">
        <f>IF(HLOOKUP($BT532,Prisudvikling!$CC$7:$KP$63,AA$3)&gt;0,HLOOKUP($BT532,Prisudvikling!$CC$7:$KP$63,AA$3),"")</f>
        <v>1.7393640240421746</v>
      </c>
      <c r="AB532" s="32">
        <f>IF(HLOOKUP($BT532,Prisudvikling!$CC$7:$KP$63,AB$3)&gt;0,HLOOKUP($BT532,Prisudvikling!$CC$7:$KP$63,AB$3),"")</f>
        <v>7.5</v>
      </c>
      <c r="AC532" s="32">
        <f>IF(HLOOKUP($BT532,Prisudvikling!$CC$7:$KP$63,AC$3)&gt;0,HLOOKUP($BT532,Prisudvikling!$CC$7:$KP$63,AC$3),"")</f>
        <v>7.5</v>
      </c>
      <c r="AD532" s="32" t="str">
        <f>IF(HLOOKUP($BT532,Prisudvikling!$CC$7:$KP$63,AD$3)&gt;0,HLOOKUP($BT532,Prisudvikling!$CC$7:$KP$63,AD$3),"")</f>
        <v/>
      </c>
      <c r="AE532" s="32" t="str">
        <f>IF(HLOOKUP($BT532,Prisudvikling!$CC$7:$KP$63,AE$3)&gt;0,HLOOKUP($BT532,Prisudvikling!$CC$7:$KP$63,AE$3),"")</f>
        <v/>
      </c>
      <c r="AF532" s="32">
        <f>IF(HLOOKUP($BT532,Prisudvikling!$CC$7:$KP$63,AF$3)&gt;0,HLOOKUP($BT532,Prisudvikling!$CC$7:$KP$63,AF$3),"")</f>
        <v>990</v>
      </c>
      <c r="AG532" s="32">
        <f>IF(HLOOKUP($BT532,Prisudvikling!$CC$7:$KP$63,AG$3)&gt;0,HLOOKUP($BT532,Prisudvikling!$CC$7:$KP$63,AG$3),"")</f>
        <v>3710</v>
      </c>
      <c r="AH532" s="32">
        <f>IF(HLOOKUP($BT532,Prisudvikling!$CC$7:$KP$63,AH$3)&gt;0,HLOOKUP($BT532,Prisudvikling!$CC$7:$KP$63,AH$3),"")</f>
        <v>1370</v>
      </c>
      <c r="AI532" s="32">
        <f>IF(HLOOKUP($BT532,Prisudvikling!$CC$7:$KP$63,AI$3)&gt;0,HLOOKUP($BT532,Prisudvikling!$CC$7:$KP$63,AI$3),"")</f>
        <v>5920</v>
      </c>
      <c r="AJ532" s="32">
        <f>IF(HLOOKUP($BT532,Prisudvikling!$CC$7:$KP$63,AJ$3)&gt;0,HLOOKUP($BT532,Prisudvikling!$CC$7:$KP$63,AJ$3),"")</f>
        <v>5920</v>
      </c>
      <c r="AK532" s="32" t="str">
        <f>IF(HLOOKUP($BT532,Prisudvikling!$CC$7:$KP$63,AK$3)&gt;0,HLOOKUP($BT532,Prisudvikling!$CC$7:$KP$63,AK$3),"")</f>
        <v xml:space="preserve"> </v>
      </c>
      <c r="AL532" s="32" t="str">
        <f>IF(HLOOKUP($BT532,Prisudvikling!$CC$7:$KP$63,AL$3)&gt;0,HLOOKUP($BT532,Prisudvikling!$CC$7:$KP$63,AL$3),"")</f>
        <v/>
      </c>
      <c r="AM532" s="32" t="str">
        <f>IF(HLOOKUP($BT532,Prisudvikling!$CC$7:$KP$63,AM$3)&gt;0,HLOOKUP($BT532,Prisudvikling!$CC$7:$KP$63,AM$3),"")</f>
        <v/>
      </c>
      <c r="AN532" s="113">
        <f>IF(HLOOKUP($BT532,Prisudvikling!$CC$7:$KP$63,AN$3)&gt;0,HLOOKUP($BT532,Prisudvikling!$CC$7:$KP$63,AN$3),"")</f>
        <v>174.92191501895721</v>
      </c>
      <c r="AO532" s="113">
        <f>IF(HLOOKUP($BT532,Prisudvikling!$CC$7:$KP$63,AO$3)&gt;0,HLOOKUP($BT532,Prisudvikling!$CC$7:$KP$63,AO$3),"")</f>
        <v>182.9</v>
      </c>
      <c r="AP532" s="113">
        <f>IF(HLOOKUP($BT532,Prisudvikling!$CC$7:$KP$63,AP$3)&gt;0,HLOOKUP($BT532,Prisudvikling!$CC$7:$KP$63,AP$3),"")</f>
        <v>176.68800367338051</v>
      </c>
      <c r="AQ532" s="113">
        <f>IF(HLOOKUP($BT532,Prisudvikling!$CC$7:$KP$63,AQ$3)&gt;0,HLOOKUP($BT532,Prisudvikling!$CC$7:$KP$63,AQ$3),"")</f>
        <v>149.57426635903764</v>
      </c>
      <c r="AR532" s="113">
        <f>IF(HLOOKUP($BT532,Prisudvikling!$CC$7:$KP$63,AR$3)&gt;0,HLOOKUP($BT532,Prisudvikling!$CC$7:$KP$63,AR$3),"")</f>
        <v>157.6</v>
      </c>
      <c r="AS532" s="113">
        <f>IF(HLOOKUP($BT532,Prisudvikling!$CC$7:$KP$63,AS$3)&gt;0,HLOOKUP($BT532,Prisudvikling!$CC$7:$KP$63,AS$3),"")</f>
        <v>122.85851920723371</v>
      </c>
      <c r="AT532" s="113">
        <f>IF(HLOOKUP($BT532,Prisudvikling!$CC$7:$KP$63,AT$3)&gt;0,HLOOKUP($BT532,Prisudvikling!$CC$7:$KP$63,AT$3),"")</f>
        <v>128.89979755618023</v>
      </c>
      <c r="AU532" s="113">
        <f>IF(HLOOKUP($BT532,Prisudvikling!$CC$7:$KP$63,AU$3)&gt;0,HLOOKUP($BT532,Prisudvikling!$CC$7:$KP$63,AU$3),"")</f>
        <v>136.9</v>
      </c>
      <c r="AV532" s="113" t="str">
        <f>IF(HLOOKUP($BT532,Prisudvikling!$CC$7:$KP$63,AV$3)&gt;0,HLOOKUP($BT532,Prisudvikling!$CC$7:$KP$63,AV$3),"")</f>
        <v/>
      </c>
      <c r="AW532" s="113">
        <f>IF(HLOOKUP($BT532,Prisudvikling!$CC$7:$KP$63,AW$3)&gt;0,HLOOKUP($BT532,Prisudvikling!$CC$7:$KP$63,AW$3),"")</f>
        <v>146.52379883321473</v>
      </c>
      <c r="AX532" s="113">
        <f>IF(HLOOKUP($BT532,Prisudvikling!$CC$7:$KP$63,AX$3)&gt;0,HLOOKUP($BT532,Prisudvikling!$CC$7:$KP$63,AX$3),"")</f>
        <v>154.5</v>
      </c>
      <c r="BT532">
        <f t="shared" si="32"/>
        <v>209</v>
      </c>
    </row>
    <row r="533" spans="1:72" x14ac:dyDescent="0.2">
      <c r="A533" s="82">
        <f>IF(HLOOKUP($BT533,Prisudvikling!$CC$7:$KP$63,D$3)&gt;0,YEAR(C533),0)</f>
        <v>2015</v>
      </c>
      <c r="B533" s="82">
        <f>IF(HLOOKUP($BT533,Prisudvikling!$CC$7:$KP$63,D$3)&gt;0,MONTH(C533),0)</f>
        <v>12</v>
      </c>
      <c r="C533" s="65">
        <f>IF(HLOOKUP($BT533,Prisudvikling!$CC$7:$KP$63,D$3)&gt;0,HLOOKUP($BT533,Prisudvikling!$CC$7:$KP$63,C$3),"")</f>
        <v>42342</v>
      </c>
      <c r="D533" s="105">
        <f>IF(HLOOKUP($BT533,Prisudvikling!$CC$7:$KP$63,D$3)&gt;0,HLOOKUP($BT533,Prisudvikling!$CC$7:$KP$63,D$3),"")</f>
        <v>125</v>
      </c>
      <c r="E533" s="105">
        <f>IF(HLOOKUP($BT533,Prisudvikling!$CC$7:$KP$63,E$3)&gt;0,HLOOKUP($BT533,Prisudvikling!$CC$7:$KP$63,E$3),"")</f>
        <v>125</v>
      </c>
      <c r="F533" s="105">
        <f>IF(HLOOKUP($BT533,Prisudvikling!$CC$7:$KP$63,F$3)&gt;0,HLOOKUP($BT533,Prisudvikling!$CC$7:$KP$63,F$3),"")</f>
        <v>120</v>
      </c>
      <c r="G533" s="105">
        <f>IF(HLOOKUP($BT533,Prisudvikling!$CC$7:$KP$63,G$3)&gt;0,HLOOKUP($BT533,Prisudvikling!$CC$7:$KP$63,G$3),"")</f>
        <v>161</v>
      </c>
      <c r="H533" s="105">
        <f>IF(HLOOKUP($BT533,Prisudvikling!$CC$7:$KP$63,H$3)&gt;0,HLOOKUP($BT533,Prisudvikling!$CC$7:$KP$63,H$3),"")</f>
        <v>113</v>
      </c>
      <c r="I533" s="105">
        <f>IF(HLOOKUP($BT533,Prisudvikling!$CC$7:$KP$63,I$3)&gt;0,HLOOKUP($BT533,Prisudvikling!$CC$7:$KP$63,I$3),"")</f>
        <v>257</v>
      </c>
      <c r="J533" s="105">
        <f>IF(HLOOKUP($BT533,Prisudvikling!$CC$7:$KP$63,J$3)&gt;0,HLOOKUP($BT533,Prisudvikling!$CC$7:$KP$63,J$3),"")</f>
        <v>696</v>
      </c>
      <c r="K533" s="105">
        <f>IF(HLOOKUP($BT533,Prisudvikling!$CC$7:$KP$63,K$3)&gt;0,HLOOKUP($BT533,Prisudvikling!$CC$7:$KP$63,K$3),"")</f>
        <v>195</v>
      </c>
      <c r="L533" s="105">
        <f>IF(HLOOKUP($BT533,Prisudvikling!$CC$7:$KP$63,L$3)&gt;0,HLOOKUP($BT533,Prisudvikling!$CC$7:$KP$63,L$3),"")</f>
        <v>200</v>
      </c>
      <c r="M533" s="105">
        <f>IF(HLOOKUP($BT533,Prisudvikling!$CC$7:$KP$63,M$3)&gt;0,HLOOKUP($BT533,Prisudvikling!$CC$7:$KP$63,M$3),"")</f>
        <v>185.5</v>
      </c>
      <c r="N533" s="105">
        <f>IF(HLOOKUP($BT533,Prisudvikling!$CC$7:$KP$63,N$3)&gt;0,HLOOKUP($BT533,Prisudvikling!$CC$7:$KP$63,N$3),"")</f>
        <v>1140</v>
      </c>
      <c r="O533" s="105">
        <f>IF(HLOOKUP($BT533,Prisudvikling!$CC$7:$KP$63,O$3)&gt;0,HLOOKUP($BT533,Prisudvikling!$CC$7:$KP$63,O$3),"")</f>
        <v>491.25</v>
      </c>
      <c r="P533" s="105">
        <f>IF(HLOOKUP($BT533,Prisudvikling!$CC$7:$KP$63,P$3)&gt;0,HLOOKUP($BT533,Prisudvikling!$CC$7:$KP$63,P$3),"")</f>
        <v>560</v>
      </c>
      <c r="Q533" s="105">
        <f>IF(HLOOKUP($BT533,Prisudvikling!$CC$7:$KP$63,Q$3)&gt;0,HLOOKUP($BT533,Prisudvikling!$CC$7:$KP$63,Q$3),"")</f>
        <v>1225</v>
      </c>
      <c r="R533" s="105">
        <f>IF(HLOOKUP($BT533,Prisudvikling!$CC$7:$KP$63,R$3)&gt;0,HLOOKUP($BT533,Prisudvikling!$CC$7:$KP$63,R$3),"")</f>
        <v>884</v>
      </c>
      <c r="S533" s="105">
        <f>IF(HLOOKUP($BT533,Prisudvikling!$CC$7:$KP$63,S$3)&gt;0,HLOOKUP($BT533,Prisudvikling!$CC$7:$KP$63,S$3),"")</f>
        <v>555</v>
      </c>
      <c r="T533" s="105">
        <f>IF(HLOOKUP($BT533,Prisudvikling!$CC$7:$KP$63,T$3)&gt;0,HLOOKUP($BT533,Prisudvikling!$CC$7:$KP$63,T$3),"")</f>
        <v>594</v>
      </c>
      <c r="U533" s="105">
        <f>IF(HLOOKUP($BT533,Prisudvikling!$CC$7:$KP$63,U$3)&gt;0,HLOOKUP($BT533,Prisudvikling!$CC$7:$KP$63,U$3),"")</f>
        <v>215</v>
      </c>
      <c r="V533" s="105">
        <f>IF(HLOOKUP($BT533,Prisudvikling!$CC$7:$KP$63,V$3)&gt;0,HLOOKUP($BT533,Prisudvikling!$CC$7:$KP$63,V$3),"")</f>
        <v>223.4375</v>
      </c>
      <c r="W533" s="105">
        <f>IF(HLOOKUP($BT533,Prisudvikling!$CC$7:$KP$63,W$3)&gt;0,HLOOKUP($BT533,Prisudvikling!$CC$7:$KP$63,W$3),"")</f>
        <v>250.8125</v>
      </c>
      <c r="X533" s="32" t="str">
        <f>IF(HLOOKUP($BT533,Prisudvikling!$CC$7:$KP$63,X$3)&gt;0,HLOOKUP($BT533,Prisudvikling!$CC$7:$KP$63,X$3),"")</f>
        <v/>
      </c>
      <c r="Y533" s="32">
        <f>IF(HLOOKUP($BT533,Prisudvikling!$CC$7:$KP$63,Y$3)&gt;0,HLOOKUP($BT533,Prisudvikling!$CC$7:$KP$63,Y$3),"")</f>
        <v>1.25</v>
      </c>
      <c r="Z533" s="32">
        <f>IF(HLOOKUP($BT533,Prisudvikling!$CC$7:$KP$63,Z$3)&gt;0,HLOOKUP($BT533,Prisudvikling!$CC$7:$KP$63,Z$3),"")</f>
        <v>4.6170377086061585</v>
      </c>
      <c r="AA533" s="32">
        <f>IF(HLOOKUP($BT533,Prisudvikling!$CC$7:$KP$63,AA$3)&gt;0,HLOOKUP($BT533,Prisudvikling!$CC$7:$KP$63,AA$3),"")</f>
        <v>1.779658171317283</v>
      </c>
      <c r="AB533" s="32">
        <f>IF(HLOOKUP($BT533,Prisudvikling!$CC$7:$KP$63,AB$3)&gt;0,HLOOKUP($BT533,Prisudvikling!$CC$7:$KP$63,AB$3),"")</f>
        <v>6.8080319666901721</v>
      </c>
      <c r="AC533" s="32">
        <f>IF(HLOOKUP($BT533,Prisudvikling!$CC$7:$KP$63,AC$3)&gt;0,HLOOKUP($BT533,Prisudvikling!$CC$7:$KP$63,AC$3),"")</f>
        <v>7.5</v>
      </c>
      <c r="AD533" s="32" t="str">
        <f>IF(HLOOKUP($BT533,Prisudvikling!$CC$7:$KP$63,AD$3)&gt;0,HLOOKUP($BT533,Prisudvikling!$CC$7:$KP$63,AD$3),"")</f>
        <v/>
      </c>
      <c r="AE533" s="32" t="str">
        <f>IF(HLOOKUP($BT533,Prisudvikling!$CC$7:$KP$63,AE$3)&gt;0,HLOOKUP($BT533,Prisudvikling!$CC$7:$KP$63,AE$3),"")</f>
        <v/>
      </c>
      <c r="AF533" s="32">
        <f>IF(HLOOKUP($BT533,Prisudvikling!$CC$7:$KP$63,AF$3)&gt;0,HLOOKUP($BT533,Prisudvikling!$CC$7:$KP$63,AF$3),"")</f>
        <v>990</v>
      </c>
      <c r="AG533" s="32">
        <f>IF(HLOOKUP($BT533,Prisudvikling!$CC$7:$KP$63,AG$3)&gt;0,HLOOKUP($BT533,Prisudvikling!$CC$7:$KP$63,AG$3),"")</f>
        <v>3640</v>
      </c>
      <c r="AH533" s="32">
        <f>IF(HLOOKUP($BT533,Prisudvikling!$CC$7:$KP$63,AH$3)&gt;0,HLOOKUP($BT533,Prisudvikling!$CC$7:$KP$63,AH$3),"")</f>
        <v>1400</v>
      </c>
      <c r="AI533" s="32">
        <f>IF(HLOOKUP($BT533,Prisudvikling!$CC$7:$KP$63,AI$3)&gt;0,HLOOKUP($BT533,Prisudvikling!$CC$7:$KP$63,AI$3),"")</f>
        <v>5370</v>
      </c>
      <c r="AJ533" s="32">
        <f>IF(HLOOKUP($BT533,Prisudvikling!$CC$7:$KP$63,AJ$3)&gt;0,HLOOKUP($BT533,Prisudvikling!$CC$7:$KP$63,AJ$3),"")</f>
        <v>5920</v>
      </c>
      <c r="AK533" s="32" t="str">
        <f>IF(HLOOKUP($BT533,Prisudvikling!$CC$7:$KP$63,AK$3)&gt;0,HLOOKUP($BT533,Prisudvikling!$CC$7:$KP$63,AK$3),"")</f>
        <v xml:space="preserve"> </v>
      </c>
      <c r="AL533" s="32" t="str">
        <f>IF(HLOOKUP($BT533,Prisudvikling!$CC$7:$KP$63,AL$3)&gt;0,HLOOKUP($BT533,Prisudvikling!$CC$7:$KP$63,AL$3),"")</f>
        <v/>
      </c>
      <c r="AM533" s="32" t="str">
        <f>IF(HLOOKUP($BT533,Prisudvikling!$CC$7:$KP$63,AM$3)&gt;0,HLOOKUP($BT533,Prisudvikling!$CC$7:$KP$63,AM$3),"")</f>
        <v/>
      </c>
      <c r="AN533" s="113">
        <f>IF(HLOOKUP($BT533,Prisudvikling!$CC$7:$KP$63,AN$3)&gt;0,HLOOKUP($BT533,Prisudvikling!$CC$7:$KP$63,AN$3),"")</f>
        <v>174.46823373669446</v>
      </c>
      <c r="AO533" s="113">
        <f>IF(HLOOKUP($BT533,Prisudvikling!$CC$7:$KP$63,AO$3)&gt;0,HLOOKUP($BT533,Prisudvikling!$CC$7:$KP$63,AO$3),"")</f>
        <v>182.5</v>
      </c>
      <c r="AP533" s="113">
        <f>IF(HLOOKUP($BT533,Prisudvikling!$CC$7:$KP$63,AP$3)&gt;0,HLOOKUP($BT533,Prisudvikling!$CC$7:$KP$63,AP$3),"")</f>
        <v>176.40212125184507</v>
      </c>
      <c r="AQ533" s="113">
        <f>IF(HLOOKUP($BT533,Prisudvikling!$CC$7:$KP$63,AQ$3)&gt;0,HLOOKUP($BT533,Prisudvikling!$CC$7:$KP$63,AQ$3),"")</f>
        <v>149.85327512242847</v>
      </c>
      <c r="AR533" s="113">
        <f>IF(HLOOKUP($BT533,Prisudvikling!$CC$7:$KP$63,AR$3)&gt;0,HLOOKUP($BT533,Prisudvikling!$CC$7:$KP$63,AR$3),"")</f>
        <v>157.9</v>
      </c>
      <c r="AS533" s="113">
        <f>IF(HLOOKUP($BT533,Prisudvikling!$CC$7:$KP$63,AS$3)&gt;0,HLOOKUP($BT533,Prisudvikling!$CC$7:$KP$63,AS$3),"")</f>
        <v>139.61172307111264</v>
      </c>
      <c r="AT533" s="113">
        <f>IF(HLOOKUP($BT533,Prisudvikling!$CC$7:$KP$63,AT$3)&gt;0,HLOOKUP($BT533,Prisudvikling!$CC$7:$KP$63,AT$3),"")</f>
        <v>129.58414959629749</v>
      </c>
      <c r="AU533" s="113">
        <f>IF(HLOOKUP($BT533,Prisudvikling!$CC$7:$KP$63,AU$3)&gt;0,HLOOKUP($BT533,Prisudvikling!$CC$7:$KP$63,AU$3),"")</f>
        <v>137.6</v>
      </c>
      <c r="AV533" s="113" t="str">
        <f>IF(HLOOKUP($BT533,Prisudvikling!$CC$7:$KP$63,AV$3)&gt;0,HLOOKUP($BT533,Prisudvikling!$CC$7:$KP$63,AV$3),"")</f>
        <v/>
      </c>
      <c r="AW533" s="113">
        <f>IF(HLOOKUP($BT533,Prisudvikling!$CC$7:$KP$63,AW$3)&gt;0,HLOOKUP($BT533,Prisudvikling!$CC$7:$KP$63,AW$3),"")</f>
        <v>147.02060362454719</v>
      </c>
      <c r="AX533" s="113">
        <f>IF(HLOOKUP($BT533,Prisudvikling!$CC$7:$KP$63,AX$3)&gt;0,HLOOKUP($BT533,Prisudvikling!$CC$7:$KP$63,AX$3),"")</f>
        <v>155</v>
      </c>
      <c r="BT533">
        <f t="shared" ref="BT533:BT596" si="33">+BT532+1</f>
        <v>210</v>
      </c>
    </row>
    <row r="534" spans="1:72" x14ac:dyDescent="0.2">
      <c r="A534" s="82">
        <f>IF(HLOOKUP($BT534,Prisudvikling!$CC$7:$KP$63,D$3)&gt;0,YEAR(C534),0)</f>
        <v>0</v>
      </c>
      <c r="B534" s="82">
        <f>IF(HLOOKUP($BT534,Prisudvikling!$CC$7:$KP$63,D$3)&gt;0,MONTH(C534),0)</f>
        <v>0</v>
      </c>
      <c r="C534" s="65" t="str">
        <f>IF(HLOOKUP($BT534,Prisudvikling!$CC$7:$KP$63,D$3)&gt;0,HLOOKUP($BT534,Prisudvikling!$CC$7:$KP$63,C$3),"")</f>
        <v/>
      </c>
      <c r="D534" s="105" t="str">
        <f>IF(HLOOKUP($BT534,Prisudvikling!$CC$7:$KP$63,D$3)&gt;0,HLOOKUP($BT534,Prisudvikling!$CC$7:$KP$63,D$3),"")</f>
        <v/>
      </c>
      <c r="E534" s="105" t="str">
        <f>IF(HLOOKUP($BT534,Prisudvikling!$CC$7:$KP$63,E$3)&gt;0,HLOOKUP($BT534,Prisudvikling!$CC$7:$KP$63,E$3),"")</f>
        <v/>
      </c>
      <c r="F534" s="105" t="str">
        <f>IF(HLOOKUP($BT534,Prisudvikling!$CC$7:$KP$63,F$3)&gt;0,HLOOKUP($BT534,Prisudvikling!$CC$7:$KP$63,F$3),"")</f>
        <v/>
      </c>
      <c r="G534" s="105" t="str">
        <f>IF(HLOOKUP($BT534,Prisudvikling!$CC$7:$KP$63,G$3)&gt;0,HLOOKUP($BT534,Prisudvikling!$CC$7:$KP$63,G$3),"")</f>
        <v/>
      </c>
      <c r="H534" s="105" t="str">
        <f>IF(HLOOKUP($BT534,Prisudvikling!$CC$7:$KP$63,H$3)&gt;0,HLOOKUP($BT534,Prisudvikling!$CC$7:$KP$63,H$3),"")</f>
        <v/>
      </c>
      <c r="I534" s="105" t="str">
        <f>IF(HLOOKUP($BT534,Prisudvikling!$CC$7:$KP$63,I$3)&gt;0,HLOOKUP($BT534,Prisudvikling!$CC$7:$KP$63,I$3),"")</f>
        <v/>
      </c>
      <c r="J534" s="105" t="str">
        <f>IF(HLOOKUP($BT534,Prisudvikling!$CC$7:$KP$63,J$3)&gt;0,HLOOKUP($BT534,Prisudvikling!$CC$7:$KP$63,J$3),"")</f>
        <v/>
      </c>
      <c r="K534" s="105" t="str">
        <f>IF(HLOOKUP($BT534,Prisudvikling!$CC$7:$KP$63,K$3)&gt;0,HLOOKUP($BT534,Prisudvikling!$CC$7:$KP$63,K$3),"")</f>
        <v/>
      </c>
      <c r="L534" s="105" t="str">
        <f>IF(HLOOKUP($BT534,Prisudvikling!$CC$7:$KP$63,L$3)&gt;0,HLOOKUP($BT534,Prisudvikling!$CC$7:$KP$63,L$3),"")</f>
        <v/>
      </c>
      <c r="M534" s="105" t="str">
        <f>IF(HLOOKUP($BT534,Prisudvikling!$CC$7:$KP$63,M$3)&gt;0,HLOOKUP($BT534,Prisudvikling!$CC$7:$KP$63,M$3),"")</f>
        <v/>
      </c>
      <c r="N534" s="105" t="str">
        <f>IF(HLOOKUP($BT534,Prisudvikling!$CC$7:$KP$63,N$3)&gt;0,HLOOKUP($BT534,Prisudvikling!$CC$7:$KP$63,N$3),"")</f>
        <v/>
      </c>
      <c r="O534" s="105" t="str">
        <f>IF(HLOOKUP($BT534,Prisudvikling!$CC$7:$KP$63,O$3)&gt;0,HLOOKUP($BT534,Prisudvikling!$CC$7:$KP$63,O$3),"")</f>
        <v/>
      </c>
      <c r="P534" s="105" t="str">
        <f>IF(HLOOKUP($BT534,Prisudvikling!$CC$7:$KP$63,P$3)&gt;0,HLOOKUP($BT534,Prisudvikling!$CC$7:$KP$63,P$3),"")</f>
        <v/>
      </c>
      <c r="Q534" s="105" t="str">
        <f>IF(HLOOKUP($BT534,Prisudvikling!$CC$7:$KP$63,Q$3)&gt;0,HLOOKUP($BT534,Prisudvikling!$CC$7:$KP$63,Q$3),"")</f>
        <v/>
      </c>
      <c r="R534" s="105" t="str">
        <f>IF(HLOOKUP($BT534,Prisudvikling!$CC$7:$KP$63,R$3)&gt;0,HLOOKUP($BT534,Prisudvikling!$CC$7:$KP$63,R$3),"")</f>
        <v/>
      </c>
      <c r="S534" s="105" t="str">
        <f>IF(HLOOKUP($BT534,Prisudvikling!$CC$7:$KP$63,S$3)&gt;0,HLOOKUP($BT534,Prisudvikling!$CC$7:$KP$63,S$3),"")</f>
        <v/>
      </c>
      <c r="T534" s="105" t="str">
        <f>IF(HLOOKUP($BT534,Prisudvikling!$CC$7:$KP$63,T$3)&gt;0,HLOOKUP($BT534,Prisudvikling!$CC$7:$KP$63,T$3),"")</f>
        <v/>
      </c>
      <c r="U534" s="105" t="str">
        <f>IF(HLOOKUP($BT534,Prisudvikling!$CC$7:$KP$63,U$3)&gt;0,HLOOKUP($BT534,Prisudvikling!$CC$7:$KP$63,U$3),"")</f>
        <v/>
      </c>
      <c r="V534" s="105" t="str">
        <f>IF(HLOOKUP($BT534,Prisudvikling!$CC$7:$KP$63,V$3)&gt;0,HLOOKUP($BT534,Prisudvikling!$CC$7:$KP$63,V$3),"")</f>
        <v/>
      </c>
      <c r="W534" s="105" t="str">
        <f>IF(HLOOKUP($BT534,Prisudvikling!$CC$7:$KP$63,W$3)&gt;0,HLOOKUP($BT534,Prisudvikling!$CC$7:$KP$63,W$3),"")</f>
        <v/>
      </c>
      <c r="X534" s="32" t="str">
        <f>IF(HLOOKUP($BT534,Prisudvikling!$CC$7:$KP$63,X$3)&gt;0,HLOOKUP($BT534,Prisudvikling!$CC$7:$KP$63,X$3),"")</f>
        <v/>
      </c>
      <c r="Y534" s="32" t="str">
        <f>IF(HLOOKUP($BT534,Prisudvikling!$CC$7:$KP$63,Y$3)&gt;0,HLOOKUP($BT534,Prisudvikling!$CC$7:$KP$63,Y$3),"")</f>
        <v/>
      </c>
      <c r="Z534" s="32" t="str">
        <f>IF(HLOOKUP($BT534,Prisudvikling!$CC$7:$KP$63,Z$3)&gt;0,HLOOKUP($BT534,Prisudvikling!$CC$7:$KP$63,Z$3),"")</f>
        <v/>
      </c>
      <c r="AA534" s="32" t="str">
        <f>IF(HLOOKUP($BT534,Prisudvikling!$CC$7:$KP$63,AA$3)&gt;0,HLOOKUP($BT534,Prisudvikling!$CC$7:$KP$63,AA$3),"")</f>
        <v/>
      </c>
      <c r="AB534" s="32" t="str">
        <f>IF(HLOOKUP($BT534,Prisudvikling!$CC$7:$KP$63,AB$3)&gt;0,HLOOKUP($BT534,Prisudvikling!$CC$7:$KP$63,AB$3),"")</f>
        <v/>
      </c>
      <c r="AC534" s="32" t="str">
        <f>IF(HLOOKUP($BT534,Prisudvikling!$CC$7:$KP$63,AC$3)&gt;0,HLOOKUP($BT534,Prisudvikling!$CC$7:$KP$63,AC$3),"")</f>
        <v/>
      </c>
      <c r="AD534" s="32" t="str">
        <f>IF(HLOOKUP($BT534,Prisudvikling!$CC$7:$KP$63,AD$3)&gt;0,HLOOKUP($BT534,Prisudvikling!$CC$7:$KP$63,AD$3),"")</f>
        <v/>
      </c>
      <c r="AE534" s="32" t="str">
        <f>IF(HLOOKUP($BT534,Prisudvikling!$CC$7:$KP$63,AE$3)&gt;0,HLOOKUP($BT534,Prisudvikling!$CC$7:$KP$63,AE$3),"")</f>
        <v/>
      </c>
      <c r="AF534" s="32" t="str">
        <f>IF(HLOOKUP($BT534,Prisudvikling!$CC$7:$KP$63,AF$3)&gt;0,HLOOKUP($BT534,Prisudvikling!$CC$7:$KP$63,AF$3),"")</f>
        <v xml:space="preserve"> </v>
      </c>
      <c r="AG534" s="32" t="str">
        <f>IF(HLOOKUP($BT534,Prisudvikling!$CC$7:$KP$63,AG$3)&gt;0,HLOOKUP($BT534,Prisudvikling!$CC$7:$KP$63,AG$3),"")</f>
        <v xml:space="preserve"> </v>
      </c>
      <c r="AH534" s="32" t="str">
        <f>IF(HLOOKUP($BT534,Prisudvikling!$CC$7:$KP$63,AH$3)&gt;0,HLOOKUP($BT534,Prisudvikling!$CC$7:$KP$63,AH$3),"")</f>
        <v xml:space="preserve"> </v>
      </c>
      <c r="AI534" s="32" t="str">
        <f>IF(HLOOKUP($BT534,Prisudvikling!$CC$7:$KP$63,AI$3)&gt;0,HLOOKUP($BT534,Prisudvikling!$CC$7:$KP$63,AI$3),"")</f>
        <v xml:space="preserve"> </v>
      </c>
      <c r="AJ534" s="32" t="str">
        <f>IF(HLOOKUP($BT534,Prisudvikling!$CC$7:$KP$63,AJ$3)&gt;0,HLOOKUP($BT534,Prisudvikling!$CC$7:$KP$63,AJ$3),"")</f>
        <v xml:space="preserve"> </v>
      </c>
      <c r="AK534" s="32" t="str">
        <f>IF(HLOOKUP($BT534,Prisudvikling!$CC$7:$KP$63,AK$3)&gt;0,HLOOKUP($BT534,Prisudvikling!$CC$7:$KP$63,AK$3),"")</f>
        <v xml:space="preserve"> </v>
      </c>
      <c r="AL534" s="32" t="str">
        <f>IF(HLOOKUP($BT534,Prisudvikling!$CC$7:$KP$63,AL$3)&gt;0,HLOOKUP($BT534,Prisudvikling!$CC$7:$KP$63,AL$3),"")</f>
        <v/>
      </c>
      <c r="AM534" s="32" t="str">
        <f>IF(HLOOKUP($BT534,Prisudvikling!$CC$7:$KP$63,AM$3)&gt;0,HLOOKUP($BT534,Prisudvikling!$CC$7:$KP$63,AM$3),"")</f>
        <v/>
      </c>
      <c r="AN534" s="113" t="str">
        <f>IF(HLOOKUP($BT534,Prisudvikling!$CC$7:$KP$63,AN$3)&gt;0,HLOOKUP($BT534,Prisudvikling!$CC$7:$KP$63,AN$3),"")</f>
        <v/>
      </c>
      <c r="AO534" s="113" t="str">
        <f>IF(HLOOKUP($BT534,Prisudvikling!$CC$7:$KP$63,AO$3)&gt;0,HLOOKUP($BT534,Prisudvikling!$CC$7:$KP$63,AO$3),"")</f>
        <v xml:space="preserve"> </v>
      </c>
      <c r="AP534" s="113" t="str">
        <f>IF(HLOOKUP($BT534,Prisudvikling!$CC$7:$KP$63,AP$3)&gt;0,HLOOKUP($BT534,Prisudvikling!$CC$7:$KP$63,AP$3),"")</f>
        <v/>
      </c>
      <c r="AQ534" s="113" t="str">
        <f>IF(HLOOKUP($BT534,Prisudvikling!$CC$7:$KP$63,AQ$3)&gt;0,HLOOKUP($BT534,Prisudvikling!$CC$7:$KP$63,AQ$3),"")</f>
        <v/>
      </c>
      <c r="AR534" s="113" t="str">
        <f>IF(HLOOKUP($BT534,Prisudvikling!$CC$7:$KP$63,AR$3)&gt;0,HLOOKUP($BT534,Prisudvikling!$CC$7:$KP$63,AR$3),"")</f>
        <v xml:space="preserve"> </v>
      </c>
      <c r="AS534" s="113" t="str">
        <f>IF(HLOOKUP($BT534,Prisudvikling!$CC$7:$KP$63,AS$3)&gt;0,HLOOKUP($BT534,Prisudvikling!$CC$7:$KP$63,AS$3),"")</f>
        <v/>
      </c>
      <c r="AT534" s="113" t="str">
        <f>IF(HLOOKUP($BT534,Prisudvikling!$CC$7:$KP$63,AT$3)&gt;0,HLOOKUP($BT534,Prisudvikling!$CC$7:$KP$63,AT$3),"")</f>
        <v/>
      </c>
      <c r="AU534" s="113" t="str">
        <f>IF(HLOOKUP($BT534,Prisudvikling!$CC$7:$KP$63,AU$3)&gt;0,HLOOKUP($BT534,Prisudvikling!$CC$7:$KP$63,AU$3),"")</f>
        <v xml:space="preserve"> </v>
      </c>
      <c r="AV534" s="113" t="str">
        <f>IF(HLOOKUP($BT534,Prisudvikling!$CC$7:$KP$63,AV$3)&gt;0,HLOOKUP($BT534,Prisudvikling!$CC$7:$KP$63,AV$3),"")</f>
        <v/>
      </c>
      <c r="AW534" s="113" t="str">
        <f>IF(HLOOKUP($BT534,Prisudvikling!$CC$7:$KP$63,AW$3)&gt;0,HLOOKUP($BT534,Prisudvikling!$CC$7:$KP$63,AW$3),"")</f>
        <v/>
      </c>
      <c r="AX534" s="113" t="str">
        <f>IF(HLOOKUP($BT534,Prisudvikling!$CC$7:$KP$63,AX$3)&gt;0,HLOOKUP($BT534,Prisudvikling!$CC$7:$KP$63,AX$3),"")</f>
        <v xml:space="preserve"> </v>
      </c>
      <c r="BT534">
        <f t="shared" si="33"/>
        <v>211</v>
      </c>
    </row>
    <row r="535" spans="1:72" x14ac:dyDescent="0.2">
      <c r="A535" s="82">
        <f>IF(HLOOKUP($BT535,Prisudvikling!$CC$7:$KP$63,D$3)&gt;0,YEAR(C535),0)</f>
        <v>0</v>
      </c>
      <c r="B535" s="82">
        <f>IF(HLOOKUP($BT535,Prisudvikling!$CC$7:$KP$63,D$3)&gt;0,MONTH(C535),0)</f>
        <v>0</v>
      </c>
      <c r="C535" s="65" t="str">
        <f>IF(HLOOKUP($BT535,Prisudvikling!$CC$7:$KP$63,D$3)&gt;0,HLOOKUP($BT535,Prisudvikling!$CC$7:$KP$63,C$3),"")</f>
        <v/>
      </c>
      <c r="D535" s="105" t="str">
        <f>IF(HLOOKUP($BT535,Prisudvikling!$CC$7:$KP$63,D$3)&gt;0,HLOOKUP($BT535,Prisudvikling!$CC$7:$KP$63,D$3),"")</f>
        <v/>
      </c>
      <c r="E535" s="105" t="str">
        <f>IF(HLOOKUP($BT535,Prisudvikling!$CC$7:$KP$63,E$3)&gt;0,HLOOKUP($BT535,Prisudvikling!$CC$7:$KP$63,E$3),"")</f>
        <v/>
      </c>
      <c r="F535" s="105" t="str">
        <f>IF(HLOOKUP($BT535,Prisudvikling!$CC$7:$KP$63,F$3)&gt;0,HLOOKUP($BT535,Prisudvikling!$CC$7:$KP$63,F$3),"")</f>
        <v/>
      </c>
      <c r="G535" s="105" t="str">
        <f>IF(HLOOKUP($BT535,Prisudvikling!$CC$7:$KP$63,G$3)&gt;0,HLOOKUP($BT535,Prisudvikling!$CC$7:$KP$63,G$3),"")</f>
        <v/>
      </c>
      <c r="H535" s="105" t="str">
        <f>IF(HLOOKUP($BT535,Prisudvikling!$CC$7:$KP$63,H$3)&gt;0,HLOOKUP($BT535,Prisudvikling!$CC$7:$KP$63,H$3),"")</f>
        <v/>
      </c>
      <c r="I535" s="105" t="str">
        <f>IF(HLOOKUP($BT535,Prisudvikling!$CC$7:$KP$63,I$3)&gt;0,HLOOKUP($BT535,Prisudvikling!$CC$7:$KP$63,I$3),"")</f>
        <v/>
      </c>
      <c r="J535" s="105" t="str">
        <f>IF(HLOOKUP($BT535,Prisudvikling!$CC$7:$KP$63,J$3)&gt;0,HLOOKUP($BT535,Prisudvikling!$CC$7:$KP$63,J$3),"")</f>
        <v/>
      </c>
      <c r="K535" s="105" t="str">
        <f>IF(HLOOKUP($BT535,Prisudvikling!$CC$7:$KP$63,K$3)&gt;0,HLOOKUP($BT535,Prisudvikling!$CC$7:$KP$63,K$3),"")</f>
        <v/>
      </c>
      <c r="L535" s="105" t="str">
        <f>IF(HLOOKUP($BT535,Prisudvikling!$CC$7:$KP$63,L$3)&gt;0,HLOOKUP($BT535,Prisudvikling!$CC$7:$KP$63,L$3),"")</f>
        <v/>
      </c>
      <c r="M535" s="105" t="str">
        <f>IF(HLOOKUP($BT535,Prisudvikling!$CC$7:$KP$63,M$3)&gt;0,HLOOKUP($BT535,Prisudvikling!$CC$7:$KP$63,M$3),"")</f>
        <v/>
      </c>
      <c r="N535" s="105" t="str">
        <f>IF(HLOOKUP($BT535,Prisudvikling!$CC$7:$KP$63,N$3)&gt;0,HLOOKUP($BT535,Prisudvikling!$CC$7:$KP$63,N$3),"")</f>
        <v/>
      </c>
      <c r="O535" s="105" t="str">
        <f>IF(HLOOKUP($BT535,Prisudvikling!$CC$7:$KP$63,O$3)&gt;0,HLOOKUP($BT535,Prisudvikling!$CC$7:$KP$63,O$3),"")</f>
        <v/>
      </c>
      <c r="P535" s="105" t="str">
        <f>IF(HLOOKUP($BT535,Prisudvikling!$CC$7:$KP$63,P$3)&gt;0,HLOOKUP($BT535,Prisudvikling!$CC$7:$KP$63,P$3),"")</f>
        <v/>
      </c>
      <c r="Q535" s="105" t="str">
        <f>IF(HLOOKUP($BT535,Prisudvikling!$CC$7:$KP$63,Q$3)&gt;0,HLOOKUP($BT535,Prisudvikling!$CC$7:$KP$63,Q$3),"")</f>
        <v/>
      </c>
      <c r="R535" s="105" t="str">
        <f>IF(HLOOKUP($BT535,Prisudvikling!$CC$7:$KP$63,R$3)&gt;0,HLOOKUP($BT535,Prisudvikling!$CC$7:$KP$63,R$3),"")</f>
        <v/>
      </c>
      <c r="S535" s="105" t="str">
        <f>IF(HLOOKUP($BT535,Prisudvikling!$CC$7:$KP$63,S$3)&gt;0,HLOOKUP($BT535,Prisudvikling!$CC$7:$KP$63,S$3),"")</f>
        <v/>
      </c>
      <c r="T535" s="105" t="str">
        <f>IF(HLOOKUP($BT535,Prisudvikling!$CC$7:$KP$63,T$3)&gt;0,HLOOKUP($BT535,Prisudvikling!$CC$7:$KP$63,T$3),"")</f>
        <v/>
      </c>
      <c r="U535" s="105" t="str">
        <f>IF(HLOOKUP($BT535,Prisudvikling!$CC$7:$KP$63,U$3)&gt;0,HLOOKUP($BT535,Prisudvikling!$CC$7:$KP$63,U$3),"")</f>
        <v/>
      </c>
      <c r="V535" s="105" t="str">
        <f>IF(HLOOKUP($BT535,Prisudvikling!$CC$7:$KP$63,V$3)&gt;0,HLOOKUP($BT535,Prisudvikling!$CC$7:$KP$63,V$3),"")</f>
        <v/>
      </c>
      <c r="W535" s="105" t="str">
        <f>IF(HLOOKUP($BT535,Prisudvikling!$CC$7:$KP$63,W$3)&gt;0,HLOOKUP($BT535,Prisudvikling!$CC$7:$KP$63,W$3),"")</f>
        <v/>
      </c>
      <c r="X535" s="32" t="str">
        <f>IF(HLOOKUP($BT535,Prisudvikling!$CC$7:$KP$63,X$3)&gt;0,HLOOKUP($BT535,Prisudvikling!$CC$7:$KP$63,X$3),"")</f>
        <v/>
      </c>
      <c r="Y535" s="32" t="str">
        <f>IF(HLOOKUP($BT535,Prisudvikling!$CC$7:$KP$63,Y$3)&gt;0,HLOOKUP($BT535,Prisudvikling!$CC$7:$KP$63,Y$3),"")</f>
        <v/>
      </c>
      <c r="Z535" s="32" t="str">
        <f>IF(HLOOKUP($BT535,Prisudvikling!$CC$7:$KP$63,Z$3)&gt;0,HLOOKUP($BT535,Prisudvikling!$CC$7:$KP$63,Z$3),"")</f>
        <v/>
      </c>
      <c r="AA535" s="32" t="str">
        <f>IF(HLOOKUP($BT535,Prisudvikling!$CC$7:$KP$63,AA$3)&gt;0,HLOOKUP($BT535,Prisudvikling!$CC$7:$KP$63,AA$3),"")</f>
        <v/>
      </c>
      <c r="AB535" s="32" t="str">
        <f>IF(HLOOKUP($BT535,Prisudvikling!$CC$7:$KP$63,AB$3)&gt;0,HLOOKUP($BT535,Prisudvikling!$CC$7:$KP$63,AB$3),"")</f>
        <v/>
      </c>
      <c r="AC535" s="32" t="str">
        <f>IF(HLOOKUP($BT535,Prisudvikling!$CC$7:$KP$63,AC$3)&gt;0,HLOOKUP($BT535,Prisudvikling!$CC$7:$KP$63,AC$3),"")</f>
        <v/>
      </c>
      <c r="AD535" s="32" t="str">
        <f>IF(HLOOKUP($BT535,Prisudvikling!$CC$7:$KP$63,AD$3)&gt;0,HLOOKUP($BT535,Prisudvikling!$CC$7:$KP$63,AD$3),"")</f>
        <v/>
      </c>
      <c r="AE535" s="32" t="str">
        <f>IF(HLOOKUP($BT535,Prisudvikling!$CC$7:$KP$63,AE$3)&gt;0,HLOOKUP($BT535,Prisudvikling!$CC$7:$KP$63,AE$3),"")</f>
        <v/>
      </c>
      <c r="AF535" s="32" t="str">
        <f>IF(HLOOKUP($BT535,Prisudvikling!$CC$7:$KP$63,AF$3)&gt;0,HLOOKUP($BT535,Prisudvikling!$CC$7:$KP$63,AF$3),"")</f>
        <v xml:space="preserve"> </v>
      </c>
      <c r="AG535" s="32" t="str">
        <f>IF(HLOOKUP($BT535,Prisudvikling!$CC$7:$KP$63,AG$3)&gt;0,HLOOKUP($BT535,Prisudvikling!$CC$7:$KP$63,AG$3),"")</f>
        <v xml:space="preserve"> </v>
      </c>
      <c r="AH535" s="32" t="str">
        <f>IF(HLOOKUP($BT535,Prisudvikling!$CC$7:$KP$63,AH$3)&gt;0,HLOOKUP($BT535,Prisudvikling!$CC$7:$KP$63,AH$3),"")</f>
        <v xml:space="preserve"> </v>
      </c>
      <c r="AI535" s="32" t="str">
        <f>IF(HLOOKUP($BT535,Prisudvikling!$CC$7:$KP$63,AI$3)&gt;0,HLOOKUP($BT535,Prisudvikling!$CC$7:$KP$63,AI$3),"")</f>
        <v xml:space="preserve"> </v>
      </c>
      <c r="AJ535" s="32" t="str">
        <f>IF(HLOOKUP($BT535,Prisudvikling!$CC$7:$KP$63,AJ$3)&gt;0,HLOOKUP($BT535,Prisudvikling!$CC$7:$KP$63,AJ$3),"")</f>
        <v xml:space="preserve"> </v>
      </c>
      <c r="AK535" s="32" t="str">
        <f>IF(HLOOKUP($BT535,Prisudvikling!$CC$7:$KP$63,AK$3)&gt;0,HLOOKUP($BT535,Prisudvikling!$CC$7:$KP$63,AK$3),"")</f>
        <v xml:space="preserve"> </v>
      </c>
      <c r="AL535" s="32" t="str">
        <f>IF(HLOOKUP($BT535,Prisudvikling!$CC$7:$KP$63,AL$3)&gt;0,HLOOKUP($BT535,Prisudvikling!$CC$7:$KP$63,AL$3),"")</f>
        <v/>
      </c>
      <c r="AM535" s="32" t="str">
        <f>IF(HLOOKUP($BT535,Prisudvikling!$CC$7:$KP$63,AM$3)&gt;0,HLOOKUP($BT535,Prisudvikling!$CC$7:$KP$63,AM$3),"")</f>
        <v/>
      </c>
      <c r="AN535" s="113" t="str">
        <f>IF(HLOOKUP($BT535,Prisudvikling!$CC$7:$KP$63,AN$3)&gt;0,HLOOKUP($BT535,Prisudvikling!$CC$7:$KP$63,AN$3),"")</f>
        <v/>
      </c>
      <c r="AO535" s="113" t="str">
        <f>IF(HLOOKUP($BT535,Prisudvikling!$CC$7:$KP$63,AO$3)&gt;0,HLOOKUP($BT535,Prisudvikling!$CC$7:$KP$63,AO$3),"")</f>
        <v xml:space="preserve"> </v>
      </c>
      <c r="AP535" s="113" t="str">
        <f>IF(HLOOKUP($BT535,Prisudvikling!$CC$7:$KP$63,AP$3)&gt;0,HLOOKUP($BT535,Prisudvikling!$CC$7:$KP$63,AP$3),"")</f>
        <v/>
      </c>
      <c r="AQ535" s="113" t="str">
        <f>IF(HLOOKUP($BT535,Prisudvikling!$CC$7:$KP$63,AQ$3)&gt;0,HLOOKUP($BT535,Prisudvikling!$CC$7:$KP$63,AQ$3),"")</f>
        <v/>
      </c>
      <c r="AR535" s="113" t="str">
        <f>IF(HLOOKUP($BT535,Prisudvikling!$CC$7:$KP$63,AR$3)&gt;0,HLOOKUP($BT535,Prisudvikling!$CC$7:$KP$63,AR$3),"")</f>
        <v xml:space="preserve"> </v>
      </c>
      <c r="AS535" s="113" t="str">
        <f>IF(HLOOKUP($BT535,Prisudvikling!$CC$7:$KP$63,AS$3)&gt;0,HLOOKUP($BT535,Prisudvikling!$CC$7:$KP$63,AS$3),"")</f>
        <v/>
      </c>
      <c r="AT535" s="113" t="str">
        <f>IF(HLOOKUP($BT535,Prisudvikling!$CC$7:$KP$63,AT$3)&gt;0,HLOOKUP($BT535,Prisudvikling!$CC$7:$KP$63,AT$3),"")</f>
        <v/>
      </c>
      <c r="AU535" s="113" t="str">
        <f>IF(HLOOKUP($BT535,Prisudvikling!$CC$7:$KP$63,AU$3)&gt;0,HLOOKUP($BT535,Prisudvikling!$CC$7:$KP$63,AU$3),"")</f>
        <v xml:space="preserve"> </v>
      </c>
      <c r="AV535" s="113" t="str">
        <f>IF(HLOOKUP($BT535,Prisudvikling!$CC$7:$KP$63,AV$3)&gt;0,HLOOKUP($BT535,Prisudvikling!$CC$7:$KP$63,AV$3),"")</f>
        <v/>
      </c>
      <c r="AW535" s="113" t="str">
        <f>IF(HLOOKUP($BT535,Prisudvikling!$CC$7:$KP$63,AW$3)&gt;0,HLOOKUP($BT535,Prisudvikling!$CC$7:$KP$63,AW$3),"")</f>
        <v/>
      </c>
      <c r="AX535" s="113" t="str">
        <f>IF(HLOOKUP($BT535,Prisudvikling!$CC$7:$KP$63,AX$3)&gt;0,HLOOKUP($BT535,Prisudvikling!$CC$7:$KP$63,AX$3),"")</f>
        <v xml:space="preserve"> </v>
      </c>
      <c r="BT535">
        <f t="shared" si="33"/>
        <v>212</v>
      </c>
    </row>
    <row r="536" spans="1:72" x14ac:dyDescent="0.2">
      <c r="A536" s="82">
        <f>IF(HLOOKUP($BT536,Prisudvikling!$CC$7:$KP$63,D$3)&gt;0,YEAR(C536),0)</f>
        <v>0</v>
      </c>
      <c r="B536" s="82">
        <f>IF(HLOOKUP($BT536,Prisudvikling!$CC$7:$KP$63,D$3)&gt;0,MONTH(C536),0)</f>
        <v>0</v>
      </c>
      <c r="C536" s="65" t="str">
        <f>IF(HLOOKUP($BT536,Prisudvikling!$CC$7:$KP$63,D$3)&gt;0,HLOOKUP($BT536,Prisudvikling!$CC$7:$KP$63,C$3),"")</f>
        <v/>
      </c>
      <c r="D536" s="105" t="str">
        <f>IF(HLOOKUP($BT536,Prisudvikling!$CC$7:$KP$63,D$3)&gt;0,HLOOKUP($BT536,Prisudvikling!$CC$7:$KP$63,D$3),"")</f>
        <v/>
      </c>
      <c r="E536" s="105" t="str">
        <f>IF(HLOOKUP($BT536,Prisudvikling!$CC$7:$KP$63,E$3)&gt;0,HLOOKUP($BT536,Prisudvikling!$CC$7:$KP$63,E$3),"")</f>
        <v/>
      </c>
      <c r="F536" s="105" t="str">
        <f>IF(HLOOKUP($BT536,Prisudvikling!$CC$7:$KP$63,F$3)&gt;0,HLOOKUP($BT536,Prisudvikling!$CC$7:$KP$63,F$3),"")</f>
        <v/>
      </c>
      <c r="G536" s="105" t="str">
        <f>IF(HLOOKUP($BT536,Prisudvikling!$CC$7:$KP$63,G$3)&gt;0,HLOOKUP($BT536,Prisudvikling!$CC$7:$KP$63,G$3),"")</f>
        <v/>
      </c>
      <c r="H536" s="105" t="str">
        <f>IF(HLOOKUP($BT536,Prisudvikling!$CC$7:$KP$63,H$3)&gt;0,HLOOKUP($BT536,Prisudvikling!$CC$7:$KP$63,H$3),"")</f>
        <v/>
      </c>
      <c r="I536" s="105" t="str">
        <f>IF(HLOOKUP($BT536,Prisudvikling!$CC$7:$KP$63,I$3)&gt;0,HLOOKUP($BT536,Prisudvikling!$CC$7:$KP$63,I$3),"")</f>
        <v/>
      </c>
      <c r="J536" s="105" t="str">
        <f>IF(HLOOKUP($BT536,Prisudvikling!$CC$7:$KP$63,J$3)&gt;0,HLOOKUP($BT536,Prisudvikling!$CC$7:$KP$63,J$3),"")</f>
        <v/>
      </c>
      <c r="K536" s="105" t="str">
        <f>IF(HLOOKUP($BT536,Prisudvikling!$CC$7:$KP$63,K$3)&gt;0,HLOOKUP($BT536,Prisudvikling!$CC$7:$KP$63,K$3),"")</f>
        <v/>
      </c>
      <c r="L536" s="105" t="str">
        <f>IF(HLOOKUP($BT536,Prisudvikling!$CC$7:$KP$63,L$3)&gt;0,HLOOKUP($BT536,Prisudvikling!$CC$7:$KP$63,L$3),"")</f>
        <v/>
      </c>
      <c r="M536" s="105" t="str">
        <f>IF(HLOOKUP($BT536,Prisudvikling!$CC$7:$KP$63,M$3)&gt;0,HLOOKUP($BT536,Prisudvikling!$CC$7:$KP$63,M$3),"")</f>
        <v/>
      </c>
      <c r="N536" s="105" t="str">
        <f>IF(HLOOKUP($BT536,Prisudvikling!$CC$7:$KP$63,N$3)&gt;0,HLOOKUP($BT536,Prisudvikling!$CC$7:$KP$63,N$3),"")</f>
        <v/>
      </c>
      <c r="O536" s="105" t="str">
        <f>IF(HLOOKUP($BT536,Prisudvikling!$CC$7:$KP$63,O$3)&gt;0,HLOOKUP($BT536,Prisudvikling!$CC$7:$KP$63,O$3),"")</f>
        <v/>
      </c>
      <c r="P536" s="105" t="str">
        <f>IF(HLOOKUP($BT536,Prisudvikling!$CC$7:$KP$63,P$3)&gt;0,HLOOKUP($BT536,Prisudvikling!$CC$7:$KP$63,P$3),"")</f>
        <v/>
      </c>
      <c r="Q536" s="105" t="str">
        <f>IF(HLOOKUP($BT536,Prisudvikling!$CC$7:$KP$63,Q$3)&gt;0,HLOOKUP($BT536,Prisudvikling!$CC$7:$KP$63,Q$3),"")</f>
        <v/>
      </c>
      <c r="R536" s="105" t="str">
        <f>IF(HLOOKUP($BT536,Prisudvikling!$CC$7:$KP$63,R$3)&gt;0,HLOOKUP($BT536,Prisudvikling!$CC$7:$KP$63,R$3),"")</f>
        <v/>
      </c>
      <c r="S536" s="105" t="str">
        <f>IF(HLOOKUP($BT536,Prisudvikling!$CC$7:$KP$63,S$3)&gt;0,HLOOKUP($BT536,Prisudvikling!$CC$7:$KP$63,S$3),"")</f>
        <v/>
      </c>
      <c r="T536" s="105" t="str">
        <f>IF(HLOOKUP($BT536,Prisudvikling!$CC$7:$KP$63,T$3)&gt;0,HLOOKUP($BT536,Prisudvikling!$CC$7:$KP$63,T$3),"")</f>
        <v/>
      </c>
      <c r="U536" s="105" t="str">
        <f>IF(HLOOKUP($BT536,Prisudvikling!$CC$7:$KP$63,U$3)&gt;0,HLOOKUP($BT536,Prisudvikling!$CC$7:$KP$63,U$3),"")</f>
        <v/>
      </c>
      <c r="V536" s="105" t="str">
        <f>IF(HLOOKUP($BT536,Prisudvikling!$CC$7:$KP$63,V$3)&gt;0,HLOOKUP($BT536,Prisudvikling!$CC$7:$KP$63,V$3),"")</f>
        <v/>
      </c>
      <c r="W536" s="105" t="str">
        <f>IF(HLOOKUP($BT536,Prisudvikling!$CC$7:$KP$63,W$3)&gt;0,HLOOKUP($BT536,Prisudvikling!$CC$7:$KP$63,W$3),"")</f>
        <v/>
      </c>
      <c r="X536" s="32" t="str">
        <f>IF(HLOOKUP($BT536,Prisudvikling!$CC$7:$KP$63,X$3)&gt;0,HLOOKUP($BT536,Prisudvikling!$CC$7:$KP$63,X$3),"")</f>
        <v/>
      </c>
      <c r="Y536" s="32" t="str">
        <f>IF(HLOOKUP($BT536,Prisudvikling!$CC$7:$KP$63,Y$3)&gt;0,HLOOKUP($BT536,Prisudvikling!$CC$7:$KP$63,Y$3),"")</f>
        <v/>
      </c>
      <c r="Z536" s="32" t="str">
        <f>IF(HLOOKUP($BT536,Prisudvikling!$CC$7:$KP$63,Z$3)&gt;0,HLOOKUP($BT536,Prisudvikling!$CC$7:$KP$63,Z$3),"")</f>
        <v/>
      </c>
      <c r="AA536" s="32" t="str">
        <f>IF(HLOOKUP($BT536,Prisudvikling!$CC$7:$KP$63,AA$3)&gt;0,HLOOKUP($BT536,Prisudvikling!$CC$7:$KP$63,AA$3),"")</f>
        <v/>
      </c>
      <c r="AB536" s="32" t="str">
        <f>IF(HLOOKUP($BT536,Prisudvikling!$CC$7:$KP$63,AB$3)&gt;0,HLOOKUP($BT536,Prisudvikling!$CC$7:$KP$63,AB$3),"")</f>
        <v/>
      </c>
      <c r="AC536" s="32" t="str">
        <f>IF(HLOOKUP($BT536,Prisudvikling!$CC$7:$KP$63,AC$3)&gt;0,HLOOKUP($BT536,Prisudvikling!$CC$7:$KP$63,AC$3),"")</f>
        <v/>
      </c>
      <c r="AD536" s="32" t="str">
        <f>IF(HLOOKUP($BT536,Prisudvikling!$CC$7:$KP$63,AD$3)&gt;0,HLOOKUP($BT536,Prisudvikling!$CC$7:$KP$63,AD$3),"")</f>
        <v/>
      </c>
      <c r="AE536" s="32" t="str">
        <f>IF(HLOOKUP($BT536,Prisudvikling!$CC$7:$KP$63,AE$3)&gt;0,HLOOKUP($BT536,Prisudvikling!$CC$7:$KP$63,AE$3),"")</f>
        <v/>
      </c>
      <c r="AF536" s="32" t="str">
        <f>IF(HLOOKUP($BT536,Prisudvikling!$CC$7:$KP$63,AF$3)&gt;0,HLOOKUP($BT536,Prisudvikling!$CC$7:$KP$63,AF$3),"")</f>
        <v xml:space="preserve"> </v>
      </c>
      <c r="AG536" s="32" t="str">
        <f>IF(HLOOKUP($BT536,Prisudvikling!$CC$7:$KP$63,AG$3)&gt;0,HLOOKUP($BT536,Prisudvikling!$CC$7:$KP$63,AG$3),"")</f>
        <v xml:space="preserve"> </v>
      </c>
      <c r="AH536" s="32" t="str">
        <f>IF(HLOOKUP($BT536,Prisudvikling!$CC$7:$KP$63,AH$3)&gt;0,HLOOKUP($BT536,Prisudvikling!$CC$7:$KP$63,AH$3),"")</f>
        <v xml:space="preserve"> </v>
      </c>
      <c r="AI536" s="32" t="str">
        <f>IF(HLOOKUP($BT536,Prisudvikling!$CC$7:$KP$63,AI$3)&gt;0,HLOOKUP($BT536,Prisudvikling!$CC$7:$KP$63,AI$3),"")</f>
        <v xml:space="preserve"> </v>
      </c>
      <c r="AJ536" s="32" t="str">
        <f>IF(HLOOKUP($BT536,Prisudvikling!$CC$7:$KP$63,AJ$3)&gt;0,HLOOKUP($BT536,Prisudvikling!$CC$7:$KP$63,AJ$3),"")</f>
        <v xml:space="preserve"> </v>
      </c>
      <c r="AK536" s="32" t="str">
        <f>IF(HLOOKUP($BT536,Prisudvikling!$CC$7:$KP$63,AK$3)&gt;0,HLOOKUP($BT536,Prisudvikling!$CC$7:$KP$63,AK$3),"")</f>
        <v xml:space="preserve"> </v>
      </c>
      <c r="AL536" s="32" t="str">
        <f>IF(HLOOKUP($BT536,Prisudvikling!$CC$7:$KP$63,AL$3)&gt;0,HLOOKUP($BT536,Prisudvikling!$CC$7:$KP$63,AL$3),"")</f>
        <v/>
      </c>
      <c r="AM536" s="32" t="str">
        <f>IF(HLOOKUP($BT536,Prisudvikling!$CC$7:$KP$63,AM$3)&gt;0,HLOOKUP($BT536,Prisudvikling!$CC$7:$KP$63,AM$3),"")</f>
        <v/>
      </c>
      <c r="AN536" s="113" t="str">
        <f>IF(HLOOKUP($BT536,Prisudvikling!$CC$7:$KP$63,AN$3)&gt;0,HLOOKUP($BT536,Prisudvikling!$CC$7:$KP$63,AN$3),"")</f>
        <v/>
      </c>
      <c r="AO536" s="113" t="str">
        <f>IF(HLOOKUP($BT536,Prisudvikling!$CC$7:$KP$63,AO$3)&gt;0,HLOOKUP($BT536,Prisudvikling!$CC$7:$KP$63,AO$3),"")</f>
        <v xml:space="preserve"> </v>
      </c>
      <c r="AP536" s="113" t="str">
        <f>IF(HLOOKUP($BT536,Prisudvikling!$CC$7:$KP$63,AP$3)&gt;0,HLOOKUP($BT536,Prisudvikling!$CC$7:$KP$63,AP$3),"")</f>
        <v/>
      </c>
      <c r="AQ536" s="113" t="str">
        <f>IF(HLOOKUP($BT536,Prisudvikling!$CC$7:$KP$63,AQ$3)&gt;0,HLOOKUP($BT536,Prisudvikling!$CC$7:$KP$63,AQ$3),"")</f>
        <v/>
      </c>
      <c r="AR536" s="113" t="str">
        <f>IF(HLOOKUP($BT536,Prisudvikling!$CC$7:$KP$63,AR$3)&gt;0,HLOOKUP($BT536,Prisudvikling!$CC$7:$KP$63,AR$3),"")</f>
        <v xml:space="preserve"> </v>
      </c>
      <c r="AS536" s="113" t="str">
        <f>IF(HLOOKUP($BT536,Prisudvikling!$CC$7:$KP$63,AS$3)&gt;0,HLOOKUP($BT536,Prisudvikling!$CC$7:$KP$63,AS$3),"")</f>
        <v/>
      </c>
      <c r="AT536" s="113" t="str">
        <f>IF(HLOOKUP($BT536,Prisudvikling!$CC$7:$KP$63,AT$3)&gt;0,HLOOKUP($BT536,Prisudvikling!$CC$7:$KP$63,AT$3),"")</f>
        <v/>
      </c>
      <c r="AU536" s="113" t="str">
        <f>IF(HLOOKUP($BT536,Prisudvikling!$CC$7:$KP$63,AU$3)&gt;0,HLOOKUP($BT536,Prisudvikling!$CC$7:$KP$63,AU$3),"")</f>
        <v xml:space="preserve"> </v>
      </c>
      <c r="AV536" s="113" t="str">
        <f>IF(HLOOKUP($BT536,Prisudvikling!$CC$7:$KP$63,AV$3)&gt;0,HLOOKUP($BT536,Prisudvikling!$CC$7:$KP$63,AV$3),"")</f>
        <v/>
      </c>
      <c r="AW536" s="113" t="str">
        <f>IF(HLOOKUP($BT536,Prisudvikling!$CC$7:$KP$63,AW$3)&gt;0,HLOOKUP($BT536,Prisudvikling!$CC$7:$KP$63,AW$3),"")</f>
        <v/>
      </c>
      <c r="AX536" s="113" t="str">
        <f>IF(HLOOKUP($BT536,Prisudvikling!$CC$7:$KP$63,AX$3)&gt;0,HLOOKUP($BT536,Prisudvikling!$CC$7:$KP$63,AX$3),"")</f>
        <v xml:space="preserve"> </v>
      </c>
      <c r="BT536">
        <f t="shared" si="33"/>
        <v>213</v>
      </c>
    </row>
    <row r="537" spans="1:72" x14ac:dyDescent="0.2">
      <c r="A537" s="82">
        <f>IF(HLOOKUP($BT537,Prisudvikling!$CC$7:$KP$63,D$3)&gt;0,YEAR(C537),0)</f>
        <v>0</v>
      </c>
      <c r="B537" s="82">
        <f>IF(HLOOKUP($BT537,Prisudvikling!$CC$7:$KP$63,D$3)&gt;0,MONTH(C537),0)</f>
        <v>0</v>
      </c>
      <c r="C537" s="65" t="str">
        <f>IF(HLOOKUP($BT537,Prisudvikling!$CC$7:$KP$63,D$3)&gt;0,HLOOKUP($BT537,Prisudvikling!$CC$7:$KP$63,C$3),"")</f>
        <v/>
      </c>
      <c r="D537" s="105" t="str">
        <f>IF(HLOOKUP($BT537,Prisudvikling!$CC$7:$KP$63,D$3)&gt;0,HLOOKUP($BT537,Prisudvikling!$CC$7:$KP$63,D$3),"")</f>
        <v/>
      </c>
      <c r="E537" s="105" t="str">
        <f>IF(HLOOKUP($BT537,Prisudvikling!$CC$7:$KP$63,E$3)&gt;0,HLOOKUP($BT537,Prisudvikling!$CC$7:$KP$63,E$3),"")</f>
        <v/>
      </c>
      <c r="F537" s="105" t="str">
        <f>IF(HLOOKUP($BT537,Prisudvikling!$CC$7:$KP$63,F$3)&gt;0,HLOOKUP($BT537,Prisudvikling!$CC$7:$KP$63,F$3),"")</f>
        <v/>
      </c>
      <c r="G537" s="105" t="str">
        <f>IF(HLOOKUP($BT537,Prisudvikling!$CC$7:$KP$63,G$3)&gt;0,HLOOKUP($BT537,Prisudvikling!$CC$7:$KP$63,G$3),"")</f>
        <v/>
      </c>
      <c r="H537" s="105" t="str">
        <f>IF(HLOOKUP($BT537,Prisudvikling!$CC$7:$KP$63,H$3)&gt;0,HLOOKUP($BT537,Prisudvikling!$CC$7:$KP$63,H$3),"")</f>
        <v/>
      </c>
      <c r="I537" s="105" t="str">
        <f>IF(HLOOKUP($BT537,Prisudvikling!$CC$7:$KP$63,I$3)&gt;0,HLOOKUP($BT537,Prisudvikling!$CC$7:$KP$63,I$3),"")</f>
        <v/>
      </c>
      <c r="J537" s="105" t="str">
        <f>IF(HLOOKUP($BT537,Prisudvikling!$CC$7:$KP$63,J$3)&gt;0,HLOOKUP($BT537,Prisudvikling!$CC$7:$KP$63,J$3),"")</f>
        <v/>
      </c>
      <c r="K537" s="105" t="str">
        <f>IF(HLOOKUP($BT537,Prisudvikling!$CC$7:$KP$63,K$3)&gt;0,HLOOKUP($BT537,Prisudvikling!$CC$7:$KP$63,K$3),"")</f>
        <v/>
      </c>
      <c r="L537" s="105" t="str">
        <f>IF(HLOOKUP($BT537,Prisudvikling!$CC$7:$KP$63,L$3)&gt;0,HLOOKUP($BT537,Prisudvikling!$CC$7:$KP$63,L$3),"")</f>
        <v/>
      </c>
      <c r="M537" s="105" t="str">
        <f>IF(HLOOKUP($BT537,Prisudvikling!$CC$7:$KP$63,M$3)&gt;0,HLOOKUP($BT537,Prisudvikling!$CC$7:$KP$63,M$3),"")</f>
        <v/>
      </c>
      <c r="N537" s="105" t="str">
        <f>IF(HLOOKUP($BT537,Prisudvikling!$CC$7:$KP$63,N$3)&gt;0,HLOOKUP($BT537,Prisudvikling!$CC$7:$KP$63,N$3),"")</f>
        <v/>
      </c>
      <c r="O537" s="105" t="str">
        <f>IF(HLOOKUP($BT537,Prisudvikling!$CC$7:$KP$63,O$3)&gt;0,HLOOKUP($BT537,Prisudvikling!$CC$7:$KP$63,O$3),"")</f>
        <v/>
      </c>
      <c r="P537" s="105" t="str">
        <f>IF(HLOOKUP($BT537,Prisudvikling!$CC$7:$KP$63,P$3)&gt;0,HLOOKUP($BT537,Prisudvikling!$CC$7:$KP$63,P$3),"")</f>
        <v/>
      </c>
      <c r="Q537" s="105" t="str">
        <f>IF(HLOOKUP($BT537,Prisudvikling!$CC$7:$KP$63,Q$3)&gt;0,HLOOKUP($BT537,Prisudvikling!$CC$7:$KP$63,Q$3),"")</f>
        <v/>
      </c>
      <c r="R537" s="105" t="str">
        <f>IF(HLOOKUP($BT537,Prisudvikling!$CC$7:$KP$63,R$3)&gt;0,HLOOKUP($BT537,Prisudvikling!$CC$7:$KP$63,R$3),"")</f>
        <v/>
      </c>
      <c r="S537" s="105" t="str">
        <f>IF(HLOOKUP($BT537,Prisudvikling!$CC$7:$KP$63,S$3)&gt;0,HLOOKUP($BT537,Prisudvikling!$CC$7:$KP$63,S$3),"")</f>
        <v/>
      </c>
      <c r="T537" s="105" t="str">
        <f>IF(HLOOKUP($BT537,Prisudvikling!$CC$7:$KP$63,T$3)&gt;0,HLOOKUP($BT537,Prisudvikling!$CC$7:$KP$63,T$3),"")</f>
        <v/>
      </c>
      <c r="U537" s="105" t="str">
        <f>IF(HLOOKUP($BT537,Prisudvikling!$CC$7:$KP$63,U$3)&gt;0,HLOOKUP($BT537,Prisudvikling!$CC$7:$KP$63,U$3),"")</f>
        <v/>
      </c>
      <c r="V537" s="105" t="str">
        <f>IF(HLOOKUP($BT537,Prisudvikling!$CC$7:$KP$63,V$3)&gt;0,HLOOKUP($BT537,Prisudvikling!$CC$7:$KP$63,V$3),"")</f>
        <v/>
      </c>
      <c r="W537" s="105" t="str">
        <f>IF(HLOOKUP($BT537,Prisudvikling!$CC$7:$KP$63,W$3)&gt;0,HLOOKUP($BT537,Prisudvikling!$CC$7:$KP$63,W$3),"")</f>
        <v/>
      </c>
      <c r="X537" s="32" t="str">
        <f>IF(HLOOKUP($BT537,Prisudvikling!$CC$7:$KP$63,X$3)&gt;0,HLOOKUP($BT537,Prisudvikling!$CC$7:$KP$63,X$3),"")</f>
        <v/>
      </c>
      <c r="Y537" s="32" t="str">
        <f>IF(HLOOKUP($BT537,Prisudvikling!$CC$7:$KP$63,Y$3)&gt;0,HLOOKUP($BT537,Prisudvikling!$CC$7:$KP$63,Y$3),"")</f>
        <v/>
      </c>
      <c r="Z537" s="32" t="str">
        <f>IF(HLOOKUP($BT537,Prisudvikling!$CC$7:$KP$63,Z$3)&gt;0,HLOOKUP($BT537,Prisudvikling!$CC$7:$KP$63,Z$3),"")</f>
        <v/>
      </c>
      <c r="AA537" s="32" t="str">
        <f>IF(HLOOKUP($BT537,Prisudvikling!$CC$7:$KP$63,AA$3)&gt;0,HLOOKUP($BT537,Prisudvikling!$CC$7:$KP$63,AA$3),"")</f>
        <v/>
      </c>
      <c r="AB537" s="32" t="str">
        <f>IF(HLOOKUP($BT537,Prisudvikling!$CC$7:$KP$63,AB$3)&gt;0,HLOOKUP($BT537,Prisudvikling!$CC$7:$KP$63,AB$3),"")</f>
        <v/>
      </c>
      <c r="AC537" s="32" t="str">
        <f>IF(HLOOKUP($BT537,Prisudvikling!$CC$7:$KP$63,AC$3)&gt;0,HLOOKUP($BT537,Prisudvikling!$CC$7:$KP$63,AC$3),"")</f>
        <v/>
      </c>
      <c r="AD537" s="32" t="str">
        <f>IF(HLOOKUP($BT537,Prisudvikling!$CC$7:$KP$63,AD$3)&gt;0,HLOOKUP($BT537,Prisudvikling!$CC$7:$KP$63,AD$3),"")</f>
        <v/>
      </c>
      <c r="AE537" s="32" t="str">
        <f>IF(HLOOKUP($BT537,Prisudvikling!$CC$7:$KP$63,AE$3)&gt;0,HLOOKUP($BT537,Prisudvikling!$CC$7:$KP$63,AE$3),"")</f>
        <v/>
      </c>
      <c r="AF537" s="32" t="str">
        <f>IF(HLOOKUP($BT537,Prisudvikling!$CC$7:$KP$63,AF$3)&gt;0,HLOOKUP($BT537,Prisudvikling!$CC$7:$KP$63,AF$3),"")</f>
        <v xml:space="preserve"> </v>
      </c>
      <c r="AG537" s="32" t="str">
        <f>IF(HLOOKUP($BT537,Prisudvikling!$CC$7:$KP$63,AG$3)&gt;0,HLOOKUP($BT537,Prisudvikling!$CC$7:$KP$63,AG$3),"")</f>
        <v xml:space="preserve"> </v>
      </c>
      <c r="AH537" s="32" t="str">
        <f>IF(HLOOKUP($BT537,Prisudvikling!$CC$7:$KP$63,AH$3)&gt;0,HLOOKUP($BT537,Prisudvikling!$CC$7:$KP$63,AH$3),"")</f>
        <v xml:space="preserve"> </v>
      </c>
      <c r="AI537" s="32" t="str">
        <f>IF(HLOOKUP($BT537,Prisudvikling!$CC$7:$KP$63,AI$3)&gt;0,HLOOKUP($BT537,Prisudvikling!$CC$7:$KP$63,AI$3),"")</f>
        <v xml:space="preserve"> </v>
      </c>
      <c r="AJ537" s="32" t="str">
        <f>IF(HLOOKUP($BT537,Prisudvikling!$CC$7:$KP$63,AJ$3)&gt;0,HLOOKUP($BT537,Prisudvikling!$CC$7:$KP$63,AJ$3),"")</f>
        <v xml:space="preserve"> </v>
      </c>
      <c r="AK537" s="32" t="str">
        <f>IF(HLOOKUP($BT537,Prisudvikling!$CC$7:$KP$63,AK$3)&gt;0,HLOOKUP($BT537,Prisudvikling!$CC$7:$KP$63,AK$3),"")</f>
        <v xml:space="preserve"> </v>
      </c>
      <c r="AL537" s="32" t="str">
        <f>IF(HLOOKUP($BT537,Prisudvikling!$CC$7:$KP$63,AL$3)&gt;0,HLOOKUP($BT537,Prisudvikling!$CC$7:$KP$63,AL$3),"")</f>
        <v/>
      </c>
      <c r="AM537" s="32" t="str">
        <f>IF(HLOOKUP($BT537,Prisudvikling!$CC$7:$KP$63,AM$3)&gt;0,HLOOKUP($BT537,Prisudvikling!$CC$7:$KP$63,AM$3),"")</f>
        <v/>
      </c>
      <c r="AN537" s="113" t="str">
        <f>IF(HLOOKUP($BT537,Prisudvikling!$CC$7:$KP$63,AN$3)&gt;0,HLOOKUP($BT537,Prisudvikling!$CC$7:$KP$63,AN$3),"")</f>
        <v/>
      </c>
      <c r="AO537" s="113" t="str">
        <f>IF(HLOOKUP($BT537,Prisudvikling!$CC$7:$KP$63,AO$3)&gt;0,HLOOKUP($BT537,Prisudvikling!$CC$7:$KP$63,AO$3),"")</f>
        <v xml:space="preserve"> </v>
      </c>
      <c r="AP537" s="113" t="str">
        <f>IF(HLOOKUP($BT537,Prisudvikling!$CC$7:$KP$63,AP$3)&gt;0,HLOOKUP($BT537,Prisudvikling!$CC$7:$KP$63,AP$3),"")</f>
        <v/>
      </c>
      <c r="AQ537" s="113" t="str">
        <f>IF(HLOOKUP($BT537,Prisudvikling!$CC$7:$KP$63,AQ$3)&gt;0,HLOOKUP($BT537,Prisudvikling!$CC$7:$KP$63,AQ$3),"")</f>
        <v/>
      </c>
      <c r="AR537" s="113" t="str">
        <f>IF(HLOOKUP($BT537,Prisudvikling!$CC$7:$KP$63,AR$3)&gt;0,HLOOKUP($BT537,Prisudvikling!$CC$7:$KP$63,AR$3),"")</f>
        <v xml:space="preserve"> </v>
      </c>
      <c r="AS537" s="113" t="str">
        <f>IF(HLOOKUP($BT537,Prisudvikling!$CC$7:$KP$63,AS$3)&gt;0,HLOOKUP($BT537,Prisudvikling!$CC$7:$KP$63,AS$3),"")</f>
        <v/>
      </c>
      <c r="AT537" s="113" t="str">
        <f>IF(HLOOKUP($BT537,Prisudvikling!$CC$7:$KP$63,AT$3)&gt;0,HLOOKUP($BT537,Prisudvikling!$CC$7:$KP$63,AT$3),"")</f>
        <v/>
      </c>
      <c r="AU537" s="113" t="str">
        <f>IF(HLOOKUP($BT537,Prisudvikling!$CC$7:$KP$63,AU$3)&gt;0,HLOOKUP($BT537,Prisudvikling!$CC$7:$KP$63,AU$3),"")</f>
        <v xml:space="preserve"> </v>
      </c>
      <c r="AV537" s="113" t="str">
        <f>IF(HLOOKUP($BT537,Prisudvikling!$CC$7:$KP$63,AV$3)&gt;0,HLOOKUP($BT537,Prisudvikling!$CC$7:$KP$63,AV$3),"")</f>
        <v/>
      </c>
      <c r="AW537" s="113" t="str">
        <f>IF(HLOOKUP($BT537,Prisudvikling!$CC$7:$KP$63,AW$3)&gt;0,HLOOKUP($BT537,Prisudvikling!$CC$7:$KP$63,AW$3),"")</f>
        <v/>
      </c>
      <c r="AX537" s="113" t="str">
        <f>IF(HLOOKUP($BT537,Prisudvikling!$CC$7:$KP$63,AX$3)&gt;0,HLOOKUP($BT537,Prisudvikling!$CC$7:$KP$63,AX$3),"")</f>
        <v xml:space="preserve"> </v>
      </c>
      <c r="BT537">
        <f t="shared" si="33"/>
        <v>214</v>
      </c>
    </row>
    <row r="538" spans="1:72" x14ac:dyDescent="0.2">
      <c r="A538" s="82">
        <f>IF(HLOOKUP($BT538,Prisudvikling!$CC$7:$KP$63,D$3)&gt;0,YEAR(C538),0)</f>
        <v>0</v>
      </c>
      <c r="B538" s="82">
        <f>IF(HLOOKUP($BT538,Prisudvikling!$CC$7:$KP$63,D$3)&gt;0,MONTH(C538),0)</f>
        <v>0</v>
      </c>
      <c r="C538" s="65" t="str">
        <f>IF(HLOOKUP($BT538,Prisudvikling!$CC$7:$KP$63,D$3)&gt;0,HLOOKUP($BT538,Prisudvikling!$CC$7:$KP$63,C$3),"")</f>
        <v/>
      </c>
      <c r="D538" s="105" t="str">
        <f>IF(HLOOKUP($BT538,Prisudvikling!$CC$7:$KP$63,D$3)&gt;0,HLOOKUP($BT538,Prisudvikling!$CC$7:$KP$63,D$3),"")</f>
        <v/>
      </c>
      <c r="E538" s="105" t="str">
        <f>IF(HLOOKUP($BT538,Prisudvikling!$CC$7:$KP$63,E$3)&gt;0,HLOOKUP($BT538,Prisudvikling!$CC$7:$KP$63,E$3),"")</f>
        <v/>
      </c>
      <c r="F538" s="105" t="str">
        <f>IF(HLOOKUP($BT538,Prisudvikling!$CC$7:$KP$63,F$3)&gt;0,HLOOKUP($BT538,Prisudvikling!$CC$7:$KP$63,F$3),"")</f>
        <v/>
      </c>
      <c r="G538" s="105" t="str">
        <f>IF(HLOOKUP($BT538,Prisudvikling!$CC$7:$KP$63,G$3)&gt;0,HLOOKUP($BT538,Prisudvikling!$CC$7:$KP$63,G$3),"")</f>
        <v/>
      </c>
      <c r="H538" s="105" t="str">
        <f>IF(HLOOKUP($BT538,Prisudvikling!$CC$7:$KP$63,H$3)&gt;0,HLOOKUP($BT538,Prisudvikling!$CC$7:$KP$63,H$3),"")</f>
        <v/>
      </c>
      <c r="I538" s="105" t="str">
        <f>IF(HLOOKUP($BT538,Prisudvikling!$CC$7:$KP$63,I$3)&gt;0,HLOOKUP($BT538,Prisudvikling!$CC$7:$KP$63,I$3),"")</f>
        <v/>
      </c>
      <c r="J538" s="105" t="str">
        <f>IF(HLOOKUP($BT538,Prisudvikling!$CC$7:$KP$63,J$3)&gt;0,HLOOKUP($BT538,Prisudvikling!$CC$7:$KP$63,J$3),"")</f>
        <v/>
      </c>
      <c r="K538" s="105" t="str">
        <f>IF(HLOOKUP($BT538,Prisudvikling!$CC$7:$KP$63,K$3)&gt;0,HLOOKUP($BT538,Prisudvikling!$CC$7:$KP$63,K$3),"")</f>
        <v/>
      </c>
      <c r="L538" s="105" t="str">
        <f>IF(HLOOKUP($BT538,Prisudvikling!$CC$7:$KP$63,L$3)&gt;0,HLOOKUP($BT538,Prisudvikling!$CC$7:$KP$63,L$3),"")</f>
        <v/>
      </c>
      <c r="M538" s="105" t="str">
        <f>IF(HLOOKUP($BT538,Prisudvikling!$CC$7:$KP$63,M$3)&gt;0,HLOOKUP($BT538,Prisudvikling!$CC$7:$KP$63,M$3),"")</f>
        <v/>
      </c>
      <c r="N538" s="105" t="str">
        <f>IF(HLOOKUP($BT538,Prisudvikling!$CC$7:$KP$63,N$3)&gt;0,HLOOKUP($BT538,Prisudvikling!$CC$7:$KP$63,N$3),"")</f>
        <v/>
      </c>
      <c r="O538" s="105" t="str">
        <f>IF(HLOOKUP($BT538,Prisudvikling!$CC$7:$KP$63,O$3)&gt;0,HLOOKUP($BT538,Prisudvikling!$CC$7:$KP$63,O$3),"")</f>
        <v/>
      </c>
      <c r="P538" s="105" t="str">
        <f>IF(HLOOKUP($BT538,Prisudvikling!$CC$7:$KP$63,P$3)&gt;0,HLOOKUP($BT538,Prisudvikling!$CC$7:$KP$63,P$3),"")</f>
        <v/>
      </c>
      <c r="Q538" s="105" t="str">
        <f>IF(HLOOKUP($BT538,Prisudvikling!$CC$7:$KP$63,Q$3)&gt;0,HLOOKUP($BT538,Prisudvikling!$CC$7:$KP$63,Q$3),"")</f>
        <v/>
      </c>
      <c r="R538" s="105" t="str">
        <f>IF(HLOOKUP($BT538,Prisudvikling!$CC$7:$KP$63,R$3)&gt;0,HLOOKUP($BT538,Prisudvikling!$CC$7:$KP$63,R$3),"")</f>
        <v/>
      </c>
      <c r="S538" s="105" t="str">
        <f>IF(HLOOKUP($BT538,Prisudvikling!$CC$7:$KP$63,S$3)&gt;0,HLOOKUP($BT538,Prisudvikling!$CC$7:$KP$63,S$3),"")</f>
        <v/>
      </c>
      <c r="T538" s="105" t="str">
        <f>IF(HLOOKUP($BT538,Prisudvikling!$CC$7:$KP$63,T$3)&gt;0,HLOOKUP($BT538,Prisudvikling!$CC$7:$KP$63,T$3),"")</f>
        <v/>
      </c>
      <c r="U538" s="105" t="str">
        <f>IF(HLOOKUP($BT538,Prisudvikling!$CC$7:$KP$63,U$3)&gt;0,HLOOKUP($BT538,Prisudvikling!$CC$7:$KP$63,U$3),"")</f>
        <v/>
      </c>
      <c r="V538" s="105" t="str">
        <f>IF(HLOOKUP($BT538,Prisudvikling!$CC$7:$KP$63,V$3)&gt;0,HLOOKUP($BT538,Prisudvikling!$CC$7:$KP$63,V$3),"")</f>
        <v/>
      </c>
      <c r="W538" s="105" t="str">
        <f>IF(HLOOKUP($BT538,Prisudvikling!$CC$7:$KP$63,W$3)&gt;0,HLOOKUP($BT538,Prisudvikling!$CC$7:$KP$63,W$3),"")</f>
        <v/>
      </c>
      <c r="X538" s="32" t="str">
        <f>IF(HLOOKUP($BT538,Prisudvikling!$CC$7:$KP$63,X$3)&gt;0,HLOOKUP($BT538,Prisudvikling!$CC$7:$KP$63,X$3),"")</f>
        <v/>
      </c>
      <c r="Y538" s="32" t="str">
        <f>IF(HLOOKUP($BT538,Prisudvikling!$CC$7:$KP$63,Y$3)&gt;0,HLOOKUP($BT538,Prisudvikling!$CC$7:$KP$63,Y$3),"")</f>
        <v/>
      </c>
      <c r="Z538" s="32" t="str">
        <f>IF(HLOOKUP($BT538,Prisudvikling!$CC$7:$KP$63,Z$3)&gt;0,HLOOKUP($BT538,Prisudvikling!$CC$7:$KP$63,Z$3),"")</f>
        <v/>
      </c>
      <c r="AA538" s="32" t="str">
        <f>IF(HLOOKUP($BT538,Prisudvikling!$CC$7:$KP$63,AA$3)&gt;0,HLOOKUP($BT538,Prisudvikling!$CC$7:$KP$63,AA$3),"")</f>
        <v/>
      </c>
      <c r="AB538" s="32" t="str">
        <f>IF(HLOOKUP($BT538,Prisudvikling!$CC$7:$KP$63,AB$3)&gt;0,HLOOKUP($BT538,Prisudvikling!$CC$7:$KP$63,AB$3),"")</f>
        <v/>
      </c>
      <c r="AC538" s="32" t="str">
        <f>IF(HLOOKUP($BT538,Prisudvikling!$CC$7:$KP$63,AC$3)&gt;0,HLOOKUP($BT538,Prisudvikling!$CC$7:$KP$63,AC$3),"")</f>
        <v/>
      </c>
      <c r="AD538" s="32" t="str">
        <f>IF(HLOOKUP($BT538,Prisudvikling!$CC$7:$KP$63,AD$3)&gt;0,HLOOKUP($BT538,Prisudvikling!$CC$7:$KP$63,AD$3),"")</f>
        <v/>
      </c>
      <c r="AE538" s="32" t="str">
        <f>IF(HLOOKUP($BT538,Prisudvikling!$CC$7:$KP$63,AE$3)&gt;0,HLOOKUP($BT538,Prisudvikling!$CC$7:$KP$63,AE$3),"")</f>
        <v/>
      </c>
      <c r="AF538" s="32" t="str">
        <f>IF(HLOOKUP($BT538,Prisudvikling!$CC$7:$KP$63,AF$3)&gt;0,HLOOKUP($BT538,Prisudvikling!$CC$7:$KP$63,AF$3),"")</f>
        <v xml:space="preserve"> </v>
      </c>
      <c r="AG538" s="32" t="str">
        <f>IF(HLOOKUP($BT538,Prisudvikling!$CC$7:$KP$63,AG$3)&gt;0,HLOOKUP($BT538,Prisudvikling!$CC$7:$KP$63,AG$3),"")</f>
        <v xml:space="preserve"> </v>
      </c>
      <c r="AH538" s="32" t="str">
        <f>IF(HLOOKUP($BT538,Prisudvikling!$CC$7:$KP$63,AH$3)&gt;0,HLOOKUP($BT538,Prisudvikling!$CC$7:$KP$63,AH$3),"")</f>
        <v xml:space="preserve"> </v>
      </c>
      <c r="AI538" s="32" t="str">
        <f>IF(HLOOKUP($BT538,Prisudvikling!$CC$7:$KP$63,AI$3)&gt;0,HLOOKUP($BT538,Prisudvikling!$CC$7:$KP$63,AI$3),"")</f>
        <v xml:space="preserve"> </v>
      </c>
      <c r="AJ538" s="32" t="str">
        <f>IF(HLOOKUP($BT538,Prisudvikling!$CC$7:$KP$63,AJ$3)&gt;0,HLOOKUP($BT538,Prisudvikling!$CC$7:$KP$63,AJ$3),"")</f>
        <v xml:space="preserve"> </v>
      </c>
      <c r="AK538" s="32" t="str">
        <f>IF(HLOOKUP($BT538,Prisudvikling!$CC$7:$KP$63,AK$3)&gt;0,HLOOKUP($BT538,Prisudvikling!$CC$7:$KP$63,AK$3),"")</f>
        <v xml:space="preserve"> </v>
      </c>
      <c r="AL538" s="32" t="str">
        <f>IF(HLOOKUP($BT538,Prisudvikling!$CC$7:$KP$63,AL$3)&gt;0,HLOOKUP($BT538,Prisudvikling!$CC$7:$KP$63,AL$3),"")</f>
        <v/>
      </c>
      <c r="AM538" s="32" t="str">
        <f>IF(HLOOKUP($BT538,Prisudvikling!$CC$7:$KP$63,AM$3)&gt;0,HLOOKUP($BT538,Prisudvikling!$CC$7:$KP$63,AM$3),"")</f>
        <v/>
      </c>
      <c r="AN538" s="113" t="str">
        <f>IF(HLOOKUP($BT538,Prisudvikling!$CC$7:$KP$63,AN$3)&gt;0,HLOOKUP($BT538,Prisudvikling!$CC$7:$KP$63,AN$3),"")</f>
        <v/>
      </c>
      <c r="AO538" s="113" t="str">
        <f>IF(HLOOKUP($BT538,Prisudvikling!$CC$7:$KP$63,AO$3)&gt;0,HLOOKUP($BT538,Prisudvikling!$CC$7:$KP$63,AO$3),"")</f>
        <v xml:space="preserve"> </v>
      </c>
      <c r="AP538" s="113" t="str">
        <f>IF(HLOOKUP($BT538,Prisudvikling!$CC$7:$KP$63,AP$3)&gt;0,HLOOKUP($BT538,Prisudvikling!$CC$7:$KP$63,AP$3),"")</f>
        <v/>
      </c>
      <c r="AQ538" s="113" t="str">
        <f>IF(HLOOKUP($BT538,Prisudvikling!$CC$7:$KP$63,AQ$3)&gt;0,HLOOKUP($BT538,Prisudvikling!$CC$7:$KP$63,AQ$3),"")</f>
        <v/>
      </c>
      <c r="AR538" s="113" t="str">
        <f>IF(HLOOKUP($BT538,Prisudvikling!$CC$7:$KP$63,AR$3)&gt;0,HLOOKUP($BT538,Prisudvikling!$CC$7:$KP$63,AR$3),"")</f>
        <v xml:space="preserve"> </v>
      </c>
      <c r="AS538" s="113" t="str">
        <f>IF(HLOOKUP($BT538,Prisudvikling!$CC$7:$KP$63,AS$3)&gt;0,HLOOKUP($BT538,Prisudvikling!$CC$7:$KP$63,AS$3),"")</f>
        <v/>
      </c>
      <c r="AT538" s="113" t="str">
        <f>IF(HLOOKUP($BT538,Prisudvikling!$CC$7:$KP$63,AT$3)&gt;0,HLOOKUP($BT538,Prisudvikling!$CC$7:$KP$63,AT$3),"")</f>
        <v/>
      </c>
      <c r="AU538" s="113" t="str">
        <f>IF(HLOOKUP($BT538,Prisudvikling!$CC$7:$KP$63,AU$3)&gt;0,HLOOKUP($BT538,Prisudvikling!$CC$7:$KP$63,AU$3),"")</f>
        <v xml:space="preserve"> </v>
      </c>
      <c r="AV538" s="113" t="str">
        <f>IF(HLOOKUP($BT538,Prisudvikling!$CC$7:$KP$63,AV$3)&gt;0,HLOOKUP($BT538,Prisudvikling!$CC$7:$KP$63,AV$3),"")</f>
        <v/>
      </c>
      <c r="AW538" s="113" t="str">
        <f>IF(HLOOKUP($BT538,Prisudvikling!$CC$7:$KP$63,AW$3)&gt;0,HLOOKUP($BT538,Prisudvikling!$CC$7:$KP$63,AW$3),"")</f>
        <v/>
      </c>
      <c r="AX538" s="113" t="str">
        <f>IF(HLOOKUP($BT538,Prisudvikling!$CC$7:$KP$63,AX$3)&gt;0,HLOOKUP($BT538,Prisudvikling!$CC$7:$KP$63,AX$3),"")</f>
        <v xml:space="preserve"> </v>
      </c>
      <c r="BT538">
        <f t="shared" si="33"/>
        <v>215</v>
      </c>
    </row>
    <row r="539" spans="1:72" x14ac:dyDescent="0.2">
      <c r="A539" s="82">
        <f>IF(HLOOKUP($BT539,Prisudvikling!$CC$7:$KP$63,D$3)&gt;0,YEAR(C539),0)</f>
        <v>0</v>
      </c>
      <c r="B539" s="82">
        <f>IF(HLOOKUP($BT539,Prisudvikling!$CC$7:$KP$63,D$3)&gt;0,MONTH(C539),0)</f>
        <v>0</v>
      </c>
      <c r="C539" s="65" t="str">
        <f>IF(HLOOKUP($BT539,Prisudvikling!$CC$7:$KP$63,D$3)&gt;0,HLOOKUP($BT539,Prisudvikling!$CC$7:$KP$63,C$3),"")</f>
        <v/>
      </c>
      <c r="D539" s="105" t="str">
        <f>IF(HLOOKUP($BT539,Prisudvikling!$CC$7:$KP$63,D$3)&gt;0,HLOOKUP($BT539,Prisudvikling!$CC$7:$KP$63,D$3),"")</f>
        <v/>
      </c>
      <c r="E539" s="105" t="str">
        <f>IF(HLOOKUP($BT539,Prisudvikling!$CC$7:$KP$63,E$3)&gt;0,HLOOKUP($BT539,Prisudvikling!$CC$7:$KP$63,E$3),"")</f>
        <v/>
      </c>
      <c r="F539" s="105" t="str">
        <f>IF(HLOOKUP($BT539,Prisudvikling!$CC$7:$KP$63,F$3)&gt;0,HLOOKUP($BT539,Prisudvikling!$CC$7:$KP$63,F$3),"")</f>
        <v/>
      </c>
      <c r="G539" s="105" t="str">
        <f>IF(HLOOKUP($BT539,Prisudvikling!$CC$7:$KP$63,G$3)&gt;0,HLOOKUP($BT539,Prisudvikling!$CC$7:$KP$63,G$3),"")</f>
        <v/>
      </c>
      <c r="H539" s="105" t="str">
        <f>IF(HLOOKUP($BT539,Prisudvikling!$CC$7:$KP$63,H$3)&gt;0,HLOOKUP($BT539,Prisudvikling!$CC$7:$KP$63,H$3),"")</f>
        <v/>
      </c>
      <c r="I539" s="105" t="str">
        <f>IF(HLOOKUP($BT539,Prisudvikling!$CC$7:$KP$63,I$3)&gt;0,HLOOKUP($BT539,Prisudvikling!$CC$7:$KP$63,I$3),"")</f>
        <v/>
      </c>
      <c r="J539" s="105" t="str">
        <f>IF(HLOOKUP($BT539,Prisudvikling!$CC$7:$KP$63,J$3)&gt;0,HLOOKUP($BT539,Prisudvikling!$CC$7:$KP$63,J$3),"")</f>
        <v/>
      </c>
      <c r="K539" s="105" t="str">
        <f>IF(HLOOKUP($BT539,Prisudvikling!$CC$7:$KP$63,K$3)&gt;0,HLOOKUP($BT539,Prisudvikling!$CC$7:$KP$63,K$3),"")</f>
        <v/>
      </c>
      <c r="L539" s="105" t="str">
        <f>IF(HLOOKUP($BT539,Prisudvikling!$CC$7:$KP$63,L$3)&gt;0,HLOOKUP($BT539,Prisudvikling!$CC$7:$KP$63,L$3),"")</f>
        <v/>
      </c>
      <c r="M539" s="105" t="str">
        <f>IF(HLOOKUP($BT539,Prisudvikling!$CC$7:$KP$63,M$3)&gt;0,HLOOKUP($BT539,Prisudvikling!$CC$7:$KP$63,M$3),"")</f>
        <v/>
      </c>
      <c r="N539" s="105" t="str">
        <f>IF(HLOOKUP($BT539,Prisudvikling!$CC$7:$KP$63,N$3)&gt;0,HLOOKUP($BT539,Prisudvikling!$CC$7:$KP$63,N$3),"")</f>
        <v/>
      </c>
      <c r="O539" s="105" t="str">
        <f>IF(HLOOKUP($BT539,Prisudvikling!$CC$7:$KP$63,O$3)&gt;0,HLOOKUP($BT539,Prisudvikling!$CC$7:$KP$63,O$3),"")</f>
        <v/>
      </c>
      <c r="P539" s="105" t="str">
        <f>IF(HLOOKUP($BT539,Prisudvikling!$CC$7:$KP$63,P$3)&gt;0,HLOOKUP($BT539,Prisudvikling!$CC$7:$KP$63,P$3),"")</f>
        <v/>
      </c>
      <c r="Q539" s="105" t="str">
        <f>IF(HLOOKUP($BT539,Prisudvikling!$CC$7:$KP$63,Q$3)&gt;0,HLOOKUP($BT539,Prisudvikling!$CC$7:$KP$63,Q$3),"")</f>
        <v/>
      </c>
      <c r="R539" s="105" t="str">
        <f>IF(HLOOKUP($BT539,Prisudvikling!$CC$7:$KP$63,R$3)&gt;0,HLOOKUP($BT539,Prisudvikling!$CC$7:$KP$63,R$3),"")</f>
        <v/>
      </c>
      <c r="S539" s="105" t="str">
        <f>IF(HLOOKUP($BT539,Prisudvikling!$CC$7:$KP$63,S$3)&gt;0,HLOOKUP($BT539,Prisudvikling!$CC$7:$KP$63,S$3),"")</f>
        <v/>
      </c>
      <c r="T539" s="105" t="str">
        <f>IF(HLOOKUP($BT539,Prisudvikling!$CC$7:$KP$63,T$3)&gt;0,HLOOKUP($BT539,Prisudvikling!$CC$7:$KP$63,T$3),"")</f>
        <v/>
      </c>
      <c r="U539" s="105" t="str">
        <f>IF(HLOOKUP($BT539,Prisudvikling!$CC$7:$KP$63,U$3)&gt;0,HLOOKUP($BT539,Prisudvikling!$CC$7:$KP$63,U$3),"")</f>
        <v/>
      </c>
      <c r="V539" s="105" t="str">
        <f>IF(HLOOKUP($BT539,Prisudvikling!$CC$7:$KP$63,V$3)&gt;0,HLOOKUP($BT539,Prisudvikling!$CC$7:$KP$63,V$3),"")</f>
        <v/>
      </c>
      <c r="W539" s="105" t="str">
        <f>IF(HLOOKUP($BT539,Prisudvikling!$CC$7:$KP$63,W$3)&gt;0,HLOOKUP($BT539,Prisudvikling!$CC$7:$KP$63,W$3),"")</f>
        <v/>
      </c>
      <c r="X539" s="32" t="str">
        <f>IF(HLOOKUP($BT539,Prisudvikling!$CC$7:$KP$63,X$3)&gt;0,HLOOKUP($BT539,Prisudvikling!$CC$7:$KP$63,X$3),"")</f>
        <v/>
      </c>
      <c r="Y539" s="32" t="str">
        <f>IF(HLOOKUP($BT539,Prisudvikling!$CC$7:$KP$63,Y$3)&gt;0,HLOOKUP($BT539,Prisudvikling!$CC$7:$KP$63,Y$3),"")</f>
        <v/>
      </c>
      <c r="Z539" s="32" t="str">
        <f>IF(HLOOKUP($BT539,Prisudvikling!$CC$7:$KP$63,Z$3)&gt;0,HLOOKUP($BT539,Prisudvikling!$CC$7:$KP$63,Z$3),"")</f>
        <v/>
      </c>
      <c r="AA539" s="32" t="str">
        <f>IF(HLOOKUP($BT539,Prisudvikling!$CC$7:$KP$63,AA$3)&gt;0,HLOOKUP($BT539,Prisudvikling!$CC$7:$KP$63,AA$3),"")</f>
        <v/>
      </c>
      <c r="AB539" s="32" t="str">
        <f>IF(HLOOKUP($BT539,Prisudvikling!$CC$7:$KP$63,AB$3)&gt;0,HLOOKUP($BT539,Prisudvikling!$CC$7:$KP$63,AB$3),"")</f>
        <v/>
      </c>
      <c r="AC539" s="32" t="str">
        <f>IF(HLOOKUP($BT539,Prisudvikling!$CC$7:$KP$63,AC$3)&gt;0,HLOOKUP($BT539,Prisudvikling!$CC$7:$KP$63,AC$3),"")</f>
        <v/>
      </c>
      <c r="AD539" s="32" t="str">
        <f>IF(HLOOKUP($BT539,Prisudvikling!$CC$7:$KP$63,AD$3)&gt;0,HLOOKUP($BT539,Prisudvikling!$CC$7:$KP$63,AD$3),"")</f>
        <v/>
      </c>
      <c r="AE539" s="32" t="str">
        <f>IF(HLOOKUP($BT539,Prisudvikling!$CC$7:$KP$63,AE$3)&gt;0,HLOOKUP($BT539,Prisudvikling!$CC$7:$KP$63,AE$3),"")</f>
        <v/>
      </c>
      <c r="AF539" s="32" t="str">
        <f>IF(HLOOKUP($BT539,Prisudvikling!$CC$7:$KP$63,AF$3)&gt;0,HLOOKUP($BT539,Prisudvikling!$CC$7:$KP$63,AF$3),"")</f>
        <v xml:space="preserve"> </v>
      </c>
      <c r="AG539" s="32" t="str">
        <f>IF(HLOOKUP($BT539,Prisudvikling!$CC$7:$KP$63,AG$3)&gt;0,HLOOKUP($BT539,Prisudvikling!$CC$7:$KP$63,AG$3),"")</f>
        <v xml:space="preserve"> </v>
      </c>
      <c r="AH539" s="32" t="str">
        <f>IF(HLOOKUP($BT539,Prisudvikling!$CC$7:$KP$63,AH$3)&gt;0,HLOOKUP($BT539,Prisudvikling!$CC$7:$KP$63,AH$3),"")</f>
        <v xml:space="preserve"> </v>
      </c>
      <c r="AI539" s="32" t="str">
        <f>IF(HLOOKUP($BT539,Prisudvikling!$CC$7:$KP$63,AI$3)&gt;0,HLOOKUP($BT539,Prisudvikling!$CC$7:$KP$63,AI$3),"")</f>
        <v xml:space="preserve"> </v>
      </c>
      <c r="AJ539" s="32" t="str">
        <f>IF(HLOOKUP($BT539,Prisudvikling!$CC$7:$KP$63,AJ$3)&gt;0,HLOOKUP($BT539,Prisudvikling!$CC$7:$KP$63,AJ$3),"")</f>
        <v xml:space="preserve"> </v>
      </c>
      <c r="AK539" s="32" t="str">
        <f>IF(HLOOKUP($BT539,Prisudvikling!$CC$7:$KP$63,AK$3)&gt;0,HLOOKUP($BT539,Prisudvikling!$CC$7:$KP$63,AK$3),"")</f>
        <v xml:space="preserve"> </v>
      </c>
      <c r="AL539" s="32" t="str">
        <f>IF(HLOOKUP($BT539,Prisudvikling!$CC$7:$KP$63,AL$3)&gt;0,HLOOKUP($BT539,Prisudvikling!$CC$7:$KP$63,AL$3),"")</f>
        <v/>
      </c>
      <c r="AM539" s="32" t="str">
        <f>IF(HLOOKUP($BT539,Prisudvikling!$CC$7:$KP$63,AM$3)&gt;0,HLOOKUP($BT539,Prisudvikling!$CC$7:$KP$63,AM$3),"")</f>
        <v/>
      </c>
      <c r="AN539" s="113" t="str">
        <f>IF(HLOOKUP($BT539,Prisudvikling!$CC$7:$KP$63,AN$3)&gt;0,HLOOKUP($BT539,Prisudvikling!$CC$7:$KP$63,AN$3),"")</f>
        <v/>
      </c>
      <c r="AO539" s="113" t="str">
        <f>IF(HLOOKUP($BT539,Prisudvikling!$CC$7:$KP$63,AO$3)&gt;0,HLOOKUP($BT539,Prisudvikling!$CC$7:$KP$63,AO$3),"")</f>
        <v xml:space="preserve"> </v>
      </c>
      <c r="AP539" s="113" t="str">
        <f>IF(HLOOKUP($BT539,Prisudvikling!$CC$7:$KP$63,AP$3)&gt;0,HLOOKUP($BT539,Prisudvikling!$CC$7:$KP$63,AP$3),"")</f>
        <v/>
      </c>
      <c r="AQ539" s="113" t="str">
        <f>IF(HLOOKUP($BT539,Prisudvikling!$CC$7:$KP$63,AQ$3)&gt;0,HLOOKUP($BT539,Prisudvikling!$CC$7:$KP$63,AQ$3),"")</f>
        <v/>
      </c>
      <c r="AR539" s="113" t="str">
        <f>IF(HLOOKUP($BT539,Prisudvikling!$CC$7:$KP$63,AR$3)&gt;0,HLOOKUP($BT539,Prisudvikling!$CC$7:$KP$63,AR$3),"")</f>
        <v xml:space="preserve"> </v>
      </c>
      <c r="AS539" s="113" t="str">
        <f>IF(HLOOKUP($BT539,Prisudvikling!$CC$7:$KP$63,AS$3)&gt;0,HLOOKUP($BT539,Prisudvikling!$CC$7:$KP$63,AS$3),"")</f>
        <v/>
      </c>
      <c r="AT539" s="113" t="str">
        <f>IF(HLOOKUP($BT539,Prisudvikling!$CC$7:$KP$63,AT$3)&gt;0,HLOOKUP($BT539,Prisudvikling!$CC$7:$KP$63,AT$3),"")</f>
        <v/>
      </c>
      <c r="AU539" s="113" t="str">
        <f>IF(HLOOKUP($BT539,Prisudvikling!$CC$7:$KP$63,AU$3)&gt;0,HLOOKUP($BT539,Prisudvikling!$CC$7:$KP$63,AU$3),"")</f>
        <v xml:space="preserve"> </v>
      </c>
      <c r="AV539" s="113" t="str">
        <f>IF(HLOOKUP($BT539,Prisudvikling!$CC$7:$KP$63,AV$3)&gt;0,HLOOKUP($BT539,Prisudvikling!$CC$7:$KP$63,AV$3),"")</f>
        <v/>
      </c>
      <c r="AW539" s="113" t="str">
        <f>IF(HLOOKUP($BT539,Prisudvikling!$CC$7:$KP$63,AW$3)&gt;0,HLOOKUP($BT539,Prisudvikling!$CC$7:$KP$63,AW$3),"")</f>
        <v/>
      </c>
      <c r="AX539" s="113" t="str">
        <f>IF(HLOOKUP($BT539,Prisudvikling!$CC$7:$KP$63,AX$3)&gt;0,HLOOKUP($BT539,Prisudvikling!$CC$7:$KP$63,AX$3),"")</f>
        <v xml:space="preserve"> </v>
      </c>
      <c r="BT539">
        <f t="shared" si="33"/>
        <v>216</v>
      </c>
    </row>
    <row r="540" spans="1:72" x14ac:dyDescent="0.2">
      <c r="A540" s="82">
        <f>IF(HLOOKUP($BT540,Prisudvikling!$CC$7:$KP$63,D$3)&gt;0,YEAR(C540),0)</f>
        <v>0</v>
      </c>
      <c r="B540" s="82">
        <f>IF(HLOOKUP($BT540,Prisudvikling!$CC$7:$KP$63,D$3)&gt;0,MONTH(C540),0)</f>
        <v>0</v>
      </c>
      <c r="C540" s="65" t="str">
        <f>IF(HLOOKUP($BT540,Prisudvikling!$CC$7:$KP$63,D$3)&gt;0,HLOOKUP($BT540,Prisudvikling!$CC$7:$KP$63,C$3),"")</f>
        <v/>
      </c>
      <c r="D540" s="105" t="str">
        <f>IF(HLOOKUP($BT540,Prisudvikling!$CC$7:$KP$63,D$3)&gt;0,HLOOKUP($BT540,Prisudvikling!$CC$7:$KP$63,D$3),"")</f>
        <v/>
      </c>
      <c r="E540" s="105" t="str">
        <f>IF(HLOOKUP($BT540,Prisudvikling!$CC$7:$KP$63,E$3)&gt;0,HLOOKUP($BT540,Prisudvikling!$CC$7:$KP$63,E$3),"")</f>
        <v/>
      </c>
      <c r="F540" s="105" t="str">
        <f>IF(HLOOKUP($BT540,Prisudvikling!$CC$7:$KP$63,F$3)&gt;0,HLOOKUP($BT540,Prisudvikling!$CC$7:$KP$63,F$3),"")</f>
        <v/>
      </c>
      <c r="G540" s="105" t="str">
        <f>IF(HLOOKUP($BT540,Prisudvikling!$CC$7:$KP$63,G$3)&gt;0,HLOOKUP($BT540,Prisudvikling!$CC$7:$KP$63,G$3),"")</f>
        <v/>
      </c>
      <c r="H540" s="105" t="str">
        <f>IF(HLOOKUP($BT540,Prisudvikling!$CC$7:$KP$63,H$3)&gt;0,HLOOKUP($BT540,Prisudvikling!$CC$7:$KP$63,H$3),"")</f>
        <v/>
      </c>
      <c r="I540" s="105" t="str">
        <f>IF(HLOOKUP($BT540,Prisudvikling!$CC$7:$KP$63,I$3)&gt;0,HLOOKUP($BT540,Prisudvikling!$CC$7:$KP$63,I$3),"")</f>
        <v/>
      </c>
      <c r="J540" s="105" t="str">
        <f>IF(HLOOKUP($BT540,Prisudvikling!$CC$7:$KP$63,J$3)&gt;0,HLOOKUP($BT540,Prisudvikling!$CC$7:$KP$63,J$3),"")</f>
        <v/>
      </c>
      <c r="K540" s="105" t="str">
        <f>IF(HLOOKUP($BT540,Prisudvikling!$CC$7:$KP$63,K$3)&gt;0,HLOOKUP($BT540,Prisudvikling!$CC$7:$KP$63,K$3),"")</f>
        <v/>
      </c>
      <c r="L540" s="105" t="str">
        <f>IF(HLOOKUP($BT540,Prisudvikling!$CC$7:$KP$63,L$3)&gt;0,HLOOKUP($BT540,Prisudvikling!$CC$7:$KP$63,L$3),"")</f>
        <v/>
      </c>
      <c r="M540" s="105" t="str">
        <f>IF(HLOOKUP($BT540,Prisudvikling!$CC$7:$KP$63,M$3)&gt;0,HLOOKUP($BT540,Prisudvikling!$CC$7:$KP$63,M$3),"")</f>
        <v/>
      </c>
      <c r="N540" s="105" t="str">
        <f>IF(HLOOKUP($BT540,Prisudvikling!$CC$7:$KP$63,N$3)&gt;0,HLOOKUP($BT540,Prisudvikling!$CC$7:$KP$63,N$3),"")</f>
        <v/>
      </c>
      <c r="O540" s="105" t="str">
        <f>IF(HLOOKUP($BT540,Prisudvikling!$CC$7:$KP$63,O$3)&gt;0,HLOOKUP($BT540,Prisudvikling!$CC$7:$KP$63,O$3),"")</f>
        <v/>
      </c>
      <c r="P540" s="105" t="str">
        <f>IF(HLOOKUP($BT540,Prisudvikling!$CC$7:$KP$63,P$3)&gt;0,HLOOKUP($BT540,Prisudvikling!$CC$7:$KP$63,P$3),"")</f>
        <v/>
      </c>
      <c r="Q540" s="105" t="str">
        <f>IF(HLOOKUP($BT540,Prisudvikling!$CC$7:$KP$63,Q$3)&gt;0,HLOOKUP($BT540,Prisudvikling!$CC$7:$KP$63,Q$3),"")</f>
        <v/>
      </c>
      <c r="R540" s="105" t="str">
        <f>IF(HLOOKUP($BT540,Prisudvikling!$CC$7:$KP$63,R$3)&gt;0,HLOOKUP($BT540,Prisudvikling!$CC$7:$KP$63,R$3),"")</f>
        <v/>
      </c>
      <c r="S540" s="105" t="str">
        <f>IF(HLOOKUP($BT540,Prisudvikling!$CC$7:$KP$63,S$3)&gt;0,HLOOKUP($BT540,Prisudvikling!$CC$7:$KP$63,S$3),"")</f>
        <v/>
      </c>
      <c r="T540" s="105" t="str">
        <f>IF(HLOOKUP($BT540,Prisudvikling!$CC$7:$KP$63,T$3)&gt;0,HLOOKUP($BT540,Prisudvikling!$CC$7:$KP$63,T$3),"")</f>
        <v/>
      </c>
      <c r="U540" s="105" t="str">
        <f>IF(HLOOKUP($BT540,Prisudvikling!$CC$7:$KP$63,U$3)&gt;0,HLOOKUP($BT540,Prisudvikling!$CC$7:$KP$63,U$3),"")</f>
        <v/>
      </c>
      <c r="V540" s="105" t="str">
        <f>IF(HLOOKUP($BT540,Prisudvikling!$CC$7:$KP$63,V$3)&gt;0,HLOOKUP($BT540,Prisudvikling!$CC$7:$KP$63,V$3),"")</f>
        <v/>
      </c>
      <c r="W540" s="105" t="str">
        <f>IF(HLOOKUP($BT540,Prisudvikling!$CC$7:$KP$63,W$3)&gt;0,HLOOKUP($BT540,Prisudvikling!$CC$7:$KP$63,W$3),"")</f>
        <v/>
      </c>
      <c r="X540" s="32" t="str">
        <f>IF(HLOOKUP($BT540,Prisudvikling!$CC$7:$KP$63,X$3)&gt;0,HLOOKUP($BT540,Prisudvikling!$CC$7:$KP$63,X$3),"")</f>
        <v/>
      </c>
      <c r="Y540" s="32" t="str">
        <f>IF(HLOOKUP($BT540,Prisudvikling!$CC$7:$KP$63,Y$3)&gt;0,HLOOKUP($BT540,Prisudvikling!$CC$7:$KP$63,Y$3),"")</f>
        <v/>
      </c>
      <c r="Z540" s="32" t="str">
        <f>IF(HLOOKUP($BT540,Prisudvikling!$CC$7:$KP$63,Z$3)&gt;0,HLOOKUP($BT540,Prisudvikling!$CC$7:$KP$63,Z$3),"")</f>
        <v/>
      </c>
      <c r="AA540" s="32" t="str">
        <f>IF(HLOOKUP($BT540,Prisudvikling!$CC$7:$KP$63,AA$3)&gt;0,HLOOKUP($BT540,Prisudvikling!$CC$7:$KP$63,AA$3),"")</f>
        <v/>
      </c>
      <c r="AB540" s="32" t="str">
        <f>IF(HLOOKUP($BT540,Prisudvikling!$CC$7:$KP$63,AB$3)&gt;0,HLOOKUP($BT540,Prisudvikling!$CC$7:$KP$63,AB$3),"")</f>
        <v/>
      </c>
      <c r="AC540" s="32" t="str">
        <f>IF(HLOOKUP($BT540,Prisudvikling!$CC$7:$KP$63,AC$3)&gt;0,HLOOKUP($BT540,Prisudvikling!$CC$7:$KP$63,AC$3),"")</f>
        <v/>
      </c>
      <c r="AD540" s="32" t="str">
        <f>IF(HLOOKUP($BT540,Prisudvikling!$CC$7:$KP$63,AD$3)&gt;0,HLOOKUP($BT540,Prisudvikling!$CC$7:$KP$63,AD$3),"")</f>
        <v/>
      </c>
      <c r="AE540" s="32" t="str">
        <f>IF(HLOOKUP($BT540,Prisudvikling!$CC$7:$KP$63,AE$3)&gt;0,HLOOKUP($BT540,Prisudvikling!$CC$7:$KP$63,AE$3),"")</f>
        <v/>
      </c>
      <c r="AF540" s="32" t="str">
        <f>IF(HLOOKUP($BT540,Prisudvikling!$CC$7:$KP$63,AF$3)&gt;0,HLOOKUP($BT540,Prisudvikling!$CC$7:$KP$63,AF$3),"")</f>
        <v xml:space="preserve"> </v>
      </c>
      <c r="AG540" s="32" t="str">
        <f>IF(HLOOKUP($BT540,Prisudvikling!$CC$7:$KP$63,AG$3)&gt;0,HLOOKUP($BT540,Prisudvikling!$CC$7:$KP$63,AG$3),"")</f>
        <v xml:space="preserve"> </v>
      </c>
      <c r="AH540" s="32" t="str">
        <f>IF(HLOOKUP($BT540,Prisudvikling!$CC$7:$KP$63,AH$3)&gt;0,HLOOKUP($BT540,Prisudvikling!$CC$7:$KP$63,AH$3),"")</f>
        <v xml:space="preserve"> </v>
      </c>
      <c r="AI540" s="32" t="str">
        <f>IF(HLOOKUP($BT540,Prisudvikling!$CC$7:$KP$63,AI$3)&gt;0,HLOOKUP($BT540,Prisudvikling!$CC$7:$KP$63,AI$3),"")</f>
        <v xml:space="preserve"> </v>
      </c>
      <c r="AJ540" s="32" t="str">
        <f>IF(HLOOKUP($BT540,Prisudvikling!$CC$7:$KP$63,AJ$3)&gt;0,HLOOKUP($BT540,Prisudvikling!$CC$7:$KP$63,AJ$3),"")</f>
        <v xml:space="preserve"> </v>
      </c>
      <c r="AK540" s="32" t="str">
        <f>IF(HLOOKUP($BT540,Prisudvikling!$CC$7:$KP$63,AK$3)&gt;0,HLOOKUP($BT540,Prisudvikling!$CC$7:$KP$63,AK$3),"")</f>
        <v xml:space="preserve"> </v>
      </c>
      <c r="AL540" s="32" t="str">
        <f>IF(HLOOKUP($BT540,Prisudvikling!$CC$7:$KP$63,AL$3)&gt;0,HLOOKUP($BT540,Prisudvikling!$CC$7:$KP$63,AL$3),"")</f>
        <v/>
      </c>
      <c r="AM540" s="32" t="str">
        <f>IF(HLOOKUP($BT540,Prisudvikling!$CC$7:$KP$63,AM$3)&gt;0,HLOOKUP($BT540,Prisudvikling!$CC$7:$KP$63,AM$3),"")</f>
        <v/>
      </c>
      <c r="AN540" s="113" t="str">
        <f>IF(HLOOKUP($BT540,Prisudvikling!$CC$7:$KP$63,AN$3)&gt;0,HLOOKUP($BT540,Prisudvikling!$CC$7:$KP$63,AN$3),"")</f>
        <v/>
      </c>
      <c r="AO540" s="113" t="str">
        <f>IF(HLOOKUP($BT540,Prisudvikling!$CC$7:$KP$63,AO$3)&gt;0,HLOOKUP($BT540,Prisudvikling!$CC$7:$KP$63,AO$3),"")</f>
        <v xml:space="preserve"> </v>
      </c>
      <c r="AP540" s="113" t="str">
        <f>IF(HLOOKUP($BT540,Prisudvikling!$CC$7:$KP$63,AP$3)&gt;0,HLOOKUP($BT540,Prisudvikling!$CC$7:$KP$63,AP$3),"")</f>
        <v/>
      </c>
      <c r="AQ540" s="113" t="str">
        <f>IF(HLOOKUP($BT540,Prisudvikling!$CC$7:$KP$63,AQ$3)&gt;0,HLOOKUP($BT540,Prisudvikling!$CC$7:$KP$63,AQ$3),"")</f>
        <v/>
      </c>
      <c r="AR540" s="113" t="str">
        <f>IF(HLOOKUP($BT540,Prisudvikling!$CC$7:$KP$63,AR$3)&gt;0,HLOOKUP($BT540,Prisudvikling!$CC$7:$KP$63,AR$3),"")</f>
        <v xml:space="preserve"> </v>
      </c>
      <c r="AS540" s="113" t="str">
        <f>IF(HLOOKUP($BT540,Prisudvikling!$CC$7:$KP$63,AS$3)&gt;0,HLOOKUP($BT540,Prisudvikling!$CC$7:$KP$63,AS$3),"")</f>
        <v/>
      </c>
      <c r="AT540" s="113" t="str">
        <f>IF(HLOOKUP($BT540,Prisudvikling!$CC$7:$KP$63,AT$3)&gt;0,HLOOKUP($BT540,Prisudvikling!$CC$7:$KP$63,AT$3),"")</f>
        <v/>
      </c>
      <c r="AU540" s="113" t="str">
        <f>IF(HLOOKUP($BT540,Prisudvikling!$CC$7:$KP$63,AU$3)&gt;0,HLOOKUP($BT540,Prisudvikling!$CC$7:$KP$63,AU$3),"")</f>
        <v xml:space="preserve"> </v>
      </c>
      <c r="AV540" s="113" t="str">
        <f>IF(HLOOKUP($BT540,Prisudvikling!$CC$7:$KP$63,AV$3)&gt;0,HLOOKUP($BT540,Prisudvikling!$CC$7:$KP$63,AV$3),"")</f>
        <v/>
      </c>
      <c r="AW540" s="113" t="str">
        <f>IF(HLOOKUP($BT540,Prisudvikling!$CC$7:$KP$63,AW$3)&gt;0,HLOOKUP($BT540,Prisudvikling!$CC$7:$KP$63,AW$3),"")</f>
        <v/>
      </c>
      <c r="AX540" s="113" t="str">
        <f>IF(HLOOKUP($BT540,Prisudvikling!$CC$7:$KP$63,AX$3)&gt;0,HLOOKUP($BT540,Prisudvikling!$CC$7:$KP$63,AX$3),"")</f>
        <v xml:space="preserve"> </v>
      </c>
      <c r="BT540">
        <f t="shared" si="33"/>
        <v>217</v>
      </c>
    </row>
    <row r="541" spans="1:72" x14ac:dyDescent="0.2">
      <c r="A541" s="82">
        <f>IF(HLOOKUP($BT541,Prisudvikling!$CC$7:$KP$63,D$3)&gt;0,YEAR(C541),0)</f>
        <v>0</v>
      </c>
      <c r="B541" s="82">
        <f>IF(HLOOKUP($BT541,Prisudvikling!$CC$7:$KP$63,D$3)&gt;0,MONTH(C541),0)</f>
        <v>0</v>
      </c>
      <c r="C541" s="65" t="str">
        <f>IF(HLOOKUP($BT541,Prisudvikling!$CC$7:$KP$63,D$3)&gt;0,HLOOKUP($BT541,Prisudvikling!$CC$7:$KP$63,C$3),"")</f>
        <v/>
      </c>
      <c r="D541" s="105" t="str">
        <f>IF(HLOOKUP($BT541,Prisudvikling!$CC$7:$KP$63,D$3)&gt;0,HLOOKUP($BT541,Prisudvikling!$CC$7:$KP$63,D$3),"")</f>
        <v/>
      </c>
      <c r="E541" s="105" t="str">
        <f>IF(HLOOKUP($BT541,Prisudvikling!$CC$7:$KP$63,E$3)&gt;0,HLOOKUP($BT541,Prisudvikling!$CC$7:$KP$63,E$3),"")</f>
        <v/>
      </c>
      <c r="F541" s="105" t="str">
        <f>IF(HLOOKUP($BT541,Prisudvikling!$CC$7:$KP$63,F$3)&gt;0,HLOOKUP($BT541,Prisudvikling!$CC$7:$KP$63,F$3),"")</f>
        <v/>
      </c>
      <c r="G541" s="105" t="str">
        <f>IF(HLOOKUP($BT541,Prisudvikling!$CC$7:$KP$63,G$3)&gt;0,HLOOKUP($BT541,Prisudvikling!$CC$7:$KP$63,G$3),"")</f>
        <v/>
      </c>
      <c r="H541" s="105" t="str">
        <f>IF(HLOOKUP($BT541,Prisudvikling!$CC$7:$KP$63,H$3)&gt;0,HLOOKUP($BT541,Prisudvikling!$CC$7:$KP$63,H$3),"")</f>
        <v/>
      </c>
      <c r="I541" s="105" t="str">
        <f>IF(HLOOKUP($BT541,Prisudvikling!$CC$7:$KP$63,I$3)&gt;0,HLOOKUP($BT541,Prisudvikling!$CC$7:$KP$63,I$3),"")</f>
        <v/>
      </c>
      <c r="J541" s="105" t="str">
        <f>IF(HLOOKUP($BT541,Prisudvikling!$CC$7:$KP$63,J$3)&gt;0,HLOOKUP($BT541,Prisudvikling!$CC$7:$KP$63,J$3),"")</f>
        <v/>
      </c>
      <c r="K541" s="105" t="str">
        <f>IF(HLOOKUP($BT541,Prisudvikling!$CC$7:$KP$63,K$3)&gt;0,HLOOKUP($BT541,Prisudvikling!$CC$7:$KP$63,K$3),"")</f>
        <v/>
      </c>
      <c r="L541" s="105" t="str">
        <f>IF(HLOOKUP($BT541,Prisudvikling!$CC$7:$KP$63,L$3)&gt;0,HLOOKUP($BT541,Prisudvikling!$CC$7:$KP$63,L$3),"")</f>
        <v/>
      </c>
      <c r="M541" s="105" t="str">
        <f>IF(HLOOKUP($BT541,Prisudvikling!$CC$7:$KP$63,M$3)&gt;0,HLOOKUP($BT541,Prisudvikling!$CC$7:$KP$63,M$3),"")</f>
        <v/>
      </c>
      <c r="N541" s="105" t="str">
        <f>IF(HLOOKUP($BT541,Prisudvikling!$CC$7:$KP$63,N$3)&gt;0,HLOOKUP($BT541,Prisudvikling!$CC$7:$KP$63,N$3),"")</f>
        <v/>
      </c>
      <c r="O541" s="105" t="str">
        <f>IF(HLOOKUP($BT541,Prisudvikling!$CC$7:$KP$63,O$3)&gt;0,HLOOKUP($BT541,Prisudvikling!$CC$7:$KP$63,O$3),"")</f>
        <v/>
      </c>
      <c r="P541" s="105" t="str">
        <f>IF(HLOOKUP($BT541,Prisudvikling!$CC$7:$KP$63,P$3)&gt;0,HLOOKUP($BT541,Prisudvikling!$CC$7:$KP$63,P$3),"")</f>
        <v/>
      </c>
      <c r="Q541" s="105" t="str">
        <f>IF(HLOOKUP($BT541,Prisudvikling!$CC$7:$KP$63,Q$3)&gt;0,HLOOKUP($BT541,Prisudvikling!$CC$7:$KP$63,Q$3),"")</f>
        <v/>
      </c>
      <c r="R541" s="105" t="str">
        <f>IF(HLOOKUP($BT541,Prisudvikling!$CC$7:$KP$63,R$3)&gt;0,HLOOKUP($BT541,Prisudvikling!$CC$7:$KP$63,R$3),"")</f>
        <v/>
      </c>
      <c r="S541" s="105" t="str">
        <f>IF(HLOOKUP($BT541,Prisudvikling!$CC$7:$KP$63,S$3)&gt;0,HLOOKUP($BT541,Prisudvikling!$CC$7:$KP$63,S$3),"")</f>
        <v/>
      </c>
      <c r="T541" s="105" t="str">
        <f>IF(HLOOKUP($BT541,Prisudvikling!$CC$7:$KP$63,T$3)&gt;0,HLOOKUP($BT541,Prisudvikling!$CC$7:$KP$63,T$3),"")</f>
        <v/>
      </c>
      <c r="U541" s="105" t="str">
        <f>IF(HLOOKUP($BT541,Prisudvikling!$CC$7:$KP$63,U$3)&gt;0,HLOOKUP($BT541,Prisudvikling!$CC$7:$KP$63,U$3),"")</f>
        <v/>
      </c>
      <c r="V541" s="105" t="str">
        <f>IF(HLOOKUP($BT541,Prisudvikling!$CC$7:$KP$63,V$3)&gt;0,HLOOKUP($BT541,Prisudvikling!$CC$7:$KP$63,V$3),"")</f>
        <v/>
      </c>
      <c r="W541" s="105" t="str">
        <f>IF(HLOOKUP($BT541,Prisudvikling!$CC$7:$KP$63,W$3)&gt;0,HLOOKUP($BT541,Prisudvikling!$CC$7:$KP$63,W$3),"")</f>
        <v/>
      </c>
      <c r="X541" s="32" t="str">
        <f>IF(HLOOKUP($BT541,Prisudvikling!$CC$7:$KP$63,X$3)&gt;0,HLOOKUP($BT541,Prisudvikling!$CC$7:$KP$63,X$3),"")</f>
        <v/>
      </c>
      <c r="Y541" s="32" t="str">
        <f>IF(HLOOKUP($BT541,Prisudvikling!$CC$7:$KP$63,Y$3)&gt;0,HLOOKUP($BT541,Prisudvikling!$CC$7:$KP$63,Y$3),"")</f>
        <v/>
      </c>
      <c r="Z541" s="32" t="str">
        <f>IF(HLOOKUP($BT541,Prisudvikling!$CC$7:$KP$63,Z$3)&gt;0,HLOOKUP($BT541,Prisudvikling!$CC$7:$KP$63,Z$3),"")</f>
        <v/>
      </c>
      <c r="AA541" s="32" t="str">
        <f>IF(HLOOKUP($BT541,Prisudvikling!$CC$7:$KP$63,AA$3)&gt;0,HLOOKUP($BT541,Prisudvikling!$CC$7:$KP$63,AA$3),"")</f>
        <v/>
      </c>
      <c r="AB541" s="32" t="str">
        <f>IF(HLOOKUP($BT541,Prisudvikling!$CC$7:$KP$63,AB$3)&gt;0,HLOOKUP($BT541,Prisudvikling!$CC$7:$KP$63,AB$3),"")</f>
        <v/>
      </c>
      <c r="AC541" s="32" t="str">
        <f>IF(HLOOKUP($BT541,Prisudvikling!$CC$7:$KP$63,AC$3)&gt;0,HLOOKUP($BT541,Prisudvikling!$CC$7:$KP$63,AC$3),"")</f>
        <v/>
      </c>
      <c r="AD541" s="32" t="str">
        <f>IF(HLOOKUP($BT541,Prisudvikling!$CC$7:$KP$63,AD$3)&gt;0,HLOOKUP($BT541,Prisudvikling!$CC$7:$KP$63,AD$3),"")</f>
        <v/>
      </c>
      <c r="AE541" s="32" t="str">
        <f>IF(HLOOKUP($BT541,Prisudvikling!$CC$7:$KP$63,AE$3)&gt;0,HLOOKUP($BT541,Prisudvikling!$CC$7:$KP$63,AE$3),"")</f>
        <v/>
      </c>
      <c r="AF541" s="32" t="str">
        <f>IF(HLOOKUP($BT541,Prisudvikling!$CC$7:$KP$63,AF$3)&gt;0,HLOOKUP($BT541,Prisudvikling!$CC$7:$KP$63,AF$3),"")</f>
        <v xml:space="preserve"> </v>
      </c>
      <c r="AG541" s="32" t="str">
        <f>IF(HLOOKUP($BT541,Prisudvikling!$CC$7:$KP$63,AG$3)&gt;0,HLOOKUP($BT541,Prisudvikling!$CC$7:$KP$63,AG$3),"")</f>
        <v xml:space="preserve"> </v>
      </c>
      <c r="AH541" s="32" t="str">
        <f>IF(HLOOKUP($BT541,Prisudvikling!$CC$7:$KP$63,AH$3)&gt;0,HLOOKUP($BT541,Prisudvikling!$CC$7:$KP$63,AH$3),"")</f>
        <v xml:space="preserve"> </v>
      </c>
      <c r="AI541" s="32" t="str">
        <f>IF(HLOOKUP($BT541,Prisudvikling!$CC$7:$KP$63,AI$3)&gt;0,HLOOKUP($BT541,Prisudvikling!$CC$7:$KP$63,AI$3),"")</f>
        <v xml:space="preserve"> </v>
      </c>
      <c r="AJ541" s="32" t="str">
        <f>IF(HLOOKUP($BT541,Prisudvikling!$CC$7:$KP$63,AJ$3)&gt;0,HLOOKUP($BT541,Prisudvikling!$CC$7:$KP$63,AJ$3),"")</f>
        <v xml:space="preserve"> </v>
      </c>
      <c r="AK541" s="32" t="str">
        <f>IF(HLOOKUP($BT541,Prisudvikling!$CC$7:$KP$63,AK$3)&gt;0,HLOOKUP($BT541,Prisudvikling!$CC$7:$KP$63,AK$3),"")</f>
        <v xml:space="preserve"> </v>
      </c>
      <c r="AL541" s="32" t="str">
        <f>IF(HLOOKUP($BT541,Prisudvikling!$CC$7:$KP$63,AL$3)&gt;0,HLOOKUP($BT541,Prisudvikling!$CC$7:$KP$63,AL$3),"")</f>
        <v/>
      </c>
      <c r="AM541" s="32" t="str">
        <f>IF(HLOOKUP($BT541,Prisudvikling!$CC$7:$KP$63,AM$3)&gt;0,HLOOKUP($BT541,Prisudvikling!$CC$7:$KP$63,AM$3),"")</f>
        <v/>
      </c>
      <c r="AN541" s="113" t="str">
        <f>IF(HLOOKUP($BT541,Prisudvikling!$CC$7:$KP$63,AN$3)&gt;0,HLOOKUP($BT541,Prisudvikling!$CC$7:$KP$63,AN$3),"")</f>
        <v/>
      </c>
      <c r="AO541" s="113" t="str">
        <f>IF(HLOOKUP($BT541,Prisudvikling!$CC$7:$KP$63,AO$3)&gt;0,HLOOKUP($BT541,Prisudvikling!$CC$7:$KP$63,AO$3),"")</f>
        <v xml:space="preserve"> </v>
      </c>
      <c r="AP541" s="113" t="str">
        <f>IF(HLOOKUP($BT541,Prisudvikling!$CC$7:$KP$63,AP$3)&gt;0,HLOOKUP($BT541,Prisudvikling!$CC$7:$KP$63,AP$3),"")</f>
        <v/>
      </c>
      <c r="AQ541" s="113" t="str">
        <f>IF(HLOOKUP($BT541,Prisudvikling!$CC$7:$KP$63,AQ$3)&gt;0,HLOOKUP($BT541,Prisudvikling!$CC$7:$KP$63,AQ$3),"")</f>
        <v/>
      </c>
      <c r="AR541" s="113" t="str">
        <f>IF(HLOOKUP($BT541,Prisudvikling!$CC$7:$KP$63,AR$3)&gt;0,HLOOKUP($BT541,Prisudvikling!$CC$7:$KP$63,AR$3),"")</f>
        <v xml:space="preserve"> </v>
      </c>
      <c r="AS541" s="113" t="str">
        <f>IF(HLOOKUP($BT541,Prisudvikling!$CC$7:$KP$63,AS$3)&gt;0,HLOOKUP($BT541,Prisudvikling!$CC$7:$KP$63,AS$3),"")</f>
        <v/>
      </c>
      <c r="AT541" s="113" t="str">
        <f>IF(HLOOKUP($BT541,Prisudvikling!$CC$7:$KP$63,AT$3)&gt;0,HLOOKUP($BT541,Prisudvikling!$CC$7:$KP$63,AT$3),"")</f>
        <v/>
      </c>
      <c r="AU541" s="113" t="str">
        <f>IF(HLOOKUP($BT541,Prisudvikling!$CC$7:$KP$63,AU$3)&gt;0,HLOOKUP($BT541,Prisudvikling!$CC$7:$KP$63,AU$3),"")</f>
        <v xml:space="preserve"> </v>
      </c>
      <c r="AV541" s="113" t="str">
        <f>IF(HLOOKUP($BT541,Prisudvikling!$CC$7:$KP$63,AV$3)&gt;0,HLOOKUP($BT541,Prisudvikling!$CC$7:$KP$63,AV$3),"")</f>
        <v/>
      </c>
      <c r="AW541" s="113" t="str">
        <f>IF(HLOOKUP($BT541,Prisudvikling!$CC$7:$KP$63,AW$3)&gt;0,HLOOKUP($BT541,Prisudvikling!$CC$7:$KP$63,AW$3),"")</f>
        <v/>
      </c>
      <c r="AX541" s="113" t="str">
        <f>IF(HLOOKUP($BT541,Prisudvikling!$CC$7:$KP$63,AX$3)&gt;0,HLOOKUP($BT541,Prisudvikling!$CC$7:$KP$63,AX$3),"")</f>
        <v xml:space="preserve"> </v>
      </c>
      <c r="BT541">
        <f t="shared" si="33"/>
        <v>218</v>
      </c>
    </row>
    <row r="542" spans="1:72" x14ac:dyDescent="0.2">
      <c r="A542" s="82">
        <f>IF(HLOOKUP($BT542,Prisudvikling!$CC$7:$KP$63,D$3)&gt;0,YEAR(C542),0)</f>
        <v>0</v>
      </c>
      <c r="B542" s="82">
        <f>IF(HLOOKUP($BT542,Prisudvikling!$CC$7:$KP$63,D$3)&gt;0,MONTH(C542),0)</f>
        <v>0</v>
      </c>
      <c r="C542" s="65" t="str">
        <f>IF(HLOOKUP($BT542,Prisudvikling!$CC$7:$KP$63,D$3)&gt;0,HLOOKUP($BT542,Prisudvikling!$CC$7:$KP$63,C$3),"")</f>
        <v/>
      </c>
      <c r="D542" s="105" t="str">
        <f>IF(HLOOKUP($BT542,Prisudvikling!$CC$7:$KP$63,D$3)&gt;0,HLOOKUP($BT542,Prisudvikling!$CC$7:$KP$63,D$3),"")</f>
        <v/>
      </c>
      <c r="E542" s="105" t="str">
        <f>IF(HLOOKUP($BT542,Prisudvikling!$CC$7:$KP$63,E$3)&gt;0,HLOOKUP($BT542,Prisudvikling!$CC$7:$KP$63,E$3),"")</f>
        <v/>
      </c>
      <c r="F542" s="105" t="str">
        <f>IF(HLOOKUP($BT542,Prisudvikling!$CC$7:$KP$63,F$3)&gt;0,HLOOKUP($BT542,Prisudvikling!$CC$7:$KP$63,F$3),"")</f>
        <v/>
      </c>
      <c r="G542" s="105" t="str">
        <f>IF(HLOOKUP($BT542,Prisudvikling!$CC$7:$KP$63,G$3)&gt;0,HLOOKUP($BT542,Prisudvikling!$CC$7:$KP$63,G$3),"")</f>
        <v/>
      </c>
      <c r="H542" s="105" t="str">
        <f>IF(HLOOKUP($BT542,Prisudvikling!$CC$7:$KP$63,H$3)&gt;0,HLOOKUP($BT542,Prisudvikling!$CC$7:$KP$63,H$3),"")</f>
        <v/>
      </c>
      <c r="I542" s="105" t="str">
        <f>IF(HLOOKUP($BT542,Prisudvikling!$CC$7:$KP$63,I$3)&gt;0,HLOOKUP($BT542,Prisudvikling!$CC$7:$KP$63,I$3),"")</f>
        <v/>
      </c>
      <c r="J542" s="105" t="str">
        <f>IF(HLOOKUP($BT542,Prisudvikling!$CC$7:$KP$63,J$3)&gt;0,HLOOKUP($BT542,Prisudvikling!$CC$7:$KP$63,J$3),"")</f>
        <v/>
      </c>
      <c r="K542" s="105" t="str">
        <f>IF(HLOOKUP($BT542,Prisudvikling!$CC$7:$KP$63,K$3)&gt;0,HLOOKUP($BT542,Prisudvikling!$CC$7:$KP$63,K$3),"")</f>
        <v/>
      </c>
      <c r="L542" s="105" t="str">
        <f>IF(HLOOKUP($BT542,Prisudvikling!$CC$7:$KP$63,L$3)&gt;0,HLOOKUP($BT542,Prisudvikling!$CC$7:$KP$63,L$3),"")</f>
        <v/>
      </c>
      <c r="M542" s="105" t="str">
        <f>IF(HLOOKUP($BT542,Prisudvikling!$CC$7:$KP$63,M$3)&gt;0,HLOOKUP($BT542,Prisudvikling!$CC$7:$KP$63,M$3),"")</f>
        <v/>
      </c>
      <c r="N542" s="105" t="str">
        <f>IF(HLOOKUP($BT542,Prisudvikling!$CC$7:$KP$63,N$3)&gt;0,HLOOKUP($BT542,Prisudvikling!$CC$7:$KP$63,N$3),"")</f>
        <v/>
      </c>
      <c r="O542" s="105" t="str">
        <f>IF(HLOOKUP($BT542,Prisudvikling!$CC$7:$KP$63,O$3)&gt;0,HLOOKUP($BT542,Prisudvikling!$CC$7:$KP$63,O$3),"")</f>
        <v/>
      </c>
      <c r="P542" s="105" t="str">
        <f>IF(HLOOKUP($BT542,Prisudvikling!$CC$7:$KP$63,P$3)&gt;0,HLOOKUP($BT542,Prisudvikling!$CC$7:$KP$63,P$3),"")</f>
        <v/>
      </c>
      <c r="Q542" s="105" t="str">
        <f>IF(HLOOKUP($BT542,Prisudvikling!$CC$7:$KP$63,Q$3)&gt;0,HLOOKUP($BT542,Prisudvikling!$CC$7:$KP$63,Q$3),"")</f>
        <v/>
      </c>
      <c r="R542" s="105" t="str">
        <f>IF(HLOOKUP($BT542,Prisudvikling!$CC$7:$KP$63,R$3)&gt;0,HLOOKUP($BT542,Prisudvikling!$CC$7:$KP$63,R$3),"")</f>
        <v/>
      </c>
      <c r="S542" s="105" t="str">
        <f>IF(HLOOKUP($BT542,Prisudvikling!$CC$7:$KP$63,S$3)&gt;0,HLOOKUP($BT542,Prisudvikling!$CC$7:$KP$63,S$3),"")</f>
        <v/>
      </c>
      <c r="T542" s="105" t="str">
        <f>IF(HLOOKUP($BT542,Prisudvikling!$CC$7:$KP$63,T$3)&gt;0,HLOOKUP($BT542,Prisudvikling!$CC$7:$KP$63,T$3),"")</f>
        <v/>
      </c>
      <c r="U542" s="105" t="str">
        <f>IF(HLOOKUP($BT542,Prisudvikling!$CC$7:$KP$63,U$3)&gt;0,HLOOKUP($BT542,Prisudvikling!$CC$7:$KP$63,U$3),"")</f>
        <v/>
      </c>
      <c r="V542" s="105" t="str">
        <f>IF(HLOOKUP($BT542,Prisudvikling!$CC$7:$KP$63,V$3)&gt;0,HLOOKUP($BT542,Prisudvikling!$CC$7:$KP$63,V$3),"")</f>
        <v/>
      </c>
      <c r="W542" s="105" t="str">
        <f>IF(HLOOKUP($BT542,Prisudvikling!$CC$7:$KP$63,W$3)&gt;0,HLOOKUP($BT542,Prisudvikling!$CC$7:$KP$63,W$3),"")</f>
        <v/>
      </c>
      <c r="X542" s="32" t="str">
        <f>IF(HLOOKUP($BT542,Prisudvikling!$CC$7:$KP$63,X$3)&gt;0,HLOOKUP($BT542,Prisudvikling!$CC$7:$KP$63,X$3),"")</f>
        <v/>
      </c>
      <c r="Y542" s="32" t="str">
        <f>IF(HLOOKUP($BT542,Prisudvikling!$CC$7:$KP$63,Y$3)&gt;0,HLOOKUP($BT542,Prisudvikling!$CC$7:$KP$63,Y$3),"")</f>
        <v/>
      </c>
      <c r="Z542" s="32" t="str">
        <f>IF(HLOOKUP($BT542,Prisudvikling!$CC$7:$KP$63,Z$3)&gt;0,HLOOKUP($BT542,Prisudvikling!$CC$7:$KP$63,Z$3),"")</f>
        <v/>
      </c>
      <c r="AA542" s="32" t="str">
        <f>IF(HLOOKUP($BT542,Prisudvikling!$CC$7:$KP$63,AA$3)&gt;0,HLOOKUP($BT542,Prisudvikling!$CC$7:$KP$63,AA$3),"")</f>
        <v/>
      </c>
      <c r="AB542" s="32" t="str">
        <f>IF(HLOOKUP($BT542,Prisudvikling!$CC$7:$KP$63,AB$3)&gt;0,HLOOKUP($BT542,Prisudvikling!$CC$7:$KP$63,AB$3),"")</f>
        <v/>
      </c>
      <c r="AC542" s="32" t="str">
        <f>IF(HLOOKUP($BT542,Prisudvikling!$CC$7:$KP$63,AC$3)&gt;0,HLOOKUP($BT542,Prisudvikling!$CC$7:$KP$63,AC$3),"")</f>
        <v/>
      </c>
      <c r="AD542" s="32" t="str">
        <f>IF(HLOOKUP($BT542,Prisudvikling!$CC$7:$KP$63,AD$3)&gt;0,HLOOKUP($BT542,Prisudvikling!$CC$7:$KP$63,AD$3),"")</f>
        <v/>
      </c>
      <c r="AE542" s="32" t="str">
        <f>IF(HLOOKUP($BT542,Prisudvikling!$CC$7:$KP$63,AE$3)&gt;0,HLOOKUP($BT542,Prisudvikling!$CC$7:$KP$63,AE$3),"")</f>
        <v/>
      </c>
      <c r="AF542" s="32" t="str">
        <f>IF(HLOOKUP($BT542,Prisudvikling!$CC$7:$KP$63,AF$3)&gt;0,HLOOKUP($BT542,Prisudvikling!$CC$7:$KP$63,AF$3),"")</f>
        <v xml:space="preserve"> </v>
      </c>
      <c r="AG542" s="32" t="str">
        <f>IF(HLOOKUP($BT542,Prisudvikling!$CC$7:$KP$63,AG$3)&gt;0,HLOOKUP($BT542,Prisudvikling!$CC$7:$KP$63,AG$3),"")</f>
        <v xml:space="preserve"> </v>
      </c>
      <c r="AH542" s="32" t="str">
        <f>IF(HLOOKUP($BT542,Prisudvikling!$CC$7:$KP$63,AH$3)&gt;0,HLOOKUP($BT542,Prisudvikling!$CC$7:$KP$63,AH$3),"")</f>
        <v xml:space="preserve"> </v>
      </c>
      <c r="AI542" s="32" t="str">
        <f>IF(HLOOKUP($BT542,Prisudvikling!$CC$7:$KP$63,AI$3)&gt;0,HLOOKUP($BT542,Prisudvikling!$CC$7:$KP$63,AI$3),"")</f>
        <v xml:space="preserve"> </v>
      </c>
      <c r="AJ542" s="32" t="str">
        <f>IF(HLOOKUP($BT542,Prisudvikling!$CC$7:$KP$63,AJ$3)&gt;0,HLOOKUP($BT542,Prisudvikling!$CC$7:$KP$63,AJ$3),"")</f>
        <v xml:space="preserve"> </v>
      </c>
      <c r="AK542" s="32" t="str">
        <f>IF(HLOOKUP($BT542,Prisudvikling!$CC$7:$KP$63,AK$3)&gt;0,HLOOKUP($BT542,Prisudvikling!$CC$7:$KP$63,AK$3),"")</f>
        <v xml:space="preserve"> </v>
      </c>
      <c r="AL542" s="32" t="str">
        <f>IF(HLOOKUP($BT542,Prisudvikling!$CC$7:$KP$63,AL$3)&gt;0,HLOOKUP($BT542,Prisudvikling!$CC$7:$KP$63,AL$3),"")</f>
        <v/>
      </c>
      <c r="AM542" s="32" t="str">
        <f>IF(HLOOKUP($BT542,Prisudvikling!$CC$7:$KP$63,AM$3)&gt;0,HLOOKUP($BT542,Prisudvikling!$CC$7:$KP$63,AM$3),"")</f>
        <v/>
      </c>
      <c r="AN542" s="113" t="str">
        <f>IF(HLOOKUP($BT542,Prisudvikling!$CC$7:$KP$63,AN$3)&gt;0,HLOOKUP($BT542,Prisudvikling!$CC$7:$KP$63,AN$3),"")</f>
        <v/>
      </c>
      <c r="AO542" s="113" t="str">
        <f>IF(HLOOKUP($BT542,Prisudvikling!$CC$7:$KP$63,AO$3)&gt;0,HLOOKUP($BT542,Prisudvikling!$CC$7:$KP$63,AO$3),"")</f>
        <v xml:space="preserve"> </v>
      </c>
      <c r="AP542" s="113" t="str">
        <f>IF(HLOOKUP($BT542,Prisudvikling!$CC$7:$KP$63,AP$3)&gt;0,HLOOKUP($BT542,Prisudvikling!$CC$7:$KP$63,AP$3),"")</f>
        <v/>
      </c>
      <c r="AQ542" s="113" t="str">
        <f>IF(HLOOKUP($BT542,Prisudvikling!$CC$7:$KP$63,AQ$3)&gt;0,HLOOKUP($BT542,Prisudvikling!$CC$7:$KP$63,AQ$3),"")</f>
        <v/>
      </c>
      <c r="AR542" s="113" t="str">
        <f>IF(HLOOKUP($BT542,Prisudvikling!$CC$7:$KP$63,AR$3)&gt;0,HLOOKUP($BT542,Prisudvikling!$CC$7:$KP$63,AR$3),"")</f>
        <v xml:space="preserve"> </v>
      </c>
      <c r="AS542" s="113" t="str">
        <f>IF(HLOOKUP($BT542,Prisudvikling!$CC$7:$KP$63,AS$3)&gt;0,HLOOKUP($BT542,Prisudvikling!$CC$7:$KP$63,AS$3),"")</f>
        <v/>
      </c>
      <c r="AT542" s="113" t="str">
        <f>IF(HLOOKUP($BT542,Prisudvikling!$CC$7:$KP$63,AT$3)&gt;0,HLOOKUP($BT542,Prisudvikling!$CC$7:$KP$63,AT$3),"")</f>
        <v/>
      </c>
      <c r="AU542" s="113" t="str">
        <f>IF(HLOOKUP($BT542,Prisudvikling!$CC$7:$KP$63,AU$3)&gt;0,HLOOKUP($BT542,Prisudvikling!$CC$7:$KP$63,AU$3),"")</f>
        <v xml:space="preserve"> </v>
      </c>
      <c r="AV542" s="113" t="str">
        <f>IF(HLOOKUP($BT542,Prisudvikling!$CC$7:$KP$63,AV$3)&gt;0,HLOOKUP($BT542,Prisudvikling!$CC$7:$KP$63,AV$3),"")</f>
        <v/>
      </c>
      <c r="AW542" s="113" t="str">
        <f>IF(HLOOKUP($BT542,Prisudvikling!$CC$7:$KP$63,AW$3)&gt;0,HLOOKUP($BT542,Prisudvikling!$CC$7:$KP$63,AW$3),"")</f>
        <v/>
      </c>
      <c r="AX542" s="113" t="str">
        <f>IF(HLOOKUP($BT542,Prisudvikling!$CC$7:$KP$63,AX$3)&gt;0,HLOOKUP($BT542,Prisudvikling!$CC$7:$KP$63,AX$3),"")</f>
        <v xml:space="preserve"> </v>
      </c>
      <c r="BT542">
        <f t="shared" si="33"/>
        <v>219</v>
      </c>
    </row>
    <row r="543" spans="1:72" x14ac:dyDescent="0.2">
      <c r="A543" s="82">
        <f>IF(HLOOKUP($BT543,Prisudvikling!$CC$7:$KP$63,D$3)&gt;0,YEAR(C543),0)</f>
        <v>0</v>
      </c>
      <c r="B543" s="82">
        <f>IF(HLOOKUP($BT543,Prisudvikling!$CC$7:$KP$63,D$3)&gt;0,MONTH(C543),0)</f>
        <v>0</v>
      </c>
      <c r="C543" s="65" t="str">
        <f>IF(HLOOKUP($BT543,Prisudvikling!$CC$7:$KP$63,D$3)&gt;0,HLOOKUP($BT543,Prisudvikling!$CC$7:$KP$63,C$3),"")</f>
        <v/>
      </c>
      <c r="D543" s="105" t="str">
        <f>IF(HLOOKUP($BT543,Prisudvikling!$CC$7:$KP$63,D$3)&gt;0,HLOOKUP($BT543,Prisudvikling!$CC$7:$KP$63,D$3),"")</f>
        <v/>
      </c>
      <c r="E543" s="105" t="str">
        <f>IF(HLOOKUP($BT543,Prisudvikling!$CC$7:$KP$63,E$3)&gt;0,HLOOKUP($BT543,Prisudvikling!$CC$7:$KP$63,E$3),"")</f>
        <v/>
      </c>
      <c r="F543" s="105" t="str">
        <f>IF(HLOOKUP($BT543,Prisudvikling!$CC$7:$KP$63,F$3)&gt;0,HLOOKUP($BT543,Prisudvikling!$CC$7:$KP$63,F$3),"")</f>
        <v/>
      </c>
      <c r="G543" s="105" t="str">
        <f>IF(HLOOKUP($BT543,Prisudvikling!$CC$7:$KP$63,G$3)&gt;0,HLOOKUP($BT543,Prisudvikling!$CC$7:$KP$63,G$3),"")</f>
        <v/>
      </c>
      <c r="H543" s="105" t="str">
        <f>IF(HLOOKUP($BT543,Prisudvikling!$CC$7:$KP$63,H$3)&gt;0,HLOOKUP($BT543,Prisudvikling!$CC$7:$KP$63,H$3),"")</f>
        <v/>
      </c>
      <c r="I543" s="105" t="str">
        <f>IF(HLOOKUP($BT543,Prisudvikling!$CC$7:$KP$63,I$3)&gt;0,HLOOKUP($BT543,Prisudvikling!$CC$7:$KP$63,I$3),"")</f>
        <v/>
      </c>
      <c r="J543" s="105" t="str">
        <f>IF(HLOOKUP($BT543,Prisudvikling!$CC$7:$KP$63,J$3)&gt;0,HLOOKUP($BT543,Prisudvikling!$CC$7:$KP$63,J$3),"")</f>
        <v/>
      </c>
      <c r="K543" s="105" t="str">
        <f>IF(HLOOKUP($BT543,Prisudvikling!$CC$7:$KP$63,K$3)&gt;0,HLOOKUP($BT543,Prisudvikling!$CC$7:$KP$63,K$3),"")</f>
        <v/>
      </c>
      <c r="L543" s="105" t="str">
        <f>IF(HLOOKUP($BT543,Prisudvikling!$CC$7:$KP$63,L$3)&gt;0,HLOOKUP($BT543,Prisudvikling!$CC$7:$KP$63,L$3),"")</f>
        <v/>
      </c>
      <c r="M543" s="105" t="str">
        <f>IF(HLOOKUP($BT543,Prisudvikling!$CC$7:$KP$63,M$3)&gt;0,HLOOKUP($BT543,Prisudvikling!$CC$7:$KP$63,M$3),"")</f>
        <v/>
      </c>
      <c r="N543" s="105" t="str">
        <f>IF(HLOOKUP($BT543,Prisudvikling!$CC$7:$KP$63,N$3)&gt;0,HLOOKUP($BT543,Prisudvikling!$CC$7:$KP$63,N$3),"")</f>
        <v/>
      </c>
      <c r="O543" s="105" t="str">
        <f>IF(HLOOKUP($BT543,Prisudvikling!$CC$7:$KP$63,O$3)&gt;0,HLOOKUP($BT543,Prisudvikling!$CC$7:$KP$63,O$3),"")</f>
        <v/>
      </c>
      <c r="P543" s="105" t="str">
        <f>IF(HLOOKUP($BT543,Prisudvikling!$CC$7:$KP$63,P$3)&gt;0,HLOOKUP($BT543,Prisudvikling!$CC$7:$KP$63,P$3),"")</f>
        <v/>
      </c>
      <c r="Q543" s="105" t="str">
        <f>IF(HLOOKUP($BT543,Prisudvikling!$CC$7:$KP$63,Q$3)&gt;0,HLOOKUP($BT543,Prisudvikling!$CC$7:$KP$63,Q$3),"")</f>
        <v/>
      </c>
      <c r="R543" s="105" t="str">
        <f>IF(HLOOKUP($BT543,Prisudvikling!$CC$7:$KP$63,R$3)&gt;0,HLOOKUP($BT543,Prisudvikling!$CC$7:$KP$63,R$3),"")</f>
        <v/>
      </c>
      <c r="S543" s="105" t="str">
        <f>IF(HLOOKUP($BT543,Prisudvikling!$CC$7:$KP$63,S$3)&gt;0,HLOOKUP($BT543,Prisudvikling!$CC$7:$KP$63,S$3),"")</f>
        <v/>
      </c>
      <c r="T543" s="105" t="str">
        <f>IF(HLOOKUP($BT543,Prisudvikling!$CC$7:$KP$63,T$3)&gt;0,HLOOKUP($BT543,Prisudvikling!$CC$7:$KP$63,T$3),"")</f>
        <v/>
      </c>
      <c r="U543" s="105" t="str">
        <f>IF(HLOOKUP($BT543,Prisudvikling!$CC$7:$KP$63,U$3)&gt;0,HLOOKUP($BT543,Prisudvikling!$CC$7:$KP$63,U$3),"")</f>
        <v/>
      </c>
      <c r="V543" s="105" t="str">
        <f>IF(HLOOKUP($BT543,Prisudvikling!$CC$7:$KP$63,V$3)&gt;0,HLOOKUP($BT543,Prisudvikling!$CC$7:$KP$63,V$3),"")</f>
        <v/>
      </c>
      <c r="W543" s="105" t="str">
        <f>IF(HLOOKUP($BT543,Prisudvikling!$CC$7:$KP$63,W$3)&gt;0,HLOOKUP($BT543,Prisudvikling!$CC$7:$KP$63,W$3),"")</f>
        <v/>
      </c>
      <c r="X543" s="32" t="str">
        <f>IF(HLOOKUP($BT543,Prisudvikling!$CC$7:$KP$63,X$3)&gt;0,HLOOKUP($BT543,Prisudvikling!$CC$7:$KP$63,X$3),"")</f>
        <v/>
      </c>
      <c r="Y543" s="32" t="str">
        <f>IF(HLOOKUP($BT543,Prisudvikling!$CC$7:$KP$63,Y$3)&gt;0,HLOOKUP($BT543,Prisudvikling!$CC$7:$KP$63,Y$3),"")</f>
        <v/>
      </c>
      <c r="Z543" s="32" t="str">
        <f>IF(HLOOKUP($BT543,Prisudvikling!$CC$7:$KP$63,Z$3)&gt;0,HLOOKUP($BT543,Prisudvikling!$CC$7:$KP$63,Z$3),"")</f>
        <v/>
      </c>
      <c r="AA543" s="32" t="str">
        <f>IF(HLOOKUP($BT543,Prisudvikling!$CC$7:$KP$63,AA$3)&gt;0,HLOOKUP($BT543,Prisudvikling!$CC$7:$KP$63,AA$3),"")</f>
        <v/>
      </c>
      <c r="AB543" s="32" t="str">
        <f>IF(HLOOKUP($BT543,Prisudvikling!$CC$7:$KP$63,AB$3)&gt;0,HLOOKUP($BT543,Prisudvikling!$CC$7:$KP$63,AB$3),"")</f>
        <v/>
      </c>
      <c r="AC543" s="32" t="str">
        <f>IF(HLOOKUP($BT543,Prisudvikling!$CC$7:$KP$63,AC$3)&gt;0,HLOOKUP($BT543,Prisudvikling!$CC$7:$KP$63,AC$3),"")</f>
        <v/>
      </c>
      <c r="AD543" s="32" t="str">
        <f>IF(HLOOKUP($BT543,Prisudvikling!$CC$7:$KP$63,AD$3)&gt;0,HLOOKUP($BT543,Prisudvikling!$CC$7:$KP$63,AD$3),"")</f>
        <v/>
      </c>
      <c r="AE543" s="32" t="str">
        <f>IF(HLOOKUP($BT543,Prisudvikling!$CC$7:$KP$63,AE$3)&gt;0,HLOOKUP($BT543,Prisudvikling!$CC$7:$KP$63,AE$3),"")</f>
        <v/>
      </c>
      <c r="AF543" s="32" t="str">
        <f>IF(HLOOKUP($BT543,Prisudvikling!$CC$7:$KP$63,AF$3)&gt;0,HLOOKUP($BT543,Prisudvikling!$CC$7:$KP$63,AF$3),"")</f>
        <v xml:space="preserve"> </v>
      </c>
      <c r="AG543" s="32" t="str">
        <f>IF(HLOOKUP($BT543,Prisudvikling!$CC$7:$KP$63,AG$3)&gt;0,HLOOKUP($BT543,Prisudvikling!$CC$7:$KP$63,AG$3),"")</f>
        <v xml:space="preserve"> </v>
      </c>
      <c r="AH543" s="32" t="str">
        <f>IF(HLOOKUP($BT543,Prisudvikling!$CC$7:$KP$63,AH$3)&gt;0,HLOOKUP($BT543,Prisudvikling!$CC$7:$KP$63,AH$3),"")</f>
        <v xml:space="preserve"> </v>
      </c>
      <c r="AI543" s="32" t="str">
        <f>IF(HLOOKUP($BT543,Prisudvikling!$CC$7:$KP$63,AI$3)&gt;0,HLOOKUP($BT543,Prisudvikling!$CC$7:$KP$63,AI$3),"")</f>
        <v xml:space="preserve"> </v>
      </c>
      <c r="AJ543" s="32" t="str">
        <f>IF(HLOOKUP($BT543,Prisudvikling!$CC$7:$KP$63,AJ$3)&gt;0,HLOOKUP($BT543,Prisudvikling!$CC$7:$KP$63,AJ$3),"")</f>
        <v xml:space="preserve"> </v>
      </c>
      <c r="AK543" s="32" t="str">
        <f>IF(HLOOKUP($BT543,Prisudvikling!$CC$7:$KP$63,AK$3)&gt;0,HLOOKUP($BT543,Prisudvikling!$CC$7:$KP$63,AK$3),"")</f>
        <v xml:space="preserve"> </v>
      </c>
      <c r="AL543" s="32" t="str">
        <f>IF(HLOOKUP($BT543,Prisudvikling!$CC$7:$KP$63,AL$3)&gt;0,HLOOKUP($BT543,Prisudvikling!$CC$7:$KP$63,AL$3),"")</f>
        <v/>
      </c>
      <c r="AM543" s="32" t="str">
        <f>IF(HLOOKUP($BT543,Prisudvikling!$CC$7:$KP$63,AM$3)&gt;0,HLOOKUP($BT543,Prisudvikling!$CC$7:$KP$63,AM$3),"")</f>
        <v/>
      </c>
      <c r="AN543" s="113" t="str">
        <f>IF(HLOOKUP($BT543,Prisudvikling!$CC$7:$KP$63,AN$3)&gt;0,HLOOKUP($BT543,Prisudvikling!$CC$7:$KP$63,AN$3),"")</f>
        <v/>
      </c>
      <c r="AO543" s="113" t="str">
        <f>IF(HLOOKUP($BT543,Prisudvikling!$CC$7:$KP$63,AO$3)&gt;0,HLOOKUP($BT543,Prisudvikling!$CC$7:$KP$63,AO$3),"")</f>
        <v xml:space="preserve"> </v>
      </c>
      <c r="AP543" s="113" t="str">
        <f>IF(HLOOKUP($BT543,Prisudvikling!$CC$7:$KP$63,AP$3)&gt;0,HLOOKUP($BT543,Prisudvikling!$CC$7:$KP$63,AP$3),"")</f>
        <v/>
      </c>
      <c r="AQ543" s="113" t="str">
        <f>IF(HLOOKUP($BT543,Prisudvikling!$CC$7:$KP$63,AQ$3)&gt;0,HLOOKUP($BT543,Prisudvikling!$CC$7:$KP$63,AQ$3),"")</f>
        <v/>
      </c>
      <c r="AR543" s="113" t="str">
        <f>IF(HLOOKUP($BT543,Prisudvikling!$CC$7:$KP$63,AR$3)&gt;0,HLOOKUP($BT543,Prisudvikling!$CC$7:$KP$63,AR$3),"")</f>
        <v xml:space="preserve"> </v>
      </c>
      <c r="AS543" s="113" t="str">
        <f>IF(HLOOKUP($BT543,Prisudvikling!$CC$7:$KP$63,AS$3)&gt;0,HLOOKUP($BT543,Prisudvikling!$CC$7:$KP$63,AS$3),"")</f>
        <v/>
      </c>
      <c r="AT543" s="113" t="str">
        <f>IF(HLOOKUP($BT543,Prisudvikling!$CC$7:$KP$63,AT$3)&gt;0,HLOOKUP($BT543,Prisudvikling!$CC$7:$KP$63,AT$3),"")</f>
        <v/>
      </c>
      <c r="AU543" s="113" t="str">
        <f>IF(HLOOKUP($BT543,Prisudvikling!$CC$7:$KP$63,AU$3)&gt;0,HLOOKUP($BT543,Prisudvikling!$CC$7:$KP$63,AU$3),"")</f>
        <v xml:space="preserve"> </v>
      </c>
      <c r="AV543" s="113" t="str">
        <f>IF(HLOOKUP($BT543,Prisudvikling!$CC$7:$KP$63,AV$3)&gt;0,HLOOKUP($BT543,Prisudvikling!$CC$7:$KP$63,AV$3),"")</f>
        <v/>
      </c>
      <c r="AW543" s="113" t="str">
        <f>IF(HLOOKUP($BT543,Prisudvikling!$CC$7:$KP$63,AW$3)&gt;0,HLOOKUP($BT543,Prisudvikling!$CC$7:$KP$63,AW$3),"")</f>
        <v/>
      </c>
      <c r="AX543" s="113" t="str">
        <f>IF(HLOOKUP($BT543,Prisudvikling!$CC$7:$KP$63,AX$3)&gt;0,HLOOKUP($BT543,Prisudvikling!$CC$7:$KP$63,AX$3),"")</f>
        <v xml:space="preserve"> </v>
      </c>
      <c r="BT543">
        <f t="shared" si="33"/>
        <v>220</v>
      </c>
    </row>
    <row r="544" spans="1:72" x14ac:dyDescent="0.2">
      <c r="A544" s="82">
        <f>IF(HLOOKUP($BT544,Prisudvikling!$CC$7:$KP$63,D$3)&gt;0,YEAR(C544),0)</f>
        <v>0</v>
      </c>
      <c r="B544" s="82">
        <f>IF(HLOOKUP($BT544,Prisudvikling!$CC$7:$KP$63,D$3)&gt;0,MONTH(C544),0)</f>
        <v>0</v>
      </c>
      <c r="C544" s="65" t="str">
        <f>IF(HLOOKUP($BT544,Prisudvikling!$CC$7:$KP$63,D$3)&gt;0,HLOOKUP($BT544,Prisudvikling!$CC$7:$KP$63,C$3),"")</f>
        <v/>
      </c>
      <c r="D544" s="105" t="str">
        <f>IF(HLOOKUP($BT544,Prisudvikling!$CC$7:$KP$63,D$3)&gt;0,HLOOKUP($BT544,Prisudvikling!$CC$7:$KP$63,D$3),"")</f>
        <v/>
      </c>
      <c r="E544" s="105" t="str">
        <f>IF(HLOOKUP($BT544,Prisudvikling!$CC$7:$KP$63,E$3)&gt;0,HLOOKUP($BT544,Prisudvikling!$CC$7:$KP$63,E$3),"")</f>
        <v/>
      </c>
      <c r="F544" s="105" t="str">
        <f>IF(HLOOKUP($BT544,Prisudvikling!$CC$7:$KP$63,F$3)&gt;0,HLOOKUP($BT544,Prisudvikling!$CC$7:$KP$63,F$3),"")</f>
        <v/>
      </c>
      <c r="G544" s="105" t="str">
        <f>IF(HLOOKUP($BT544,Prisudvikling!$CC$7:$KP$63,G$3)&gt;0,HLOOKUP($BT544,Prisudvikling!$CC$7:$KP$63,G$3),"")</f>
        <v/>
      </c>
      <c r="H544" s="105" t="str">
        <f>IF(HLOOKUP($BT544,Prisudvikling!$CC$7:$KP$63,H$3)&gt;0,HLOOKUP($BT544,Prisudvikling!$CC$7:$KP$63,H$3),"")</f>
        <v/>
      </c>
      <c r="I544" s="105" t="str">
        <f>IF(HLOOKUP($BT544,Prisudvikling!$CC$7:$KP$63,I$3)&gt;0,HLOOKUP($BT544,Prisudvikling!$CC$7:$KP$63,I$3),"")</f>
        <v/>
      </c>
      <c r="J544" s="105" t="str">
        <f>IF(HLOOKUP($BT544,Prisudvikling!$CC$7:$KP$63,J$3)&gt;0,HLOOKUP($BT544,Prisudvikling!$CC$7:$KP$63,J$3),"")</f>
        <v/>
      </c>
      <c r="K544" s="105" t="str">
        <f>IF(HLOOKUP($BT544,Prisudvikling!$CC$7:$KP$63,K$3)&gt;0,HLOOKUP($BT544,Prisudvikling!$CC$7:$KP$63,K$3),"")</f>
        <v/>
      </c>
      <c r="L544" s="105" t="str">
        <f>IF(HLOOKUP($BT544,Prisudvikling!$CC$7:$KP$63,L$3)&gt;0,HLOOKUP($BT544,Prisudvikling!$CC$7:$KP$63,L$3),"")</f>
        <v/>
      </c>
      <c r="M544" s="105" t="str">
        <f>IF(HLOOKUP($BT544,Prisudvikling!$CC$7:$KP$63,M$3)&gt;0,HLOOKUP($BT544,Prisudvikling!$CC$7:$KP$63,M$3),"")</f>
        <v/>
      </c>
      <c r="N544" s="105" t="str">
        <f>IF(HLOOKUP($BT544,Prisudvikling!$CC$7:$KP$63,N$3)&gt;0,HLOOKUP($BT544,Prisudvikling!$CC$7:$KP$63,N$3),"")</f>
        <v/>
      </c>
      <c r="O544" s="105" t="str">
        <f>IF(HLOOKUP($BT544,Prisudvikling!$CC$7:$KP$63,O$3)&gt;0,HLOOKUP($BT544,Prisudvikling!$CC$7:$KP$63,O$3),"")</f>
        <v/>
      </c>
      <c r="P544" s="105" t="str">
        <f>IF(HLOOKUP($BT544,Prisudvikling!$CC$7:$KP$63,P$3)&gt;0,HLOOKUP($BT544,Prisudvikling!$CC$7:$KP$63,P$3),"")</f>
        <v/>
      </c>
      <c r="Q544" s="105" t="str">
        <f>IF(HLOOKUP($BT544,Prisudvikling!$CC$7:$KP$63,Q$3)&gt;0,HLOOKUP($BT544,Prisudvikling!$CC$7:$KP$63,Q$3),"")</f>
        <v/>
      </c>
      <c r="R544" s="105" t="str">
        <f>IF(HLOOKUP($BT544,Prisudvikling!$CC$7:$KP$63,R$3)&gt;0,HLOOKUP($BT544,Prisudvikling!$CC$7:$KP$63,R$3),"")</f>
        <v/>
      </c>
      <c r="S544" s="105" t="str">
        <f>IF(HLOOKUP($BT544,Prisudvikling!$CC$7:$KP$63,S$3)&gt;0,HLOOKUP($BT544,Prisudvikling!$CC$7:$KP$63,S$3),"")</f>
        <v/>
      </c>
      <c r="T544" s="105" t="str">
        <f>IF(HLOOKUP($BT544,Prisudvikling!$CC$7:$KP$63,T$3)&gt;0,HLOOKUP($BT544,Prisudvikling!$CC$7:$KP$63,T$3),"")</f>
        <v/>
      </c>
      <c r="U544" s="105" t="str">
        <f>IF(HLOOKUP($BT544,Prisudvikling!$CC$7:$KP$63,U$3)&gt;0,HLOOKUP($BT544,Prisudvikling!$CC$7:$KP$63,U$3),"")</f>
        <v/>
      </c>
      <c r="V544" s="105" t="str">
        <f>IF(HLOOKUP($BT544,Prisudvikling!$CC$7:$KP$63,V$3)&gt;0,HLOOKUP($BT544,Prisudvikling!$CC$7:$KP$63,V$3),"")</f>
        <v/>
      </c>
      <c r="W544" s="105" t="str">
        <f>IF(HLOOKUP($BT544,Prisudvikling!$CC$7:$KP$63,W$3)&gt;0,HLOOKUP($BT544,Prisudvikling!$CC$7:$KP$63,W$3),"")</f>
        <v/>
      </c>
      <c r="X544" s="32" t="str">
        <f>IF(HLOOKUP($BT544,Prisudvikling!$CC$7:$KP$63,X$3)&gt;0,HLOOKUP($BT544,Prisudvikling!$CC$7:$KP$63,X$3),"")</f>
        <v/>
      </c>
      <c r="Y544" s="32" t="str">
        <f>IF(HLOOKUP($BT544,Prisudvikling!$CC$7:$KP$63,Y$3)&gt;0,HLOOKUP($BT544,Prisudvikling!$CC$7:$KP$63,Y$3),"")</f>
        <v/>
      </c>
      <c r="Z544" s="32" t="str">
        <f>IF(HLOOKUP($BT544,Prisudvikling!$CC$7:$KP$63,Z$3)&gt;0,HLOOKUP($BT544,Prisudvikling!$CC$7:$KP$63,Z$3),"")</f>
        <v/>
      </c>
      <c r="AA544" s="32" t="str">
        <f>IF(HLOOKUP($BT544,Prisudvikling!$CC$7:$KP$63,AA$3)&gt;0,HLOOKUP($BT544,Prisudvikling!$CC$7:$KP$63,AA$3),"")</f>
        <v/>
      </c>
      <c r="AB544" s="32" t="str">
        <f>IF(HLOOKUP($BT544,Prisudvikling!$CC$7:$KP$63,AB$3)&gt;0,HLOOKUP($BT544,Prisudvikling!$CC$7:$KP$63,AB$3),"")</f>
        <v/>
      </c>
      <c r="AC544" s="32" t="str">
        <f>IF(HLOOKUP($BT544,Prisudvikling!$CC$7:$KP$63,AC$3)&gt;0,HLOOKUP($BT544,Prisudvikling!$CC$7:$KP$63,AC$3),"")</f>
        <v/>
      </c>
      <c r="AD544" s="32" t="str">
        <f>IF(HLOOKUP($BT544,Prisudvikling!$CC$7:$KP$63,AD$3)&gt;0,HLOOKUP($BT544,Prisudvikling!$CC$7:$KP$63,AD$3),"")</f>
        <v/>
      </c>
      <c r="AE544" s="32" t="str">
        <f>IF(HLOOKUP($BT544,Prisudvikling!$CC$7:$KP$63,AE$3)&gt;0,HLOOKUP($BT544,Prisudvikling!$CC$7:$KP$63,AE$3),"")</f>
        <v/>
      </c>
      <c r="AF544" s="32" t="str">
        <f>IF(HLOOKUP($BT544,Prisudvikling!$CC$7:$KP$63,AF$3)&gt;0,HLOOKUP($BT544,Prisudvikling!$CC$7:$KP$63,AF$3),"")</f>
        <v xml:space="preserve"> </v>
      </c>
      <c r="AG544" s="32" t="str">
        <f>IF(HLOOKUP($BT544,Prisudvikling!$CC$7:$KP$63,AG$3)&gt;0,HLOOKUP($BT544,Prisudvikling!$CC$7:$KP$63,AG$3),"")</f>
        <v xml:space="preserve"> </v>
      </c>
      <c r="AH544" s="32" t="str">
        <f>IF(HLOOKUP($BT544,Prisudvikling!$CC$7:$KP$63,AH$3)&gt;0,HLOOKUP($BT544,Prisudvikling!$CC$7:$KP$63,AH$3),"")</f>
        <v xml:space="preserve"> </v>
      </c>
      <c r="AI544" s="32" t="str">
        <f>IF(HLOOKUP($BT544,Prisudvikling!$CC$7:$KP$63,AI$3)&gt;0,HLOOKUP($BT544,Prisudvikling!$CC$7:$KP$63,AI$3),"")</f>
        <v xml:space="preserve"> </v>
      </c>
      <c r="AJ544" s="32" t="str">
        <f>IF(HLOOKUP($BT544,Prisudvikling!$CC$7:$KP$63,AJ$3)&gt;0,HLOOKUP($BT544,Prisudvikling!$CC$7:$KP$63,AJ$3),"")</f>
        <v xml:space="preserve"> </v>
      </c>
      <c r="AK544" s="32" t="str">
        <f>IF(HLOOKUP($BT544,Prisudvikling!$CC$7:$KP$63,AK$3)&gt;0,HLOOKUP($BT544,Prisudvikling!$CC$7:$KP$63,AK$3),"")</f>
        <v xml:space="preserve"> </v>
      </c>
      <c r="AL544" s="32" t="str">
        <f>IF(HLOOKUP($BT544,Prisudvikling!$CC$7:$KP$63,AL$3)&gt;0,HLOOKUP($BT544,Prisudvikling!$CC$7:$KP$63,AL$3),"")</f>
        <v/>
      </c>
      <c r="AM544" s="32" t="str">
        <f>IF(HLOOKUP($BT544,Prisudvikling!$CC$7:$KP$63,AM$3)&gt;0,HLOOKUP($BT544,Prisudvikling!$CC$7:$KP$63,AM$3),"")</f>
        <v/>
      </c>
      <c r="AN544" s="113" t="str">
        <f>IF(HLOOKUP($BT544,Prisudvikling!$CC$7:$KP$63,AN$3)&gt;0,HLOOKUP($BT544,Prisudvikling!$CC$7:$KP$63,AN$3),"")</f>
        <v/>
      </c>
      <c r="AO544" s="113" t="str">
        <f>IF(HLOOKUP($BT544,Prisudvikling!$CC$7:$KP$63,AO$3)&gt;0,HLOOKUP($BT544,Prisudvikling!$CC$7:$KP$63,AO$3),"")</f>
        <v xml:space="preserve"> </v>
      </c>
      <c r="AP544" s="113" t="str">
        <f>IF(HLOOKUP($BT544,Prisudvikling!$CC$7:$KP$63,AP$3)&gt;0,HLOOKUP($BT544,Prisudvikling!$CC$7:$KP$63,AP$3),"")</f>
        <v/>
      </c>
      <c r="AQ544" s="113" t="str">
        <f>IF(HLOOKUP($BT544,Prisudvikling!$CC$7:$KP$63,AQ$3)&gt;0,HLOOKUP($BT544,Prisudvikling!$CC$7:$KP$63,AQ$3),"")</f>
        <v/>
      </c>
      <c r="AR544" s="113" t="str">
        <f>IF(HLOOKUP($BT544,Prisudvikling!$CC$7:$KP$63,AR$3)&gt;0,HLOOKUP($BT544,Prisudvikling!$CC$7:$KP$63,AR$3),"")</f>
        <v xml:space="preserve"> </v>
      </c>
      <c r="AS544" s="113" t="str">
        <f>IF(HLOOKUP($BT544,Prisudvikling!$CC$7:$KP$63,AS$3)&gt;0,HLOOKUP($BT544,Prisudvikling!$CC$7:$KP$63,AS$3),"")</f>
        <v/>
      </c>
      <c r="AT544" s="113" t="str">
        <f>IF(HLOOKUP($BT544,Prisudvikling!$CC$7:$KP$63,AT$3)&gt;0,HLOOKUP($BT544,Prisudvikling!$CC$7:$KP$63,AT$3),"")</f>
        <v/>
      </c>
      <c r="AU544" s="113" t="str">
        <f>IF(HLOOKUP($BT544,Prisudvikling!$CC$7:$KP$63,AU$3)&gt;0,HLOOKUP($BT544,Prisudvikling!$CC$7:$KP$63,AU$3),"")</f>
        <v xml:space="preserve"> </v>
      </c>
      <c r="AV544" s="113" t="str">
        <f>IF(HLOOKUP($BT544,Prisudvikling!$CC$7:$KP$63,AV$3)&gt;0,HLOOKUP($BT544,Prisudvikling!$CC$7:$KP$63,AV$3),"")</f>
        <v/>
      </c>
      <c r="AW544" s="113" t="str">
        <f>IF(HLOOKUP($BT544,Prisudvikling!$CC$7:$KP$63,AW$3)&gt;0,HLOOKUP($BT544,Prisudvikling!$CC$7:$KP$63,AW$3),"")</f>
        <v/>
      </c>
      <c r="AX544" s="113" t="str">
        <f>IF(HLOOKUP($BT544,Prisudvikling!$CC$7:$KP$63,AX$3)&gt;0,HLOOKUP($BT544,Prisudvikling!$CC$7:$KP$63,AX$3),"")</f>
        <v xml:space="preserve"> </v>
      </c>
      <c r="BT544">
        <f t="shared" si="33"/>
        <v>221</v>
      </c>
    </row>
    <row r="545" spans="1:72" x14ac:dyDescent="0.2">
      <c r="A545" s="82">
        <f>IF(HLOOKUP($BT545,Prisudvikling!$CC$7:$KP$63,D$3)&gt;0,YEAR(C545),0)</f>
        <v>0</v>
      </c>
      <c r="B545" s="82">
        <f>IF(HLOOKUP($BT545,Prisudvikling!$CC$7:$KP$63,D$3)&gt;0,MONTH(C545),0)</f>
        <v>0</v>
      </c>
      <c r="C545" s="65" t="str">
        <f>IF(HLOOKUP($BT545,Prisudvikling!$CC$7:$KP$63,D$3)&gt;0,HLOOKUP($BT545,Prisudvikling!$CC$7:$KP$63,C$3),"")</f>
        <v/>
      </c>
      <c r="D545" s="105" t="str">
        <f>IF(HLOOKUP($BT545,Prisudvikling!$CC$7:$KP$63,D$3)&gt;0,HLOOKUP($BT545,Prisudvikling!$CC$7:$KP$63,D$3),"")</f>
        <v/>
      </c>
      <c r="E545" s="105" t="str">
        <f>IF(HLOOKUP($BT545,Prisudvikling!$CC$7:$KP$63,E$3)&gt;0,HLOOKUP($BT545,Prisudvikling!$CC$7:$KP$63,E$3),"")</f>
        <v/>
      </c>
      <c r="F545" s="105" t="str">
        <f>IF(HLOOKUP($BT545,Prisudvikling!$CC$7:$KP$63,F$3)&gt;0,HLOOKUP($BT545,Prisudvikling!$CC$7:$KP$63,F$3),"")</f>
        <v/>
      </c>
      <c r="G545" s="105" t="str">
        <f>IF(HLOOKUP($BT545,Prisudvikling!$CC$7:$KP$63,G$3)&gt;0,HLOOKUP($BT545,Prisudvikling!$CC$7:$KP$63,G$3),"")</f>
        <v/>
      </c>
      <c r="H545" s="105" t="str">
        <f>IF(HLOOKUP($BT545,Prisudvikling!$CC$7:$KP$63,H$3)&gt;0,HLOOKUP($BT545,Prisudvikling!$CC$7:$KP$63,H$3),"")</f>
        <v/>
      </c>
      <c r="I545" s="105" t="str">
        <f>IF(HLOOKUP($BT545,Prisudvikling!$CC$7:$KP$63,I$3)&gt;0,HLOOKUP($BT545,Prisudvikling!$CC$7:$KP$63,I$3),"")</f>
        <v/>
      </c>
      <c r="J545" s="105" t="str">
        <f>IF(HLOOKUP($BT545,Prisudvikling!$CC$7:$KP$63,J$3)&gt;0,HLOOKUP($BT545,Prisudvikling!$CC$7:$KP$63,J$3),"")</f>
        <v/>
      </c>
      <c r="K545" s="105" t="str">
        <f>IF(HLOOKUP($BT545,Prisudvikling!$CC$7:$KP$63,K$3)&gt;0,HLOOKUP($BT545,Prisudvikling!$CC$7:$KP$63,K$3),"")</f>
        <v/>
      </c>
      <c r="L545" s="105" t="str">
        <f>IF(HLOOKUP($BT545,Prisudvikling!$CC$7:$KP$63,L$3)&gt;0,HLOOKUP($BT545,Prisudvikling!$CC$7:$KP$63,L$3),"")</f>
        <v/>
      </c>
      <c r="M545" s="105" t="str">
        <f>IF(HLOOKUP($BT545,Prisudvikling!$CC$7:$KP$63,M$3)&gt;0,HLOOKUP($BT545,Prisudvikling!$CC$7:$KP$63,M$3),"")</f>
        <v/>
      </c>
      <c r="N545" s="105" t="str">
        <f>IF(HLOOKUP($BT545,Prisudvikling!$CC$7:$KP$63,N$3)&gt;0,HLOOKUP($BT545,Prisudvikling!$CC$7:$KP$63,N$3),"")</f>
        <v/>
      </c>
      <c r="O545" s="105" t="str">
        <f>IF(HLOOKUP($BT545,Prisudvikling!$CC$7:$KP$63,O$3)&gt;0,HLOOKUP($BT545,Prisudvikling!$CC$7:$KP$63,O$3),"")</f>
        <v/>
      </c>
      <c r="P545" s="105" t="str">
        <f>IF(HLOOKUP($BT545,Prisudvikling!$CC$7:$KP$63,P$3)&gt;0,HLOOKUP($BT545,Prisudvikling!$CC$7:$KP$63,P$3),"")</f>
        <v/>
      </c>
      <c r="Q545" s="105" t="str">
        <f>IF(HLOOKUP($BT545,Prisudvikling!$CC$7:$KP$63,Q$3)&gt;0,HLOOKUP($BT545,Prisudvikling!$CC$7:$KP$63,Q$3),"")</f>
        <v/>
      </c>
      <c r="R545" s="105" t="str">
        <f>IF(HLOOKUP($BT545,Prisudvikling!$CC$7:$KP$63,R$3)&gt;0,HLOOKUP($BT545,Prisudvikling!$CC$7:$KP$63,R$3),"")</f>
        <v/>
      </c>
      <c r="S545" s="105" t="str">
        <f>IF(HLOOKUP($BT545,Prisudvikling!$CC$7:$KP$63,S$3)&gt;0,HLOOKUP($BT545,Prisudvikling!$CC$7:$KP$63,S$3),"")</f>
        <v/>
      </c>
      <c r="T545" s="105" t="str">
        <f>IF(HLOOKUP($BT545,Prisudvikling!$CC$7:$KP$63,T$3)&gt;0,HLOOKUP($BT545,Prisudvikling!$CC$7:$KP$63,T$3),"")</f>
        <v/>
      </c>
      <c r="U545" s="105" t="str">
        <f>IF(HLOOKUP($BT545,Prisudvikling!$CC$7:$KP$63,U$3)&gt;0,HLOOKUP($BT545,Prisudvikling!$CC$7:$KP$63,U$3),"")</f>
        <v/>
      </c>
      <c r="V545" s="105" t="str">
        <f>IF(HLOOKUP($BT545,Prisudvikling!$CC$7:$KP$63,V$3)&gt;0,HLOOKUP($BT545,Prisudvikling!$CC$7:$KP$63,V$3),"")</f>
        <v/>
      </c>
      <c r="W545" s="105" t="str">
        <f>IF(HLOOKUP($BT545,Prisudvikling!$CC$7:$KP$63,W$3)&gt;0,HLOOKUP($BT545,Prisudvikling!$CC$7:$KP$63,W$3),"")</f>
        <v/>
      </c>
      <c r="X545" s="32" t="str">
        <f>IF(HLOOKUP($BT545,Prisudvikling!$CC$7:$KP$63,X$3)&gt;0,HLOOKUP($BT545,Prisudvikling!$CC$7:$KP$63,X$3),"")</f>
        <v/>
      </c>
      <c r="Y545" s="32" t="str">
        <f>IF(HLOOKUP($BT545,Prisudvikling!$CC$7:$KP$63,Y$3)&gt;0,HLOOKUP($BT545,Prisudvikling!$CC$7:$KP$63,Y$3),"")</f>
        <v/>
      </c>
      <c r="Z545" s="32" t="str">
        <f>IF(HLOOKUP($BT545,Prisudvikling!$CC$7:$KP$63,Z$3)&gt;0,HLOOKUP($BT545,Prisudvikling!$CC$7:$KP$63,Z$3),"")</f>
        <v/>
      </c>
      <c r="AA545" s="32" t="str">
        <f>IF(HLOOKUP($BT545,Prisudvikling!$CC$7:$KP$63,AA$3)&gt;0,HLOOKUP($BT545,Prisudvikling!$CC$7:$KP$63,AA$3),"")</f>
        <v/>
      </c>
      <c r="AB545" s="32" t="str">
        <f>IF(HLOOKUP($BT545,Prisudvikling!$CC$7:$KP$63,AB$3)&gt;0,HLOOKUP($BT545,Prisudvikling!$CC$7:$KP$63,AB$3),"")</f>
        <v/>
      </c>
      <c r="AC545" s="32" t="str">
        <f>IF(HLOOKUP($BT545,Prisudvikling!$CC$7:$KP$63,AC$3)&gt;0,HLOOKUP($BT545,Prisudvikling!$CC$7:$KP$63,AC$3),"")</f>
        <v/>
      </c>
      <c r="AD545" s="32" t="str">
        <f>IF(HLOOKUP($BT545,Prisudvikling!$CC$7:$KP$63,AD$3)&gt;0,HLOOKUP($BT545,Prisudvikling!$CC$7:$KP$63,AD$3),"")</f>
        <v/>
      </c>
      <c r="AE545" s="32" t="str">
        <f>IF(HLOOKUP($BT545,Prisudvikling!$CC$7:$KP$63,AE$3)&gt;0,HLOOKUP($BT545,Prisudvikling!$CC$7:$KP$63,AE$3),"")</f>
        <v/>
      </c>
      <c r="AF545" s="32" t="str">
        <f>IF(HLOOKUP($BT545,Prisudvikling!$CC$7:$KP$63,AF$3)&gt;0,HLOOKUP($BT545,Prisudvikling!$CC$7:$KP$63,AF$3),"")</f>
        <v xml:space="preserve"> </v>
      </c>
      <c r="AG545" s="32" t="str">
        <f>IF(HLOOKUP($BT545,Prisudvikling!$CC$7:$KP$63,AG$3)&gt;0,HLOOKUP($BT545,Prisudvikling!$CC$7:$KP$63,AG$3),"")</f>
        <v xml:space="preserve"> </v>
      </c>
      <c r="AH545" s="32" t="str">
        <f>IF(HLOOKUP($BT545,Prisudvikling!$CC$7:$KP$63,AH$3)&gt;0,HLOOKUP($BT545,Prisudvikling!$CC$7:$KP$63,AH$3),"")</f>
        <v xml:space="preserve"> </v>
      </c>
      <c r="AI545" s="32" t="str">
        <f>IF(HLOOKUP($BT545,Prisudvikling!$CC$7:$KP$63,AI$3)&gt;0,HLOOKUP($BT545,Prisudvikling!$CC$7:$KP$63,AI$3),"")</f>
        <v xml:space="preserve"> </v>
      </c>
      <c r="AJ545" s="32" t="str">
        <f>IF(HLOOKUP($BT545,Prisudvikling!$CC$7:$KP$63,AJ$3)&gt;0,HLOOKUP($BT545,Prisudvikling!$CC$7:$KP$63,AJ$3),"")</f>
        <v xml:space="preserve"> </v>
      </c>
      <c r="AK545" s="32" t="str">
        <f>IF(HLOOKUP($BT545,Prisudvikling!$CC$7:$KP$63,AK$3)&gt;0,HLOOKUP($BT545,Prisudvikling!$CC$7:$KP$63,AK$3),"")</f>
        <v xml:space="preserve"> </v>
      </c>
      <c r="AL545" s="32" t="str">
        <f>IF(HLOOKUP($BT545,Prisudvikling!$CC$7:$KP$63,AL$3)&gt;0,HLOOKUP($BT545,Prisudvikling!$CC$7:$KP$63,AL$3),"")</f>
        <v/>
      </c>
      <c r="AM545" s="32" t="str">
        <f>IF(HLOOKUP($BT545,Prisudvikling!$CC$7:$KP$63,AM$3)&gt;0,HLOOKUP($BT545,Prisudvikling!$CC$7:$KP$63,AM$3),"")</f>
        <v/>
      </c>
      <c r="AN545" s="113" t="str">
        <f>IF(HLOOKUP($BT545,Prisudvikling!$CC$7:$KP$63,AN$3)&gt;0,HLOOKUP($BT545,Prisudvikling!$CC$7:$KP$63,AN$3),"")</f>
        <v/>
      </c>
      <c r="AO545" s="113" t="str">
        <f>IF(HLOOKUP($BT545,Prisudvikling!$CC$7:$KP$63,AO$3)&gt;0,HLOOKUP($BT545,Prisudvikling!$CC$7:$KP$63,AO$3),"")</f>
        <v xml:space="preserve"> </v>
      </c>
      <c r="AP545" s="113" t="str">
        <f>IF(HLOOKUP($BT545,Prisudvikling!$CC$7:$KP$63,AP$3)&gt;0,HLOOKUP($BT545,Prisudvikling!$CC$7:$KP$63,AP$3),"")</f>
        <v/>
      </c>
      <c r="AQ545" s="113" t="str">
        <f>IF(HLOOKUP($BT545,Prisudvikling!$CC$7:$KP$63,AQ$3)&gt;0,HLOOKUP($BT545,Prisudvikling!$CC$7:$KP$63,AQ$3),"")</f>
        <v/>
      </c>
      <c r="AR545" s="113" t="str">
        <f>IF(HLOOKUP($BT545,Prisudvikling!$CC$7:$KP$63,AR$3)&gt;0,HLOOKUP($BT545,Prisudvikling!$CC$7:$KP$63,AR$3),"")</f>
        <v xml:space="preserve"> </v>
      </c>
      <c r="AS545" s="113" t="str">
        <f>IF(HLOOKUP($BT545,Prisudvikling!$CC$7:$KP$63,AS$3)&gt;0,HLOOKUP($BT545,Prisudvikling!$CC$7:$KP$63,AS$3),"")</f>
        <v/>
      </c>
      <c r="AT545" s="113" t="str">
        <f>IF(HLOOKUP($BT545,Prisudvikling!$CC$7:$KP$63,AT$3)&gt;0,HLOOKUP($BT545,Prisudvikling!$CC$7:$KP$63,AT$3),"")</f>
        <v/>
      </c>
      <c r="AU545" s="113" t="str">
        <f>IF(HLOOKUP($BT545,Prisudvikling!$CC$7:$KP$63,AU$3)&gt;0,HLOOKUP($BT545,Prisudvikling!$CC$7:$KP$63,AU$3),"")</f>
        <v xml:space="preserve"> </v>
      </c>
      <c r="AV545" s="113" t="str">
        <f>IF(HLOOKUP($BT545,Prisudvikling!$CC$7:$KP$63,AV$3)&gt;0,HLOOKUP($BT545,Prisudvikling!$CC$7:$KP$63,AV$3),"")</f>
        <v/>
      </c>
      <c r="AW545" s="113" t="str">
        <f>IF(HLOOKUP($BT545,Prisudvikling!$CC$7:$KP$63,AW$3)&gt;0,HLOOKUP($BT545,Prisudvikling!$CC$7:$KP$63,AW$3),"")</f>
        <v/>
      </c>
      <c r="AX545" s="113" t="str">
        <f>IF(HLOOKUP($BT545,Prisudvikling!$CC$7:$KP$63,AX$3)&gt;0,HLOOKUP($BT545,Prisudvikling!$CC$7:$KP$63,AX$3),"")</f>
        <v xml:space="preserve"> </v>
      </c>
      <c r="BT545">
        <f t="shared" si="33"/>
        <v>222</v>
      </c>
    </row>
    <row r="546" spans="1:72" x14ac:dyDescent="0.2">
      <c r="A546" s="82">
        <f>IF(HLOOKUP($BT546,Prisudvikling!$CC$7:$KP$63,D$3)&gt;0,YEAR(C546),0)</f>
        <v>0</v>
      </c>
      <c r="B546" s="82">
        <f>IF(HLOOKUP($BT546,Prisudvikling!$CC$7:$KP$63,D$3)&gt;0,MONTH(C546),0)</f>
        <v>0</v>
      </c>
      <c r="C546" s="65" t="str">
        <f>IF(HLOOKUP($BT546,Prisudvikling!$CC$7:$KP$63,D$3)&gt;0,HLOOKUP($BT546,Prisudvikling!$CC$7:$KP$63,C$3),"")</f>
        <v/>
      </c>
      <c r="D546" s="105" t="str">
        <f>IF(HLOOKUP($BT546,Prisudvikling!$CC$7:$KP$63,D$3)&gt;0,HLOOKUP($BT546,Prisudvikling!$CC$7:$KP$63,D$3),"")</f>
        <v/>
      </c>
      <c r="E546" s="105" t="str">
        <f>IF(HLOOKUP($BT546,Prisudvikling!$CC$7:$KP$63,E$3)&gt;0,HLOOKUP($BT546,Prisudvikling!$CC$7:$KP$63,E$3),"")</f>
        <v/>
      </c>
      <c r="F546" s="105" t="str">
        <f>IF(HLOOKUP($BT546,Prisudvikling!$CC$7:$KP$63,F$3)&gt;0,HLOOKUP($BT546,Prisudvikling!$CC$7:$KP$63,F$3),"")</f>
        <v/>
      </c>
      <c r="G546" s="105" t="str">
        <f>IF(HLOOKUP($BT546,Prisudvikling!$CC$7:$KP$63,G$3)&gt;0,HLOOKUP($BT546,Prisudvikling!$CC$7:$KP$63,G$3),"")</f>
        <v/>
      </c>
      <c r="H546" s="105" t="str">
        <f>IF(HLOOKUP($BT546,Prisudvikling!$CC$7:$KP$63,H$3)&gt;0,HLOOKUP($BT546,Prisudvikling!$CC$7:$KP$63,H$3),"")</f>
        <v/>
      </c>
      <c r="I546" s="105" t="str">
        <f>IF(HLOOKUP($BT546,Prisudvikling!$CC$7:$KP$63,I$3)&gt;0,HLOOKUP($BT546,Prisudvikling!$CC$7:$KP$63,I$3),"")</f>
        <v/>
      </c>
      <c r="J546" s="105" t="str">
        <f>IF(HLOOKUP($BT546,Prisudvikling!$CC$7:$KP$63,J$3)&gt;0,HLOOKUP($BT546,Prisudvikling!$CC$7:$KP$63,J$3),"")</f>
        <v/>
      </c>
      <c r="K546" s="105" t="str">
        <f>IF(HLOOKUP($BT546,Prisudvikling!$CC$7:$KP$63,K$3)&gt;0,HLOOKUP($BT546,Prisudvikling!$CC$7:$KP$63,K$3),"")</f>
        <v/>
      </c>
      <c r="L546" s="105" t="str">
        <f>IF(HLOOKUP($BT546,Prisudvikling!$CC$7:$KP$63,L$3)&gt;0,HLOOKUP($BT546,Prisudvikling!$CC$7:$KP$63,L$3),"")</f>
        <v/>
      </c>
      <c r="M546" s="105" t="str">
        <f>IF(HLOOKUP($BT546,Prisudvikling!$CC$7:$KP$63,M$3)&gt;0,HLOOKUP($BT546,Prisudvikling!$CC$7:$KP$63,M$3),"")</f>
        <v/>
      </c>
      <c r="N546" s="105" t="str">
        <f>IF(HLOOKUP($BT546,Prisudvikling!$CC$7:$KP$63,N$3)&gt;0,HLOOKUP($BT546,Prisudvikling!$CC$7:$KP$63,N$3),"")</f>
        <v/>
      </c>
      <c r="O546" s="105" t="str">
        <f>IF(HLOOKUP($BT546,Prisudvikling!$CC$7:$KP$63,O$3)&gt;0,HLOOKUP($BT546,Prisudvikling!$CC$7:$KP$63,O$3),"")</f>
        <v/>
      </c>
      <c r="P546" s="105" t="str">
        <f>IF(HLOOKUP($BT546,Prisudvikling!$CC$7:$KP$63,P$3)&gt;0,HLOOKUP($BT546,Prisudvikling!$CC$7:$KP$63,P$3),"")</f>
        <v/>
      </c>
      <c r="Q546" s="105" t="str">
        <f>IF(HLOOKUP($BT546,Prisudvikling!$CC$7:$KP$63,Q$3)&gt;0,HLOOKUP($BT546,Prisudvikling!$CC$7:$KP$63,Q$3),"")</f>
        <v/>
      </c>
      <c r="R546" s="105" t="str">
        <f>IF(HLOOKUP($BT546,Prisudvikling!$CC$7:$KP$63,R$3)&gt;0,HLOOKUP($BT546,Prisudvikling!$CC$7:$KP$63,R$3),"")</f>
        <v/>
      </c>
      <c r="S546" s="105" t="str">
        <f>IF(HLOOKUP($BT546,Prisudvikling!$CC$7:$KP$63,S$3)&gt;0,HLOOKUP($BT546,Prisudvikling!$CC$7:$KP$63,S$3),"")</f>
        <v/>
      </c>
      <c r="T546" s="105" t="str">
        <f>IF(HLOOKUP($BT546,Prisudvikling!$CC$7:$KP$63,T$3)&gt;0,HLOOKUP($BT546,Prisudvikling!$CC$7:$KP$63,T$3),"")</f>
        <v/>
      </c>
      <c r="U546" s="105" t="str">
        <f>IF(HLOOKUP($BT546,Prisudvikling!$CC$7:$KP$63,U$3)&gt;0,HLOOKUP($BT546,Prisudvikling!$CC$7:$KP$63,U$3),"")</f>
        <v/>
      </c>
      <c r="V546" s="105" t="str">
        <f>IF(HLOOKUP($BT546,Prisudvikling!$CC$7:$KP$63,V$3)&gt;0,HLOOKUP($BT546,Prisudvikling!$CC$7:$KP$63,V$3),"")</f>
        <v/>
      </c>
      <c r="W546" s="105" t="str">
        <f>IF(HLOOKUP($BT546,Prisudvikling!$CC$7:$KP$63,W$3)&gt;0,HLOOKUP($BT546,Prisudvikling!$CC$7:$KP$63,W$3),"")</f>
        <v/>
      </c>
      <c r="X546" s="32" t="str">
        <f>IF(HLOOKUP($BT546,Prisudvikling!$CC$7:$KP$63,X$3)&gt;0,HLOOKUP($BT546,Prisudvikling!$CC$7:$KP$63,X$3),"")</f>
        <v/>
      </c>
      <c r="Y546" s="32" t="str">
        <f>IF(HLOOKUP($BT546,Prisudvikling!$CC$7:$KP$63,Y$3)&gt;0,HLOOKUP($BT546,Prisudvikling!$CC$7:$KP$63,Y$3),"")</f>
        <v/>
      </c>
      <c r="Z546" s="32" t="str">
        <f>IF(HLOOKUP($BT546,Prisudvikling!$CC$7:$KP$63,Z$3)&gt;0,HLOOKUP($BT546,Prisudvikling!$CC$7:$KP$63,Z$3),"")</f>
        <v/>
      </c>
      <c r="AA546" s="32" t="str">
        <f>IF(HLOOKUP($BT546,Prisudvikling!$CC$7:$KP$63,AA$3)&gt;0,HLOOKUP($BT546,Prisudvikling!$CC$7:$KP$63,AA$3),"")</f>
        <v/>
      </c>
      <c r="AB546" s="32" t="str">
        <f>IF(HLOOKUP($BT546,Prisudvikling!$CC$7:$KP$63,AB$3)&gt;0,HLOOKUP($BT546,Prisudvikling!$CC$7:$KP$63,AB$3),"")</f>
        <v/>
      </c>
      <c r="AC546" s="32" t="str">
        <f>IF(HLOOKUP($BT546,Prisudvikling!$CC$7:$KP$63,AC$3)&gt;0,HLOOKUP($BT546,Prisudvikling!$CC$7:$KP$63,AC$3),"")</f>
        <v/>
      </c>
      <c r="AD546" s="32" t="str">
        <f>IF(HLOOKUP($BT546,Prisudvikling!$CC$7:$KP$63,AD$3)&gt;0,HLOOKUP($BT546,Prisudvikling!$CC$7:$KP$63,AD$3),"")</f>
        <v/>
      </c>
      <c r="AE546" s="32" t="str">
        <f>IF(HLOOKUP($BT546,Prisudvikling!$CC$7:$KP$63,AE$3)&gt;0,HLOOKUP($BT546,Prisudvikling!$CC$7:$KP$63,AE$3),"")</f>
        <v/>
      </c>
      <c r="AF546" s="32" t="str">
        <f>IF(HLOOKUP($BT546,Prisudvikling!$CC$7:$KP$63,AF$3)&gt;0,HLOOKUP($BT546,Prisudvikling!$CC$7:$KP$63,AF$3),"")</f>
        <v xml:space="preserve"> </v>
      </c>
      <c r="AG546" s="32" t="str">
        <f>IF(HLOOKUP($BT546,Prisudvikling!$CC$7:$KP$63,AG$3)&gt;0,HLOOKUP($BT546,Prisudvikling!$CC$7:$KP$63,AG$3),"")</f>
        <v xml:space="preserve"> </v>
      </c>
      <c r="AH546" s="32" t="str">
        <f>IF(HLOOKUP($BT546,Prisudvikling!$CC$7:$KP$63,AH$3)&gt;0,HLOOKUP($BT546,Prisudvikling!$CC$7:$KP$63,AH$3),"")</f>
        <v xml:space="preserve"> </v>
      </c>
      <c r="AI546" s="32" t="str">
        <f>IF(HLOOKUP($BT546,Prisudvikling!$CC$7:$KP$63,AI$3)&gt;0,HLOOKUP($BT546,Prisudvikling!$CC$7:$KP$63,AI$3),"")</f>
        <v xml:space="preserve"> </v>
      </c>
      <c r="AJ546" s="32" t="str">
        <f>IF(HLOOKUP($BT546,Prisudvikling!$CC$7:$KP$63,AJ$3)&gt;0,HLOOKUP($BT546,Prisudvikling!$CC$7:$KP$63,AJ$3),"")</f>
        <v xml:space="preserve"> </v>
      </c>
      <c r="AK546" s="32" t="str">
        <f>IF(HLOOKUP($BT546,Prisudvikling!$CC$7:$KP$63,AK$3)&gt;0,HLOOKUP($BT546,Prisudvikling!$CC$7:$KP$63,AK$3),"")</f>
        <v xml:space="preserve"> </v>
      </c>
      <c r="AL546" s="32" t="str">
        <f>IF(HLOOKUP($BT546,Prisudvikling!$CC$7:$KP$63,AL$3)&gt;0,HLOOKUP($BT546,Prisudvikling!$CC$7:$KP$63,AL$3),"")</f>
        <v/>
      </c>
      <c r="AM546" s="32" t="str">
        <f>IF(HLOOKUP($BT546,Prisudvikling!$CC$7:$KP$63,AM$3)&gt;0,HLOOKUP($BT546,Prisudvikling!$CC$7:$KP$63,AM$3),"")</f>
        <v/>
      </c>
      <c r="AN546" s="113" t="str">
        <f>IF(HLOOKUP($BT546,Prisudvikling!$CC$7:$KP$63,AN$3)&gt;0,HLOOKUP($BT546,Prisudvikling!$CC$7:$KP$63,AN$3),"")</f>
        <v/>
      </c>
      <c r="AO546" s="113" t="str">
        <f>IF(HLOOKUP($BT546,Prisudvikling!$CC$7:$KP$63,AO$3)&gt;0,HLOOKUP($BT546,Prisudvikling!$CC$7:$KP$63,AO$3),"")</f>
        <v xml:space="preserve"> </v>
      </c>
      <c r="AP546" s="113" t="str">
        <f>IF(HLOOKUP($BT546,Prisudvikling!$CC$7:$KP$63,AP$3)&gt;0,HLOOKUP($BT546,Prisudvikling!$CC$7:$KP$63,AP$3),"")</f>
        <v/>
      </c>
      <c r="AQ546" s="113" t="str">
        <f>IF(HLOOKUP($BT546,Prisudvikling!$CC$7:$KP$63,AQ$3)&gt;0,HLOOKUP($BT546,Prisudvikling!$CC$7:$KP$63,AQ$3),"")</f>
        <v/>
      </c>
      <c r="AR546" s="113" t="str">
        <f>IF(HLOOKUP($BT546,Prisudvikling!$CC$7:$KP$63,AR$3)&gt;0,HLOOKUP($BT546,Prisudvikling!$CC$7:$KP$63,AR$3),"")</f>
        <v xml:space="preserve"> </v>
      </c>
      <c r="AS546" s="113" t="str">
        <f>IF(HLOOKUP($BT546,Prisudvikling!$CC$7:$KP$63,AS$3)&gt;0,HLOOKUP($BT546,Prisudvikling!$CC$7:$KP$63,AS$3),"")</f>
        <v/>
      </c>
      <c r="AT546" s="113" t="str">
        <f>IF(HLOOKUP($BT546,Prisudvikling!$CC$7:$KP$63,AT$3)&gt;0,HLOOKUP($BT546,Prisudvikling!$CC$7:$KP$63,AT$3),"")</f>
        <v/>
      </c>
      <c r="AU546" s="113" t="str">
        <f>IF(HLOOKUP($BT546,Prisudvikling!$CC$7:$KP$63,AU$3)&gt;0,HLOOKUP($BT546,Prisudvikling!$CC$7:$KP$63,AU$3),"")</f>
        <v xml:space="preserve"> </v>
      </c>
      <c r="AV546" s="113" t="str">
        <f>IF(HLOOKUP($BT546,Prisudvikling!$CC$7:$KP$63,AV$3)&gt;0,HLOOKUP($BT546,Prisudvikling!$CC$7:$KP$63,AV$3),"")</f>
        <v/>
      </c>
      <c r="AW546" s="113" t="str">
        <f>IF(HLOOKUP($BT546,Prisudvikling!$CC$7:$KP$63,AW$3)&gt;0,HLOOKUP($BT546,Prisudvikling!$CC$7:$KP$63,AW$3),"")</f>
        <v/>
      </c>
      <c r="AX546" s="113" t="str">
        <f>IF(HLOOKUP($BT546,Prisudvikling!$CC$7:$KP$63,AX$3)&gt;0,HLOOKUP($BT546,Prisudvikling!$CC$7:$KP$63,AX$3),"")</f>
        <v xml:space="preserve"> </v>
      </c>
      <c r="BT546">
        <f t="shared" si="33"/>
        <v>223</v>
      </c>
    </row>
    <row r="547" spans="1:72" x14ac:dyDescent="0.2">
      <c r="A547" s="82">
        <f>IF(HLOOKUP($BT547,Prisudvikling!$CC$7:$KP$63,D$3)&gt;0,YEAR(C547),0)</f>
        <v>0</v>
      </c>
      <c r="B547" s="82">
        <f>IF(HLOOKUP($BT547,Prisudvikling!$CC$7:$KP$63,D$3)&gt;0,MONTH(C547),0)</f>
        <v>0</v>
      </c>
      <c r="C547" s="65" t="str">
        <f>IF(HLOOKUP($BT547,Prisudvikling!$CC$7:$KP$63,D$3)&gt;0,HLOOKUP($BT547,Prisudvikling!$CC$7:$KP$63,C$3),"")</f>
        <v/>
      </c>
      <c r="D547" s="105" t="str">
        <f>IF(HLOOKUP($BT547,Prisudvikling!$CC$7:$KP$63,D$3)&gt;0,HLOOKUP($BT547,Prisudvikling!$CC$7:$KP$63,D$3),"")</f>
        <v/>
      </c>
      <c r="E547" s="105" t="str">
        <f>IF(HLOOKUP($BT547,Prisudvikling!$CC$7:$KP$63,E$3)&gt;0,HLOOKUP($BT547,Prisudvikling!$CC$7:$KP$63,E$3),"")</f>
        <v/>
      </c>
      <c r="F547" s="105" t="str">
        <f>IF(HLOOKUP($BT547,Prisudvikling!$CC$7:$KP$63,F$3)&gt;0,HLOOKUP($BT547,Prisudvikling!$CC$7:$KP$63,F$3),"")</f>
        <v/>
      </c>
      <c r="G547" s="105" t="str">
        <f>IF(HLOOKUP($BT547,Prisudvikling!$CC$7:$KP$63,G$3)&gt;0,HLOOKUP($BT547,Prisudvikling!$CC$7:$KP$63,G$3),"")</f>
        <v/>
      </c>
      <c r="H547" s="105" t="str">
        <f>IF(HLOOKUP($BT547,Prisudvikling!$CC$7:$KP$63,H$3)&gt;0,HLOOKUP($BT547,Prisudvikling!$CC$7:$KP$63,H$3),"")</f>
        <v/>
      </c>
      <c r="I547" s="105" t="str">
        <f>IF(HLOOKUP($BT547,Prisudvikling!$CC$7:$KP$63,I$3)&gt;0,HLOOKUP($BT547,Prisudvikling!$CC$7:$KP$63,I$3),"")</f>
        <v/>
      </c>
      <c r="J547" s="105" t="str">
        <f>IF(HLOOKUP($BT547,Prisudvikling!$CC$7:$KP$63,J$3)&gt;0,HLOOKUP($BT547,Prisudvikling!$CC$7:$KP$63,J$3),"")</f>
        <v/>
      </c>
      <c r="K547" s="105" t="str">
        <f>IF(HLOOKUP($BT547,Prisudvikling!$CC$7:$KP$63,K$3)&gt;0,HLOOKUP($BT547,Prisudvikling!$CC$7:$KP$63,K$3),"")</f>
        <v/>
      </c>
      <c r="L547" s="105" t="str">
        <f>IF(HLOOKUP($BT547,Prisudvikling!$CC$7:$KP$63,L$3)&gt;0,HLOOKUP($BT547,Prisudvikling!$CC$7:$KP$63,L$3),"")</f>
        <v/>
      </c>
      <c r="M547" s="105" t="str">
        <f>IF(HLOOKUP($BT547,Prisudvikling!$CC$7:$KP$63,M$3)&gt;0,HLOOKUP($BT547,Prisudvikling!$CC$7:$KP$63,M$3),"")</f>
        <v/>
      </c>
      <c r="N547" s="105" t="str">
        <f>IF(HLOOKUP($BT547,Prisudvikling!$CC$7:$KP$63,N$3)&gt;0,HLOOKUP($BT547,Prisudvikling!$CC$7:$KP$63,N$3),"")</f>
        <v/>
      </c>
      <c r="O547" s="105" t="str">
        <f>IF(HLOOKUP($BT547,Prisudvikling!$CC$7:$KP$63,O$3)&gt;0,HLOOKUP($BT547,Prisudvikling!$CC$7:$KP$63,O$3),"")</f>
        <v/>
      </c>
      <c r="P547" s="105" t="str">
        <f>IF(HLOOKUP($BT547,Prisudvikling!$CC$7:$KP$63,P$3)&gt;0,HLOOKUP($BT547,Prisudvikling!$CC$7:$KP$63,P$3),"")</f>
        <v/>
      </c>
      <c r="Q547" s="105" t="str">
        <f>IF(HLOOKUP($BT547,Prisudvikling!$CC$7:$KP$63,Q$3)&gt;0,HLOOKUP($BT547,Prisudvikling!$CC$7:$KP$63,Q$3),"")</f>
        <v/>
      </c>
      <c r="R547" s="105" t="str">
        <f>IF(HLOOKUP($BT547,Prisudvikling!$CC$7:$KP$63,R$3)&gt;0,HLOOKUP($BT547,Prisudvikling!$CC$7:$KP$63,R$3),"")</f>
        <v/>
      </c>
      <c r="S547" s="105" t="str">
        <f>IF(HLOOKUP($BT547,Prisudvikling!$CC$7:$KP$63,S$3)&gt;0,HLOOKUP($BT547,Prisudvikling!$CC$7:$KP$63,S$3),"")</f>
        <v/>
      </c>
      <c r="T547" s="105" t="str">
        <f>IF(HLOOKUP($BT547,Prisudvikling!$CC$7:$KP$63,T$3)&gt;0,HLOOKUP($BT547,Prisudvikling!$CC$7:$KP$63,T$3),"")</f>
        <v/>
      </c>
      <c r="U547" s="105" t="str">
        <f>IF(HLOOKUP($BT547,Prisudvikling!$CC$7:$KP$63,U$3)&gt;0,HLOOKUP($BT547,Prisudvikling!$CC$7:$KP$63,U$3),"")</f>
        <v/>
      </c>
      <c r="V547" s="105" t="str">
        <f>IF(HLOOKUP($BT547,Prisudvikling!$CC$7:$KP$63,V$3)&gt;0,HLOOKUP($BT547,Prisudvikling!$CC$7:$KP$63,V$3),"")</f>
        <v/>
      </c>
      <c r="W547" s="105" t="str">
        <f>IF(HLOOKUP($BT547,Prisudvikling!$CC$7:$KP$63,W$3)&gt;0,HLOOKUP($BT547,Prisudvikling!$CC$7:$KP$63,W$3),"")</f>
        <v/>
      </c>
      <c r="X547" s="32" t="str">
        <f>IF(HLOOKUP($BT547,Prisudvikling!$CC$7:$KP$63,X$3)&gt;0,HLOOKUP($BT547,Prisudvikling!$CC$7:$KP$63,X$3),"")</f>
        <v/>
      </c>
      <c r="Y547" s="32" t="str">
        <f>IF(HLOOKUP($BT547,Prisudvikling!$CC$7:$KP$63,Y$3)&gt;0,HLOOKUP($BT547,Prisudvikling!$CC$7:$KP$63,Y$3),"")</f>
        <v/>
      </c>
      <c r="Z547" s="32" t="str">
        <f>IF(HLOOKUP($BT547,Prisudvikling!$CC$7:$KP$63,Z$3)&gt;0,HLOOKUP($BT547,Prisudvikling!$CC$7:$KP$63,Z$3),"")</f>
        <v/>
      </c>
      <c r="AA547" s="32" t="str">
        <f>IF(HLOOKUP($BT547,Prisudvikling!$CC$7:$KP$63,AA$3)&gt;0,HLOOKUP($BT547,Prisudvikling!$CC$7:$KP$63,AA$3),"")</f>
        <v/>
      </c>
      <c r="AB547" s="32" t="str">
        <f>IF(HLOOKUP($BT547,Prisudvikling!$CC$7:$KP$63,AB$3)&gt;0,HLOOKUP($BT547,Prisudvikling!$CC$7:$KP$63,AB$3),"")</f>
        <v/>
      </c>
      <c r="AC547" s="32" t="str">
        <f>IF(HLOOKUP($BT547,Prisudvikling!$CC$7:$KP$63,AC$3)&gt;0,HLOOKUP($BT547,Prisudvikling!$CC$7:$KP$63,AC$3),"")</f>
        <v/>
      </c>
      <c r="AD547" s="32" t="str">
        <f>IF(HLOOKUP($BT547,Prisudvikling!$CC$7:$KP$63,AD$3)&gt;0,HLOOKUP($BT547,Prisudvikling!$CC$7:$KP$63,AD$3),"")</f>
        <v/>
      </c>
      <c r="AE547" s="32" t="str">
        <f>IF(HLOOKUP($BT547,Prisudvikling!$CC$7:$KP$63,AE$3)&gt;0,HLOOKUP($BT547,Prisudvikling!$CC$7:$KP$63,AE$3),"")</f>
        <v/>
      </c>
      <c r="AF547" s="32" t="str">
        <f>IF(HLOOKUP($BT547,Prisudvikling!$CC$7:$KP$63,AF$3)&gt;0,HLOOKUP($BT547,Prisudvikling!$CC$7:$KP$63,AF$3),"")</f>
        <v xml:space="preserve"> </v>
      </c>
      <c r="AG547" s="32" t="str">
        <f>IF(HLOOKUP($BT547,Prisudvikling!$CC$7:$KP$63,AG$3)&gt;0,HLOOKUP($BT547,Prisudvikling!$CC$7:$KP$63,AG$3),"")</f>
        <v xml:space="preserve"> </v>
      </c>
      <c r="AH547" s="32" t="str">
        <f>IF(HLOOKUP($BT547,Prisudvikling!$CC$7:$KP$63,AH$3)&gt;0,HLOOKUP($BT547,Prisudvikling!$CC$7:$KP$63,AH$3),"")</f>
        <v xml:space="preserve"> </v>
      </c>
      <c r="AI547" s="32" t="str">
        <f>IF(HLOOKUP($BT547,Prisudvikling!$CC$7:$KP$63,AI$3)&gt;0,HLOOKUP($BT547,Prisudvikling!$CC$7:$KP$63,AI$3),"")</f>
        <v xml:space="preserve"> </v>
      </c>
      <c r="AJ547" s="32" t="str">
        <f>IF(HLOOKUP($BT547,Prisudvikling!$CC$7:$KP$63,AJ$3)&gt;0,HLOOKUP($BT547,Prisudvikling!$CC$7:$KP$63,AJ$3),"")</f>
        <v xml:space="preserve"> </v>
      </c>
      <c r="AK547" s="32" t="str">
        <f>IF(HLOOKUP($BT547,Prisudvikling!$CC$7:$KP$63,AK$3)&gt;0,HLOOKUP($BT547,Prisudvikling!$CC$7:$KP$63,AK$3),"")</f>
        <v xml:space="preserve"> </v>
      </c>
      <c r="AL547" s="32" t="str">
        <f>IF(HLOOKUP($BT547,Prisudvikling!$CC$7:$KP$63,AL$3)&gt;0,HLOOKUP($BT547,Prisudvikling!$CC$7:$KP$63,AL$3),"")</f>
        <v/>
      </c>
      <c r="AM547" s="32" t="str">
        <f>IF(HLOOKUP($BT547,Prisudvikling!$CC$7:$KP$63,AM$3)&gt;0,HLOOKUP($BT547,Prisudvikling!$CC$7:$KP$63,AM$3),"")</f>
        <v/>
      </c>
      <c r="AN547" s="113" t="str">
        <f>IF(HLOOKUP($BT547,Prisudvikling!$CC$7:$KP$63,AN$3)&gt;0,HLOOKUP($BT547,Prisudvikling!$CC$7:$KP$63,AN$3),"")</f>
        <v/>
      </c>
      <c r="AO547" s="113" t="str">
        <f>IF(HLOOKUP($BT547,Prisudvikling!$CC$7:$KP$63,AO$3)&gt;0,HLOOKUP($BT547,Prisudvikling!$CC$7:$KP$63,AO$3),"")</f>
        <v xml:space="preserve"> </v>
      </c>
      <c r="AP547" s="113" t="str">
        <f>IF(HLOOKUP($BT547,Prisudvikling!$CC$7:$KP$63,AP$3)&gt;0,HLOOKUP($BT547,Prisudvikling!$CC$7:$KP$63,AP$3),"")</f>
        <v/>
      </c>
      <c r="AQ547" s="113" t="str">
        <f>IF(HLOOKUP($BT547,Prisudvikling!$CC$7:$KP$63,AQ$3)&gt;0,HLOOKUP($BT547,Prisudvikling!$CC$7:$KP$63,AQ$3),"")</f>
        <v/>
      </c>
      <c r="AR547" s="113" t="str">
        <f>IF(HLOOKUP($BT547,Prisudvikling!$CC$7:$KP$63,AR$3)&gt;0,HLOOKUP($BT547,Prisudvikling!$CC$7:$KP$63,AR$3),"")</f>
        <v xml:space="preserve"> </v>
      </c>
      <c r="AS547" s="113" t="str">
        <f>IF(HLOOKUP($BT547,Prisudvikling!$CC$7:$KP$63,AS$3)&gt;0,HLOOKUP($BT547,Prisudvikling!$CC$7:$KP$63,AS$3),"")</f>
        <v/>
      </c>
      <c r="AT547" s="113" t="str">
        <f>IF(HLOOKUP($BT547,Prisudvikling!$CC$7:$KP$63,AT$3)&gt;0,HLOOKUP($BT547,Prisudvikling!$CC$7:$KP$63,AT$3),"")</f>
        <v/>
      </c>
      <c r="AU547" s="113" t="str">
        <f>IF(HLOOKUP($BT547,Prisudvikling!$CC$7:$KP$63,AU$3)&gt;0,HLOOKUP($BT547,Prisudvikling!$CC$7:$KP$63,AU$3),"")</f>
        <v xml:space="preserve"> </v>
      </c>
      <c r="AV547" s="113" t="str">
        <f>IF(HLOOKUP($BT547,Prisudvikling!$CC$7:$KP$63,AV$3)&gt;0,HLOOKUP($BT547,Prisudvikling!$CC$7:$KP$63,AV$3),"")</f>
        <v/>
      </c>
      <c r="AW547" s="113" t="str">
        <f>IF(HLOOKUP($BT547,Prisudvikling!$CC$7:$KP$63,AW$3)&gt;0,HLOOKUP($BT547,Prisudvikling!$CC$7:$KP$63,AW$3),"")</f>
        <v/>
      </c>
      <c r="AX547" s="113" t="str">
        <f>IF(HLOOKUP($BT547,Prisudvikling!$CC$7:$KP$63,AX$3)&gt;0,HLOOKUP($BT547,Prisudvikling!$CC$7:$KP$63,AX$3),"")</f>
        <v xml:space="preserve"> </v>
      </c>
      <c r="BT547">
        <f t="shared" si="33"/>
        <v>224</v>
      </c>
    </row>
    <row r="548" spans="1:72" x14ac:dyDescent="0.2">
      <c r="A548" s="82">
        <f>IF(HLOOKUP($BT548,Prisudvikling!$CC$7:$KP$63,D$3)&gt;0,YEAR(C548),0)</f>
        <v>0</v>
      </c>
      <c r="B548" s="82">
        <f>IF(HLOOKUP($BT548,Prisudvikling!$CC$7:$KP$63,D$3)&gt;0,MONTH(C548),0)</f>
        <v>0</v>
      </c>
      <c r="C548" s="65" t="str">
        <f>IF(HLOOKUP($BT548,Prisudvikling!$CC$7:$KP$63,D$3)&gt;0,HLOOKUP($BT548,Prisudvikling!$CC$7:$KP$63,C$3),"")</f>
        <v/>
      </c>
      <c r="D548" s="105" t="str">
        <f>IF(HLOOKUP($BT548,Prisudvikling!$CC$7:$KP$63,D$3)&gt;0,HLOOKUP($BT548,Prisudvikling!$CC$7:$KP$63,D$3),"")</f>
        <v/>
      </c>
      <c r="E548" s="105" t="str">
        <f>IF(HLOOKUP($BT548,Prisudvikling!$CC$7:$KP$63,E$3)&gt;0,HLOOKUP($BT548,Prisudvikling!$CC$7:$KP$63,E$3),"")</f>
        <v/>
      </c>
      <c r="F548" s="105" t="str">
        <f>IF(HLOOKUP($BT548,Prisudvikling!$CC$7:$KP$63,F$3)&gt;0,HLOOKUP($BT548,Prisudvikling!$CC$7:$KP$63,F$3),"")</f>
        <v/>
      </c>
      <c r="G548" s="105" t="str">
        <f>IF(HLOOKUP($BT548,Prisudvikling!$CC$7:$KP$63,G$3)&gt;0,HLOOKUP($BT548,Prisudvikling!$CC$7:$KP$63,G$3),"")</f>
        <v/>
      </c>
      <c r="H548" s="105" t="str">
        <f>IF(HLOOKUP($BT548,Prisudvikling!$CC$7:$KP$63,H$3)&gt;0,HLOOKUP($BT548,Prisudvikling!$CC$7:$KP$63,H$3),"")</f>
        <v/>
      </c>
      <c r="I548" s="105" t="str">
        <f>IF(HLOOKUP($BT548,Prisudvikling!$CC$7:$KP$63,I$3)&gt;0,HLOOKUP($BT548,Prisudvikling!$CC$7:$KP$63,I$3),"")</f>
        <v/>
      </c>
      <c r="J548" s="105" t="str">
        <f>IF(HLOOKUP($BT548,Prisudvikling!$CC$7:$KP$63,J$3)&gt;0,HLOOKUP($BT548,Prisudvikling!$CC$7:$KP$63,J$3),"")</f>
        <v/>
      </c>
      <c r="K548" s="105" t="str">
        <f>IF(HLOOKUP($BT548,Prisudvikling!$CC$7:$KP$63,K$3)&gt;0,HLOOKUP($BT548,Prisudvikling!$CC$7:$KP$63,K$3),"")</f>
        <v/>
      </c>
      <c r="L548" s="105" t="str">
        <f>IF(HLOOKUP($BT548,Prisudvikling!$CC$7:$KP$63,L$3)&gt;0,HLOOKUP($BT548,Prisudvikling!$CC$7:$KP$63,L$3),"")</f>
        <v/>
      </c>
      <c r="M548" s="105" t="str">
        <f>IF(HLOOKUP($BT548,Prisudvikling!$CC$7:$KP$63,M$3)&gt;0,HLOOKUP($BT548,Prisudvikling!$CC$7:$KP$63,M$3),"")</f>
        <v/>
      </c>
      <c r="N548" s="105" t="str">
        <f>IF(HLOOKUP($BT548,Prisudvikling!$CC$7:$KP$63,N$3)&gt;0,HLOOKUP($BT548,Prisudvikling!$CC$7:$KP$63,N$3),"")</f>
        <v/>
      </c>
      <c r="O548" s="105" t="str">
        <f>IF(HLOOKUP($BT548,Prisudvikling!$CC$7:$KP$63,O$3)&gt;0,HLOOKUP($BT548,Prisudvikling!$CC$7:$KP$63,O$3),"")</f>
        <v/>
      </c>
      <c r="P548" s="105" t="str">
        <f>IF(HLOOKUP($BT548,Prisudvikling!$CC$7:$KP$63,P$3)&gt;0,HLOOKUP($BT548,Prisudvikling!$CC$7:$KP$63,P$3),"")</f>
        <v/>
      </c>
      <c r="Q548" s="105" t="str">
        <f>IF(HLOOKUP($BT548,Prisudvikling!$CC$7:$KP$63,Q$3)&gt;0,HLOOKUP($BT548,Prisudvikling!$CC$7:$KP$63,Q$3),"")</f>
        <v/>
      </c>
      <c r="R548" s="105" t="str">
        <f>IF(HLOOKUP($BT548,Prisudvikling!$CC$7:$KP$63,R$3)&gt;0,HLOOKUP($BT548,Prisudvikling!$CC$7:$KP$63,R$3),"")</f>
        <v/>
      </c>
      <c r="S548" s="105" t="str">
        <f>IF(HLOOKUP($BT548,Prisudvikling!$CC$7:$KP$63,S$3)&gt;0,HLOOKUP($BT548,Prisudvikling!$CC$7:$KP$63,S$3),"")</f>
        <v/>
      </c>
      <c r="T548" s="105" t="str">
        <f>IF(HLOOKUP($BT548,Prisudvikling!$CC$7:$KP$63,T$3)&gt;0,HLOOKUP($BT548,Prisudvikling!$CC$7:$KP$63,T$3),"")</f>
        <v/>
      </c>
      <c r="U548" s="105" t="str">
        <f>IF(HLOOKUP($BT548,Prisudvikling!$CC$7:$KP$63,U$3)&gt;0,HLOOKUP($BT548,Prisudvikling!$CC$7:$KP$63,U$3),"")</f>
        <v/>
      </c>
      <c r="V548" s="105" t="str">
        <f>IF(HLOOKUP($BT548,Prisudvikling!$CC$7:$KP$63,V$3)&gt;0,HLOOKUP($BT548,Prisudvikling!$CC$7:$KP$63,V$3),"")</f>
        <v/>
      </c>
      <c r="W548" s="105" t="str">
        <f>IF(HLOOKUP($BT548,Prisudvikling!$CC$7:$KP$63,W$3)&gt;0,HLOOKUP($BT548,Prisudvikling!$CC$7:$KP$63,W$3),"")</f>
        <v/>
      </c>
      <c r="X548" s="32" t="str">
        <f>IF(HLOOKUP($BT548,Prisudvikling!$CC$7:$KP$63,X$3)&gt;0,HLOOKUP($BT548,Prisudvikling!$CC$7:$KP$63,X$3),"")</f>
        <v/>
      </c>
      <c r="Y548" s="32" t="str">
        <f>IF(HLOOKUP($BT548,Prisudvikling!$CC$7:$KP$63,Y$3)&gt;0,HLOOKUP($BT548,Prisudvikling!$CC$7:$KP$63,Y$3),"")</f>
        <v/>
      </c>
      <c r="Z548" s="32" t="str">
        <f>IF(HLOOKUP($BT548,Prisudvikling!$CC$7:$KP$63,Z$3)&gt;0,HLOOKUP($BT548,Prisudvikling!$CC$7:$KP$63,Z$3),"")</f>
        <v/>
      </c>
      <c r="AA548" s="32" t="str">
        <f>IF(HLOOKUP($BT548,Prisudvikling!$CC$7:$KP$63,AA$3)&gt;0,HLOOKUP($BT548,Prisudvikling!$CC$7:$KP$63,AA$3),"")</f>
        <v/>
      </c>
      <c r="AB548" s="32" t="str">
        <f>IF(HLOOKUP($BT548,Prisudvikling!$CC$7:$KP$63,AB$3)&gt;0,HLOOKUP($BT548,Prisudvikling!$CC$7:$KP$63,AB$3),"")</f>
        <v/>
      </c>
      <c r="AC548" s="32" t="str">
        <f>IF(HLOOKUP($BT548,Prisudvikling!$CC$7:$KP$63,AC$3)&gt;0,HLOOKUP($BT548,Prisudvikling!$CC$7:$KP$63,AC$3),"")</f>
        <v/>
      </c>
      <c r="AD548" s="32" t="str">
        <f>IF(HLOOKUP($BT548,Prisudvikling!$CC$7:$KP$63,AD$3)&gt;0,HLOOKUP($BT548,Prisudvikling!$CC$7:$KP$63,AD$3),"")</f>
        <v/>
      </c>
      <c r="AE548" s="32" t="str">
        <f>IF(HLOOKUP($BT548,Prisudvikling!$CC$7:$KP$63,AE$3)&gt;0,HLOOKUP($BT548,Prisudvikling!$CC$7:$KP$63,AE$3),"")</f>
        <v/>
      </c>
      <c r="AF548" s="32" t="str">
        <f>IF(HLOOKUP($BT548,Prisudvikling!$CC$7:$KP$63,AF$3)&gt;0,HLOOKUP($BT548,Prisudvikling!$CC$7:$KP$63,AF$3),"")</f>
        <v xml:space="preserve"> </v>
      </c>
      <c r="AG548" s="32" t="str">
        <f>IF(HLOOKUP($BT548,Prisudvikling!$CC$7:$KP$63,AG$3)&gt;0,HLOOKUP($BT548,Prisudvikling!$CC$7:$KP$63,AG$3),"")</f>
        <v xml:space="preserve"> </v>
      </c>
      <c r="AH548" s="32" t="str">
        <f>IF(HLOOKUP($BT548,Prisudvikling!$CC$7:$KP$63,AH$3)&gt;0,HLOOKUP($BT548,Prisudvikling!$CC$7:$KP$63,AH$3),"")</f>
        <v xml:space="preserve"> </v>
      </c>
      <c r="AI548" s="32" t="str">
        <f>IF(HLOOKUP($BT548,Prisudvikling!$CC$7:$KP$63,AI$3)&gt;0,HLOOKUP($BT548,Prisudvikling!$CC$7:$KP$63,AI$3),"")</f>
        <v xml:space="preserve"> </v>
      </c>
      <c r="AJ548" s="32" t="str">
        <f>IF(HLOOKUP($BT548,Prisudvikling!$CC$7:$KP$63,AJ$3)&gt;0,HLOOKUP($BT548,Prisudvikling!$CC$7:$KP$63,AJ$3),"")</f>
        <v xml:space="preserve"> </v>
      </c>
      <c r="AK548" s="32" t="str">
        <f>IF(HLOOKUP($BT548,Prisudvikling!$CC$7:$KP$63,AK$3)&gt;0,HLOOKUP($BT548,Prisudvikling!$CC$7:$KP$63,AK$3),"")</f>
        <v xml:space="preserve"> </v>
      </c>
      <c r="AL548" s="32" t="str">
        <f>IF(HLOOKUP($BT548,Prisudvikling!$CC$7:$KP$63,AL$3)&gt;0,HLOOKUP($BT548,Prisudvikling!$CC$7:$KP$63,AL$3),"")</f>
        <v/>
      </c>
      <c r="AM548" s="32" t="str">
        <f>IF(HLOOKUP($BT548,Prisudvikling!$CC$7:$KP$63,AM$3)&gt;0,HLOOKUP($BT548,Prisudvikling!$CC$7:$KP$63,AM$3),"")</f>
        <v/>
      </c>
      <c r="AN548" s="113" t="str">
        <f>IF(HLOOKUP($BT548,Prisudvikling!$CC$7:$KP$63,AN$3)&gt;0,HLOOKUP($BT548,Prisudvikling!$CC$7:$KP$63,AN$3),"")</f>
        <v/>
      </c>
      <c r="AO548" s="113" t="str">
        <f>IF(HLOOKUP($BT548,Prisudvikling!$CC$7:$KP$63,AO$3)&gt;0,HLOOKUP($BT548,Prisudvikling!$CC$7:$KP$63,AO$3),"")</f>
        <v xml:space="preserve"> </v>
      </c>
      <c r="AP548" s="113" t="str">
        <f>IF(HLOOKUP($BT548,Prisudvikling!$CC$7:$KP$63,AP$3)&gt;0,HLOOKUP($BT548,Prisudvikling!$CC$7:$KP$63,AP$3),"")</f>
        <v/>
      </c>
      <c r="AQ548" s="113" t="str">
        <f>IF(HLOOKUP($BT548,Prisudvikling!$CC$7:$KP$63,AQ$3)&gt;0,HLOOKUP($BT548,Prisudvikling!$CC$7:$KP$63,AQ$3),"")</f>
        <v/>
      </c>
      <c r="AR548" s="113" t="str">
        <f>IF(HLOOKUP($BT548,Prisudvikling!$CC$7:$KP$63,AR$3)&gt;0,HLOOKUP($BT548,Prisudvikling!$CC$7:$KP$63,AR$3),"")</f>
        <v xml:space="preserve"> </v>
      </c>
      <c r="AS548" s="113" t="str">
        <f>IF(HLOOKUP($BT548,Prisudvikling!$CC$7:$KP$63,AS$3)&gt;0,HLOOKUP($BT548,Prisudvikling!$CC$7:$KP$63,AS$3),"")</f>
        <v/>
      </c>
      <c r="AT548" s="113" t="str">
        <f>IF(HLOOKUP($BT548,Prisudvikling!$CC$7:$KP$63,AT$3)&gt;0,HLOOKUP($BT548,Prisudvikling!$CC$7:$KP$63,AT$3),"")</f>
        <v/>
      </c>
      <c r="AU548" s="113" t="str">
        <f>IF(HLOOKUP($BT548,Prisudvikling!$CC$7:$KP$63,AU$3)&gt;0,HLOOKUP($BT548,Prisudvikling!$CC$7:$KP$63,AU$3),"")</f>
        <v xml:space="preserve"> </v>
      </c>
      <c r="AV548" s="113" t="str">
        <f>IF(HLOOKUP($BT548,Prisudvikling!$CC$7:$KP$63,AV$3)&gt;0,HLOOKUP($BT548,Prisudvikling!$CC$7:$KP$63,AV$3),"")</f>
        <v/>
      </c>
      <c r="AW548" s="113" t="str">
        <f>IF(HLOOKUP($BT548,Prisudvikling!$CC$7:$KP$63,AW$3)&gt;0,HLOOKUP($BT548,Prisudvikling!$CC$7:$KP$63,AW$3),"")</f>
        <v/>
      </c>
      <c r="AX548" s="113" t="str">
        <f>IF(HLOOKUP($BT548,Prisudvikling!$CC$7:$KP$63,AX$3)&gt;0,HLOOKUP($BT548,Prisudvikling!$CC$7:$KP$63,AX$3),"")</f>
        <v xml:space="preserve"> </v>
      </c>
      <c r="BT548">
        <f t="shared" si="33"/>
        <v>225</v>
      </c>
    </row>
    <row r="549" spans="1:72" x14ac:dyDescent="0.2">
      <c r="A549" s="82">
        <f>IF(HLOOKUP($BT549,Prisudvikling!$CC$7:$KP$63,D$3)&gt;0,YEAR(C549),0)</f>
        <v>0</v>
      </c>
      <c r="B549" s="82">
        <f>IF(HLOOKUP($BT549,Prisudvikling!$CC$7:$KP$63,D$3)&gt;0,MONTH(C549),0)</f>
        <v>0</v>
      </c>
      <c r="C549" s="65" t="str">
        <f>IF(HLOOKUP($BT549,Prisudvikling!$CC$7:$KP$63,D$3)&gt;0,HLOOKUP($BT549,Prisudvikling!$CC$7:$KP$63,C$3),"")</f>
        <v/>
      </c>
      <c r="D549" s="105" t="str">
        <f>IF(HLOOKUP($BT549,Prisudvikling!$CC$7:$KP$63,D$3)&gt;0,HLOOKUP($BT549,Prisudvikling!$CC$7:$KP$63,D$3),"")</f>
        <v/>
      </c>
      <c r="E549" s="105" t="str">
        <f>IF(HLOOKUP($BT549,Prisudvikling!$CC$7:$KP$63,E$3)&gt;0,HLOOKUP($BT549,Prisudvikling!$CC$7:$KP$63,E$3),"")</f>
        <v/>
      </c>
      <c r="F549" s="105" t="str">
        <f>IF(HLOOKUP($BT549,Prisudvikling!$CC$7:$KP$63,F$3)&gt;0,HLOOKUP($BT549,Prisudvikling!$CC$7:$KP$63,F$3),"")</f>
        <v/>
      </c>
      <c r="G549" s="105" t="str">
        <f>IF(HLOOKUP($BT549,Prisudvikling!$CC$7:$KP$63,G$3)&gt;0,HLOOKUP($BT549,Prisudvikling!$CC$7:$KP$63,G$3),"")</f>
        <v/>
      </c>
      <c r="H549" s="105" t="str">
        <f>IF(HLOOKUP($BT549,Prisudvikling!$CC$7:$KP$63,H$3)&gt;0,HLOOKUP($BT549,Prisudvikling!$CC$7:$KP$63,H$3),"")</f>
        <v/>
      </c>
      <c r="I549" s="105" t="str">
        <f>IF(HLOOKUP($BT549,Prisudvikling!$CC$7:$KP$63,I$3)&gt;0,HLOOKUP($BT549,Prisudvikling!$CC$7:$KP$63,I$3),"")</f>
        <v/>
      </c>
      <c r="J549" s="105" t="str">
        <f>IF(HLOOKUP($BT549,Prisudvikling!$CC$7:$KP$63,J$3)&gt;0,HLOOKUP($BT549,Prisudvikling!$CC$7:$KP$63,J$3),"")</f>
        <v/>
      </c>
      <c r="K549" s="105" t="str">
        <f>IF(HLOOKUP($BT549,Prisudvikling!$CC$7:$KP$63,K$3)&gt;0,HLOOKUP($BT549,Prisudvikling!$CC$7:$KP$63,K$3),"")</f>
        <v/>
      </c>
      <c r="L549" s="105" t="str">
        <f>IF(HLOOKUP($BT549,Prisudvikling!$CC$7:$KP$63,L$3)&gt;0,HLOOKUP($BT549,Prisudvikling!$CC$7:$KP$63,L$3),"")</f>
        <v/>
      </c>
      <c r="M549" s="105" t="str">
        <f>IF(HLOOKUP($BT549,Prisudvikling!$CC$7:$KP$63,M$3)&gt;0,HLOOKUP($BT549,Prisudvikling!$CC$7:$KP$63,M$3),"")</f>
        <v/>
      </c>
      <c r="N549" s="105" t="str">
        <f>IF(HLOOKUP($BT549,Prisudvikling!$CC$7:$KP$63,N$3)&gt;0,HLOOKUP($BT549,Prisudvikling!$CC$7:$KP$63,N$3),"")</f>
        <v/>
      </c>
      <c r="O549" s="105" t="str">
        <f>IF(HLOOKUP($BT549,Prisudvikling!$CC$7:$KP$63,O$3)&gt;0,HLOOKUP($BT549,Prisudvikling!$CC$7:$KP$63,O$3),"")</f>
        <v/>
      </c>
      <c r="P549" s="105" t="str">
        <f>IF(HLOOKUP($BT549,Prisudvikling!$CC$7:$KP$63,P$3)&gt;0,HLOOKUP($BT549,Prisudvikling!$CC$7:$KP$63,P$3),"")</f>
        <v/>
      </c>
      <c r="Q549" s="105" t="str">
        <f>IF(HLOOKUP($BT549,Prisudvikling!$CC$7:$KP$63,Q$3)&gt;0,HLOOKUP($BT549,Prisudvikling!$CC$7:$KP$63,Q$3),"")</f>
        <v/>
      </c>
      <c r="R549" s="105" t="str">
        <f>IF(HLOOKUP($BT549,Prisudvikling!$CC$7:$KP$63,R$3)&gt;0,HLOOKUP($BT549,Prisudvikling!$CC$7:$KP$63,R$3),"")</f>
        <v/>
      </c>
      <c r="S549" s="105" t="str">
        <f>IF(HLOOKUP($BT549,Prisudvikling!$CC$7:$KP$63,S$3)&gt;0,HLOOKUP($BT549,Prisudvikling!$CC$7:$KP$63,S$3),"")</f>
        <v/>
      </c>
      <c r="T549" s="105" t="str">
        <f>IF(HLOOKUP($BT549,Prisudvikling!$CC$7:$KP$63,T$3)&gt;0,HLOOKUP($BT549,Prisudvikling!$CC$7:$KP$63,T$3),"")</f>
        <v/>
      </c>
      <c r="U549" s="105" t="str">
        <f>IF(HLOOKUP($BT549,Prisudvikling!$CC$7:$KP$63,U$3)&gt;0,HLOOKUP($BT549,Prisudvikling!$CC$7:$KP$63,U$3),"")</f>
        <v/>
      </c>
      <c r="V549" s="105" t="str">
        <f>IF(HLOOKUP($BT549,Prisudvikling!$CC$7:$KP$63,V$3)&gt;0,HLOOKUP($BT549,Prisudvikling!$CC$7:$KP$63,V$3),"")</f>
        <v/>
      </c>
      <c r="W549" s="105" t="str">
        <f>IF(HLOOKUP($BT549,Prisudvikling!$CC$7:$KP$63,W$3)&gt;0,HLOOKUP($BT549,Prisudvikling!$CC$7:$KP$63,W$3),"")</f>
        <v/>
      </c>
      <c r="X549" s="32" t="str">
        <f>IF(HLOOKUP($BT549,Prisudvikling!$CC$7:$KP$63,X$3)&gt;0,HLOOKUP($BT549,Prisudvikling!$CC$7:$KP$63,X$3),"")</f>
        <v/>
      </c>
      <c r="Y549" s="32" t="str">
        <f>IF(HLOOKUP($BT549,Prisudvikling!$CC$7:$KP$63,Y$3)&gt;0,HLOOKUP($BT549,Prisudvikling!$CC$7:$KP$63,Y$3),"")</f>
        <v/>
      </c>
      <c r="Z549" s="32" t="str">
        <f>IF(HLOOKUP($BT549,Prisudvikling!$CC$7:$KP$63,Z$3)&gt;0,HLOOKUP($BT549,Prisudvikling!$CC$7:$KP$63,Z$3),"")</f>
        <v/>
      </c>
      <c r="AA549" s="32" t="str">
        <f>IF(HLOOKUP($BT549,Prisudvikling!$CC$7:$KP$63,AA$3)&gt;0,HLOOKUP($BT549,Prisudvikling!$CC$7:$KP$63,AA$3),"")</f>
        <v/>
      </c>
      <c r="AB549" s="32" t="str">
        <f>IF(HLOOKUP($BT549,Prisudvikling!$CC$7:$KP$63,AB$3)&gt;0,HLOOKUP($BT549,Prisudvikling!$CC$7:$KP$63,AB$3),"")</f>
        <v/>
      </c>
      <c r="AC549" s="32" t="str">
        <f>IF(HLOOKUP($BT549,Prisudvikling!$CC$7:$KP$63,AC$3)&gt;0,HLOOKUP($BT549,Prisudvikling!$CC$7:$KP$63,AC$3),"")</f>
        <v/>
      </c>
      <c r="AD549" s="32" t="str">
        <f>IF(HLOOKUP($BT549,Prisudvikling!$CC$7:$KP$63,AD$3)&gt;0,HLOOKUP($BT549,Prisudvikling!$CC$7:$KP$63,AD$3),"")</f>
        <v/>
      </c>
      <c r="AE549" s="32" t="str">
        <f>IF(HLOOKUP($BT549,Prisudvikling!$CC$7:$KP$63,AE$3)&gt;0,HLOOKUP($BT549,Prisudvikling!$CC$7:$KP$63,AE$3),"")</f>
        <v/>
      </c>
      <c r="AF549" s="32" t="str">
        <f>IF(HLOOKUP($BT549,Prisudvikling!$CC$7:$KP$63,AF$3)&gt;0,HLOOKUP($BT549,Prisudvikling!$CC$7:$KP$63,AF$3),"")</f>
        <v xml:space="preserve"> </v>
      </c>
      <c r="AG549" s="32" t="str">
        <f>IF(HLOOKUP($BT549,Prisudvikling!$CC$7:$KP$63,AG$3)&gt;0,HLOOKUP($BT549,Prisudvikling!$CC$7:$KP$63,AG$3),"")</f>
        <v xml:space="preserve"> </v>
      </c>
      <c r="AH549" s="32" t="str">
        <f>IF(HLOOKUP($BT549,Prisudvikling!$CC$7:$KP$63,AH$3)&gt;0,HLOOKUP($BT549,Prisudvikling!$CC$7:$KP$63,AH$3),"")</f>
        <v xml:space="preserve"> </v>
      </c>
      <c r="AI549" s="32" t="str">
        <f>IF(HLOOKUP($BT549,Prisudvikling!$CC$7:$KP$63,AI$3)&gt;0,HLOOKUP($BT549,Prisudvikling!$CC$7:$KP$63,AI$3),"")</f>
        <v xml:space="preserve"> </v>
      </c>
      <c r="AJ549" s="32" t="str">
        <f>IF(HLOOKUP($BT549,Prisudvikling!$CC$7:$KP$63,AJ$3)&gt;0,HLOOKUP($BT549,Prisudvikling!$CC$7:$KP$63,AJ$3),"")</f>
        <v xml:space="preserve"> </v>
      </c>
      <c r="AK549" s="32" t="str">
        <f>IF(HLOOKUP($BT549,Prisudvikling!$CC$7:$KP$63,AK$3)&gt;0,HLOOKUP($BT549,Prisudvikling!$CC$7:$KP$63,AK$3),"")</f>
        <v xml:space="preserve"> </v>
      </c>
      <c r="AL549" s="32" t="str">
        <f>IF(HLOOKUP($BT549,Prisudvikling!$CC$7:$KP$63,AL$3)&gt;0,HLOOKUP($BT549,Prisudvikling!$CC$7:$KP$63,AL$3),"")</f>
        <v/>
      </c>
      <c r="AM549" s="32" t="str">
        <f>IF(HLOOKUP($BT549,Prisudvikling!$CC$7:$KP$63,AM$3)&gt;0,HLOOKUP($BT549,Prisudvikling!$CC$7:$KP$63,AM$3),"")</f>
        <v/>
      </c>
      <c r="AN549" s="113" t="str">
        <f>IF(HLOOKUP($BT549,Prisudvikling!$CC$7:$KP$63,AN$3)&gt;0,HLOOKUP($BT549,Prisudvikling!$CC$7:$KP$63,AN$3),"")</f>
        <v/>
      </c>
      <c r="AO549" s="113" t="str">
        <f>IF(HLOOKUP($BT549,Prisudvikling!$CC$7:$KP$63,AO$3)&gt;0,HLOOKUP($BT549,Prisudvikling!$CC$7:$KP$63,AO$3),"")</f>
        <v xml:space="preserve"> </v>
      </c>
      <c r="AP549" s="113" t="str">
        <f>IF(HLOOKUP($BT549,Prisudvikling!$CC$7:$KP$63,AP$3)&gt;0,HLOOKUP($BT549,Prisudvikling!$CC$7:$KP$63,AP$3),"")</f>
        <v/>
      </c>
      <c r="AQ549" s="113" t="str">
        <f>IF(HLOOKUP($BT549,Prisudvikling!$CC$7:$KP$63,AQ$3)&gt;0,HLOOKUP($BT549,Prisudvikling!$CC$7:$KP$63,AQ$3),"")</f>
        <v/>
      </c>
      <c r="AR549" s="113" t="str">
        <f>IF(HLOOKUP($BT549,Prisudvikling!$CC$7:$KP$63,AR$3)&gt;0,HLOOKUP($BT549,Prisudvikling!$CC$7:$KP$63,AR$3),"")</f>
        <v xml:space="preserve"> </v>
      </c>
      <c r="AS549" s="113" t="str">
        <f>IF(HLOOKUP($BT549,Prisudvikling!$CC$7:$KP$63,AS$3)&gt;0,HLOOKUP($BT549,Prisudvikling!$CC$7:$KP$63,AS$3),"")</f>
        <v/>
      </c>
      <c r="AT549" s="113" t="str">
        <f>IF(HLOOKUP($BT549,Prisudvikling!$CC$7:$KP$63,AT$3)&gt;0,HLOOKUP($BT549,Prisudvikling!$CC$7:$KP$63,AT$3),"")</f>
        <v/>
      </c>
      <c r="AU549" s="113" t="str">
        <f>IF(HLOOKUP($BT549,Prisudvikling!$CC$7:$KP$63,AU$3)&gt;0,HLOOKUP($BT549,Prisudvikling!$CC$7:$KP$63,AU$3),"")</f>
        <v xml:space="preserve"> </v>
      </c>
      <c r="AV549" s="113" t="str">
        <f>IF(HLOOKUP($BT549,Prisudvikling!$CC$7:$KP$63,AV$3)&gt;0,HLOOKUP($BT549,Prisudvikling!$CC$7:$KP$63,AV$3),"")</f>
        <v/>
      </c>
      <c r="AW549" s="113" t="str">
        <f>IF(HLOOKUP($BT549,Prisudvikling!$CC$7:$KP$63,AW$3)&gt;0,HLOOKUP($BT549,Prisudvikling!$CC$7:$KP$63,AW$3),"")</f>
        <v/>
      </c>
      <c r="AX549" s="113" t="str">
        <f>IF(HLOOKUP($BT549,Prisudvikling!$CC$7:$KP$63,AX$3)&gt;0,HLOOKUP($BT549,Prisudvikling!$CC$7:$KP$63,AX$3),"")</f>
        <v xml:space="preserve"> </v>
      </c>
      <c r="BT549">
        <f t="shared" si="33"/>
        <v>226</v>
      </c>
    </row>
    <row r="550" spans="1:72" x14ac:dyDescent="0.2">
      <c r="A550" s="82">
        <f>IF(HLOOKUP($BT550,Prisudvikling!$CC$7:$KP$63,D$3)&gt;0,YEAR(C550),0)</f>
        <v>0</v>
      </c>
      <c r="B550" s="82">
        <f>IF(HLOOKUP($BT550,Prisudvikling!$CC$7:$KP$63,D$3)&gt;0,MONTH(C550),0)</f>
        <v>0</v>
      </c>
      <c r="C550" s="65" t="str">
        <f>IF(HLOOKUP($BT550,Prisudvikling!$CC$7:$KP$63,D$3)&gt;0,HLOOKUP($BT550,Prisudvikling!$CC$7:$KP$63,C$3),"")</f>
        <v/>
      </c>
      <c r="D550" s="105" t="str">
        <f>IF(HLOOKUP($BT550,Prisudvikling!$CC$7:$KP$63,D$3)&gt;0,HLOOKUP($BT550,Prisudvikling!$CC$7:$KP$63,D$3),"")</f>
        <v/>
      </c>
      <c r="E550" s="105" t="str">
        <f>IF(HLOOKUP($BT550,Prisudvikling!$CC$7:$KP$63,E$3)&gt;0,HLOOKUP($BT550,Prisudvikling!$CC$7:$KP$63,E$3),"")</f>
        <v/>
      </c>
      <c r="F550" s="105" t="str">
        <f>IF(HLOOKUP($BT550,Prisudvikling!$CC$7:$KP$63,F$3)&gt;0,HLOOKUP($BT550,Prisudvikling!$CC$7:$KP$63,F$3),"")</f>
        <v/>
      </c>
      <c r="G550" s="105" t="str">
        <f>IF(HLOOKUP($BT550,Prisudvikling!$CC$7:$KP$63,G$3)&gt;0,HLOOKUP($BT550,Prisudvikling!$CC$7:$KP$63,G$3),"")</f>
        <v/>
      </c>
      <c r="H550" s="105" t="str">
        <f>IF(HLOOKUP($BT550,Prisudvikling!$CC$7:$KP$63,H$3)&gt;0,HLOOKUP($BT550,Prisudvikling!$CC$7:$KP$63,H$3),"")</f>
        <v/>
      </c>
      <c r="I550" s="105" t="str">
        <f>IF(HLOOKUP($BT550,Prisudvikling!$CC$7:$KP$63,I$3)&gt;0,HLOOKUP($BT550,Prisudvikling!$CC$7:$KP$63,I$3),"")</f>
        <v/>
      </c>
      <c r="J550" s="105" t="str">
        <f>IF(HLOOKUP($BT550,Prisudvikling!$CC$7:$KP$63,J$3)&gt;0,HLOOKUP($BT550,Prisudvikling!$CC$7:$KP$63,J$3),"")</f>
        <v/>
      </c>
      <c r="K550" s="105" t="str">
        <f>IF(HLOOKUP($BT550,Prisudvikling!$CC$7:$KP$63,K$3)&gt;0,HLOOKUP($BT550,Prisudvikling!$CC$7:$KP$63,K$3),"")</f>
        <v/>
      </c>
      <c r="L550" s="105" t="str">
        <f>IF(HLOOKUP($BT550,Prisudvikling!$CC$7:$KP$63,L$3)&gt;0,HLOOKUP($BT550,Prisudvikling!$CC$7:$KP$63,L$3),"")</f>
        <v/>
      </c>
      <c r="M550" s="105" t="str">
        <f>IF(HLOOKUP($BT550,Prisudvikling!$CC$7:$KP$63,M$3)&gt;0,HLOOKUP($BT550,Prisudvikling!$CC$7:$KP$63,M$3),"")</f>
        <v/>
      </c>
      <c r="N550" s="105" t="str">
        <f>IF(HLOOKUP($BT550,Prisudvikling!$CC$7:$KP$63,N$3)&gt;0,HLOOKUP($BT550,Prisudvikling!$CC$7:$KP$63,N$3),"")</f>
        <v/>
      </c>
      <c r="O550" s="105" t="str">
        <f>IF(HLOOKUP($BT550,Prisudvikling!$CC$7:$KP$63,O$3)&gt;0,HLOOKUP($BT550,Prisudvikling!$CC$7:$KP$63,O$3),"")</f>
        <v/>
      </c>
      <c r="P550" s="105" t="str">
        <f>IF(HLOOKUP($BT550,Prisudvikling!$CC$7:$KP$63,P$3)&gt;0,HLOOKUP($BT550,Prisudvikling!$CC$7:$KP$63,P$3),"")</f>
        <v/>
      </c>
      <c r="Q550" s="105" t="str">
        <f>IF(HLOOKUP($BT550,Prisudvikling!$CC$7:$KP$63,Q$3)&gt;0,HLOOKUP($BT550,Prisudvikling!$CC$7:$KP$63,Q$3),"")</f>
        <v/>
      </c>
      <c r="R550" s="105" t="str">
        <f>IF(HLOOKUP($BT550,Prisudvikling!$CC$7:$KP$63,R$3)&gt;0,HLOOKUP($BT550,Prisudvikling!$CC$7:$KP$63,R$3),"")</f>
        <v/>
      </c>
      <c r="S550" s="105" t="str">
        <f>IF(HLOOKUP($BT550,Prisudvikling!$CC$7:$KP$63,S$3)&gt;0,HLOOKUP($BT550,Prisudvikling!$CC$7:$KP$63,S$3),"")</f>
        <v/>
      </c>
      <c r="T550" s="105" t="str">
        <f>IF(HLOOKUP($BT550,Prisudvikling!$CC$7:$KP$63,T$3)&gt;0,HLOOKUP($BT550,Prisudvikling!$CC$7:$KP$63,T$3),"")</f>
        <v/>
      </c>
      <c r="U550" s="105" t="str">
        <f>IF(HLOOKUP($BT550,Prisudvikling!$CC$7:$KP$63,U$3)&gt;0,HLOOKUP($BT550,Prisudvikling!$CC$7:$KP$63,U$3),"")</f>
        <v/>
      </c>
      <c r="V550" s="105" t="str">
        <f>IF(HLOOKUP($BT550,Prisudvikling!$CC$7:$KP$63,V$3)&gt;0,HLOOKUP($BT550,Prisudvikling!$CC$7:$KP$63,V$3),"")</f>
        <v/>
      </c>
      <c r="W550" s="105" t="str">
        <f>IF(HLOOKUP($BT550,Prisudvikling!$CC$7:$KP$63,W$3)&gt;0,HLOOKUP($BT550,Prisudvikling!$CC$7:$KP$63,W$3),"")</f>
        <v/>
      </c>
      <c r="X550" s="32" t="str">
        <f>IF(HLOOKUP($BT550,Prisudvikling!$CC$7:$KP$63,X$3)&gt;0,HLOOKUP($BT550,Prisudvikling!$CC$7:$KP$63,X$3),"")</f>
        <v/>
      </c>
      <c r="Y550" s="32" t="str">
        <f>IF(HLOOKUP($BT550,Prisudvikling!$CC$7:$KP$63,Y$3)&gt;0,HLOOKUP($BT550,Prisudvikling!$CC$7:$KP$63,Y$3),"")</f>
        <v/>
      </c>
      <c r="Z550" s="32" t="str">
        <f>IF(HLOOKUP($BT550,Prisudvikling!$CC$7:$KP$63,Z$3)&gt;0,HLOOKUP($BT550,Prisudvikling!$CC$7:$KP$63,Z$3),"")</f>
        <v/>
      </c>
      <c r="AA550" s="32" t="str">
        <f>IF(HLOOKUP($BT550,Prisudvikling!$CC$7:$KP$63,AA$3)&gt;0,HLOOKUP($BT550,Prisudvikling!$CC$7:$KP$63,AA$3),"")</f>
        <v/>
      </c>
      <c r="AB550" s="32" t="str">
        <f>IF(HLOOKUP($BT550,Prisudvikling!$CC$7:$KP$63,AB$3)&gt;0,HLOOKUP($BT550,Prisudvikling!$CC$7:$KP$63,AB$3),"")</f>
        <v/>
      </c>
      <c r="AC550" s="32" t="str">
        <f>IF(HLOOKUP($BT550,Prisudvikling!$CC$7:$KP$63,AC$3)&gt;0,HLOOKUP($BT550,Prisudvikling!$CC$7:$KP$63,AC$3),"")</f>
        <v/>
      </c>
      <c r="AD550" s="32" t="str">
        <f>IF(HLOOKUP($BT550,Prisudvikling!$CC$7:$KP$63,AD$3)&gt;0,HLOOKUP($BT550,Prisudvikling!$CC$7:$KP$63,AD$3),"")</f>
        <v/>
      </c>
      <c r="AE550" s="32" t="str">
        <f>IF(HLOOKUP($BT550,Prisudvikling!$CC$7:$KP$63,AE$3)&gt;0,HLOOKUP($BT550,Prisudvikling!$CC$7:$KP$63,AE$3),"")</f>
        <v/>
      </c>
      <c r="AF550" s="32" t="str">
        <f>IF(HLOOKUP($BT550,Prisudvikling!$CC$7:$KP$63,AF$3)&gt;0,HLOOKUP($BT550,Prisudvikling!$CC$7:$KP$63,AF$3),"")</f>
        <v xml:space="preserve"> </v>
      </c>
      <c r="AG550" s="32" t="str">
        <f>IF(HLOOKUP($BT550,Prisudvikling!$CC$7:$KP$63,AG$3)&gt;0,HLOOKUP($BT550,Prisudvikling!$CC$7:$KP$63,AG$3),"")</f>
        <v xml:space="preserve"> </v>
      </c>
      <c r="AH550" s="32" t="str">
        <f>IF(HLOOKUP($BT550,Prisudvikling!$CC$7:$KP$63,AH$3)&gt;0,HLOOKUP($BT550,Prisudvikling!$CC$7:$KP$63,AH$3),"")</f>
        <v xml:space="preserve"> </v>
      </c>
      <c r="AI550" s="32" t="str">
        <f>IF(HLOOKUP($BT550,Prisudvikling!$CC$7:$KP$63,AI$3)&gt;0,HLOOKUP($BT550,Prisudvikling!$CC$7:$KP$63,AI$3),"")</f>
        <v xml:space="preserve"> </v>
      </c>
      <c r="AJ550" s="32" t="str">
        <f>IF(HLOOKUP($BT550,Prisudvikling!$CC$7:$KP$63,AJ$3)&gt;0,HLOOKUP($BT550,Prisudvikling!$CC$7:$KP$63,AJ$3),"")</f>
        <v xml:space="preserve"> </v>
      </c>
      <c r="AK550" s="32" t="str">
        <f>IF(HLOOKUP($BT550,Prisudvikling!$CC$7:$KP$63,AK$3)&gt;0,HLOOKUP($BT550,Prisudvikling!$CC$7:$KP$63,AK$3),"")</f>
        <v xml:space="preserve"> </v>
      </c>
      <c r="AL550" s="32" t="str">
        <f>IF(HLOOKUP($BT550,Prisudvikling!$CC$7:$KP$63,AL$3)&gt;0,HLOOKUP($BT550,Prisudvikling!$CC$7:$KP$63,AL$3),"")</f>
        <v/>
      </c>
      <c r="AM550" s="32" t="str">
        <f>IF(HLOOKUP($BT550,Prisudvikling!$CC$7:$KP$63,AM$3)&gt;0,HLOOKUP($BT550,Prisudvikling!$CC$7:$KP$63,AM$3),"")</f>
        <v/>
      </c>
      <c r="AN550" s="113" t="str">
        <f>IF(HLOOKUP($BT550,Prisudvikling!$CC$7:$KP$63,AN$3)&gt;0,HLOOKUP($BT550,Prisudvikling!$CC$7:$KP$63,AN$3),"")</f>
        <v/>
      </c>
      <c r="AO550" s="113" t="str">
        <f>IF(HLOOKUP($BT550,Prisudvikling!$CC$7:$KP$63,AO$3)&gt;0,HLOOKUP($BT550,Prisudvikling!$CC$7:$KP$63,AO$3),"")</f>
        <v xml:space="preserve"> </v>
      </c>
      <c r="AP550" s="113" t="str">
        <f>IF(HLOOKUP($BT550,Prisudvikling!$CC$7:$KP$63,AP$3)&gt;0,HLOOKUP($BT550,Prisudvikling!$CC$7:$KP$63,AP$3),"")</f>
        <v/>
      </c>
      <c r="AQ550" s="113" t="str">
        <f>IF(HLOOKUP($BT550,Prisudvikling!$CC$7:$KP$63,AQ$3)&gt;0,HLOOKUP($BT550,Prisudvikling!$CC$7:$KP$63,AQ$3),"")</f>
        <v/>
      </c>
      <c r="AR550" s="113" t="str">
        <f>IF(HLOOKUP($BT550,Prisudvikling!$CC$7:$KP$63,AR$3)&gt;0,HLOOKUP($BT550,Prisudvikling!$CC$7:$KP$63,AR$3),"")</f>
        <v xml:space="preserve"> </v>
      </c>
      <c r="AS550" s="113" t="str">
        <f>IF(HLOOKUP($BT550,Prisudvikling!$CC$7:$KP$63,AS$3)&gt;0,HLOOKUP($BT550,Prisudvikling!$CC$7:$KP$63,AS$3),"")</f>
        <v/>
      </c>
      <c r="AT550" s="113" t="str">
        <f>IF(HLOOKUP($BT550,Prisudvikling!$CC$7:$KP$63,AT$3)&gt;0,HLOOKUP($BT550,Prisudvikling!$CC$7:$KP$63,AT$3),"")</f>
        <v/>
      </c>
      <c r="AU550" s="113" t="str">
        <f>IF(HLOOKUP($BT550,Prisudvikling!$CC$7:$KP$63,AU$3)&gt;0,HLOOKUP($BT550,Prisudvikling!$CC$7:$KP$63,AU$3),"")</f>
        <v xml:space="preserve"> </v>
      </c>
      <c r="AV550" s="113" t="str">
        <f>IF(HLOOKUP($BT550,Prisudvikling!$CC$7:$KP$63,AV$3)&gt;0,HLOOKUP($BT550,Prisudvikling!$CC$7:$KP$63,AV$3),"")</f>
        <v/>
      </c>
      <c r="AW550" s="113" t="str">
        <f>IF(HLOOKUP($BT550,Prisudvikling!$CC$7:$KP$63,AW$3)&gt;0,HLOOKUP($BT550,Prisudvikling!$CC$7:$KP$63,AW$3),"")</f>
        <v/>
      </c>
      <c r="AX550" s="113" t="str">
        <f>IF(HLOOKUP($BT550,Prisudvikling!$CC$7:$KP$63,AX$3)&gt;0,HLOOKUP($BT550,Prisudvikling!$CC$7:$KP$63,AX$3),"")</f>
        <v xml:space="preserve"> </v>
      </c>
      <c r="BT550">
        <f t="shared" si="33"/>
        <v>227</v>
      </c>
    </row>
    <row r="551" spans="1:72" x14ac:dyDescent="0.2">
      <c r="A551" s="82">
        <f>IF(HLOOKUP($BT551,Prisudvikling!$CC$7:$KP$63,D$3)&gt;0,YEAR(C551),0)</f>
        <v>0</v>
      </c>
      <c r="B551" s="82">
        <f>IF(HLOOKUP($BT551,Prisudvikling!$CC$7:$KP$63,D$3)&gt;0,MONTH(C551),0)</f>
        <v>0</v>
      </c>
      <c r="C551" s="65" t="str">
        <f>IF(HLOOKUP($BT551,Prisudvikling!$CC$7:$KP$63,D$3)&gt;0,HLOOKUP($BT551,Prisudvikling!$CC$7:$KP$63,C$3),"")</f>
        <v/>
      </c>
      <c r="D551" s="105" t="str">
        <f>IF(HLOOKUP($BT551,Prisudvikling!$CC$7:$KP$63,D$3)&gt;0,HLOOKUP($BT551,Prisudvikling!$CC$7:$KP$63,D$3),"")</f>
        <v/>
      </c>
      <c r="E551" s="105" t="str">
        <f>IF(HLOOKUP($BT551,Prisudvikling!$CC$7:$KP$63,E$3)&gt;0,HLOOKUP($BT551,Prisudvikling!$CC$7:$KP$63,E$3),"")</f>
        <v/>
      </c>
      <c r="F551" s="105" t="str">
        <f>IF(HLOOKUP($BT551,Prisudvikling!$CC$7:$KP$63,F$3)&gt;0,HLOOKUP($BT551,Prisudvikling!$CC$7:$KP$63,F$3),"")</f>
        <v/>
      </c>
      <c r="G551" s="105" t="str">
        <f>IF(HLOOKUP($BT551,Prisudvikling!$CC$7:$KP$63,G$3)&gt;0,HLOOKUP($BT551,Prisudvikling!$CC$7:$KP$63,G$3),"")</f>
        <v/>
      </c>
      <c r="H551" s="105" t="str">
        <f>IF(HLOOKUP($BT551,Prisudvikling!$CC$7:$KP$63,H$3)&gt;0,HLOOKUP($BT551,Prisudvikling!$CC$7:$KP$63,H$3),"")</f>
        <v/>
      </c>
      <c r="I551" s="105" t="str">
        <f>IF(HLOOKUP($BT551,Prisudvikling!$CC$7:$KP$63,I$3)&gt;0,HLOOKUP($BT551,Prisudvikling!$CC$7:$KP$63,I$3),"")</f>
        <v/>
      </c>
      <c r="J551" s="105" t="str">
        <f>IF(HLOOKUP($BT551,Prisudvikling!$CC$7:$KP$63,J$3)&gt;0,HLOOKUP($BT551,Prisudvikling!$CC$7:$KP$63,J$3),"")</f>
        <v/>
      </c>
      <c r="K551" s="105" t="str">
        <f>IF(HLOOKUP($BT551,Prisudvikling!$CC$7:$KP$63,K$3)&gt;0,HLOOKUP($BT551,Prisudvikling!$CC$7:$KP$63,K$3),"")</f>
        <v/>
      </c>
      <c r="L551" s="105" t="str">
        <f>IF(HLOOKUP($BT551,Prisudvikling!$CC$7:$KP$63,L$3)&gt;0,HLOOKUP($BT551,Prisudvikling!$CC$7:$KP$63,L$3),"")</f>
        <v/>
      </c>
      <c r="M551" s="105" t="str">
        <f>IF(HLOOKUP($BT551,Prisudvikling!$CC$7:$KP$63,M$3)&gt;0,HLOOKUP($BT551,Prisudvikling!$CC$7:$KP$63,M$3),"")</f>
        <v/>
      </c>
      <c r="N551" s="105" t="str">
        <f>IF(HLOOKUP($BT551,Prisudvikling!$CC$7:$KP$63,N$3)&gt;0,HLOOKUP($BT551,Prisudvikling!$CC$7:$KP$63,N$3),"")</f>
        <v/>
      </c>
      <c r="O551" s="105" t="str">
        <f>IF(HLOOKUP($BT551,Prisudvikling!$CC$7:$KP$63,O$3)&gt;0,HLOOKUP($BT551,Prisudvikling!$CC$7:$KP$63,O$3),"")</f>
        <v/>
      </c>
      <c r="P551" s="105" t="str">
        <f>IF(HLOOKUP($BT551,Prisudvikling!$CC$7:$KP$63,P$3)&gt;0,HLOOKUP($BT551,Prisudvikling!$CC$7:$KP$63,P$3),"")</f>
        <v/>
      </c>
      <c r="Q551" s="105" t="str">
        <f>IF(HLOOKUP($BT551,Prisudvikling!$CC$7:$KP$63,Q$3)&gt;0,HLOOKUP($BT551,Prisudvikling!$CC$7:$KP$63,Q$3),"")</f>
        <v/>
      </c>
      <c r="R551" s="105" t="str">
        <f>IF(HLOOKUP($BT551,Prisudvikling!$CC$7:$KP$63,R$3)&gt;0,HLOOKUP($BT551,Prisudvikling!$CC$7:$KP$63,R$3),"")</f>
        <v/>
      </c>
      <c r="S551" s="105" t="str">
        <f>IF(HLOOKUP($BT551,Prisudvikling!$CC$7:$KP$63,S$3)&gt;0,HLOOKUP($BT551,Prisudvikling!$CC$7:$KP$63,S$3),"")</f>
        <v/>
      </c>
      <c r="T551" s="105" t="str">
        <f>IF(HLOOKUP($BT551,Prisudvikling!$CC$7:$KP$63,T$3)&gt;0,HLOOKUP($BT551,Prisudvikling!$CC$7:$KP$63,T$3),"")</f>
        <v/>
      </c>
      <c r="U551" s="105" t="str">
        <f>IF(HLOOKUP($BT551,Prisudvikling!$CC$7:$KP$63,U$3)&gt;0,HLOOKUP($BT551,Prisudvikling!$CC$7:$KP$63,U$3),"")</f>
        <v/>
      </c>
      <c r="V551" s="105" t="str">
        <f>IF(HLOOKUP($BT551,Prisudvikling!$CC$7:$KP$63,V$3)&gt;0,HLOOKUP($BT551,Prisudvikling!$CC$7:$KP$63,V$3),"")</f>
        <v/>
      </c>
      <c r="W551" s="105" t="str">
        <f>IF(HLOOKUP($BT551,Prisudvikling!$CC$7:$KP$63,W$3)&gt;0,HLOOKUP($BT551,Prisudvikling!$CC$7:$KP$63,W$3),"")</f>
        <v/>
      </c>
      <c r="X551" s="32" t="str">
        <f>IF(HLOOKUP($BT551,Prisudvikling!$CC$7:$KP$63,X$3)&gt;0,HLOOKUP($BT551,Prisudvikling!$CC$7:$KP$63,X$3),"")</f>
        <v/>
      </c>
      <c r="Y551" s="32" t="str">
        <f>IF(HLOOKUP($BT551,Prisudvikling!$CC$7:$KP$63,Y$3)&gt;0,HLOOKUP($BT551,Prisudvikling!$CC$7:$KP$63,Y$3),"")</f>
        <v/>
      </c>
      <c r="Z551" s="32" t="str">
        <f>IF(HLOOKUP($BT551,Prisudvikling!$CC$7:$KP$63,Z$3)&gt;0,HLOOKUP($BT551,Prisudvikling!$CC$7:$KP$63,Z$3),"")</f>
        <v/>
      </c>
      <c r="AA551" s="32" t="str">
        <f>IF(HLOOKUP($BT551,Prisudvikling!$CC$7:$KP$63,AA$3)&gt;0,HLOOKUP($BT551,Prisudvikling!$CC$7:$KP$63,AA$3),"")</f>
        <v/>
      </c>
      <c r="AB551" s="32" t="str">
        <f>IF(HLOOKUP($BT551,Prisudvikling!$CC$7:$KP$63,AB$3)&gt;0,HLOOKUP($BT551,Prisudvikling!$CC$7:$KP$63,AB$3),"")</f>
        <v/>
      </c>
      <c r="AC551" s="32" t="str">
        <f>IF(HLOOKUP($BT551,Prisudvikling!$CC$7:$KP$63,AC$3)&gt;0,HLOOKUP($BT551,Prisudvikling!$CC$7:$KP$63,AC$3),"")</f>
        <v/>
      </c>
      <c r="AD551" s="32" t="str">
        <f>IF(HLOOKUP($BT551,Prisudvikling!$CC$7:$KP$63,AD$3)&gt;0,HLOOKUP($BT551,Prisudvikling!$CC$7:$KP$63,AD$3),"")</f>
        <v/>
      </c>
      <c r="AE551" s="32" t="str">
        <f>IF(HLOOKUP($BT551,Prisudvikling!$CC$7:$KP$63,AE$3)&gt;0,HLOOKUP($BT551,Prisudvikling!$CC$7:$KP$63,AE$3),"")</f>
        <v/>
      </c>
      <c r="AF551" s="32" t="str">
        <f>IF(HLOOKUP($BT551,Prisudvikling!$CC$7:$KP$63,AF$3)&gt;0,HLOOKUP($BT551,Prisudvikling!$CC$7:$KP$63,AF$3),"")</f>
        <v xml:space="preserve"> </v>
      </c>
      <c r="AG551" s="32" t="str">
        <f>IF(HLOOKUP($BT551,Prisudvikling!$CC$7:$KP$63,AG$3)&gt;0,HLOOKUP($BT551,Prisudvikling!$CC$7:$KP$63,AG$3),"")</f>
        <v xml:space="preserve"> </v>
      </c>
      <c r="AH551" s="32" t="str">
        <f>IF(HLOOKUP($BT551,Prisudvikling!$CC$7:$KP$63,AH$3)&gt;0,HLOOKUP($BT551,Prisudvikling!$CC$7:$KP$63,AH$3),"")</f>
        <v xml:space="preserve"> </v>
      </c>
      <c r="AI551" s="32" t="str">
        <f>IF(HLOOKUP($BT551,Prisudvikling!$CC$7:$KP$63,AI$3)&gt;0,HLOOKUP($BT551,Prisudvikling!$CC$7:$KP$63,AI$3),"")</f>
        <v xml:space="preserve"> </v>
      </c>
      <c r="AJ551" s="32" t="str">
        <f>IF(HLOOKUP($BT551,Prisudvikling!$CC$7:$KP$63,AJ$3)&gt;0,HLOOKUP($BT551,Prisudvikling!$CC$7:$KP$63,AJ$3),"")</f>
        <v xml:space="preserve"> </v>
      </c>
      <c r="AK551" s="32" t="str">
        <f>IF(HLOOKUP($BT551,Prisudvikling!$CC$7:$KP$63,AK$3)&gt;0,HLOOKUP($BT551,Prisudvikling!$CC$7:$KP$63,AK$3),"")</f>
        <v xml:space="preserve"> </v>
      </c>
      <c r="AL551" s="32" t="str">
        <f>IF(HLOOKUP($BT551,Prisudvikling!$CC$7:$KP$63,AL$3)&gt;0,HLOOKUP($BT551,Prisudvikling!$CC$7:$KP$63,AL$3),"")</f>
        <v/>
      </c>
      <c r="AM551" s="32" t="str">
        <f>IF(HLOOKUP($BT551,Prisudvikling!$CC$7:$KP$63,AM$3)&gt;0,HLOOKUP($BT551,Prisudvikling!$CC$7:$KP$63,AM$3),"")</f>
        <v/>
      </c>
      <c r="AN551" s="113" t="str">
        <f>IF(HLOOKUP($BT551,Prisudvikling!$CC$7:$KP$63,AN$3)&gt;0,HLOOKUP($BT551,Prisudvikling!$CC$7:$KP$63,AN$3),"")</f>
        <v/>
      </c>
      <c r="AO551" s="113" t="str">
        <f>IF(HLOOKUP($BT551,Prisudvikling!$CC$7:$KP$63,AO$3)&gt;0,HLOOKUP($BT551,Prisudvikling!$CC$7:$KP$63,AO$3),"")</f>
        <v xml:space="preserve"> </v>
      </c>
      <c r="AP551" s="113" t="str">
        <f>IF(HLOOKUP($BT551,Prisudvikling!$CC$7:$KP$63,AP$3)&gt;0,HLOOKUP($BT551,Prisudvikling!$CC$7:$KP$63,AP$3),"")</f>
        <v/>
      </c>
      <c r="AQ551" s="113" t="str">
        <f>IF(HLOOKUP($BT551,Prisudvikling!$CC$7:$KP$63,AQ$3)&gt;0,HLOOKUP($BT551,Prisudvikling!$CC$7:$KP$63,AQ$3),"")</f>
        <v/>
      </c>
      <c r="AR551" s="113" t="str">
        <f>IF(HLOOKUP($BT551,Prisudvikling!$CC$7:$KP$63,AR$3)&gt;0,HLOOKUP($BT551,Prisudvikling!$CC$7:$KP$63,AR$3),"")</f>
        <v xml:space="preserve"> </v>
      </c>
      <c r="AS551" s="113" t="str">
        <f>IF(HLOOKUP($BT551,Prisudvikling!$CC$7:$KP$63,AS$3)&gt;0,HLOOKUP($BT551,Prisudvikling!$CC$7:$KP$63,AS$3),"")</f>
        <v/>
      </c>
      <c r="AT551" s="113" t="str">
        <f>IF(HLOOKUP($BT551,Prisudvikling!$CC$7:$KP$63,AT$3)&gt;0,HLOOKUP($BT551,Prisudvikling!$CC$7:$KP$63,AT$3),"")</f>
        <v/>
      </c>
      <c r="AU551" s="113" t="str">
        <f>IF(HLOOKUP($BT551,Prisudvikling!$CC$7:$KP$63,AU$3)&gt;0,HLOOKUP($BT551,Prisudvikling!$CC$7:$KP$63,AU$3),"")</f>
        <v xml:space="preserve"> </v>
      </c>
      <c r="AV551" s="113" t="str">
        <f>IF(HLOOKUP($BT551,Prisudvikling!$CC$7:$KP$63,AV$3)&gt;0,HLOOKUP($BT551,Prisudvikling!$CC$7:$KP$63,AV$3),"")</f>
        <v/>
      </c>
      <c r="AW551" s="113" t="str">
        <f>IF(HLOOKUP($BT551,Prisudvikling!$CC$7:$KP$63,AW$3)&gt;0,HLOOKUP($BT551,Prisudvikling!$CC$7:$KP$63,AW$3),"")</f>
        <v/>
      </c>
      <c r="AX551" s="113" t="str">
        <f>IF(HLOOKUP($BT551,Prisudvikling!$CC$7:$KP$63,AX$3)&gt;0,HLOOKUP($BT551,Prisudvikling!$CC$7:$KP$63,AX$3),"")</f>
        <v xml:space="preserve"> </v>
      </c>
      <c r="BT551">
        <f t="shared" si="33"/>
        <v>228</v>
      </c>
    </row>
    <row r="552" spans="1:72" x14ac:dyDescent="0.2">
      <c r="A552" s="82">
        <f>IF(HLOOKUP($BT552,Prisudvikling!$CC$7:$KP$63,D$3)&gt;0,YEAR(C552),0)</f>
        <v>0</v>
      </c>
      <c r="B552" s="82">
        <f>IF(HLOOKUP($BT552,Prisudvikling!$CC$7:$KP$63,D$3)&gt;0,MONTH(C552),0)</f>
        <v>0</v>
      </c>
      <c r="C552" s="65" t="str">
        <f>IF(HLOOKUP($BT552,Prisudvikling!$CC$7:$KP$63,D$3)&gt;0,HLOOKUP($BT552,Prisudvikling!$CC$7:$KP$63,C$3),"")</f>
        <v/>
      </c>
      <c r="D552" s="105" t="str">
        <f>IF(HLOOKUP($BT552,Prisudvikling!$CC$7:$KP$63,D$3)&gt;0,HLOOKUP($BT552,Prisudvikling!$CC$7:$KP$63,D$3),"")</f>
        <v/>
      </c>
      <c r="E552" s="105" t="str">
        <f>IF(HLOOKUP($BT552,Prisudvikling!$CC$7:$KP$63,E$3)&gt;0,HLOOKUP($BT552,Prisudvikling!$CC$7:$KP$63,E$3),"")</f>
        <v/>
      </c>
      <c r="F552" s="105" t="str">
        <f>IF(HLOOKUP($BT552,Prisudvikling!$CC$7:$KP$63,F$3)&gt;0,HLOOKUP($BT552,Prisudvikling!$CC$7:$KP$63,F$3),"")</f>
        <v/>
      </c>
      <c r="G552" s="105" t="str">
        <f>IF(HLOOKUP($BT552,Prisudvikling!$CC$7:$KP$63,G$3)&gt;0,HLOOKUP($BT552,Prisudvikling!$CC$7:$KP$63,G$3),"")</f>
        <v/>
      </c>
      <c r="H552" s="105" t="str">
        <f>IF(HLOOKUP($BT552,Prisudvikling!$CC$7:$KP$63,H$3)&gt;0,HLOOKUP($BT552,Prisudvikling!$CC$7:$KP$63,H$3),"")</f>
        <v/>
      </c>
      <c r="I552" s="105" t="str">
        <f>IF(HLOOKUP($BT552,Prisudvikling!$CC$7:$KP$63,I$3)&gt;0,HLOOKUP($BT552,Prisudvikling!$CC$7:$KP$63,I$3),"")</f>
        <v/>
      </c>
      <c r="J552" s="105" t="str">
        <f>IF(HLOOKUP($BT552,Prisudvikling!$CC$7:$KP$63,J$3)&gt;0,HLOOKUP($BT552,Prisudvikling!$CC$7:$KP$63,J$3),"")</f>
        <v/>
      </c>
      <c r="K552" s="105" t="str">
        <f>IF(HLOOKUP($BT552,Prisudvikling!$CC$7:$KP$63,K$3)&gt;0,HLOOKUP($BT552,Prisudvikling!$CC$7:$KP$63,K$3),"")</f>
        <v/>
      </c>
      <c r="L552" s="105" t="str">
        <f>IF(HLOOKUP($BT552,Prisudvikling!$CC$7:$KP$63,L$3)&gt;0,HLOOKUP($BT552,Prisudvikling!$CC$7:$KP$63,L$3),"")</f>
        <v/>
      </c>
      <c r="M552" s="105" t="str">
        <f>IF(HLOOKUP($BT552,Prisudvikling!$CC$7:$KP$63,M$3)&gt;0,HLOOKUP($BT552,Prisudvikling!$CC$7:$KP$63,M$3),"")</f>
        <v/>
      </c>
      <c r="N552" s="105" t="str">
        <f>IF(HLOOKUP($BT552,Prisudvikling!$CC$7:$KP$63,N$3)&gt;0,HLOOKUP($BT552,Prisudvikling!$CC$7:$KP$63,N$3),"")</f>
        <v/>
      </c>
      <c r="O552" s="105" t="str">
        <f>IF(HLOOKUP($BT552,Prisudvikling!$CC$7:$KP$63,O$3)&gt;0,HLOOKUP($BT552,Prisudvikling!$CC$7:$KP$63,O$3),"")</f>
        <v/>
      </c>
      <c r="P552" s="105" t="str">
        <f>IF(HLOOKUP($BT552,Prisudvikling!$CC$7:$KP$63,P$3)&gt;0,HLOOKUP($BT552,Prisudvikling!$CC$7:$KP$63,P$3),"")</f>
        <v/>
      </c>
      <c r="Q552" s="105" t="str">
        <f>IF(HLOOKUP($BT552,Prisudvikling!$CC$7:$KP$63,Q$3)&gt;0,HLOOKUP($BT552,Prisudvikling!$CC$7:$KP$63,Q$3),"")</f>
        <v/>
      </c>
      <c r="R552" s="105" t="str">
        <f>IF(HLOOKUP($BT552,Prisudvikling!$CC$7:$KP$63,R$3)&gt;0,HLOOKUP($BT552,Prisudvikling!$CC$7:$KP$63,R$3),"")</f>
        <v/>
      </c>
      <c r="S552" s="105" t="str">
        <f>IF(HLOOKUP($BT552,Prisudvikling!$CC$7:$KP$63,S$3)&gt;0,HLOOKUP($BT552,Prisudvikling!$CC$7:$KP$63,S$3),"")</f>
        <v/>
      </c>
      <c r="T552" s="105" t="str">
        <f>IF(HLOOKUP($BT552,Prisudvikling!$CC$7:$KP$63,T$3)&gt;0,HLOOKUP($BT552,Prisudvikling!$CC$7:$KP$63,T$3),"")</f>
        <v/>
      </c>
      <c r="U552" s="105" t="str">
        <f>IF(HLOOKUP($BT552,Prisudvikling!$CC$7:$KP$63,U$3)&gt;0,HLOOKUP($BT552,Prisudvikling!$CC$7:$KP$63,U$3),"")</f>
        <v/>
      </c>
      <c r="V552" s="105" t="str">
        <f>IF(HLOOKUP($BT552,Prisudvikling!$CC$7:$KP$63,V$3)&gt;0,HLOOKUP($BT552,Prisudvikling!$CC$7:$KP$63,V$3),"")</f>
        <v/>
      </c>
      <c r="W552" s="105" t="str">
        <f>IF(HLOOKUP($BT552,Prisudvikling!$CC$7:$KP$63,W$3)&gt;0,HLOOKUP($BT552,Prisudvikling!$CC$7:$KP$63,W$3),"")</f>
        <v/>
      </c>
      <c r="X552" s="32" t="str">
        <f>IF(HLOOKUP($BT552,Prisudvikling!$CC$7:$KP$63,X$3)&gt;0,HLOOKUP($BT552,Prisudvikling!$CC$7:$KP$63,X$3),"")</f>
        <v/>
      </c>
      <c r="Y552" s="32" t="str">
        <f>IF(HLOOKUP($BT552,Prisudvikling!$CC$7:$KP$63,Y$3)&gt;0,HLOOKUP($BT552,Prisudvikling!$CC$7:$KP$63,Y$3),"")</f>
        <v/>
      </c>
      <c r="Z552" s="32" t="str">
        <f>IF(HLOOKUP($BT552,Prisudvikling!$CC$7:$KP$63,Z$3)&gt;0,HLOOKUP($BT552,Prisudvikling!$CC$7:$KP$63,Z$3),"")</f>
        <v/>
      </c>
      <c r="AA552" s="32" t="str">
        <f>IF(HLOOKUP($BT552,Prisudvikling!$CC$7:$KP$63,AA$3)&gt;0,HLOOKUP($BT552,Prisudvikling!$CC$7:$KP$63,AA$3),"")</f>
        <v/>
      </c>
      <c r="AB552" s="32" t="str">
        <f>IF(HLOOKUP($BT552,Prisudvikling!$CC$7:$KP$63,AB$3)&gt;0,HLOOKUP($BT552,Prisudvikling!$CC$7:$KP$63,AB$3),"")</f>
        <v/>
      </c>
      <c r="AC552" s="32" t="str">
        <f>IF(HLOOKUP($BT552,Prisudvikling!$CC$7:$KP$63,AC$3)&gt;0,HLOOKUP($BT552,Prisudvikling!$CC$7:$KP$63,AC$3),"")</f>
        <v/>
      </c>
      <c r="AD552" s="32" t="str">
        <f>IF(HLOOKUP($BT552,Prisudvikling!$CC$7:$KP$63,AD$3)&gt;0,HLOOKUP($BT552,Prisudvikling!$CC$7:$KP$63,AD$3),"")</f>
        <v/>
      </c>
      <c r="AE552" s="32" t="str">
        <f>IF(HLOOKUP($BT552,Prisudvikling!$CC$7:$KP$63,AE$3)&gt;0,HLOOKUP($BT552,Prisudvikling!$CC$7:$KP$63,AE$3),"")</f>
        <v/>
      </c>
      <c r="AF552" s="32" t="str">
        <f>IF(HLOOKUP($BT552,Prisudvikling!$CC$7:$KP$63,AF$3)&gt;0,HLOOKUP($BT552,Prisudvikling!$CC$7:$KP$63,AF$3),"")</f>
        <v xml:space="preserve"> </v>
      </c>
      <c r="AG552" s="32" t="str">
        <f>IF(HLOOKUP($BT552,Prisudvikling!$CC$7:$KP$63,AG$3)&gt;0,HLOOKUP($BT552,Prisudvikling!$CC$7:$KP$63,AG$3),"")</f>
        <v xml:space="preserve"> </v>
      </c>
      <c r="AH552" s="32" t="str">
        <f>IF(HLOOKUP($BT552,Prisudvikling!$CC$7:$KP$63,AH$3)&gt;0,HLOOKUP($BT552,Prisudvikling!$CC$7:$KP$63,AH$3),"")</f>
        <v xml:space="preserve"> </v>
      </c>
      <c r="AI552" s="32" t="str">
        <f>IF(HLOOKUP($BT552,Prisudvikling!$CC$7:$KP$63,AI$3)&gt;0,HLOOKUP($BT552,Prisudvikling!$CC$7:$KP$63,AI$3),"")</f>
        <v xml:space="preserve"> </v>
      </c>
      <c r="AJ552" s="32" t="str">
        <f>IF(HLOOKUP($BT552,Prisudvikling!$CC$7:$KP$63,AJ$3)&gt;0,HLOOKUP($BT552,Prisudvikling!$CC$7:$KP$63,AJ$3),"")</f>
        <v xml:space="preserve"> </v>
      </c>
      <c r="AK552" s="32" t="str">
        <f>IF(HLOOKUP($BT552,Prisudvikling!$CC$7:$KP$63,AK$3)&gt;0,HLOOKUP($BT552,Prisudvikling!$CC$7:$KP$63,AK$3),"")</f>
        <v xml:space="preserve"> </v>
      </c>
      <c r="AL552" s="32" t="str">
        <f>IF(HLOOKUP($BT552,Prisudvikling!$CC$7:$KP$63,AL$3)&gt;0,HLOOKUP($BT552,Prisudvikling!$CC$7:$KP$63,AL$3),"")</f>
        <v/>
      </c>
      <c r="AM552" s="32" t="str">
        <f>IF(HLOOKUP($BT552,Prisudvikling!$CC$7:$KP$63,AM$3)&gt;0,HLOOKUP($BT552,Prisudvikling!$CC$7:$KP$63,AM$3),"")</f>
        <v/>
      </c>
      <c r="AN552" s="113" t="str">
        <f>IF(HLOOKUP($BT552,Prisudvikling!$CC$7:$KP$63,AN$3)&gt;0,HLOOKUP($BT552,Prisudvikling!$CC$7:$KP$63,AN$3),"")</f>
        <v/>
      </c>
      <c r="AO552" s="113" t="str">
        <f>IF(HLOOKUP($BT552,Prisudvikling!$CC$7:$KP$63,AO$3)&gt;0,HLOOKUP($BT552,Prisudvikling!$CC$7:$KP$63,AO$3),"")</f>
        <v xml:space="preserve"> </v>
      </c>
      <c r="AP552" s="113" t="str">
        <f>IF(HLOOKUP($BT552,Prisudvikling!$CC$7:$KP$63,AP$3)&gt;0,HLOOKUP($BT552,Prisudvikling!$CC$7:$KP$63,AP$3),"")</f>
        <v/>
      </c>
      <c r="AQ552" s="113" t="str">
        <f>IF(HLOOKUP($BT552,Prisudvikling!$CC$7:$KP$63,AQ$3)&gt;0,HLOOKUP($BT552,Prisudvikling!$CC$7:$KP$63,AQ$3),"")</f>
        <v/>
      </c>
      <c r="AR552" s="113" t="str">
        <f>IF(HLOOKUP($BT552,Prisudvikling!$CC$7:$KP$63,AR$3)&gt;0,HLOOKUP($BT552,Prisudvikling!$CC$7:$KP$63,AR$3),"")</f>
        <v xml:space="preserve"> </v>
      </c>
      <c r="AS552" s="113" t="str">
        <f>IF(HLOOKUP($BT552,Prisudvikling!$CC$7:$KP$63,AS$3)&gt;0,HLOOKUP($BT552,Prisudvikling!$CC$7:$KP$63,AS$3),"")</f>
        <v/>
      </c>
      <c r="AT552" s="113" t="str">
        <f>IF(HLOOKUP($BT552,Prisudvikling!$CC$7:$KP$63,AT$3)&gt;0,HLOOKUP($BT552,Prisudvikling!$CC$7:$KP$63,AT$3),"")</f>
        <v/>
      </c>
      <c r="AU552" s="113" t="str">
        <f>IF(HLOOKUP($BT552,Prisudvikling!$CC$7:$KP$63,AU$3)&gt;0,HLOOKUP($BT552,Prisudvikling!$CC$7:$KP$63,AU$3),"")</f>
        <v xml:space="preserve"> </v>
      </c>
      <c r="AV552" s="113" t="str">
        <f>IF(HLOOKUP($BT552,Prisudvikling!$CC$7:$KP$63,AV$3)&gt;0,HLOOKUP($BT552,Prisudvikling!$CC$7:$KP$63,AV$3),"")</f>
        <v/>
      </c>
      <c r="AW552" s="113" t="str">
        <f>IF(HLOOKUP($BT552,Prisudvikling!$CC$7:$KP$63,AW$3)&gt;0,HLOOKUP($BT552,Prisudvikling!$CC$7:$KP$63,AW$3),"")</f>
        <v/>
      </c>
      <c r="AX552" s="113" t="str">
        <f>IF(HLOOKUP($BT552,Prisudvikling!$CC$7:$KP$63,AX$3)&gt;0,HLOOKUP($BT552,Prisudvikling!$CC$7:$KP$63,AX$3),"")</f>
        <v xml:space="preserve"> </v>
      </c>
      <c r="BT552">
        <f t="shared" si="33"/>
        <v>229</v>
      </c>
    </row>
    <row r="553" spans="1:72" x14ac:dyDescent="0.2">
      <c r="A553" s="82">
        <f>IF(HLOOKUP($BT553,Prisudvikling!$CC$7:$KP$63,D$3)&gt;0,YEAR(C553),0)</f>
        <v>0</v>
      </c>
      <c r="B553" s="82">
        <f>IF(HLOOKUP($BT553,Prisudvikling!$CC$7:$KP$63,D$3)&gt;0,MONTH(C553),0)</f>
        <v>0</v>
      </c>
      <c r="C553" s="65" t="str">
        <f>IF(HLOOKUP($BT553,Prisudvikling!$CC$7:$KP$63,D$3)&gt;0,HLOOKUP($BT553,Prisudvikling!$CC$7:$KP$63,C$3),"")</f>
        <v/>
      </c>
      <c r="D553" s="105" t="str">
        <f>IF(HLOOKUP($BT553,Prisudvikling!$CC$7:$KP$63,D$3)&gt;0,HLOOKUP($BT553,Prisudvikling!$CC$7:$KP$63,D$3),"")</f>
        <v/>
      </c>
      <c r="E553" s="105" t="str">
        <f>IF(HLOOKUP($BT553,Prisudvikling!$CC$7:$KP$63,E$3)&gt;0,HLOOKUP($BT553,Prisudvikling!$CC$7:$KP$63,E$3),"")</f>
        <v/>
      </c>
      <c r="F553" s="105" t="str">
        <f>IF(HLOOKUP($BT553,Prisudvikling!$CC$7:$KP$63,F$3)&gt;0,HLOOKUP($BT553,Prisudvikling!$CC$7:$KP$63,F$3),"")</f>
        <v/>
      </c>
      <c r="G553" s="105" t="str">
        <f>IF(HLOOKUP($BT553,Prisudvikling!$CC$7:$KP$63,G$3)&gt;0,HLOOKUP($BT553,Prisudvikling!$CC$7:$KP$63,G$3),"")</f>
        <v/>
      </c>
      <c r="H553" s="105" t="str">
        <f>IF(HLOOKUP($BT553,Prisudvikling!$CC$7:$KP$63,H$3)&gt;0,HLOOKUP($BT553,Prisudvikling!$CC$7:$KP$63,H$3),"")</f>
        <v/>
      </c>
      <c r="I553" s="105" t="str">
        <f>IF(HLOOKUP($BT553,Prisudvikling!$CC$7:$KP$63,I$3)&gt;0,HLOOKUP($BT553,Prisudvikling!$CC$7:$KP$63,I$3),"")</f>
        <v/>
      </c>
      <c r="J553" s="105" t="str">
        <f>IF(HLOOKUP($BT553,Prisudvikling!$CC$7:$KP$63,J$3)&gt;0,HLOOKUP($BT553,Prisudvikling!$CC$7:$KP$63,J$3),"")</f>
        <v/>
      </c>
      <c r="K553" s="105" t="str">
        <f>IF(HLOOKUP($BT553,Prisudvikling!$CC$7:$KP$63,K$3)&gt;0,HLOOKUP($BT553,Prisudvikling!$CC$7:$KP$63,K$3),"")</f>
        <v/>
      </c>
      <c r="L553" s="105" t="str">
        <f>IF(HLOOKUP($BT553,Prisudvikling!$CC$7:$KP$63,L$3)&gt;0,HLOOKUP($BT553,Prisudvikling!$CC$7:$KP$63,L$3),"")</f>
        <v/>
      </c>
      <c r="M553" s="105" t="str">
        <f>IF(HLOOKUP($BT553,Prisudvikling!$CC$7:$KP$63,M$3)&gt;0,HLOOKUP($BT553,Prisudvikling!$CC$7:$KP$63,M$3),"")</f>
        <v/>
      </c>
      <c r="N553" s="105" t="str">
        <f>IF(HLOOKUP($BT553,Prisudvikling!$CC$7:$KP$63,N$3)&gt;0,HLOOKUP($BT553,Prisudvikling!$CC$7:$KP$63,N$3),"")</f>
        <v/>
      </c>
      <c r="O553" s="105" t="str">
        <f>IF(HLOOKUP($BT553,Prisudvikling!$CC$7:$KP$63,O$3)&gt;0,HLOOKUP($BT553,Prisudvikling!$CC$7:$KP$63,O$3),"")</f>
        <v/>
      </c>
      <c r="P553" s="105" t="str">
        <f>IF(HLOOKUP($BT553,Prisudvikling!$CC$7:$KP$63,P$3)&gt;0,HLOOKUP($BT553,Prisudvikling!$CC$7:$KP$63,P$3),"")</f>
        <v/>
      </c>
      <c r="Q553" s="105" t="str">
        <f>IF(HLOOKUP($BT553,Prisudvikling!$CC$7:$KP$63,Q$3)&gt;0,HLOOKUP($BT553,Prisudvikling!$CC$7:$KP$63,Q$3),"")</f>
        <v/>
      </c>
      <c r="R553" s="105" t="str">
        <f>IF(HLOOKUP($BT553,Prisudvikling!$CC$7:$KP$63,R$3)&gt;0,HLOOKUP($BT553,Prisudvikling!$CC$7:$KP$63,R$3),"")</f>
        <v/>
      </c>
      <c r="S553" s="105" t="str">
        <f>IF(HLOOKUP($BT553,Prisudvikling!$CC$7:$KP$63,S$3)&gt;0,HLOOKUP($BT553,Prisudvikling!$CC$7:$KP$63,S$3),"")</f>
        <v/>
      </c>
      <c r="T553" s="105" t="str">
        <f>IF(HLOOKUP($BT553,Prisudvikling!$CC$7:$KP$63,T$3)&gt;0,HLOOKUP($BT553,Prisudvikling!$CC$7:$KP$63,T$3),"")</f>
        <v/>
      </c>
      <c r="U553" s="105" t="str">
        <f>IF(HLOOKUP($BT553,Prisudvikling!$CC$7:$KP$63,U$3)&gt;0,HLOOKUP($BT553,Prisudvikling!$CC$7:$KP$63,U$3),"")</f>
        <v/>
      </c>
      <c r="V553" s="105" t="str">
        <f>IF(HLOOKUP($BT553,Prisudvikling!$CC$7:$KP$63,V$3)&gt;0,HLOOKUP($BT553,Prisudvikling!$CC$7:$KP$63,V$3),"")</f>
        <v/>
      </c>
      <c r="W553" s="105" t="str">
        <f>IF(HLOOKUP($BT553,Prisudvikling!$CC$7:$KP$63,W$3)&gt;0,HLOOKUP($BT553,Prisudvikling!$CC$7:$KP$63,W$3),"")</f>
        <v/>
      </c>
      <c r="X553" s="32" t="str">
        <f>IF(HLOOKUP($BT553,Prisudvikling!$CC$7:$KP$63,X$3)&gt;0,HLOOKUP($BT553,Prisudvikling!$CC$7:$KP$63,X$3),"")</f>
        <v/>
      </c>
      <c r="Y553" s="32" t="str">
        <f>IF(HLOOKUP($BT553,Prisudvikling!$CC$7:$KP$63,Y$3)&gt;0,HLOOKUP($BT553,Prisudvikling!$CC$7:$KP$63,Y$3),"")</f>
        <v/>
      </c>
      <c r="Z553" s="32" t="str">
        <f>IF(HLOOKUP($BT553,Prisudvikling!$CC$7:$KP$63,Z$3)&gt;0,HLOOKUP($BT553,Prisudvikling!$CC$7:$KP$63,Z$3),"")</f>
        <v/>
      </c>
      <c r="AA553" s="32" t="str">
        <f>IF(HLOOKUP($BT553,Prisudvikling!$CC$7:$KP$63,AA$3)&gt;0,HLOOKUP($BT553,Prisudvikling!$CC$7:$KP$63,AA$3),"")</f>
        <v/>
      </c>
      <c r="AB553" s="32" t="str">
        <f>IF(HLOOKUP($BT553,Prisudvikling!$CC$7:$KP$63,AB$3)&gt;0,HLOOKUP($BT553,Prisudvikling!$CC$7:$KP$63,AB$3),"")</f>
        <v/>
      </c>
      <c r="AC553" s="32" t="str">
        <f>IF(HLOOKUP($BT553,Prisudvikling!$CC$7:$KP$63,AC$3)&gt;0,HLOOKUP($BT553,Prisudvikling!$CC$7:$KP$63,AC$3),"")</f>
        <v/>
      </c>
      <c r="AD553" s="32" t="str">
        <f>IF(HLOOKUP($BT553,Prisudvikling!$CC$7:$KP$63,AD$3)&gt;0,HLOOKUP($BT553,Prisudvikling!$CC$7:$KP$63,AD$3),"")</f>
        <v/>
      </c>
      <c r="AE553" s="32" t="str">
        <f>IF(HLOOKUP($BT553,Prisudvikling!$CC$7:$KP$63,AE$3)&gt;0,HLOOKUP($BT553,Prisudvikling!$CC$7:$KP$63,AE$3),"")</f>
        <v/>
      </c>
      <c r="AF553" s="32" t="str">
        <f>IF(HLOOKUP($BT553,Prisudvikling!$CC$7:$KP$63,AF$3)&gt;0,HLOOKUP($BT553,Prisudvikling!$CC$7:$KP$63,AF$3),"")</f>
        <v xml:space="preserve"> </v>
      </c>
      <c r="AG553" s="32" t="str">
        <f>IF(HLOOKUP($BT553,Prisudvikling!$CC$7:$KP$63,AG$3)&gt;0,HLOOKUP($BT553,Prisudvikling!$CC$7:$KP$63,AG$3),"")</f>
        <v xml:space="preserve"> </v>
      </c>
      <c r="AH553" s="32" t="str">
        <f>IF(HLOOKUP($BT553,Prisudvikling!$CC$7:$KP$63,AH$3)&gt;0,HLOOKUP($BT553,Prisudvikling!$CC$7:$KP$63,AH$3),"")</f>
        <v xml:space="preserve"> </v>
      </c>
      <c r="AI553" s="32" t="str">
        <f>IF(HLOOKUP($BT553,Prisudvikling!$CC$7:$KP$63,AI$3)&gt;0,HLOOKUP($BT553,Prisudvikling!$CC$7:$KP$63,AI$3),"")</f>
        <v xml:space="preserve"> </v>
      </c>
      <c r="AJ553" s="32" t="str">
        <f>IF(HLOOKUP($BT553,Prisudvikling!$CC$7:$KP$63,AJ$3)&gt;0,HLOOKUP($BT553,Prisudvikling!$CC$7:$KP$63,AJ$3),"")</f>
        <v xml:space="preserve"> </v>
      </c>
      <c r="AK553" s="32" t="str">
        <f>IF(HLOOKUP($BT553,Prisudvikling!$CC$7:$KP$63,AK$3)&gt;0,HLOOKUP($BT553,Prisudvikling!$CC$7:$KP$63,AK$3),"")</f>
        <v xml:space="preserve"> </v>
      </c>
      <c r="AL553" s="32" t="str">
        <f>IF(HLOOKUP($BT553,Prisudvikling!$CC$7:$KP$63,AL$3)&gt;0,HLOOKUP($BT553,Prisudvikling!$CC$7:$KP$63,AL$3),"")</f>
        <v/>
      </c>
      <c r="AM553" s="32" t="str">
        <f>IF(HLOOKUP($BT553,Prisudvikling!$CC$7:$KP$63,AM$3)&gt;0,HLOOKUP($BT553,Prisudvikling!$CC$7:$KP$63,AM$3),"")</f>
        <v/>
      </c>
      <c r="AN553" s="113" t="str">
        <f>IF(HLOOKUP($BT553,Prisudvikling!$CC$7:$KP$63,AN$3)&gt;0,HLOOKUP($BT553,Prisudvikling!$CC$7:$KP$63,AN$3),"")</f>
        <v/>
      </c>
      <c r="AO553" s="113" t="str">
        <f>IF(HLOOKUP($BT553,Prisudvikling!$CC$7:$KP$63,AO$3)&gt;0,HLOOKUP($BT553,Prisudvikling!$CC$7:$KP$63,AO$3),"")</f>
        <v xml:space="preserve"> </v>
      </c>
      <c r="AP553" s="113" t="str">
        <f>IF(HLOOKUP($BT553,Prisudvikling!$CC$7:$KP$63,AP$3)&gt;0,HLOOKUP($BT553,Prisudvikling!$CC$7:$KP$63,AP$3),"")</f>
        <v/>
      </c>
      <c r="AQ553" s="113" t="str">
        <f>IF(HLOOKUP($BT553,Prisudvikling!$CC$7:$KP$63,AQ$3)&gt;0,HLOOKUP($BT553,Prisudvikling!$CC$7:$KP$63,AQ$3),"")</f>
        <v/>
      </c>
      <c r="AR553" s="113" t="str">
        <f>IF(HLOOKUP($BT553,Prisudvikling!$CC$7:$KP$63,AR$3)&gt;0,HLOOKUP($BT553,Prisudvikling!$CC$7:$KP$63,AR$3),"")</f>
        <v xml:space="preserve"> </v>
      </c>
      <c r="AS553" s="113" t="str">
        <f>IF(HLOOKUP($BT553,Prisudvikling!$CC$7:$KP$63,AS$3)&gt;0,HLOOKUP($BT553,Prisudvikling!$CC$7:$KP$63,AS$3),"")</f>
        <v/>
      </c>
      <c r="AT553" s="113" t="str">
        <f>IF(HLOOKUP($BT553,Prisudvikling!$CC$7:$KP$63,AT$3)&gt;0,HLOOKUP($BT553,Prisudvikling!$CC$7:$KP$63,AT$3),"")</f>
        <v/>
      </c>
      <c r="AU553" s="113" t="str">
        <f>IF(HLOOKUP($BT553,Prisudvikling!$CC$7:$KP$63,AU$3)&gt;0,HLOOKUP($BT553,Prisudvikling!$CC$7:$KP$63,AU$3),"")</f>
        <v xml:space="preserve"> </v>
      </c>
      <c r="AV553" s="113" t="str">
        <f>IF(HLOOKUP($BT553,Prisudvikling!$CC$7:$KP$63,AV$3)&gt;0,HLOOKUP($BT553,Prisudvikling!$CC$7:$KP$63,AV$3),"")</f>
        <v/>
      </c>
      <c r="AW553" s="113" t="str">
        <f>IF(HLOOKUP($BT553,Prisudvikling!$CC$7:$KP$63,AW$3)&gt;0,HLOOKUP($BT553,Prisudvikling!$CC$7:$KP$63,AW$3),"")</f>
        <v/>
      </c>
      <c r="AX553" s="113" t="str">
        <f>IF(HLOOKUP($BT553,Prisudvikling!$CC$7:$KP$63,AX$3)&gt;0,HLOOKUP($BT553,Prisudvikling!$CC$7:$KP$63,AX$3),"")</f>
        <v xml:space="preserve"> </v>
      </c>
      <c r="BT553">
        <f t="shared" si="33"/>
        <v>230</v>
      </c>
    </row>
    <row r="554" spans="1:72" x14ac:dyDescent="0.2">
      <c r="A554" s="82">
        <f>IF(HLOOKUP($BT554,Prisudvikling!$CC$7:$KP$63,D$3)&gt;0,YEAR(C554),0)</f>
        <v>0</v>
      </c>
      <c r="B554" s="82">
        <f>IF(HLOOKUP($BT554,Prisudvikling!$CC$7:$KP$63,D$3)&gt;0,MONTH(C554),0)</f>
        <v>0</v>
      </c>
      <c r="C554" s="65" t="str">
        <f>IF(HLOOKUP($BT554,Prisudvikling!$CC$7:$KP$63,D$3)&gt;0,HLOOKUP($BT554,Prisudvikling!$CC$7:$KP$63,C$3),"")</f>
        <v/>
      </c>
      <c r="D554" s="105" t="str">
        <f>IF(HLOOKUP($BT554,Prisudvikling!$CC$7:$KP$63,D$3)&gt;0,HLOOKUP($BT554,Prisudvikling!$CC$7:$KP$63,D$3),"")</f>
        <v/>
      </c>
      <c r="E554" s="105" t="str">
        <f>IF(HLOOKUP($BT554,Prisudvikling!$CC$7:$KP$63,E$3)&gt;0,HLOOKUP($BT554,Prisudvikling!$CC$7:$KP$63,E$3),"")</f>
        <v/>
      </c>
      <c r="F554" s="105" t="str">
        <f>IF(HLOOKUP($BT554,Prisudvikling!$CC$7:$KP$63,F$3)&gt;0,HLOOKUP($BT554,Prisudvikling!$CC$7:$KP$63,F$3),"")</f>
        <v/>
      </c>
      <c r="G554" s="105" t="str">
        <f>IF(HLOOKUP($BT554,Prisudvikling!$CC$7:$KP$63,G$3)&gt;0,HLOOKUP($BT554,Prisudvikling!$CC$7:$KP$63,G$3),"")</f>
        <v/>
      </c>
      <c r="H554" s="105" t="str">
        <f>IF(HLOOKUP($BT554,Prisudvikling!$CC$7:$KP$63,H$3)&gt;0,HLOOKUP($BT554,Prisudvikling!$CC$7:$KP$63,H$3),"")</f>
        <v/>
      </c>
      <c r="I554" s="105" t="str">
        <f>IF(HLOOKUP($BT554,Prisudvikling!$CC$7:$KP$63,I$3)&gt;0,HLOOKUP($BT554,Prisudvikling!$CC$7:$KP$63,I$3),"")</f>
        <v/>
      </c>
      <c r="J554" s="105" t="str">
        <f>IF(HLOOKUP($BT554,Prisudvikling!$CC$7:$KP$63,J$3)&gt;0,HLOOKUP($BT554,Prisudvikling!$CC$7:$KP$63,J$3),"")</f>
        <v/>
      </c>
      <c r="K554" s="105" t="str">
        <f>IF(HLOOKUP($BT554,Prisudvikling!$CC$7:$KP$63,K$3)&gt;0,HLOOKUP($BT554,Prisudvikling!$CC$7:$KP$63,K$3),"")</f>
        <v/>
      </c>
      <c r="L554" s="105" t="str">
        <f>IF(HLOOKUP($BT554,Prisudvikling!$CC$7:$KP$63,L$3)&gt;0,HLOOKUP($BT554,Prisudvikling!$CC$7:$KP$63,L$3),"")</f>
        <v/>
      </c>
      <c r="M554" s="105" t="str">
        <f>IF(HLOOKUP($BT554,Prisudvikling!$CC$7:$KP$63,M$3)&gt;0,HLOOKUP($BT554,Prisudvikling!$CC$7:$KP$63,M$3),"")</f>
        <v/>
      </c>
      <c r="N554" s="105" t="str">
        <f>IF(HLOOKUP($BT554,Prisudvikling!$CC$7:$KP$63,N$3)&gt;0,HLOOKUP($BT554,Prisudvikling!$CC$7:$KP$63,N$3),"")</f>
        <v/>
      </c>
      <c r="O554" s="105" t="str">
        <f>IF(HLOOKUP($BT554,Prisudvikling!$CC$7:$KP$63,O$3)&gt;0,HLOOKUP($BT554,Prisudvikling!$CC$7:$KP$63,O$3),"")</f>
        <v/>
      </c>
      <c r="P554" s="105" t="str">
        <f>IF(HLOOKUP($BT554,Prisudvikling!$CC$7:$KP$63,P$3)&gt;0,HLOOKUP($BT554,Prisudvikling!$CC$7:$KP$63,P$3),"")</f>
        <v/>
      </c>
      <c r="Q554" s="105" t="str">
        <f>IF(HLOOKUP($BT554,Prisudvikling!$CC$7:$KP$63,Q$3)&gt;0,HLOOKUP($BT554,Prisudvikling!$CC$7:$KP$63,Q$3),"")</f>
        <v/>
      </c>
      <c r="R554" s="105" t="str">
        <f>IF(HLOOKUP($BT554,Prisudvikling!$CC$7:$KP$63,R$3)&gt;0,HLOOKUP($BT554,Prisudvikling!$CC$7:$KP$63,R$3),"")</f>
        <v/>
      </c>
      <c r="S554" s="105" t="str">
        <f>IF(HLOOKUP($BT554,Prisudvikling!$CC$7:$KP$63,S$3)&gt;0,HLOOKUP($BT554,Prisudvikling!$CC$7:$KP$63,S$3),"")</f>
        <v/>
      </c>
      <c r="T554" s="105" t="str">
        <f>IF(HLOOKUP($BT554,Prisudvikling!$CC$7:$KP$63,T$3)&gt;0,HLOOKUP($BT554,Prisudvikling!$CC$7:$KP$63,T$3),"")</f>
        <v/>
      </c>
      <c r="U554" s="105" t="str">
        <f>IF(HLOOKUP($BT554,Prisudvikling!$CC$7:$KP$63,U$3)&gt;0,HLOOKUP($BT554,Prisudvikling!$CC$7:$KP$63,U$3),"")</f>
        <v/>
      </c>
      <c r="V554" s="105" t="str">
        <f>IF(HLOOKUP($BT554,Prisudvikling!$CC$7:$KP$63,V$3)&gt;0,HLOOKUP($BT554,Prisudvikling!$CC$7:$KP$63,V$3),"")</f>
        <v/>
      </c>
      <c r="W554" s="105" t="str">
        <f>IF(HLOOKUP($BT554,Prisudvikling!$CC$7:$KP$63,W$3)&gt;0,HLOOKUP($BT554,Prisudvikling!$CC$7:$KP$63,W$3),"")</f>
        <v/>
      </c>
      <c r="X554" s="32" t="str">
        <f>IF(HLOOKUP($BT554,Prisudvikling!$CC$7:$KP$63,X$3)&gt;0,HLOOKUP($BT554,Prisudvikling!$CC$7:$KP$63,X$3),"")</f>
        <v/>
      </c>
      <c r="Y554" s="32" t="str">
        <f>IF(HLOOKUP($BT554,Prisudvikling!$CC$7:$KP$63,Y$3)&gt;0,HLOOKUP($BT554,Prisudvikling!$CC$7:$KP$63,Y$3),"")</f>
        <v/>
      </c>
      <c r="Z554" s="32" t="str">
        <f>IF(HLOOKUP($BT554,Prisudvikling!$CC$7:$KP$63,Z$3)&gt;0,HLOOKUP($BT554,Prisudvikling!$CC$7:$KP$63,Z$3),"")</f>
        <v/>
      </c>
      <c r="AA554" s="32" t="str">
        <f>IF(HLOOKUP($BT554,Prisudvikling!$CC$7:$KP$63,AA$3)&gt;0,HLOOKUP($BT554,Prisudvikling!$CC$7:$KP$63,AA$3),"")</f>
        <v/>
      </c>
      <c r="AB554" s="32" t="str">
        <f>IF(HLOOKUP($BT554,Prisudvikling!$CC$7:$KP$63,AB$3)&gt;0,HLOOKUP($BT554,Prisudvikling!$CC$7:$KP$63,AB$3),"")</f>
        <v/>
      </c>
      <c r="AC554" s="32" t="str">
        <f>IF(HLOOKUP($BT554,Prisudvikling!$CC$7:$KP$63,AC$3)&gt;0,HLOOKUP($BT554,Prisudvikling!$CC$7:$KP$63,AC$3),"")</f>
        <v/>
      </c>
      <c r="AD554" s="32" t="str">
        <f>IF(HLOOKUP($BT554,Prisudvikling!$CC$7:$KP$63,AD$3)&gt;0,HLOOKUP($BT554,Prisudvikling!$CC$7:$KP$63,AD$3),"")</f>
        <v/>
      </c>
      <c r="AE554" s="32" t="str">
        <f>IF(HLOOKUP($BT554,Prisudvikling!$CC$7:$KP$63,AE$3)&gt;0,HLOOKUP($BT554,Prisudvikling!$CC$7:$KP$63,AE$3),"")</f>
        <v/>
      </c>
      <c r="AF554" s="32" t="str">
        <f>IF(HLOOKUP($BT554,Prisudvikling!$CC$7:$KP$63,AF$3)&gt;0,HLOOKUP($BT554,Prisudvikling!$CC$7:$KP$63,AF$3),"")</f>
        <v xml:space="preserve"> </v>
      </c>
      <c r="AG554" s="32" t="str">
        <f>IF(HLOOKUP($BT554,Prisudvikling!$CC$7:$KP$63,AG$3)&gt;0,HLOOKUP($BT554,Prisudvikling!$CC$7:$KP$63,AG$3),"")</f>
        <v xml:space="preserve"> </v>
      </c>
      <c r="AH554" s="32" t="str">
        <f>IF(HLOOKUP($BT554,Prisudvikling!$CC$7:$KP$63,AH$3)&gt;0,HLOOKUP($BT554,Prisudvikling!$CC$7:$KP$63,AH$3),"")</f>
        <v xml:space="preserve"> </v>
      </c>
      <c r="AI554" s="32" t="str">
        <f>IF(HLOOKUP($BT554,Prisudvikling!$CC$7:$KP$63,AI$3)&gt;0,HLOOKUP($BT554,Prisudvikling!$CC$7:$KP$63,AI$3),"")</f>
        <v xml:space="preserve"> </v>
      </c>
      <c r="AJ554" s="32" t="str">
        <f>IF(HLOOKUP($BT554,Prisudvikling!$CC$7:$KP$63,AJ$3)&gt;0,HLOOKUP($BT554,Prisudvikling!$CC$7:$KP$63,AJ$3),"")</f>
        <v xml:space="preserve"> </v>
      </c>
      <c r="AK554" s="32" t="str">
        <f>IF(HLOOKUP($BT554,Prisudvikling!$CC$7:$KP$63,AK$3)&gt;0,HLOOKUP($BT554,Prisudvikling!$CC$7:$KP$63,AK$3),"")</f>
        <v xml:space="preserve"> </v>
      </c>
      <c r="AL554" s="32" t="str">
        <f>IF(HLOOKUP($BT554,Prisudvikling!$CC$7:$KP$63,AL$3)&gt;0,HLOOKUP($BT554,Prisudvikling!$CC$7:$KP$63,AL$3),"")</f>
        <v/>
      </c>
      <c r="AM554" s="32" t="str">
        <f>IF(HLOOKUP($BT554,Prisudvikling!$CC$7:$KP$63,AM$3)&gt;0,HLOOKUP($BT554,Prisudvikling!$CC$7:$KP$63,AM$3),"")</f>
        <v/>
      </c>
      <c r="AN554" s="113" t="str">
        <f>IF(HLOOKUP($BT554,Prisudvikling!$CC$7:$KP$63,AN$3)&gt;0,HLOOKUP($BT554,Prisudvikling!$CC$7:$KP$63,AN$3),"")</f>
        <v/>
      </c>
      <c r="AO554" s="113" t="str">
        <f>IF(HLOOKUP($BT554,Prisudvikling!$CC$7:$KP$63,AO$3)&gt;0,HLOOKUP($BT554,Prisudvikling!$CC$7:$KP$63,AO$3),"")</f>
        <v xml:space="preserve"> </v>
      </c>
      <c r="AP554" s="113" t="str">
        <f>IF(HLOOKUP($BT554,Prisudvikling!$CC$7:$KP$63,AP$3)&gt;0,HLOOKUP($BT554,Prisudvikling!$CC$7:$KP$63,AP$3),"")</f>
        <v/>
      </c>
      <c r="AQ554" s="113" t="str">
        <f>IF(HLOOKUP($BT554,Prisudvikling!$CC$7:$KP$63,AQ$3)&gt;0,HLOOKUP($BT554,Prisudvikling!$CC$7:$KP$63,AQ$3),"")</f>
        <v/>
      </c>
      <c r="AR554" s="113" t="str">
        <f>IF(HLOOKUP($BT554,Prisudvikling!$CC$7:$KP$63,AR$3)&gt;0,HLOOKUP($BT554,Prisudvikling!$CC$7:$KP$63,AR$3),"")</f>
        <v xml:space="preserve"> </v>
      </c>
      <c r="AS554" s="113" t="str">
        <f>IF(HLOOKUP($BT554,Prisudvikling!$CC$7:$KP$63,AS$3)&gt;0,HLOOKUP($BT554,Prisudvikling!$CC$7:$KP$63,AS$3),"")</f>
        <v/>
      </c>
      <c r="AT554" s="113" t="str">
        <f>IF(HLOOKUP($BT554,Prisudvikling!$CC$7:$KP$63,AT$3)&gt;0,HLOOKUP($BT554,Prisudvikling!$CC$7:$KP$63,AT$3),"")</f>
        <v/>
      </c>
      <c r="AU554" s="113" t="str">
        <f>IF(HLOOKUP($BT554,Prisudvikling!$CC$7:$KP$63,AU$3)&gt;0,HLOOKUP($BT554,Prisudvikling!$CC$7:$KP$63,AU$3),"")</f>
        <v xml:space="preserve"> </v>
      </c>
      <c r="AV554" s="113" t="str">
        <f>IF(HLOOKUP($BT554,Prisudvikling!$CC$7:$KP$63,AV$3)&gt;0,HLOOKUP($BT554,Prisudvikling!$CC$7:$KP$63,AV$3),"")</f>
        <v/>
      </c>
      <c r="AW554" s="113" t="str">
        <f>IF(HLOOKUP($BT554,Prisudvikling!$CC$7:$KP$63,AW$3)&gt;0,HLOOKUP($BT554,Prisudvikling!$CC$7:$KP$63,AW$3),"")</f>
        <v/>
      </c>
      <c r="AX554" s="113" t="str">
        <f>IF(HLOOKUP($BT554,Prisudvikling!$CC$7:$KP$63,AX$3)&gt;0,HLOOKUP($BT554,Prisudvikling!$CC$7:$KP$63,AX$3),"")</f>
        <v xml:space="preserve"> </v>
      </c>
      <c r="BT554">
        <f t="shared" si="33"/>
        <v>231</v>
      </c>
    </row>
    <row r="555" spans="1:72" x14ac:dyDescent="0.2">
      <c r="A555" s="82">
        <f>IF(HLOOKUP($BT555,Prisudvikling!$CC$7:$KP$63,D$3)&gt;0,YEAR(C555),0)</f>
        <v>0</v>
      </c>
      <c r="B555" s="82">
        <f>IF(HLOOKUP($BT555,Prisudvikling!$CC$7:$KP$63,D$3)&gt;0,MONTH(C555),0)</f>
        <v>0</v>
      </c>
      <c r="C555" s="65" t="str">
        <f>IF(HLOOKUP($BT555,Prisudvikling!$CC$7:$KP$63,D$3)&gt;0,HLOOKUP($BT555,Prisudvikling!$CC$7:$KP$63,C$3),"")</f>
        <v/>
      </c>
      <c r="D555" s="105" t="str">
        <f>IF(HLOOKUP($BT555,Prisudvikling!$CC$7:$KP$63,D$3)&gt;0,HLOOKUP($BT555,Prisudvikling!$CC$7:$KP$63,D$3),"")</f>
        <v/>
      </c>
      <c r="E555" s="105" t="str">
        <f>IF(HLOOKUP($BT555,Prisudvikling!$CC$7:$KP$63,E$3)&gt;0,HLOOKUP($BT555,Prisudvikling!$CC$7:$KP$63,E$3),"")</f>
        <v/>
      </c>
      <c r="F555" s="105" t="str">
        <f>IF(HLOOKUP($BT555,Prisudvikling!$CC$7:$KP$63,F$3)&gt;0,HLOOKUP($BT555,Prisudvikling!$CC$7:$KP$63,F$3),"")</f>
        <v/>
      </c>
      <c r="G555" s="105" t="str">
        <f>IF(HLOOKUP($BT555,Prisudvikling!$CC$7:$KP$63,G$3)&gt;0,HLOOKUP($BT555,Prisudvikling!$CC$7:$KP$63,G$3),"")</f>
        <v/>
      </c>
      <c r="H555" s="105" t="str">
        <f>IF(HLOOKUP($BT555,Prisudvikling!$CC$7:$KP$63,H$3)&gt;0,HLOOKUP($BT555,Prisudvikling!$CC$7:$KP$63,H$3),"")</f>
        <v/>
      </c>
      <c r="I555" s="105" t="str">
        <f>IF(HLOOKUP($BT555,Prisudvikling!$CC$7:$KP$63,I$3)&gt;0,HLOOKUP($BT555,Prisudvikling!$CC$7:$KP$63,I$3),"")</f>
        <v/>
      </c>
      <c r="J555" s="105" t="str">
        <f>IF(HLOOKUP($BT555,Prisudvikling!$CC$7:$KP$63,J$3)&gt;0,HLOOKUP($BT555,Prisudvikling!$CC$7:$KP$63,J$3),"")</f>
        <v/>
      </c>
      <c r="K555" s="105" t="str">
        <f>IF(HLOOKUP($BT555,Prisudvikling!$CC$7:$KP$63,K$3)&gt;0,HLOOKUP($BT555,Prisudvikling!$CC$7:$KP$63,K$3),"")</f>
        <v/>
      </c>
      <c r="L555" s="105" t="str">
        <f>IF(HLOOKUP($BT555,Prisudvikling!$CC$7:$KP$63,L$3)&gt;0,HLOOKUP($BT555,Prisudvikling!$CC$7:$KP$63,L$3),"")</f>
        <v/>
      </c>
      <c r="M555" s="105" t="str">
        <f>IF(HLOOKUP($BT555,Prisudvikling!$CC$7:$KP$63,M$3)&gt;0,HLOOKUP($BT555,Prisudvikling!$CC$7:$KP$63,M$3),"")</f>
        <v/>
      </c>
      <c r="N555" s="105" t="str">
        <f>IF(HLOOKUP($BT555,Prisudvikling!$CC$7:$KP$63,N$3)&gt;0,HLOOKUP($BT555,Prisudvikling!$CC$7:$KP$63,N$3),"")</f>
        <v/>
      </c>
      <c r="O555" s="105" t="str">
        <f>IF(HLOOKUP($BT555,Prisudvikling!$CC$7:$KP$63,O$3)&gt;0,HLOOKUP($BT555,Prisudvikling!$CC$7:$KP$63,O$3),"")</f>
        <v/>
      </c>
      <c r="P555" s="105" t="str">
        <f>IF(HLOOKUP($BT555,Prisudvikling!$CC$7:$KP$63,P$3)&gt;0,HLOOKUP($BT555,Prisudvikling!$CC$7:$KP$63,P$3),"")</f>
        <v/>
      </c>
      <c r="Q555" s="105" t="str">
        <f>IF(HLOOKUP($BT555,Prisudvikling!$CC$7:$KP$63,Q$3)&gt;0,HLOOKUP($BT555,Prisudvikling!$CC$7:$KP$63,Q$3),"")</f>
        <v/>
      </c>
      <c r="R555" s="105" t="str">
        <f>IF(HLOOKUP($BT555,Prisudvikling!$CC$7:$KP$63,R$3)&gt;0,HLOOKUP($BT555,Prisudvikling!$CC$7:$KP$63,R$3),"")</f>
        <v/>
      </c>
      <c r="S555" s="105" t="str">
        <f>IF(HLOOKUP($BT555,Prisudvikling!$CC$7:$KP$63,S$3)&gt;0,HLOOKUP($BT555,Prisudvikling!$CC$7:$KP$63,S$3),"")</f>
        <v/>
      </c>
      <c r="T555" s="105" t="str">
        <f>IF(HLOOKUP($BT555,Prisudvikling!$CC$7:$KP$63,T$3)&gt;0,HLOOKUP($BT555,Prisudvikling!$CC$7:$KP$63,T$3),"")</f>
        <v/>
      </c>
      <c r="U555" s="105" t="str">
        <f>IF(HLOOKUP($BT555,Prisudvikling!$CC$7:$KP$63,U$3)&gt;0,HLOOKUP($BT555,Prisudvikling!$CC$7:$KP$63,U$3),"")</f>
        <v/>
      </c>
      <c r="V555" s="105" t="str">
        <f>IF(HLOOKUP($BT555,Prisudvikling!$CC$7:$KP$63,V$3)&gt;0,HLOOKUP($BT555,Prisudvikling!$CC$7:$KP$63,V$3),"")</f>
        <v/>
      </c>
      <c r="W555" s="105" t="str">
        <f>IF(HLOOKUP($BT555,Prisudvikling!$CC$7:$KP$63,W$3)&gt;0,HLOOKUP($BT555,Prisudvikling!$CC$7:$KP$63,W$3),"")</f>
        <v/>
      </c>
      <c r="X555" s="32" t="str">
        <f>IF(HLOOKUP($BT555,Prisudvikling!$CC$7:$KP$63,X$3)&gt;0,HLOOKUP($BT555,Prisudvikling!$CC$7:$KP$63,X$3),"")</f>
        <v/>
      </c>
      <c r="Y555" s="32" t="str">
        <f>IF(HLOOKUP($BT555,Prisudvikling!$CC$7:$KP$63,Y$3)&gt;0,HLOOKUP($BT555,Prisudvikling!$CC$7:$KP$63,Y$3),"")</f>
        <v/>
      </c>
      <c r="Z555" s="32" t="str">
        <f>IF(HLOOKUP($BT555,Prisudvikling!$CC$7:$KP$63,Z$3)&gt;0,HLOOKUP($BT555,Prisudvikling!$CC$7:$KP$63,Z$3),"")</f>
        <v/>
      </c>
      <c r="AA555" s="32" t="str">
        <f>IF(HLOOKUP($BT555,Prisudvikling!$CC$7:$KP$63,AA$3)&gt;0,HLOOKUP($BT555,Prisudvikling!$CC$7:$KP$63,AA$3),"")</f>
        <v/>
      </c>
      <c r="AB555" s="32" t="str">
        <f>IF(HLOOKUP($BT555,Prisudvikling!$CC$7:$KP$63,AB$3)&gt;0,HLOOKUP($BT555,Prisudvikling!$CC$7:$KP$63,AB$3),"")</f>
        <v/>
      </c>
      <c r="AC555" s="32" t="str">
        <f>IF(HLOOKUP($BT555,Prisudvikling!$CC$7:$KP$63,AC$3)&gt;0,HLOOKUP($BT555,Prisudvikling!$CC$7:$KP$63,AC$3),"")</f>
        <v/>
      </c>
      <c r="AD555" s="32" t="str">
        <f>IF(HLOOKUP($BT555,Prisudvikling!$CC$7:$KP$63,AD$3)&gt;0,HLOOKUP($BT555,Prisudvikling!$CC$7:$KP$63,AD$3),"")</f>
        <v/>
      </c>
      <c r="AE555" s="32" t="str">
        <f>IF(HLOOKUP($BT555,Prisudvikling!$CC$7:$KP$63,AE$3)&gt;0,HLOOKUP($BT555,Prisudvikling!$CC$7:$KP$63,AE$3),"")</f>
        <v/>
      </c>
      <c r="AF555" s="32" t="str">
        <f>IF(HLOOKUP($BT555,Prisudvikling!$CC$7:$KP$63,AF$3)&gt;0,HLOOKUP($BT555,Prisudvikling!$CC$7:$KP$63,AF$3),"")</f>
        <v xml:space="preserve"> </v>
      </c>
      <c r="AG555" s="32" t="str">
        <f>IF(HLOOKUP($BT555,Prisudvikling!$CC$7:$KP$63,AG$3)&gt;0,HLOOKUP($BT555,Prisudvikling!$CC$7:$KP$63,AG$3),"")</f>
        <v xml:space="preserve"> </v>
      </c>
      <c r="AH555" s="32" t="str">
        <f>IF(HLOOKUP($BT555,Prisudvikling!$CC$7:$KP$63,AH$3)&gt;0,HLOOKUP($BT555,Prisudvikling!$CC$7:$KP$63,AH$3),"")</f>
        <v xml:space="preserve"> </v>
      </c>
      <c r="AI555" s="32" t="str">
        <f>IF(HLOOKUP($BT555,Prisudvikling!$CC$7:$KP$63,AI$3)&gt;0,HLOOKUP($BT555,Prisudvikling!$CC$7:$KP$63,AI$3),"")</f>
        <v xml:space="preserve"> </v>
      </c>
      <c r="AJ555" s="32" t="str">
        <f>IF(HLOOKUP($BT555,Prisudvikling!$CC$7:$KP$63,AJ$3)&gt;0,HLOOKUP($BT555,Prisudvikling!$CC$7:$KP$63,AJ$3),"")</f>
        <v xml:space="preserve"> </v>
      </c>
      <c r="AK555" s="32" t="str">
        <f>IF(HLOOKUP($BT555,Prisudvikling!$CC$7:$KP$63,AK$3)&gt;0,HLOOKUP($BT555,Prisudvikling!$CC$7:$KP$63,AK$3),"")</f>
        <v xml:space="preserve"> </v>
      </c>
      <c r="AL555" s="32" t="str">
        <f>IF(HLOOKUP($BT555,Prisudvikling!$CC$7:$KP$63,AL$3)&gt;0,HLOOKUP($BT555,Prisudvikling!$CC$7:$KP$63,AL$3),"")</f>
        <v/>
      </c>
      <c r="AM555" s="32" t="str">
        <f>IF(HLOOKUP($BT555,Prisudvikling!$CC$7:$KP$63,AM$3)&gt;0,HLOOKUP($BT555,Prisudvikling!$CC$7:$KP$63,AM$3),"")</f>
        <v/>
      </c>
      <c r="AN555" s="113" t="str">
        <f>IF(HLOOKUP($BT555,Prisudvikling!$CC$7:$KP$63,AN$3)&gt;0,HLOOKUP($BT555,Prisudvikling!$CC$7:$KP$63,AN$3),"")</f>
        <v/>
      </c>
      <c r="AO555" s="113" t="str">
        <f>IF(HLOOKUP($BT555,Prisudvikling!$CC$7:$KP$63,AO$3)&gt;0,HLOOKUP($BT555,Prisudvikling!$CC$7:$KP$63,AO$3),"")</f>
        <v xml:space="preserve"> </v>
      </c>
      <c r="AP555" s="113" t="str">
        <f>IF(HLOOKUP($BT555,Prisudvikling!$CC$7:$KP$63,AP$3)&gt;0,HLOOKUP($BT555,Prisudvikling!$CC$7:$KP$63,AP$3),"")</f>
        <v/>
      </c>
      <c r="AQ555" s="113" t="str">
        <f>IF(HLOOKUP($BT555,Prisudvikling!$CC$7:$KP$63,AQ$3)&gt;0,HLOOKUP($BT555,Prisudvikling!$CC$7:$KP$63,AQ$3),"")</f>
        <v/>
      </c>
      <c r="AR555" s="113" t="str">
        <f>IF(HLOOKUP($BT555,Prisudvikling!$CC$7:$KP$63,AR$3)&gt;0,HLOOKUP($BT555,Prisudvikling!$CC$7:$KP$63,AR$3),"")</f>
        <v xml:space="preserve"> </v>
      </c>
      <c r="AS555" s="113" t="str">
        <f>IF(HLOOKUP($BT555,Prisudvikling!$CC$7:$KP$63,AS$3)&gt;0,HLOOKUP($BT555,Prisudvikling!$CC$7:$KP$63,AS$3),"")</f>
        <v/>
      </c>
      <c r="AT555" s="113" t="str">
        <f>IF(HLOOKUP($BT555,Prisudvikling!$CC$7:$KP$63,AT$3)&gt;0,HLOOKUP($BT555,Prisudvikling!$CC$7:$KP$63,AT$3),"")</f>
        <v/>
      </c>
      <c r="AU555" s="113" t="str">
        <f>IF(HLOOKUP($BT555,Prisudvikling!$CC$7:$KP$63,AU$3)&gt;0,HLOOKUP($BT555,Prisudvikling!$CC$7:$KP$63,AU$3),"")</f>
        <v xml:space="preserve"> </v>
      </c>
      <c r="AV555" s="113" t="str">
        <f>IF(HLOOKUP($BT555,Prisudvikling!$CC$7:$KP$63,AV$3)&gt;0,HLOOKUP($BT555,Prisudvikling!$CC$7:$KP$63,AV$3),"")</f>
        <v/>
      </c>
      <c r="AW555" s="113" t="str">
        <f>IF(HLOOKUP($BT555,Prisudvikling!$CC$7:$KP$63,AW$3)&gt;0,HLOOKUP($BT555,Prisudvikling!$CC$7:$KP$63,AW$3),"")</f>
        <v/>
      </c>
      <c r="AX555" s="113" t="str">
        <f>IF(HLOOKUP($BT555,Prisudvikling!$CC$7:$KP$63,AX$3)&gt;0,HLOOKUP($BT555,Prisudvikling!$CC$7:$KP$63,AX$3),"")</f>
        <v xml:space="preserve"> </v>
      </c>
      <c r="BT555">
        <f t="shared" si="33"/>
        <v>232</v>
      </c>
    </row>
    <row r="556" spans="1:72" x14ac:dyDescent="0.2">
      <c r="A556" s="82">
        <f>IF(HLOOKUP($BT556,Prisudvikling!$CC$7:$KP$63,D$3)&gt;0,YEAR(C556),0)</f>
        <v>0</v>
      </c>
      <c r="B556" s="82">
        <f>IF(HLOOKUP($BT556,Prisudvikling!$CC$7:$KP$63,D$3)&gt;0,MONTH(C556),0)</f>
        <v>0</v>
      </c>
      <c r="C556" s="65" t="str">
        <f>IF(HLOOKUP($BT556,Prisudvikling!$CC$7:$KP$63,D$3)&gt;0,HLOOKUP($BT556,Prisudvikling!$CC$7:$KP$63,C$3),"")</f>
        <v/>
      </c>
      <c r="D556" s="105" t="str">
        <f>IF(HLOOKUP($BT556,Prisudvikling!$CC$7:$KP$63,D$3)&gt;0,HLOOKUP($BT556,Prisudvikling!$CC$7:$KP$63,D$3),"")</f>
        <v/>
      </c>
      <c r="E556" s="105" t="str">
        <f>IF(HLOOKUP($BT556,Prisudvikling!$CC$7:$KP$63,E$3)&gt;0,HLOOKUP($BT556,Prisudvikling!$CC$7:$KP$63,E$3),"")</f>
        <v/>
      </c>
      <c r="F556" s="105" t="str">
        <f>IF(HLOOKUP($BT556,Prisudvikling!$CC$7:$KP$63,F$3)&gt;0,HLOOKUP($BT556,Prisudvikling!$CC$7:$KP$63,F$3),"")</f>
        <v/>
      </c>
      <c r="G556" s="105" t="str">
        <f>IF(HLOOKUP($BT556,Prisudvikling!$CC$7:$KP$63,G$3)&gt;0,HLOOKUP($BT556,Prisudvikling!$CC$7:$KP$63,G$3),"")</f>
        <v/>
      </c>
      <c r="H556" s="105" t="str">
        <f>IF(HLOOKUP($BT556,Prisudvikling!$CC$7:$KP$63,H$3)&gt;0,HLOOKUP($BT556,Prisudvikling!$CC$7:$KP$63,H$3),"")</f>
        <v/>
      </c>
      <c r="I556" s="105" t="str">
        <f>IF(HLOOKUP($BT556,Prisudvikling!$CC$7:$KP$63,I$3)&gt;0,HLOOKUP($BT556,Prisudvikling!$CC$7:$KP$63,I$3),"")</f>
        <v/>
      </c>
      <c r="J556" s="105" t="str">
        <f>IF(HLOOKUP($BT556,Prisudvikling!$CC$7:$KP$63,J$3)&gt;0,HLOOKUP($BT556,Prisudvikling!$CC$7:$KP$63,J$3),"")</f>
        <v/>
      </c>
      <c r="K556" s="105" t="str">
        <f>IF(HLOOKUP($BT556,Prisudvikling!$CC$7:$KP$63,K$3)&gt;0,HLOOKUP($BT556,Prisudvikling!$CC$7:$KP$63,K$3),"")</f>
        <v/>
      </c>
      <c r="L556" s="105" t="str">
        <f>IF(HLOOKUP($BT556,Prisudvikling!$CC$7:$KP$63,L$3)&gt;0,HLOOKUP($BT556,Prisudvikling!$CC$7:$KP$63,L$3),"")</f>
        <v/>
      </c>
      <c r="M556" s="105" t="str">
        <f>IF(HLOOKUP($BT556,Prisudvikling!$CC$7:$KP$63,M$3)&gt;0,HLOOKUP($BT556,Prisudvikling!$CC$7:$KP$63,M$3),"")</f>
        <v/>
      </c>
      <c r="N556" s="105" t="str">
        <f>IF(HLOOKUP($BT556,Prisudvikling!$CC$7:$KP$63,N$3)&gt;0,HLOOKUP($BT556,Prisudvikling!$CC$7:$KP$63,N$3),"")</f>
        <v/>
      </c>
      <c r="O556" s="105" t="str">
        <f>IF(HLOOKUP($BT556,Prisudvikling!$CC$7:$KP$63,O$3)&gt;0,HLOOKUP($BT556,Prisudvikling!$CC$7:$KP$63,O$3),"")</f>
        <v/>
      </c>
      <c r="P556" s="105" t="str">
        <f>IF(HLOOKUP($BT556,Prisudvikling!$CC$7:$KP$63,P$3)&gt;0,HLOOKUP($BT556,Prisudvikling!$CC$7:$KP$63,P$3),"")</f>
        <v/>
      </c>
      <c r="Q556" s="105" t="str">
        <f>IF(HLOOKUP($BT556,Prisudvikling!$CC$7:$KP$63,Q$3)&gt;0,HLOOKUP($BT556,Prisudvikling!$CC$7:$KP$63,Q$3),"")</f>
        <v/>
      </c>
      <c r="R556" s="105" t="str">
        <f>IF(HLOOKUP($BT556,Prisudvikling!$CC$7:$KP$63,R$3)&gt;0,HLOOKUP($BT556,Prisudvikling!$CC$7:$KP$63,R$3),"")</f>
        <v/>
      </c>
      <c r="S556" s="105" t="str">
        <f>IF(HLOOKUP($BT556,Prisudvikling!$CC$7:$KP$63,S$3)&gt;0,HLOOKUP($BT556,Prisudvikling!$CC$7:$KP$63,S$3),"")</f>
        <v/>
      </c>
      <c r="T556" s="105" t="str">
        <f>IF(HLOOKUP($BT556,Prisudvikling!$CC$7:$KP$63,T$3)&gt;0,HLOOKUP($BT556,Prisudvikling!$CC$7:$KP$63,T$3),"")</f>
        <v/>
      </c>
      <c r="U556" s="105" t="str">
        <f>IF(HLOOKUP($BT556,Prisudvikling!$CC$7:$KP$63,U$3)&gt;0,HLOOKUP($BT556,Prisudvikling!$CC$7:$KP$63,U$3),"")</f>
        <v/>
      </c>
      <c r="V556" s="105" t="str">
        <f>IF(HLOOKUP($BT556,Prisudvikling!$CC$7:$KP$63,V$3)&gt;0,HLOOKUP($BT556,Prisudvikling!$CC$7:$KP$63,V$3),"")</f>
        <v/>
      </c>
      <c r="W556" s="105" t="str">
        <f>IF(HLOOKUP($BT556,Prisudvikling!$CC$7:$KP$63,W$3)&gt;0,HLOOKUP($BT556,Prisudvikling!$CC$7:$KP$63,W$3),"")</f>
        <v/>
      </c>
      <c r="X556" s="32" t="str">
        <f>IF(HLOOKUP($BT556,Prisudvikling!$CC$7:$KP$63,X$3)&gt;0,HLOOKUP($BT556,Prisudvikling!$CC$7:$KP$63,X$3),"")</f>
        <v/>
      </c>
      <c r="Y556" s="32" t="str">
        <f>IF(HLOOKUP($BT556,Prisudvikling!$CC$7:$KP$63,Y$3)&gt;0,HLOOKUP($BT556,Prisudvikling!$CC$7:$KP$63,Y$3),"")</f>
        <v/>
      </c>
      <c r="Z556" s="32" t="str">
        <f>IF(HLOOKUP($BT556,Prisudvikling!$CC$7:$KP$63,Z$3)&gt;0,HLOOKUP($BT556,Prisudvikling!$CC$7:$KP$63,Z$3),"")</f>
        <v/>
      </c>
      <c r="AA556" s="32" t="str">
        <f>IF(HLOOKUP($BT556,Prisudvikling!$CC$7:$KP$63,AA$3)&gt;0,HLOOKUP($BT556,Prisudvikling!$CC$7:$KP$63,AA$3),"")</f>
        <v/>
      </c>
      <c r="AB556" s="32" t="str">
        <f>IF(HLOOKUP($BT556,Prisudvikling!$CC$7:$KP$63,AB$3)&gt;0,HLOOKUP($BT556,Prisudvikling!$CC$7:$KP$63,AB$3),"")</f>
        <v/>
      </c>
      <c r="AC556" s="32" t="str">
        <f>IF(HLOOKUP($BT556,Prisudvikling!$CC$7:$KP$63,AC$3)&gt;0,HLOOKUP($BT556,Prisudvikling!$CC$7:$KP$63,AC$3),"")</f>
        <v/>
      </c>
      <c r="AD556" s="32" t="str">
        <f>IF(HLOOKUP($BT556,Prisudvikling!$CC$7:$KP$63,AD$3)&gt;0,HLOOKUP($BT556,Prisudvikling!$CC$7:$KP$63,AD$3),"")</f>
        <v/>
      </c>
      <c r="AE556" s="32" t="str">
        <f>IF(HLOOKUP($BT556,Prisudvikling!$CC$7:$KP$63,AE$3)&gt;0,HLOOKUP($BT556,Prisudvikling!$CC$7:$KP$63,AE$3),"")</f>
        <v/>
      </c>
      <c r="AF556" s="32" t="str">
        <f>IF(HLOOKUP($BT556,Prisudvikling!$CC$7:$KP$63,AF$3)&gt;0,HLOOKUP($BT556,Prisudvikling!$CC$7:$KP$63,AF$3),"")</f>
        <v xml:space="preserve"> </v>
      </c>
      <c r="AG556" s="32" t="str">
        <f>IF(HLOOKUP($BT556,Prisudvikling!$CC$7:$KP$63,AG$3)&gt;0,HLOOKUP($BT556,Prisudvikling!$CC$7:$KP$63,AG$3),"")</f>
        <v xml:space="preserve"> </v>
      </c>
      <c r="AH556" s="32" t="str">
        <f>IF(HLOOKUP($BT556,Prisudvikling!$CC$7:$KP$63,AH$3)&gt;0,HLOOKUP($BT556,Prisudvikling!$CC$7:$KP$63,AH$3),"")</f>
        <v xml:space="preserve"> </v>
      </c>
      <c r="AI556" s="32" t="str">
        <f>IF(HLOOKUP($BT556,Prisudvikling!$CC$7:$KP$63,AI$3)&gt;0,HLOOKUP($BT556,Prisudvikling!$CC$7:$KP$63,AI$3),"")</f>
        <v xml:space="preserve"> </v>
      </c>
      <c r="AJ556" s="32" t="str">
        <f>IF(HLOOKUP($BT556,Prisudvikling!$CC$7:$KP$63,AJ$3)&gt;0,HLOOKUP($BT556,Prisudvikling!$CC$7:$KP$63,AJ$3),"")</f>
        <v xml:space="preserve"> </v>
      </c>
      <c r="AK556" s="32" t="str">
        <f>IF(HLOOKUP($BT556,Prisudvikling!$CC$7:$KP$63,AK$3)&gt;0,HLOOKUP($BT556,Prisudvikling!$CC$7:$KP$63,AK$3),"")</f>
        <v xml:space="preserve"> </v>
      </c>
      <c r="AL556" s="32" t="str">
        <f>IF(HLOOKUP($BT556,Prisudvikling!$CC$7:$KP$63,AL$3)&gt;0,HLOOKUP($BT556,Prisudvikling!$CC$7:$KP$63,AL$3),"")</f>
        <v/>
      </c>
      <c r="AM556" s="32" t="str">
        <f>IF(HLOOKUP($BT556,Prisudvikling!$CC$7:$KP$63,AM$3)&gt;0,HLOOKUP($BT556,Prisudvikling!$CC$7:$KP$63,AM$3),"")</f>
        <v/>
      </c>
      <c r="AN556" s="113" t="str">
        <f>IF(HLOOKUP($BT556,Prisudvikling!$CC$7:$KP$63,AN$3)&gt;0,HLOOKUP($BT556,Prisudvikling!$CC$7:$KP$63,AN$3),"")</f>
        <v/>
      </c>
      <c r="AO556" s="113" t="str">
        <f>IF(HLOOKUP($BT556,Prisudvikling!$CC$7:$KP$63,AO$3)&gt;0,HLOOKUP($BT556,Prisudvikling!$CC$7:$KP$63,AO$3),"")</f>
        <v xml:space="preserve"> </v>
      </c>
      <c r="AP556" s="113" t="str">
        <f>IF(HLOOKUP($BT556,Prisudvikling!$CC$7:$KP$63,AP$3)&gt;0,HLOOKUP($BT556,Prisudvikling!$CC$7:$KP$63,AP$3),"")</f>
        <v/>
      </c>
      <c r="AQ556" s="113" t="str">
        <f>IF(HLOOKUP($BT556,Prisudvikling!$CC$7:$KP$63,AQ$3)&gt;0,HLOOKUP($BT556,Prisudvikling!$CC$7:$KP$63,AQ$3),"")</f>
        <v/>
      </c>
      <c r="AR556" s="113" t="str">
        <f>IF(HLOOKUP($BT556,Prisudvikling!$CC$7:$KP$63,AR$3)&gt;0,HLOOKUP($BT556,Prisudvikling!$CC$7:$KP$63,AR$3),"")</f>
        <v xml:space="preserve"> </v>
      </c>
      <c r="AS556" s="113" t="str">
        <f>IF(HLOOKUP($BT556,Prisudvikling!$CC$7:$KP$63,AS$3)&gt;0,HLOOKUP($BT556,Prisudvikling!$CC$7:$KP$63,AS$3),"")</f>
        <v/>
      </c>
      <c r="AT556" s="113" t="str">
        <f>IF(HLOOKUP($BT556,Prisudvikling!$CC$7:$KP$63,AT$3)&gt;0,HLOOKUP($BT556,Prisudvikling!$CC$7:$KP$63,AT$3),"")</f>
        <v/>
      </c>
      <c r="AU556" s="113" t="str">
        <f>IF(HLOOKUP($BT556,Prisudvikling!$CC$7:$KP$63,AU$3)&gt;0,HLOOKUP($BT556,Prisudvikling!$CC$7:$KP$63,AU$3),"")</f>
        <v xml:space="preserve"> </v>
      </c>
      <c r="AV556" s="113" t="str">
        <f>IF(HLOOKUP($BT556,Prisudvikling!$CC$7:$KP$63,AV$3)&gt;0,HLOOKUP($BT556,Prisudvikling!$CC$7:$KP$63,AV$3),"")</f>
        <v/>
      </c>
      <c r="AW556" s="113" t="str">
        <f>IF(HLOOKUP($BT556,Prisudvikling!$CC$7:$KP$63,AW$3)&gt;0,HLOOKUP($BT556,Prisudvikling!$CC$7:$KP$63,AW$3),"")</f>
        <v/>
      </c>
      <c r="AX556" s="113" t="str">
        <f>IF(HLOOKUP($BT556,Prisudvikling!$CC$7:$KP$63,AX$3)&gt;0,HLOOKUP($BT556,Prisudvikling!$CC$7:$KP$63,AX$3),"")</f>
        <v xml:space="preserve"> </v>
      </c>
      <c r="BT556">
        <f t="shared" si="33"/>
        <v>233</v>
      </c>
    </row>
    <row r="557" spans="1:72" x14ac:dyDescent="0.2">
      <c r="A557" s="82">
        <f>IF(HLOOKUP($BT557,Prisudvikling!$CC$7:$KP$63,D$3)&gt;0,YEAR(C557),0)</f>
        <v>0</v>
      </c>
      <c r="B557" s="82">
        <f>IF(HLOOKUP($BT557,Prisudvikling!$CC$7:$KP$63,D$3)&gt;0,MONTH(C557),0)</f>
        <v>0</v>
      </c>
      <c r="C557" s="65" t="str">
        <f>IF(HLOOKUP($BT557,Prisudvikling!$CC$7:$KP$63,D$3)&gt;0,HLOOKUP($BT557,Prisudvikling!$CC$7:$KP$63,C$3),"")</f>
        <v/>
      </c>
      <c r="D557" s="105" t="str">
        <f>IF(HLOOKUP($BT557,Prisudvikling!$CC$7:$KP$63,D$3)&gt;0,HLOOKUP($BT557,Prisudvikling!$CC$7:$KP$63,D$3),"")</f>
        <v/>
      </c>
      <c r="E557" s="105" t="str">
        <f>IF(HLOOKUP($BT557,Prisudvikling!$CC$7:$KP$63,E$3)&gt;0,HLOOKUP($BT557,Prisudvikling!$CC$7:$KP$63,E$3),"")</f>
        <v/>
      </c>
      <c r="F557" s="105" t="str">
        <f>IF(HLOOKUP($BT557,Prisudvikling!$CC$7:$KP$63,F$3)&gt;0,HLOOKUP($BT557,Prisudvikling!$CC$7:$KP$63,F$3),"")</f>
        <v/>
      </c>
      <c r="G557" s="105" t="str">
        <f>IF(HLOOKUP($BT557,Prisudvikling!$CC$7:$KP$63,G$3)&gt;0,HLOOKUP($BT557,Prisudvikling!$CC$7:$KP$63,G$3),"")</f>
        <v/>
      </c>
      <c r="H557" s="105" t="str">
        <f>IF(HLOOKUP($BT557,Prisudvikling!$CC$7:$KP$63,H$3)&gt;0,HLOOKUP($BT557,Prisudvikling!$CC$7:$KP$63,H$3),"")</f>
        <v/>
      </c>
      <c r="I557" s="105" t="str">
        <f>IF(HLOOKUP($BT557,Prisudvikling!$CC$7:$KP$63,I$3)&gt;0,HLOOKUP($BT557,Prisudvikling!$CC$7:$KP$63,I$3),"")</f>
        <v/>
      </c>
      <c r="J557" s="105" t="str">
        <f>IF(HLOOKUP($BT557,Prisudvikling!$CC$7:$KP$63,J$3)&gt;0,HLOOKUP($BT557,Prisudvikling!$CC$7:$KP$63,J$3),"")</f>
        <v/>
      </c>
      <c r="K557" s="105" t="str">
        <f>IF(HLOOKUP($BT557,Prisudvikling!$CC$7:$KP$63,K$3)&gt;0,HLOOKUP($BT557,Prisudvikling!$CC$7:$KP$63,K$3),"")</f>
        <v/>
      </c>
      <c r="L557" s="105" t="str">
        <f>IF(HLOOKUP($BT557,Prisudvikling!$CC$7:$KP$63,L$3)&gt;0,HLOOKUP($BT557,Prisudvikling!$CC$7:$KP$63,L$3),"")</f>
        <v/>
      </c>
      <c r="M557" s="105" t="str">
        <f>IF(HLOOKUP($BT557,Prisudvikling!$CC$7:$KP$63,M$3)&gt;0,HLOOKUP($BT557,Prisudvikling!$CC$7:$KP$63,M$3),"")</f>
        <v/>
      </c>
      <c r="N557" s="105" t="str">
        <f>IF(HLOOKUP($BT557,Prisudvikling!$CC$7:$KP$63,N$3)&gt;0,HLOOKUP($BT557,Prisudvikling!$CC$7:$KP$63,N$3),"")</f>
        <v/>
      </c>
      <c r="O557" s="105" t="str">
        <f>IF(HLOOKUP($BT557,Prisudvikling!$CC$7:$KP$63,O$3)&gt;0,HLOOKUP($BT557,Prisudvikling!$CC$7:$KP$63,O$3),"")</f>
        <v/>
      </c>
      <c r="P557" s="105" t="str">
        <f>IF(HLOOKUP($BT557,Prisudvikling!$CC$7:$KP$63,P$3)&gt;0,HLOOKUP($BT557,Prisudvikling!$CC$7:$KP$63,P$3),"")</f>
        <v/>
      </c>
      <c r="Q557" s="105" t="str">
        <f>IF(HLOOKUP($BT557,Prisudvikling!$CC$7:$KP$63,Q$3)&gt;0,HLOOKUP($BT557,Prisudvikling!$CC$7:$KP$63,Q$3),"")</f>
        <v/>
      </c>
      <c r="R557" s="105" t="str">
        <f>IF(HLOOKUP($BT557,Prisudvikling!$CC$7:$KP$63,R$3)&gt;0,HLOOKUP($BT557,Prisudvikling!$CC$7:$KP$63,R$3),"")</f>
        <v/>
      </c>
      <c r="S557" s="105" t="str">
        <f>IF(HLOOKUP($BT557,Prisudvikling!$CC$7:$KP$63,S$3)&gt;0,HLOOKUP($BT557,Prisudvikling!$CC$7:$KP$63,S$3),"")</f>
        <v/>
      </c>
      <c r="T557" s="105" t="str">
        <f>IF(HLOOKUP($BT557,Prisudvikling!$CC$7:$KP$63,T$3)&gt;0,HLOOKUP($BT557,Prisudvikling!$CC$7:$KP$63,T$3),"")</f>
        <v/>
      </c>
      <c r="U557" s="105" t="str">
        <f>IF(HLOOKUP($BT557,Prisudvikling!$CC$7:$KP$63,U$3)&gt;0,HLOOKUP($BT557,Prisudvikling!$CC$7:$KP$63,U$3),"")</f>
        <v/>
      </c>
      <c r="V557" s="105" t="str">
        <f>IF(HLOOKUP($BT557,Prisudvikling!$CC$7:$KP$63,V$3)&gt;0,HLOOKUP($BT557,Prisudvikling!$CC$7:$KP$63,V$3),"")</f>
        <v/>
      </c>
      <c r="W557" s="105" t="str">
        <f>IF(HLOOKUP($BT557,Prisudvikling!$CC$7:$KP$63,W$3)&gt;0,HLOOKUP($BT557,Prisudvikling!$CC$7:$KP$63,W$3),"")</f>
        <v/>
      </c>
      <c r="X557" s="32" t="str">
        <f>IF(HLOOKUP($BT557,Prisudvikling!$CC$7:$KP$63,X$3)&gt;0,HLOOKUP($BT557,Prisudvikling!$CC$7:$KP$63,X$3),"")</f>
        <v/>
      </c>
      <c r="Y557" s="32" t="str">
        <f>IF(HLOOKUP($BT557,Prisudvikling!$CC$7:$KP$63,Y$3)&gt;0,HLOOKUP($BT557,Prisudvikling!$CC$7:$KP$63,Y$3),"")</f>
        <v/>
      </c>
      <c r="Z557" s="32" t="str">
        <f>IF(HLOOKUP($BT557,Prisudvikling!$CC$7:$KP$63,Z$3)&gt;0,HLOOKUP($BT557,Prisudvikling!$CC$7:$KP$63,Z$3),"")</f>
        <v/>
      </c>
      <c r="AA557" s="32" t="str">
        <f>IF(HLOOKUP($BT557,Prisudvikling!$CC$7:$KP$63,AA$3)&gt;0,HLOOKUP($BT557,Prisudvikling!$CC$7:$KP$63,AA$3),"")</f>
        <v/>
      </c>
      <c r="AB557" s="32" t="str">
        <f>IF(HLOOKUP($BT557,Prisudvikling!$CC$7:$KP$63,AB$3)&gt;0,HLOOKUP($BT557,Prisudvikling!$CC$7:$KP$63,AB$3),"")</f>
        <v/>
      </c>
      <c r="AC557" s="32" t="str">
        <f>IF(HLOOKUP($BT557,Prisudvikling!$CC$7:$KP$63,AC$3)&gt;0,HLOOKUP($BT557,Prisudvikling!$CC$7:$KP$63,AC$3),"")</f>
        <v/>
      </c>
      <c r="AD557" s="32" t="str">
        <f>IF(HLOOKUP($BT557,Prisudvikling!$CC$7:$KP$63,AD$3)&gt;0,HLOOKUP($BT557,Prisudvikling!$CC$7:$KP$63,AD$3),"")</f>
        <v/>
      </c>
      <c r="AE557" s="32" t="str">
        <f>IF(HLOOKUP($BT557,Prisudvikling!$CC$7:$KP$63,AE$3)&gt;0,HLOOKUP($BT557,Prisudvikling!$CC$7:$KP$63,AE$3),"")</f>
        <v/>
      </c>
      <c r="AF557" s="32" t="str">
        <f>IF(HLOOKUP($BT557,Prisudvikling!$CC$7:$KP$63,AF$3)&gt;0,HLOOKUP($BT557,Prisudvikling!$CC$7:$KP$63,AF$3),"")</f>
        <v xml:space="preserve"> </v>
      </c>
      <c r="AG557" s="32" t="str">
        <f>IF(HLOOKUP($BT557,Prisudvikling!$CC$7:$KP$63,AG$3)&gt;0,HLOOKUP($BT557,Prisudvikling!$CC$7:$KP$63,AG$3),"")</f>
        <v xml:space="preserve"> </v>
      </c>
      <c r="AH557" s="32" t="str">
        <f>IF(HLOOKUP($BT557,Prisudvikling!$CC$7:$KP$63,AH$3)&gt;0,HLOOKUP($BT557,Prisudvikling!$CC$7:$KP$63,AH$3),"")</f>
        <v xml:space="preserve"> </v>
      </c>
      <c r="AI557" s="32" t="str">
        <f>IF(HLOOKUP($BT557,Prisudvikling!$CC$7:$KP$63,AI$3)&gt;0,HLOOKUP($BT557,Prisudvikling!$CC$7:$KP$63,AI$3),"")</f>
        <v xml:space="preserve"> </v>
      </c>
      <c r="AJ557" s="32" t="str">
        <f>IF(HLOOKUP($BT557,Prisudvikling!$CC$7:$KP$63,AJ$3)&gt;0,HLOOKUP($BT557,Prisudvikling!$CC$7:$KP$63,AJ$3),"")</f>
        <v xml:space="preserve"> </v>
      </c>
      <c r="AK557" s="32" t="str">
        <f>IF(HLOOKUP($BT557,Prisudvikling!$CC$7:$KP$63,AK$3)&gt;0,HLOOKUP($BT557,Prisudvikling!$CC$7:$KP$63,AK$3),"")</f>
        <v xml:space="preserve"> </v>
      </c>
      <c r="AL557" s="32" t="str">
        <f>IF(HLOOKUP($BT557,Prisudvikling!$CC$7:$KP$63,AL$3)&gt;0,HLOOKUP($BT557,Prisudvikling!$CC$7:$KP$63,AL$3),"")</f>
        <v/>
      </c>
      <c r="AM557" s="32" t="str">
        <f>IF(HLOOKUP($BT557,Prisudvikling!$CC$7:$KP$63,AM$3)&gt;0,HLOOKUP($BT557,Prisudvikling!$CC$7:$KP$63,AM$3),"")</f>
        <v/>
      </c>
      <c r="AN557" s="113" t="str">
        <f>IF(HLOOKUP($BT557,Prisudvikling!$CC$7:$KP$63,AN$3)&gt;0,HLOOKUP($BT557,Prisudvikling!$CC$7:$KP$63,AN$3),"")</f>
        <v/>
      </c>
      <c r="AO557" s="113" t="str">
        <f>IF(HLOOKUP($BT557,Prisudvikling!$CC$7:$KP$63,AO$3)&gt;0,HLOOKUP($BT557,Prisudvikling!$CC$7:$KP$63,AO$3),"")</f>
        <v xml:space="preserve"> </v>
      </c>
      <c r="AP557" s="113" t="str">
        <f>IF(HLOOKUP($BT557,Prisudvikling!$CC$7:$KP$63,AP$3)&gt;0,HLOOKUP($BT557,Prisudvikling!$CC$7:$KP$63,AP$3),"")</f>
        <v/>
      </c>
      <c r="AQ557" s="113" t="str">
        <f>IF(HLOOKUP($BT557,Prisudvikling!$CC$7:$KP$63,AQ$3)&gt;0,HLOOKUP($BT557,Prisudvikling!$CC$7:$KP$63,AQ$3),"")</f>
        <v/>
      </c>
      <c r="AR557" s="113" t="str">
        <f>IF(HLOOKUP($BT557,Prisudvikling!$CC$7:$KP$63,AR$3)&gt;0,HLOOKUP($BT557,Prisudvikling!$CC$7:$KP$63,AR$3),"")</f>
        <v xml:space="preserve"> </v>
      </c>
      <c r="AS557" s="113" t="str">
        <f>IF(HLOOKUP($BT557,Prisudvikling!$CC$7:$KP$63,AS$3)&gt;0,HLOOKUP($BT557,Prisudvikling!$CC$7:$KP$63,AS$3),"")</f>
        <v/>
      </c>
      <c r="AT557" s="113" t="str">
        <f>IF(HLOOKUP($BT557,Prisudvikling!$CC$7:$KP$63,AT$3)&gt;0,HLOOKUP($BT557,Prisudvikling!$CC$7:$KP$63,AT$3),"")</f>
        <v/>
      </c>
      <c r="AU557" s="113" t="str">
        <f>IF(HLOOKUP($BT557,Prisudvikling!$CC$7:$KP$63,AU$3)&gt;0,HLOOKUP($BT557,Prisudvikling!$CC$7:$KP$63,AU$3),"")</f>
        <v xml:space="preserve"> </v>
      </c>
      <c r="AV557" s="113" t="str">
        <f>IF(HLOOKUP($BT557,Prisudvikling!$CC$7:$KP$63,AV$3)&gt;0,HLOOKUP($BT557,Prisudvikling!$CC$7:$KP$63,AV$3),"")</f>
        <v/>
      </c>
      <c r="AW557" s="113" t="str">
        <f>IF(HLOOKUP($BT557,Prisudvikling!$CC$7:$KP$63,AW$3)&gt;0,HLOOKUP($BT557,Prisudvikling!$CC$7:$KP$63,AW$3),"")</f>
        <v/>
      </c>
      <c r="AX557" s="113" t="str">
        <f>IF(HLOOKUP($BT557,Prisudvikling!$CC$7:$KP$63,AX$3)&gt;0,HLOOKUP($BT557,Prisudvikling!$CC$7:$KP$63,AX$3),"")</f>
        <v xml:space="preserve"> </v>
      </c>
      <c r="BT557">
        <f t="shared" si="33"/>
        <v>234</v>
      </c>
    </row>
    <row r="558" spans="1:72" x14ac:dyDescent="0.2">
      <c r="A558" s="82">
        <f>IF(HLOOKUP($BT558,Prisudvikling!$CC$7:$KP$63,D$3)&gt;0,YEAR(C558),0)</f>
        <v>0</v>
      </c>
      <c r="B558" s="82">
        <f>IF(HLOOKUP($BT558,Prisudvikling!$CC$7:$KP$63,D$3)&gt;0,MONTH(C558),0)</f>
        <v>0</v>
      </c>
      <c r="C558" s="65" t="str">
        <f>IF(HLOOKUP($BT558,Prisudvikling!$CC$7:$KP$63,D$3)&gt;0,HLOOKUP($BT558,Prisudvikling!$CC$7:$KP$63,C$3),"")</f>
        <v/>
      </c>
      <c r="D558" s="105" t="str">
        <f>IF(HLOOKUP($BT558,Prisudvikling!$CC$7:$KP$63,D$3)&gt;0,HLOOKUP($BT558,Prisudvikling!$CC$7:$KP$63,D$3),"")</f>
        <v/>
      </c>
      <c r="E558" s="105" t="str">
        <f>IF(HLOOKUP($BT558,Prisudvikling!$CC$7:$KP$63,E$3)&gt;0,HLOOKUP($BT558,Prisudvikling!$CC$7:$KP$63,E$3),"")</f>
        <v/>
      </c>
      <c r="F558" s="105" t="str">
        <f>IF(HLOOKUP($BT558,Prisudvikling!$CC$7:$KP$63,F$3)&gt;0,HLOOKUP($BT558,Prisudvikling!$CC$7:$KP$63,F$3),"")</f>
        <v/>
      </c>
      <c r="G558" s="105" t="str">
        <f>IF(HLOOKUP($BT558,Prisudvikling!$CC$7:$KP$63,G$3)&gt;0,HLOOKUP($BT558,Prisudvikling!$CC$7:$KP$63,G$3),"")</f>
        <v/>
      </c>
      <c r="H558" s="105" t="str">
        <f>IF(HLOOKUP($BT558,Prisudvikling!$CC$7:$KP$63,H$3)&gt;0,HLOOKUP($BT558,Prisudvikling!$CC$7:$KP$63,H$3),"")</f>
        <v/>
      </c>
      <c r="I558" s="105" t="str">
        <f>IF(HLOOKUP($BT558,Prisudvikling!$CC$7:$KP$63,I$3)&gt;0,HLOOKUP($BT558,Prisudvikling!$CC$7:$KP$63,I$3),"")</f>
        <v/>
      </c>
      <c r="J558" s="105" t="str">
        <f>IF(HLOOKUP($BT558,Prisudvikling!$CC$7:$KP$63,J$3)&gt;0,HLOOKUP($BT558,Prisudvikling!$CC$7:$KP$63,J$3),"")</f>
        <v/>
      </c>
      <c r="K558" s="105" t="str">
        <f>IF(HLOOKUP($BT558,Prisudvikling!$CC$7:$KP$63,K$3)&gt;0,HLOOKUP($BT558,Prisudvikling!$CC$7:$KP$63,K$3),"")</f>
        <v/>
      </c>
      <c r="L558" s="105" t="str">
        <f>IF(HLOOKUP($BT558,Prisudvikling!$CC$7:$KP$63,L$3)&gt;0,HLOOKUP($BT558,Prisudvikling!$CC$7:$KP$63,L$3),"")</f>
        <v/>
      </c>
      <c r="M558" s="105" t="str">
        <f>IF(HLOOKUP($BT558,Prisudvikling!$CC$7:$KP$63,M$3)&gt;0,HLOOKUP($BT558,Prisudvikling!$CC$7:$KP$63,M$3),"")</f>
        <v/>
      </c>
      <c r="N558" s="105" t="str">
        <f>IF(HLOOKUP($BT558,Prisudvikling!$CC$7:$KP$63,N$3)&gt;0,HLOOKUP($BT558,Prisudvikling!$CC$7:$KP$63,N$3),"")</f>
        <v/>
      </c>
      <c r="O558" s="105" t="str">
        <f>IF(HLOOKUP($BT558,Prisudvikling!$CC$7:$KP$63,O$3)&gt;0,HLOOKUP($BT558,Prisudvikling!$CC$7:$KP$63,O$3),"")</f>
        <v/>
      </c>
      <c r="P558" s="105" t="str">
        <f>IF(HLOOKUP($BT558,Prisudvikling!$CC$7:$KP$63,P$3)&gt;0,HLOOKUP($BT558,Prisudvikling!$CC$7:$KP$63,P$3),"")</f>
        <v/>
      </c>
      <c r="Q558" s="105" t="str">
        <f>IF(HLOOKUP($BT558,Prisudvikling!$CC$7:$KP$63,Q$3)&gt;0,HLOOKUP($BT558,Prisudvikling!$CC$7:$KP$63,Q$3),"")</f>
        <v/>
      </c>
      <c r="R558" s="105" t="str">
        <f>IF(HLOOKUP($BT558,Prisudvikling!$CC$7:$KP$63,R$3)&gt;0,HLOOKUP($BT558,Prisudvikling!$CC$7:$KP$63,R$3),"")</f>
        <v/>
      </c>
      <c r="S558" s="105" t="str">
        <f>IF(HLOOKUP($BT558,Prisudvikling!$CC$7:$KP$63,S$3)&gt;0,HLOOKUP($BT558,Prisudvikling!$CC$7:$KP$63,S$3),"")</f>
        <v/>
      </c>
      <c r="T558" s="105" t="str">
        <f>IF(HLOOKUP($BT558,Prisudvikling!$CC$7:$KP$63,T$3)&gt;0,HLOOKUP($BT558,Prisudvikling!$CC$7:$KP$63,T$3),"")</f>
        <v/>
      </c>
      <c r="U558" s="105" t="str">
        <f>IF(HLOOKUP($BT558,Prisudvikling!$CC$7:$KP$63,U$3)&gt;0,HLOOKUP($BT558,Prisudvikling!$CC$7:$KP$63,U$3),"")</f>
        <v/>
      </c>
      <c r="V558" s="105" t="str">
        <f>IF(HLOOKUP($BT558,Prisudvikling!$CC$7:$KP$63,V$3)&gt;0,HLOOKUP($BT558,Prisudvikling!$CC$7:$KP$63,V$3),"")</f>
        <v/>
      </c>
      <c r="W558" s="105" t="str">
        <f>IF(HLOOKUP($BT558,Prisudvikling!$CC$7:$KP$63,W$3)&gt;0,HLOOKUP($BT558,Prisudvikling!$CC$7:$KP$63,W$3),"")</f>
        <v/>
      </c>
      <c r="X558" s="32" t="str">
        <f>IF(HLOOKUP($BT558,Prisudvikling!$CC$7:$KP$63,X$3)&gt;0,HLOOKUP($BT558,Prisudvikling!$CC$7:$KP$63,X$3),"")</f>
        <v/>
      </c>
      <c r="Y558" s="32" t="str">
        <f>IF(HLOOKUP($BT558,Prisudvikling!$CC$7:$KP$63,Y$3)&gt;0,HLOOKUP($BT558,Prisudvikling!$CC$7:$KP$63,Y$3),"")</f>
        <v/>
      </c>
      <c r="Z558" s="32" t="str">
        <f>IF(HLOOKUP($BT558,Prisudvikling!$CC$7:$KP$63,Z$3)&gt;0,HLOOKUP($BT558,Prisudvikling!$CC$7:$KP$63,Z$3),"")</f>
        <v/>
      </c>
      <c r="AA558" s="32" t="str">
        <f>IF(HLOOKUP($BT558,Prisudvikling!$CC$7:$KP$63,AA$3)&gt;0,HLOOKUP($BT558,Prisudvikling!$CC$7:$KP$63,AA$3),"")</f>
        <v/>
      </c>
      <c r="AB558" s="32" t="str">
        <f>IF(HLOOKUP($BT558,Prisudvikling!$CC$7:$KP$63,AB$3)&gt;0,HLOOKUP($BT558,Prisudvikling!$CC$7:$KP$63,AB$3),"")</f>
        <v/>
      </c>
      <c r="AC558" s="32" t="str">
        <f>IF(HLOOKUP($BT558,Prisudvikling!$CC$7:$KP$63,AC$3)&gt;0,HLOOKUP($BT558,Prisudvikling!$CC$7:$KP$63,AC$3),"")</f>
        <v/>
      </c>
      <c r="AD558" s="32" t="str">
        <f>IF(HLOOKUP($BT558,Prisudvikling!$CC$7:$KP$63,AD$3)&gt;0,HLOOKUP($BT558,Prisudvikling!$CC$7:$KP$63,AD$3),"")</f>
        <v/>
      </c>
      <c r="AE558" s="32" t="str">
        <f>IF(HLOOKUP($BT558,Prisudvikling!$CC$7:$KP$63,AE$3)&gt;0,HLOOKUP($BT558,Prisudvikling!$CC$7:$KP$63,AE$3),"")</f>
        <v/>
      </c>
      <c r="AF558" s="32" t="str">
        <f>IF(HLOOKUP($BT558,Prisudvikling!$CC$7:$KP$63,AF$3)&gt;0,HLOOKUP($BT558,Prisudvikling!$CC$7:$KP$63,AF$3),"")</f>
        <v xml:space="preserve"> </v>
      </c>
      <c r="AG558" s="32" t="str">
        <f>IF(HLOOKUP($BT558,Prisudvikling!$CC$7:$KP$63,AG$3)&gt;0,HLOOKUP($BT558,Prisudvikling!$CC$7:$KP$63,AG$3),"")</f>
        <v xml:space="preserve"> </v>
      </c>
      <c r="AH558" s="32" t="str">
        <f>IF(HLOOKUP($BT558,Prisudvikling!$CC$7:$KP$63,AH$3)&gt;0,HLOOKUP($BT558,Prisudvikling!$CC$7:$KP$63,AH$3),"")</f>
        <v xml:space="preserve"> </v>
      </c>
      <c r="AI558" s="32" t="str">
        <f>IF(HLOOKUP($BT558,Prisudvikling!$CC$7:$KP$63,AI$3)&gt;0,HLOOKUP($BT558,Prisudvikling!$CC$7:$KP$63,AI$3),"")</f>
        <v xml:space="preserve"> </v>
      </c>
      <c r="AJ558" s="32" t="str">
        <f>IF(HLOOKUP($BT558,Prisudvikling!$CC$7:$KP$63,AJ$3)&gt;0,HLOOKUP($BT558,Prisudvikling!$CC$7:$KP$63,AJ$3),"")</f>
        <v xml:space="preserve"> </v>
      </c>
      <c r="AK558" s="32" t="str">
        <f>IF(HLOOKUP($BT558,Prisudvikling!$CC$7:$KP$63,AK$3)&gt;0,HLOOKUP($BT558,Prisudvikling!$CC$7:$KP$63,AK$3),"")</f>
        <v xml:space="preserve"> </v>
      </c>
      <c r="AL558" s="32" t="str">
        <f>IF(HLOOKUP($BT558,Prisudvikling!$CC$7:$KP$63,AL$3)&gt;0,HLOOKUP($BT558,Prisudvikling!$CC$7:$KP$63,AL$3),"")</f>
        <v/>
      </c>
      <c r="AM558" s="32" t="str">
        <f>IF(HLOOKUP($BT558,Prisudvikling!$CC$7:$KP$63,AM$3)&gt;0,HLOOKUP($BT558,Prisudvikling!$CC$7:$KP$63,AM$3),"")</f>
        <v/>
      </c>
      <c r="AN558" s="113" t="str">
        <f>IF(HLOOKUP($BT558,Prisudvikling!$CC$7:$KP$63,AN$3)&gt;0,HLOOKUP($BT558,Prisudvikling!$CC$7:$KP$63,AN$3),"")</f>
        <v/>
      </c>
      <c r="AO558" s="113" t="str">
        <f>IF(HLOOKUP($BT558,Prisudvikling!$CC$7:$KP$63,AO$3)&gt;0,HLOOKUP($BT558,Prisudvikling!$CC$7:$KP$63,AO$3),"")</f>
        <v xml:space="preserve"> </v>
      </c>
      <c r="AP558" s="113" t="str">
        <f>IF(HLOOKUP($BT558,Prisudvikling!$CC$7:$KP$63,AP$3)&gt;0,HLOOKUP($BT558,Prisudvikling!$CC$7:$KP$63,AP$3),"")</f>
        <v/>
      </c>
      <c r="AQ558" s="113" t="str">
        <f>IF(HLOOKUP($BT558,Prisudvikling!$CC$7:$KP$63,AQ$3)&gt;0,HLOOKUP($BT558,Prisudvikling!$CC$7:$KP$63,AQ$3),"")</f>
        <v/>
      </c>
      <c r="AR558" s="113" t="str">
        <f>IF(HLOOKUP($BT558,Prisudvikling!$CC$7:$KP$63,AR$3)&gt;0,HLOOKUP($BT558,Prisudvikling!$CC$7:$KP$63,AR$3),"")</f>
        <v xml:space="preserve"> </v>
      </c>
      <c r="AS558" s="113" t="str">
        <f>IF(HLOOKUP($BT558,Prisudvikling!$CC$7:$KP$63,AS$3)&gt;0,HLOOKUP($BT558,Prisudvikling!$CC$7:$KP$63,AS$3),"")</f>
        <v/>
      </c>
      <c r="AT558" s="113" t="str">
        <f>IF(HLOOKUP($BT558,Prisudvikling!$CC$7:$KP$63,AT$3)&gt;0,HLOOKUP($BT558,Prisudvikling!$CC$7:$KP$63,AT$3),"")</f>
        <v/>
      </c>
      <c r="AU558" s="113" t="str">
        <f>IF(HLOOKUP($BT558,Prisudvikling!$CC$7:$KP$63,AU$3)&gt;0,HLOOKUP($BT558,Prisudvikling!$CC$7:$KP$63,AU$3),"")</f>
        <v xml:space="preserve"> </v>
      </c>
      <c r="AV558" s="113" t="str">
        <f>IF(HLOOKUP($BT558,Prisudvikling!$CC$7:$KP$63,AV$3)&gt;0,HLOOKUP($BT558,Prisudvikling!$CC$7:$KP$63,AV$3),"")</f>
        <v/>
      </c>
      <c r="AW558" s="113" t="str">
        <f>IF(HLOOKUP($BT558,Prisudvikling!$CC$7:$KP$63,AW$3)&gt;0,HLOOKUP($BT558,Prisudvikling!$CC$7:$KP$63,AW$3),"")</f>
        <v/>
      </c>
      <c r="AX558" s="113" t="str">
        <f>IF(HLOOKUP($BT558,Prisudvikling!$CC$7:$KP$63,AX$3)&gt;0,HLOOKUP($BT558,Prisudvikling!$CC$7:$KP$63,AX$3),"")</f>
        <v xml:space="preserve"> </v>
      </c>
      <c r="BT558">
        <f t="shared" si="33"/>
        <v>235</v>
      </c>
    </row>
    <row r="559" spans="1:72" x14ac:dyDescent="0.2">
      <c r="A559" s="82">
        <f>IF(HLOOKUP($BT559,Prisudvikling!$CC$7:$KP$63,D$3)&gt;0,YEAR(C559),0)</f>
        <v>0</v>
      </c>
      <c r="B559" s="82">
        <f>IF(HLOOKUP($BT559,Prisudvikling!$CC$7:$KP$63,D$3)&gt;0,MONTH(C559),0)</f>
        <v>0</v>
      </c>
      <c r="C559" s="65" t="str">
        <f>IF(HLOOKUP($BT559,Prisudvikling!$CC$7:$KP$63,D$3)&gt;0,HLOOKUP($BT559,Prisudvikling!$CC$7:$KP$63,C$3),"")</f>
        <v/>
      </c>
      <c r="D559" s="105" t="str">
        <f>IF(HLOOKUP($BT559,Prisudvikling!$CC$7:$KP$63,D$3)&gt;0,HLOOKUP($BT559,Prisudvikling!$CC$7:$KP$63,D$3),"")</f>
        <v/>
      </c>
      <c r="E559" s="105" t="str">
        <f>IF(HLOOKUP($BT559,Prisudvikling!$CC$7:$KP$63,E$3)&gt;0,HLOOKUP($BT559,Prisudvikling!$CC$7:$KP$63,E$3),"")</f>
        <v/>
      </c>
      <c r="F559" s="105" t="str">
        <f>IF(HLOOKUP($BT559,Prisudvikling!$CC$7:$KP$63,F$3)&gt;0,HLOOKUP($BT559,Prisudvikling!$CC$7:$KP$63,F$3),"")</f>
        <v/>
      </c>
      <c r="G559" s="105" t="str">
        <f>IF(HLOOKUP($BT559,Prisudvikling!$CC$7:$KP$63,G$3)&gt;0,HLOOKUP($BT559,Prisudvikling!$CC$7:$KP$63,G$3),"")</f>
        <v/>
      </c>
      <c r="H559" s="105" t="str">
        <f>IF(HLOOKUP($BT559,Prisudvikling!$CC$7:$KP$63,H$3)&gt;0,HLOOKUP($BT559,Prisudvikling!$CC$7:$KP$63,H$3),"")</f>
        <v/>
      </c>
      <c r="I559" s="105" t="str">
        <f>IF(HLOOKUP($BT559,Prisudvikling!$CC$7:$KP$63,I$3)&gt;0,HLOOKUP($BT559,Prisudvikling!$CC$7:$KP$63,I$3),"")</f>
        <v/>
      </c>
      <c r="J559" s="105" t="str">
        <f>IF(HLOOKUP($BT559,Prisudvikling!$CC$7:$KP$63,J$3)&gt;0,HLOOKUP($BT559,Prisudvikling!$CC$7:$KP$63,J$3),"")</f>
        <v/>
      </c>
      <c r="K559" s="105" t="str">
        <f>IF(HLOOKUP($BT559,Prisudvikling!$CC$7:$KP$63,K$3)&gt;0,HLOOKUP($BT559,Prisudvikling!$CC$7:$KP$63,K$3),"")</f>
        <v/>
      </c>
      <c r="L559" s="105" t="str">
        <f>IF(HLOOKUP($BT559,Prisudvikling!$CC$7:$KP$63,L$3)&gt;0,HLOOKUP($BT559,Prisudvikling!$CC$7:$KP$63,L$3),"")</f>
        <v/>
      </c>
      <c r="M559" s="105" t="str">
        <f>IF(HLOOKUP($BT559,Prisudvikling!$CC$7:$KP$63,M$3)&gt;0,HLOOKUP($BT559,Prisudvikling!$CC$7:$KP$63,M$3),"")</f>
        <v/>
      </c>
      <c r="N559" s="105" t="str">
        <f>IF(HLOOKUP($BT559,Prisudvikling!$CC$7:$KP$63,N$3)&gt;0,HLOOKUP($BT559,Prisudvikling!$CC$7:$KP$63,N$3),"")</f>
        <v/>
      </c>
      <c r="O559" s="105" t="str">
        <f>IF(HLOOKUP($BT559,Prisudvikling!$CC$7:$KP$63,O$3)&gt;0,HLOOKUP($BT559,Prisudvikling!$CC$7:$KP$63,O$3),"")</f>
        <v/>
      </c>
      <c r="P559" s="105" t="str">
        <f>IF(HLOOKUP($BT559,Prisudvikling!$CC$7:$KP$63,P$3)&gt;0,HLOOKUP($BT559,Prisudvikling!$CC$7:$KP$63,P$3),"")</f>
        <v/>
      </c>
      <c r="Q559" s="105" t="str">
        <f>IF(HLOOKUP($BT559,Prisudvikling!$CC$7:$KP$63,Q$3)&gt;0,HLOOKUP($BT559,Prisudvikling!$CC$7:$KP$63,Q$3),"")</f>
        <v/>
      </c>
      <c r="R559" s="105" t="str">
        <f>IF(HLOOKUP($BT559,Prisudvikling!$CC$7:$KP$63,R$3)&gt;0,HLOOKUP($BT559,Prisudvikling!$CC$7:$KP$63,R$3),"")</f>
        <v/>
      </c>
      <c r="S559" s="105" t="str">
        <f>IF(HLOOKUP($BT559,Prisudvikling!$CC$7:$KP$63,S$3)&gt;0,HLOOKUP($BT559,Prisudvikling!$CC$7:$KP$63,S$3),"")</f>
        <v/>
      </c>
      <c r="T559" s="105" t="str">
        <f>IF(HLOOKUP($BT559,Prisudvikling!$CC$7:$KP$63,T$3)&gt;0,HLOOKUP($BT559,Prisudvikling!$CC$7:$KP$63,T$3),"")</f>
        <v/>
      </c>
      <c r="U559" s="105" t="str">
        <f>IF(HLOOKUP($BT559,Prisudvikling!$CC$7:$KP$63,U$3)&gt;0,HLOOKUP($BT559,Prisudvikling!$CC$7:$KP$63,U$3),"")</f>
        <v/>
      </c>
      <c r="V559" s="105" t="str">
        <f>IF(HLOOKUP($BT559,Prisudvikling!$CC$7:$KP$63,V$3)&gt;0,HLOOKUP($BT559,Prisudvikling!$CC$7:$KP$63,V$3),"")</f>
        <v/>
      </c>
      <c r="W559" s="105" t="str">
        <f>IF(HLOOKUP($BT559,Prisudvikling!$CC$7:$KP$63,W$3)&gt;0,HLOOKUP($BT559,Prisudvikling!$CC$7:$KP$63,W$3),"")</f>
        <v/>
      </c>
      <c r="X559" s="32" t="str">
        <f>IF(HLOOKUP($BT559,Prisudvikling!$CC$7:$KP$63,X$3)&gt;0,HLOOKUP($BT559,Prisudvikling!$CC$7:$KP$63,X$3),"")</f>
        <v/>
      </c>
      <c r="Y559" s="32" t="str">
        <f>IF(HLOOKUP($BT559,Prisudvikling!$CC$7:$KP$63,Y$3)&gt;0,HLOOKUP($BT559,Prisudvikling!$CC$7:$KP$63,Y$3),"")</f>
        <v/>
      </c>
      <c r="Z559" s="32" t="str">
        <f>IF(HLOOKUP($BT559,Prisudvikling!$CC$7:$KP$63,Z$3)&gt;0,HLOOKUP($BT559,Prisudvikling!$CC$7:$KP$63,Z$3),"")</f>
        <v/>
      </c>
      <c r="AA559" s="32" t="str">
        <f>IF(HLOOKUP($BT559,Prisudvikling!$CC$7:$KP$63,AA$3)&gt;0,HLOOKUP($BT559,Prisudvikling!$CC$7:$KP$63,AA$3),"")</f>
        <v/>
      </c>
      <c r="AB559" s="32" t="str">
        <f>IF(HLOOKUP($BT559,Prisudvikling!$CC$7:$KP$63,AB$3)&gt;0,HLOOKUP($BT559,Prisudvikling!$CC$7:$KP$63,AB$3),"")</f>
        <v/>
      </c>
      <c r="AC559" s="32" t="str">
        <f>IF(HLOOKUP($BT559,Prisudvikling!$CC$7:$KP$63,AC$3)&gt;0,HLOOKUP($BT559,Prisudvikling!$CC$7:$KP$63,AC$3),"")</f>
        <v/>
      </c>
      <c r="AD559" s="32" t="str">
        <f>IF(HLOOKUP($BT559,Prisudvikling!$CC$7:$KP$63,AD$3)&gt;0,HLOOKUP($BT559,Prisudvikling!$CC$7:$KP$63,AD$3),"")</f>
        <v/>
      </c>
      <c r="AE559" s="32" t="str">
        <f>IF(HLOOKUP($BT559,Prisudvikling!$CC$7:$KP$63,AE$3)&gt;0,HLOOKUP($BT559,Prisudvikling!$CC$7:$KP$63,AE$3),"")</f>
        <v/>
      </c>
      <c r="AF559" s="32" t="str">
        <f>IF(HLOOKUP($BT559,Prisudvikling!$CC$7:$KP$63,AF$3)&gt;0,HLOOKUP($BT559,Prisudvikling!$CC$7:$KP$63,AF$3),"")</f>
        <v xml:space="preserve"> </v>
      </c>
      <c r="AG559" s="32" t="str">
        <f>IF(HLOOKUP($BT559,Prisudvikling!$CC$7:$KP$63,AG$3)&gt;0,HLOOKUP($BT559,Prisudvikling!$CC$7:$KP$63,AG$3),"")</f>
        <v xml:space="preserve"> </v>
      </c>
      <c r="AH559" s="32" t="str">
        <f>IF(HLOOKUP($BT559,Prisudvikling!$CC$7:$KP$63,AH$3)&gt;0,HLOOKUP($BT559,Prisudvikling!$CC$7:$KP$63,AH$3),"")</f>
        <v xml:space="preserve"> </v>
      </c>
      <c r="AI559" s="32" t="str">
        <f>IF(HLOOKUP($BT559,Prisudvikling!$CC$7:$KP$63,AI$3)&gt;0,HLOOKUP($BT559,Prisudvikling!$CC$7:$KP$63,AI$3),"")</f>
        <v xml:space="preserve"> </v>
      </c>
      <c r="AJ559" s="32" t="str">
        <f>IF(HLOOKUP($BT559,Prisudvikling!$CC$7:$KP$63,AJ$3)&gt;0,HLOOKUP($BT559,Prisudvikling!$CC$7:$KP$63,AJ$3),"")</f>
        <v xml:space="preserve"> </v>
      </c>
      <c r="AK559" s="32" t="str">
        <f>IF(HLOOKUP($BT559,Prisudvikling!$CC$7:$KP$63,AK$3)&gt;0,HLOOKUP($BT559,Prisudvikling!$CC$7:$KP$63,AK$3),"")</f>
        <v xml:space="preserve"> </v>
      </c>
      <c r="AL559" s="32" t="str">
        <f>IF(HLOOKUP($BT559,Prisudvikling!$CC$7:$KP$63,AL$3)&gt;0,HLOOKUP($BT559,Prisudvikling!$CC$7:$KP$63,AL$3),"")</f>
        <v/>
      </c>
      <c r="AM559" s="32" t="str">
        <f>IF(HLOOKUP($BT559,Prisudvikling!$CC$7:$KP$63,AM$3)&gt;0,HLOOKUP($BT559,Prisudvikling!$CC$7:$KP$63,AM$3),"")</f>
        <v/>
      </c>
      <c r="AN559" s="113" t="str">
        <f>IF(HLOOKUP($BT559,Prisudvikling!$CC$7:$KP$63,AN$3)&gt;0,HLOOKUP($BT559,Prisudvikling!$CC$7:$KP$63,AN$3),"")</f>
        <v/>
      </c>
      <c r="AO559" s="113" t="str">
        <f>IF(HLOOKUP($BT559,Prisudvikling!$CC$7:$KP$63,AO$3)&gt;0,HLOOKUP($BT559,Prisudvikling!$CC$7:$KP$63,AO$3),"")</f>
        <v xml:space="preserve"> </v>
      </c>
      <c r="AP559" s="113" t="str">
        <f>IF(HLOOKUP($BT559,Prisudvikling!$CC$7:$KP$63,AP$3)&gt;0,HLOOKUP($BT559,Prisudvikling!$CC$7:$KP$63,AP$3),"")</f>
        <v/>
      </c>
      <c r="AQ559" s="113" t="str">
        <f>IF(HLOOKUP($BT559,Prisudvikling!$CC$7:$KP$63,AQ$3)&gt;0,HLOOKUP($BT559,Prisudvikling!$CC$7:$KP$63,AQ$3),"")</f>
        <v/>
      </c>
      <c r="AR559" s="113" t="str">
        <f>IF(HLOOKUP($BT559,Prisudvikling!$CC$7:$KP$63,AR$3)&gt;0,HLOOKUP($BT559,Prisudvikling!$CC$7:$KP$63,AR$3),"")</f>
        <v xml:space="preserve"> </v>
      </c>
      <c r="AS559" s="113" t="str">
        <f>IF(HLOOKUP($BT559,Prisudvikling!$CC$7:$KP$63,AS$3)&gt;0,HLOOKUP($BT559,Prisudvikling!$CC$7:$KP$63,AS$3),"")</f>
        <v/>
      </c>
      <c r="AT559" s="113" t="str">
        <f>IF(HLOOKUP($BT559,Prisudvikling!$CC$7:$KP$63,AT$3)&gt;0,HLOOKUP($BT559,Prisudvikling!$CC$7:$KP$63,AT$3),"")</f>
        <v/>
      </c>
      <c r="AU559" s="113" t="str">
        <f>IF(HLOOKUP($BT559,Prisudvikling!$CC$7:$KP$63,AU$3)&gt;0,HLOOKUP($BT559,Prisudvikling!$CC$7:$KP$63,AU$3),"")</f>
        <v xml:space="preserve"> </v>
      </c>
      <c r="AV559" s="113" t="str">
        <f>IF(HLOOKUP($BT559,Prisudvikling!$CC$7:$KP$63,AV$3)&gt;0,HLOOKUP($BT559,Prisudvikling!$CC$7:$KP$63,AV$3),"")</f>
        <v/>
      </c>
      <c r="AW559" s="113" t="str">
        <f>IF(HLOOKUP($BT559,Prisudvikling!$CC$7:$KP$63,AW$3)&gt;0,HLOOKUP($BT559,Prisudvikling!$CC$7:$KP$63,AW$3),"")</f>
        <v/>
      </c>
      <c r="AX559" s="113" t="str">
        <f>IF(HLOOKUP($BT559,Prisudvikling!$CC$7:$KP$63,AX$3)&gt;0,HLOOKUP($BT559,Prisudvikling!$CC$7:$KP$63,AX$3),"")</f>
        <v xml:space="preserve"> </v>
      </c>
      <c r="BT559">
        <f t="shared" si="33"/>
        <v>236</v>
      </c>
    </row>
    <row r="560" spans="1:72" x14ac:dyDescent="0.2">
      <c r="A560" s="82">
        <f>IF(HLOOKUP($BT560,Prisudvikling!$CC$7:$KP$63,D$3)&gt;0,YEAR(C560),0)</f>
        <v>0</v>
      </c>
      <c r="B560" s="82">
        <f>IF(HLOOKUP($BT560,Prisudvikling!$CC$7:$KP$63,D$3)&gt;0,MONTH(C560),0)</f>
        <v>0</v>
      </c>
      <c r="C560" s="65" t="str">
        <f>IF(HLOOKUP($BT560,Prisudvikling!$CC$7:$KP$63,D$3)&gt;0,HLOOKUP($BT560,Prisudvikling!$CC$7:$KP$63,C$3),"")</f>
        <v/>
      </c>
      <c r="D560" s="105" t="str">
        <f>IF(HLOOKUP($BT560,Prisudvikling!$CC$7:$KP$63,D$3)&gt;0,HLOOKUP($BT560,Prisudvikling!$CC$7:$KP$63,D$3),"")</f>
        <v/>
      </c>
      <c r="E560" s="105" t="str">
        <f>IF(HLOOKUP($BT560,Prisudvikling!$CC$7:$KP$63,E$3)&gt;0,HLOOKUP($BT560,Prisudvikling!$CC$7:$KP$63,E$3),"")</f>
        <v/>
      </c>
      <c r="F560" s="105" t="str">
        <f>IF(HLOOKUP($BT560,Prisudvikling!$CC$7:$KP$63,F$3)&gt;0,HLOOKUP($BT560,Prisudvikling!$CC$7:$KP$63,F$3),"")</f>
        <v/>
      </c>
      <c r="G560" s="105" t="str">
        <f>IF(HLOOKUP($BT560,Prisudvikling!$CC$7:$KP$63,G$3)&gt;0,HLOOKUP($BT560,Prisudvikling!$CC$7:$KP$63,G$3),"")</f>
        <v/>
      </c>
      <c r="H560" s="105" t="str">
        <f>IF(HLOOKUP($BT560,Prisudvikling!$CC$7:$KP$63,H$3)&gt;0,HLOOKUP($BT560,Prisudvikling!$CC$7:$KP$63,H$3),"")</f>
        <v/>
      </c>
      <c r="I560" s="105" t="str">
        <f>IF(HLOOKUP($BT560,Prisudvikling!$CC$7:$KP$63,I$3)&gt;0,HLOOKUP($BT560,Prisudvikling!$CC$7:$KP$63,I$3),"")</f>
        <v/>
      </c>
      <c r="J560" s="105" t="str">
        <f>IF(HLOOKUP($BT560,Prisudvikling!$CC$7:$KP$63,J$3)&gt;0,HLOOKUP($BT560,Prisudvikling!$CC$7:$KP$63,J$3),"")</f>
        <v/>
      </c>
      <c r="K560" s="105" t="str">
        <f>IF(HLOOKUP($BT560,Prisudvikling!$CC$7:$KP$63,K$3)&gt;0,HLOOKUP($BT560,Prisudvikling!$CC$7:$KP$63,K$3),"")</f>
        <v/>
      </c>
      <c r="L560" s="105" t="str">
        <f>IF(HLOOKUP($BT560,Prisudvikling!$CC$7:$KP$63,L$3)&gt;0,HLOOKUP($BT560,Prisudvikling!$CC$7:$KP$63,L$3),"")</f>
        <v/>
      </c>
      <c r="M560" s="105" t="str">
        <f>IF(HLOOKUP($BT560,Prisudvikling!$CC$7:$KP$63,M$3)&gt;0,HLOOKUP($BT560,Prisudvikling!$CC$7:$KP$63,M$3),"")</f>
        <v/>
      </c>
      <c r="N560" s="105" t="str">
        <f>IF(HLOOKUP($BT560,Prisudvikling!$CC$7:$KP$63,N$3)&gt;0,HLOOKUP($BT560,Prisudvikling!$CC$7:$KP$63,N$3),"")</f>
        <v/>
      </c>
      <c r="O560" s="105" t="str">
        <f>IF(HLOOKUP($BT560,Prisudvikling!$CC$7:$KP$63,O$3)&gt;0,HLOOKUP($BT560,Prisudvikling!$CC$7:$KP$63,O$3),"")</f>
        <v/>
      </c>
      <c r="P560" s="105" t="str">
        <f>IF(HLOOKUP($BT560,Prisudvikling!$CC$7:$KP$63,P$3)&gt;0,HLOOKUP($BT560,Prisudvikling!$CC$7:$KP$63,P$3),"")</f>
        <v/>
      </c>
      <c r="Q560" s="105" t="str">
        <f>IF(HLOOKUP($BT560,Prisudvikling!$CC$7:$KP$63,Q$3)&gt;0,HLOOKUP($BT560,Prisudvikling!$CC$7:$KP$63,Q$3),"")</f>
        <v/>
      </c>
      <c r="R560" s="105" t="str">
        <f>IF(HLOOKUP($BT560,Prisudvikling!$CC$7:$KP$63,R$3)&gt;0,HLOOKUP($BT560,Prisudvikling!$CC$7:$KP$63,R$3),"")</f>
        <v/>
      </c>
      <c r="S560" s="105" t="str">
        <f>IF(HLOOKUP($BT560,Prisudvikling!$CC$7:$KP$63,S$3)&gt;0,HLOOKUP($BT560,Prisudvikling!$CC$7:$KP$63,S$3),"")</f>
        <v/>
      </c>
      <c r="T560" s="105" t="str">
        <f>IF(HLOOKUP($BT560,Prisudvikling!$CC$7:$KP$63,T$3)&gt;0,HLOOKUP($BT560,Prisudvikling!$CC$7:$KP$63,T$3),"")</f>
        <v/>
      </c>
      <c r="U560" s="105" t="str">
        <f>IF(HLOOKUP($BT560,Prisudvikling!$CC$7:$KP$63,U$3)&gt;0,HLOOKUP($BT560,Prisudvikling!$CC$7:$KP$63,U$3),"")</f>
        <v/>
      </c>
      <c r="V560" s="105" t="str">
        <f>IF(HLOOKUP($BT560,Prisudvikling!$CC$7:$KP$63,V$3)&gt;0,HLOOKUP($BT560,Prisudvikling!$CC$7:$KP$63,V$3),"")</f>
        <v/>
      </c>
      <c r="W560" s="105" t="str">
        <f>IF(HLOOKUP($BT560,Prisudvikling!$CC$7:$KP$63,W$3)&gt;0,HLOOKUP($BT560,Prisudvikling!$CC$7:$KP$63,W$3),"")</f>
        <v/>
      </c>
      <c r="X560" s="32" t="str">
        <f>IF(HLOOKUP($BT560,Prisudvikling!$CC$7:$KP$63,X$3)&gt;0,HLOOKUP($BT560,Prisudvikling!$CC$7:$KP$63,X$3),"")</f>
        <v/>
      </c>
      <c r="Y560" s="32" t="str">
        <f>IF(HLOOKUP($BT560,Prisudvikling!$CC$7:$KP$63,Y$3)&gt;0,HLOOKUP($BT560,Prisudvikling!$CC$7:$KP$63,Y$3),"")</f>
        <v/>
      </c>
      <c r="Z560" s="32" t="str">
        <f>IF(HLOOKUP($BT560,Prisudvikling!$CC$7:$KP$63,Z$3)&gt;0,HLOOKUP($BT560,Prisudvikling!$CC$7:$KP$63,Z$3),"")</f>
        <v/>
      </c>
      <c r="AA560" s="32" t="str">
        <f>IF(HLOOKUP($BT560,Prisudvikling!$CC$7:$KP$63,AA$3)&gt;0,HLOOKUP($BT560,Prisudvikling!$CC$7:$KP$63,AA$3),"")</f>
        <v/>
      </c>
      <c r="AB560" s="32" t="str">
        <f>IF(HLOOKUP($BT560,Prisudvikling!$CC$7:$KP$63,AB$3)&gt;0,HLOOKUP($BT560,Prisudvikling!$CC$7:$KP$63,AB$3),"")</f>
        <v/>
      </c>
      <c r="AC560" s="32" t="str">
        <f>IF(HLOOKUP($BT560,Prisudvikling!$CC$7:$KP$63,AC$3)&gt;0,HLOOKUP($BT560,Prisudvikling!$CC$7:$KP$63,AC$3),"")</f>
        <v/>
      </c>
      <c r="AD560" s="32" t="str">
        <f>IF(HLOOKUP($BT560,Prisudvikling!$CC$7:$KP$63,AD$3)&gt;0,HLOOKUP($BT560,Prisudvikling!$CC$7:$KP$63,AD$3),"")</f>
        <v/>
      </c>
      <c r="AE560" s="32" t="str">
        <f>IF(HLOOKUP($BT560,Prisudvikling!$CC$7:$KP$63,AE$3)&gt;0,HLOOKUP($BT560,Prisudvikling!$CC$7:$KP$63,AE$3),"")</f>
        <v/>
      </c>
      <c r="AF560" s="32" t="str">
        <f>IF(HLOOKUP($BT560,Prisudvikling!$CC$7:$KP$63,AF$3)&gt;0,HLOOKUP($BT560,Prisudvikling!$CC$7:$KP$63,AF$3),"")</f>
        <v xml:space="preserve"> </v>
      </c>
      <c r="AG560" s="32" t="str">
        <f>IF(HLOOKUP($BT560,Prisudvikling!$CC$7:$KP$63,AG$3)&gt;0,HLOOKUP($BT560,Prisudvikling!$CC$7:$KP$63,AG$3),"")</f>
        <v xml:space="preserve"> </v>
      </c>
      <c r="AH560" s="32" t="str">
        <f>IF(HLOOKUP($BT560,Prisudvikling!$CC$7:$KP$63,AH$3)&gt;0,HLOOKUP($BT560,Prisudvikling!$CC$7:$KP$63,AH$3),"")</f>
        <v xml:space="preserve"> </v>
      </c>
      <c r="AI560" s="32" t="str">
        <f>IF(HLOOKUP($BT560,Prisudvikling!$CC$7:$KP$63,AI$3)&gt;0,HLOOKUP($BT560,Prisudvikling!$CC$7:$KP$63,AI$3),"")</f>
        <v xml:space="preserve"> </v>
      </c>
      <c r="AJ560" s="32" t="str">
        <f>IF(HLOOKUP($BT560,Prisudvikling!$CC$7:$KP$63,AJ$3)&gt;0,HLOOKUP($BT560,Prisudvikling!$CC$7:$KP$63,AJ$3),"")</f>
        <v xml:space="preserve"> </v>
      </c>
      <c r="AK560" s="32" t="str">
        <f>IF(HLOOKUP($BT560,Prisudvikling!$CC$7:$KP$63,AK$3)&gt;0,HLOOKUP($BT560,Prisudvikling!$CC$7:$KP$63,AK$3),"")</f>
        <v xml:space="preserve"> </v>
      </c>
      <c r="AL560" s="32" t="str">
        <f>IF(HLOOKUP($BT560,Prisudvikling!$CC$7:$KP$63,AL$3)&gt;0,HLOOKUP($BT560,Prisudvikling!$CC$7:$KP$63,AL$3),"")</f>
        <v/>
      </c>
      <c r="AM560" s="32" t="str">
        <f>IF(HLOOKUP($BT560,Prisudvikling!$CC$7:$KP$63,AM$3)&gt;0,HLOOKUP($BT560,Prisudvikling!$CC$7:$KP$63,AM$3),"")</f>
        <v/>
      </c>
      <c r="AN560" s="113" t="str">
        <f>IF(HLOOKUP($BT560,Prisudvikling!$CC$7:$KP$63,AN$3)&gt;0,HLOOKUP($BT560,Prisudvikling!$CC$7:$KP$63,AN$3),"")</f>
        <v/>
      </c>
      <c r="AO560" s="113" t="str">
        <f>IF(HLOOKUP($BT560,Prisudvikling!$CC$7:$KP$63,AO$3)&gt;0,HLOOKUP($BT560,Prisudvikling!$CC$7:$KP$63,AO$3),"")</f>
        <v xml:space="preserve"> </v>
      </c>
      <c r="AP560" s="113" t="str">
        <f>IF(HLOOKUP($BT560,Prisudvikling!$CC$7:$KP$63,AP$3)&gt;0,HLOOKUP($BT560,Prisudvikling!$CC$7:$KP$63,AP$3),"")</f>
        <v/>
      </c>
      <c r="AQ560" s="113" t="str">
        <f>IF(HLOOKUP($BT560,Prisudvikling!$CC$7:$KP$63,AQ$3)&gt;0,HLOOKUP($BT560,Prisudvikling!$CC$7:$KP$63,AQ$3),"")</f>
        <v/>
      </c>
      <c r="AR560" s="113" t="str">
        <f>IF(HLOOKUP($BT560,Prisudvikling!$CC$7:$KP$63,AR$3)&gt;0,HLOOKUP($BT560,Prisudvikling!$CC$7:$KP$63,AR$3),"")</f>
        <v xml:space="preserve"> </v>
      </c>
      <c r="AS560" s="113" t="str">
        <f>IF(HLOOKUP($BT560,Prisudvikling!$CC$7:$KP$63,AS$3)&gt;0,HLOOKUP($BT560,Prisudvikling!$CC$7:$KP$63,AS$3),"")</f>
        <v/>
      </c>
      <c r="AT560" s="113" t="str">
        <f>IF(HLOOKUP($BT560,Prisudvikling!$CC$7:$KP$63,AT$3)&gt;0,HLOOKUP($BT560,Prisudvikling!$CC$7:$KP$63,AT$3),"")</f>
        <v/>
      </c>
      <c r="AU560" s="113" t="str">
        <f>IF(HLOOKUP($BT560,Prisudvikling!$CC$7:$KP$63,AU$3)&gt;0,HLOOKUP($BT560,Prisudvikling!$CC$7:$KP$63,AU$3),"")</f>
        <v xml:space="preserve"> </v>
      </c>
      <c r="AV560" s="113" t="str">
        <f>IF(HLOOKUP($BT560,Prisudvikling!$CC$7:$KP$63,AV$3)&gt;0,HLOOKUP($BT560,Prisudvikling!$CC$7:$KP$63,AV$3),"")</f>
        <v/>
      </c>
      <c r="AW560" s="113" t="str">
        <f>IF(HLOOKUP($BT560,Prisudvikling!$CC$7:$KP$63,AW$3)&gt;0,HLOOKUP($BT560,Prisudvikling!$CC$7:$KP$63,AW$3),"")</f>
        <v/>
      </c>
      <c r="AX560" s="113" t="str">
        <f>IF(HLOOKUP($BT560,Prisudvikling!$CC$7:$KP$63,AX$3)&gt;0,HLOOKUP($BT560,Prisudvikling!$CC$7:$KP$63,AX$3),"")</f>
        <v xml:space="preserve"> </v>
      </c>
      <c r="BT560">
        <f t="shared" si="33"/>
        <v>237</v>
      </c>
    </row>
    <row r="561" spans="1:72" x14ac:dyDescent="0.2">
      <c r="A561" s="82">
        <f>IF(HLOOKUP($BT561,Prisudvikling!$CC$7:$KP$63,D$3)&gt;0,YEAR(C561),0)</f>
        <v>0</v>
      </c>
      <c r="B561" s="82">
        <f>IF(HLOOKUP($BT561,Prisudvikling!$CC$7:$KP$63,D$3)&gt;0,MONTH(C561),0)</f>
        <v>0</v>
      </c>
      <c r="C561" s="65" t="str">
        <f>IF(HLOOKUP($BT561,Prisudvikling!$CC$7:$KP$63,D$3)&gt;0,HLOOKUP($BT561,Prisudvikling!$CC$7:$KP$63,C$3),"")</f>
        <v/>
      </c>
      <c r="D561" s="105" t="str">
        <f>IF(HLOOKUP($BT561,Prisudvikling!$CC$7:$KP$63,D$3)&gt;0,HLOOKUP($BT561,Prisudvikling!$CC$7:$KP$63,D$3),"")</f>
        <v/>
      </c>
      <c r="E561" s="105" t="str">
        <f>IF(HLOOKUP($BT561,Prisudvikling!$CC$7:$KP$63,E$3)&gt;0,HLOOKUP($BT561,Prisudvikling!$CC$7:$KP$63,E$3),"")</f>
        <v/>
      </c>
      <c r="F561" s="105" t="str">
        <f>IF(HLOOKUP($BT561,Prisudvikling!$CC$7:$KP$63,F$3)&gt;0,HLOOKUP($BT561,Prisudvikling!$CC$7:$KP$63,F$3),"")</f>
        <v/>
      </c>
      <c r="G561" s="105" t="str">
        <f>IF(HLOOKUP($BT561,Prisudvikling!$CC$7:$KP$63,G$3)&gt;0,HLOOKUP($BT561,Prisudvikling!$CC$7:$KP$63,G$3),"")</f>
        <v/>
      </c>
      <c r="H561" s="105" t="str">
        <f>IF(HLOOKUP($BT561,Prisudvikling!$CC$7:$KP$63,H$3)&gt;0,HLOOKUP($BT561,Prisudvikling!$CC$7:$KP$63,H$3),"")</f>
        <v/>
      </c>
      <c r="I561" s="105" t="str">
        <f>IF(HLOOKUP($BT561,Prisudvikling!$CC$7:$KP$63,I$3)&gt;0,HLOOKUP($BT561,Prisudvikling!$CC$7:$KP$63,I$3),"")</f>
        <v/>
      </c>
      <c r="J561" s="105" t="str">
        <f>IF(HLOOKUP($BT561,Prisudvikling!$CC$7:$KP$63,J$3)&gt;0,HLOOKUP($BT561,Prisudvikling!$CC$7:$KP$63,J$3),"")</f>
        <v/>
      </c>
      <c r="K561" s="105" t="str">
        <f>IF(HLOOKUP($BT561,Prisudvikling!$CC$7:$KP$63,K$3)&gt;0,HLOOKUP($BT561,Prisudvikling!$CC$7:$KP$63,K$3),"")</f>
        <v/>
      </c>
      <c r="L561" s="105" t="str">
        <f>IF(HLOOKUP($BT561,Prisudvikling!$CC$7:$KP$63,L$3)&gt;0,HLOOKUP($BT561,Prisudvikling!$CC$7:$KP$63,L$3),"")</f>
        <v/>
      </c>
      <c r="M561" s="105" t="str">
        <f>IF(HLOOKUP($BT561,Prisudvikling!$CC$7:$KP$63,M$3)&gt;0,HLOOKUP($BT561,Prisudvikling!$CC$7:$KP$63,M$3),"")</f>
        <v/>
      </c>
      <c r="N561" s="105" t="str">
        <f>IF(HLOOKUP($BT561,Prisudvikling!$CC$7:$KP$63,N$3)&gt;0,HLOOKUP($BT561,Prisudvikling!$CC$7:$KP$63,N$3),"")</f>
        <v/>
      </c>
      <c r="O561" s="105" t="str">
        <f>IF(HLOOKUP($BT561,Prisudvikling!$CC$7:$KP$63,O$3)&gt;0,HLOOKUP($BT561,Prisudvikling!$CC$7:$KP$63,O$3),"")</f>
        <v/>
      </c>
      <c r="P561" s="105" t="str">
        <f>IF(HLOOKUP($BT561,Prisudvikling!$CC$7:$KP$63,P$3)&gt;0,HLOOKUP($BT561,Prisudvikling!$CC$7:$KP$63,P$3),"")</f>
        <v/>
      </c>
      <c r="Q561" s="105" t="str">
        <f>IF(HLOOKUP($BT561,Prisudvikling!$CC$7:$KP$63,Q$3)&gt;0,HLOOKUP($BT561,Prisudvikling!$CC$7:$KP$63,Q$3),"")</f>
        <v/>
      </c>
      <c r="R561" s="105" t="str">
        <f>IF(HLOOKUP($BT561,Prisudvikling!$CC$7:$KP$63,R$3)&gt;0,HLOOKUP($BT561,Prisudvikling!$CC$7:$KP$63,R$3),"")</f>
        <v/>
      </c>
      <c r="S561" s="105" t="str">
        <f>IF(HLOOKUP($BT561,Prisudvikling!$CC$7:$KP$63,S$3)&gt;0,HLOOKUP($BT561,Prisudvikling!$CC$7:$KP$63,S$3),"")</f>
        <v/>
      </c>
      <c r="T561" s="105" t="str">
        <f>IF(HLOOKUP($BT561,Prisudvikling!$CC$7:$KP$63,T$3)&gt;0,HLOOKUP($BT561,Prisudvikling!$CC$7:$KP$63,T$3),"")</f>
        <v/>
      </c>
      <c r="U561" s="105" t="str">
        <f>IF(HLOOKUP($BT561,Prisudvikling!$CC$7:$KP$63,U$3)&gt;0,HLOOKUP($BT561,Prisudvikling!$CC$7:$KP$63,U$3),"")</f>
        <v/>
      </c>
      <c r="V561" s="105" t="str">
        <f>IF(HLOOKUP($BT561,Prisudvikling!$CC$7:$KP$63,V$3)&gt;0,HLOOKUP($BT561,Prisudvikling!$CC$7:$KP$63,V$3),"")</f>
        <v/>
      </c>
      <c r="W561" s="105" t="str">
        <f>IF(HLOOKUP($BT561,Prisudvikling!$CC$7:$KP$63,W$3)&gt;0,HLOOKUP($BT561,Prisudvikling!$CC$7:$KP$63,W$3),"")</f>
        <v/>
      </c>
      <c r="X561" s="32" t="str">
        <f>IF(HLOOKUP($BT561,Prisudvikling!$CC$7:$KP$63,X$3)&gt;0,HLOOKUP($BT561,Prisudvikling!$CC$7:$KP$63,X$3),"")</f>
        <v/>
      </c>
      <c r="Y561" s="32" t="str">
        <f>IF(HLOOKUP($BT561,Prisudvikling!$CC$7:$KP$63,Y$3)&gt;0,HLOOKUP($BT561,Prisudvikling!$CC$7:$KP$63,Y$3),"")</f>
        <v/>
      </c>
      <c r="Z561" s="32" t="str">
        <f>IF(HLOOKUP($BT561,Prisudvikling!$CC$7:$KP$63,Z$3)&gt;0,HLOOKUP($BT561,Prisudvikling!$CC$7:$KP$63,Z$3),"")</f>
        <v/>
      </c>
      <c r="AA561" s="32" t="str">
        <f>IF(HLOOKUP($BT561,Prisudvikling!$CC$7:$KP$63,AA$3)&gt;0,HLOOKUP($BT561,Prisudvikling!$CC$7:$KP$63,AA$3),"")</f>
        <v/>
      </c>
      <c r="AB561" s="32" t="str">
        <f>IF(HLOOKUP($BT561,Prisudvikling!$CC$7:$KP$63,AB$3)&gt;0,HLOOKUP($BT561,Prisudvikling!$CC$7:$KP$63,AB$3),"")</f>
        <v/>
      </c>
      <c r="AC561" s="32" t="str">
        <f>IF(HLOOKUP($BT561,Prisudvikling!$CC$7:$KP$63,AC$3)&gt;0,HLOOKUP($BT561,Prisudvikling!$CC$7:$KP$63,AC$3),"")</f>
        <v/>
      </c>
      <c r="AD561" s="32" t="str">
        <f>IF(HLOOKUP($BT561,Prisudvikling!$CC$7:$KP$63,AD$3)&gt;0,HLOOKUP($BT561,Prisudvikling!$CC$7:$KP$63,AD$3),"")</f>
        <v/>
      </c>
      <c r="AE561" s="32" t="str">
        <f>IF(HLOOKUP($BT561,Prisudvikling!$CC$7:$KP$63,AE$3)&gt;0,HLOOKUP($BT561,Prisudvikling!$CC$7:$KP$63,AE$3),"")</f>
        <v/>
      </c>
      <c r="AF561" s="32" t="str">
        <f>IF(HLOOKUP($BT561,Prisudvikling!$CC$7:$KP$63,AF$3)&gt;0,HLOOKUP($BT561,Prisudvikling!$CC$7:$KP$63,AF$3),"")</f>
        <v xml:space="preserve"> </v>
      </c>
      <c r="AG561" s="32" t="str">
        <f>IF(HLOOKUP($BT561,Prisudvikling!$CC$7:$KP$63,AG$3)&gt;0,HLOOKUP($BT561,Prisudvikling!$CC$7:$KP$63,AG$3),"")</f>
        <v xml:space="preserve"> </v>
      </c>
      <c r="AH561" s="32" t="str">
        <f>IF(HLOOKUP($BT561,Prisudvikling!$CC$7:$KP$63,AH$3)&gt;0,HLOOKUP($BT561,Prisudvikling!$CC$7:$KP$63,AH$3),"")</f>
        <v xml:space="preserve"> </v>
      </c>
      <c r="AI561" s="32" t="str">
        <f>IF(HLOOKUP($BT561,Prisudvikling!$CC$7:$KP$63,AI$3)&gt;0,HLOOKUP($BT561,Prisudvikling!$CC$7:$KP$63,AI$3),"")</f>
        <v xml:space="preserve"> </v>
      </c>
      <c r="AJ561" s="32" t="str">
        <f>IF(HLOOKUP($BT561,Prisudvikling!$CC$7:$KP$63,AJ$3)&gt;0,HLOOKUP($BT561,Prisudvikling!$CC$7:$KP$63,AJ$3),"")</f>
        <v xml:space="preserve"> </v>
      </c>
      <c r="AK561" s="32" t="str">
        <f>IF(HLOOKUP($BT561,Prisudvikling!$CC$7:$KP$63,AK$3)&gt;0,HLOOKUP($BT561,Prisudvikling!$CC$7:$KP$63,AK$3),"")</f>
        <v xml:space="preserve"> </v>
      </c>
      <c r="AL561" s="32" t="str">
        <f>IF(HLOOKUP($BT561,Prisudvikling!$CC$7:$KP$63,AL$3)&gt;0,HLOOKUP($BT561,Prisudvikling!$CC$7:$KP$63,AL$3),"")</f>
        <v/>
      </c>
      <c r="AM561" s="32" t="str">
        <f>IF(HLOOKUP($BT561,Prisudvikling!$CC$7:$KP$63,AM$3)&gt;0,HLOOKUP($BT561,Prisudvikling!$CC$7:$KP$63,AM$3),"")</f>
        <v/>
      </c>
      <c r="AN561" s="113" t="str">
        <f>IF(HLOOKUP($BT561,Prisudvikling!$CC$7:$KP$63,AN$3)&gt;0,HLOOKUP($BT561,Prisudvikling!$CC$7:$KP$63,AN$3),"")</f>
        <v/>
      </c>
      <c r="AO561" s="113" t="str">
        <f>IF(HLOOKUP($BT561,Prisudvikling!$CC$7:$KP$63,AO$3)&gt;0,HLOOKUP($BT561,Prisudvikling!$CC$7:$KP$63,AO$3),"")</f>
        <v xml:space="preserve"> </v>
      </c>
      <c r="AP561" s="113" t="str">
        <f>IF(HLOOKUP($BT561,Prisudvikling!$CC$7:$KP$63,AP$3)&gt;0,HLOOKUP($BT561,Prisudvikling!$CC$7:$KP$63,AP$3),"")</f>
        <v/>
      </c>
      <c r="AQ561" s="113" t="str">
        <f>IF(HLOOKUP($BT561,Prisudvikling!$CC$7:$KP$63,AQ$3)&gt;0,HLOOKUP($BT561,Prisudvikling!$CC$7:$KP$63,AQ$3),"")</f>
        <v/>
      </c>
      <c r="AR561" s="113" t="str">
        <f>IF(HLOOKUP($BT561,Prisudvikling!$CC$7:$KP$63,AR$3)&gt;0,HLOOKUP($BT561,Prisudvikling!$CC$7:$KP$63,AR$3),"")</f>
        <v xml:space="preserve"> </v>
      </c>
      <c r="AS561" s="113" t="str">
        <f>IF(HLOOKUP($BT561,Prisudvikling!$CC$7:$KP$63,AS$3)&gt;0,HLOOKUP($BT561,Prisudvikling!$CC$7:$KP$63,AS$3),"")</f>
        <v/>
      </c>
      <c r="AT561" s="113" t="str">
        <f>IF(HLOOKUP($BT561,Prisudvikling!$CC$7:$KP$63,AT$3)&gt;0,HLOOKUP($BT561,Prisudvikling!$CC$7:$KP$63,AT$3),"")</f>
        <v/>
      </c>
      <c r="AU561" s="113" t="str">
        <f>IF(HLOOKUP($BT561,Prisudvikling!$CC$7:$KP$63,AU$3)&gt;0,HLOOKUP($BT561,Prisudvikling!$CC$7:$KP$63,AU$3),"")</f>
        <v xml:space="preserve"> </v>
      </c>
      <c r="AV561" s="113" t="str">
        <f>IF(HLOOKUP($BT561,Prisudvikling!$CC$7:$KP$63,AV$3)&gt;0,HLOOKUP($BT561,Prisudvikling!$CC$7:$KP$63,AV$3),"")</f>
        <v/>
      </c>
      <c r="AW561" s="113" t="str">
        <f>IF(HLOOKUP($BT561,Prisudvikling!$CC$7:$KP$63,AW$3)&gt;0,HLOOKUP($BT561,Prisudvikling!$CC$7:$KP$63,AW$3),"")</f>
        <v/>
      </c>
      <c r="AX561" s="113" t="str">
        <f>IF(HLOOKUP($BT561,Prisudvikling!$CC$7:$KP$63,AX$3)&gt;0,HLOOKUP($BT561,Prisudvikling!$CC$7:$KP$63,AX$3),"")</f>
        <v xml:space="preserve"> </v>
      </c>
      <c r="BT561">
        <f t="shared" si="33"/>
        <v>238</v>
      </c>
    </row>
    <row r="562" spans="1:72" x14ac:dyDescent="0.2">
      <c r="A562" s="82">
        <f>IF(HLOOKUP($BT562,Prisudvikling!$CC$7:$KP$63,D$3)&gt;0,YEAR(C562),0)</f>
        <v>0</v>
      </c>
      <c r="B562" s="82">
        <f>IF(HLOOKUP($BT562,Prisudvikling!$CC$7:$KP$63,D$3)&gt;0,MONTH(C562),0)</f>
        <v>0</v>
      </c>
      <c r="C562" s="65" t="str">
        <f>IF(HLOOKUP($BT562,Prisudvikling!$CC$7:$KP$63,D$3)&gt;0,HLOOKUP($BT562,Prisudvikling!$CC$7:$KP$63,C$3),"")</f>
        <v/>
      </c>
      <c r="D562" s="105" t="str">
        <f>IF(HLOOKUP($BT562,Prisudvikling!$CC$7:$KP$63,D$3)&gt;0,HLOOKUP($BT562,Prisudvikling!$CC$7:$KP$63,D$3),"")</f>
        <v/>
      </c>
      <c r="E562" s="105" t="str">
        <f>IF(HLOOKUP($BT562,Prisudvikling!$CC$7:$KP$63,E$3)&gt;0,HLOOKUP($BT562,Prisudvikling!$CC$7:$KP$63,E$3),"")</f>
        <v/>
      </c>
      <c r="F562" s="105" t="str">
        <f>IF(HLOOKUP($BT562,Prisudvikling!$CC$7:$KP$63,F$3)&gt;0,HLOOKUP($BT562,Prisudvikling!$CC$7:$KP$63,F$3),"")</f>
        <v/>
      </c>
      <c r="G562" s="105" t="str">
        <f>IF(HLOOKUP($BT562,Prisudvikling!$CC$7:$KP$63,G$3)&gt;0,HLOOKUP($BT562,Prisudvikling!$CC$7:$KP$63,G$3),"")</f>
        <v/>
      </c>
      <c r="H562" s="105" t="str">
        <f>IF(HLOOKUP($BT562,Prisudvikling!$CC$7:$KP$63,H$3)&gt;0,HLOOKUP($BT562,Prisudvikling!$CC$7:$KP$63,H$3),"")</f>
        <v/>
      </c>
      <c r="I562" s="105" t="str">
        <f>IF(HLOOKUP($BT562,Prisudvikling!$CC$7:$KP$63,I$3)&gt;0,HLOOKUP($BT562,Prisudvikling!$CC$7:$KP$63,I$3),"")</f>
        <v/>
      </c>
      <c r="J562" s="105" t="str">
        <f>IF(HLOOKUP($BT562,Prisudvikling!$CC$7:$KP$63,J$3)&gt;0,HLOOKUP($BT562,Prisudvikling!$CC$7:$KP$63,J$3),"")</f>
        <v/>
      </c>
      <c r="K562" s="105" t="str">
        <f>IF(HLOOKUP($BT562,Prisudvikling!$CC$7:$KP$63,K$3)&gt;0,HLOOKUP($BT562,Prisudvikling!$CC$7:$KP$63,K$3),"")</f>
        <v/>
      </c>
      <c r="L562" s="105" t="str">
        <f>IF(HLOOKUP($BT562,Prisudvikling!$CC$7:$KP$63,L$3)&gt;0,HLOOKUP($BT562,Prisudvikling!$CC$7:$KP$63,L$3),"")</f>
        <v/>
      </c>
      <c r="M562" s="105" t="str">
        <f>IF(HLOOKUP($BT562,Prisudvikling!$CC$7:$KP$63,M$3)&gt;0,HLOOKUP($BT562,Prisudvikling!$CC$7:$KP$63,M$3),"")</f>
        <v/>
      </c>
      <c r="N562" s="105" t="str">
        <f>IF(HLOOKUP($BT562,Prisudvikling!$CC$7:$KP$63,N$3)&gt;0,HLOOKUP($BT562,Prisudvikling!$CC$7:$KP$63,N$3),"")</f>
        <v/>
      </c>
      <c r="O562" s="105" t="str">
        <f>IF(HLOOKUP($BT562,Prisudvikling!$CC$7:$KP$63,O$3)&gt;0,HLOOKUP($BT562,Prisudvikling!$CC$7:$KP$63,O$3),"")</f>
        <v/>
      </c>
      <c r="P562" s="105" t="str">
        <f>IF(HLOOKUP($BT562,Prisudvikling!$CC$7:$KP$63,P$3)&gt;0,HLOOKUP($BT562,Prisudvikling!$CC$7:$KP$63,P$3),"")</f>
        <v/>
      </c>
      <c r="Q562" s="105" t="str">
        <f>IF(HLOOKUP($BT562,Prisudvikling!$CC$7:$KP$63,Q$3)&gt;0,HLOOKUP($BT562,Prisudvikling!$CC$7:$KP$63,Q$3),"")</f>
        <v/>
      </c>
      <c r="R562" s="105" t="str">
        <f>IF(HLOOKUP($BT562,Prisudvikling!$CC$7:$KP$63,R$3)&gt;0,HLOOKUP($BT562,Prisudvikling!$CC$7:$KP$63,R$3),"")</f>
        <v/>
      </c>
      <c r="S562" s="105" t="str">
        <f>IF(HLOOKUP($BT562,Prisudvikling!$CC$7:$KP$63,S$3)&gt;0,HLOOKUP($BT562,Prisudvikling!$CC$7:$KP$63,S$3),"")</f>
        <v/>
      </c>
      <c r="T562" s="105" t="str">
        <f>IF(HLOOKUP($BT562,Prisudvikling!$CC$7:$KP$63,T$3)&gt;0,HLOOKUP($BT562,Prisudvikling!$CC$7:$KP$63,T$3),"")</f>
        <v/>
      </c>
      <c r="U562" s="105" t="str">
        <f>IF(HLOOKUP($BT562,Prisudvikling!$CC$7:$KP$63,U$3)&gt;0,HLOOKUP($BT562,Prisudvikling!$CC$7:$KP$63,U$3),"")</f>
        <v/>
      </c>
      <c r="V562" s="105" t="str">
        <f>IF(HLOOKUP($BT562,Prisudvikling!$CC$7:$KP$63,V$3)&gt;0,HLOOKUP($BT562,Prisudvikling!$CC$7:$KP$63,V$3),"")</f>
        <v/>
      </c>
      <c r="W562" s="105" t="str">
        <f>IF(HLOOKUP($BT562,Prisudvikling!$CC$7:$KP$63,W$3)&gt;0,HLOOKUP($BT562,Prisudvikling!$CC$7:$KP$63,W$3),"")</f>
        <v/>
      </c>
      <c r="X562" s="32" t="str">
        <f>IF(HLOOKUP($BT562,Prisudvikling!$CC$7:$KP$63,X$3)&gt;0,HLOOKUP($BT562,Prisudvikling!$CC$7:$KP$63,X$3),"")</f>
        <v/>
      </c>
      <c r="Y562" s="32" t="str">
        <f>IF(HLOOKUP($BT562,Prisudvikling!$CC$7:$KP$63,Y$3)&gt;0,HLOOKUP($BT562,Prisudvikling!$CC$7:$KP$63,Y$3),"")</f>
        <v/>
      </c>
      <c r="Z562" s="32" t="str">
        <f>IF(HLOOKUP($BT562,Prisudvikling!$CC$7:$KP$63,Z$3)&gt;0,HLOOKUP($BT562,Prisudvikling!$CC$7:$KP$63,Z$3),"")</f>
        <v/>
      </c>
      <c r="AA562" s="32" t="str">
        <f>IF(HLOOKUP($BT562,Prisudvikling!$CC$7:$KP$63,AA$3)&gt;0,HLOOKUP($BT562,Prisudvikling!$CC$7:$KP$63,AA$3),"")</f>
        <v/>
      </c>
      <c r="AB562" s="32" t="str">
        <f>IF(HLOOKUP($BT562,Prisudvikling!$CC$7:$KP$63,AB$3)&gt;0,HLOOKUP($BT562,Prisudvikling!$CC$7:$KP$63,AB$3),"")</f>
        <v/>
      </c>
      <c r="AC562" s="32" t="str">
        <f>IF(HLOOKUP($BT562,Prisudvikling!$CC$7:$KP$63,AC$3)&gt;0,HLOOKUP($BT562,Prisudvikling!$CC$7:$KP$63,AC$3),"")</f>
        <v/>
      </c>
      <c r="AD562" s="32" t="str">
        <f>IF(HLOOKUP($BT562,Prisudvikling!$CC$7:$KP$63,AD$3)&gt;0,HLOOKUP($BT562,Prisudvikling!$CC$7:$KP$63,AD$3),"")</f>
        <v/>
      </c>
      <c r="AE562" s="32" t="str">
        <f>IF(HLOOKUP($BT562,Prisudvikling!$CC$7:$KP$63,AE$3)&gt;0,HLOOKUP($BT562,Prisudvikling!$CC$7:$KP$63,AE$3),"")</f>
        <v/>
      </c>
      <c r="AF562" s="32" t="str">
        <f>IF(HLOOKUP($BT562,Prisudvikling!$CC$7:$KP$63,AF$3)&gt;0,HLOOKUP($BT562,Prisudvikling!$CC$7:$KP$63,AF$3),"")</f>
        <v xml:space="preserve"> </v>
      </c>
      <c r="AG562" s="32" t="str">
        <f>IF(HLOOKUP($BT562,Prisudvikling!$CC$7:$KP$63,AG$3)&gt;0,HLOOKUP($BT562,Prisudvikling!$CC$7:$KP$63,AG$3),"")</f>
        <v xml:space="preserve"> </v>
      </c>
      <c r="AH562" s="32" t="str">
        <f>IF(HLOOKUP($BT562,Prisudvikling!$CC$7:$KP$63,AH$3)&gt;0,HLOOKUP($BT562,Prisudvikling!$CC$7:$KP$63,AH$3),"")</f>
        <v xml:space="preserve"> </v>
      </c>
      <c r="AI562" s="32" t="str">
        <f>IF(HLOOKUP($BT562,Prisudvikling!$CC$7:$KP$63,AI$3)&gt;0,HLOOKUP($BT562,Prisudvikling!$CC$7:$KP$63,AI$3),"")</f>
        <v xml:space="preserve"> </v>
      </c>
      <c r="AJ562" s="32" t="str">
        <f>IF(HLOOKUP($BT562,Prisudvikling!$CC$7:$KP$63,AJ$3)&gt;0,HLOOKUP($BT562,Prisudvikling!$CC$7:$KP$63,AJ$3),"")</f>
        <v xml:space="preserve"> </v>
      </c>
      <c r="AK562" s="32" t="str">
        <f>IF(HLOOKUP($BT562,Prisudvikling!$CC$7:$KP$63,AK$3)&gt;0,HLOOKUP($BT562,Prisudvikling!$CC$7:$KP$63,AK$3),"")</f>
        <v xml:space="preserve"> </v>
      </c>
      <c r="AL562" s="32" t="str">
        <f>IF(HLOOKUP($BT562,Prisudvikling!$CC$7:$KP$63,AL$3)&gt;0,HLOOKUP($BT562,Prisudvikling!$CC$7:$KP$63,AL$3),"")</f>
        <v/>
      </c>
      <c r="AM562" s="32" t="str">
        <f>IF(HLOOKUP($BT562,Prisudvikling!$CC$7:$KP$63,AM$3)&gt;0,HLOOKUP($BT562,Prisudvikling!$CC$7:$KP$63,AM$3),"")</f>
        <v/>
      </c>
      <c r="AN562" s="113" t="str">
        <f>IF(HLOOKUP($BT562,Prisudvikling!$CC$7:$KP$63,AN$3)&gt;0,HLOOKUP($BT562,Prisudvikling!$CC$7:$KP$63,AN$3),"")</f>
        <v/>
      </c>
      <c r="AO562" s="113" t="str">
        <f>IF(HLOOKUP($BT562,Prisudvikling!$CC$7:$KP$63,AO$3)&gt;0,HLOOKUP($BT562,Prisudvikling!$CC$7:$KP$63,AO$3),"")</f>
        <v xml:space="preserve"> </v>
      </c>
      <c r="AP562" s="113" t="str">
        <f>IF(HLOOKUP($BT562,Prisudvikling!$CC$7:$KP$63,AP$3)&gt;0,HLOOKUP($BT562,Prisudvikling!$CC$7:$KP$63,AP$3),"")</f>
        <v/>
      </c>
      <c r="AQ562" s="113" t="str">
        <f>IF(HLOOKUP($BT562,Prisudvikling!$CC$7:$KP$63,AQ$3)&gt;0,HLOOKUP($BT562,Prisudvikling!$CC$7:$KP$63,AQ$3),"")</f>
        <v/>
      </c>
      <c r="AR562" s="113" t="str">
        <f>IF(HLOOKUP($BT562,Prisudvikling!$CC$7:$KP$63,AR$3)&gt;0,HLOOKUP($BT562,Prisudvikling!$CC$7:$KP$63,AR$3),"")</f>
        <v xml:space="preserve"> </v>
      </c>
      <c r="AS562" s="113" t="str">
        <f>IF(HLOOKUP($BT562,Prisudvikling!$CC$7:$KP$63,AS$3)&gt;0,HLOOKUP($BT562,Prisudvikling!$CC$7:$KP$63,AS$3),"")</f>
        <v/>
      </c>
      <c r="AT562" s="113" t="str">
        <f>IF(HLOOKUP($BT562,Prisudvikling!$CC$7:$KP$63,AT$3)&gt;0,HLOOKUP($BT562,Prisudvikling!$CC$7:$KP$63,AT$3),"")</f>
        <v/>
      </c>
      <c r="AU562" s="113" t="str">
        <f>IF(HLOOKUP($BT562,Prisudvikling!$CC$7:$KP$63,AU$3)&gt;0,HLOOKUP($BT562,Prisudvikling!$CC$7:$KP$63,AU$3),"")</f>
        <v xml:space="preserve"> </v>
      </c>
      <c r="AV562" s="113" t="str">
        <f>IF(HLOOKUP($BT562,Prisudvikling!$CC$7:$KP$63,AV$3)&gt;0,HLOOKUP($BT562,Prisudvikling!$CC$7:$KP$63,AV$3),"")</f>
        <v/>
      </c>
      <c r="AW562" s="113" t="str">
        <f>IF(HLOOKUP($BT562,Prisudvikling!$CC$7:$KP$63,AW$3)&gt;0,HLOOKUP($BT562,Prisudvikling!$CC$7:$KP$63,AW$3),"")</f>
        <v/>
      </c>
      <c r="AX562" s="113" t="str">
        <f>IF(HLOOKUP($BT562,Prisudvikling!$CC$7:$KP$63,AX$3)&gt;0,HLOOKUP($BT562,Prisudvikling!$CC$7:$KP$63,AX$3),"")</f>
        <v xml:space="preserve"> </v>
      </c>
      <c r="BT562">
        <f t="shared" si="33"/>
        <v>239</v>
      </c>
    </row>
    <row r="563" spans="1:72" x14ac:dyDescent="0.2">
      <c r="A563" s="82">
        <f>IF(HLOOKUP($BT563,Prisudvikling!$CC$7:$KP$63,D$3)&gt;0,YEAR(C563),0)</f>
        <v>0</v>
      </c>
      <c r="B563" s="82">
        <f>IF(HLOOKUP($BT563,Prisudvikling!$CC$7:$KP$63,D$3)&gt;0,MONTH(C563),0)</f>
        <v>0</v>
      </c>
      <c r="C563" s="65" t="str">
        <f>IF(HLOOKUP($BT563,Prisudvikling!$CC$7:$KP$63,D$3)&gt;0,HLOOKUP($BT563,Prisudvikling!$CC$7:$KP$63,C$3),"")</f>
        <v/>
      </c>
      <c r="D563" s="105" t="str">
        <f>IF(HLOOKUP($BT563,Prisudvikling!$CC$7:$KP$63,D$3)&gt;0,HLOOKUP($BT563,Prisudvikling!$CC$7:$KP$63,D$3),"")</f>
        <v/>
      </c>
      <c r="E563" s="105" t="str">
        <f>IF(HLOOKUP($BT563,Prisudvikling!$CC$7:$KP$63,E$3)&gt;0,HLOOKUP($BT563,Prisudvikling!$CC$7:$KP$63,E$3),"")</f>
        <v/>
      </c>
      <c r="F563" s="105" t="str">
        <f>IF(HLOOKUP($BT563,Prisudvikling!$CC$7:$KP$63,F$3)&gt;0,HLOOKUP($BT563,Prisudvikling!$CC$7:$KP$63,F$3),"")</f>
        <v/>
      </c>
      <c r="G563" s="105" t="str">
        <f>IF(HLOOKUP($BT563,Prisudvikling!$CC$7:$KP$63,G$3)&gt;0,HLOOKUP($BT563,Prisudvikling!$CC$7:$KP$63,G$3),"")</f>
        <v/>
      </c>
      <c r="H563" s="105" t="str">
        <f>IF(HLOOKUP($BT563,Prisudvikling!$CC$7:$KP$63,H$3)&gt;0,HLOOKUP($BT563,Prisudvikling!$CC$7:$KP$63,H$3),"")</f>
        <v/>
      </c>
      <c r="I563" s="105" t="str">
        <f>IF(HLOOKUP($BT563,Prisudvikling!$CC$7:$KP$63,I$3)&gt;0,HLOOKUP($BT563,Prisudvikling!$CC$7:$KP$63,I$3),"")</f>
        <v/>
      </c>
      <c r="J563" s="105" t="str">
        <f>IF(HLOOKUP($BT563,Prisudvikling!$CC$7:$KP$63,J$3)&gt;0,HLOOKUP($BT563,Prisudvikling!$CC$7:$KP$63,J$3),"")</f>
        <v/>
      </c>
      <c r="K563" s="105" t="str">
        <f>IF(HLOOKUP($BT563,Prisudvikling!$CC$7:$KP$63,K$3)&gt;0,HLOOKUP($BT563,Prisudvikling!$CC$7:$KP$63,K$3),"")</f>
        <v/>
      </c>
      <c r="L563" s="105" t="str">
        <f>IF(HLOOKUP($BT563,Prisudvikling!$CC$7:$KP$63,L$3)&gt;0,HLOOKUP($BT563,Prisudvikling!$CC$7:$KP$63,L$3),"")</f>
        <v/>
      </c>
      <c r="M563" s="105" t="str">
        <f>IF(HLOOKUP($BT563,Prisudvikling!$CC$7:$KP$63,M$3)&gt;0,HLOOKUP($BT563,Prisudvikling!$CC$7:$KP$63,M$3),"")</f>
        <v/>
      </c>
      <c r="N563" s="105" t="str">
        <f>IF(HLOOKUP($BT563,Prisudvikling!$CC$7:$KP$63,N$3)&gt;0,HLOOKUP($BT563,Prisudvikling!$CC$7:$KP$63,N$3),"")</f>
        <v/>
      </c>
      <c r="O563" s="105" t="str">
        <f>IF(HLOOKUP($BT563,Prisudvikling!$CC$7:$KP$63,O$3)&gt;0,HLOOKUP($BT563,Prisudvikling!$CC$7:$KP$63,O$3),"")</f>
        <v/>
      </c>
      <c r="P563" s="105" t="str">
        <f>IF(HLOOKUP($BT563,Prisudvikling!$CC$7:$KP$63,P$3)&gt;0,HLOOKUP($BT563,Prisudvikling!$CC$7:$KP$63,P$3),"")</f>
        <v/>
      </c>
      <c r="Q563" s="105" t="str">
        <f>IF(HLOOKUP($BT563,Prisudvikling!$CC$7:$KP$63,Q$3)&gt;0,HLOOKUP($BT563,Prisudvikling!$CC$7:$KP$63,Q$3),"")</f>
        <v/>
      </c>
      <c r="R563" s="105" t="str">
        <f>IF(HLOOKUP($BT563,Prisudvikling!$CC$7:$KP$63,R$3)&gt;0,HLOOKUP($BT563,Prisudvikling!$CC$7:$KP$63,R$3),"")</f>
        <v/>
      </c>
      <c r="S563" s="105" t="str">
        <f>IF(HLOOKUP($BT563,Prisudvikling!$CC$7:$KP$63,S$3)&gt;0,HLOOKUP($BT563,Prisudvikling!$CC$7:$KP$63,S$3),"")</f>
        <v/>
      </c>
      <c r="T563" s="105" t="str">
        <f>IF(HLOOKUP($BT563,Prisudvikling!$CC$7:$KP$63,T$3)&gt;0,HLOOKUP($BT563,Prisudvikling!$CC$7:$KP$63,T$3),"")</f>
        <v/>
      </c>
      <c r="U563" s="105" t="str">
        <f>IF(HLOOKUP($BT563,Prisudvikling!$CC$7:$KP$63,U$3)&gt;0,HLOOKUP($BT563,Prisudvikling!$CC$7:$KP$63,U$3),"")</f>
        <v/>
      </c>
      <c r="V563" s="105" t="str">
        <f>IF(HLOOKUP($BT563,Prisudvikling!$CC$7:$KP$63,V$3)&gt;0,HLOOKUP($BT563,Prisudvikling!$CC$7:$KP$63,V$3),"")</f>
        <v/>
      </c>
      <c r="W563" s="105" t="str">
        <f>IF(HLOOKUP($BT563,Prisudvikling!$CC$7:$KP$63,W$3)&gt;0,HLOOKUP($BT563,Prisudvikling!$CC$7:$KP$63,W$3),"")</f>
        <v/>
      </c>
      <c r="X563" s="32" t="str">
        <f>IF(HLOOKUP($BT563,Prisudvikling!$CC$7:$KP$63,X$3)&gt;0,HLOOKUP($BT563,Prisudvikling!$CC$7:$KP$63,X$3),"")</f>
        <v/>
      </c>
      <c r="Y563" s="32" t="str">
        <f>IF(HLOOKUP($BT563,Prisudvikling!$CC$7:$KP$63,Y$3)&gt;0,HLOOKUP($BT563,Prisudvikling!$CC$7:$KP$63,Y$3),"")</f>
        <v/>
      </c>
      <c r="Z563" s="32" t="str">
        <f>IF(HLOOKUP($BT563,Prisudvikling!$CC$7:$KP$63,Z$3)&gt;0,HLOOKUP($BT563,Prisudvikling!$CC$7:$KP$63,Z$3),"")</f>
        <v/>
      </c>
      <c r="AA563" s="32" t="str">
        <f>IF(HLOOKUP($BT563,Prisudvikling!$CC$7:$KP$63,AA$3)&gt;0,HLOOKUP($BT563,Prisudvikling!$CC$7:$KP$63,AA$3),"")</f>
        <v/>
      </c>
      <c r="AB563" s="32" t="str">
        <f>IF(HLOOKUP($BT563,Prisudvikling!$CC$7:$KP$63,AB$3)&gt;0,HLOOKUP($BT563,Prisudvikling!$CC$7:$KP$63,AB$3),"")</f>
        <v/>
      </c>
      <c r="AC563" s="32" t="str">
        <f>IF(HLOOKUP($BT563,Prisudvikling!$CC$7:$KP$63,AC$3)&gt;0,HLOOKUP($BT563,Prisudvikling!$CC$7:$KP$63,AC$3),"")</f>
        <v/>
      </c>
      <c r="AD563" s="32" t="str">
        <f>IF(HLOOKUP($BT563,Prisudvikling!$CC$7:$KP$63,AD$3)&gt;0,HLOOKUP($BT563,Prisudvikling!$CC$7:$KP$63,AD$3),"")</f>
        <v/>
      </c>
      <c r="AE563" s="32" t="str">
        <f>IF(HLOOKUP($BT563,Prisudvikling!$CC$7:$KP$63,AE$3)&gt;0,HLOOKUP($BT563,Prisudvikling!$CC$7:$KP$63,AE$3),"")</f>
        <v/>
      </c>
      <c r="AF563" s="32" t="str">
        <f>IF(HLOOKUP($BT563,Prisudvikling!$CC$7:$KP$63,AF$3)&gt;0,HLOOKUP($BT563,Prisudvikling!$CC$7:$KP$63,AF$3),"")</f>
        <v xml:space="preserve"> </v>
      </c>
      <c r="AG563" s="32" t="str">
        <f>IF(HLOOKUP($BT563,Prisudvikling!$CC$7:$KP$63,AG$3)&gt;0,HLOOKUP($BT563,Prisudvikling!$CC$7:$KP$63,AG$3),"")</f>
        <v xml:space="preserve"> </v>
      </c>
      <c r="AH563" s="32" t="str">
        <f>IF(HLOOKUP($BT563,Prisudvikling!$CC$7:$KP$63,AH$3)&gt;0,HLOOKUP($BT563,Prisudvikling!$CC$7:$KP$63,AH$3),"")</f>
        <v xml:space="preserve"> </v>
      </c>
      <c r="AI563" s="32" t="str">
        <f>IF(HLOOKUP($BT563,Prisudvikling!$CC$7:$KP$63,AI$3)&gt;0,HLOOKUP($BT563,Prisudvikling!$CC$7:$KP$63,AI$3),"")</f>
        <v xml:space="preserve"> </v>
      </c>
      <c r="AJ563" s="32" t="str">
        <f>IF(HLOOKUP($BT563,Prisudvikling!$CC$7:$KP$63,AJ$3)&gt;0,HLOOKUP($BT563,Prisudvikling!$CC$7:$KP$63,AJ$3),"")</f>
        <v xml:space="preserve"> </v>
      </c>
      <c r="AK563" s="32" t="str">
        <f>IF(HLOOKUP($BT563,Prisudvikling!$CC$7:$KP$63,AK$3)&gt;0,HLOOKUP($BT563,Prisudvikling!$CC$7:$KP$63,AK$3),"")</f>
        <v xml:space="preserve"> </v>
      </c>
      <c r="AL563" s="32" t="str">
        <f>IF(HLOOKUP($BT563,Prisudvikling!$CC$7:$KP$63,AL$3)&gt;0,HLOOKUP($BT563,Prisudvikling!$CC$7:$KP$63,AL$3),"")</f>
        <v/>
      </c>
      <c r="AM563" s="32" t="str">
        <f>IF(HLOOKUP($BT563,Prisudvikling!$CC$7:$KP$63,AM$3)&gt;0,HLOOKUP($BT563,Prisudvikling!$CC$7:$KP$63,AM$3),"")</f>
        <v/>
      </c>
      <c r="AN563" s="113" t="str">
        <f>IF(HLOOKUP($BT563,Prisudvikling!$CC$7:$KP$63,AN$3)&gt;0,HLOOKUP($BT563,Prisudvikling!$CC$7:$KP$63,AN$3),"")</f>
        <v/>
      </c>
      <c r="AO563" s="113" t="str">
        <f>IF(HLOOKUP($BT563,Prisudvikling!$CC$7:$KP$63,AO$3)&gt;0,HLOOKUP($BT563,Prisudvikling!$CC$7:$KP$63,AO$3),"")</f>
        <v xml:space="preserve"> </v>
      </c>
      <c r="AP563" s="113" t="str">
        <f>IF(HLOOKUP($BT563,Prisudvikling!$CC$7:$KP$63,AP$3)&gt;0,HLOOKUP($BT563,Prisudvikling!$CC$7:$KP$63,AP$3),"")</f>
        <v/>
      </c>
      <c r="AQ563" s="113" t="str">
        <f>IF(HLOOKUP($BT563,Prisudvikling!$CC$7:$KP$63,AQ$3)&gt;0,HLOOKUP($BT563,Prisudvikling!$CC$7:$KP$63,AQ$3),"")</f>
        <v/>
      </c>
      <c r="AR563" s="113" t="str">
        <f>IF(HLOOKUP($BT563,Prisudvikling!$CC$7:$KP$63,AR$3)&gt;0,HLOOKUP($BT563,Prisudvikling!$CC$7:$KP$63,AR$3),"")</f>
        <v xml:space="preserve"> </v>
      </c>
      <c r="AS563" s="113" t="str">
        <f>IF(HLOOKUP($BT563,Prisudvikling!$CC$7:$KP$63,AS$3)&gt;0,HLOOKUP($BT563,Prisudvikling!$CC$7:$KP$63,AS$3),"")</f>
        <v/>
      </c>
      <c r="AT563" s="113" t="str">
        <f>IF(HLOOKUP($BT563,Prisudvikling!$CC$7:$KP$63,AT$3)&gt;0,HLOOKUP($BT563,Prisudvikling!$CC$7:$KP$63,AT$3),"")</f>
        <v/>
      </c>
      <c r="AU563" s="113" t="str">
        <f>IF(HLOOKUP($BT563,Prisudvikling!$CC$7:$KP$63,AU$3)&gt;0,HLOOKUP($BT563,Prisudvikling!$CC$7:$KP$63,AU$3),"")</f>
        <v xml:space="preserve"> </v>
      </c>
      <c r="AV563" s="113" t="str">
        <f>IF(HLOOKUP($BT563,Prisudvikling!$CC$7:$KP$63,AV$3)&gt;0,HLOOKUP($BT563,Prisudvikling!$CC$7:$KP$63,AV$3),"")</f>
        <v/>
      </c>
      <c r="AW563" s="113" t="str">
        <f>IF(HLOOKUP($BT563,Prisudvikling!$CC$7:$KP$63,AW$3)&gt;0,HLOOKUP($BT563,Prisudvikling!$CC$7:$KP$63,AW$3),"")</f>
        <v/>
      </c>
      <c r="AX563" s="113" t="str">
        <f>IF(HLOOKUP($BT563,Prisudvikling!$CC$7:$KP$63,AX$3)&gt;0,HLOOKUP($BT563,Prisudvikling!$CC$7:$KP$63,AX$3),"")</f>
        <v xml:space="preserve"> </v>
      </c>
      <c r="BT563">
        <f t="shared" si="33"/>
        <v>240</v>
      </c>
    </row>
    <row r="564" spans="1:72" x14ac:dyDescent="0.2">
      <c r="A564" s="82">
        <f>IF(HLOOKUP($BT564,Prisudvikling!$CC$7:$KP$63,D$3)&gt;0,YEAR(C564),0)</f>
        <v>0</v>
      </c>
      <c r="B564" s="82">
        <f>IF(HLOOKUP($BT564,Prisudvikling!$CC$7:$KP$63,D$3)&gt;0,MONTH(C564),0)</f>
        <v>0</v>
      </c>
      <c r="C564" s="65" t="str">
        <f>IF(HLOOKUP($BT564,Prisudvikling!$CC$7:$KP$63,D$3)&gt;0,HLOOKUP($BT564,Prisudvikling!$CC$7:$KP$63,C$3),"")</f>
        <v/>
      </c>
      <c r="D564" s="105" t="str">
        <f>IF(HLOOKUP($BT564,Prisudvikling!$CC$7:$KP$63,D$3)&gt;0,HLOOKUP($BT564,Prisudvikling!$CC$7:$KP$63,D$3),"")</f>
        <v/>
      </c>
      <c r="E564" s="105" t="str">
        <f>IF(HLOOKUP($BT564,Prisudvikling!$CC$7:$KP$63,E$3)&gt;0,HLOOKUP($BT564,Prisudvikling!$CC$7:$KP$63,E$3),"")</f>
        <v/>
      </c>
      <c r="F564" s="105" t="str">
        <f>IF(HLOOKUP($BT564,Prisudvikling!$CC$7:$KP$63,F$3)&gt;0,HLOOKUP($BT564,Prisudvikling!$CC$7:$KP$63,F$3),"")</f>
        <v/>
      </c>
      <c r="G564" s="105" t="str">
        <f>IF(HLOOKUP($BT564,Prisudvikling!$CC$7:$KP$63,G$3)&gt;0,HLOOKUP($BT564,Prisudvikling!$CC$7:$KP$63,G$3),"")</f>
        <v/>
      </c>
      <c r="H564" s="105" t="str">
        <f>IF(HLOOKUP($BT564,Prisudvikling!$CC$7:$KP$63,H$3)&gt;0,HLOOKUP($BT564,Prisudvikling!$CC$7:$KP$63,H$3),"")</f>
        <v/>
      </c>
      <c r="I564" s="105" t="str">
        <f>IF(HLOOKUP($BT564,Prisudvikling!$CC$7:$KP$63,I$3)&gt;0,HLOOKUP($BT564,Prisudvikling!$CC$7:$KP$63,I$3),"")</f>
        <v/>
      </c>
      <c r="J564" s="105" t="str">
        <f>IF(HLOOKUP($BT564,Prisudvikling!$CC$7:$KP$63,J$3)&gt;0,HLOOKUP($BT564,Prisudvikling!$CC$7:$KP$63,J$3),"")</f>
        <v/>
      </c>
      <c r="K564" s="105" t="str">
        <f>IF(HLOOKUP($BT564,Prisudvikling!$CC$7:$KP$63,K$3)&gt;0,HLOOKUP($BT564,Prisudvikling!$CC$7:$KP$63,K$3),"")</f>
        <v/>
      </c>
      <c r="L564" s="105" t="str">
        <f>IF(HLOOKUP($BT564,Prisudvikling!$CC$7:$KP$63,L$3)&gt;0,HLOOKUP($BT564,Prisudvikling!$CC$7:$KP$63,L$3),"")</f>
        <v/>
      </c>
      <c r="M564" s="105" t="str">
        <f>IF(HLOOKUP($BT564,Prisudvikling!$CC$7:$KP$63,M$3)&gt;0,HLOOKUP($BT564,Prisudvikling!$CC$7:$KP$63,M$3),"")</f>
        <v/>
      </c>
      <c r="N564" s="105" t="str">
        <f>IF(HLOOKUP($BT564,Prisudvikling!$CC$7:$KP$63,N$3)&gt;0,HLOOKUP($BT564,Prisudvikling!$CC$7:$KP$63,N$3),"")</f>
        <v/>
      </c>
      <c r="O564" s="105" t="str">
        <f>IF(HLOOKUP($BT564,Prisudvikling!$CC$7:$KP$63,O$3)&gt;0,HLOOKUP($BT564,Prisudvikling!$CC$7:$KP$63,O$3),"")</f>
        <v/>
      </c>
      <c r="P564" s="105" t="str">
        <f>IF(HLOOKUP($BT564,Prisudvikling!$CC$7:$KP$63,P$3)&gt;0,HLOOKUP($BT564,Prisudvikling!$CC$7:$KP$63,P$3),"")</f>
        <v/>
      </c>
      <c r="Q564" s="105" t="str">
        <f>IF(HLOOKUP($BT564,Prisudvikling!$CC$7:$KP$63,Q$3)&gt;0,HLOOKUP($BT564,Prisudvikling!$CC$7:$KP$63,Q$3),"")</f>
        <v/>
      </c>
      <c r="R564" s="105" t="str">
        <f>IF(HLOOKUP($BT564,Prisudvikling!$CC$7:$KP$63,R$3)&gt;0,HLOOKUP($BT564,Prisudvikling!$CC$7:$KP$63,R$3),"")</f>
        <v/>
      </c>
      <c r="S564" s="105" t="str">
        <f>IF(HLOOKUP($BT564,Prisudvikling!$CC$7:$KP$63,S$3)&gt;0,HLOOKUP($BT564,Prisudvikling!$CC$7:$KP$63,S$3),"")</f>
        <v/>
      </c>
      <c r="T564" s="105" t="str">
        <f>IF(HLOOKUP($BT564,Prisudvikling!$CC$7:$KP$63,T$3)&gt;0,HLOOKUP($BT564,Prisudvikling!$CC$7:$KP$63,T$3),"")</f>
        <v/>
      </c>
      <c r="U564" s="105" t="str">
        <f>IF(HLOOKUP($BT564,Prisudvikling!$CC$7:$KP$63,U$3)&gt;0,HLOOKUP($BT564,Prisudvikling!$CC$7:$KP$63,U$3),"")</f>
        <v/>
      </c>
      <c r="V564" s="105" t="str">
        <f>IF(HLOOKUP($BT564,Prisudvikling!$CC$7:$KP$63,V$3)&gt;0,HLOOKUP($BT564,Prisudvikling!$CC$7:$KP$63,V$3),"")</f>
        <v/>
      </c>
      <c r="W564" s="105" t="str">
        <f>IF(HLOOKUP($BT564,Prisudvikling!$CC$7:$KP$63,W$3)&gt;0,HLOOKUP($BT564,Prisudvikling!$CC$7:$KP$63,W$3),"")</f>
        <v/>
      </c>
      <c r="X564" s="32" t="str">
        <f>IF(HLOOKUP($BT564,Prisudvikling!$CC$7:$KP$63,X$3)&gt;0,HLOOKUP($BT564,Prisudvikling!$CC$7:$KP$63,X$3),"")</f>
        <v/>
      </c>
      <c r="Y564" s="32" t="str">
        <f>IF(HLOOKUP($BT564,Prisudvikling!$CC$7:$KP$63,Y$3)&gt;0,HLOOKUP($BT564,Prisudvikling!$CC$7:$KP$63,Y$3),"")</f>
        <v/>
      </c>
      <c r="Z564" s="32" t="str">
        <f>IF(HLOOKUP($BT564,Prisudvikling!$CC$7:$KP$63,Z$3)&gt;0,HLOOKUP($BT564,Prisudvikling!$CC$7:$KP$63,Z$3),"")</f>
        <v/>
      </c>
      <c r="AA564" s="32" t="str">
        <f>IF(HLOOKUP($BT564,Prisudvikling!$CC$7:$KP$63,AA$3)&gt;0,HLOOKUP($BT564,Prisudvikling!$CC$7:$KP$63,AA$3),"")</f>
        <v/>
      </c>
      <c r="AB564" s="32" t="str">
        <f>IF(HLOOKUP($BT564,Prisudvikling!$CC$7:$KP$63,AB$3)&gt;0,HLOOKUP($BT564,Prisudvikling!$CC$7:$KP$63,AB$3),"")</f>
        <v/>
      </c>
      <c r="AC564" s="32" t="str">
        <f>IF(HLOOKUP($BT564,Prisudvikling!$CC$7:$KP$63,AC$3)&gt;0,HLOOKUP($BT564,Prisudvikling!$CC$7:$KP$63,AC$3),"")</f>
        <v/>
      </c>
      <c r="AD564" s="32" t="str">
        <f>IF(HLOOKUP($BT564,Prisudvikling!$CC$7:$KP$63,AD$3)&gt;0,HLOOKUP($BT564,Prisudvikling!$CC$7:$KP$63,AD$3),"")</f>
        <v/>
      </c>
      <c r="AE564" s="32" t="str">
        <f>IF(HLOOKUP($BT564,Prisudvikling!$CC$7:$KP$63,AE$3)&gt;0,HLOOKUP($BT564,Prisudvikling!$CC$7:$KP$63,AE$3),"")</f>
        <v/>
      </c>
      <c r="AF564" s="32" t="str">
        <f>IF(HLOOKUP($BT564,Prisudvikling!$CC$7:$KP$63,AF$3)&gt;0,HLOOKUP($BT564,Prisudvikling!$CC$7:$KP$63,AF$3),"")</f>
        <v xml:space="preserve"> </v>
      </c>
      <c r="AG564" s="32" t="str">
        <f>IF(HLOOKUP($BT564,Prisudvikling!$CC$7:$KP$63,AG$3)&gt;0,HLOOKUP($BT564,Prisudvikling!$CC$7:$KP$63,AG$3),"")</f>
        <v xml:space="preserve"> </v>
      </c>
      <c r="AH564" s="32" t="str">
        <f>IF(HLOOKUP($BT564,Prisudvikling!$CC$7:$KP$63,AH$3)&gt;0,HLOOKUP($BT564,Prisudvikling!$CC$7:$KP$63,AH$3),"")</f>
        <v xml:space="preserve"> </v>
      </c>
      <c r="AI564" s="32" t="str">
        <f>IF(HLOOKUP($BT564,Prisudvikling!$CC$7:$KP$63,AI$3)&gt;0,HLOOKUP($BT564,Prisudvikling!$CC$7:$KP$63,AI$3),"")</f>
        <v xml:space="preserve"> </v>
      </c>
      <c r="AJ564" s="32" t="str">
        <f>IF(HLOOKUP($BT564,Prisudvikling!$CC$7:$KP$63,AJ$3)&gt;0,HLOOKUP($BT564,Prisudvikling!$CC$7:$KP$63,AJ$3),"")</f>
        <v xml:space="preserve"> </v>
      </c>
      <c r="AK564" s="32" t="str">
        <f>IF(HLOOKUP($BT564,Prisudvikling!$CC$7:$KP$63,AK$3)&gt;0,HLOOKUP($BT564,Prisudvikling!$CC$7:$KP$63,AK$3),"")</f>
        <v xml:space="preserve"> </v>
      </c>
      <c r="AL564" s="32" t="str">
        <f>IF(HLOOKUP($BT564,Prisudvikling!$CC$7:$KP$63,AL$3)&gt;0,HLOOKUP($BT564,Prisudvikling!$CC$7:$KP$63,AL$3),"")</f>
        <v/>
      </c>
      <c r="AM564" s="32" t="str">
        <f>IF(HLOOKUP($BT564,Prisudvikling!$CC$7:$KP$63,AM$3)&gt;0,HLOOKUP($BT564,Prisudvikling!$CC$7:$KP$63,AM$3),"")</f>
        <v/>
      </c>
      <c r="AN564" s="113" t="str">
        <f>IF(HLOOKUP($BT564,Prisudvikling!$CC$7:$KP$63,AN$3)&gt;0,HLOOKUP($BT564,Prisudvikling!$CC$7:$KP$63,AN$3),"")</f>
        <v/>
      </c>
      <c r="AO564" s="113" t="str">
        <f>IF(HLOOKUP($BT564,Prisudvikling!$CC$7:$KP$63,AO$3)&gt;0,HLOOKUP($BT564,Prisudvikling!$CC$7:$KP$63,AO$3),"")</f>
        <v xml:space="preserve"> </v>
      </c>
      <c r="AP564" s="113" t="str">
        <f>IF(HLOOKUP($BT564,Prisudvikling!$CC$7:$KP$63,AP$3)&gt;0,HLOOKUP($BT564,Prisudvikling!$CC$7:$KP$63,AP$3),"")</f>
        <v/>
      </c>
      <c r="AQ564" s="113" t="str">
        <f>IF(HLOOKUP($BT564,Prisudvikling!$CC$7:$KP$63,AQ$3)&gt;0,HLOOKUP($BT564,Prisudvikling!$CC$7:$KP$63,AQ$3),"")</f>
        <v/>
      </c>
      <c r="AR564" s="113" t="str">
        <f>IF(HLOOKUP($BT564,Prisudvikling!$CC$7:$KP$63,AR$3)&gt;0,HLOOKUP($BT564,Prisudvikling!$CC$7:$KP$63,AR$3),"")</f>
        <v xml:space="preserve"> </v>
      </c>
      <c r="AS564" s="113" t="str">
        <f>IF(HLOOKUP($BT564,Prisudvikling!$CC$7:$KP$63,AS$3)&gt;0,HLOOKUP($BT564,Prisudvikling!$CC$7:$KP$63,AS$3),"")</f>
        <v/>
      </c>
      <c r="AT564" s="113" t="str">
        <f>IF(HLOOKUP($BT564,Prisudvikling!$CC$7:$KP$63,AT$3)&gt;0,HLOOKUP($BT564,Prisudvikling!$CC$7:$KP$63,AT$3),"")</f>
        <v/>
      </c>
      <c r="AU564" s="113" t="str">
        <f>IF(HLOOKUP($BT564,Prisudvikling!$CC$7:$KP$63,AU$3)&gt;0,HLOOKUP($BT564,Prisudvikling!$CC$7:$KP$63,AU$3),"")</f>
        <v xml:space="preserve"> </v>
      </c>
      <c r="AV564" s="113" t="str">
        <f>IF(HLOOKUP($BT564,Prisudvikling!$CC$7:$KP$63,AV$3)&gt;0,HLOOKUP($BT564,Prisudvikling!$CC$7:$KP$63,AV$3),"")</f>
        <v/>
      </c>
      <c r="AW564" s="113" t="str">
        <f>IF(HLOOKUP($BT564,Prisudvikling!$CC$7:$KP$63,AW$3)&gt;0,HLOOKUP($BT564,Prisudvikling!$CC$7:$KP$63,AW$3),"")</f>
        <v/>
      </c>
      <c r="AX564" s="113" t="str">
        <f>IF(HLOOKUP($BT564,Prisudvikling!$CC$7:$KP$63,AX$3)&gt;0,HLOOKUP($BT564,Prisudvikling!$CC$7:$KP$63,AX$3),"")</f>
        <v xml:space="preserve"> </v>
      </c>
      <c r="BT564">
        <f t="shared" si="33"/>
        <v>241</v>
      </c>
    </row>
    <row r="565" spans="1:72" x14ac:dyDescent="0.2">
      <c r="A565" s="82">
        <f>IF(HLOOKUP($BT565,Prisudvikling!$CC$7:$KP$63,D$3)&gt;0,YEAR(C565),0)</f>
        <v>0</v>
      </c>
      <c r="B565" s="82">
        <f>IF(HLOOKUP($BT565,Prisudvikling!$CC$7:$KP$63,D$3)&gt;0,MONTH(C565),0)</f>
        <v>0</v>
      </c>
      <c r="C565" s="65" t="str">
        <f>IF(HLOOKUP($BT565,Prisudvikling!$CC$7:$KP$63,D$3)&gt;0,HLOOKUP($BT565,Prisudvikling!$CC$7:$KP$63,C$3),"")</f>
        <v/>
      </c>
      <c r="D565" s="105" t="str">
        <f>IF(HLOOKUP($BT565,Prisudvikling!$CC$7:$KP$63,D$3)&gt;0,HLOOKUP($BT565,Prisudvikling!$CC$7:$KP$63,D$3),"")</f>
        <v/>
      </c>
      <c r="E565" s="105" t="str">
        <f>IF(HLOOKUP($BT565,Prisudvikling!$CC$7:$KP$63,E$3)&gt;0,HLOOKUP($BT565,Prisudvikling!$CC$7:$KP$63,E$3),"")</f>
        <v/>
      </c>
      <c r="F565" s="105" t="str">
        <f>IF(HLOOKUP($BT565,Prisudvikling!$CC$7:$KP$63,F$3)&gt;0,HLOOKUP($BT565,Prisudvikling!$CC$7:$KP$63,F$3),"")</f>
        <v/>
      </c>
      <c r="G565" s="105" t="str">
        <f>IF(HLOOKUP($BT565,Prisudvikling!$CC$7:$KP$63,G$3)&gt;0,HLOOKUP($BT565,Prisudvikling!$CC$7:$KP$63,G$3),"")</f>
        <v/>
      </c>
      <c r="H565" s="105" t="str">
        <f>IF(HLOOKUP($BT565,Prisudvikling!$CC$7:$KP$63,H$3)&gt;0,HLOOKUP($BT565,Prisudvikling!$CC$7:$KP$63,H$3),"")</f>
        <v/>
      </c>
      <c r="I565" s="105" t="str">
        <f>IF(HLOOKUP($BT565,Prisudvikling!$CC$7:$KP$63,I$3)&gt;0,HLOOKUP($BT565,Prisudvikling!$CC$7:$KP$63,I$3),"")</f>
        <v/>
      </c>
      <c r="J565" s="105" t="str">
        <f>IF(HLOOKUP($BT565,Prisudvikling!$CC$7:$KP$63,J$3)&gt;0,HLOOKUP($BT565,Prisudvikling!$CC$7:$KP$63,J$3),"")</f>
        <v/>
      </c>
      <c r="K565" s="105" t="str">
        <f>IF(HLOOKUP($BT565,Prisudvikling!$CC$7:$KP$63,K$3)&gt;0,HLOOKUP($BT565,Prisudvikling!$CC$7:$KP$63,K$3),"")</f>
        <v/>
      </c>
      <c r="L565" s="105" t="str">
        <f>IF(HLOOKUP($BT565,Prisudvikling!$CC$7:$KP$63,L$3)&gt;0,HLOOKUP($BT565,Prisudvikling!$CC$7:$KP$63,L$3),"")</f>
        <v/>
      </c>
      <c r="M565" s="105" t="str">
        <f>IF(HLOOKUP($BT565,Prisudvikling!$CC$7:$KP$63,M$3)&gt;0,HLOOKUP($BT565,Prisudvikling!$CC$7:$KP$63,M$3),"")</f>
        <v/>
      </c>
      <c r="N565" s="105" t="str">
        <f>IF(HLOOKUP($BT565,Prisudvikling!$CC$7:$KP$63,N$3)&gt;0,HLOOKUP($BT565,Prisudvikling!$CC$7:$KP$63,N$3),"")</f>
        <v/>
      </c>
      <c r="O565" s="105" t="str">
        <f>IF(HLOOKUP($BT565,Prisudvikling!$CC$7:$KP$63,O$3)&gt;0,HLOOKUP($BT565,Prisudvikling!$CC$7:$KP$63,O$3),"")</f>
        <v/>
      </c>
      <c r="P565" s="105" t="str">
        <f>IF(HLOOKUP($BT565,Prisudvikling!$CC$7:$KP$63,P$3)&gt;0,HLOOKUP($BT565,Prisudvikling!$CC$7:$KP$63,P$3),"")</f>
        <v/>
      </c>
      <c r="Q565" s="105" t="str">
        <f>IF(HLOOKUP($BT565,Prisudvikling!$CC$7:$KP$63,Q$3)&gt;0,HLOOKUP($BT565,Prisudvikling!$CC$7:$KP$63,Q$3),"")</f>
        <v/>
      </c>
      <c r="R565" s="105" t="str">
        <f>IF(HLOOKUP($BT565,Prisudvikling!$CC$7:$KP$63,R$3)&gt;0,HLOOKUP($BT565,Prisudvikling!$CC$7:$KP$63,R$3),"")</f>
        <v/>
      </c>
      <c r="S565" s="105" t="str">
        <f>IF(HLOOKUP($BT565,Prisudvikling!$CC$7:$KP$63,S$3)&gt;0,HLOOKUP($BT565,Prisudvikling!$CC$7:$KP$63,S$3),"")</f>
        <v/>
      </c>
      <c r="T565" s="105" t="str">
        <f>IF(HLOOKUP($BT565,Prisudvikling!$CC$7:$KP$63,T$3)&gt;0,HLOOKUP($BT565,Prisudvikling!$CC$7:$KP$63,T$3),"")</f>
        <v/>
      </c>
      <c r="U565" s="105" t="str">
        <f>IF(HLOOKUP($BT565,Prisudvikling!$CC$7:$KP$63,U$3)&gt;0,HLOOKUP($BT565,Prisudvikling!$CC$7:$KP$63,U$3),"")</f>
        <v/>
      </c>
      <c r="V565" s="105" t="str">
        <f>IF(HLOOKUP($BT565,Prisudvikling!$CC$7:$KP$63,V$3)&gt;0,HLOOKUP($BT565,Prisudvikling!$CC$7:$KP$63,V$3),"")</f>
        <v/>
      </c>
      <c r="W565" s="105" t="str">
        <f>IF(HLOOKUP($BT565,Prisudvikling!$CC$7:$KP$63,W$3)&gt;0,HLOOKUP($BT565,Prisudvikling!$CC$7:$KP$63,W$3),"")</f>
        <v/>
      </c>
      <c r="X565" s="32" t="str">
        <f>IF(HLOOKUP($BT565,Prisudvikling!$CC$7:$KP$63,X$3)&gt;0,HLOOKUP($BT565,Prisudvikling!$CC$7:$KP$63,X$3),"")</f>
        <v/>
      </c>
      <c r="Y565" s="32" t="str">
        <f>IF(HLOOKUP($BT565,Prisudvikling!$CC$7:$KP$63,Y$3)&gt;0,HLOOKUP($BT565,Prisudvikling!$CC$7:$KP$63,Y$3),"")</f>
        <v/>
      </c>
      <c r="Z565" s="32" t="str">
        <f>IF(HLOOKUP($BT565,Prisudvikling!$CC$7:$KP$63,Z$3)&gt;0,HLOOKUP($BT565,Prisudvikling!$CC$7:$KP$63,Z$3),"")</f>
        <v/>
      </c>
      <c r="AA565" s="32" t="str">
        <f>IF(HLOOKUP($BT565,Prisudvikling!$CC$7:$KP$63,AA$3)&gt;0,HLOOKUP($BT565,Prisudvikling!$CC$7:$KP$63,AA$3),"")</f>
        <v/>
      </c>
      <c r="AB565" s="32" t="str">
        <f>IF(HLOOKUP($BT565,Prisudvikling!$CC$7:$KP$63,AB$3)&gt;0,HLOOKUP($BT565,Prisudvikling!$CC$7:$KP$63,AB$3),"")</f>
        <v/>
      </c>
      <c r="AC565" s="32" t="str">
        <f>IF(HLOOKUP($BT565,Prisudvikling!$CC$7:$KP$63,AC$3)&gt;0,HLOOKUP($BT565,Prisudvikling!$CC$7:$KP$63,AC$3),"")</f>
        <v/>
      </c>
      <c r="AD565" s="32" t="str">
        <f>IF(HLOOKUP($BT565,Prisudvikling!$CC$7:$KP$63,AD$3)&gt;0,HLOOKUP($BT565,Prisudvikling!$CC$7:$KP$63,AD$3),"")</f>
        <v/>
      </c>
      <c r="AE565" s="32" t="str">
        <f>IF(HLOOKUP($BT565,Prisudvikling!$CC$7:$KP$63,AE$3)&gt;0,HLOOKUP($BT565,Prisudvikling!$CC$7:$KP$63,AE$3),"")</f>
        <v/>
      </c>
      <c r="AF565" s="32" t="str">
        <f>IF(HLOOKUP($BT565,Prisudvikling!$CC$7:$KP$63,AF$3)&gt;0,HLOOKUP($BT565,Prisudvikling!$CC$7:$KP$63,AF$3),"")</f>
        <v xml:space="preserve"> </v>
      </c>
      <c r="AG565" s="32" t="str">
        <f>IF(HLOOKUP($BT565,Prisudvikling!$CC$7:$KP$63,AG$3)&gt;0,HLOOKUP($BT565,Prisudvikling!$CC$7:$KP$63,AG$3),"")</f>
        <v xml:space="preserve"> </v>
      </c>
      <c r="AH565" s="32" t="str">
        <f>IF(HLOOKUP($BT565,Prisudvikling!$CC$7:$KP$63,AH$3)&gt;0,HLOOKUP($BT565,Prisudvikling!$CC$7:$KP$63,AH$3),"")</f>
        <v xml:space="preserve"> </v>
      </c>
      <c r="AI565" s="32" t="str">
        <f>IF(HLOOKUP($BT565,Prisudvikling!$CC$7:$KP$63,AI$3)&gt;0,HLOOKUP($BT565,Prisudvikling!$CC$7:$KP$63,AI$3),"")</f>
        <v xml:space="preserve"> </v>
      </c>
      <c r="AJ565" s="32" t="str">
        <f>IF(HLOOKUP($BT565,Prisudvikling!$CC$7:$KP$63,AJ$3)&gt;0,HLOOKUP($BT565,Prisudvikling!$CC$7:$KP$63,AJ$3),"")</f>
        <v xml:space="preserve"> </v>
      </c>
      <c r="AK565" s="32" t="str">
        <f>IF(HLOOKUP($BT565,Prisudvikling!$CC$7:$KP$63,AK$3)&gt;0,HLOOKUP($BT565,Prisudvikling!$CC$7:$KP$63,AK$3),"")</f>
        <v xml:space="preserve"> </v>
      </c>
      <c r="AL565" s="32" t="str">
        <f>IF(HLOOKUP($BT565,Prisudvikling!$CC$7:$KP$63,AL$3)&gt;0,HLOOKUP($BT565,Prisudvikling!$CC$7:$KP$63,AL$3),"")</f>
        <v/>
      </c>
      <c r="AM565" s="32" t="str">
        <f>IF(HLOOKUP($BT565,Prisudvikling!$CC$7:$KP$63,AM$3)&gt;0,HLOOKUP($BT565,Prisudvikling!$CC$7:$KP$63,AM$3),"")</f>
        <v/>
      </c>
      <c r="AN565" s="113" t="str">
        <f>IF(HLOOKUP($BT565,Prisudvikling!$CC$7:$KP$63,AN$3)&gt;0,HLOOKUP($BT565,Prisudvikling!$CC$7:$KP$63,AN$3),"")</f>
        <v/>
      </c>
      <c r="AO565" s="113" t="str">
        <f>IF(HLOOKUP($BT565,Prisudvikling!$CC$7:$KP$63,AO$3)&gt;0,HLOOKUP($BT565,Prisudvikling!$CC$7:$KP$63,AO$3),"")</f>
        <v xml:space="preserve"> </v>
      </c>
      <c r="AP565" s="113" t="str">
        <f>IF(HLOOKUP($BT565,Prisudvikling!$CC$7:$KP$63,AP$3)&gt;0,HLOOKUP($BT565,Prisudvikling!$CC$7:$KP$63,AP$3),"")</f>
        <v/>
      </c>
      <c r="AQ565" s="113" t="str">
        <f>IF(HLOOKUP($BT565,Prisudvikling!$CC$7:$KP$63,AQ$3)&gt;0,HLOOKUP($BT565,Prisudvikling!$CC$7:$KP$63,AQ$3),"")</f>
        <v/>
      </c>
      <c r="AR565" s="113" t="str">
        <f>IF(HLOOKUP($BT565,Prisudvikling!$CC$7:$KP$63,AR$3)&gt;0,HLOOKUP($BT565,Prisudvikling!$CC$7:$KP$63,AR$3),"")</f>
        <v xml:space="preserve"> </v>
      </c>
      <c r="AS565" s="113" t="str">
        <f>IF(HLOOKUP($BT565,Prisudvikling!$CC$7:$KP$63,AS$3)&gt;0,HLOOKUP($BT565,Prisudvikling!$CC$7:$KP$63,AS$3),"")</f>
        <v/>
      </c>
      <c r="AT565" s="113" t="str">
        <f>IF(HLOOKUP($BT565,Prisudvikling!$CC$7:$KP$63,AT$3)&gt;0,HLOOKUP($BT565,Prisudvikling!$CC$7:$KP$63,AT$3),"")</f>
        <v/>
      </c>
      <c r="AU565" s="113" t="str">
        <f>IF(HLOOKUP($BT565,Prisudvikling!$CC$7:$KP$63,AU$3)&gt;0,HLOOKUP($BT565,Prisudvikling!$CC$7:$KP$63,AU$3),"")</f>
        <v xml:space="preserve"> </v>
      </c>
      <c r="AV565" s="113" t="str">
        <f>IF(HLOOKUP($BT565,Prisudvikling!$CC$7:$KP$63,AV$3)&gt;0,HLOOKUP($BT565,Prisudvikling!$CC$7:$KP$63,AV$3),"")</f>
        <v/>
      </c>
      <c r="AW565" s="113" t="str">
        <f>IF(HLOOKUP($BT565,Prisudvikling!$CC$7:$KP$63,AW$3)&gt;0,HLOOKUP($BT565,Prisudvikling!$CC$7:$KP$63,AW$3),"")</f>
        <v/>
      </c>
      <c r="AX565" s="113" t="str">
        <f>IF(HLOOKUP($BT565,Prisudvikling!$CC$7:$KP$63,AX$3)&gt;0,HLOOKUP($BT565,Prisudvikling!$CC$7:$KP$63,AX$3),"")</f>
        <v xml:space="preserve"> </v>
      </c>
      <c r="BT565">
        <f t="shared" si="33"/>
        <v>242</v>
      </c>
    </row>
    <row r="566" spans="1:72" x14ac:dyDescent="0.2">
      <c r="A566" s="82">
        <f>IF(HLOOKUP($BT566,Prisudvikling!$CC$7:$KP$63,D$3)&gt;0,YEAR(C566),0)</f>
        <v>0</v>
      </c>
      <c r="B566" s="82">
        <f>IF(HLOOKUP($BT566,Prisudvikling!$CC$7:$KP$63,D$3)&gt;0,MONTH(C566),0)</f>
        <v>0</v>
      </c>
      <c r="C566" s="65" t="str">
        <f>IF(HLOOKUP($BT566,Prisudvikling!$CC$7:$KP$63,D$3)&gt;0,HLOOKUP($BT566,Prisudvikling!$CC$7:$KP$63,C$3),"")</f>
        <v/>
      </c>
      <c r="D566" s="105" t="str">
        <f>IF(HLOOKUP($BT566,Prisudvikling!$CC$7:$KP$63,D$3)&gt;0,HLOOKUP($BT566,Prisudvikling!$CC$7:$KP$63,D$3),"")</f>
        <v/>
      </c>
      <c r="E566" s="105" t="str">
        <f>IF(HLOOKUP($BT566,Prisudvikling!$CC$7:$KP$63,E$3)&gt;0,HLOOKUP($BT566,Prisudvikling!$CC$7:$KP$63,E$3),"")</f>
        <v/>
      </c>
      <c r="F566" s="105" t="str">
        <f>IF(HLOOKUP($BT566,Prisudvikling!$CC$7:$KP$63,F$3)&gt;0,HLOOKUP($BT566,Prisudvikling!$CC$7:$KP$63,F$3),"")</f>
        <v/>
      </c>
      <c r="G566" s="105" t="str">
        <f>IF(HLOOKUP($BT566,Prisudvikling!$CC$7:$KP$63,G$3)&gt;0,HLOOKUP($BT566,Prisudvikling!$CC$7:$KP$63,G$3),"")</f>
        <v/>
      </c>
      <c r="H566" s="105" t="str">
        <f>IF(HLOOKUP($BT566,Prisudvikling!$CC$7:$KP$63,H$3)&gt;0,HLOOKUP($BT566,Prisudvikling!$CC$7:$KP$63,H$3),"")</f>
        <v/>
      </c>
      <c r="I566" s="105" t="str">
        <f>IF(HLOOKUP($BT566,Prisudvikling!$CC$7:$KP$63,I$3)&gt;0,HLOOKUP($BT566,Prisudvikling!$CC$7:$KP$63,I$3),"")</f>
        <v/>
      </c>
      <c r="J566" s="105" t="str">
        <f>IF(HLOOKUP($BT566,Prisudvikling!$CC$7:$KP$63,J$3)&gt;0,HLOOKUP($BT566,Prisudvikling!$CC$7:$KP$63,J$3),"")</f>
        <v/>
      </c>
      <c r="K566" s="105" t="str">
        <f>IF(HLOOKUP($BT566,Prisudvikling!$CC$7:$KP$63,K$3)&gt;0,HLOOKUP($BT566,Prisudvikling!$CC$7:$KP$63,K$3),"")</f>
        <v/>
      </c>
      <c r="L566" s="105" t="str">
        <f>IF(HLOOKUP($BT566,Prisudvikling!$CC$7:$KP$63,L$3)&gt;0,HLOOKUP($BT566,Prisudvikling!$CC$7:$KP$63,L$3),"")</f>
        <v/>
      </c>
      <c r="M566" s="105" t="str">
        <f>IF(HLOOKUP($BT566,Prisudvikling!$CC$7:$KP$63,M$3)&gt;0,HLOOKUP($BT566,Prisudvikling!$CC$7:$KP$63,M$3),"")</f>
        <v/>
      </c>
      <c r="N566" s="105" t="str">
        <f>IF(HLOOKUP($BT566,Prisudvikling!$CC$7:$KP$63,N$3)&gt;0,HLOOKUP($BT566,Prisudvikling!$CC$7:$KP$63,N$3),"")</f>
        <v/>
      </c>
      <c r="O566" s="105" t="str">
        <f>IF(HLOOKUP($BT566,Prisudvikling!$CC$7:$KP$63,O$3)&gt;0,HLOOKUP($BT566,Prisudvikling!$CC$7:$KP$63,O$3),"")</f>
        <v/>
      </c>
      <c r="P566" s="105" t="str">
        <f>IF(HLOOKUP($BT566,Prisudvikling!$CC$7:$KP$63,P$3)&gt;0,HLOOKUP($BT566,Prisudvikling!$CC$7:$KP$63,P$3),"")</f>
        <v/>
      </c>
      <c r="Q566" s="105" t="str">
        <f>IF(HLOOKUP($BT566,Prisudvikling!$CC$7:$KP$63,Q$3)&gt;0,HLOOKUP($BT566,Prisudvikling!$CC$7:$KP$63,Q$3),"")</f>
        <v/>
      </c>
      <c r="R566" s="105" t="str">
        <f>IF(HLOOKUP($BT566,Prisudvikling!$CC$7:$KP$63,R$3)&gt;0,HLOOKUP($BT566,Prisudvikling!$CC$7:$KP$63,R$3),"")</f>
        <v/>
      </c>
      <c r="S566" s="105" t="str">
        <f>IF(HLOOKUP($BT566,Prisudvikling!$CC$7:$KP$63,S$3)&gt;0,HLOOKUP($BT566,Prisudvikling!$CC$7:$KP$63,S$3),"")</f>
        <v/>
      </c>
      <c r="T566" s="105" t="str">
        <f>IF(HLOOKUP($BT566,Prisudvikling!$CC$7:$KP$63,T$3)&gt;0,HLOOKUP($BT566,Prisudvikling!$CC$7:$KP$63,T$3),"")</f>
        <v/>
      </c>
      <c r="U566" s="105" t="str">
        <f>IF(HLOOKUP($BT566,Prisudvikling!$CC$7:$KP$63,U$3)&gt;0,HLOOKUP($BT566,Prisudvikling!$CC$7:$KP$63,U$3),"")</f>
        <v/>
      </c>
      <c r="V566" s="105" t="str">
        <f>IF(HLOOKUP($BT566,Prisudvikling!$CC$7:$KP$63,V$3)&gt;0,HLOOKUP($BT566,Prisudvikling!$CC$7:$KP$63,V$3),"")</f>
        <v/>
      </c>
      <c r="W566" s="105" t="str">
        <f>IF(HLOOKUP($BT566,Prisudvikling!$CC$7:$KP$63,W$3)&gt;0,HLOOKUP($BT566,Prisudvikling!$CC$7:$KP$63,W$3),"")</f>
        <v/>
      </c>
      <c r="X566" s="32" t="str">
        <f>IF(HLOOKUP($BT566,Prisudvikling!$CC$7:$KP$63,X$3)&gt;0,HLOOKUP($BT566,Prisudvikling!$CC$7:$KP$63,X$3),"")</f>
        <v/>
      </c>
      <c r="Y566" s="32" t="str">
        <f>IF(HLOOKUP($BT566,Prisudvikling!$CC$7:$KP$63,Y$3)&gt;0,HLOOKUP($BT566,Prisudvikling!$CC$7:$KP$63,Y$3),"")</f>
        <v/>
      </c>
      <c r="Z566" s="32" t="str">
        <f>IF(HLOOKUP($BT566,Prisudvikling!$CC$7:$KP$63,Z$3)&gt;0,HLOOKUP($BT566,Prisudvikling!$CC$7:$KP$63,Z$3),"")</f>
        <v/>
      </c>
      <c r="AA566" s="32" t="str">
        <f>IF(HLOOKUP($BT566,Prisudvikling!$CC$7:$KP$63,AA$3)&gt;0,HLOOKUP($BT566,Prisudvikling!$CC$7:$KP$63,AA$3),"")</f>
        <v/>
      </c>
      <c r="AB566" s="32" t="str">
        <f>IF(HLOOKUP($BT566,Prisudvikling!$CC$7:$KP$63,AB$3)&gt;0,HLOOKUP($BT566,Prisudvikling!$CC$7:$KP$63,AB$3),"")</f>
        <v/>
      </c>
      <c r="AC566" s="32" t="str">
        <f>IF(HLOOKUP($BT566,Prisudvikling!$CC$7:$KP$63,AC$3)&gt;0,HLOOKUP($BT566,Prisudvikling!$CC$7:$KP$63,AC$3),"")</f>
        <v/>
      </c>
      <c r="AD566" s="32" t="str">
        <f>IF(HLOOKUP($BT566,Prisudvikling!$CC$7:$KP$63,AD$3)&gt;0,HLOOKUP($BT566,Prisudvikling!$CC$7:$KP$63,AD$3),"")</f>
        <v/>
      </c>
      <c r="AE566" s="32" t="str">
        <f>IF(HLOOKUP($BT566,Prisudvikling!$CC$7:$KP$63,AE$3)&gt;0,HLOOKUP($BT566,Prisudvikling!$CC$7:$KP$63,AE$3),"")</f>
        <v/>
      </c>
      <c r="AF566" s="32" t="str">
        <f>IF(HLOOKUP($BT566,Prisudvikling!$CC$7:$KP$63,AF$3)&gt;0,HLOOKUP($BT566,Prisudvikling!$CC$7:$KP$63,AF$3),"")</f>
        <v xml:space="preserve"> </v>
      </c>
      <c r="AG566" s="32" t="str">
        <f>IF(HLOOKUP($BT566,Prisudvikling!$CC$7:$KP$63,AG$3)&gt;0,HLOOKUP($BT566,Prisudvikling!$CC$7:$KP$63,AG$3),"")</f>
        <v xml:space="preserve"> </v>
      </c>
      <c r="AH566" s="32" t="str">
        <f>IF(HLOOKUP($BT566,Prisudvikling!$CC$7:$KP$63,AH$3)&gt;0,HLOOKUP($BT566,Prisudvikling!$CC$7:$KP$63,AH$3),"")</f>
        <v xml:space="preserve"> </v>
      </c>
      <c r="AI566" s="32" t="str">
        <f>IF(HLOOKUP($BT566,Prisudvikling!$CC$7:$KP$63,AI$3)&gt;0,HLOOKUP($BT566,Prisudvikling!$CC$7:$KP$63,AI$3),"")</f>
        <v xml:space="preserve"> </v>
      </c>
      <c r="AJ566" s="32" t="str">
        <f>IF(HLOOKUP($BT566,Prisudvikling!$CC$7:$KP$63,AJ$3)&gt;0,HLOOKUP($BT566,Prisudvikling!$CC$7:$KP$63,AJ$3),"")</f>
        <v xml:space="preserve"> </v>
      </c>
      <c r="AK566" s="32" t="str">
        <f>IF(HLOOKUP($BT566,Prisudvikling!$CC$7:$KP$63,AK$3)&gt;0,HLOOKUP($BT566,Prisudvikling!$CC$7:$KP$63,AK$3),"")</f>
        <v xml:space="preserve"> </v>
      </c>
      <c r="AL566" s="32" t="str">
        <f>IF(HLOOKUP($BT566,Prisudvikling!$CC$7:$KP$63,AL$3)&gt;0,HLOOKUP($BT566,Prisudvikling!$CC$7:$KP$63,AL$3),"")</f>
        <v/>
      </c>
      <c r="AM566" s="32" t="str">
        <f>IF(HLOOKUP($BT566,Prisudvikling!$CC$7:$KP$63,AM$3)&gt;0,HLOOKUP($BT566,Prisudvikling!$CC$7:$KP$63,AM$3),"")</f>
        <v/>
      </c>
      <c r="AN566" s="113" t="str">
        <f>IF(HLOOKUP($BT566,Prisudvikling!$CC$7:$KP$63,AN$3)&gt;0,HLOOKUP($BT566,Prisudvikling!$CC$7:$KP$63,AN$3),"")</f>
        <v/>
      </c>
      <c r="AO566" s="113" t="str">
        <f>IF(HLOOKUP($BT566,Prisudvikling!$CC$7:$KP$63,AO$3)&gt;0,HLOOKUP($BT566,Prisudvikling!$CC$7:$KP$63,AO$3),"")</f>
        <v xml:space="preserve"> </v>
      </c>
      <c r="AP566" s="113" t="str">
        <f>IF(HLOOKUP($BT566,Prisudvikling!$CC$7:$KP$63,AP$3)&gt;0,HLOOKUP($BT566,Prisudvikling!$CC$7:$KP$63,AP$3),"")</f>
        <v/>
      </c>
      <c r="AQ566" s="113" t="str">
        <f>IF(HLOOKUP($BT566,Prisudvikling!$CC$7:$KP$63,AQ$3)&gt;0,HLOOKUP($BT566,Prisudvikling!$CC$7:$KP$63,AQ$3),"")</f>
        <v/>
      </c>
      <c r="AR566" s="113" t="str">
        <f>IF(HLOOKUP($BT566,Prisudvikling!$CC$7:$KP$63,AR$3)&gt;0,HLOOKUP($BT566,Prisudvikling!$CC$7:$KP$63,AR$3),"")</f>
        <v xml:space="preserve"> </v>
      </c>
      <c r="AS566" s="113" t="str">
        <f>IF(HLOOKUP($BT566,Prisudvikling!$CC$7:$KP$63,AS$3)&gt;0,HLOOKUP($BT566,Prisudvikling!$CC$7:$KP$63,AS$3),"")</f>
        <v/>
      </c>
      <c r="AT566" s="113" t="str">
        <f>IF(HLOOKUP($BT566,Prisudvikling!$CC$7:$KP$63,AT$3)&gt;0,HLOOKUP($BT566,Prisudvikling!$CC$7:$KP$63,AT$3),"")</f>
        <v/>
      </c>
      <c r="AU566" s="113" t="str">
        <f>IF(HLOOKUP($BT566,Prisudvikling!$CC$7:$KP$63,AU$3)&gt;0,HLOOKUP($BT566,Prisudvikling!$CC$7:$KP$63,AU$3),"")</f>
        <v xml:space="preserve"> </v>
      </c>
      <c r="AV566" s="113" t="str">
        <f>IF(HLOOKUP($BT566,Prisudvikling!$CC$7:$KP$63,AV$3)&gt;0,HLOOKUP($BT566,Prisudvikling!$CC$7:$KP$63,AV$3),"")</f>
        <v/>
      </c>
      <c r="AW566" s="113" t="str">
        <f>IF(HLOOKUP($BT566,Prisudvikling!$CC$7:$KP$63,AW$3)&gt;0,HLOOKUP($BT566,Prisudvikling!$CC$7:$KP$63,AW$3),"")</f>
        <v/>
      </c>
      <c r="AX566" s="113" t="str">
        <f>IF(HLOOKUP($BT566,Prisudvikling!$CC$7:$KP$63,AX$3)&gt;0,HLOOKUP($BT566,Prisudvikling!$CC$7:$KP$63,AX$3),"")</f>
        <v xml:space="preserve"> </v>
      </c>
      <c r="BT566">
        <f t="shared" si="33"/>
        <v>243</v>
      </c>
    </row>
    <row r="567" spans="1:72" x14ac:dyDescent="0.2">
      <c r="A567" s="82">
        <f>IF(HLOOKUP($BT567,Prisudvikling!$CC$7:$KP$63,D$3)&gt;0,YEAR(C567),0)</f>
        <v>0</v>
      </c>
      <c r="B567" s="82">
        <f>IF(HLOOKUP($BT567,Prisudvikling!$CC$7:$KP$63,D$3)&gt;0,MONTH(C567),0)</f>
        <v>0</v>
      </c>
      <c r="C567" s="65" t="str">
        <f>IF(HLOOKUP($BT567,Prisudvikling!$CC$7:$KP$63,D$3)&gt;0,HLOOKUP($BT567,Prisudvikling!$CC$7:$KP$63,C$3),"")</f>
        <v/>
      </c>
      <c r="D567" s="105" t="str">
        <f>IF(HLOOKUP($BT567,Prisudvikling!$CC$7:$KP$63,D$3)&gt;0,HLOOKUP($BT567,Prisudvikling!$CC$7:$KP$63,D$3),"")</f>
        <v/>
      </c>
      <c r="E567" s="105" t="str">
        <f>IF(HLOOKUP($BT567,Prisudvikling!$CC$7:$KP$63,E$3)&gt;0,HLOOKUP($BT567,Prisudvikling!$CC$7:$KP$63,E$3),"")</f>
        <v/>
      </c>
      <c r="F567" s="105" t="str">
        <f>IF(HLOOKUP($BT567,Prisudvikling!$CC$7:$KP$63,F$3)&gt;0,HLOOKUP($BT567,Prisudvikling!$CC$7:$KP$63,F$3),"")</f>
        <v/>
      </c>
      <c r="G567" s="105" t="str">
        <f>IF(HLOOKUP($BT567,Prisudvikling!$CC$7:$KP$63,G$3)&gt;0,HLOOKUP($BT567,Prisudvikling!$CC$7:$KP$63,G$3),"")</f>
        <v/>
      </c>
      <c r="H567" s="105" t="str">
        <f>IF(HLOOKUP($BT567,Prisudvikling!$CC$7:$KP$63,H$3)&gt;0,HLOOKUP($BT567,Prisudvikling!$CC$7:$KP$63,H$3),"")</f>
        <v/>
      </c>
      <c r="I567" s="105" t="str">
        <f>IF(HLOOKUP($BT567,Prisudvikling!$CC$7:$KP$63,I$3)&gt;0,HLOOKUP($BT567,Prisudvikling!$CC$7:$KP$63,I$3),"")</f>
        <v/>
      </c>
      <c r="J567" s="105" t="str">
        <f>IF(HLOOKUP($BT567,Prisudvikling!$CC$7:$KP$63,J$3)&gt;0,HLOOKUP($BT567,Prisudvikling!$CC$7:$KP$63,J$3),"")</f>
        <v/>
      </c>
      <c r="K567" s="105" t="str">
        <f>IF(HLOOKUP($BT567,Prisudvikling!$CC$7:$KP$63,K$3)&gt;0,HLOOKUP($BT567,Prisudvikling!$CC$7:$KP$63,K$3),"")</f>
        <v/>
      </c>
      <c r="L567" s="105" t="str">
        <f>IF(HLOOKUP($BT567,Prisudvikling!$CC$7:$KP$63,L$3)&gt;0,HLOOKUP($BT567,Prisudvikling!$CC$7:$KP$63,L$3),"")</f>
        <v/>
      </c>
      <c r="M567" s="105" t="str">
        <f>IF(HLOOKUP($BT567,Prisudvikling!$CC$7:$KP$63,M$3)&gt;0,HLOOKUP($BT567,Prisudvikling!$CC$7:$KP$63,M$3),"")</f>
        <v/>
      </c>
      <c r="N567" s="105" t="str">
        <f>IF(HLOOKUP($BT567,Prisudvikling!$CC$7:$KP$63,N$3)&gt;0,HLOOKUP($BT567,Prisudvikling!$CC$7:$KP$63,N$3),"")</f>
        <v/>
      </c>
      <c r="O567" s="105" t="str">
        <f>IF(HLOOKUP($BT567,Prisudvikling!$CC$7:$KP$63,O$3)&gt;0,HLOOKUP($BT567,Prisudvikling!$CC$7:$KP$63,O$3),"")</f>
        <v/>
      </c>
      <c r="P567" s="105" t="str">
        <f>IF(HLOOKUP($BT567,Prisudvikling!$CC$7:$KP$63,P$3)&gt;0,HLOOKUP($BT567,Prisudvikling!$CC$7:$KP$63,P$3),"")</f>
        <v/>
      </c>
      <c r="Q567" s="105" t="str">
        <f>IF(HLOOKUP($BT567,Prisudvikling!$CC$7:$KP$63,Q$3)&gt;0,HLOOKUP($BT567,Prisudvikling!$CC$7:$KP$63,Q$3),"")</f>
        <v/>
      </c>
      <c r="R567" s="105" t="str">
        <f>IF(HLOOKUP($BT567,Prisudvikling!$CC$7:$KP$63,R$3)&gt;0,HLOOKUP($BT567,Prisudvikling!$CC$7:$KP$63,R$3),"")</f>
        <v/>
      </c>
      <c r="S567" s="105" t="str">
        <f>IF(HLOOKUP($BT567,Prisudvikling!$CC$7:$KP$63,S$3)&gt;0,HLOOKUP($BT567,Prisudvikling!$CC$7:$KP$63,S$3),"")</f>
        <v/>
      </c>
      <c r="T567" s="105" t="str">
        <f>IF(HLOOKUP($BT567,Prisudvikling!$CC$7:$KP$63,T$3)&gt;0,HLOOKUP($BT567,Prisudvikling!$CC$7:$KP$63,T$3),"")</f>
        <v/>
      </c>
      <c r="U567" s="105" t="str">
        <f>IF(HLOOKUP($BT567,Prisudvikling!$CC$7:$KP$63,U$3)&gt;0,HLOOKUP($BT567,Prisudvikling!$CC$7:$KP$63,U$3),"")</f>
        <v/>
      </c>
      <c r="V567" s="105" t="str">
        <f>IF(HLOOKUP($BT567,Prisudvikling!$CC$7:$KP$63,V$3)&gt;0,HLOOKUP($BT567,Prisudvikling!$CC$7:$KP$63,V$3),"")</f>
        <v/>
      </c>
      <c r="W567" s="105" t="str">
        <f>IF(HLOOKUP($BT567,Prisudvikling!$CC$7:$KP$63,W$3)&gt;0,HLOOKUP($BT567,Prisudvikling!$CC$7:$KP$63,W$3),"")</f>
        <v/>
      </c>
      <c r="X567" s="32" t="str">
        <f>IF(HLOOKUP($BT567,Prisudvikling!$CC$7:$KP$63,X$3)&gt;0,HLOOKUP($BT567,Prisudvikling!$CC$7:$KP$63,X$3),"")</f>
        <v/>
      </c>
      <c r="Y567" s="32" t="str">
        <f>IF(HLOOKUP($BT567,Prisudvikling!$CC$7:$KP$63,Y$3)&gt;0,HLOOKUP($BT567,Prisudvikling!$CC$7:$KP$63,Y$3),"")</f>
        <v/>
      </c>
      <c r="Z567" s="32" t="str">
        <f>IF(HLOOKUP($BT567,Prisudvikling!$CC$7:$KP$63,Z$3)&gt;0,HLOOKUP($BT567,Prisudvikling!$CC$7:$KP$63,Z$3),"")</f>
        <v/>
      </c>
      <c r="AA567" s="32" t="str">
        <f>IF(HLOOKUP($BT567,Prisudvikling!$CC$7:$KP$63,AA$3)&gt;0,HLOOKUP($BT567,Prisudvikling!$CC$7:$KP$63,AA$3),"")</f>
        <v/>
      </c>
      <c r="AB567" s="32" t="str">
        <f>IF(HLOOKUP($BT567,Prisudvikling!$CC$7:$KP$63,AB$3)&gt;0,HLOOKUP($BT567,Prisudvikling!$CC$7:$KP$63,AB$3),"")</f>
        <v/>
      </c>
      <c r="AC567" s="32" t="str">
        <f>IF(HLOOKUP($BT567,Prisudvikling!$CC$7:$KP$63,AC$3)&gt;0,HLOOKUP($BT567,Prisudvikling!$CC$7:$KP$63,AC$3),"")</f>
        <v/>
      </c>
      <c r="AD567" s="32" t="str">
        <f>IF(HLOOKUP($BT567,Prisudvikling!$CC$7:$KP$63,AD$3)&gt;0,HLOOKUP($BT567,Prisudvikling!$CC$7:$KP$63,AD$3),"")</f>
        <v/>
      </c>
      <c r="AE567" s="32" t="str">
        <f>IF(HLOOKUP($BT567,Prisudvikling!$CC$7:$KP$63,AE$3)&gt;0,HLOOKUP($BT567,Prisudvikling!$CC$7:$KP$63,AE$3),"")</f>
        <v/>
      </c>
      <c r="AF567" s="32" t="str">
        <f>IF(HLOOKUP($BT567,Prisudvikling!$CC$7:$KP$63,AF$3)&gt;0,HLOOKUP($BT567,Prisudvikling!$CC$7:$KP$63,AF$3),"")</f>
        <v xml:space="preserve"> </v>
      </c>
      <c r="AG567" s="32" t="str">
        <f>IF(HLOOKUP($BT567,Prisudvikling!$CC$7:$KP$63,AG$3)&gt;0,HLOOKUP($BT567,Prisudvikling!$CC$7:$KP$63,AG$3),"")</f>
        <v xml:space="preserve"> </v>
      </c>
      <c r="AH567" s="32" t="str">
        <f>IF(HLOOKUP($BT567,Prisudvikling!$CC$7:$KP$63,AH$3)&gt;0,HLOOKUP($BT567,Prisudvikling!$CC$7:$KP$63,AH$3),"")</f>
        <v xml:space="preserve"> </v>
      </c>
      <c r="AI567" s="32" t="str">
        <f>IF(HLOOKUP($BT567,Prisudvikling!$CC$7:$KP$63,AI$3)&gt;0,HLOOKUP($BT567,Prisudvikling!$CC$7:$KP$63,AI$3),"")</f>
        <v xml:space="preserve"> </v>
      </c>
      <c r="AJ567" s="32" t="str">
        <f>IF(HLOOKUP($BT567,Prisudvikling!$CC$7:$KP$63,AJ$3)&gt;0,HLOOKUP($BT567,Prisudvikling!$CC$7:$KP$63,AJ$3),"")</f>
        <v xml:space="preserve"> </v>
      </c>
      <c r="AK567" s="32" t="str">
        <f>IF(HLOOKUP($BT567,Prisudvikling!$CC$7:$KP$63,AK$3)&gt;0,HLOOKUP($BT567,Prisudvikling!$CC$7:$KP$63,AK$3),"")</f>
        <v xml:space="preserve"> </v>
      </c>
      <c r="AL567" s="32" t="str">
        <f>IF(HLOOKUP($BT567,Prisudvikling!$CC$7:$KP$63,AL$3)&gt;0,HLOOKUP($BT567,Prisudvikling!$CC$7:$KP$63,AL$3),"")</f>
        <v/>
      </c>
      <c r="AM567" s="32" t="str">
        <f>IF(HLOOKUP($BT567,Prisudvikling!$CC$7:$KP$63,AM$3)&gt;0,HLOOKUP($BT567,Prisudvikling!$CC$7:$KP$63,AM$3),"")</f>
        <v/>
      </c>
      <c r="AN567" s="113" t="str">
        <f>IF(HLOOKUP($BT567,Prisudvikling!$CC$7:$KP$63,AN$3)&gt;0,HLOOKUP($BT567,Prisudvikling!$CC$7:$KP$63,AN$3),"")</f>
        <v/>
      </c>
      <c r="AO567" s="113" t="str">
        <f>IF(HLOOKUP($BT567,Prisudvikling!$CC$7:$KP$63,AO$3)&gt;0,HLOOKUP($BT567,Prisudvikling!$CC$7:$KP$63,AO$3),"")</f>
        <v xml:space="preserve"> </v>
      </c>
      <c r="AP567" s="113" t="str">
        <f>IF(HLOOKUP($BT567,Prisudvikling!$CC$7:$KP$63,AP$3)&gt;0,HLOOKUP($BT567,Prisudvikling!$CC$7:$KP$63,AP$3),"")</f>
        <v/>
      </c>
      <c r="AQ567" s="113" t="str">
        <f>IF(HLOOKUP($BT567,Prisudvikling!$CC$7:$KP$63,AQ$3)&gt;0,HLOOKUP($BT567,Prisudvikling!$CC$7:$KP$63,AQ$3),"")</f>
        <v/>
      </c>
      <c r="AR567" s="113" t="str">
        <f>IF(HLOOKUP($BT567,Prisudvikling!$CC$7:$KP$63,AR$3)&gt;0,HLOOKUP($BT567,Prisudvikling!$CC$7:$KP$63,AR$3),"")</f>
        <v xml:space="preserve"> </v>
      </c>
      <c r="AS567" s="113" t="str">
        <f>IF(HLOOKUP($BT567,Prisudvikling!$CC$7:$KP$63,AS$3)&gt;0,HLOOKUP($BT567,Prisudvikling!$CC$7:$KP$63,AS$3),"")</f>
        <v/>
      </c>
      <c r="AT567" s="113" t="str">
        <f>IF(HLOOKUP($BT567,Prisudvikling!$CC$7:$KP$63,AT$3)&gt;0,HLOOKUP($BT567,Prisudvikling!$CC$7:$KP$63,AT$3),"")</f>
        <v/>
      </c>
      <c r="AU567" s="113" t="str">
        <f>IF(HLOOKUP($BT567,Prisudvikling!$CC$7:$KP$63,AU$3)&gt;0,HLOOKUP($BT567,Prisudvikling!$CC$7:$KP$63,AU$3),"")</f>
        <v xml:space="preserve"> </v>
      </c>
      <c r="AV567" s="113" t="str">
        <f>IF(HLOOKUP($BT567,Prisudvikling!$CC$7:$KP$63,AV$3)&gt;0,HLOOKUP($BT567,Prisudvikling!$CC$7:$KP$63,AV$3),"")</f>
        <v/>
      </c>
      <c r="AW567" s="113" t="str">
        <f>IF(HLOOKUP($BT567,Prisudvikling!$CC$7:$KP$63,AW$3)&gt;0,HLOOKUP($BT567,Prisudvikling!$CC$7:$KP$63,AW$3),"")</f>
        <v/>
      </c>
      <c r="AX567" s="113" t="str">
        <f>IF(HLOOKUP($BT567,Prisudvikling!$CC$7:$KP$63,AX$3)&gt;0,HLOOKUP($BT567,Prisudvikling!$CC$7:$KP$63,AX$3),"")</f>
        <v xml:space="preserve"> </v>
      </c>
      <c r="BT567">
        <f t="shared" si="33"/>
        <v>244</v>
      </c>
    </row>
    <row r="568" spans="1:72" x14ac:dyDescent="0.2">
      <c r="A568" s="82">
        <f>IF(HLOOKUP($BT568,Prisudvikling!$CC$7:$KP$63,D$3)&gt;0,YEAR(C568),0)</f>
        <v>0</v>
      </c>
      <c r="B568" s="82">
        <f>IF(HLOOKUP($BT568,Prisudvikling!$CC$7:$KP$63,D$3)&gt;0,MONTH(C568),0)</f>
        <v>0</v>
      </c>
      <c r="C568" s="65" t="str">
        <f>IF(HLOOKUP($BT568,Prisudvikling!$CC$7:$KP$63,D$3)&gt;0,HLOOKUP($BT568,Prisudvikling!$CC$7:$KP$63,C$3),"")</f>
        <v/>
      </c>
      <c r="D568" s="105" t="str">
        <f>IF(HLOOKUP($BT568,Prisudvikling!$CC$7:$KP$63,D$3)&gt;0,HLOOKUP($BT568,Prisudvikling!$CC$7:$KP$63,D$3),"")</f>
        <v/>
      </c>
      <c r="E568" s="105" t="str">
        <f>IF(HLOOKUP($BT568,Prisudvikling!$CC$7:$KP$63,E$3)&gt;0,HLOOKUP($BT568,Prisudvikling!$CC$7:$KP$63,E$3),"")</f>
        <v/>
      </c>
      <c r="F568" s="105" t="str">
        <f>IF(HLOOKUP($BT568,Prisudvikling!$CC$7:$KP$63,F$3)&gt;0,HLOOKUP($BT568,Prisudvikling!$CC$7:$KP$63,F$3),"")</f>
        <v/>
      </c>
      <c r="G568" s="105" t="str">
        <f>IF(HLOOKUP($BT568,Prisudvikling!$CC$7:$KP$63,G$3)&gt;0,HLOOKUP($BT568,Prisudvikling!$CC$7:$KP$63,G$3),"")</f>
        <v/>
      </c>
      <c r="H568" s="105" t="str">
        <f>IF(HLOOKUP($BT568,Prisudvikling!$CC$7:$KP$63,H$3)&gt;0,HLOOKUP($BT568,Prisudvikling!$CC$7:$KP$63,H$3),"")</f>
        <v/>
      </c>
      <c r="I568" s="105" t="str">
        <f>IF(HLOOKUP($BT568,Prisudvikling!$CC$7:$KP$63,I$3)&gt;0,HLOOKUP($BT568,Prisudvikling!$CC$7:$KP$63,I$3),"")</f>
        <v/>
      </c>
      <c r="J568" s="105" t="str">
        <f>IF(HLOOKUP($BT568,Prisudvikling!$CC$7:$KP$63,J$3)&gt;0,HLOOKUP($BT568,Prisudvikling!$CC$7:$KP$63,J$3),"")</f>
        <v/>
      </c>
      <c r="K568" s="105" t="str">
        <f>IF(HLOOKUP($BT568,Prisudvikling!$CC$7:$KP$63,K$3)&gt;0,HLOOKUP($BT568,Prisudvikling!$CC$7:$KP$63,K$3),"")</f>
        <v/>
      </c>
      <c r="L568" s="105" t="str">
        <f>IF(HLOOKUP($BT568,Prisudvikling!$CC$7:$KP$63,L$3)&gt;0,HLOOKUP($BT568,Prisudvikling!$CC$7:$KP$63,L$3),"")</f>
        <v/>
      </c>
      <c r="M568" s="105" t="str">
        <f>IF(HLOOKUP($BT568,Prisudvikling!$CC$7:$KP$63,M$3)&gt;0,HLOOKUP($BT568,Prisudvikling!$CC$7:$KP$63,M$3),"")</f>
        <v/>
      </c>
      <c r="N568" s="105" t="str">
        <f>IF(HLOOKUP($BT568,Prisudvikling!$CC$7:$KP$63,N$3)&gt;0,HLOOKUP($BT568,Prisudvikling!$CC$7:$KP$63,N$3),"")</f>
        <v/>
      </c>
      <c r="O568" s="105" t="str">
        <f>IF(HLOOKUP($BT568,Prisudvikling!$CC$7:$KP$63,O$3)&gt;0,HLOOKUP($BT568,Prisudvikling!$CC$7:$KP$63,O$3),"")</f>
        <v/>
      </c>
      <c r="P568" s="105" t="str">
        <f>IF(HLOOKUP($BT568,Prisudvikling!$CC$7:$KP$63,P$3)&gt;0,HLOOKUP($BT568,Prisudvikling!$CC$7:$KP$63,P$3),"")</f>
        <v/>
      </c>
      <c r="Q568" s="105" t="str">
        <f>IF(HLOOKUP($BT568,Prisudvikling!$CC$7:$KP$63,Q$3)&gt;0,HLOOKUP($BT568,Prisudvikling!$CC$7:$KP$63,Q$3),"")</f>
        <v/>
      </c>
      <c r="R568" s="105" t="str">
        <f>IF(HLOOKUP($BT568,Prisudvikling!$CC$7:$KP$63,R$3)&gt;0,HLOOKUP($BT568,Prisudvikling!$CC$7:$KP$63,R$3),"")</f>
        <v/>
      </c>
      <c r="S568" s="105" t="str">
        <f>IF(HLOOKUP($BT568,Prisudvikling!$CC$7:$KP$63,S$3)&gt;0,HLOOKUP($BT568,Prisudvikling!$CC$7:$KP$63,S$3),"")</f>
        <v/>
      </c>
      <c r="T568" s="105" t="str">
        <f>IF(HLOOKUP($BT568,Prisudvikling!$CC$7:$KP$63,T$3)&gt;0,HLOOKUP($BT568,Prisudvikling!$CC$7:$KP$63,T$3),"")</f>
        <v/>
      </c>
      <c r="U568" s="105" t="str">
        <f>IF(HLOOKUP($BT568,Prisudvikling!$CC$7:$KP$63,U$3)&gt;0,HLOOKUP($BT568,Prisudvikling!$CC$7:$KP$63,U$3),"")</f>
        <v/>
      </c>
      <c r="V568" s="105" t="str">
        <f>IF(HLOOKUP($BT568,Prisudvikling!$CC$7:$KP$63,V$3)&gt;0,HLOOKUP($BT568,Prisudvikling!$CC$7:$KP$63,V$3),"")</f>
        <v/>
      </c>
      <c r="W568" s="105" t="str">
        <f>IF(HLOOKUP($BT568,Prisudvikling!$CC$7:$KP$63,W$3)&gt;0,HLOOKUP($BT568,Prisudvikling!$CC$7:$KP$63,W$3),"")</f>
        <v/>
      </c>
      <c r="X568" s="32" t="str">
        <f>IF(HLOOKUP($BT568,Prisudvikling!$CC$7:$KP$63,X$3)&gt;0,HLOOKUP($BT568,Prisudvikling!$CC$7:$KP$63,X$3),"")</f>
        <v/>
      </c>
      <c r="Y568" s="32" t="str">
        <f>IF(HLOOKUP($BT568,Prisudvikling!$CC$7:$KP$63,Y$3)&gt;0,HLOOKUP($BT568,Prisudvikling!$CC$7:$KP$63,Y$3),"")</f>
        <v/>
      </c>
      <c r="Z568" s="32" t="str">
        <f>IF(HLOOKUP($BT568,Prisudvikling!$CC$7:$KP$63,Z$3)&gt;0,HLOOKUP($BT568,Prisudvikling!$CC$7:$KP$63,Z$3),"")</f>
        <v/>
      </c>
      <c r="AA568" s="32" t="str">
        <f>IF(HLOOKUP($BT568,Prisudvikling!$CC$7:$KP$63,AA$3)&gt;0,HLOOKUP($BT568,Prisudvikling!$CC$7:$KP$63,AA$3),"")</f>
        <v/>
      </c>
      <c r="AB568" s="32" t="str">
        <f>IF(HLOOKUP($BT568,Prisudvikling!$CC$7:$KP$63,AB$3)&gt;0,HLOOKUP($BT568,Prisudvikling!$CC$7:$KP$63,AB$3),"")</f>
        <v/>
      </c>
      <c r="AC568" s="32" t="str">
        <f>IF(HLOOKUP($BT568,Prisudvikling!$CC$7:$KP$63,AC$3)&gt;0,HLOOKUP($BT568,Prisudvikling!$CC$7:$KP$63,AC$3),"")</f>
        <v/>
      </c>
      <c r="AD568" s="32" t="str">
        <f>IF(HLOOKUP($BT568,Prisudvikling!$CC$7:$KP$63,AD$3)&gt;0,HLOOKUP($BT568,Prisudvikling!$CC$7:$KP$63,AD$3),"")</f>
        <v/>
      </c>
      <c r="AE568" s="32" t="str">
        <f>IF(HLOOKUP($BT568,Prisudvikling!$CC$7:$KP$63,AE$3)&gt;0,HLOOKUP($BT568,Prisudvikling!$CC$7:$KP$63,AE$3),"")</f>
        <v/>
      </c>
      <c r="AF568" s="32" t="str">
        <f>IF(HLOOKUP($BT568,Prisudvikling!$CC$7:$KP$63,AF$3)&gt;0,HLOOKUP($BT568,Prisudvikling!$CC$7:$KP$63,AF$3),"")</f>
        <v xml:space="preserve"> </v>
      </c>
      <c r="AG568" s="32" t="str">
        <f>IF(HLOOKUP($BT568,Prisudvikling!$CC$7:$KP$63,AG$3)&gt;0,HLOOKUP($BT568,Prisudvikling!$CC$7:$KP$63,AG$3),"")</f>
        <v xml:space="preserve"> </v>
      </c>
      <c r="AH568" s="32" t="str">
        <f>IF(HLOOKUP($BT568,Prisudvikling!$CC$7:$KP$63,AH$3)&gt;0,HLOOKUP($BT568,Prisudvikling!$CC$7:$KP$63,AH$3),"")</f>
        <v xml:space="preserve"> </v>
      </c>
      <c r="AI568" s="32" t="str">
        <f>IF(HLOOKUP($BT568,Prisudvikling!$CC$7:$KP$63,AI$3)&gt;0,HLOOKUP($BT568,Prisudvikling!$CC$7:$KP$63,AI$3),"")</f>
        <v xml:space="preserve"> </v>
      </c>
      <c r="AJ568" s="32" t="str">
        <f>IF(HLOOKUP($BT568,Prisudvikling!$CC$7:$KP$63,AJ$3)&gt;0,HLOOKUP($BT568,Prisudvikling!$CC$7:$KP$63,AJ$3),"")</f>
        <v xml:space="preserve"> </v>
      </c>
      <c r="AK568" s="32" t="str">
        <f>IF(HLOOKUP($BT568,Prisudvikling!$CC$7:$KP$63,AK$3)&gt;0,HLOOKUP($BT568,Prisudvikling!$CC$7:$KP$63,AK$3),"")</f>
        <v xml:space="preserve"> </v>
      </c>
      <c r="AL568" s="32" t="str">
        <f>IF(HLOOKUP($BT568,Prisudvikling!$CC$7:$KP$63,AL$3)&gt;0,HLOOKUP($BT568,Prisudvikling!$CC$7:$KP$63,AL$3),"")</f>
        <v/>
      </c>
      <c r="AM568" s="32" t="str">
        <f>IF(HLOOKUP($BT568,Prisudvikling!$CC$7:$KP$63,AM$3)&gt;0,HLOOKUP($BT568,Prisudvikling!$CC$7:$KP$63,AM$3),"")</f>
        <v/>
      </c>
      <c r="AN568" s="113" t="str">
        <f>IF(HLOOKUP($BT568,Prisudvikling!$CC$7:$KP$63,AN$3)&gt;0,HLOOKUP($BT568,Prisudvikling!$CC$7:$KP$63,AN$3),"")</f>
        <v/>
      </c>
      <c r="AO568" s="113" t="str">
        <f>IF(HLOOKUP($BT568,Prisudvikling!$CC$7:$KP$63,AO$3)&gt;0,HLOOKUP($BT568,Prisudvikling!$CC$7:$KP$63,AO$3),"")</f>
        <v xml:space="preserve"> </v>
      </c>
      <c r="AP568" s="113" t="str">
        <f>IF(HLOOKUP($BT568,Prisudvikling!$CC$7:$KP$63,AP$3)&gt;0,HLOOKUP($BT568,Prisudvikling!$CC$7:$KP$63,AP$3),"")</f>
        <v/>
      </c>
      <c r="AQ568" s="113" t="str">
        <f>IF(HLOOKUP($BT568,Prisudvikling!$CC$7:$KP$63,AQ$3)&gt;0,HLOOKUP($BT568,Prisudvikling!$CC$7:$KP$63,AQ$3),"")</f>
        <v/>
      </c>
      <c r="AR568" s="113" t="str">
        <f>IF(HLOOKUP($BT568,Prisudvikling!$CC$7:$KP$63,AR$3)&gt;0,HLOOKUP($BT568,Prisudvikling!$CC$7:$KP$63,AR$3),"")</f>
        <v xml:space="preserve"> </v>
      </c>
      <c r="AS568" s="113" t="str">
        <f>IF(HLOOKUP($BT568,Prisudvikling!$CC$7:$KP$63,AS$3)&gt;0,HLOOKUP($BT568,Prisudvikling!$CC$7:$KP$63,AS$3),"")</f>
        <v/>
      </c>
      <c r="AT568" s="113" t="str">
        <f>IF(HLOOKUP($BT568,Prisudvikling!$CC$7:$KP$63,AT$3)&gt;0,HLOOKUP($BT568,Prisudvikling!$CC$7:$KP$63,AT$3),"")</f>
        <v/>
      </c>
      <c r="AU568" s="113" t="str">
        <f>IF(HLOOKUP($BT568,Prisudvikling!$CC$7:$KP$63,AU$3)&gt;0,HLOOKUP($BT568,Prisudvikling!$CC$7:$KP$63,AU$3),"")</f>
        <v xml:space="preserve"> </v>
      </c>
      <c r="AV568" s="113" t="str">
        <f>IF(HLOOKUP($BT568,Prisudvikling!$CC$7:$KP$63,AV$3)&gt;0,HLOOKUP($BT568,Prisudvikling!$CC$7:$KP$63,AV$3),"")</f>
        <v/>
      </c>
      <c r="AW568" s="113" t="str">
        <f>IF(HLOOKUP($BT568,Prisudvikling!$CC$7:$KP$63,AW$3)&gt;0,HLOOKUP($BT568,Prisudvikling!$CC$7:$KP$63,AW$3),"")</f>
        <v/>
      </c>
      <c r="AX568" s="113" t="str">
        <f>IF(HLOOKUP($BT568,Prisudvikling!$CC$7:$KP$63,AX$3)&gt;0,HLOOKUP($BT568,Prisudvikling!$CC$7:$KP$63,AX$3),"")</f>
        <v xml:space="preserve"> </v>
      </c>
      <c r="BT568">
        <f t="shared" si="33"/>
        <v>245</v>
      </c>
    </row>
    <row r="569" spans="1:72" x14ac:dyDescent="0.2">
      <c r="A569" s="82">
        <f>IF(HLOOKUP($BT569,Prisudvikling!$CC$7:$KP$63,D$3)&gt;0,YEAR(C569),0)</f>
        <v>0</v>
      </c>
      <c r="B569" s="82">
        <f>IF(HLOOKUP($BT569,Prisudvikling!$CC$7:$KP$63,D$3)&gt;0,MONTH(C569),0)</f>
        <v>0</v>
      </c>
      <c r="C569" s="65" t="str">
        <f>IF(HLOOKUP($BT569,Prisudvikling!$CC$7:$KP$63,D$3)&gt;0,HLOOKUP($BT569,Prisudvikling!$CC$7:$KP$63,C$3),"")</f>
        <v/>
      </c>
      <c r="D569" s="105" t="str">
        <f>IF(HLOOKUP($BT569,Prisudvikling!$CC$7:$KP$63,D$3)&gt;0,HLOOKUP($BT569,Prisudvikling!$CC$7:$KP$63,D$3),"")</f>
        <v/>
      </c>
      <c r="E569" s="105" t="str">
        <f>IF(HLOOKUP($BT569,Prisudvikling!$CC$7:$KP$63,E$3)&gt;0,HLOOKUP($BT569,Prisudvikling!$CC$7:$KP$63,E$3),"")</f>
        <v/>
      </c>
      <c r="F569" s="105" t="str">
        <f>IF(HLOOKUP($BT569,Prisudvikling!$CC$7:$KP$63,F$3)&gt;0,HLOOKUP($BT569,Prisudvikling!$CC$7:$KP$63,F$3),"")</f>
        <v/>
      </c>
      <c r="G569" s="105" t="str">
        <f>IF(HLOOKUP($BT569,Prisudvikling!$CC$7:$KP$63,G$3)&gt;0,HLOOKUP($BT569,Prisudvikling!$CC$7:$KP$63,G$3),"")</f>
        <v/>
      </c>
      <c r="H569" s="105" t="str">
        <f>IF(HLOOKUP($BT569,Prisudvikling!$CC$7:$KP$63,H$3)&gt;0,HLOOKUP($BT569,Prisudvikling!$CC$7:$KP$63,H$3),"")</f>
        <v/>
      </c>
      <c r="I569" s="105" t="str">
        <f>IF(HLOOKUP($BT569,Prisudvikling!$CC$7:$KP$63,I$3)&gt;0,HLOOKUP($BT569,Prisudvikling!$CC$7:$KP$63,I$3),"")</f>
        <v/>
      </c>
      <c r="J569" s="105" t="str">
        <f>IF(HLOOKUP($BT569,Prisudvikling!$CC$7:$KP$63,J$3)&gt;0,HLOOKUP($BT569,Prisudvikling!$CC$7:$KP$63,J$3),"")</f>
        <v/>
      </c>
      <c r="K569" s="105" t="str">
        <f>IF(HLOOKUP($BT569,Prisudvikling!$CC$7:$KP$63,K$3)&gt;0,HLOOKUP($BT569,Prisudvikling!$CC$7:$KP$63,K$3),"")</f>
        <v/>
      </c>
      <c r="L569" s="105" t="str">
        <f>IF(HLOOKUP($BT569,Prisudvikling!$CC$7:$KP$63,L$3)&gt;0,HLOOKUP($BT569,Prisudvikling!$CC$7:$KP$63,L$3),"")</f>
        <v/>
      </c>
      <c r="M569" s="105" t="str">
        <f>IF(HLOOKUP($BT569,Prisudvikling!$CC$7:$KP$63,M$3)&gt;0,HLOOKUP($BT569,Prisudvikling!$CC$7:$KP$63,M$3),"")</f>
        <v/>
      </c>
      <c r="N569" s="105" t="str">
        <f>IF(HLOOKUP($BT569,Prisudvikling!$CC$7:$KP$63,N$3)&gt;0,HLOOKUP($BT569,Prisudvikling!$CC$7:$KP$63,N$3),"")</f>
        <v/>
      </c>
      <c r="O569" s="105" t="str">
        <f>IF(HLOOKUP($BT569,Prisudvikling!$CC$7:$KP$63,O$3)&gt;0,HLOOKUP($BT569,Prisudvikling!$CC$7:$KP$63,O$3),"")</f>
        <v/>
      </c>
      <c r="P569" s="105" t="str">
        <f>IF(HLOOKUP($BT569,Prisudvikling!$CC$7:$KP$63,P$3)&gt;0,HLOOKUP($BT569,Prisudvikling!$CC$7:$KP$63,P$3),"")</f>
        <v/>
      </c>
      <c r="Q569" s="105" t="str">
        <f>IF(HLOOKUP($BT569,Prisudvikling!$CC$7:$KP$63,Q$3)&gt;0,HLOOKUP($BT569,Prisudvikling!$CC$7:$KP$63,Q$3),"")</f>
        <v/>
      </c>
      <c r="R569" s="105" t="str">
        <f>IF(HLOOKUP($BT569,Prisudvikling!$CC$7:$KP$63,R$3)&gt;0,HLOOKUP($BT569,Prisudvikling!$CC$7:$KP$63,R$3),"")</f>
        <v/>
      </c>
      <c r="S569" s="105" t="str">
        <f>IF(HLOOKUP($BT569,Prisudvikling!$CC$7:$KP$63,S$3)&gt;0,HLOOKUP($BT569,Prisudvikling!$CC$7:$KP$63,S$3),"")</f>
        <v/>
      </c>
      <c r="T569" s="105" t="str">
        <f>IF(HLOOKUP($BT569,Prisudvikling!$CC$7:$KP$63,T$3)&gt;0,HLOOKUP($BT569,Prisudvikling!$CC$7:$KP$63,T$3),"")</f>
        <v/>
      </c>
      <c r="U569" s="105" t="str">
        <f>IF(HLOOKUP($BT569,Prisudvikling!$CC$7:$KP$63,U$3)&gt;0,HLOOKUP($BT569,Prisudvikling!$CC$7:$KP$63,U$3),"")</f>
        <v/>
      </c>
      <c r="V569" s="105" t="str">
        <f>IF(HLOOKUP($BT569,Prisudvikling!$CC$7:$KP$63,V$3)&gt;0,HLOOKUP($BT569,Prisudvikling!$CC$7:$KP$63,V$3),"")</f>
        <v/>
      </c>
      <c r="W569" s="105" t="str">
        <f>IF(HLOOKUP($BT569,Prisudvikling!$CC$7:$KP$63,W$3)&gt;0,HLOOKUP($BT569,Prisudvikling!$CC$7:$KP$63,W$3),"")</f>
        <v/>
      </c>
      <c r="X569" s="32" t="str">
        <f>IF(HLOOKUP($BT569,Prisudvikling!$CC$7:$KP$63,X$3)&gt;0,HLOOKUP($BT569,Prisudvikling!$CC$7:$KP$63,X$3),"")</f>
        <v/>
      </c>
      <c r="Y569" s="32" t="str">
        <f>IF(HLOOKUP($BT569,Prisudvikling!$CC$7:$KP$63,Y$3)&gt;0,HLOOKUP($BT569,Prisudvikling!$CC$7:$KP$63,Y$3),"")</f>
        <v/>
      </c>
      <c r="Z569" s="32" t="str">
        <f>IF(HLOOKUP($BT569,Prisudvikling!$CC$7:$KP$63,Z$3)&gt;0,HLOOKUP($BT569,Prisudvikling!$CC$7:$KP$63,Z$3),"")</f>
        <v/>
      </c>
      <c r="AA569" s="32" t="str">
        <f>IF(HLOOKUP($BT569,Prisudvikling!$CC$7:$KP$63,AA$3)&gt;0,HLOOKUP($BT569,Prisudvikling!$CC$7:$KP$63,AA$3),"")</f>
        <v/>
      </c>
      <c r="AB569" s="32" t="str">
        <f>IF(HLOOKUP($BT569,Prisudvikling!$CC$7:$KP$63,AB$3)&gt;0,HLOOKUP($BT569,Prisudvikling!$CC$7:$KP$63,AB$3),"")</f>
        <v/>
      </c>
      <c r="AC569" s="32" t="str">
        <f>IF(HLOOKUP($BT569,Prisudvikling!$CC$7:$KP$63,AC$3)&gt;0,HLOOKUP($BT569,Prisudvikling!$CC$7:$KP$63,AC$3),"")</f>
        <v/>
      </c>
      <c r="AD569" s="32" t="str">
        <f>IF(HLOOKUP($BT569,Prisudvikling!$CC$7:$KP$63,AD$3)&gt;0,HLOOKUP($BT569,Prisudvikling!$CC$7:$KP$63,AD$3),"")</f>
        <v/>
      </c>
      <c r="AE569" s="32" t="str">
        <f>IF(HLOOKUP($BT569,Prisudvikling!$CC$7:$KP$63,AE$3)&gt;0,HLOOKUP($BT569,Prisudvikling!$CC$7:$KP$63,AE$3),"")</f>
        <v/>
      </c>
      <c r="AF569" s="32" t="str">
        <f>IF(HLOOKUP($BT569,Prisudvikling!$CC$7:$KP$63,AF$3)&gt;0,HLOOKUP($BT569,Prisudvikling!$CC$7:$KP$63,AF$3),"")</f>
        <v xml:space="preserve"> </v>
      </c>
      <c r="AG569" s="32" t="str">
        <f>IF(HLOOKUP($BT569,Prisudvikling!$CC$7:$KP$63,AG$3)&gt;0,HLOOKUP($BT569,Prisudvikling!$CC$7:$KP$63,AG$3),"")</f>
        <v xml:space="preserve"> </v>
      </c>
      <c r="AH569" s="32" t="str">
        <f>IF(HLOOKUP($BT569,Prisudvikling!$CC$7:$KP$63,AH$3)&gt;0,HLOOKUP($BT569,Prisudvikling!$CC$7:$KP$63,AH$3),"")</f>
        <v xml:space="preserve"> </v>
      </c>
      <c r="AI569" s="32" t="str">
        <f>IF(HLOOKUP($BT569,Prisudvikling!$CC$7:$KP$63,AI$3)&gt;0,HLOOKUP($BT569,Prisudvikling!$CC$7:$KP$63,AI$3),"")</f>
        <v xml:space="preserve"> </v>
      </c>
      <c r="AJ569" s="32" t="str">
        <f>IF(HLOOKUP($BT569,Prisudvikling!$CC$7:$KP$63,AJ$3)&gt;0,HLOOKUP($BT569,Prisudvikling!$CC$7:$KP$63,AJ$3),"")</f>
        <v xml:space="preserve"> </v>
      </c>
      <c r="AK569" s="32" t="str">
        <f>IF(HLOOKUP($BT569,Prisudvikling!$CC$7:$KP$63,AK$3)&gt;0,HLOOKUP($BT569,Prisudvikling!$CC$7:$KP$63,AK$3),"")</f>
        <v xml:space="preserve"> </v>
      </c>
      <c r="AL569" s="32" t="str">
        <f>IF(HLOOKUP($BT569,Prisudvikling!$CC$7:$KP$63,AL$3)&gt;0,HLOOKUP($BT569,Prisudvikling!$CC$7:$KP$63,AL$3),"")</f>
        <v/>
      </c>
      <c r="AM569" s="32" t="str">
        <f>IF(HLOOKUP($BT569,Prisudvikling!$CC$7:$KP$63,AM$3)&gt;0,HLOOKUP($BT569,Prisudvikling!$CC$7:$KP$63,AM$3),"")</f>
        <v/>
      </c>
      <c r="AN569" s="113" t="str">
        <f>IF(HLOOKUP($BT569,Prisudvikling!$CC$7:$KP$63,AN$3)&gt;0,HLOOKUP($BT569,Prisudvikling!$CC$7:$KP$63,AN$3),"")</f>
        <v/>
      </c>
      <c r="AO569" s="113" t="str">
        <f>IF(HLOOKUP($BT569,Prisudvikling!$CC$7:$KP$63,AO$3)&gt;0,HLOOKUP($BT569,Prisudvikling!$CC$7:$KP$63,AO$3),"")</f>
        <v xml:space="preserve"> </v>
      </c>
      <c r="AP569" s="113" t="str">
        <f>IF(HLOOKUP($BT569,Prisudvikling!$CC$7:$KP$63,AP$3)&gt;0,HLOOKUP($BT569,Prisudvikling!$CC$7:$KP$63,AP$3),"")</f>
        <v/>
      </c>
      <c r="AQ569" s="113" t="str">
        <f>IF(HLOOKUP($BT569,Prisudvikling!$CC$7:$KP$63,AQ$3)&gt;0,HLOOKUP($BT569,Prisudvikling!$CC$7:$KP$63,AQ$3),"")</f>
        <v/>
      </c>
      <c r="AR569" s="113" t="str">
        <f>IF(HLOOKUP($BT569,Prisudvikling!$CC$7:$KP$63,AR$3)&gt;0,HLOOKUP($BT569,Prisudvikling!$CC$7:$KP$63,AR$3),"")</f>
        <v xml:space="preserve"> </v>
      </c>
      <c r="AS569" s="113" t="str">
        <f>IF(HLOOKUP($BT569,Prisudvikling!$CC$7:$KP$63,AS$3)&gt;0,HLOOKUP($BT569,Prisudvikling!$CC$7:$KP$63,AS$3),"")</f>
        <v/>
      </c>
      <c r="AT569" s="113" t="str">
        <f>IF(HLOOKUP($BT569,Prisudvikling!$CC$7:$KP$63,AT$3)&gt;0,HLOOKUP($BT569,Prisudvikling!$CC$7:$KP$63,AT$3),"")</f>
        <v/>
      </c>
      <c r="AU569" s="113" t="str">
        <f>IF(HLOOKUP($BT569,Prisudvikling!$CC$7:$KP$63,AU$3)&gt;0,HLOOKUP($BT569,Prisudvikling!$CC$7:$KP$63,AU$3),"")</f>
        <v xml:space="preserve"> </v>
      </c>
      <c r="AV569" s="113" t="str">
        <f>IF(HLOOKUP($BT569,Prisudvikling!$CC$7:$KP$63,AV$3)&gt;0,HLOOKUP($BT569,Prisudvikling!$CC$7:$KP$63,AV$3),"")</f>
        <v/>
      </c>
      <c r="AW569" s="113" t="str">
        <f>IF(HLOOKUP($BT569,Prisudvikling!$CC$7:$KP$63,AW$3)&gt;0,HLOOKUP($BT569,Prisudvikling!$CC$7:$KP$63,AW$3),"")</f>
        <v/>
      </c>
      <c r="AX569" s="113" t="str">
        <f>IF(HLOOKUP($BT569,Prisudvikling!$CC$7:$KP$63,AX$3)&gt;0,HLOOKUP($BT569,Prisudvikling!$CC$7:$KP$63,AX$3),"")</f>
        <v xml:space="preserve"> </v>
      </c>
      <c r="BT569">
        <f t="shared" si="33"/>
        <v>246</v>
      </c>
    </row>
    <row r="570" spans="1:72" x14ac:dyDescent="0.2">
      <c r="A570" s="82">
        <f>IF(HLOOKUP($BT570,Prisudvikling!$CC$7:$KP$63,D$3)&gt;0,YEAR(C570),0)</f>
        <v>0</v>
      </c>
      <c r="B570" s="82">
        <f>IF(HLOOKUP($BT570,Prisudvikling!$CC$7:$KP$63,D$3)&gt;0,MONTH(C570),0)</f>
        <v>0</v>
      </c>
      <c r="C570" s="65" t="str">
        <f>IF(HLOOKUP($BT570,Prisudvikling!$CC$7:$KP$63,D$3)&gt;0,HLOOKUP($BT570,Prisudvikling!$CC$7:$KP$63,C$3),"")</f>
        <v/>
      </c>
      <c r="D570" s="105" t="str">
        <f>IF(HLOOKUP($BT570,Prisudvikling!$CC$7:$KP$63,D$3)&gt;0,HLOOKUP($BT570,Prisudvikling!$CC$7:$KP$63,D$3),"")</f>
        <v/>
      </c>
      <c r="E570" s="105" t="str">
        <f>IF(HLOOKUP($BT570,Prisudvikling!$CC$7:$KP$63,E$3)&gt;0,HLOOKUP($BT570,Prisudvikling!$CC$7:$KP$63,E$3),"")</f>
        <v/>
      </c>
      <c r="F570" s="105" t="str">
        <f>IF(HLOOKUP($BT570,Prisudvikling!$CC$7:$KP$63,F$3)&gt;0,HLOOKUP($BT570,Prisudvikling!$CC$7:$KP$63,F$3),"")</f>
        <v/>
      </c>
      <c r="G570" s="105" t="str">
        <f>IF(HLOOKUP($BT570,Prisudvikling!$CC$7:$KP$63,G$3)&gt;0,HLOOKUP($BT570,Prisudvikling!$CC$7:$KP$63,G$3),"")</f>
        <v/>
      </c>
      <c r="H570" s="105" t="str">
        <f>IF(HLOOKUP($BT570,Prisudvikling!$CC$7:$KP$63,H$3)&gt;0,HLOOKUP($BT570,Prisudvikling!$CC$7:$KP$63,H$3),"")</f>
        <v/>
      </c>
      <c r="I570" s="105" t="str">
        <f>IF(HLOOKUP($BT570,Prisudvikling!$CC$7:$KP$63,I$3)&gt;0,HLOOKUP($BT570,Prisudvikling!$CC$7:$KP$63,I$3),"")</f>
        <v/>
      </c>
      <c r="J570" s="105" t="str">
        <f>IF(HLOOKUP($BT570,Prisudvikling!$CC$7:$KP$63,J$3)&gt;0,HLOOKUP($BT570,Prisudvikling!$CC$7:$KP$63,J$3),"")</f>
        <v/>
      </c>
      <c r="K570" s="105" t="str">
        <f>IF(HLOOKUP($BT570,Prisudvikling!$CC$7:$KP$63,K$3)&gt;0,HLOOKUP($BT570,Prisudvikling!$CC$7:$KP$63,K$3),"")</f>
        <v/>
      </c>
      <c r="L570" s="105" t="str">
        <f>IF(HLOOKUP($BT570,Prisudvikling!$CC$7:$KP$63,L$3)&gt;0,HLOOKUP($BT570,Prisudvikling!$CC$7:$KP$63,L$3),"")</f>
        <v/>
      </c>
      <c r="M570" s="105" t="str">
        <f>IF(HLOOKUP($BT570,Prisudvikling!$CC$7:$KP$63,M$3)&gt;0,HLOOKUP($BT570,Prisudvikling!$CC$7:$KP$63,M$3),"")</f>
        <v/>
      </c>
      <c r="N570" s="105" t="str">
        <f>IF(HLOOKUP($BT570,Prisudvikling!$CC$7:$KP$63,N$3)&gt;0,HLOOKUP($BT570,Prisudvikling!$CC$7:$KP$63,N$3),"")</f>
        <v/>
      </c>
      <c r="O570" s="105" t="str">
        <f>IF(HLOOKUP($BT570,Prisudvikling!$CC$7:$KP$63,O$3)&gt;0,HLOOKUP($BT570,Prisudvikling!$CC$7:$KP$63,O$3),"")</f>
        <v/>
      </c>
      <c r="P570" s="105" t="str">
        <f>IF(HLOOKUP($BT570,Prisudvikling!$CC$7:$KP$63,P$3)&gt;0,HLOOKUP($BT570,Prisudvikling!$CC$7:$KP$63,P$3),"")</f>
        <v/>
      </c>
      <c r="Q570" s="105" t="str">
        <f>IF(HLOOKUP($BT570,Prisudvikling!$CC$7:$KP$63,Q$3)&gt;0,HLOOKUP($BT570,Prisudvikling!$CC$7:$KP$63,Q$3),"")</f>
        <v/>
      </c>
      <c r="R570" s="105" t="str">
        <f>IF(HLOOKUP($BT570,Prisudvikling!$CC$7:$KP$63,R$3)&gt;0,HLOOKUP($BT570,Prisudvikling!$CC$7:$KP$63,R$3),"")</f>
        <v/>
      </c>
      <c r="S570" s="105" t="str">
        <f>IF(HLOOKUP($BT570,Prisudvikling!$CC$7:$KP$63,S$3)&gt;0,HLOOKUP($BT570,Prisudvikling!$CC$7:$KP$63,S$3),"")</f>
        <v/>
      </c>
      <c r="T570" s="105" t="str">
        <f>IF(HLOOKUP($BT570,Prisudvikling!$CC$7:$KP$63,T$3)&gt;0,HLOOKUP($BT570,Prisudvikling!$CC$7:$KP$63,T$3),"")</f>
        <v/>
      </c>
      <c r="U570" s="105" t="str">
        <f>IF(HLOOKUP($BT570,Prisudvikling!$CC$7:$KP$63,U$3)&gt;0,HLOOKUP($BT570,Prisudvikling!$CC$7:$KP$63,U$3),"")</f>
        <v/>
      </c>
      <c r="V570" s="105" t="str">
        <f>IF(HLOOKUP($BT570,Prisudvikling!$CC$7:$KP$63,V$3)&gt;0,HLOOKUP($BT570,Prisudvikling!$CC$7:$KP$63,V$3),"")</f>
        <v/>
      </c>
      <c r="W570" s="105" t="str">
        <f>IF(HLOOKUP($BT570,Prisudvikling!$CC$7:$KP$63,W$3)&gt;0,HLOOKUP($BT570,Prisudvikling!$CC$7:$KP$63,W$3),"")</f>
        <v/>
      </c>
      <c r="X570" s="32" t="str">
        <f>IF(HLOOKUP($BT570,Prisudvikling!$CC$7:$KP$63,X$3)&gt;0,HLOOKUP($BT570,Prisudvikling!$CC$7:$KP$63,X$3),"")</f>
        <v/>
      </c>
      <c r="Y570" s="32" t="str">
        <f>IF(HLOOKUP($BT570,Prisudvikling!$CC$7:$KP$63,Y$3)&gt;0,HLOOKUP($BT570,Prisudvikling!$CC$7:$KP$63,Y$3),"")</f>
        <v/>
      </c>
      <c r="Z570" s="32" t="str">
        <f>IF(HLOOKUP($BT570,Prisudvikling!$CC$7:$KP$63,Z$3)&gt;0,HLOOKUP($BT570,Prisudvikling!$CC$7:$KP$63,Z$3),"")</f>
        <v/>
      </c>
      <c r="AA570" s="32" t="str">
        <f>IF(HLOOKUP($BT570,Prisudvikling!$CC$7:$KP$63,AA$3)&gt;0,HLOOKUP($BT570,Prisudvikling!$CC$7:$KP$63,AA$3),"")</f>
        <v/>
      </c>
      <c r="AB570" s="32" t="str">
        <f>IF(HLOOKUP($BT570,Prisudvikling!$CC$7:$KP$63,AB$3)&gt;0,HLOOKUP($BT570,Prisudvikling!$CC$7:$KP$63,AB$3),"")</f>
        <v/>
      </c>
      <c r="AC570" s="32" t="str">
        <f>IF(HLOOKUP($BT570,Prisudvikling!$CC$7:$KP$63,AC$3)&gt;0,HLOOKUP($BT570,Prisudvikling!$CC$7:$KP$63,AC$3),"")</f>
        <v/>
      </c>
      <c r="AD570" s="32" t="str">
        <f>IF(HLOOKUP($BT570,Prisudvikling!$CC$7:$KP$63,AD$3)&gt;0,HLOOKUP($BT570,Prisudvikling!$CC$7:$KP$63,AD$3),"")</f>
        <v/>
      </c>
      <c r="AE570" s="32" t="str">
        <f>IF(HLOOKUP($BT570,Prisudvikling!$CC$7:$KP$63,AE$3)&gt;0,HLOOKUP($BT570,Prisudvikling!$CC$7:$KP$63,AE$3),"")</f>
        <v/>
      </c>
      <c r="AF570" s="32" t="str">
        <f>IF(HLOOKUP($BT570,Prisudvikling!$CC$7:$KP$63,AF$3)&gt;0,HLOOKUP($BT570,Prisudvikling!$CC$7:$KP$63,AF$3),"")</f>
        <v xml:space="preserve"> </v>
      </c>
      <c r="AG570" s="32" t="str">
        <f>IF(HLOOKUP($BT570,Prisudvikling!$CC$7:$KP$63,AG$3)&gt;0,HLOOKUP($BT570,Prisudvikling!$CC$7:$KP$63,AG$3),"")</f>
        <v xml:space="preserve"> </v>
      </c>
      <c r="AH570" s="32" t="str">
        <f>IF(HLOOKUP($BT570,Prisudvikling!$CC$7:$KP$63,AH$3)&gt;0,HLOOKUP($BT570,Prisudvikling!$CC$7:$KP$63,AH$3),"")</f>
        <v xml:space="preserve"> </v>
      </c>
      <c r="AI570" s="32" t="str">
        <f>IF(HLOOKUP($BT570,Prisudvikling!$CC$7:$KP$63,AI$3)&gt;0,HLOOKUP($BT570,Prisudvikling!$CC$7:$KP$63,AI$3),"")</f>
        <v xml:space="preserve"> </v>
      </c>
      <c r="AJ570" s="32" t="str">
        <f>IF(HLOOKUP($BT570,Prisudvikling!$CC$7:$KP$63,AJ$3)&gt;0,HLOOKUP($BT570,Prisudvikling!$CC$7:$KP$63,AJ$3),"")</f>
        <v xml:space="preserve"> </v>
      </c>
      <c r="AK570" s="32" t="str">
        <f>IF(HLOOKUP($BT570,Prisudvikling!$CC$7:$KP$63,AK$3)&gt;0,HLOOKUP($BT570,Prisudvikling!$CC$7:$KP$63,AK$3),"")</f>
        <v xml:space="preserve"> </v>
      </c>
      <c r="AL570" s="32" t="str">
        <f>IF(HLOOKUP($BT570,Prisudvikling!$CC$7:$KP$63,AL$3)&gt;0,HLOOKUP($BT570,Prisudvikling!$CC$7:$KP$63,AL$3),"")</f>
        <v/>
      </c>
      <c r="AM570" s="32" t="str">
        <f>IF(HLOOKUP($BT570,Prisudvikling!$CC$7:$KP$63,AM$3)&gt;0,HLOOKUP($BT570,Prisudvikling!$CC$7:$KP$63,AM$3),"")</f>
        <v/>
      </c>
      <c r="AN570" s="113" t="str">
        <f>IF(HLOOKUP($BT570,Prisudvikling!$CC$7:$KP$63,AN$3)&gt;0,HLOOKUP($BT570,Prisudvikling!$CC$7:$KP$63,AN$3),"")</f>
        <v/>
      </c>
      <c r="AO570" s="113" t="str">
        <f>IF(HLOOKUP($BT570,Prisudvikling!$CC$7:$KP$63,AO$3)&gt;0,HLOOKUP($BT570,Prisudvikling!$CC$7:$KP$63,AO$3),"")</f>
        <v xml:space="preserve"> </v>
      </c>
      <c r="AP570" s="113" t="str">
        <f>IF(HLOOKUP($BT570,Prisudvikling!$CC$7:$KP$63,AP$3)&gt;0,HLOOKUP($BT570,Prisudvikling!$CC$7:$KP$63,AP$3),"")</f>
        <v/>
      </c>
      <c r="AQ570" s="113" t="str">
        <f>IF(HLOOKUP($BT570,Prisudvikling!$CC$7:$KP$63,AQ$3)&gt;0,HLOOKUP($BT570,Prisudvikling!$CC$7:$KP$63,AQ$3),"")</f>
        <v/>
      </c>
      <c r="AR570" s="113" t="str">
        <f>IF(HLOOKUP($BT570,Prisudvikling!$CC$7:$KP$63,AR$3)&gt;0,HLOOKUP($BT570,Prisudvikling!$CC$7:$KP$63,AR$3),"")</f>
        <v xml:space="preserve"> </v>
      </c>
      <c r="AS570" s="113" t="str">
        <f>IF(HLOOKUP($BT570,Prisudvikling!$CC$7:$KP$63,AS$3)&gt;0,HLOOKUP($BT570,Prisudvikling!$CC$7:$KP$63,AS$3),"")</f>
        <v/>
      </c>
      <c r="AT570" s="113" t="str">
        <f>IF(HLOOKUP($BT570,Prisudvikling!$CC$7:$KP$63,AT$3)&gt;0,HLOOKUP($BT570,Prisudvikling!$CC$7:$KP$63,AT$3),"")</f>
        <v/>
      </c>
      <c r="AU570" s="113" t="str">
        <f>IF(HLOOKUP($BT570,Prisudvikling!$CC$7:$KP$63,AU$3)&gt;0,HLOOKUP($BT570,Prisudvikling!$CC$7:$KP$63,AU$3),"")</f>
        <v xml:space="preserve"> </v>
      </c>
      <c r="AV570" s="113" t="str">
        <f>IF(HLOOKUP($BT570,Prisudvikling!$CC$7:$KP$63,AV$3)&gt;0,HLOOKUP($BT570,Prisudvikling!$CC$7:$KP$63,AV$3),"")</f>
        <v/>
      </c>
      <c r="AW570" s="113" t="str">
        <f>IF(HLOOKUP($BT570,Prisudvikling!$CC$7:$KP$63,AW$3)&gt;0,HLOOKUP($BT570,Prisudvikling!$CC$7:$KP$63,AW$3),"")</f>
        <v/>
      </c>
      <c r="AX570" s="113" t="str">
        <f>IF(HLOOKUP($BT570,Prisudvikling!$CC$7:$KP$63,AX$3)&gt;0,HLOOKUP($BT570,Prisudvikling!$CC$7:$KP$63,AX$3),"")</f>
        <v xml:space="preserve"> </v>
      </c>
      <c r="BT570">
        <f t="shared" si="33"/>
        <v>247</v>
      </c>
    </row>
    <row r="571" spans="1:72" x14ac:dyDescent="0.2">
      <c r="A571" s="82">
        <f>IF(HLOOKUP($BT571,Prisudvikling!$CC$7:$KP$63,D$3)&gt;0,YEAR(C571),0)</f>
        <v>0</v>
      </c>
      <c r="B571" s="82">
        <f>IF(HLOOKUP($BT571,Prisudvikling!$CC$7:$KP$63,D$3)&gt;0,MONTH(C571),0)</f>
        <v>0</v>
      </c>
      <c r="C571" s="65" t="str">
        <f>IF(HLOOKUP($BT571,Prisudvikling!$CC$7:$KP$63,D$3)&gt;0,HLOOKUP($BT571,Prisudvikling!$CC$7:$KP$63,C$3),"")</f>
        <v/>
      </c>
      <c r="D571" s="105" t="str">
        <f>IF(HLOOKUP($BT571,Prisudvikling!$CC$7:$KP$63,D$3)&gt;0,HLOOKUP($BT571,Prisudvikling!$CC$7:$KP$63,D$3),"")</f>
        <v/>
      </c>
      <c r="E571" s="105" t="str">
        <f>IF(HLOOKUP($BT571,Prisudvikling!$CC$7:$KP$63,E$3)&gt;0,HLOOKUP($BT571,Prisudvikling!$CC$7:$KP$63,E$3),"")</f>
        <v/>
      </c>
      <c r="F571" s="105" t="str">
        <f>IF(HLOOKUP($BT571,Prisudvikling!$CC$7:$KP$63,F$3)&gt;0,HLOOKUP($BT571,Prisudvikling!$CC$7:$KP$63,F$3),"")</f>
        <v/>
      </c>
      <c r="G571" s="105" t="str">
        <f>IF(HLOOKUP($BT571,Prisudvikling!$CC$7:$KP$63,G$3)&gt;0,HLOOKUP($BT571,Prisudvikling!$CC$7:$KP$63,G$3),"")</f>
        <v/>
      </c>
      <c r="H571" s="105" t="str">
        <f>IF(HLOOKUP($BT571,Prisudvikling!$CC$7:$KP$63,H$3)&gt;0,HLOOKUP($BT571,Prisudvikling!$CC$7:$KP$63,H$3),"")</f>
        <v/>
      </c>
      <c r="I571" s="105" t="str">
        <f>IF(HLOOKUP($BT571,Prisudvikling!$CC$7:$KP$63,I$3)&gt;0,HLOOKUP($BT571,Prisudvikling!$CC$7:$KP$63,I$3),"")</f>
        <v/>
      </c>
      <c r="J571" s="105" t="str">
        <f>IF(HLOOKUP($BT571,Prisudvikling!$CC$7:$KP$63,J$3)&gt;0,HLOOKUP($BT571,Prisudvikling!$CC$7:$KP$63,J$3),"")</f>
        <v/>
      </c>
      <c r="K571" s="105" t="str">
        <f>IF(HLOOKUP($BT571,Prisudvikling!$CC$7:$KP$63,K$3)&gt;0,HLOOKUP($BT571,Prisudvikling!$CC$7:$KP$63,K$3),"")</f>
        <v/>
      </c>
      <c r="L571" s="105" t="str">
        <f>IF(HLOOKUP($BT571,Prisudvikling!$CC$7:$KP$63,L$3)&gt;0,HLOOKUP($BT571,Prisudvikling!$CC$7:$KP$63,L$3),"")</f>
        <v/>
      </c>
      <c r="M571" s="105" t="str">
        <f>IF(HLOOKUP($BT571,Prisudvikling!$CC$7:$KP$63,M$3)&gt;0,HLOOKUP($BT571,Prisudvikling!$CC$7:$KP$63,M$3),"")</f>
        <v/>
      </c>
      <c r="N571" s="105" t="str">
        <f>IF(HLOOKUP($BT571,Prisudvikling!$CC$7:$KP$63,N$3)&gt;0,HLOOKUP($BT571,Prisudvikling!$CC$7:$KP$63,N$3),"")</f>
        <v/>
      </c>
      <c r="O571" s="105" t="str">
        <f>IF(HLOOKUP($BT571,Prisudvikling!$CC$7:$KP$63,O$3)&gt;0,HLOOKUP($BT571,Prisudvikling!$CC$7:$KP$63,O$3),"")</f>
        <v/>
      </c>
      <c r="P571" s="105" t="str">
        <f>IF(HLOOKUP($BT571,Prisudvikling!$CC$7:$KP$63,P$3)&gt;0,HLOOKUP($BT571,Prisudvikling!$CC$7:$KP$63,P$3),"")</f>
        <v/>
      </c>
      <c r="Q571" s="105" t="str">
        <f>IF(HLOOKUP($BT571,Prisudvikling!$CC$7:$KP$63,Q$3)&gt;0,HLOOKUP($BT571,Prisudvikling!$CC$7:$KP$63,Q$3),"")</f>
        <v/>
      </c>
      <c r="R571" s="105" t="str">
        <f>IF(HLOOKUP($BT571,Prisudvikling!$CC$7:$KP$63,R$3)&gt;0,HLOOKUP($BT571,Prisudvikling!$CC$7:$KP$63,R$3),"")</f>
        <v/>
      </c>
      <c r="S571" s="105" t="str">
        <f>IF(HLOOKUP($BT571,Prisudvikling!$CC$7:$KP$63,S$3)&gt;0,HLOOKUP($BT571,Prisudvikling!$CC$7:$KP$63,S$3),"")</f>
        <v/>
      </c>
      <c r="T571" s="105" t="str">
        <f>IF(HLOOKUP($BT571,Prisudvikling!$CC$7:$KP$63,T$3)&gt;0,HLOOKUP($BT571,Prisudvikling!$CC$7:$KP$63,T$3),"")</f>
        <v/>
      </c>
      <c r="U571" s="105" t="str">
        <f>IF(HLOOKUP($BT571,Prisudvikling!$CC$7:$KP$63,U$3)&gt;0,HLOOKUP($BT571,Prisudvikling!$CC$7:$KP$63,U$3),"")</f>
        <v/>
      </c>
      <c r="V571" s="105" t="str">
        <f>IF(HLOOKUP($BT571,Prisudvikling!$CC$7:$KP$63,V$3)&gt;0,HLOOKUP($BT571,Prisudvikling!$CC$7:$KP$63,V$3),"")</f>
        <v/>
      </c>
      <c r="W571" s="105" t="str">
        <f>IF(HLOOKUP($BT571,Prisudvikling!$CC$7:$KP$63,W$3)&gt;0,HLOOKUP($BT571,Prisudvikling!$CC$7:$KP$63,W$3),"")</f>
        <v/>
      </c>
      <c r="X571" s="32" t="str">
        <f>IF(HLOOKUP($BT571,Prisudvikling!$CC$7:$KP$63,X$3)&gt;0,HLOOKUP($BT571,Prisudvikling!$CC$7:$KP$63,X$3),"")</f>
        <v/>
      </c>
      <c r="Y571" s="32" t="str">
        <f>IF(HLOOKUP($BT571,Prisudvikling!$CC$7:$KP$63,Y$3)&gt;0,HLOOKUP($BT571,Prisudvikling!$CC$7:$KP$63,Y$3),"")</f>
        <v/>
      </c>
      <c r="Z571" s="32" t="str">
        <f>IF(HLOOKUP($BT571,Prisudvikling!$CC$7:$KP$63,Z$3)&gt;0,HLOOKUP($BT571,Prisudvikling!$CC$7:$KP$63,Z$3),"")</f>
        <v/>
      </c>
      <c r="AA571" s="32" t="str">
        <f>IF(HLOOKUP($BT571,Prisudvikling!$CC$7:$KP$63,AA$3)&gt;0,HLOOKUP($BT571,Prisudvikling!$CC$7:$KP$63,AA$3),"")</f>
        <v/>
      </c>
      <c r="AB571" s="32" t="str">
        <f>IF(HLOOKUP($BT571,Prisudvikling!$CC$7:$KP$63,AB$3)&gt;0,HLOOKUP($BT571,Prisudvikling!$CC$7:$KP$63,AB$3),"")</f>
        <v/>
      </c>
      <c r="AC571" s="32" t="str">
        <f>IF(HLOOKUP($BT571,Prisudvikling!$CC$7:$KP$63,AC$3)&gt;0,HLOOKUP($BT571,Prisudvikling!$CC$7:$KP$63,AC$3),"")</f>
        <v/>
      </c>
      <c r="AD571" s="32" t="str">
        <f>IF(HLOOKUP($BT571,Prisudvikling!$CC$7:$KP$63,AD$3)&gt;0,HLOOKUP($BT571,Prisudvikling!$CC$7:$KP$63,AD$3),"")</f>
        <v/>
      </c>
      <c r="AE571" s="32" t="str">
        <f>IF(HLOOKUP($BT571,Prisudvikling!$CC$7:$KP$63,AE$3)&gt;0,HLOOKUP($BT571,Prisudvikling!$CC$7:$KP$63,AE$3),"")</f>
        <v/>
      </c>
      <c r="AF571" s="32" t="str">
        <f>IF(HLOOKUP($BT571,Prisudvikling!$CC$7:$KP$63,AF$3)&gt;0,HLOOKUP($BT571,Prisudvikling!$CC$7:$KP$63,AF$3),"")</f>
        <v xml:space="preserve"> </v>
      </c>
      <c r="AG571" s="32" t="str">
        <f>IF(HLOOKUP($BT571,Prisudvikling!$CC$7:$KP$63,AG$3)&gt;0,HLOOKUP($BT571,Prisudvikling!$CC$7:$KP$63,AG$3),"")</f>
        <v xml:space="preserve"> </v>
      </c>
      <c r="AH571" s="32" t="str">
        <f>IF(HLOOKUP($BT571,Prisudvikling!$CC$7:$KP$63,AH$3)&gt;0,HLOOKUP($BT571,Prisudvikling!$CC$7:$KP$63,AH$3),"")</f>
        <v xml:space="preserve"> </v>
      </c>
      <c r="AI571" s="32" t="str">
        <f>IF(HLOOKUP($BT571,Prisudvikling!$CC$7:$KP$63,AI$3)&gt;0,HLOOKUP($BT571,Prisudvikling!$CC$7:$KP$63,AI$3),"")</f>
        <v xml:space="preserve"> </v>
      </c>
      <c r="AJ571" s="32" t="str">
        <f>IF(HLOOKUP($BT571,Prisudvikling!$CC$7:$KP$63,AJ$3)&gt;0,HLOOKUP($BT571,Prisudvikling!$CC$7:$KP$63,AJ$3),"")</f>
        <v xml:space="preserve"> </v>
      </c>
      <c r="AK571" s="32" t="str">
        <f>IF(HLOOKUP($BT571,Prisudvikling!$CC$7:$KP$63,AK$3)&gt;0,HLOOKUP($BT571,Prisudvikling!$CC$7:$KP$63,AK$3),"")</f>
        <v xml:space="preserve"> </v>
      </c>
      <c r="AL571" s="32" t="str">
        <f>IF(HLOOKUP($BT571,Prisudvikling!$CC$7:$KP$63,AL$3)&gt;0,HLOOKUP($BT571,Prisudvikling!$CC$7:$KP$63,AL$3),"")</f>
        <v/>
      </c>
      <c r="AM571" s="32" t="str">
        <f>IF(HLOOKUP($BT571,Prisudvikling!$CC$7:$KP$63,AM$3)&gt;0,HLOOKUP($BT571,Prisudvikling!$CC$7:$KP$63,AM$3),"")</f>
        <v/>
      </c>
      <c r="AN571" s="113" t="str">
        <f>IF(HLOOKUP($BT571,Prisudvikling!$CC$7:$KP$63,AN$3)&gt;0,HLOOKUP($BT571,Prisudvikling!$CC$7:$KP$63,AN$3),"")</f>
        <v/>
      </c>
      <c r="AO571" s="113" t="str">
        <f>IF(HLOOKUP($BT571,Prisudvikling!$CC$7:$KP$63,AO$3)&gt;0,HLOOKUP($BT571,Prisudvikling!$CC$7:$KP$63,AO$3),"")</f>
        <v xml:space="preserve"> </v>
      </c>
      <c r="AP571" s="113" t="str">
        <f>IF(HLOOKUP($BT571,Prisudvikling!$CC$7:$KP$63,AP$3)&gt;0,HLOOKUP($BT571,Prisudvikling!$CC$7:$KP$63,AP$3),"")</f>
        <v/>
      </c>
      <c r="AQ571" s="113" t="str">
        <f>IF(HLOOKUP($BT571,Prisudvikling!$CC$7:$KP$63,AQ$3)&gt;0,HLOOKUP($BT571,Prisudvikling!$CC$7:$KP$63,AQ$3),"")</f>
        <v/>
      </c>
      <c r="AR571" s="113" t="str">
        <f>IF(HLOOKUP($BT571,Prisudvikling!$CC$7:$KP$63,AR$3)&gt;0,HLOOKUP($BT571,Prisudvikling!$CC$7:$KP$63,AR$3),"")</f>
        <v xml:space="preserve"> </v>
      </c>
      <c r="AS571" s="113" t="str">
        <f>IF(HLOOKUP($BT571,Prisudvikling!$CC$7:$KP$63,AS$3)&gt;0,HLOOKUP($BT571,Prisudvikling!$CC$7:$KP$63,AS$3),"")</f>
        <v/>
      </c>
      <c r="AT571" s="113" t="str">
        <f>IF(HLOOKUP($BT571,Prisudvikling!$CC$7:$KP$63,AT$3)&gt;0,HLOOKUP($BT571,Prisudvikling!$CC$7:$KP$63,AT$3),"")</f>
        <v/>
      </c>
      <c r="AU571" s="113" t="str">
        <f>IF(HLOOKUP($BT571,Prisudvikling!$CC$7:$KP$63,AU$3)&gt;0,HLOOKUP($BT571,Prisudvikling!$CC$7:$KP$63,AU$3),"")</f>
        <v xml:space="preserve"> </v>
      </c>
      <c r="AV571" s="113" t="str">
        <f>IF(HLOOKUP($BT571,Prisudvikling!$CC$7:$KP$63,AV$3)&gt;0,HLOOKUP($BT571,Prisudvikling!$CC$7:$KP$63,AV$3),"")</f>
        <v/>
      </c>
      <c r="AW571" s="113" t="str">
        <f>IF(HLOOKUP($BT571,Prisudvikling!$CC$7:$KP$63,AW$3)&gt;0,HLOOKUP($BT571,Prisudvikling!$CC$7:$KP$63,AW$3),"")</f>
        <v/>
      </c>
      <c r="AX571" s="113" t="str">
        <f>IF(HLOOKUP($BT571,Prisudvikling!$CC$7:$KP$63,AX$3)&gt;0,HLOOKUP($BT571,Prisudvikling!$CC$7:$KP$63,AX$3),"")</f>
        <v xml:space="preserve"> </v>
      </c>
      <c r="BT571">
        <f t="shared" si="33"/>
        <v>248</v>
      </c>
    </row>
    <row r="572" spans="1:72" x14ac:dyDescent="0.2">
      <c r="A572" s="82">
        <f>IF(HLOOKUP($BT572,Prisudvikling!$CC$7:$KP$63,D$3)&gt;0,YEAR(C572),0)</f>
        <v>0</v>
      </c>
      <c r="B572" s="82">
        <f>IF(HLOOKUP($BT572,Prisudvikling!$CC$7:$KP$63,D$3)&gt;0,MONTH(C572),0)</f>
        <v>0</v>
      </c>
      <c r="C572" s="65" t="str">
        <f>IF(HLOOKUP($BT572,Prisudvikling!$CC$7:$KP$63,D$3)&gt;0,HLOOKUP($BT572,Prisudvikling!$CC$7:$KP$63,C$3),"")</f>
        <v/>
      </c>
      <c r="D572" s="105" t="str">
        <f>IF(HLOOKUP($BT572,Prisudvikling!$CC$7:$KP$63,D$3)&gt;0,HLOOKUP($BT572,Prisudvikling!$CC$7:$KP$63,D$3),"")</f>
        <v/>
      </c>
      <c r="E572" s="105" t="str">
        <f>IF(HLOOKUP($BT572,Prisudvikling!$CC$7:$KP$63,E$3)&gt;0,HLOOKUP($BT572,Prisudvikling!$CC$7:$KP$63,E$3),"")</f>
        <v/>
      </c>
      <c r="F572" s="105" t="str">
        <f>IF(HLOOKUP($BT572,Prisudvikling!$CC$7:$KP$63,F$3)&gt;0,HLOOKUP($BT572,Prisudvikling!$CC$7:$KP$63,F$3),"")</f>
        <v/>
      </c>
      <c r="G572" s="105" t="str">
        <f>IF(HLOOKUP($BT572,Prisudvikling!$CC$7:$KP$63,G$3)&gt;0,HLOOKUP($BT572,Prisudvikling!$CC$7:$KP$63,G$3),"")</f>
        <v/>
      </c>
      <c r="H572" s="105" t="str">
        <f>IF(HLOOKUP($BT572,Prisudvikling!$CC$7:$KP$63,H$3)&gt;0,HLOOKUP($BT572,Prisudvikling!$CC$7:$KP$63,H$3),"")</f>
        <v/>
      </c>
      <c r="I572" s="105" t="str">
        <f>IF(HLOOKUP($BT572,Prisudvikling!$CC$7:$KP$63,I$3)&gt;0,HLOOKUP($BT572,Prisudvikling!$CC$7:$KP$63,I$3),"")</f>
        <v/>
      </c>
      <c r="J572" s="105" t="str">
        <f>IF(HLOOKUP($BT572,Prisudvikling!$CC$7:$KP$63,J$3)&gt;0,HLOOKUP($BT572,Prisudvikling!$CC$7:$KP$63,J$3),"")</f>
        <v/>
      </c>
      <c r="K572" s="105" t="str">
        <f>IF(HLOOKUP($BT572,Prisudvikling!$CC$7:$KP$63,K$3)&gt;0,HLOOKUP($BT572,Prisudvikling!$CC$7:$KP$63,K$3),"")</f>
        <v/>
      </c>
      <c r="L572" s="105" t="str">
        <f>IF(HLOOKUP($BT572,Prisudvikling!$CC$7:$KP$63,L$3)&gt;0,HLOOKUP($BT572,Prisudvikling!$CC$7:$KP$63,L$3),"")</f>
        <v/>
      </c>
      <c r="M572" s="105" t="str">
        <f>IF(HLOOKUP($BT572,Prisudvikling!$CC$7:$KP$63,M$3)&gt;0,HLOOKUP($BT572,Prisudvikling!$CC$7:$KP$63,M$3),"")</f>
        <v/>
      </c>
      <c r="N572" s="105" t="str">
        <f>IF(HLOOKUP($BT572,Prisudvikling!$CC$7:$KP$63,N$3)&gt;0,HLOOKUP($BT572,Prisudvikling!$CC$7:$KP$63,N$3),"")</f>
        <v/>
      </c>
      <c r="O572" s="105" t="str">
        <f>IF(HLOOKUP($BT572,Prisudvikling!$CC$7:$KP$63,O$3)&gt;0,HLOOKUP($BT572,Prisudvikling!$CC$7:$KP$63,O$3),"")</f>
        <v/>
      </c>
      <c r="P572" s="105" t="str">
        <f>IF(HLOOKUP($BT572,Prisudvikling!$CC$7:$KP$63,P$3)&gt;0,HLOOKUP($BT572,Prisudvikling!$CC$7:$KP$63,P$3),"")</f>
        <v/>
      </c>
      <c r="Q572" s="105" t="str">
        <f>IF(HLOOKUP($BT572,Prisudvikling!$CC$7:$KP$63,Q$3)&gt;0,HLOOKUP($BT572,Prisudvikling!$CC$7:$KP$63,Q$3),"")</f>
        <v/>
      </c>
      <c r="R572" s="105" t="str">
        <f>IF(HLOOKUP($BT572,Prisudvikling!$CC$7:$KP$63,R$3)&gt;0,HLOOKUP($BT572,Prisudvikling!$CC$7:$KP$63,R$3),"")</f>
        <v/>
      </c>
      <c r="S572" s="105" t="str">
        <f>IF(HLOOKUP($BT572,Prisudvikling!$CC$7:$KP$63,S$3)&gt;0,HLOOKUP($BT572,Prisudvikling!$CC$7:$KP$63,S$3),"")</f>
        <v/>
      </c>
      <c r="T572" s="105" t="str">
        <f>IF(HLOOKUP($BT572,Prisudvikling!$CC$7:$KP$63,T$3)&gt;0,HLOOKUP($BT572,Prisudvikling!$CC$7:$KP$63,T$3),"")</f>
        <v/>
      </c>
      <c r="U572" s="105" t="str">
        <f>IF(HLOOKUP($BT572,Prisudvikling!$CC$7:$KP$63,U$3)&gt;0,HLOOKUP($BT572,Prisudvikling!$CC$7:$KP$63,U$3),"")</f>
        <v/>
      </c>
      <c r="V572" s="105" t="str">
        <f>IF(HLOOKUP($BT572,Prisudvikling!$CC$7:$KP$63,V$3)&gt;0,HLOOKUP($BT572,Prisudvikling!$CC$7:$KP$63,V$3),"")</f>
        <v/>
      </c>
      <c r="W572" s="105" t="str">
        <f>IF(HLOOKUP($BT572,Prisudvikling!$CC$7:$KP$63,W$3)&gt;0,HLOOKUP($BT572,Prisudvikling!$CC$7:$KP$63,W$3),"")</f>
        <v/>
      </c>
      <c r="X572" s="32" t="str">
        <f>IF(HLOOKUP($BT572,Prisudvikling!$CC$7:$KP$63,X$3)&gt;0,HLOOKUP($BT572,Prisudvikling!$CC$7:$KP$63,X$3),"")</f>
        <v/>
      </c>
      <c r="Y572" s="32" t="str">
        <f>IF(HLOOKUP($BT572,Prisudvikling!$CC$7:$KP$63,Y$3)&gt;0,HLOOKUP($BT572,Prisudvikling!$CC$7:$KP$63,Y$3),"")</f>
        <v/>
      </c>
      <c r="Z572" s="32" t="str">
        <f>IF(HLOOKUP($BT572,Prisudvikling!$CC$7:$KP$63,Z$3)&gt;0,HLOOKUP($BT572,Prisudvikling!$CC$7:$KP$63,Z$3),"")</f>
        <v/>
      </c>
      <c r="AA572" s="32" t="str">
        <f>IF(HLOOKUP($BT572,Prisudvikling!$CC$7:$KP$63,AA$3)&gt;0,HLOOKUP($BT572,Prisudvikling!$CC$7:$KP$63,AA$3),"")</f>
        <v/>
      </c>
      <c r="AB572" s="32" t="str">
        <f>IF(HLOOKUP($BT572,Prisudvikling!$CC$7:$KP$63,AB$3)&gt;0,HLOOKUP($BT572,Prisudvikling!$CC$7:$KP$63,AB$3),"")</f>
        <v/>
      </c>
      <c r="AC572" s="32" t="str">
        <f>IF(HLOOKUP($BT572,Prisudvikling!$CC$7:$KP$63,AC$3)&gt;0,HLOOKUP($BT572,Prisudvikling!$CC$7:$KP$63,AC$3),"")</f>
        <v/>
      </c>
      <c r="AD572" s="32" t="str">
        <f>IF(HLOOKUP($BT572,Prisudvikling!$CC$7:$KP$63,AD$3)&gt;0,HLOOKUP($BT572,Prisudvikling!$CC$7:$KP$63,AD$3),"")</f>
        <v/>
      </c>
      <c r="AE572" s="32" t="str">
        <f>IF(HLOOKUP($BT572,Prisudvikling!$CC$7:$KP$63,AE$3)&gt;0,HLOOKUP($BT572,Prisudvikling!$CC$7:$KP$63,AE$3),"")</f>
        <v/>
      </c>
      <c r="AF572" s="32" t="str">
        <f>IF(HLOOKUP($BT572,Prisudvikling!$CC$7:$KP$63,AF$3)&gt;0,HLOOKUP($BT572,Prisudvikling!$CC$7:$KP$63,AF$3),"")</f>
        <v xml:space="preserve"> </v>
      </c>
      <c r="AG572" s="32" t="str">
        <f>IF(HLOOKUP($BT572,Prisudvikling!$CC$7:$KP$63,AG$3)&gt;0,HLOOKUP($BT572,Prisudvikling!$CC$7:$KP$63,AG$3),"")</f>
        <v xml:space="preserve"> </v>
      </c>
      <c r="AH572" s="32" t="str">
        <f>IF(HLOOKUP($BT572,Prisudvikling!$CC$7:$KP$63,AH$3)&gt;0,HLOOKUP($BT572,Prisudvikling!$CC$7:$KP$63,AH$3),"")</f>
        <v xml:space="preserve"> </v>
      </c>
      <c r="AI572" s="32" t="str">
        <f>IF(HLOOKUP($BT572,Prisudvikling!$CC$7:$KP$63,AI$3)&gt;0,HLOOKUP($BT572,Prisudvikling!$CC$7:$KP$63,AI$3),"")</f>
        <v xml:space="preserve"> </v>
      </c>
      <c r="AJ572" s="32" t="str">
        <f>IF(HLOOKUP($BT572,Prisudvikling!$CC$7:$KP$63,AJ$3)&gt;0,HLOOKUP($BT572,Prisudvikling!$CC$7:$KP$63,AJ$3),"")</f>
        <v xml:space="preserve"> </v>
      </c>
      <c r="AK572" s="32" t="str">
        <f>IF(HLOOKUP($BT572,Prisudvikling!$CC$7:$KP$63,AK$3)&gt;0,HLOOKUP($BT572,Prisudvikling!$CC$7:$KP$63,AK$3),"")</f>
        <v xml:space="preserve"> </v>
      </c>
      <c r="AL572" s="32" t="str">
        <f>IF(HLOOKUP($BT572,Prisudvikling!$CC$7:$KP$63,AL$3)&gt;0,HLOOKUP($BT572,Prisudvikling!$CC$7:$KP$63,AL$3),"")</f>
        <v/>
      </c>
      <c r="AM572" s="32" t="str">
        <f>IF(HLOOKUP($BT572,Prisudvikling!$CC$7:$KP$63,AM$3)&gt;0,HLOOKUP($BT572,Prisudvikling!$CC$7:$KP$63,AM$3),"")</f>
        <v/>
      </c>
      <c r="AN572" s="113" t="str">
        <f>IF(HLOOKUP($BT572,Prisudvikling!$CC$7:$KP$63,AN$3)&gt;0,HLOOKUP($BT572,Prisudvikling!$CC$7:$KP$63,AN$3),"")</f>
        <v/>
      </c>
      <c r="AO572" s="113" t="str">
        <f>IF(HLOOKUP($BT572,Prisudvikling!$CC$7:$KP$63,AO$3)&gt;0,HLOOKUP($BT572,Prisudvikling!$CC$7:$KP$63,AO$3),"")</f>
        <v xml:space="preserve"> </v>
      </c>
      <c r="AP572" s="113" t="str">
        <f>IF(HLOOKUP($BT572,Prisudvikling!$CC$7:$KP$63,AP$3)&gt;0,HLOOKUP($BT572,Prisudvikling!$CC$7:$KP$63,AP$3),"")</f>
        <v/>
      </c>
      <c r="AQ572" s="113" t="str">
        <f>IF(HLOOKUP($BT572,Prisudvikling!$CC$7:$KP$63,AQ$3)&gt;0,HLOOKUP($BT572,Prisudvikling!$CC$7:$KP$63,AQ$3),"")</f>
        <v/>
      </c>
      <c r="AR572" s="113" t="str">
        <f>IF(HLOOKUP($BT572,Prisudvikling!$CC$7:$KP$63,AR$3)&gt;0,HLOOKUP($BT572,Prisudvikling!$CC$7:$KP$63,AR$3),"")</f>
        <v xml:space="preserve"> </v>
      </c>
      <c r="AS572" s="113" t="str">
        <f>IF(HLOOKUP($BT572,Prisudvikling!$CC$7:$KP$63,AS$3)&gt;0,HLOOKUP($BT572,Prisudvikling!$CC$7:$KP$63,AS$3),"")</f>
        <v/>
      </c>
      <c r="AT572" s="113" t="str">
        <f>IF(HLOOKUP($BT572,Prisudvikling!$CC$7:$KP$63,AT$3)&gt;0,HLOOKUP($BT572,Prisudvikling!$CC$7:$KP$63,AT$3),"")</f>
        <v/>
      </c>
      <c r="AU572" s="113" t="str">
        <f>IF(HLOOKUP($BT572,Prisudvikling!$CC$7:$KP$63,AU$3)&gt;0,HLOOKUP($BT572,Prisudvikling!$CC$7:$KP$63,AU$3),"")</f>
        <v xml:space="preserve"> </v>
      </c>
      <c r="AV572" s="113" t="str">
        <f>IF(HLOOKUP($BT572,Prisudvikling!$CC$7:$KP$63,AV$3)&gt;0,HLOOKUP($BT572,Prisudvikling!$CC$7:$KP$63,AV$3),"")</f>
        <v/>
      </c>
      <c r="AW572" s="113" t="str">
        <f>IF(HLOOKUP($BT572,Prisudvikling!$CC$7:$KP$63,AW$3)&gt;0,HLOOKUP($BT572,Prisudvikling!$CC$7:$KP$63,AW$3),"")</f>
        <v/>
      </c>
      <c r="AX572" s="113" t="str">
        <f>IF(HLOOKUP($BT572,Prisudvikling!$CC$7:$KP$63,AX$3)&gt;0,HLOOKUP($BT572,Prisudvikling!$CC$7:$KP$63,AX$3),"")</f>
        <v xml:space="preserve"> </v>
      </c>
      <c r="BT572">
        <f t="shared" si="33"/>
        <v>249</v>
      </c>
    </row>
    <row r="573" spans="1:72" x14ac:dyDescent="0.2">
      <c r="A573" s="82">
        <f>IF(HLOOKUP($BT573,Prisudvikling!$CC$7:$KP$63,D$3)&gt;0,YEAR(C573),0)</f>
        <v>0</v>
      </c>
      <c r="B573" s="82">
        <f>IF(HLOOKUP($BT573,Prisudvikling!$CC$7:$KP$63,D$3)&gt;0,MONTH(C573),0)</f>
        <v>0</v>
      </c>
      <c r="C573" s="65" t="str">
        <f>IF(HLOOKUP($BT573,Prisudvikling!$CC$7:$KP$63,D$3)&gt;0,HLOOKUP($BT573,Prisudvikling!$CC$7:$KP$63,C$3),"")</f>
        <v/>
      </c>
      <c r="D573" s="105" t="str">
        <f>IF(HLOOKUP($BT573,Prisudvikling!$CC$7:$KP$63,D$3)&gt;0,HLOOKUP($BT573,Prisudvikling!$CC$7:$KP$63,D$3),"")</f>
        <v/>
      </c>
      <c r="E573" s="105" t="str">
        <f>IF(HLOOKUP($BT573,Prisudvikling!$CC$7:$KP$63,E$3)&gt;0,HLOOKUP($BT573,Prisudvikling!$CC$7:$KP$63,E$3),"")</f>
        <v/>
      </c>
      <c r="F573" s="105" t="str">
        <f>IF(HLOOKUP($BT573,Prisudvikling!$CC$7:$KP$63,F$3)&gt;0,HLOOKUP($BT573,Prisudvikling!$CC$7:$KP$63,F$3),"")</f>
        <v/>
      </c>
      <c r="G573" s="105" t="str">
        <f>IF(HLOOKUP($BT573,Prisudvikling!$CC$7:$KP$63,G$3)&gt;0,HLOOKUP($BT573,Prisudvikling!$CC$7:$KP$63,G$3),"")</f>
        <v/>
      </c>
      <c r="H573" s="105" t="str">
        <f>IF(HLOOKUP($BT573,Prisudvikling!$CC$7:$KP$63,H$3)&gt;0,HLOOKUP($BT573,Prisudvikling!$CC$7:$KP$63,H$3),"")</f>
        <v/>
      </c>
      <c r="I573" s="105" t="str">
        <f>IF(HLOOKUP($BT573,Prisudvikling!$CC$7:$KP$63,I$3)&gt;0,HLOOKUP($BT573,Prisudvikling!$CC$7:$KP$63,I$3),"")</f>
        <v/>
      </c>
      <c r="J573" s="105" t="str">
        <f>IF(HLOOKUP($BT573,Prisudvikling!$CC$7:$KP$63,J$3)&gt;0,HLOOKUP($BT573,Prisudvikling!$CC$7:$KP$63,J$3),"")</f>
        <v/>
      </c>
      <c r="K573" s="105" t="str">
        <f>IF(HLOOKUP($BT573,Prisudvikling!$CC$7:$KP$63,K$3)&gt;0,HLOOKUP($BT573,Prisudvikling!$CC$7:$KP$63,K$3),"")</f>
        <v/>
      </c>
      <c r="L573" s="105" t="str">
        <f>IF(HLOOKUP($BT573,Prisudvikling!$CC$7:$KP$63,L$3)&gt;0,HLOOKUP($BT573,Prisudvikling!$CC$7:$KP$63,L$3),"")</f>
        <v/>
      </c>
      <c r="M573" s="105" t="str">
        <f>IF(HLOOKUP($BT573,Prisudvikling!$CC$7:$KP$63,M$3)&gt;0,HLOOKUP($BT573,Prisudvikling!$CC$7:$KP$63,M$3),"")</f>
        <v/>
      </c>
      <c r="N573" s="105" t="str">
        <f>IF(HLOOKUP($BT573,Prisudvikling!$CC$7:$KP$63,N$3)&gt;0,HLOOKUP($BT573,Prisudvikling!$CC$7:$KP$63,N$3),"")</f>
        <v/>
      </c>
      <c r="O573" s="105" t="str">
        <f>IF(HLOOKUP($BT573,Prisudvikling!$CC$7:$KP$63,O$3)&gt;0,HLOOKUP($BT573,Prisudvikling!$CC$7:$KP$63,O$3),"")</f>
        <v/>
      </c>
      <c r="P573" s="105" t="str">
        <f>IF(HLOOKUP($BT573,Prisudvikling!$CC$7:$KP$63,P$3)&gt;0,HLOOKUP($BT573,Prisudvikling!$CC$7:$KP$63,P$3),"")</f>
        <v/>
      </c>
      <c r="Q573" s="105" t="str">
        <f>IF(HLOOKUP($BT573,Prisudvikling!$CC$7:$KP$63,Q$3)&gt;0,HLOOKUP($BT573,Prisudvikling!$CC$7:$KP$63,Q$3),"")</f>
        <v/>
      </c>
      <c r="R573" s="105" t="str">
        <f>IF(HLOOKUP($BT573,Prisudvikling!$CC$7:$KP$63,R$3)&gt;0,HLOOKUP($BT573,Prisudvikling!$CC$7:$KP$63,R$3),"")</f>
        <v/>
      </c>
      <c r="S573" s="105" t="str">
        <f>IF(HLOOKUP($BT573,Prisudvikling!$CC$7:$KP$63,S$3)&gt;0,HLOOKUP($BT573,Prisudvikling!$CC$7:$KP$63,S$3),"")</f>
        <v/>
      </c>
      <c r="T573" s="105" t="str">
        <f>IF(HLOOKUP($BT573,Prisudvikling!$CC$7:$KP$63,T$3)&gt;0,HLOOKUP($BT573,Prisudvikling!$CC$7:$KP$63,T$3),"")</f>
        <v/>
      </c>
      <c r="U573" s="105" t="str">
        <f>IF(HLOOKUP($BT573,Prisudvikling!$CC$7:$KP$63,U$3)&gt;0,HLOOKUP($BT573,Prisudvikling!$CC$7:$KP$63,U$3),"")</f>
        <v/>
      </c>
      <c r="V573" s="105" t="str">
        <f>IF(HLOOKUP($BT573,Prisudvikling!$CC$7:$KP$63,V$3)&gt;0,HLOOKUP($BT573,Prisudvikling!$CC$7:$KP$63,V$3),"")</f>
        <v/>
      </c>
      <c r="W573" s="105" t="str">
        <f>IF(HLOOKUP($BT573,Prisudvikling!$CC$7:$KP$63,W$3)&gt;0,HLOOKUP($BT573,Prisudvikling!$CC$7:$KP$63,W$3),"")</f>
        <v/>
      </c>
      <c r="X573" s="32" t="str">
        <f>IF(HLOOKUP($BT573,Prisudvikling!$CC$7:$KP$63,X$3)&gt;0,HLOOKUP($BT573,Prisudvikling!$CC$7:$KP$63,X$3),"")</f>
        <v/>
      </c>
      <c r="Y573" s="32" t="str">
        <f>IF(HLOOKUP($BT573,Prisudvikling!$CC$7:$KP$63,Y$3)&gt;0,HLOOKUP($BT573,Prisudvikling!$CC$7:$KP$63,Y$3),"")</f>
        <v/>
      </c>
      <c r="Z573" s="32" t="str">
        <f>IF(HLOOKUP($BT573,Prisudvikling!$CC$7:$KP$63,Z$3)&gt;0,HLOOKUP($BT573,Prisudvikling!$CC$7:$KP$63,Z$3),"")</f>
        <v/>
      </c>
      <c r="AA573" s="32" t="str">
        <f>IF(HLOOKUP($BT573,Prisudvikling!$CC$7:$KP$63,AA$3)&gt;0,HLOOKUP($BT573,Prisudvikling!$CC$7:$KP$63,AA$3),"")</f>
        <v/>
      </c>
      <c r="AB573" s="32" t="str">
        <f>IF(HLOOKUP($BT573,Prisudvikling!$CC$7:$KP$63,AB$3)&gt;0,HLOOKUP($BT573,Prisudvikling!$CC$7:$KP$63,AB$3),"")</f>
        <v/>
      </c>
      <c r="AC573" s="32" t="str">
        <f>IF(HLOOKUP($BT573,Prisudvikling!$CC$7:$KP$63,AC$3)&gt;0,HLOOKUP($BT573,Prisudvikling!$CC$7:$KP$63,AC$3),"")</f>
        <v/>
      </c>
      <c r="AD573" s="32" t="str">
        <f>IF(HLOOKUP($BT573,Prisudvikling!$CC$7:$KP$63,AD$3)&gt;0,HLOOKUP($BT573,Prisudvikling!$CC$7:$KP$63,AD$3),"")</f>
        <v/>
      </c>
      <c r="AE573" s="32" t="str">
        <f>IF(HLOOKUP($BT573,Prisudvikling!$CC$7:$KP$63,AE$3)&gt;0,HLOOKUP($BT573,Prisudvikling!$CC$7:$KP$63,AE$3),"")</f>
        <v/>
      </c>
      <c r="AF573" s="32" t="str">
        <f>IF(HLOOKUP($BT573,Prisudvikling!$CC$7:$KP$63,AF$3)&gt;0,HLOOKUP($BT573,Prisudvikling!$CC$7:$KP$63,AF$3),"")</f>
        <v xml:space="preserve"> </v>
      </c>
      <c r="AG573" s="32" t="str">
        <f>IF(HLOOKUP($BT573,Prisudvikling!$CC$7:$KP$63,AG$3)&gt;0,HLOOKUP($BT573,Prisudvikling!$CC$7:$KP$63,AG$3),"")</f>
        <v xml:space="preserve"> </v>
      </c>
      <c r="AH573" s="32" t="str">
        <f>IF(HLOOKUP($BT573,Prisudvikling!$CC$7:$KP$63,AH$3)&gt;0,HLOOKUP($BT573,Prisudvikling!$CC$7:$KP$63,AH$3),"")</f>
        <v xml:space="preserve"> </v>
      </c>
      <c r="AI573" s="32" t="str">
        <f>IF(HLOOKUP($BT573,Prisudvikling!$CC$7:$KP$63,AI$3)&gt;0,HLOOKUP($BT573,Prisudvikling!$CC$7:$KP$63,AI$3),"")</f>
        <v xml:space="preserve"> </v>
      </c>
      <c r="AJ573" s="32" t="str">
        <f>IF(HLOOKUP($BT573,Prisudvikling!$CC$7:$KP$63,AJ$3)&gt;0,HLOOKUP($BT573,Prisudvikling!$CC$7:$KP$63,AJ$3),"")</f>
        <v xml:space="preserve"> </v>
      </c>
      <c r="AK573" s="32" t="str">
        <f>IF(HLOOKUP($BT573,Prisudvikling!$CC$7:$KP$63,AK$3)&gt;0,HLOOKUP($BT573,Prisudvikling!$CC$7:$KP$63,AK$3),"")</f>
        <v xml:space="preserve"> </v>
      </c>
      <c r="AL573" s="32" t="str">
        <f>IF(HLOOKUP($BT573,Prisudvikling!$CC$7:$KP$63,AL$3)&gt;0,HLOOKUP($BT573,Prisudvikling!$CC$7:$KP$63,AL$3),"")</f>
        <v/>
      </c>
      <c r="AM573" s="32" t="str">
        <f>IF(HLOOKUP($BT573,Prisudvikling!$CC$7:$KP$63,AM$3)&gt;0,HLOOKUP($BT573,Prisudvikling!$CC$7:$KP$63,AM$3),"")</f>
        <v/>
      </c>
      <c r="AN573" s="113" t="str">
        <f>IF(HLOOKUP($BT573,Prisudvikling!$CC$7:$KP$63,AN$3)&gt;0,HLOOKUP($BT573,Prisudvikling!$CC$7:$KP$63,AN$3),"")</f>
        <v/>
      </c>
      <c r="AO573" s="113" t="str">
        <f>IF(HLOOKUP($BT573,Prisudvikling!$CC$7:$KP$63,AO$3)&gt;0,HLOOKUP($BT573,Prisudvikling!$CC$7:$KP$63,AO$3),"")</f>
        <v xml:space="preserve"> </v>
      </c>
      <c r="AP573" s="113" t="str">
        <f>IF(HLOOKUP($BT573,Prisudvikling!$CC$7:$KP$63,AP$3)&gt;0,HLOOKUP($BT573,Prisudvikling!$CC$7:$KP$63,AP$3),"")</f>
        <v/>
      </c>
      <c r="AQ573" s="113" t="str">
        <f>IF(HLOOKUP($BT573,Prisudvikling!$CC$7:$KP$63,AQ$3)&gt;0,HLOOKUP($BT573,Prisudvikling!$CC$7:$KP$63,AQ$3),"")</f>
        <v/>
      </c>
      <c r="AR573" s="113" t="str">
        <f>IF(HLOOKUP($BT573,Prisudvikling!$CC$7:$KP$63,AR$3)&gt;0,HLOOKUP($BT573,Prisudvikling!$CC$7:$KP$63,AR$3),"")</f>
        <v xml:space="preserve"> </v>
      </c>
      <c r="AS573" s="113" t="str">
        <f>IF(HLOOKUP($BT573,Prisudvikling!$CC$7:$KP$63,AS$3)&gt;0,HLOOKUP($BT573,Prisudvikling!$CC$7:$KP$63,AS$3),"")</f>
        <v/>
      </c>
      <c r="AT573" s="113" t="str">
        <f>IF(HLOOKUP($BT573,Prisudvikling!$CC$7:$KP$63,AT$3)&gt;0,HLOOKUP($BT573,Prisudvikling!$CC$7:$KP$63,AT$3),"")</f>
        <v/>
      </c>
      <c r="AU573" s="113" t="str">
        <f>IF(HLOOKUP($BT573,Prisudvikling!$CC$7:$KP$63,AU$3)&gt;0,HLOOKUP($BT573,Prisudvikling!$CC$7:$KP$63,AU$3),"")</f>
        <v xml:space="preserve"> </v>
      </c>
      <c r="AV573" s="113" t="str">
        <f>IF(HLOOKUP($BT573,Prisudvikling!$CC$7:$KP$63,AV$3)&gt;0,HLOOKUP($BT573,Prisudvikling!$CC$7:$KP$63,AV$3),"")</f>
        <v/>
      </c>
      <c r="AW573" s="113" t="str">
        <f>IF(HLOOKUP($BT573,Prisudvikling!$CC$7:$KP$63,AW$3)&gt;0,HLOOKUP($BT573,Prisudvikling!$CC$7:$KP$63,AW$3),"")</f>
        <v/>
      </c>
      <c r="AX573" s="113" t="str">
        <f>IF(HLOOKUP($BT573,Prisudvikling!$CC$7:$KP$63,AX$3)&gt;0,HLOOKUP($BT573,Prisudvikling!$CC$7:$KP$63,AX$3),"")</f>
        <v xml:space="preserve"> </v>
      </c>
      <c r="BT573">
        <f t="shared" si="33"/>
        <v>250</v>
      </c>
    </row>
    <row r="574" spans="1:72" x14ac:dyDescent="0.2">
      <c r="A574" s="82">
        <f>IF(HLOOKUP($BT574,Prisudvikling!$CC$7:$KP$63,D$3)&gt;0,YEAR(C574),0)</f>
        <v>0</v>
      </c>
      <c r="B574" s="82">
        <f>IF(HLOOKUP($BT574,Prisudvikling!$CC$7:$KP$63,D$3)&gt;0,MONTH(C574),0)</f>
        <v>0</v>
      </c>
      <c r="C574" s="65" t="str">
        <f>IF(HLOOKUP($BT574,Prisudvikling!$CC$7:$KP$63,D$3)&gt;0,HLOOKUP($BT574,Prisudvikling!$CC$7:$KP$63,C$3),"")</f>
        <v/>
      </c>
      <c r="D574" s="105" t="str">
        <f>IF(HLOOKUP($BT574,Prisudvikling!$CC$7:$KP$63,D$3)&gt;0,HLOOKUP($BT574,Prisudvikling!$CC$7:$KP$63,D$3),"")</f>
        <v/>
      </c>
      <c r="E574" s="105" t="str">
        <f>IF(HLOOKUP($BT574,Prisudvikling!$CC$7:$KP$63,E$3)&gt;0,HLOOKUP($BT574,Prisudvikling!$CC$7:$KP$63,E$3),"")</f>
        <v/>
      </c>
      <c r="F574" s="105" t="str">
        <f>IF(HLOOKUP($BT574,Prisudvikling!$CC$7:$KP$63,F$3)&gt;0,HLOOKUP($BT574,Prisudvikling!$CC$7:$KP$63,F$3),"")</f>
        <v/>
      </c>
      <c r="G574" s="105" t="str">
        <f>IF(HLOOKUP($BT574,Prisudvikling!$CC$7:$KP$63,G$3)&gt;0,HLOOKUP($BT574,Prisudvikling!$CC$7:$KP$63,G$3),"")</f>
        <v/>
      </c>
      <c r="H574" s="105" t="str">
        <f>IF(HLOOKUP($BT574,Prisudvikling!$CC$7:$KP$63,H$3)&gt;0,HLOOKUP($BT574,Prisudvikling!$CC$7:$KP$63,H$3),"")</f>
        <v/>
      </c>
      <c r="I574" s="105" t="str">
        <f>IF(HLOOKUP($BT574,Prisudvikling!$CC$7:$KP$63,I$3)&gt;0,HLOOKUP($BT574,Prisudvikling!$CC$7:$KP$63,I$3),"")</f>
        <v/>
      </c>
      <c r="J574" s="105" t="str">
        <f>IF(HLOOKUP($BT574,Prisudvikling!$CC$7:$KP$63,J$3)&gt;0,HLOOKUP($BT574,Prisudvikling!$CC$7:$KP$63,J$3),"")</f>
        <v/>
      </c>
      <c r="K574" s="105" t="str">
        <f>IF(HLOOKUP($BT574,Prisudvikling!$CC$7:$KP$63,K$3)&gt;0,HLOOKUP($BT574,Prisudvikling!$CC$7:$KP$63,K$3),"")</f>
        <v/>
      </c>
      <c r="L574" s="105" t="str">
        <f>IF(HLOOKUP($BT574,Prisudvikling!$CC$7:$KP$63,L$3)&gt;0,HLOOKUP($BT574,Prisudvikling!$CC$7:$KP$63,L$3),"")</f>
        <v/>
      </c>
      <c r="M574" s="105" t="str">
        <f>IF(HLOOKUP($BT574,Prisudvikling!$CC$7:$KP$63,M$3)&gt;0,HLOOKUP($BT574,Prisudvikling!$CC$7:$KP$63,M$3),"")</f>
        <v/>
      </c>
      <c r="N574" s="105" t="str">
        <f>IF(HLOOKUP($BT574,Prisudvikling!$CC$7:$KP$63,N$3)&gt;0,HLOOKUP($BT574,Prisudvikling!$CC$7:$KP$63,N$3),"")</f>
        <v/>
      </c>
      <c r="O574" s="105" t="str">
        <f>IF(HLOOKUP($BT574,Prisudvikling!$CC$7:$KP$63,O$3)&gt;0,HLOOKUP($BT574,Prisudvikling!$CC$7:$KP$63,O$3),"")</f>
        <v/>
      </c>
      <c r="P574" s="105" t="str">
        <f>IF(HLOOKUP($BT574,Prisudvikling!$CC$7:$KP$63,P$3)&gt;0,HLOOKUP($BT574,Prisudvikling!$CC$7:$KP$63,P$3),"")</f>
        <v/>
      </c>
      <c r="Q574" s="105" t="str">
        <f>IF(HLOOKUP($BT574,Prisudvikling!$CC$7:$KP$63,Q$3)&gt;0,HLOOKUP($BT574,Prisudvikling!$CC$7:$KP$63,Q$3),"")</f>
        <v/>
      </c>
      <c r="R574" s="105" t="str">
        <f>IF(HLOOKUP($BT574,Prisudvikling!$CC$7:$KP$63,R$3)&gt;0,HLOOKUP($BT574,Prisudvikling!$CC$7:$KP$63,R$3),"")</f>
        <v/>
      </c>
      <c r="S574" s="105" t="str">
        <f>IF(HLOOKUP($BT574,Prisudvikling!$CC$7:$KP$63,S$3)&gt;0,HLOOKUP($BT574,Prisudvikling!$CC$7:$KP$63,S$3),"")</f>
        <v/>
      </c>
      <c r="T574" s="105" t="str">
        <f>IF(HLOOKUP($BT574,Prisudvikling!$CC$7:$KP$63,T$3)&gt;0,HLOOKUP($BT574,Prisudvikling!$CC$7:$KP$63,T$3),"")</f>
        <v/>
      </c>
      <c r="U574" s="105" t="str">
        <f>IF(HLOOKUP($BT574,Prisudvikling!$CC$7:$KP$63,U$3)&gt;0,HLOOKUP($BT574,Prisudvikling!$CC$7:$KP$63,U$3),"")</f>
        <v/>
      </c>
      <c r="V574" s="105" t="str">
        <f>IF(HLOOKUP($BT574,Prisudvikling!$CC$7:$KP$63,V$3)&gt;0,HLOOKUP($BT574,Prisudvikling!$CC$7:$KP$63,V$3),"")</f>
        <v/>
      </c>
      <c r="W574" s="105" t="str">
        <f>IF(HLOOKUP($BT574,Prisudvikling!$CC$7:$KP$63,W$3)&gt;0,HLOOKUP($BT574,Prisudvikling!$CC$7:$KP$63,W$3),"")</f>
        <v/>
      </c>
      <c r="X574" s="32" t="str">
        <f>IF(HLOOKUP($BT574,Prisudvikling!$CC$7:$KP$63,X$3)&gt;0,HLOOKUP($BT574,Prisudvikling!$CC$7:$KP$63,X$3),"")</f>
        <v/>
      </c>
      <c r="Y574" s="32" t="str">
        <f>IF(HLOOKUP($BT574,Prisudvikling!$CC$7:$KP$63,Y$3)&gt;0,HLOOKUP($BT574,Prisudvikling!$CC$7:$KP$63,Y$3),"")</f>
        <v/>
      </c>
      <c r="Z574" s="32" t="str">
        <f>IF(HLOOKUP($BT574,Prisudvikling!$CC$7:$KP$63,Z$3)&gt;0,HLOOKUP($BT574,Prisudvikling!$CC$7:$KP$63,Z$3),"")</f>
        <v/>
      </c>
      <c r="AA574" s="32" t="str">
        <f>IF(HLOOKUP($BT574,Prisudvikling!$CC$7:$KP$63,AA$3)&gt;0,HLOOKUP($BT574,Prisudvikling!$CC$7:$KP$63,AA$3),"")</f>
        <v/>
      </c>
      <c r="AB574" s="32" t="str">
        <f>IF(HLOOKUP($BT574,Prisudvikling!$CC$7:$KP$63,AB$3)&gt;0,HLOOKUP($BT574,Prisudvikling!$CC$7:$KP$63,AB$3),"")</f>
        <v/>
      </c>
      <c r="AC574" s="32" t="str">
        <f>IF(HLOOKUP($BT574,Prisudvikling!$CC$7:$KP$63,AC$3)&gt;0,HLOOKUP($BT574,Prisudvikling!$CC$7:$KP$63,AC$3),"")</f>
        <v/>
      </c>
      <c r="AD574" s="32" t="str">
        <f>IF(HLOOKUP($BT574,Prisudvikling!$CC$7:$KP$63,AD$3)&gt;0,HLOOKUP($BT574,Prisudvikling!$CC$7:$KP$63,AD$3),"")</f>
        <v/>
      </c>
      <c r="AE574" s="32" t="str">
        <f>IF(HLOOKUP($BT574,Prisudvikling!$CC$7:$KP$63,AE$3)&gt;0,HLOOKUP($BT574,Prisudvikling!$CC$7:$KP$63,AE$3),"")</f>
        <v/>
      </c>
      <c r="AF574" s="32" t="str">
        <f>IF(HLOOKUP($BT574,Prisudvikling!$CC$7:$KP$63,AF$3)&gt;0,HLOOKUP($BT574,Prisudvikling!$CC$7:$KP$63,AF$3),"")</f>
        <v xml:space="preserve"> </v>
      </c>
      <c r="AG574" s="32" t="str">
        <f>IF(HLOOKUP($BT574,Prisudvikling!$CC$7:$KP$63,AG$3)&gt;0,HLOOKUP($BT574,Prisudvikling!$CC$7:$KP$63,AG$3),"")</f>
        <v xml:space="preserve"> </v>
      </c>
      <c r="AH574" s="32" t="str">
        <f>IF(HLOOKUP($BT574,Prisudvikling!$CC$7:$KP$63,AH$3)&gt;0,HLOOKUP($BT574,Prisudvikling!$CC$7:$KP$63,AH$3),"")</f>
        <v xml:space="preserve"> </v>
      </c>
      <c r="AI574" s="32" t="str">
        <f>IF(HLOOKUP($BT574,Prisudvikling!$CC$7:$KP$63,AI$3)&gt;0,HLOOKUP($BT574,Prisudvikling!$CC$7:$KP$63,AI$3),"")</f>
        <v xml:space="preserve"> </v>
      </c>
      <c r="AJ574" s="32" t="str">
        <f>IF(HLOOKUP($BT574,Prisudvikling!$CC$7:$KP$63,AJ$3)&gt;0,HLOOKUP($BT574,Prisudvikling!$CC$7:$KP$63,AJ$3),"")</f>
        <v xml:space="preserve"> </v>
      </c>
      <c r="AK574" s="32" t="str">
        <f>IF(HLOOKUP($BT574,Prisudvikling!$CC$7:$KP$63,AK$3)&gt;0,HLOOKUP($BT574,Prisudvikling!$CC$7:$KP$63,AK$3),"")</f>
        <v xml:space="preserve"> </v>
      </c>
      <c r="AL574" s="32" t="str">
        <f>IF(HLOOKUP($BT574,Prisudvikling!$CC$7:$KP$63,AL$3)&gt;0,HLOOKUP($BT574,Prisudvikling!$CC$7:$KP$63,AL$3),"")</f>
        <v/>
      </c>
      <c r="AM574" s="32" t="str">
        <f>IF(HLOOKUP($BT574,Prisudvikling!$CC$7:$KP$63,AM$3)&gt;0,HLOOKUP($BT574,Prisudvikling!$CC$7:$KP$63,AM$3),"")</f>
        <v/>
      </c>
      <c r="AN574" s="113" t="str">
        <f>IF(HLOOKUP($BT574,Prisudvikling!$CC$7:$KP$63,AN$3)&gt;0,HLOOKUP($BT574,Prisudvikling!$CC$7:$KP$63,AN$3),"")</f>
        <v/>
      </c>
      <c r="AO574" s="113" t="str">
        <f>IF(HLOOKUP($BT574,Prisudvikling!$CC$7:$KP$63,AO$3)&gt;0,HLOOKUP($BT574,Prisudvikling!$CC$7:$KP$63,AO$3),"")</f>
        <v xml:space="preserve"> </v>
      </c>
      <c r="AP574" s="113" t="str">
        <f>IF(HLOOKUP($BT574,Prisudvikling!$CC$7:$KP$63,AP$3)&gt;0,HLOOKUP($BT574,Prisudvikling!$CC$7:$KP$63,AP$3),"")</f>
        <v/>
      </c>
      <c r="AQ574" s="113" t="str">
        <f>IF(HLOOKUP($BT574,Prisudvikling!$CC$7:$KP$63,AQ$3)&gt;0,HLOOKUP($BT574,Prisudvikling!$CC$7:$KP$63,AQ$3),"")</f>
        <v/>
      </c>
      <c r="AR574" s="113" t="str">
        <f>IF(HLOOKUP($BT574,Prisudvikling!$CC$7:$KP$63,AR$3)&gt;0,HLOOKUP($BT574,Prisudvikling!$CC$7:$KP$63,AR$3),"")</f>
        <v xml:space="preserve"> </v>
      </c>
      <c r="AS574" s="113" t="str">
        <f>IF(HLOOKUP($BT574,Prisudvikling!$CC$7:$KP$63,AS$3)&gt;0,HLOOKUP($BT574,Prisudvikling!$CC$7:$KP$63,AS$3),"")</f>
        <v/>
      </c>
      <c r="AT574" s="113" t="str">
        <f>IF(HLOOKUP($BT574,Prisudvikling!$CC$7:$KP$63,AT$3)&gt;0,HLOOKUP($BT574,Prisudvikling!$CC$7:$KP$63,AT$3),"")</f>
        <v/>
      </c>
      <c r="AU574" s="113" t="str">
        <f>IF(HLOOKUP($BT574,Prisudvikling!$CC$7:$KP$63,AU$3)&gt;0,HLOOKUP($BT574,Prisudvikling!$CC$7:$KP$63,AU$3),"")</f>
        <v xml:space="preserve"> </v>
      </c>
      <c r="AV574" s="113" t="str">
        <f>IF(HLOOKUP($BT574,Prisudvikling!$CC$7:$KP$63,AV$3)&gt;0,HLOOKUP($BT574,Prisudvikling!$CC$7:$KP$63,AV$3),"")</f>
        <v/>
      </c>
      <c r="AW574" s="113" t="str">
        <f>IF(HLOOKUP($BT574,Prisudvikling!$CC$7:$KP$63,AW$3)&gt;0,HLOOKUP($BT574,Prisudvikling!$CC$7:$KP$63,AW$3),"")</f>
        <v/>
      </c>
      <c r="AX574" s="113" t="str">
        <f>IF(HLOOKUP($BT574,Prisudvikling!$CC$7:$KP$63,AX$3)&gt;0,HLOOKUP($BT574,Prisudvikling!$CC$7:$KP$63,AX$3),"")</f>
        <v xml:space="preserve"> </v>
      </c>
      <c r="BT574">
        <f t="shared" si="33"/>
        <v>251</v>
      </c>
    </row>
    <row r="575" spans="1:72" x14ac:dyDescent="0.2">
      <c r="A575" s="82">
        <f>IF(HLOOKUP($BT575,Prisudvikling!$CC$7:$KP$63,D$3)&gt;0,YEAR(C575),0)</f>
        <v>0</v>
      </c>
      <c r="B575" s="82">
        <f>IF(HLOOKUP($BT575,Prisudvikling!$CC$7:$KP$63,D$3)&gt;0,MONTH(C575),0)</f>
        <v>0</v>
      </c>
      <c r="C575" s="65" t="str">
        <f>IF(HLOOKUP($BT575,Prisudvikling!$CC$7:$KP$63,D$3)&gt;0,HLOOKUP($BT575,Prisudvikling!$CC$7:$KP$63,C$3),"")</f>
        <v/>
      </c>
      <c r="D575" s="105" t="str">
        <f>IF(HLOOKUP($BT575,Prisudvikling!$CC$7:$KP$63,D$3)&gt;0,HLOOKUP($BT575,Prisudvikling!$CC$7:$KP$63,D$3),"")</f>
        <v/>
      </c>
      <c r="E575" s="105" t="str">
        <f>IF(HLOOKUP($BT575,Prisudvikling!$CC$7:$KP$63,E$3)&gt;0,HLOOKUP($BT575,Prisudvikling!$CC$7:$KP$63,E$3),"")</f>
        <v/>
      </c>
      <c r="F575" s="105" t="str">
        <f>IF(HLOOKUP($BT575,Prisudvikling!$CC$7:$KP$63,F$3)&gt;0,HLOOKUP($BT575,Prisudvikling!$CC$7:$KP$63,F$3),"")</f>
        <v/>
      </c>
      <c r="G575" s="105" t="str">
        <f>IF(HLOOKUP($BT575,Prisudvikling!$CC$7:$KP$63,G$3)&gt;0,HLOOKUP($BT575,Prisudvikling!$CC$7:$KP$63,G$3),"")</f>
        <v/>
      </c>
      <c r="H575" s="105" t="str">
        <f>IF(HLOOKUP($BT575,Prisudvikling!$CC$7:$KP$63,H$3)&gt;0,HLOOKUP($BT575,Prisudvikling!$CC$7:$KP$63,H$3),"")</f>
        <v/>
      </c>
      <c r="I575" s="105" t="str">
        <f>IF(HLOOKUP($BT575,Prisudvikling!$CC$7:$KP$63,I$3)&gt;0,HLOOKUP($BT575,Prisudvikling!$CC$7:$KP$63,I$3),"")</f>
        <v/>
      </c>
      <c r="J575" s="105" t="str">
        <f>IF(HLOOKUP($BT575,Prisudvikling!$CC$7:$KP$63,J$3)&gt;0,HLOOKUP($BT575,Prisudvikling!$CC$7:$KP$63,J$3),"")</f>
        <v/>
      </c>
      <c r="K575" s="105" t="str">
        <f>IF(HLOOKUP($BT575,Prisudvikling!$CC$7:$KP$63,K$3)&gt;0,HLOOKUP($BT575,Prisudvikling!$CC$7:$KP$63,K$3),"")</f>
        <v/>
      </c>
      <c r="L575" s="105" t="str">
        <f>IF(HLOOKUP($BT575,Prisudvikling!$CC$7:$KP$63,L$3)&gt;0,HLOOKUP($BT575,Prisudvikling!$CC$7:$KP$63,L$3),"")</f>
        <v/>
      </c>
      <c r="M575" s="105" t="str">
        <f>IF(HLOOKUP($BT575,Prisudvikling!$CC$7:$KP$63,M$3)&gt;0,HLOOKUP($BT575,Prisudvikling!$CC$7:$KP$63,M$3),"")</f>
        <v/>
      </c>
      <c r="N575" s="105" t="str">
        <f>IF(HLOOKUP($BT575,Prisudvikling!$CC$7:$KP$63,N$3)&gt;0,HLOOKUP($BT575,Prisudvikling!$CC$7:$KP$63,N$3),"")</f>
        <v/>
      </c>
      <c r="O575" s="105" t="str">
        <f>IF(HLOOKUP($BT575,Prisudvikling!$CC$7:$KP$63,O$3)&gt;0,HLOOKUP($BT575,Prisudvikling!$CC$7:$KP$63,O$3),"")</f>
        <v/>
      </c>
      <c r="P575" s="105" t="str">
        <f>IF(HLOOKUP($BT575,Prisudvikling!$CC$7:$KP$63,P$3)&gt;0,HLOOKUP($BT575,Prisudvikling!$CC$7:$KP$63,P$3),"")</f>
        <v/>
      </c>
      <c r="Q575" s="105" t="str">
        <f>IF(HLOOKUP($BT575,Prisudvikling!$CC$7:$KP$63,Q$3)&gt;0,HLOOKUP($BT575,Prisudvikling!$CC$7:$KP$63,Q$3),"")</f>
        <v/>
      </c>
      <c r="R575" s="105" t="str">
        <f>IF(HLOOKUP($BT575,Prisudvikling!$CC$7:$KP$63,R$3)&gt;0,HLOOKUP($BT575,Prisudvikling!$CC$7:$KP$63,R$3),"")</f>
        <v/>
      </c>
      <c r="S575" s="105" t="str">
        <f>IF(HLOOKUP($BT575,Prisudvikling!$CC$7:$KP$63,S$3)&gt;0,HLOOKUP($BT575,Prisudvikling!$CC$7:$KP$63,S$3),"")</f>
        <v/>
      </c>
      <c r="T575" s="105" t="str">
        <f>IF(HLOOKUP($BT575,Prisudvikling!$CC$7:$KP$63,T$3)&gt;0,HLOOKUP($BT575,Prisudvikling!$CC$7:$KP$63,T$3),"")</f>
        <v/>
      </c>
      <c r="U575" s="105" t="str">
        <f>IF(HLOOKUP($BT575,Prisudvikling!$CC$7:$KP$63,U$3)&gt;0,HLOOKUP($BT575,Prisudvikling!$CC$7:$KP$63,U$3),"")</f>
        <v/>
      </c>
      <c r="V575" s="105" t="str">
        <f>IF(HLOOKUP($BT575,Prisudvikling!$CC$7:$KP$63,V$3)&gt;0,HLOOKUP($BT575,Prisudvikling!$CC$7:$KP$63,V$3),"")</f>
        <v/>
      </c>
      <c r="W575" s="105" t="str">
        <f>IF(HLOOKUP($BT575,Prisudvikling!$CC$7:$KP$63,W$3)&gt;0,HLOOKUP($BT575,Prisudvikling!$CC$7:$KP$63,W$3),"")</f>
        <v/>
      </c>
      <c r="X575" s="32" t="str">
        <f>IF(HLOOKUP($BT575,Prisudvikling!$CC$7:$KP$63,X$3)&gt;0,HLOOKUP($BT575,Prisudvikling!$CC$7:$KP$63,X$3),"")</f>
        <v/>
      </c>
      <c r="Y575" s="32" t="str">
        <f>IF(HLOOKUP($BT575,Prisudvikling!$CC$7:$KP$63,Y$3)&gt;0,HLOOKUP($BT575,Prisudvikling!$CC$7:$KP$63,Y$3),"")</f>
        <v/>
      </c>
      <c r="Z575" s="32" t="str">
        <f>IF(HLOOKUP($BT575,Prisudvikling!$CC$7:$KP$63,Z$3)&gt;0,HLOOKUP($BT575,Prisudvikling!$CC$7:$KP$63,Z$3),"")</f>
        <v/>
      </c>
      <c r="AA575" s="32" t="str">
        <f>IF(HLOOKUP($BT575,Prisudvikling!$CC$7:$KP$63,AA$3)&gt;0,HLOOKUP($BT575,Prisudvikling!$CC$7:$KP$63,AA$3),"")</f>
        <v/>
      </c>
      <c r="AB575" s="32" t="str">
        <f>IF(HLOOKUP($BT575,Prisudvikling!$CC$7:$KP$63,AB$3)&gt;0,HLOOKUP($BT575,Prisudvikling!$CC$7:$KP$63,AB$3),"")</f>
        <v/>
      </c>
      <c r="AC575" s="32" t="str">
        <f>IF(HLOOKUP($BT575,Prisudvikling!$CC$7:$KP$63,AC$3)&gt;0,HLOOKUP($BT575,Prisudvikling!$CC$7:$KP$63,AC$3),"")</f>
        <v/>
      </c>
      <c r="AD575" s="32" t="str">
        <f>IF(HLOOKUP($BT575,Prisudvikling!$CC$7:$KP$63,AD$3)&gt;0,HLOOKUP($BT575,Prisudvikling!$CC$7:$KP$63,AD$3),"")</f>
        <v/>
      </c>
      <c r="AE575" s="32" t="str">
        <f>IF(HLOOKUP($BT575,Prisudvikling!$CC$7:$KP$63,AE$3)&gt;0,HLOOKUP($BT575,Prisudvikling!$CC$7:$KP$63,AE$3),"")</f>
        <v/>
      </c>
      <c r="AF575" s="32" t="str">
        <f>IF(HLOOKUP($BT575,Prisudvikling!$CC$7:$KP$63,AF$3)&gt;0,HLOOKUP($BT575,Prisudvikling!$CC$7:$KP$63,AF$3),"")</f>
        <v xml:space="preserve"> </v>
      </c>
      <c r="AG575" s="32" t="str">
        <f>IF(HLOOKUP($BT575,Prisudvikling!$CC$7:$KP$63,AG$3)&gt;0,HLOOKUP($BT575,Prisudvikling!$CC$7:$KP$63,AG$3),"")</f>
        <v xml:space="preserve"> </v>
      </c>
      <c r="AH575" s="32" t="str">
        <f>IF(HLOOKUP($BT575,Prisudvikling!$CC$7:$KP$63,AH$3)&gt;0,HLOOKUP($BT575,Prisudvikling!$CC$7:$KP$63,AH$3),"")</f>
        <v xml:space="preserve"> </v>
      </c>
      <c r="AI575" s="32" t="str">
        <f>IF(HLOOKUP($BT575,Prisudvikling!$CC$7:$KP$63,AI$3)&gt;0,HLOOKUP($BT575,Prisudvikling!$CC$7:$KP$63,AI$3),"")</f>
        <v xml:space="preserve"> </v>
      </c>
      <c r="AJ575" s="32" t="str">
        <f>IF(HLOOKUP($BT575,Prisudvikling!$CC$7:$KP$63,AJ$3)&gt;0,HLOOKUP($BT575,Prisudvikling!$CC$7:$KP$63,AJ$3),"")</f>
        <v xml:space="preserve"> </v>
      </c>
      <c r="AK575" s="32" t="str">
        <f>IF(HLOOKUP($BT575,Prisudvikling!$CC$7:$KP$63,AK$3)&gt;0,HLOOKUP($BT575,Prisudvikling!$CC$7:$KP$63,AK$3),"")</f>
        <v xml:space="preserve"> </v>
      </c>
      <c r="AL575" s="32" t="str">
        <f>IF(HLOOKUP($BT575,Prisudvikling!$CC$7:$KP$63,AL$3)&gt;0,HLOOKUP($BT575,Prisudvikling!$CC$7:$KP$63,AL$3),"")</f>
        <v/>
      </c>
      <c r="AM575" s="32" t="str">
        <f>IF(HLOOKUP($BT575,Prisudvikling!$CC$7:$KP$63,AM$3)&gt;0,HLOOKUP($BT575,Prisudvikling!$CC$7:$KP$63,AM$3),"")</f>
        <v/>
      </c>
      <c r="AN575" s="113" t="str">
        <f>IF(HLOOKUP($BT575,Prisudvikling!$CC$7:$KP$63,AN$3)&gt;0,HLOOKUP($BT575,Prisudvikling!$CC$7:$KP$63,AN$3),"")</f>
        <v/>
      </c>
      <c r="AO575" s="113" t="str">
        <f>IF(HLOOKUP($BT575,Prisudvikling!$CC$7:$KP$63,AO$3)&gt;0,HLOOKUP($BT575,Prisudvikling!$CC$7:$KP$63,AO$3),"")</f>
        <v xml:space="preserve"> </v>
      </c>
      <c r="AP575" s="113" t="str">
        <f>IF(HLOOKUP($BT575,Prisudvikling!$CC$7:$KP$63,AP$3)&gt;0,HLOOKUP($BT575,Prisudvikling!$CC$7:$KP$63,AP$3),"")</f>
        <v/>
      </c>
      <c r="AQ575" s="113" t="str">
        <f>IF(HLOOKUP($BT575,Prisudvikling!$CC$7:$KP$63,AQ$3)&gt;0,HLOOKUP($BT575,Prisudvikling!$CC$7:$KP$63,AQ$3),"")</f>
        <v/>
      </c>
      <c r="AR575" s="113" t="str">
        <f>IF(HLOOKUP($BT575,Prisudvikling!$CC$7:$KP$63,AR$3)&gt;0,HLOOKUP($BT575,Prisudvikling!$CC$7:$KP$63,AR$3),"")</f>
        <v xml:space="preserve"> </v>
      </c>
      <c r="AS575" s="113" t="str">
        <f>IF(HLOOKUP($BT575,Prisudvikling!$CC$7:$KP$63,AS$3)&gt;0,HLOOKUP($BT575,Prisudvikling!$CC$7:$KP$63,AS$3),"")</f>
        <v/>
      </c>
      <c r="AT575" s="113" t="str">
        <f>IF(HLOOKUP($BT575,Prisudvikling!$CC$7:$KP$63,AT$3)&gt;0,HLOOKUP($BT575,Prisudvikling!$CC$7:$KP$63,AT$3),"")</f>
        <v/>
      </c>
      <c r="AU575" s="113" t="str">
        <f>IF(HLOOKUP($BT575,Prisudvikling!$CC$7:$KP$63,AU$3)&gt;0,HLOOKUP($BT575,Prisudvikling!$CC$7:$KP$63,AU$3),"")</f>
        <v xml:space="preserve"> </v>
      </c>
      <c r="AV575" s="113" t="str">
        <f>IF(HLOOKUP($BT575,Prisudvikling!$CC$7:$KP$63,AV$3)&gt;0,HLOOKUP($BT575,Prisudvikling!$CC$7:$KP$63,AV$3),"")</f>
        <v/>
      </c>
      <c r="AW575" s="113" t="str">
        <f>IF(HLOOKUP($BT575,Prisudvikling!$CC$7:$KP$63,AW$3)&gt;0,HLOOKUP($BT575,Prisudvikling!$CC$7:$KP$63,AW$3),"")</f>
        <v/>
      </c>
      <c r="AX575" s="113" t="str">
        <f>IF(HLOOKUP($BT575,Prisudvikling!$CC$7:$KP$63,AX$3)&gt;0,HLOOKUP($BT575,Prisudvikling!$CC$7:$KP$63,AX$3),"")</f>
        <v xml:space="preserve"> </v>
      </c>
      <c r="BT575">
        <f t="shared" si="33"/>
        <v>252</v>
      </c>
    </row>
    <row r="576" spans="1:72" x14ac:dyDescent="0.2">
      <c r="A576" s="82">
        <f>IF(HLOOKUP($BT576,Prisudvikling!$CC$7:$KP$63,D$3)&gt;0,YEAR(C576),0)</f>
        <v>0</v>
      </c>
      <c r="B576" s="82">
        <f>IF(HLOOKUP($BT576,Prisudvikling!$CC$7:$KP$63,D$3)&gt;0,MONTH(C576),0)</f>
        <v>0</v>
      </c>
      <c r="C576" s="65" t="str">
        <f>IF(HLOOKUP($BT576,Prisudvikling!$CC$7:$KP$63,D$3)&gt;0,HLOOKUP($BT576,Prisudvikling!$CC$7:$KP$63,C$3),"")</f>
        <v/>
      </c>
      <c r="D576" s="105" t="str">
        <f>IF(HLOOKUP($BT576,Prisudvikling!$CC$7:$KP$63,D$3)&gt;0,HLOOKUP($BT576,Prisudvikling!$CC$7:$KP$63,D$3),"")</f>
        <v/>
      </c>
      <c r="E576" s="105" t="str">
        <f>IF(HLOOKUP($BT576,Prisudvikling!$CC$7:$KP$63,E$3)&gt;0,HLOOKUP($BT576,Prisudvikling!$CC$7:$KP$63,E$3),"")</f>
        <v/>
      </c>
      <c r="F576" s="105" t="str">
        <f>IF(HLOOKUP($BT576,Prisudvikling!$CC$7:$KP$63,F$3)&gt;0,HLOOKUP($BT576,Prisudvikling!$CC$7:$KP$63,F$3),"")</f>
        <v/>
      </c>
      <c r="G576" s="105" t="str">
        <f>IF(HLOOKUP($BT576,Prisudvikling!$CC$7:$KP$63,G$3)&gt;0,HLOOKUP($BT576,Prisudvikling!$CC$7:$KP$63,G$3),"")</f>
        <v/>
      </c>
      <c r="H576" s="105" t="str">
        <f>IF(HLOOKUP($BT576,Prisudvikling!$CC$7:$KP$63,H$3)&gt;0,HLOOKUP($BT576,Prisudvikling!$CC$7:$KP$63,H$3),"")</f>
        <v/>
      </c>
      <c r="I576" s="105" t="str">
        <f>IF(HLOOKUP($BT576,Prisudvikling!$CC$7:$KP$63,I$3)&gt;0,HLOOKUP($BT576,Prisudvikling!$CC$7:$KP$63,I$3),"")</f>
        <v/>
      </c>
      <c r="J576" s="105" t="str">
        <f>IF(HLOOKUP($BT576,Prisudvikling!$CC$7:$KP$63,J$3)&gt;0,HLOOKUP($BT576,Prisudvikling!$CC$7:$KP$63,J$3),"")</f>
        <v/>
      </c>
      <c r="K576" s="105" t="str">
        <f>IF(HLOOKUP($BT576,Prisudvikling!$CC$7:$KP$63,K$3)&gt;0,HLOOKUP($BT576,Prisudvikling!$CC$7:$KP$63,K$3),"")</f>
        <v/>
      </c>
      <c r="L576" s="105" t="str">
        <f>IF(HLOOKUP($BT576,Prisudvikling!$CC$7:$KP$63,L$3)&gt;0,HLOOKUP($BT576,Prisudvikling!$CC$7:$KP$63,L$3),"")</f>
        <v/>
      </c>
      <c r="M576" s="105" t="str">
        <f>IF(HLOOKUP($BT576,Prisudvikling!$CC$7:$KP$63,M$3)&gt;0,HLOOKUP($BT576,Prisudvikling!$CC$7:$KP$63,M$3),"")</f>
        <v/>
      </c>
      <c r="N576" s="105" t="str">
        <f>IF(HLOOKUP($BT576,Prisudvikling!$CC$7:$KP$63,N$3)&gt;0,HLOOKUP($BT576,Prisudvikling!$CC$7:$KP$63,N$3),"")</f>
        <v/>
      </c>
      <c r="O576" s="105" t="str">
        <f>IF(HLOOKUP($BT576,Prisudvikling!$CC$7:$KP$63,O$3)&gt;0,HLOOKUP($BT576,Prisudvikling!$CC$7:$KP$63,O$3),"")</f>
        <v/>
      </c>
      <c r="P576" s="105" t="str">
        <f>IF(HLOOKUP($BT576,Prisudvikling!$CC$7:$KP$63,P$3)&gt;0,HLOOKUP($BT576,Prisudvikling!$CC$7:$KP$63,P$3),"")</f>
        <v/>
      </c>
      <c r="Q576" s="105" t="str">
        <f>IF(HLOOKUP($BT576,Prisudvikling!$CC$7:$KP$63,Q$3)&gt;0,HLOOKUP($BT576,Prisudvikling!$CC$7:$KP$63,Q$3),"")</f>
        <v/>
      </c>
      <c r="R576" s="105" t="str">
        <f>IF(HLOOKUP($BT576,Prisudvikling!$CC$7:$KP$63,R$3)&gt;0,HLOOKUP($BT576,Prisudvikling!$CC$7:$KP$63,R$3),"")</f>
        <v/>
      </c>
      <c r="S576" s="105" t="str">
        <f>IF(HLOOKUP($BT576,Prisudvikling!$CC$7:$KP$63,S$3)&gt;0,HLOOKUP($BT576,Prisudvikling!$CC$7:$KP$63,S$3),"")</f>
        <v/>
      </c>
      <c r="T576" s="105" t="str">
        <f>IF(HLOOKUP($BT576,Prisudvikling!$CC$7:$KP$63,T$3)&gt;0,HLOOKUP($BT576,Prisudvikling!$CC$7:$KP$63,T$3),"")</f>
        <v/>
      </c>
      <c r="U576" s="105" t="str">
        <f>IF(HLOOKUP($BT576,Prisudvikling!$CC$7:$KP$63,U$3)&gt;0,HLOOKUP($BT576,Prisudvikling!$CC$7:$KP$63,U$3),"")</f>
        <v/>
      </c>
      <c r="V576" s="105" t="str">
        <f>IF(HLOOKUP($BT576,Prisudvikling!$CC$7:$KP$63,V$3)&gt;0,HLOOKUP($BT576,Prisudvikling!$CC$7:$KP$63,V$3),"")</f>
        <v/>
      </c>
      <c r="W576" s="105" t="str">
        <f>IF(HLOOKUP($BT576,Prisudvikling!$CC$7:$KP$63,W$3)&gt;0,HLOOKUP($BT576,Prisudvikling!$CC$7:$KP$63,W$3),"")</f>
        <v/>
      </c>
      <c r="X576" s="32" t="str">
        <f>IF(HLOOKUP($BT576,Prisudvikling!$CC$7:$KP$63,X$3)&gt;0,HLOOKUP($BT576,Prisudvikling!$CC$7:$KP$63,X$3),"")</f>
        <v/>
      </c>
      <c r="Y576" s="32" t="str">
        <f>IF(HLOOKUP($BT576,Prisudvikling!$CC$7:$KP$63,Y$3)&gt;0,HLOOKUP($BT576,Prisudvikling!$CC$7:$KP$63,Y$3),"")</f>
        <v/>
      </c>
      <c r="Z576" s="32" t="str">
        <f>IF(HLOOKUP($BT576,Prisudvikling!$CC$7:$KP$63,Z$3)&gt;0,HLOOKUP($BT576,Prisudvikling!$CC$7:$KP$63,Z$3),"")</f>
        <v/>
      </c>
      <c r="AA576" s="32" t="str">
        <f>IF(HLOOKUP($BT576,Prisudvikling!$CC$7:$KP$63,AA$3)&gt;0,HLOOKUP($BT576,Prisudvikling!$CC$7:$KP$63,AA$3),"")</f>
        <v/>
      </c>
      <c r="AB576" s="32" t="str">
        <f>IF(HLOOKUP($BT576,Prisudvikling!$CC$7:$KP$63,AB$3)&gt;0,HLOOKUP($BT576,Prisudvikling!$CC$7:$KP$63,AB$3),"")</f>
        <v/>
      </c>
      <c r="AC576" s="32" t="str">
        <f>IF(HLOOKUP($BT576,Prisudvikling!$CC$7:$KP$63,AC$3)&gt;0,HLOOKUP($BT576,Prisudvikling!$CC$7:$KP$63,AC$3),"")</f>
        <v/>
      </c>
      <c r="AD576" s="32" t="str">
        <f>IF(HLOOKUP($BT576,Prisudvikling!$CC$7:$KP$63,AD$3)&gt;0,HLOOKUP($BT576,Prisudvikling!$CC$7:$KP$63,AD$3),"")</f>
        <v/>
      </c>
      <c r="AE576" s="32" t="str">
        <f>IF(HLOOKUP($BT576,Prisudvikling!$CC$7:$KP$63,AE$3)&gt;0,HLOOKUP($BT576,Prisudvikling!$CC$7:$KP$63,AE$3),"")</f>
        <v/>
      </c>
      <c r="AF576" s="32" t="str">
        <f>IF(HLOOKUP($BT576,Prisudvikling!$CC$7:$KP$63,AF$3)&gt;0,HLOOKUP($BT576,Prisudvikling!$CC$7:$KP$63,AF$3),"")</f>
        <v xml:space="preserve"> </v>
      </c>
      <c r="AG576" s="32" t="str">
        <f>IF(HLOOKUP($BT576,Prisudvikling!$CC$7:$KP$63,AG$3)&gt;0,HLOOKUP($BT576,Prisudvikling!$CC$7:$KP$63,AG$3),"")</f>
        <v xml:space="preserve"> </v>
      </c>
      <c r="AH576" s="32" t="str">
        <f>IF(HLOOKUP($BT576,Prisudvikling!$CC$7:$KP$63,AH$3)&gt;0,HLOOKUP($BT576,Prisudvikling!$CC$7:$KP$63,AH$3),"")</f>
        <v xml:space="preserve"> </v>
      </c>
      <c r="AI576" s="32" t="str">
        <f>IF(HLOOKUP($BT576,Prisudvikling!$CC$7:$KP$63,AI$3)&gt;0,HLOOKUP($BT576,Prisudvikling!$CC$7:$KP$63,AI$3),"")</f>
        <v xml:space="preserve"> </v>
      </c>
      <c r="AJ576" s="32" t="str">
        <f>IF(HLOOKUP($BT576,Prisudvikling!$CC$7:$KP$63,AJ$3)&gt;0,HLOOKUP($BT576,Prisudvikling!$CC$7:$KP$63,AJ$3),"")</f>
        <v xml:space="preserve"> </v>
      </c>
      <c r="AK576" s="32" t="str">
        <f>IF(HLOOKUP($BT576,Prisudvikling!$CC$7:$KP$63,AK$3)&gt;0,HLOOKUP($BT576,Prisudvikling!$CC$7:$KP$63,AK$3),"")</f>
        <v xml:space="preserve"> </v>
      </c>
      <c r="AL576" s="32" t="str">
        <f>IF(HLOOKUP($BT576,Prisudvikling!$CC$7:$KP$63,AL$3)&gt;0,HLOOKUP($BT576,Prisudvikling!$CC$7:$KP$63,AL$3),"")</f>
        <v/>
      </c>
      <c r="AM576" s="32" t="str">
        <f>IF(HLOOKUP($BT576,Prisudvikling!$CC$7:$KP$63,AM$3)&gt;0,HLOOKUP($BT576,Prisudvikling!$CC$7:$KP$63,AM$3),"")</f>
        <v/>
      </c>
      <c r="AN576" s="113" t="str">
        <f>IF(HLOOKUP($BT576,Prisudvikling!$CC$7:$KP$63,AN$3)&gt;0,HLOOKUP($BT576,Prisudvikling!$CC$7:$KP$63,AN$3),"")</f>
        <v/>
      </c>
      <c r="AO576" s="113" t="str">
        <f>IF(HLOOKUP($BT576,Prisudvikling!$CC$7:$KP$63,AO$3)&gt;0,HLOOKUP($BT576,Prisudvikling!$CC$7:$KP$63,AO$3),"")</f>
        <v xml:space="preserve"> </v>
      </c>
      <c r="AP576" s="113" t="str">
        <f>IF(HLOOKUP($BT576,Prisudvikling!$CC$7:$KP$63,AP$3)&gt;0,HLOOKUP($BT576,Prisudvikling!$CC$7:$KP$63,AP$3),"")</f>
        <v/>
      </c>
      <c r="AQ576" s="113" t="str">
        <f>IF(HLOOKUP($BT576,Prisudvikling!$CC$7:$KP$63,AQ$3)&gt;0,HLOOKUP($BT576,Prisudvikling!$CC$7:$KP$63,AQ$3),"")</f>
        <v/>
      </c>
      <c r="AR576" s="113" t="str">
        <f>IF(HLOOKUP($BT576,Prisudvikling!$CC$7:$KP$63,AR$3)&gt;0,HLOOKUP($BT576,Prisudvikling!$CC$7:$KP$63,AR$3),"")</f>
        <v xml:space="preserve"> </v>
      </c>
      <c r="AS576" s="113" t="str">
        <f>IF(HLOOKUP($BT576,Prisudvikling!$CC$7:$KP$63,AS$3)&gt;0,HLOOKUP($BT576,Prisudvikling!$CC$7:$KP$63,AS$3),"")</f>
        <v/>
      </c>
      <c r="AT576" s="113" t="str">
        <f>IF(HLOOKUP($BT576,Prisudvikling!$CC$7:$KP$63,AT$3)&gt;0,HLOOKUP($BT576,Prisudvikling!$CC$7:$KP$63,AT$3),"")</f>
        <v/>
      </c>
      <c r="AU576" s="113" t="str">
        <f>IF(HLOOKUP($BT576,Prisudvikling!$CC$7:$KP$63,AU$3)&gt;0,HLOOKUP($BT576,Prisudvikling!$CC$7:$KP$63,AU$3),"")</f>
        <v xml:space="preserve"> </v>
      </c>
      <c r="AV576" s="113" t="str">
        <f>IF(HLOOKUP($BT576,Prisudvikling!$CC$7:$KP$63,AV$3)&gt;0,HLOOKUP($BT576,Prisudvikling!$CC$7:$KP$63,AV$3),"")</f>
        <v/>
      </c>
      <c r="AW576" s="113" t="str">
        <f>IF(HLOOKUP($BT576,Prisudvikling!$CC$7:$KP$63,AW$3)&gt;0,HLOOKUP($BT576,Prisudvikling!$CC$7:$KP$63,AW$3),"")</f>
        <v/>
      </c>
      <c r="AX576" s="113" t="str">
        <f>IF(HLOOKUP($BT576,Prisudvikling!$CC$7:$KP$63,AX$3)&gt;0,HLOOKUP($BT576,Prisudvikling!$CC$7:$KP$63,AX$3),"")</f>
        <v xml:space="preserve"> </v>
      </c>
      <c r="BT576">
        <f t="shared" si="33"/>
        <v>253</v>
      </c>
    </row>
    <row r="577" spans="1:72" x14ac:dyDescent="0.2">
      <c r="A577" s="82">
        <f>IF(HLOOKUP($BT577,Prisudvikling!$CC$7:$KP$63,D$3)&gt;0,YEAR(C577),0)</f>
        <v>0</v>
      </c>
      <c r="B577" s="82">
        <f>IF(HLOOKUP($BT577,Prisudvikling!$CC$7:$KP$63,D$3)&gt;0,MONTH(C577),0)</f>
        <v>0</v>
      </c>
      <c r="C577" s="65" t="str">
        <f>IF(HLOOKUP($BT577,Prisudvikling!$CC$7:$KP$63,D$3)&gt;0,HLOOKUP($BT577,Prisudvikling!$CC$7:$KP$63,C$3),"")</f>
        <v/>
      </c>
      <c r="D577" s="105" t="str">
        <f>IF(HLOOKUP($BT577,Prisudvikling!$CC$7:$KP$63,D$3)&gt;0,HLOOKUP($BT577,Prisudvikling!$CC$7:$KP$63,D$3),"")</f>
        <v/>
      </c>
      <c r="E577" s="105" t="str">
        <f>IF(HLOOKUP($BT577,Prisudvikling!$CC$7:$KP$63,E$3)&gt;0,HLOOKUP($BT577,Prisudvikling!$CC$7:$KP$63,E$3),"")</f>
        <v/>
      </c>
      <c r="F577" s="105" t="str">
        <f>IF(HLOOKUP($BT577,Prisudvikling!$CC$7:$KP$63,F$3)&gt;0,HLOOKUP($BT577,Prisudvikling!$CC$7:$KP$63,F$3),"")</f>
        <v/>
      </c>
      <c r="G577" s="105" t="str">
        <f>IF(HLOOKUP($BT577,Prisudvikling!$CC$7:$KP$63,G$3)&gt;0,HLOOKUP($BT577,Prisudvikling!$CC$7:$KP$63,G$3),"")</f>
        <v/>
      </c>
      <c r="H577" s="105" t="str">
        <f>IF(HLOOKUP($BT577,Prisudvikling!$CC$7:$KP$63,H$3)&gt;0,HLOOKUP($BT577,Prisudvikling!$CC$7:$KP$63,H$3),"")</f>
        <v/>
      </c>
      <c r="I577" s="105" t="str">
        <f>IF(HLOOKUP($BT577,Prisudvikling!$CC$7:$KP$63,I$3)&gt;0,HLOOKUP($BT577,Prisudvikling!$CC$7:$KP$63,I$3),"")</f>
        <v/>
      </c>
      <c r="J577" s="105" t="str">
        <f>IF(HLOOKUP($BT577,Prisudvikling!$CC$7:$KP$63,J$3)&gt;0,HLOOKUP($BT577,Prisudvikling!$CC$7:$KP$63,J$3),"")</f>
        <v/>
      </c>
      <c r="K577" s="105" t="str">
        <f>IF(HLOOKUP($BT577,Prisudvikling!$CC$7:$KP$63,K$3)&gt;0,HLOOKUP($BT577,Prisudvikling!$CC$7:$KP$63,K$3),"")</f>
        <v/>
      </c>
      <c r="L577" s="105" t="str">
        <f>IF(HLOOKUP($BT577,Prisudvikling!$CC$7:$KP$63,L$3)&gt;0,HLOOKUP($BT577,Prisudvikling!$CC$7:$KP$63,L$3),"")</f>
        <v/>
      </c>
      <c r="M577" s="105" t="str">
        <f>IF(HLOOKUP($BT577,Prisudvikling!$CC$7:$KP$63,M$3)&gt;0,HLOOKUP($BT577,Prisudvikling!$CC$7:$KP$63,M$3),"")</f>
        <v/>
      </c>
      <c r="N577" s="105" t="str">
        <f>IF(HLOOKUP($BT577,Prisudvikling!$CC$7:$KP$63,N$3)&gt;0,HLOOKUP($BT577,Prisudvikling!$CC$7:$KP$63,N$3),"")</f>
        <v/>
      </c>
      <c r="O577" s="105" t="str">
        <f>IF(HLOOKUP($BT577,Prisudvikling!$CC$7:$KP$63,O$3)&gt;0,HLOOKUP($BT577,Prisudvikling!$CC$7:$KP$63,O$3),"")</f>
        <v/>
      </c>
      <c r="P577" s="105" t="str">
        <f>IF(HLOOKUP($BT577,Prisudvikling!$CC$7:$KP$63,P$3)&gt;0,HLOOKUP($BT577,Prisudvikling!$CC$7:$KP$63,P$3),"")</f>
        <v/>
      </c>
      <c r="Q577" s="105" t="str">
        <f>IF(HLOOKUP($BT577,Prisudvikling!$CC$7:$KP$63,Q$3)&gt;0,HLOOKUP($BT577,Prisudvikling!$CC$7:$KP$63,Q$3),"")</f>
        <v/>
      </c>
      <c r="R577" s="105" t="str">
        <f>IF(HLOOKUP($BT577,Prisudvikling!$CC$7:$KP$63,R$3)&gt;0,HLOOKUP($BT577,Prisudvikling!$CC$7:$KP$63,R$3),"")</f>
        <v/>
      </c>
      <c r="S577" s="105" t="str">
        <f>IF(HLOOKUP($BT577,Prisudvikling!$CC$7:$KP$63,S$3)&gt;0,HLOOKUP($BT577,Prisudvikling!$CC$7:$KP$63,S$3),"")</f>
        <v/>
      </c>
      <c r="T577" s="105" t="str">
        <f>IF(HLOOKUP($BT577,Prisudvikling!$CC$7:$KP$63,T$3)&gt;0,HLOOKUP($BT577,Prisudvikling!$CC$7:$KP$63,T$3),"")</f>
        <v/>
      </c>
      <c r="U577" s="105" t="str">
        <f>IF(HLOOKUP($BT577,Prisudvikling!$CC$7:$KP$63,U$3)&gt;0,HLOOKUP($BT577,Prisudvikling!$CC$7:$KP$63,U$3),"")</f>
        <v/>
      </c>
      <c r="V577" s="105" t="str">
        <f>IF(HLOOKUP($BT577,Prisudvikling!$CC$7:$KP$63,V$3)&gt;0,HLOOKUP($BT577,Prisudvikling!$CC$7:$KP$63,V$3),"")</f>
        <v/>
      </c>
      <c r="W577" s="105" t="str">
        <f>IF(HLOOKUP($BT577,Prisudvikling!$CC$7:$KP$63,W$3)&gt;0,HLOOKUP($BT577,Prisudvikling!$CC$7:$KP$63,W$3),"")</f>
        <v/>
      </c>
      <c r="X577" s="32" t="str">
        <f>IF(HLOOKUP($BT577,Prisudvikling!$CC$7:$KP$63,X$3)&gt;0,HLOOKUP($BT577,Prisudvikling!$CC$7:$KP$63,X$3),"")</f>
        <v/>
      </c>
      <c r="Y577" s="32" t="str">
        <f>IF(HLOOKUP($BT577,Prisudvikling!$CC$7:$KP$63,Y$3)&gt;0,HLOOKUP($BT577,Prisudvikling!$CC$7:$KP$63,Y$3),"")</f>
        <v/>
      </c>
      <c r="Z577" s="32" t="str">
        <f>IF(HLOOKUP($BT577,Prisudvikling!$CC$7:$KP$63,Z$3)&gt;0,HLOOKUP($BT577,Prisudvikling!$CC$7:$KP$63,Z$3),"")</f>
        <v/>
      </c>
      <c r="AA577" s="32" t="str">
        <f>IF(HLOOKUP($BT577,Prisudvikling!$CC$7:$KP$63,AA$3)&gt;0,HLOOKUP($BT577,Prisudvikling!$CC$7:$KP$63,AA$3),"")</f>
        <v/>
      </c>
      <c r="AB577" s="32" t="str">
        <f>IF(HLOOKUP($BT577,Prisudvikling!$CC$7:$KP$63,AB$3)&gt;0,HLOOKUP($BT577,Prisudvikling!$CC$7:$KP$63,AB$3),"")</f>
        <v/>
      </c>
      <c r="AC577" s="32" t="str">
        <f>IF(HLOOKUP($BT577,Prisudvikling!$CC$7:$KP$63,AC$3)&gt;0,HLOOKUP($BT577,Prisudvikling!$CC$7:$KP$63,AC$3),"")</f>
        <v/>
      </c>
      <c r="AD577" s="32" t="str">
        <f>IF(HLOOKUP($BT577,Prisudvikling!$CC$7:$KP$63,AD$3)&gt;0,HLOOKUP($BT577,Prisudvikling!$CC$7:$KP$63,AD$3),"")</f>
        <v/>
      </c>
      <c r="AE577" s="32" t="str">
        <f>IF(HLOOKUP($BT577,Prisudvikling!$CC$7:$KP$63,AE$3)&gt;0,HLOOKUP($BT577,Prisudvikling!$CC$7:$KP$63,AE$3),"")</f>
        <v/>
      </c>
      <c r="AF577" s="32" t="str">
        <f>IF(HLOOKUP($BT577,Prisudvikling!$CC$7:$KP$63,AF$3)&gt;0,HLOOKUP($BT577,Prisudvikling!$CC$7:$KP$63,AF$3),"")</f>
        <v xml:space="preserve"> </v>
      </c>
      <c r="AG577" s="32" t="str">
        <f>IF(HLOOKUP($BT577,Prisudvikling!$CC$7:$KP$63,AG$3)&gt;0,HLOOKUP($BT577,Prisudvikling!$CC$7:$KP$63,AG$3),"")</f>
        <v xml:space="preserve"> </v>
      </c>
      <c r="AH577" s="32" t="str">
        <f>IF(HLOOKUP($BT577,Prisudvikling!$CC$7:$KP$63,AH$3)&gt;0,HLOOKUP($BT577,Prisudvikling!$CC$7:$KP$63,AH$3),"")</f>
        <v xml:space="preserve"> </v>
      </c>
      <c r="AI577" s="32" t="str">
        <f>IF(HLOOKUP($BT577,Prisudvikling!$CC$7:$KP$63,AI$3)&gt;0,HLOOKUP($BT577,Prisudvikling!$CC$7:$KP$63,AI$3),"")</f>
        <v xml:space="preserve"> </v>
      </c>
      <c r="AJ577" s="32" t="str">
        <f>IF(HLOOKUP($BT577,Prisudvikling!$CC$7:$KP$63,AJ$3)&gt;0,HLOOKUP($BT577,Prisudvikling!$CC$7:$KP$63,AJ$3),"")</f>
        <v xml:space="preserve"> </v>
      </c>
      <c r="AK577" s="32" t="str">
        <f>IF(HLOOKUP($BT577,Prisudvikling!$CC$7:$KP$63,AK$3)&gt;0,HLOOKUP($BT577,Prisudvikling!$CC$7:$KP$63,AK$3),"")</f>
        <v xml:space="preserve"> </v>
      </c>
      <c r="AL577" s="32" t="str">
        <f>IF(HLOOKUP($BT577,Prisudvikling!$CC$7:$KP$63,AL$3)&gt;0,HLOOKUP($BT577,Prisudvikling!$CC$7:$KP$63,AL$3),"")</f>
        <v/>
      </c>
      <c r="AM577" s="32" t="str">
        <f>IF(HLOOKUP($BT577,Prisudvikling!$CC$7:$KP$63,AM$3)&gt;0,HLOOKUP($BT577,Prisudvikling!$CC$7:$KP$63,AM$3),"")</f>
        <v/>
      </c>
      <c r="AN577" s="113" t="str">
        <f>IF(HLOOKUP($BT577,Prisudvikling!$CC$7:$KP$63,AN$3)&gt;0,HLOOKUP($BT577,Prisudvikling!$CC$7:$KP$63,AN$3),"")</f>
        <v/>
      </c>
      <c r="AO577" s="113" t="str">
        <f>IF(HLOOKUP($BT577,Prisudvikling!$CC$7:$KP$63,AO$3)&gt;0,HLOOKUP($BT577,Prisudvikling!$CC$7:$KP$63,AO$3),"")</f>
        <v xml:space="preserve"> </v>
      </c>
      <c r="AP577" s="113" t="str">
        <f>IF(HLOOKUP($BT577,Prisudvikling!$CC$7:$KP$63,AP$3)&gt;0,HLOOKUP($BT577,Prisudvikling!$CC$7:$KP$63,AP$3),"")</f>
        <v/>
      </c>
      <c r="AQ577" s="113" t="str">
        <f>IF(HLOOKUP($BT577,Prisudvikling!$CC$7:$KP$63,AQ$3)&gt;0,HLOOKUP($BT577,Prisudvikling!$CC$7:$KP$63,AQ$3),"")</f>
        <v/>
      </c>
      <c r="AR577" s="113" t="str">
        <f>IF(HLOOKUP($BT577,Prisudvikling!$CC$7:$KP$63,AR$3)&gt;0,HLOOKUP($BT577,Prisudvikling!$CC$7:$KP$63,AR$3),"")</f>
        <v xml:space="preserve"> </v>
      </c>
      <c r="AS577" s="113" t="str">
        <f>IF(HLOOKUP($BT577,Prisudvikling!$CC$7:$KP$63,AS$3)&gt;0,HLOOKUP($BT577,Prisudvikling!$CC$7:$KP$63,AS$3),"")</f>
        <v/>
      </c>
      <c r="AT577" s="113" t="str">
        <f>IF(HLOOKUP($BT577,Prisudvikling!$CC$7:$KP$63,AT$3)&gt;0,HLOOKUP($BT577,Prisudvikling!$CC$7:$KP$63,AT$3),"")</f>
        <v/>
      </c>
      <c r="AU577" s="113" t="str">
        <f>IF(HLOOKUP($BT577,Prisudvikling!$CC$7:$KP$63,AU$3)&gt;0,HLOOKUP($BT577,Prisudvikling!$CC$7:$KP$63,AU$3),"")</f>
        <v xml:space="preserve"> </v>
      </c>
      <c r="AV577" s="113" t="str">
        <f>IF(HLOOKUP($BT577,Prisudvikling!$CC$7:$KP$63,AV$3)&gt;0,HLOOKUP($BT577,Prisudvikling!$CC$7:$KP$63,AV$3),"")</f>
        <v/>
      </c>
      <c r="AW577" s="113" t="str">
        <f>IF(HLOOKUP($BT577,Prisudvikling!$CC$7:$KP$63,AW$3)&gt;0,HLOOKUP($BT577,Prisudvikling!$CC$7:$KP$63,AW$3),"")</f>
        <v/>
      </c>
      <c r="AX577" s="113" t="str">
        <f>IF(HLOOKUP($BT577,Prisudvikling!$CC$7:$KP$63,AX$3)&gt;0,HLOOKUP($BT577,Prisudvikling!$CC$7:$KP$63,AX$3),"")</f>
        <v xml:space="preserve"> </v>
      </c>
      <c r="BT577">
        <f t="shared" si="33"/>
        <v>254</v>
      </c>
    </row>
    <row r="578" spans="1:72" x14ac:dyDescent="0.2">
      <c r="A578" s="82">
        <f>IF(HLOOKUP($BT578,Prisudvikling!$CC$7:$KP$63,D$3)&gt;0,YEAR(C578),0)</f>
        <v>0</v>
      </c>
      <c r="B578" s="82">
        <f>IF(HLOOKUP($BT578,Prisudvikling!$CC$7:$KP$63,D$3)&gt;0,MONTH(C578),0)</f>
        <v>0</v>
      </c>
      <c r="C578" s="65" t="str">
        <f>IF(HLOOKUP($BT578,Prisudvikling!$CC$7:$KP$63,D$3)&gt;0,HLOOKUP($BT578,Prisudvikling!$CC$7:$KP$63,C$3),"")</f>
        <v/>
      </c>
      <c r="D578" s="105" t="str">
        <f>IF(HLOOKUP($BT578,Prisudvikling!$CC$7:$KP$63,D$3)&gt;0,HLOOKUP($BT578,Prisudvikling!$CC$7:$KP$63,D$3),"")</f>
        <v/>
      </c>
      <c r="E578" s="105" t="str">
        <f>IF(HLOOKUP($BT578,Prisudvikling!$CC$7:$KP$63,E$3)&gt;0,HLOOKUP($BT578,Prisudvikling!$CC$7:$KP$63,E$3),"")</f>
        <v/>
      </c>
      <c r="F578" s="105" t="str">
        <f>IF(HLOOKUP($BT578,Prisudvikling!$CC$7:$KP$63,F$3)&gt;0,HLOOKUP($BT578,Prisudvikling!$CC$7:$KP$63,F$3),"")</f>
        <v/>
      </c>
      <c r="G578" s="105" t="str">
        <f>IF(HLOOKUP($BT578,Prisudvikling!$CC$7:$KP$63,G$3)&gt;0,HLOOKUP($BT578,Prisudvikling!$CC$7:$KP$63,G$3),"")</f>
        <v/>
      </c>
      <c r="H578" s="105" t="str">
        <f>IF(HLOOKUP($BT578,Prisudvikling!$CC$7:$KP$63,H$3)&gt;0,HLOOKUP($BT578,Prisudvikling!$CC$7:$KP$63,H$3),"")</f>
        <v/>
      </c>
      <c r="I578" s="105" t="str">
        <f>IF(HLOOKUP($BT578,Prisudvikling!$CC$7:$KP$63,I$3)&gt;0,HLOOKUP($BT578,Prisudvikling!$CC$7:$KP$63,I$3),"")</f>
        <v/>
      </c>
      <c r="J578" s="105" t="str">
        <f>IF(HLOOKUP($BT578,Prisudvikling!$CC$7:$KP$63,J$3)&gt;0,HLOOKUP($BT578,Prisudvikling!$CC$7:$KP$63,J$3),"")</f>
        <v/>
      </c>
      <c r="K578" s="105" t="str">
        <f>IF(HLOOKUP($BT578,Prisudvikling!$CC$7:$KP$63,K$3)&gt;0,HLOOKUP($BT578,Prisudvikling!$CC$7:$KP$63,K$3),"")</f>
        <v/>
      </c>
      <c r="L578" s="105" t="str">
        <f>IF(HLOOKUP($BT578,Prisudvikling!$CC$7:$KP$63,L$3)&gt;0,HLOOKUP($BT578,Prisudvikling!$CC$7:$KP$63,L$3),"")</f>
        <v/>
      </c>
      <c r="M578" s="105" t="str">
        <f>IF(HLOOKUP($BT578,Prisudvikling!$CC$7:$KP$63,M$3)&gt;0,HLOOKUP($BT578,Prisudvikling!$CC$7:$KP$63,M$3),"")</f>
        <v/>
      </c>
      <c r="N578" s="105" t="str">
        <f>IF(HLOOKUP($BT578,Prisudvikling!$CC$7:$KP$63,N$3)&gt;0,HLOOKUP($BT578,Prisudvikling!$CC$7:$KP$63,N$3),"")</f>
        <v/>
      </c>
      <c r="O578" s="105" t="str">
        <f>IF(HLOOKUP($BT578,Prisudvikling!$CC$7:$KP$63,O$3)&gt;0,HLOOKUP($BT578,Prisudvikling!$CC$7:$KP$63,O$3),"")</f>
        <v/>
      </c>
      <c r="P578" s="105" t="str">
        <f>IF(HLOOKUP($BT578,Prisudvikling!$CC$7:$KP$63,P$3)&gt;0,HLOOKUP($BT578,Prisudvikling!$CC$7:$KP$63,P$3),"")</f>
        <v/>
      </c>
      <c r="Q578" s="105" t="str">
        <f>IF(HLOOKUP($BT578,Prisudvikling!$CC$7:$KP$63,Q$3)&gt;0,HLOOKUP($BT578,Prisudvikling!$CC$7:$KP$63,Q$3),"")</f>
        <v/>
      </c>
      <c r="R578" s="105" t="str">
        <f>IF(HLOOKUP($BT578,Prisudvikling!$CC$7:$KP$63,R$3)&gt;0,HLOOKUP($BT578,Prisudvikling!$CC$7:$KP$63,R$3),"")</f>
        <v/>
      </c>
      <c r="S578" s="105" t="str">
        <f>IF(HLOOKUP($BT578,Prisudvikling!$CC$7:$KP$63,S$3)&gt;0,HLOOKUP($BT578,Prisudvikling!$CC$7:$KP$63,S$3),"")</f>
        <v/>
      </c>
      <c r="T578" s="105" t="str">
        <f>IF(HLOOKUP($BT578,Prisudvikling!$CC$7:$KP$63,T$3)&gt;0,HLOOKUP($BT578,Prisudvikling!$CC$7:$KP$63,T$3),"")</f>
        <v/>
      </c>
      <c r="U578" s="105" t="str">
        <f>IF(HLOOKUP($BT578,Prisudvikling!$CC$7:$KP$63,U$3)&gt;0,HLOOKUP($BT578,Prisudvikling!$CC$7:$KP$63,U$3),"")</f>
        <v/>
      </c>
      <c r="V578" s="105" t="str">
        <f>IF(HLOOKUP($BT578,Prisudvikling!$CC$7:$KP$63,V$3)&gt;0,HLOOKUP($BT578,Prisudvikling!$CC$7:$KP$63,V$3),"")</f>
        <v/>
      </c>
      <c r="W578" s="105" t="str">
        <f>IF(HLOOKUP($BT578,Prisudvikling!$CC$7:$KP$63,W$3)&gt;0,HLOOKUP($BT578,Prisudvikling!$CC$7:$KP$63,W$3),"")</f>
        <v/>
      </c>
      <c r="X578" s="32" t="str">
        <f>IF(HLOOKUP($BT578,Prisudvikling!$CC$7:$KP$63,X$3)&gt;0,HLOOKUP($BT578,Prisudvikling!$CC$7:$KP$63,X$3),"")</f>
        <v/>
      </c>
      <c r="Y578" s="32" t="str">
        <f>IF(HLOOKUP($BT578,Prisudvikling!$CC$7:$KP$63,Y$3)&gt;0,HLOOKUP($BT578,Prisudvikling!$CC$7:$KP$63,Y$3),"")</f>
        <v/>
      </c>
      <c r="Z578" s="32" t="str">
        <f>IF(HLOOKUP($BT578,Prisudvikling!$CC$7:$KP$63,Z$3)&gt;0,HLOOKUP($BT578,Prisudvikling!$CC$7:$KP$63,Z$3),"")</f>
        <v/>
      </c>
      <c r="AA578" s="32" t="str">
        <f>IF(HLOOKUP($BT578,Prisudvikling!$CC$7:$KP$63,AA$3)&gt;0,HLOOKUP($BT578,Prisudvikling!$CC$7:$KP$63,AA$3),"")</f>
        <v/>
      </c>
      <c r="AB578" s="32" t="str">
        <f>IF(HLOOKUP($BT578,Prisudvikling!$CC$7:$KP$63,AB$3)&gt;0,HLOOKUP($BT578,Prisudvikling!$CC$7:$KP$63,AB$3),"")</f>
        <v/>
      </c>
      <c r="AC578" s="32" t="str">
        <f>IF(HLOOKUP($BT578,Prisudvikling!$CC$7:$KP$63,AC$3)&gt;0,HLOOKUP($BT578,Prisudvikling!$CC$7:$KP$63,AC$3),"")</f>
        <v/>
      </c>
      <c r="AD578" s="32" t="str">
        <f>IF(HLOOKUP($BT578,Prisudvikling!$CC$7:$KP$63,AD$3)&gt;0,HLOOKUP($BT578,Prisudvikling!$CC$7:$KP$63,AD$3),"")</f>
        <v/>
      </c>
      <c r="AE578" s="32" t="str">
        <f>IF(HLOOKUP($BT578,Prisudvikling!$CC$7:$KP$63,AE$3)&gt;0,HLOOKUP($BT578,Prisudvikling!$CC$7:$KP$63,AE$3),"")</f>
        <v/>
      </c>
      <c r="AF578" s="32" t="str">
        <f>IF(HLOOKUP($BT578,Prisudvikling!$CC$7:$KP$63,AF$3)&gt;0,HLOOKUP($BT578,Prisudvikling!$CC$7:$KP$63,AF$3),"")</f>
        <v xml:space="preserve"> </v>
      </c>
      <c r="AG578" s="32" t="str">
        <f>IF(HLOOKUP($BT578,Prisudvikling!$CC$7:$KP$63,AG$3)&gt;0,HLOOKUP($BT578,Prisudvikling!$CC$7:$KP$63,AG$3),"")</f>
        <v xml:space="preserve"> </v>
      </c>
      <c r="AH578" s="32" t="str">
        <f>IF(HLOOKUP($BT578,Prisudvikling!$CC$7:$KP$63,AH$3)&gt;0,HLOOKUP($BT578,Prisudvikling!$CC$7:$KP$63,AH$3),"")</f>
        <v xml:space="preserve"> </v>
      </c>
      <c r="AI578" s="32" t="str">
        <f>IF(HLOOKUP($BT578,Prisudvikling!$CC$7:$KP$63,AI$3)&gt;0,HLOOKUP($BT578,Prisudvikling!$CC$7:$KP$63,AI$3),"")</f>
        <v xml:space="preserve"> </v>
      </c>
      <c r="AJ578" s="32" t="str">
        <f>IF(HLOOKUP($BT578,Prisudvikling!$CC$7:$KP$63,AJ$3)&gt;0,HLOOKUP($BT578,Prisudvikling!$CC$7:$KP$63,AJ$3),"")</f>
        <v xml:space="preserve"> </v>
      </c>
      <c r="AK578" s="32" t="str">
        <f>IF(HLOOKUP($BT578,Prisudvikling!$CC$7:$KP$63,AK$3)&gt;0,HLOOKUP($BT578,Prisudvikling!$CC$7:$KP$63,AK$3),"")</f>
        <v xml:space="preserve"> </v>
      </c>
      <c r="AL578" s="32" t="str">
        <f>IF(HLOOKUP($BT578,Prisudvikling!$CC$7:$KP$63,AL$3)&gt;0,HLOOKUP($BT578,Prisudvikling!$CC$7:$KP$63,AL$3),"")</f>
        <v/>
      </c>
      <c r="AM578" s="32" t="str">
        <f>IF(HLOOKUP($BT578,Prisudvikling!$CC$7:$KP$63,AM$3)&gt;0,HLOOKUP($BT578,Prisudvikling!$CC$7:$KP$63,AM$3),"")</f>
        <v/>
      </c>
      <c r="AN578" s="113" t="str">
        <f>IF(HLOOKUP($BT578,Prisudvikling!$CC$7:$KP$63,AN$3)&gt;0,HLOOKUP($BT578,Prisudvikling!$CC$7:$KP$63,AN$3),"")</f>
        <v/>
      </c>
      <c r="AO578" s="113" t="str">
        <f>IF(HLOOKUP($BT578,Prisudvikling!$CC$7:$KP$63,AO$3)&gt;0,HLOOKUP($BT578,Prisudvikling!$CC$7:$KP$63,AO$3),"")</f>
        <v xml:space="preserve"> </v>
      </c>
      <c r="AP578" s="113" t="str">
        <f>IF(HLOOKUP($BT578,Prisudvikling!$CC$7:$KP$63,AP$3)&gt;0,HLOOKUP($BT578,Prisudvikling!$CC$7:$KP$63,AP$3),"")</f>
        <v/>
      </c>
      <c r="AQ578" s="113" t="str">
        <f>IF(HLOOKUP($BT578,Prisudvikling!$CC$7:$KP$63,AQ$3)&gt;0,HLOOKUP($BT578,Prisudvikling!$CC$7:$KP$63,AQ$3),"")</f>
        <v/>
      </c>
      <c r="AR578" s="113" t="str">
        <f>IF(HLOOKUP($BT578,Prisudvikling!$CC$7:$KP$63,AR$3)&gt;0,HLOOKUP($BT578,Prisudvikling!$CC$7:$KP$63,AR$3),"")</f>
        <v xml:space="preserve"> </v>
      </c>
      <c r="AS578" s="113" t="str">
        <f>IF(HLOOKUP($BT578,Prisudvikling!$CC$7:$KP$63,AS$3)&gt;0,HLOOKUP($BT578,Prisudvikling!$CC$7:$KP$63,AS$3),"")</f>
        <v/>
      </c>
      <c r="AT578" s="113" t="str">
        <f>IF(HLOOKUP($BT578,Prisudvikling!$CC$7:$KP$63,AT$3)&gt;0,HLOOKUP($BT578,Prisudvikling!$CC$7:$KP$63,AT$3),"")</f>
        <v/>
      </c>
      <c r="AU578" s="113" t="str">
        <f>IF(HLOOKUP($BT578,Prisudvikling!$CC$7:$KP$63,AU$3)&gt;0,HLOOKUP($BT578,Prisudvikling!$CC$7:$KP$63,AU$3),"")</f>
        <v xml:space="preserve"> </v>
      </c>
      <c r="AV578" s="113" t="str">
        <f>IF(HLOOKUP($BT578,Prisudvikling!$CC$7:$KP$63,AV$3)&gt;0,HLOOKUP($BT578,Prisudvikling!$CC$7:$KP$63,AV$3),"")</f>
        <v/>
      </c>
      <c r="AW578" s="113" t="str">
        <f>IF(HLOOKUP($BT578,Prisudvikling!$CC$7:$KP$63,AW$3)&gt;0,HLOOKUP($BT578,Prisudvikling!$CC$7:$KP$63,AW$3),"")</f>
        <v/>
      </c>
      <c r="AX578" s="113" t="str">
        <f>IF(HLOOKUP($BT578,Prisudvikling!$CC$7:$KP$63,AX$3)&gt;0,HLOOKUP($BT578,Prisudvikling!$CC$7:$KP$63,AX$3),"")</f>
        <v xml:space="preserve"> </v>
      </c>
      <c r="BT578">
        <f t="shared" si="33"/>
        <v>255</v>
      </c>
    </row>
    <row r="579" spans="1:72" x14ac:dyDescent="0.2">
      <c r="A579" s="82">
        <f>IF(HLOOKUP($BT579,Prisudvikling!$CC$7:$KP$63,D$3)&gt;0,YEAR(C579),0)</f>
        <v>0</v>
      </c>
      <c r="B579" s="82">
        <f>IF(HLOOKUP($BT579,Prisudvikling!$CC$7:$KP$63,D$3)&gt;0,MONTH(C579),0)</f>
        <v>0</v>
      </c>
      <c r="C579" s="65" t="str">
        <f>IF(HLOOKUP($BT579,Prisudvikling!$CC$7:$KP$63,D$3)&gt;0,HLOOKUP($BT579,Prisudvikling!$CC$7:$KP$63,C$3),"")</f>
        <v/>
      </c>
      <c r="D579" s="105" t="str">
        <f>IF(HLOOKUP($BT579,Prisudvikling!$CC$7:$KP$63,D$3)&gt;0,HLOOKUP($BT579,Prisudvikling!$CC$7:$KP$63,D$3),"")</f>
        <v/>
      </c>
      <c r="E579" s="105" t="str">
        <f>IF(HLOOKUP($BT579,Prisudvikling!$CC$7:$KP$63,E$3)&gt;0,HLOOKUP($BT579,Prisudvikling!$CC$7:$KP$63,E$3),"")</f>
        <v/>
      </c>
      <c r="F579" s="105" t="str">
        <f>IF(HLOOKUP($BT579,Prisudvikling!$CC$7:$KP$63,F$3)&gt;0,HLOOKUP($BT579,Prisudvikling!$CC$7:$KP$63,F$3),"")</f>
        <v/>
      </c>
      <c r="G579" s="105" t="str">
        <f>IF(HLOOKUP($BT579,Prisudvikling!$CC$7:$KP$63,G$3)&gt;0,HLOOKUP($BT579,Prisudvikling!$CC$7:$KP$63,G$3),"")</f>
        <v/>
      </c>
      <c r="H579" s="105" t="str">
        <f>IF(HLOOKUP($BT579,Prisudvikling!$CC$7:$KP$63,H$3)&gt;0,HLOOKUP($BT579,Prisudvikling!$CC$7:$KP$63,H$3),"")</f>
        <v/>
      </c>
      <c r="I579" s="105" t="str">
        <f>IF(HLOOKUP($BT579,Prisudvikling!$CC$7:$KP$63,I$3)&gt;0,HLOOKUP($BT579,Prisudvikling!$CC$7:$KP$63,I$3),"")</f>
        <v/>
      </c>
      <c r="J579" s="105" t="str">
        <f>IF(HLOOKUP($BT579,Prisudvikling!$CC$7:$KP$63,J$3)&gt;0,HLOOKUP($BT579,Prisudvikling!$CC$7:$KP$63,J$3),"")</f>
        <v/>
      </c>
      <c r="K579" s="105" t="str">
        <f>IF(HLOOKUP($BT579,Prisudvikling!$CC$7:$KP$63,K$3)&gt;0,HLOOKUP($BT579,Prisudvikling!$CC$7:$KP$63,K$3),"")</f>
        <v/>
      </c>
      <c r="L579" s="105" t="str">
        <f>IF(HLOOKUP($BT579,Prisudvikling!$CC$7:$KP$63,L$3)&gt;0,HLOOKUP($BT579,Prisudvikling!$CC$7:$KP$63,L$3),"")</f>
        <v/>
      </c>
      <c r="M579" s="105" t="str">
        <f>IF(HLOOKUP($BT579,Prisudvikling!$CC$7:$KP$63,M$3)&gt;0,HLOOKUP($BT579,Prisudvikling!$CC$7:$KP$63,M$3),"")</f>
        <v/>
      </c>
      <c r="N579" s="105" t="str">
        <f>IF(HLOOKUP($BT579,Prisudvikling!$CC$7:$KP$63,N$3)&gt;0,HLOOKUP($BT579,Prisudvikling!$CC$7:$KP$63,N$3),"")</f>
        <v/>
      </c>
      <c r="O579" s="105" t="str">
        <f>IF(HLOOKUP($BT579,Prisudvikling!$CC$7:$KP$63,O$3)&gt;0,HLOOKUP($BT579,Prisudvikling!$CC$7:$KP$63,O$3),"")</f>
        <v/>
      </c>
      <c r="P579" s="105" t="str">
        <f>IF(HLOOKUP($BT579,Prisudvikling!$CC$7:$KP$63,P$3)&gt;0,HLOOKUP($BT579,Prisudvikling!$CC$7:$KP$63,P$3),"")</f>
        <v/>
      </c>
      <c r="Q579" s="105" t="str">
        <f>IF(HLOOKUP($BT579,Prisudvikling!$CC$7:$KP$63,Q$3)&gt;0,HLOOKUP($BT579,Prisudvikling!$CC$7:$KP$63,Q$3),"")</f>
        <v/>
      </c>
      <c r="R579" s="105" t="str">
        <f>IF(HLOOKUP($BT579,Prisudvikling!$CC$7:$KP$63,R$3)&gt;0,HLOOKUP($BT579,Prisudvikling!$CC$7:$KP$63,R$3),"")</f>
        <v/>
      </c>
      <c r="S579" s="105" t="str">
        <f>IF(HLOOKUP($BT579,Prisudvikling!$CC$7:$KP$63,S$3)&gt;0,HLOOKUP($BT579,Prisudvikling!$CC$7:$KP$63,S$3),"")</f>
        <v/>
      </c>
      <c r="T579" s="105" t="str">
        <f>IF(HLOOKUP($BT579,Prisudvikling!$CC$7:$KP$63,T$3)&gt;0,HLOOKUP($BT579,Prisudvikling!$CC$7:$KP$63,T$3),"")</f>
        <v/>
      </c>
      <c r="U579" s="105" t="str">
        <f>IF(HLOOKUP($BT579,Prisudvikling!$CC$7:$KP$63,U$3)&gt;0,HLOOKUP($BT579,Prisudvikling!$CC$7:$KP$63,U$3),"")</f>
        <v/>
      </c>
      <c r="V579" s="105" t="str">
        <f>IF(HLOOKUP($BT579,Prisudvikling!$CC$7:$KP$63,V$3)&gt;0,HLOOKUP($BT579,Prisudvikling!$CC$7:$KP$63,V$3),"")</f>
        <v/>
      </c>
      <c r="W579" s="105" t="str">
        <f>IF(HLOOKUP($BT579,Prisudvikling!$CC$7:$KP$63,W$3)&gt;0,HLOOKUP($BT579,Prisudvikling!$CC$7:$KP$63,W$3),"")</f>
        <v/>
      </c>
      <c r="X579" s="32" t="str">
        <f>IF(HLOOKUP($BT579,Prisudvikling!$CC$7:$KP$63,X$3)&gt;0,HLOOKUP($BT579,Prisudvikling!$CC$7:$KP$63,X$3),"")</f>
        <v/>
      </c>
      <c r="Y579" s="32" t="str">
        <f>IF(HLOOKUP($BT579,Prisudvikling!$CC$7:$KP$63,Y$3)&gt;0,HLOOKUP($BT579,Prisudvikling!$CC$7:$KP$63,Y$3),"")</f>
        <v/>
      </c>
      <c r="Z579" s="32" t="str">
        <f>IF(HLOOKUP($BT579,Prisudvikling!$CC$7:$KP$63,Z$3)&gt;0,HLOOKUP($BT579,Prisudvikling!$CC$7:$KP$63,Z$3),"")</f>
        <v/>
      </c>
      <c r="AA579" s="32" t="str">
        <f>IF(HLOOKUP($BT579,Prisudvikling!$CC$7:$KP$63,AA$3)&gt;0,HLOOKUP($BT579,Prisudvikling!$CC$7:$KP$63,AA$3),"")</f>
        <v/>
      </c>
      <c r="AB579" s="32" t="str">
        <f>IF(HLOOKUP($BT579,Prisudvikling!$CC$7:$KP$63,AB$3)&gt;0,HLOOKUP($BT579,Prisudvikling!$CC$7:$KP$63,AB$3),"")</f>
        <v/>
      </c>
      <c r="AC579" s="32" t="str">
        <f>IF(HLOOKUP($BT579,Prisudvikling!$CC$7:$KP$63,AC$3)&gt;0,HLOOKUP($BT579,Prisudvikling!$CC$7:$KP$63,AC$3),"")</f>
        <v/>
      </c>
      <c r="AD579" s="32" t="str">
        <f>IF(HLOOKUP($BT579,Prisudvikling!$CC$7:$KP$63,AD$3)&gt;0,HLOOKUP($BT579,Prisudvikling!$CC$7:$KP$63,AD$3),"")</f>
        <v/>
      </c>
      <c r="AE579" s="32" t="str">
        <f>IF(HLOOKUP($BT579,Prisudvikling!$CC$7:$KP$63,AE$3)&gt;0,HLOOKUP($BT579,Prisudvikling!$CC$7:$KP$63,AE$3),"")</f>
        <v/>
      </c>
      <c r="AF579" s="32" t="str">
        <f>IF(HLOOKUP($BT579,Prisudvikling!$CC$7:$KP$63,AF$3)&gt;0,HLOOKUP($BT579,Prisudvikling!$CC$7:$KP$63,AF$3),"")</f>
        <v xml:space="preserve"> </v>
      </c>
      <c r="AG579" s="32" t="str">
        <f>IF(HLOOKUP($BT579,Prisudvikling!$CC$7:$KP$63,AG$3)&gt;0,HLOOKUP($BT579,Prisudvikling!$CC$7:$KP$63,AG$3),"")</f>
        <v xml:space="preserve"> </v>
      </c>
      <c r="AH579" s="32" t="str">
        <f>IF(HLOOKUP($BT579,Prisudvikling!$CC$7:$KP$63,AH$3)&gt;0,HLOOKUP($BT579,Prisudvikling!$CC$7:$KP$63,AH$3),"")</f>
        <v xml:space="preserve"> </v>
      </c>
      <c r="AI579" s="32" t="str">
        <f>IF(HLOOKUP($BT579,Prisudvikling!$CC$7:$KP$63,AI$3)&gt;0,HLOOKUP($BT579,Prisudvikling!$CC$7:$KP$63,AI$3),"")</f>
        <v xml:space="preserve"> </v>
      </c>
      <c r="AJ579" s="32" t="str">
        <f>IF(HLOOKUP($BT579,Prisudvikling!$CC$7:$KP$63,AJ$3)&gt;0,HLOOKUP($BT579,Prisudvikling!$CC$7:$KP$63,AJ$3),"")</f>
        <v xml:space="preserve"> </v>
      </c>
      <c r="AK579" s="32" t="str">
        <f>IF(HLOOKUP($BT579,Prisudvikling!$CC$7:$KP$63,AK$3)&gt;0,HLOOKUP($BT579,Prisudvikling!$CC$7:$KP$63,AK$3),"")</f>
        <v xml:space="preserve"> </v>
      </c>
      <c r="AL579" s="32" t="str">
        <f>IF(HLOOKUP($BT579,Prisudvikling!$CC$7:$KP$63,AL$3)&gt;0,HLOOKUP($BT579,Prisudvikling!$CC$7:$KP$63,AL$3),"")</f>
        <v/>
      </c>
      <c r="AM579" s="32" t="str">
        <f>IF(HLOOKUP($BT579,Prisudvikling!$CC$7:$KP$63,AM$3)&gt;0,HLOOKUP($BT579,Prisudvikling!$CC$7:$KP$63,AM$3),"")</f>
        <v/>
      </c>
      <c r="AN579" s="113" t="str">
        <f>IF(HLOOKUP($BT579,Prisudvikling!$CC$7:$KP$63,AN$3)&gt;0,HLOOKUP($BT579,Prisudvikling!$CC$7:$KP$63,AN$3),"")</f>
        <v/>
      </c>
      <c r="AO579" s="113" t="str">
        <f>IF(HLOOKUP($BT579,Prisudvikling!$CC$7:$KP$63,AO$3)&gt;0,HLOOKUP($BT579,Prisudvikling!$CC$7:$KP$63,AO$3),"")</f>
        <v xml:space="preserve"> </v>
      </c>
      <c r="AP579" s="113" t="str">
        <f>IF(HLOOKUP($BT579,Prisudvikling!$CC$7:$KP$63,AP$3)&gt;0,HLOOKUP($BT579,Prisudvikling!$CC$7:$KP$63,AP$3),"")</f>
        <v/>
      </c>
      <c r="AQ579" s="113" t="str">
        <f>IF(HLOOKUP($BT579,Prisudvikling!$CC$7:$KP$63,AQ$3)&gt;0,HLOOKUP($BT579,Prisudvikling!$CC$7:$KP$63,AQ$3),"")</f>
        <v/>
      </c>
      <c r="AR579" s="113" t="str">
        <f>IF(HLOOKUP($BT579,Prisudvikling!$CC$7:$KP$63,AR$3)&gt;0,HLOOKUP($BT579,Prisudvikling!$CC$7:$KP$63,AR$3),"")</f>
        <v xml:space="preserve"> </v>
      </c>
      <c r="AS579" s="113" t="str">
        <f>IF(HLOOKUP($BT579,Prisudvikling!$CC$7:$KP$63,AS$3)&gt;0,HLOOKUP($BT579,Prisudvikling!$CC$7:$KP$63,AS$3),"")</f>
        <v/>
      </c>
      <c r="AT579" s="113" t="str">
        <f>IF(HLOOKUP($BT579,Prisudvikling!$CC$7:$KP$63,AT$3)&gt;0,HLOOKUP($BT579,Prisudvikling!$CC$7:$KP$63,AT$3),"")</f>
        <v/>
      </c>
      <c r="AU579" s="113" t="str">
        <f>IF(HLOOKUP($BT579,Prisudvikling!$CC$7:$KP$63,AU$3)&gt;0,HLOOKUP($BT579,Prisudvikling!$CC$7:$KP$63,AU$3),"")</f>
        <v xml:space="preserve"> </v>
      </c>
      <c r="AV579" s="113" t="str">
        <f>IF(HLOOKUP($BT579,Prisudvikling!$CC$7:$KP$63,AV$3)&gt;0,HLOOKUP($BT579,Prisudvikling!$CC$7:$KP$63,AV$3),"")</f>
        <v/>
      </c>
      <c r="AW579" s="113" t="str">
        <f>IF(HLOOKUP($BT579,Prisudvikling!$CC$7:$KP$63,AW$3)&gt;0,HLOOKUP($BT579,Prisudvikling!$CC$7:$KP$63,AW$3),"")</f>
        <v/>
      </c>
      <c r="AX579" s="113" t="str">
        <f>IF(HLOOKUP($BT579,Prisudvikling!$CC$7:$KP$63,AX$3)&gt;0,HLOOKUP($BT579,Prisudvikling!$CC$7:$KP$63,AX$3),"")</f>
        <v xml:space="preserve"> </v>
      </c>
      <c r="BT579">
        <f t="shared" si="33"/>
        <v>256</v>
      </c>
    </row>
    <row r="580" spans="1:72" x14ac:dyDescent="0.2">
      <c r="A580" s="82">
        <f>IF(HLOOKUP($BT580,Prisudvikling!$CC$7:$KP$63,D$3)&gt;0,YEAR(C580),0)</f>
        <v>0</v>
      </c>
      <c r="B580" s="82">
        <f>IF(HLOOKUP($BT580,Prisudvikling!$CC$7:$KP$63,D$3)&gt;0,MONTH(C580),0)</f>
        <v>0</v>
      </c>
      <c r="C580" s="65" t="str">
        <f>IF(HLOOKUP($BT580,Prisudvikling!$CC$7:$KP$63,D$3)&gt;0,HLOOKUP($BT580,Prisudvikling!$CC$7:$KP$63,C$3),"")</f>
        <v/>
      </c>
      <c r="D580" s="105" t="str">
        <f>IF(HLOOKUP($BT580,Prisudvikling!$CC$7:$KP$63,D$3)&gt;0,HLOOKUP($BT580,Prisudvikling!$CC$7:$KP$63,D$3),"")</f>
        <v/>
      </c>
      <c r="E580" s="105" t="str">
        <f>IF(HLOOKUP($BT580,Prisudvikling!$CC$7:$KP$63,E$3)&gt;0,HLOOKUP($BT580,Prisudvikling!$CC$7:$KP$63,E$3),"")</f>
        <v/>
      </c>
      <c r="F580" s="105" t="str">
        <f>IF(HLOOKUP($BT580,Prisudvikling!$CC$7:$KP$63,F$3)&gt;0,HLOOKUP($BT580,Prisudvikling!$CC$7:$KP$63,F$3),"")</f>
        <v/>
      </c>
      <c r="G580" s="105" t="str">
        <f>IF(HLOOKUP($BT580,Prisudvikling!$CC$7:$KP$63,G$3)&gt;0,HLOOKUP($BT580,Prisudvikling!$CC$7:$KP$63,G$3),"")</f>
        <v/>
      </c>
      <c r="H580" s="105" t="str">
        <f>IF(HLOOKUP($BT580,Prisudvikling!$CC$7:$KP$63,H$3)&gt;0,HLOOKUP($BT580,Prisudvikling!$CC$7:$KP$63,H$3),"")</f>
        <v/>
      </c>
      <c r="I580" s="105" t="str">
        <f>IF(HLOOKUP($BT580,Prisudvikling!$CC$7:$KP$63,I$3)&gt;0,HLOOKUP($BT580,Prisudvikling!$CC$7:$KP$63,I$3),"")</f>
        <v/>
      </c>
      <c r="J580" s="105" t="str">
        <f>IF(HLOOKUP($BT580,Prisudvikling!$CC$7:$KP$63,J$3)&gt;0,HLOOKUP($BT580,Prisudvikling!$CC$7:$KP$63,J$3),"")</f>
        <v/>
      </c>
      <c r="K580" s="105" t="str">
        <f>IF(HLOOKUP($BT580,Prisudvikling!$CC$7:$KP$63,K$3)&gt;0,HLOOKUP($BT580,Prisudvikling!$CC$7:$KP$63,K$3),"")</f>
        <v/>
      </c>
      <c r="L580" s="105" t="str">
        <f>IF(HLOOKUP($BT580,Prisudvikling!$CC$7:$KP$63,L$3)&gt;0,HLOOKUP($BT580,Prisudvikling!$CC$7:$KP$63,L$3),"")</f>
        <v/>
      </c>
      <c r="M580" s="105" t="str">
        <f>IF(HLOOKUP($BT580,Prisudvikling!$CC$7:$KP$63,M$3)&gt;0,HLOOKUP($BT580,Prisudvikling!$CC$7:$KP$63,M$3),"")</f>
        <v/>
      </c>
      <c r="N580" s="105" t="str">
        <f>IF(HLOOKUP($BT580,Prisudvikling!$CC$7:$KP$63,N$3)&gt;0,HLOOKUP($BT580,Prisudvikling!$CC$7:$KP$63,N$3),"")</f>
        <v/>
      </c>
      <c r="O580" s="105" t="str">
        <f>IF(HLOOKUP($BT580,Prisudvikling!$CC$7:$KP$63,O$3)&gt;0,HLOOKUP($BT580,Prisudvikling!$CC$7:$KP$63,O$3),"")</f>
        <v/>
      </c>
      <c r="P580" s="105" t="str">
        <f>IF(HLOOKUP($BT580,Prisudvikling!$CC$7:$KP$63,P$3)&gt;0,HLOOKUP($BT580,Prisudvikling!$CC$7:$KP$63,P$3),"")</f>
        <v/>
      </c>
      <c r="Q580" s="105" t="str">
        <f>IF(HLOOKUP($BT580,Prisudvikling!$CC$7:$KP$63,Q$3)&gt;0,HLOOKUP($BT580,Prisudvikling!$CC$7:$KP$63,Q$3),"")</f>
        <v/>
      </c>
      <c r="R580" s="105" t="str">
        <f>IF(HLOOKUP($BT580,Prisudvikling!$CC$7:$KP$63,R$3)&gt;0,HLOOKUP($BT580,Prisudvikling!$CC$7:$KP$63,R$3),"")</f>
        <v/>
      </c>
      <c r="S580" s="105" t="str">
        <f>IF(HLOOKUP($BT580,Prisudvikling!$CC$7:$KP$63,S$3)&gt;0,HLOOKUP($BT580,Prisudvikling!$CC$7:$KP$63,S$3),"")</f>
        <v/>
      </c>
      <c r="T580" s="105" t="str">
        <f>IF(HLOOKUP($BT580,Prisudvikling!$CC$7:$KP$63,T$3)&gt;0,HLOOKUP($BT580,Prisudvikling!$CC$7:$KP$63,T$3),"")</f>
        <v/>
      </c>
      <c r="U580" s="105" t="str">
        <f>IF(HLOOKUP($BT580,Prisudvikling!$CC$7:$KP$63,U$3)&gt;0,HLOOKUP($BT580,Prisudvikling!$CC$7:$KP$63,U$3),"")</f>
        <v/>
      </c>
      <c r="V580" s="105" t="str">
        <f>IF(HLOOKUP($BT580,Prisudvikling!$CC$7:$KP$63,V$3)&gt;0,HLOOKUP($BT580,Prisudvikling!$CC$7:$KP$63,V$3),"")</f>
        <v/>
      </c>
      <c r="W580" s="105" t="str">
        <f>IF(HLOOKUP($BT580,Prisudvikling!$CC$7:$KP$63,W$3)&gt;0,HLOOKUP($BT580,Prisudvikling!$CC$7:$KP$63,W$3),"")</f>
        <v/>
      </c>
      <c r="X580" s="32" t="str">
        <f>IF(HLOOKUP($BT580,Prisudvikling!$CC$7:$KP$63,X$3)&gt;0,HLOOKUP($BT580,Prisudvikling!$CC$7:$KP$63,X$3),"")</f>
        <v/>
      </c>
      <c r="Y580" s="32" t="str">
        <f>IF(HLOOKUP($BT580,Prisudvikling!$CC$7:$KP$63,Y$3)&gt;0,HLOOKUP($BT580,Prisudvikling!$CC$7:$KP$63,Y$3),"")</f>
        <v/>
      </c>
      <c r="Z580" s="32" t="str">
        <f>IF(HLOOKUP($BT580,Prisudvikling!$CC$7:$KP$63,Z$3)&gt;0,HLOOKUP($BT580,Prisudvikling!$CC$7:$KP$63,Z$3),"")</f>
        <v/>
      </c>
      <c r="AA580" s="32" t="str">
        <f>IF(HLOOKUP($BT580,Prisudvikling!$CC$7:$KP$63,AA$3)&gt;0,HLOOKUP($BT580,Prisudvikling!$CC$7:$KP$63,AA$3),"")</f>
        <v/>
      </c>
      <c r="AB580" s="32" t="str">
        <f>IF(HLOOKUP($BT580,Prisudvikling!$CC$7:$KP$63,AB$3)&gt;0,HLOOKUP($BT580,Prisudvikling!$CC$7:$KP$63,AB$3),"")</f>
        <v/>
      </c>
      <c r="AC580" s="32" t="str">
        <f>IF(HLOOKUP($BT580,Prisudvikling!$CC$7:$KP$63,AC$3)&gt;0,HLOOKUP($BT580,Prisudvikling!$CC$7:$KP$63,AC$3),"")</f>
        <v/>
      </c>
      <c r="AD580" s="32" t="str">
        <f>IF(HLOOKUP($BT580,Prisudvikling!$CC$7:$KP$63,AD$3)&gt;0,HLOOKUP($BT580,Prisudvikling!$CC$7:$KP$63,AD$3),"")</f>
        <v/>
      </c>
      <c r="AE580" s="32" t="str">
        <f>IF(HLOOKUP($BT580,Prisudvikling!$CC$7:$KP$63,AE$3)&gt;0,HLOOKUP($BT580,Prisudvikling!$CC$7:$KP$63,AE$3),"")</f>
        <v/>
      </c>
      <c r="AF580" s="32" t="str">
        <f>IF(HLOOKUP($BT580,Prisudvikling!$CC$7:$KP$63,AF$3)&gt;0,HLOOKUP($BT580,Prisudvikling!$CC$7:$KP$63,AF$3),"")</f>
        <v xml:space="preserve"> </v>
      </c>
      <c r="AG580" s="32" t="str">
        <f>IF(HLOOKUP($BT580,Prisudvikling!$CC$7:$KP$63,AG$3)&gt;0,HLOOKUP($BT580,Prisudvikling!$CC$7:$KP$63,AG$3),"")</f>
        <v xml:space="preserve"> </v>
      </c>
      <c r="AH580" s="32" t="str">
        <f>IF(HLOOKUP($BT580,Prisudvikling!$CC$7:$KP$63,AH$3)&gt;0,HLOOKUP($BT580,Prisudvikling!$CC$7:$KP$63,AH$3),"")</f>
        <v xml:space="preserve"> </v>
      </c>
      <c r="AI580" s="32" t="str">
        <f>IF(HLOOKUP($BT580,Prisudvikling!$CC$7:$KP$63,AI$3)&gt;0,HLOOKUP($BT580,Prisudvikling!$CC$7:$KP$63,AI$3),"")</f>
        <v xml:space="preserve"> </v>
      </c>
      <c r="AJ580" s="32" t="str">
        <f>IF(HLOOKUP($BT580,Prisudvikling!$CC$7:$KP$63,AJ$3)&gt;0,HLOOKUP($BT580,Prisudvikling!$CC$7:$KP$63,AJ$3),"")</f>
        <v xml:space="preserve"> </v>
      </c>
      <c r="AK580" s="32" t="str">
        <f>IF(HLOOKUP($BT580,Prisudvikling!$CC$7:$KP$63,AK$3)&gt;0,HLOOKUP($BT580,Prisudvikling!$CC$7:$KP$63,AK$3),"")</f>
        <v xml:space="preserve"> </v>
      </c>
      <c r="AL580" s="32" t="str">
        <f>IF(HLOOKUP($BT580,Prisudvikling!$CC$7:$KP$63,AL$3)&gt;0,HLOOKUP($BT580,Prisudvikling!$CC$7:$KP$63,AL$3),"")</f>
        <v/>
      </c>
      <c r="AM580" s="32" t="str">
        <f>IF(HLOOKUP($BT580,Prisudvikling!$CC$7:$KP$63,AM$3)&gt;0,HLOOKUP($BT580,Prisudvikling!$CC$7:$KP$63,AM$3),"")</f>
        <v/>
      </c>
      <c r="AN580" s="113" t="str">
        <f>IF(HLOOKUP($BT580,Prisudvikling!$CC$7:$KP$63,AN$3)&gt;0,HLOOKUP($BT580,Prisudvikling!$CC$7:$KP$63,AN$3),"")</f>
        <v/>
      </c>
      <c r="AO580" s="113" t="str">
        <f>IF(HLOOKUP($BT580,Prisudvikling!$CC$7:$KP$63,AO$3)&gt;0,HLOOKUP($BT580,Prisudvikling!$CC$7:$KP$63,AO$3),"")</f>
        <v xml:space="preserve"> </v>
      </c>
      <c r="AP580" s="113" t="str">
        <f>IF(HLOOKUP($BT580,Prisudvikling!$CC$7:$KP$63,AP$3)&gt;0,HLOOKUP($BT580,Prisudvikling!$CC$7:$KP$63,AP$3),"")</f>
        <v/>
      </c>
      <c r="AQ580" s="113" t="str">
        <f>IF(HLOOKUP($BT580,Prisudvikling!$CC$7:$KP$63,AQ$3)&gt;0,HLOOKUP($BT580,Prisudvikling!$CC$7:$KP$63,AQ$3),"")</f>
        <v/>
      </c>
      <c r="AR580" s="113" t="str">
        <f>IF(HLOOKUP($BT580,Prisudvikling!$CC$7:$KP$63,AR$3)&gt;0,HLOOKUP($BT580,Prisudvikling!$CC$7:$KP$63,AR$3),"")</f>
        <v xml:space="preserve"> </v>
      </c>
      <c r="AS580" s="113" t="str">
        <f>IF(HLOOKUP($BT580,Prisudvikling!$CC$7:$KP$63,AS$3)&gt;0,HLOOKUP($BT580,Prisudvikling!$CC$7:$KP$63,AS$3),"")</f>
        <v/>
      </c>
      <c r="AT580" s="113" t="str">
        <f>IF(HLOOKUP($BT580,Prisudvikling!$CC$7:$KP$63,AT$3)&gt;0,HLOOKUP($BT580,Prisudvikling!$CC$7:$KP$63,AT$3),"")</f>
        <v/>
      </c>
      <c r="AU580" s="113" t="str">
        <f>IF(HLOOKUP($BT580,Prisudvikling!$CC$7:$KP$63,AU$3)&gt;0,HLOOKUP($BT580,Prisudvikling!$CC$7:$KP$63,AU$3),"")</f>
        <v xml:space="preserve"> </v>
      </c>
      <c r="AV580" s="113" t="str">
        <f>IF(HLOOKUP($BT580,Prisudvikling!$CC$7:$KP$63,AV$3)&gt;0,HLOOKUP($BT580,Prisudvikling!$CC$7:$KP$63,AV$3),"")</f>
        <v/>
      </c>
      <c r="AW580" s="113" t="str">
        <f>IF(HLOOKUP($BT580,Prisudvikling!$CC$7:$KP$63,AW$3)&gt;0,HLOOKUP($BT580,Prisudvikling!$CC$7:$KP$63,AW$3),"")</f>
        <v/>
      </c>
      <c r="AX580" s="113" t="str">
        <f>IF(HLOOKUP($BT580,Prisudvikling!$CC$7:$KP$63,AX$3)&gt;0,HLOOKUP($BT580,Prisudvikling!$CC$7:$KP$63,AX$3),"")</f>
        <v xml:space="preserve"> </v>
      </c>
      <c r="BT580">
        <f t="shared" si="33"/>
        <v>257</v>
      </c>
    </row>
    <row r="581" spans="1:72" x14ac:dyDescent="0.2">
      <c r="A581" s="82">
        <f>IF(HLOOKUP($BT581,Prisudvikling!$CC$7:$KP$63,D$3)&gt;0,YEAR(C581),0)</f>
        <v>0</v>
      </c>
      <c r="B581" s="82">
        <f>IF(HLOOKUP($BT581,Prisudvikling!$CC$7:$KP$63,D$3)&gt;0,MONTH(C581),0)</f>
        <v>0</v>
      </c>
      <c r="C581" s="65" t="str">
        <f>IF(HLOOKUP($BT581,Prisudvikling!$CC$7:$KP$63,D$3)&gt;0,HLOOKUP($BT581,Prisudvikling!$CC$7:$KP$63,C$3),"")</f>
        <v/>
      </c>
      <c r="D581" s="105" t="str">
        <f>IF(HLOOKUP($BT581,Prisudvikling!$CC$7:$KP$63,D$3)&gt;0,HLOOKUP($BT581,Prisudvikling!$CC$7:$KP$63,D$3),"")</f>
        <v/>
      </c>
      <c r="E581" s="105" t="str">
        <f>IF(HLOOKUP($BT581,Prisudvikling!$CC$7:$KP$63,E$3)&gt;0,HLOOKUP($BT581,Prisudvikling!$CC$7:$KP$63,E$3),"")</f>
        <v/>
      </c>
      <c r="F581" s="105" t="str">
        <f>IF(HLOOKUP($BT581,Prisudvikling!$CC$7:$KP$63,F$3)&gt;0,HLOOKUP($BT581,Prisudvikling!$CC$7:$KP$63,F$3),"")</f>
        <v/>
      </c>
      <c r="G581" s="105" t="str">
        <f>IF(HLOOKUP($BT581,Prisudvikling!$CC$7:$KP$63,G$3)&gt;0,HLOOKUP($BT581,Prisudvikling!$CC$7:$KP$63,G$3),"")</f>
        <v/>
      </c>
      <c r="H581" s="105" t="str">
        <f>IF(HLOOKUP($BT581,Prisudvikling!$CC$7:$KP$63,H$3)&gt;0,HLOOKUP($BT581,Prisudvikling!$CC$7:$KP$63,H$3),"")</f>
        <v/>
      </c>
      <c r="I581" s="105" t="str">
        <f>IF(HLOOKUP($BT581,Prisudvikling!$CC$7:$KP$63,I$3)&gt;0,HLOOKUP($BT581,Prisudvikling!$CC$7:$KP$63,I$3),"")</f>
        <v/>
      </c>
      <c r="J581" s="105" t="str">
        <f>IF(HLOOKUP($BT581,Prisudvikling!$CC$7:$KP$63,J$3)&gt;0,HLOOKUP($BT581,Prisudvikling!$CC$7:$KP$63,J$3),"")</f>
        <v/>
      </c>
      <c r="K581" s="105" t="str">
        <f>IF(HLOOKUP($BT581,Prisudvikling!$CC$7:$KP$63,K$3)&gt;0,HLOOKUP($BT581,Prisudvikling!$CC$7:$KP$63,K$3),"")</f>
        <v/>
      </c>
      <c r="L581" s="105" t="str">
        <f>IF(HLOOKUP($BT581,Prisudvikling!$CC$7:$KP$63,L$3)&gt;0,HLOOKUP($BT581,Prisudvikling!$CC$7:$KP$63,L$3),"")</f>
        <v/>
      </c>
      <c r="M581" s="105" t="str">
        <f>IF(HLOOKUP($BT581,Prisudvikling!$CC$7:$KP$63,M$3)&gt;0,HLOOKUP($BT581,Prisudvikling!$CC$7:$KP$63,M$3),"")</f>
        <v/>
      </c>
      <c r="N581" s="105" t="str">
        <f>IF(HLOOKUP($BT581,Prisudvikling!$CC$7:$KP$63,N$3)&gt;0,HLOOKUP($BT581,Prisudvikling!$CC$7:$KP$63,N$3),"")</f>
        <v/>
      </c>
      <c r="O581" s="105" t="str">
        <f>IF(HLOOKUP($BT581,Prisudvikling!$CC$7:$KP$63,O$3)&gt;0,HLOOKUP($BT581,Prisudvikling!$CC$7:$KP$63,O$3),"")</f>
        <v/>
      </c>
      <c r="P581" s="105" t="str">
        <f>IF(HLOOKUP($BT581,Prisudvikling!$CC$7:$KP$63,P$3)&gt;0,HLOOKUP($BT581,Prisudvikling!$CC$7:$KP$63,P$3),"")</f>
        <v/>
      </c>
      <c r="Q581" s="105" t="str">
        <f>IF(HLOOKUP($BT581,Prisudvikling!$CC$7:$KP$63,Q$3)&gt;0,HLOOKUP($BT581,Prisudvikling!$CC$7:$KP$63,Q$3),"")</f>
        <v/>
      </c>
      <c r="R581" s="105" t="str">
        <f>IF(HLOOKUP($BT581,Prisudvikling!$CC$7:$KP$63,R$3)&gt;0,HLOOKUP($BT581,Prisudvikling!$CC$7:$KP$63,R$3),"")</f>
        <v/>
      </c>
      <c r="S581" s="105" t="str">
        <f>IF(HLOOKUP($BT581,Prisudvikling!$CC$7:$KP$63,S$3)&gt;0,HLOOKUP($BT581,Prisudvikling!$CC$7:$KP$63,S$3),"")</f>
        <v/>
      </c>
      <c r="T581" s="105" t="str">
        <f>IF(HLOOKUP($BT581,Prisudvikling!$CC$7:$KP$63,T$3)&gt;0,HLOOKUP($BT581,Prisudvikling!$CC$7:$KP$63,T$3),"")</f>
        <v/>
      </c>
      <c r="U581" s="105" t="str">
        <f>IF(HLOOKUP($BT581,Prisudvikling!$CC$7:$KP$63,U$3)&gt;0,HLOOKUP($BT581,Prisudvikling!$CC$7:$KP$63,U$3),"")</f>
        <v/>
      </c>
      <c r="V581" s="105" t="str">
        <f>IF(HLOOKUP($BT581,Prisudvikling!$CC$7:$KP$63,V$3)&gt;0,HLOOKUP($BT581,Prisudvikling!$CC$7:$KP$63,V$3),"")</f>
        <v/>
      </c>
      <c r="W581" s="105" t="str">
        <f>IF(HLOOKUP($BT581,Prisudvikling!$CC$7:$KP$63,W$3)&gt;0,HLOOKUP($BT581,Prisudvikling!$CC$7:$KP$63,W$3),"")</f>
        <v/>
      </c>
      <c r="X581" s="32" t="str">
        <f>IF(HLOOKUP($BT581,Prisudvikling!$CC$7:$KP$63,X$3)&gt;0,HLOOKUP($BT581,Prisudvikling!$CC$7:$KP$63,X$3),"")</f>
        <v/>
      </c>
      <c r="Y581" s="32" t="str">
        <f>IF(HLOOKUP($BT581,Prisudvikling!$CC$7:$KP$63,Y$3)&gt;0,HLOOKUP($BT581,Prisudvikling!$CC$7:$KP$63,Y$3),"")</f>
        <v/>
      </c>
      <c r="Z581" s="32" t="str">
        <f>IF(HLOOKUP($BT581,Prisudvikling!$CC$7:$KP$63,Z$3)&gt;0,HLOOKUP($BT581,Prisudvikling!$CC$7:$KP$63,Z$3),"")</f>
        <v/>
      </c>
      <c r="AA581" s="32" t="str">
        <f>IF(HLOOKUP($BT581,Prisudvikling!$CC$7:$KP$63,AA$3)&gt;0,HLOOKUP($BT581,Prisudvikling!$CC$7:$KP$63,AA$3),"")</f>
        <v/>
      </c>
      <c r="AB581" s="32" t="str">
        <f>IF(HLOOKUP($BT581,Prisudvikling!$CC$7:$KP$63,AB$3)&gt;0,HLOOKUP($BT581,Prisudvikling!$CC$7:$KP$63,AB$3),"")</f>
        <v/>
      </c>
      <c r="AC581" s="32" t="str">
        <f>IF(HLOOKUP($BT581,Prisudvikling!$CC$7:$KP$63,AC$3)&gt;0,HLOOKUP($BT581,Prisudvikling!$CC$7:$KP$63,AC$3),"")</f>
        <v/>
      </c>
      <c r="AD581" s="32" t="str">
        <f>IF(HLOOKUP($BT581,Prisudvikling!$CC$7:$KP$63,AD$3)&gt;0,HLOOKUP($BT581,Prisudvikling!$CC$7:$KP$63,AD$3),"")</f>
        <v/>
      </c>
      <c r="AE581" s="32" t="str">
        <f>IF(HLOOKUP($BT581,Prisudvikling!$CC$7:$KP$63,AE$3)&gt;0,HLOOKUP($BT581,Prisudvikling!$CC$7:$KP$63,AE$3),"")</f>
        <v/>
      </c>
      <c r="AF581" s="32" t="str">
        <f>IF(HLOOKUP($BT581,Prisudvikling!$CC$7:$KP$63,AF$3)&gt;0,HLOOKUP($BT581,Prisudvikling!$CC$7:$KP$63,AF$3),"")</f>
        <v xml:space="preserve"> </v>
      </c>
      <c r="AG581" s="32" t="str">
        <f>IF(HLOOKUP($BT581,Prisudvikling!$CC$7:$KP$63,AG$3)&gt;0,HLOOKUP($BT581,Prisudvikling!$CC$7:$KP$63,AG$3),"")</f>
        <v xml:space="preserve"> </v>
      </c>
      <c r="AH581" s="32" t="str">
        <f>IF(HLOOKUP($BT581,Prisudvikling!$CC$7:$KP$63,AH$3)&gt;0,HLOOKUP($BT581,Prisudvikling!$CC$7:$KP$63,AH$3),"")</f>
        <v xml:space="preserve"> </v>
      </c>
      <c r="AI581" s="32" t="str">
        <f>IF(HLOOKUP($BT581,Prisudvikling!$CC$7:$KP$63,AI$3)&gt;0,HLOOKUP($BT581,Prisudvikling!$CC$7:$KP$63,AI$3),"")</f>
        <v xml:space="preserve"> </v>
      </c>
      <c r="AJ581" s="32" t="str">
        <f>IF(HLOOKUP($BT581,Prisudvikling!$CC$7:$KP$63,AJ$3)&gt;0,HLOOKUP($BT581,Prisudvikling!$CC$7:$KP$63,AJ$3),"")</f>
        <v xml:space="preserve"> </v>
      </c>
      <c r="AK581" s="32" t="str">
        <f>IF(HLOOKUP($BT581,Prisudvikling!$CC$7:$KP$63,AK$3)&gt;0,HLOOKUP($BT581,Prisudvikling!$CC$7:$KP$63,AK$3),"")</f>
        <v xml:space="preserve"> </v>
      </c>
      <c r="AL581" s="32" t="str">
        <f>IF(HLOOKUP($BT581,Prisudvikling!$CC$7:$KP$63,AL$3)&gt;0,HLOOKUP($BT581,Prisudvikling!$CC$7:$KP$63,AL$3),"")</f>
        <v/>
      </c>
      <c r="AM581" s="32" t="str">
        <f>IF(HLOOKUP($BT581,Prisudvikling!$CC$7:$KP$63,AM$3)&gt;0,HLOOKUP($BT581,Prisudvikling!$CC$7:$KP$63,AM$3),"")</f>
        <v/>
      </c>
      <c r="AN581" s="113" t="str">
        <f>IF(HLOOKUP($BT581,Prisudvikling!$CC$7:$KP$63,AN$3)&gt;0,HLOOKUP($BT581,Prisudvikling!$CC$7:$KP$63,AN$3),"")</f>
        <v/>
      </c>
      <c r="AO581" s="113" t="str">
        <f>IF(HLOOKUP($BT581,Prisudvikling!$CC$7:$KP$63,AO$3)&gt;0,HLOOKUP($BT581,Prisudvikling!$CC$7:$KP$63,AO$3),"")</f>
        <v xml:space="preserve"> </v>
      </c>
      <c r="AP581" s="113" t="str">
        <f>IF(HLOOKUP($BT581,Prisudvikling!$CC$7:$KP$63,AP$3)&gt;0,HLOOKUP($BT581,Prisudvikling!$CC$7:$KP$63,AP$3),"")</f>
        <v/>
      </c>
      <c r="AQ581" s="113" t="str">
        <f>IF(HLOOKUP($BT581,Prisudvikling!$CC$7:$KP$63,AQ$3)&gt;0,HLOOKUP($BT581,Prisudvikling!$CC$7:$KP$63,AQ$3),"")</f>
        <v/>
      </c>
      <c r="AR581" s="113" t="str">
        <f>IF(HLOOKUP($BT581,Prisudvikling!$CC$7:$KP$63,AR$3)&gt;0,HLOOKUP($BT581,Prisudvikling!$CC$7:$KP$63,AR$3),"")</f>
        <v xml:space="preserve"> </v>
      </c>
      <c r="AS581" s="113" t="str">
        <f>IF(HLOOKUP($BT581,Prisudvikling!$CC$7:$KP$63,AS$3)&gt;0,HLOOKUP($BT581,Prisudvikling!$CC$7:$KP$63,AS$3),"")</f>
        <v/>
      </c>
      <c r="AT581" s="113" t="str">
        <f>IF(HLOOKUP($BT581,Prisudvikling!$CC$7:$KP$63,AT$3)&gt;0,HLOOKUP($BT581,Prisudvikling!$CC$7:$KP$63,AT$3),"")</f>
        <v/>
      </c>
      <c r="AU581" s="113" t="str">
        <f>IF(HLOOKUP($BT581,Prisudvikling!$CC$7:$KP$63,AU$3)&gt;0,HLOOKUP($BT581,Prisudvikling!$CC$7:$KP$63,AU$3),"")</f>
        <v xml:space="preserve"> </v>
      </c>
      <c r="AV581" s="113" t="str">
        <f>IF(HLOOKUP($BT581,Prisudvikling!$CC$7:$KP$63,AV$3)&gt;0,HLOOKUP($BT581,Prisudvikling!$CC$7:$KP$63,AV$3),"")</f>
        <v/>
      </c>
      <c r="AW581" s="113" t="str">
        <f>IF(HLOOKUP($BT581,Prisudvikling!$CC$7:$KP$63,AW$3)&gt;0,HLOOKUP($BT581,Prisudvikling!$CC$7:$KP$63,AW$3),"")</f>
        <v/>
      </c>
      <c r="AX581" s="113" t="str">
        <f>IF(HLOOKUP($BT581,Prisudvikling!$CC$7:$KP$63,AX$3)&gt;0,HLOOKUP($BT581,Prisudvikling!$CC$7:$KP$63,AX$3),"")</f>
        <v xml:space="preserve"> </v>
      </c>
      <c r="BT581">
        <f t="shared" si="33"/>
        <v>258</v>
      </c>
    </row>
    <row r="582" spans="1:72" x14ac:dyDescent="0.2">
      <c r="A582" s="82">
        <f>IF(HLOOKUP($BT582,Prisudvikling!$CC$7:$KP$63,D$3)&gt;0,YEAR(C582),0)</f>
        <v>0</v>
      </c>
      <c r="B582" s="82">
        <f>IF(HLOOKUP($BT582,Prisudvikling!$CC$7:$KP$63,D$3)&gt;0,MONTH(C582),0)</f>
        <v>0</v>
      </c>
      <c r="C582" s="65" t="str">
        <f>IF(HLOOKUP($BT582,Prisudvikling!$CC$7:$KP$63,D$3)&gt;0,HLOOKUP($BT582,Prisudvikling!$CC$7:$KP$63,C$3),"")</f>
        <v/>
      </c>
      <c r="D582" s="105" t="str">
        <f>IF(HLOOKUP($BT582,Prisudvikling!$CC$7:$KP$63,D$3)&gt;0,HLOOKUP($BT582,Prisudvikling!$CC$7:$KP$63,D$3),"")</f>
        <v/>
      </c>
      <c r="E582" s="105" t="str">
        <f>IF(HLOOKUP($BT582,Prisudvikling!$CC$7:$KP$63,E$3)&gt;0,HLOOKUP($BT582,Prisudvikling!$CC$7:$KP$63,E$3),"")</f>
        <v/>
      </c>
      <c r="F582" s="105" t="str">
        <f>IF(HLOOKUP($BT582,Prisudvikling!$CC$7:$KP$63,F$3)&gt;0,HLOOKUP($BT582,Prisudvikling!$CC$7:$KP$63,F$3),"")</f>
        <v/>
      </c>
      <c r="G582" s="105" t="str">
        <f>IF(HLOOKUP($BT582,Prisudvikling!$CC$7:$KP$63,G$3)&gt;0,HLOOKUP($BT582,Prisudvikling!$CC$7:$KP$63,G$3),"")</f>
        <v/>
      </c>
      <c r="H582" s="105" t="str">
        <f>IF(HLOOKUP($BT582,Prisudvikling!$CC$7:$KP$63,H$3)&gt;0,HLOOKUP($BT582,Prisudvikling!$CC$7:$KP$63,H$3),"")</f>
        <v/>
      </c>
      <c r="I582" s="105" t="str">
        <f>IF(HLOOKUP($BT582,Prisudvikling!$CC$7:$KP$63,I$3)&gt;0,HLOOKUP($BT582,Prisudvikling!$CC$7:$KP$63,I$3),"")</f>
        <v/>
      </c>
      <c r="J582" s="105" t="str">
        <f>IF(HLOOKUP($BT582,Prisudvikling!$CC$7:$KP$63,J$3)&gt;0,HLOOKUP($BT582,Prisudvikling!$CC$7:$KP$63,J$3),"")</f>
        <v/>
      </c>
      <c r="K582" s="105" t="str">
        <f>IF(HLOOKUP($BT582,Prisudvikling!$CC$7:$KP$63,K$3)&gt;0,HLOOKUP($BT582,Prisudvikling!$CC$7:$KP$63,K$3),"")</f>
        <v/>
      </c>
      <c r="L582" s="105" t="str">
        <f>IF(HLOOKUP($BT582,Prisudvikling!$CC$7:$KP$63,L$3)&gt;0,HLOOKUP($BT582,Prisudvikling!$CC$7:$KP$63,L$3),"")</f>
        <v/>
      </c>
      <c r="M582" s="105" t="str">
        <f>IF(HLOOKUP($BT582,Prisudvikling!$CC$7:$KP$63,M$3)&gt;0,HLOOKUP($BT582,Prisudvikling!$CC$7:$KP$63,M$3),"")</f>
        <v/>
      </c>
      <c r="N582" s="105" t="str">
        <f>IF(HLOOKUP($BT582,Prisudvikling!$CC$7:$KP$63,N$3)&gt;0,HLOOKUP($BT582,Prisudvikling!$CC$7:$KP$63,N$3),"")</f>
        <v/>
      </c>
      <c r="O582" s="105" t="str">
        <f>IF(HLOOKUP($BT582,Prisudvikling!$CC$7:$KP$63,O$3)&gt;0,HLOOKUP($BT582,Prisudvikling!$CC$7:$KP$63,O$3),"")</f>
        <v/>
      </c>
      <c r="P582" s="105" t="str">
        <f>IF(HLOOKUP($BT582,Prisudvikling!$CC$7:$KP$63,P$3)&gt;0,HLOOKUP($BT582,Prisudvikling!$CC$7:$KP$63,P$3),"")</f>
        <v/>
      </c>
      <c r="Q582" s="105" t="str">
        <f>IF(HLOOKUP($BT582,Prisudvikling!$CC$7:$KP$63,Q$3)&gt;0,HLOOKUP($BT582,Prisudvikling!$CC$7:$KP$63,Q$3),"")</f>
        <v/>
      </c>
      <c r="R582" s="105" t="str">
        <f>IF(HLOOKUP($BT582,Prisudvikling!$CC$7:$KP$63,R$3)&gt;0,HLOOKUP($BT582,Prisudvikling!$CC$7:$KP$63,R$3),"")</f>
        <v/>
      </c>
      <c r="S582" s="105" t="str">
        <f>IF(HLOOKUP($BT582,Prisudvikling!$CC$7:$KP$63,S$3)&gt;0,HLOOKUP($BT582,Prisudvikling!$CC$7:$KP$63,S$3),"")</f>
        <v/>
      </c>
      <c r="T582" s="105" t="str">
        <f>IF(HLOOKUP($BT582,Prisudvikling!$CC$7:$KP$63,T$3)&gt;0,HLOOKUP($BT582,Prisudvikling!$CC$7:$KP$63,T$3),"")</f>
        <v/>
      </c>
      <c r="U582" s="105" t="str">
        <f>IF(HLOOKUP($BT582,Prisudvikling!$CC$7:$KP$63,U$3)&gt;0,HLOOKUP($BT582,Prisudvikling!$CC$7:$KP$63,U$3),"")</f>
        <v/>
      </c>
      <c r="V582" s="105" t="str">
        <f>IF(HLOOKUP($BT582,Prisudvikling!$CC$7:$KP$63,V$3)&gt;0,HLOOKUP($BT582,Prisudvikling!$CC$7:$KP$63,V$3),"")</f>
        <v/>
      </c>
      <c r="W582" s="105" t="str">
        <f>IF(HLOOKUP($BT582,Prisudvikling!$CC$7:$KP$63,W$3)&gt;0,HLOOKUP($BT582,Prisudvikling!$CC$7:$KP$63,W$3),"")</f>
        <v/>
      </c>
      <c r="X582" s="32" t="str">
        <f>IF(HLOOKUP($BT582,Prisudvikling!$CC$7:$KP$63,X$3)&gt;0,HLOOKUP($BT582,Prisudvikling!$CC$7:$KP$63,X$3),"")</f>
        <v/>
      </c>
      <c r="Y582" s="32" t="str">
        <f>IF(HLOOKUP($BT582,Prisudvikling!$CC$7:$KP$63,Y$3)&gt;0,HLOOKUP($BT582,Prisudvikling!$CC$7:$KP$63,Y$3),"")</f>
        <v/>
      </c>
      <c r="Z582" s="32" t="str">
        <f>IF(HLOOKUP($BT582,Prisudvikling!$CC$7:$KP$63,Z$3)&gt;0,HLOOKUP($BT582,Prisudvikling!$CC$7:$KP$63,Z$3),"")</f>
        <v/>
      </c>
      <c r="AA582" s="32" t="str">
        <f>IF(HLOOKUP($BT582,Prisudvikling!$CC$7:$KP$63,AA$3)&gt;0,HLOOKUP($BT582,Prisudvikling!$CC$7:$KP$63,AA$3),"")</f>
        <v/>
      </c>
      <c r="AB582" s="32" t="str">
        <f>IF(HLOOKUP($BT582,Prisudvikling!$CC$7:$KP$63,AB$3)&gt;0,HLOOKUP($BT582,Prisudvikling!$CC$7:$KP$63,AB$3),"")</f>
        <v/>
      </c>
      <c r="AC582" s="32" t="str">
        <f>IF(HLOOKUP($BT582,Prisudvikling!$CC$7:$KP$63,AC$3)&gt;0,HLOOKUP($BT582,Prisudvikling!$CC$7:$KP$63,AC$3),"")</f>
        <v/>
      </c>
      <c r="AD582" s="32" t="str">
        <f>IF(HLOOKUP($BT582,Prisudvikling!$CC$7:$KP$63,AD$3)&gt;0,HLOOKUP($BT582,Prisudvikling!$CC$7:$KP$63,AD$3),"")</f>
        <v/>
      </c>
      <c r="AE582" s="32" t="str">
        <f>IF(HLOOKUP($BT582,Prisudvikling!$CC$7:$KP$63,AE$3)&gt;0,HLOOKUP($BT582,Prisudvikling!$CC$7:$KP$63,AE$3),"")</f>
        <v/>
      </c>
      <c r="AF582" s="32" t="str">
        <f>IF(HLOOKUP($BT582,Prisudvikling!$CC$7:$KP$63,AF$3)&gt;0,HLOOKUP($BT582,Prisudvikling!$CC$7:$KP$63,AF$3),"")</f>
        <v xml:space="preserve"> </v>
      </c>
      <c r="AG582" s="32" t="str">
        <f>IF(HLOOKUP($BT582,Prisudvikling!$CC$7:$KP$63,AG$3)&gt;0,HLOOKUP($BT582,Prisudvikling!$CC$7:$KP$63,AG$3),"")</f>
        <v xml:space="preserve"> </v>
      </c>
      <c r="AH582" s="32" t="str">
        <f>IF(HLOOKUP($BT582,Prisudvikling!$CC$7:$KP$63,AH$3)&gt;0,HLOOKUP($BT582,Prisudvikling!$CC$7:$KP$63,AH$3),"")</f>
        <v xml:space="preserve"> </v>
      </c>
      <c r="AI582" s="32" t="str">
        <f>IF(HLOOKUP($BT582,Prisudvikling!$CC$7:$KP$63,AI$3)&gt;0,HLOOKUP($BT582,Prisudvikling!$CC$7:$KP$63,AI$3),"")</f>
        <v xml:space="preserve"> </v>
      </c>
      <c r="AJ582" s="32" t="str">
        <f>IF(HLOOKUP($BT582,Prisudvikling!$CC$7:$KP$63,AJ$3)&gt;0,HLOOKUP($BT582,Prisudvikling!$CC$7:$KP$63,AJ$3),"")</f>
        <v xml:space="preserve"> </v>
      </c>
      <c r="AK582" s="32" t="str">
        <f>IF(HLOOKUP($BT582,Prisudvikling!$CC$7:$KP$63,AK$3)&gt;0,HLOOKUP($BT582,Prisudvikling!$CC$7:$KP$63,AK$3),"")</f>
        <v xml:space="preserve"> </v>
      </c>
      <c r="AL582" s="32" t="str">
        <f>IF(HLOOKUP($BT582,Prisudvikling!$CC$7:$KP$63,AL$3)&gt;0,HLOOKUP($BT582,Prisudvikling!$CC$7:$KP$63,AL$3),"")</f>
        <v/>
      </c>
      <c r="AM582" s="32" t="str">
        <f>IF(HLOOKUP($BT582,Prisudvikling!$CC$7:$KP$63,AM$3)&gt;0,HLOOKUP($BT582,Prisudvikling!$CC$7:$KP$63,AM$3),"")</f>
        <v/>
      </c>
      <c r="AN582" s="113" t="str">
        <f>IF(HLOOKUP($BT582,Prisudvikling!$CC$7:$KP$63,AN$3)&gt;0,HLOOKUP($BT582,Prisudvikling!$CC$7:$KP$63,AN$3),"")</f>
        <v/>
      </c>
      <c r="AO582" s="113" t="str">
        <f>IF(HLOOKUP($BT582,Prisudvikling!$CC$7:$KP$63,AO$3)&gt;0,HLOOKUP($BT582,Prisudvikling!$CC$7:$KP$63,AO$3),"")</f>
        <v xml:space="preserve"> </v>
      </c>
      <c r="AP582" s="113" t="str">
        <f>IF(HLOOKUP($BT582,Prisudvikling!$CC$7:$KP$63,AP$3)&gt;0,HLOOKUP($BT582,Prisudvikling!$CC$7:$KP$63,AP$3),"")</f>
        <v/>
      </c>
      <c r="AQ582" s="113" t="str">
        <f>IF(HLOOKUP($BT582,Prisudvikling!$CC$7:$KP$63,AQ$3)&gt;0,HLOOKUP($BT582,Prisudvikling!$CC$7:$KP$63,AQ$3),"")</f>
        <v/>
      </c>
      <c r="AR582" s="113" t="str">
        <f>IF(HLOOKUP($BT582,Prisudvikling!$CC$7:$KP$63,AR$3)&gt;0,HLOOKUP($BT582,Prisudvikling!$CC$7:$KP$63,AR$3),"")</f>
        <v xml:space="preserve"> </v>
      </c>
      <c r="AS582" s="113" t="str">
        <f>IF(HLOOKUP($BT582,Prisudvikling!$CC$7:$KP$63,AS$3)&gt;0,HLOOKUP($BT582,Prisudvikling!$CC$7:$KP$63,AS$3),"")</f>
        <v/>
      </c>
      <c r="AT582" s="113" t="str">
        <f>IF(HLOOKUP($BT582,Prisudvikling!$CC$7:$KP$63,AT$3)&gt;0,HLOOKUP($BT582,Prisudvikling!$CC$7:$KP$63,AT$3),"")</f>
        <v/>
      </c>
      <c r="AU582" s="113" t="str">
        <f>IF(HLOOKUP($BT582,Prisudvikling!$CC$7:$KP$63,AU$3)&gt;0,HLOOKUP($BT582,Prisudvikling!$CC$7:$KP$63,AU$3),"")</f>
        <v xml:space="preserve"> </v>
      </c>
      <c r="AV582" s="113" t="str">
        <f>IF(HLOOKUP($BT582,Prisudvikling!$CC$7:$KP$63,AV$3)&gt;0,HLOOKUP($BT582,Prisudvikling!$CC$7:$KP$63,AV$3),"")</f>
        <v/>
      </c>
      <c r="AW582" s="113" t="str">
        <f>IF(HLOOKUP($BT582,Prisudvikling!$CC$7:$KP$63,AW$3)&gt;0,HLOOKUP($BT582,Prisudvikling!$CC$7:$KP$63,AW$3),"")</f>
        <v/>
      </c>
      <c r="AX582" s="113" t="str">
        <f>IF(HLOOKUP($BT582,Prisudvikling!$CC$7:$KP$63,AX$3)&gt;0,HLOOKUP($BT582,Prisudvikling!$CC$7:$KP$63,AX$3),"")</f>
        <v xml:space="preserve"> </v>
      </c>
      <c r="BT582">
        <f t="shared" si="33"/>
        <v>259</v>
      </c>
    </row>
    <row r="583" spans="1:72" x14ac:dyDescent="0.2">
      <c r="A583" s="82">
        <f>IF(HLOOKUP($BT583,Prisudvikling!$CC$7:$KP$63,D$3)&gt;0,YEAR(C583),0)</f>
        <v>0</v>
      </c>
      <c r="B583" s="82">
        <f>IF(HLOOKUP($BT583,Prisudvikling!$CC$7:$KP$63,D$3)&gt;0,MONTH(C583),0)</f>
        <v>0</v>
      </c>
      <c r="C583" s="65" t="str">
        <f>IF(HLOOKUP($BT583,Prisudvikling!$CC$7:$KP$63,D$3)&gt;0,HLOOKUP($BT583,Prisudvikling!$CC$7:$KP$63,C$3),"")</f>
        <v/>
      </c>
      <c r="D583" s="105" t="str">
        <f>IF(HLOOKUP($BT583,Prisudvikling!$CC$7:$KP$63,D$3)&gt;0,HLOOKUP($BT583,Prisudvikling!$CC$7:$KP$63,D$3),"")</f>
        <v/>
      </c>
      <c r="E583" s="105" t="str">
        <f>IF(HLOOKUP($BT583,Prisudvikling!$CC$7:$KP$63,E$3)&gt;0,HLOOKUP($BT583,Prisudvikling!$CC$7:$KP$63,E$3),"")</f>
        <v/>
      </c>
      <c r="F583" s="105" t="str">
        <f>IF(HLOOKUP($BT583,Prisudvikling!$CC$7:$KP$63,F$3)&gt;0,HLOOKUP($BT583,Prisudvikling!$CC$7:$KP$63,F$3),"")</f>
        <v/>
      </c>
      <c r="G583" s="105" t="str">
        <f>IF(HLOOKUP($BT583,Prisudvikling!$CC$7:$KP$63,G$3)&gt;0,HLOOKUP($BT583,Prisudvikling!$CC$7:$KP$63,G$3),"")</f>
        <v/>
      </c>
      <c r="H583" s="105" t="str">
        <f>IF(HLOOKUP($BT583,Prisudvikling!$CC$7:$KP$63,H$3)&gt;0,HLOOKUP($BT583,Prisudvikling!$CC$7:$KP$63,H$3),"")</f>
        <v/>
      </c>
      <c r="I583" s="105" t="str">
        <f>IF(HLOOKUP($BT583,Prisudvikling!$CC$7:$KP$63,I$3)&gt;0,HLOOKUP($BT583,Prisudvikling!$CC$7:$KP$63,I$3),"")</f>
        <v/>
      </c>
      <c r="J583" s="105" t="str">
        <f>IF(HLOOKUP($BT583,Prisudvikling!$CC$7:$KP$63,J$3)&gt;0,HLOOKUP($BT583,Prisudvikling!$CC$7:$KP$63,J$3),"")</f>
        <v/>
      </c>
      <c r="K583" s="105" t="str">
        <f>IF(HLOOKUP($BT583,Prisudvikling!$CC$7:$KP$63,K$3)&gt;0,HLOOKUP($BT583,Prisudvikling!$CC$7:$KP$63,K$3),"")</f>
        <v/>
      </c>
      <c r="L583" s="105" t="str">
        <f>IF(HLOOKUP($BT583,Prisudvikling!$CC$7:$KP$63,L$3)&gt;0,HLOOKUP($BT583,Prisudvikling!$CC$7:$KP$63,L$3),"")</f>
        <v/>
      </c>
      <c r="M583" s="105" t="str">
        <f>IF(HLOOKUP($BT583,Prisudvikling!$CC$7:$KP$63,M$3)&gt;0,HLOOKUP($BT583,Prisudvikling!$CC$7:$KP$63,M$3),"")</f>
        <v/>
      </c>
      <c r="N583" s="105" t="str">
        <f>IF(HLOOKUP($BT583,Prisudvikling!$CC$7:$KP$63,N$3)&gt;0,HLOOKUP($BT583,Prisudvikling!$CC$7:$KP$63,N$3),"")</f>
        <v/>
      </c>
      <c r="O583" s="105" t="str">
        <f>IF(HLOOKUP($BT583,Prisudvikling!$CC$7:$KP$63,O$3)&gt;0,HLOOKUP($BT583,Prisudvikling!$CC$7:$KP$63,O$3),"")</f>
        <v/>
      </c>
      <c r="P583" s="105" t="str">
        <f>IF(HLOOKUP($BT583,Prisudvikling!$CC$7:$KP$63,P$3)&gt;0,HLOOKUP($BT583,Prisudvikling!$CC$7:$KP$63,P$3),"")</f>
        <v/>
      </c>
      <c r="Q583" s="105" t="str">
        <f>IF(HLOOKUP($BT583,Prisudvikling!$CC$7:$KP$63,Q$3)&gt;0,HLOOKUP($BT583,Prisudvikling!$CC$7:$KP$63,Q$3),"")</f>
        <v/>
      </c>
      <c r="R583" s="105" t="str">
        <f>IF(HLOOKUP($BT583,Prisudvikling!$CC$7:$KP$63,R$3)&gt;0,HLOOKUP($BT583,Prisudvikling!$CC$7:$KP$63,R$3),"")</f>
        <v/>
      </c>
      <c r="S583" s="105" t="str">
        <f>IF(HLOOKUP($BT583,Prisudvikling!$CC$7:$KP$63,S$3)&gt;0,HLOOKUP($BT583,Prisudvikling!$CC$7:$KP$63,S$3),"")</f>
        <v/>
      </c>
      <c r="T583" s="105" t="str">
        <f>IF(HLOOKUP($BT583,Prisudvikling!$CC$7:$KP$63,T$3)&gt;0,HLOOKUP($BT583,Prisudvikling!$CC$7:$KP$63,T$3),"")</f>
        <v/>
      </c>
      <c r="U583" s="105" t="str">
        <f>IF(HLOOKUP($BT583,Prisudvikling!$CC$7:$KP$63,U$3)&gt;0,HLOOKUP($BT583,Prisudvikling!$CC$7:$KP$63,U$3),"")</f>
        <v/>
      </c>
      <c r="V583" s="105" t="str">
        <f>IF(HLOOKUP($BT583,Prisudvikling!$CC$7:$KP$63,V$3)&gt;0,HLOOKUP($BT583,Prisudvikling!$CC$7:$KP$63,V$3),"")</f>
        <v/>
      </c>
      <c r="W583" s="105" t="str">
        <f>IF(HLOOKUP($BT583,Prisudvikling!$CC$7:$KP$63,W$3)&gt;0,HLOOKUP($BT583,Prisudvikling!$CC$7:$KP$63,W$3),"")</f>
        <v/>
      </c>
      <c r="X583" s="32" t="str">
        <f>IF(HLOOKUP($BT583,Prisudvikling!$CC$7:$KP$63,X$3)&gt;0,HLOOKUP($BT583,Prisudvikling!$CC$7:$KP$63,X$3),"")</f>
        <v/>
      </c>
      <c r="Y583" s="32" t="str">
        <f>IF(HLOOKUP($BT583,Prisudvikling!$CC$7:$KP$63,Y$3)&gt;0,HLOOKUP($BT583,Prisudvikling!$CC$7:$KP$63,Y$3),"")</f>
        <v/>
      </c>
      <c r="Z583" s="32" t="str">
        <f>IF(HLOOKUP($BT583,Prisudvikling!$CC$7:$KP$63,Z$3)&gt;0,HLOOKUP($BT583,Prisudvikling!$CC$7:$KP$63,Z$3),"")</f>
        <v/>
      </c>
      <c r="AA583" s="32" t="str">
        <f>IF(HLOOKUP($BT583,Prisudvikling!$CC$7:$KP$63,AA$3)&gt;0,HLOOKUP($BT583,Prisudvikling!$CC$7:$KP$63,AA$3),"")</f>
        <v/>
      </c>
      <c r="AB583" s="32" t="str">
        <f>IF(HLOOKUP($BT583,Prisudvikling!$CC$7:$KP$63,AB$3)&gt;0,HLOOKUP($BT583,Prisudvikling!$CC$7:$KP$63,AB$3),"")</f>
        <v/>
      </c>
      <c r="AC583" s="32" t="str">
        <f>IF(HLOOKUP($BT583,Prisudvikling!$CC$7:$KP$63,AC$3)&gt;0,HLOOKUP($BT583,Prisudvikling!$CC$7:$KP$63,AC$3),"")</f>
        <v/>
      </c>
      <c r="AD583" s="32" t="str">
        <f>IF(HLOOKUP($BT583,Prisudvikling!$CC$7:$KP$63,AD$3)&gt;0,HLOOKUP($BT583,Prisudvikling!$CC$7:$KP$63,AD$3),"")</f>
        <v/>
      </c>
      <c r="AE583" s="32" t="str">
        <f>IF(HLOOKUP($BT583,Prisudvikling!$CC$7:$KP$63,AE$3)&gt;0,HLOOKUP($BT583,Prisudvikling!$CC$7:$KP$63,AE$3),"")</f>
        <v/>
      </c>
      <c r="AF583" s="32" t="str">
        <f>IF(HLOOKUP($BT583,Prisudvikling!$CC$7:$KP$63,AF$3)&gt;0,HLOOKUP($BT583,Prisudvikling!$CC$7:$KP$63,AF$3),"")</f>
        <v xml:space="preserve"> </v>
      </c>
      <c r="AG583" s="32" t="str">
        <f>IF(HLOOKUP($BT583,Prisudvikling!$CC$7:$KP$63,AG$3)&gt;0,HLOOKUP($BT583,Prisudvikling!$CC$7:$KP$63,AG$3),"")</f>
        <v xml:space="preserve"> </v>
      </c>
      <c r="AH583" s="32" t="str">
        <f>IF(HLOOKUP($BT583,Prisudvikling!$CC$7:$KP$63,AH$3)&gt;0,HLOOKUP($BT583,Prisudvikling!$CC$7:$KP$63,AH$3),"")</f>
        <v xml:space="preserve"> </v>
      </c>
      <c r="AI583" s="32" t="str">
        <f>IF(HLOOKUP($BT583,Prisudvikling!$CC$7:$KP$63,AI$3)&gt;0,HLOOKUP($BT583,Prisudvikling!$CC$7:$KP$63,AI$3),"")</f>
        <v xml:space="preserve"> </v>
      </c>
      <c r="AJ583" s="32" t="str">
        <f>IF(HLOOKUP($BT583,Prisudvikling!$CC$7:$KP$63,AJ$3)&gt;0,HLOOKUP($BT583,Prisudvikling!$CC$7:$KP$63,AJ$3),"")</f>
        <v xml:space="preserve"> </v>
      </c>
      <c r="AK583" s="32" t="str">
        <f>IF(HLOOKUP($BT583,Prisudvikling!$CC$7:$KP$63,AK$3)&gt;0,HLOOKUP($BT583,Prisudvikling!$CC$7:$KP$63,AK$3),"")</f>
        <v xml:space="preserve"> </v>
      </c>
      <c r="AL583" s="32" t="str">
        <f>IF(HLOOKUP($BT583,Prisudvikling!$CC$7:$KP$63,AL$3)&gt;0,HLOOKUP($BT583,Prisudvikling!$CC$7:$KP$63,AL$3),"")</f>
        <v/>
      </c>
      <c r="AM583" s="32" t="str">
        <f>IF(HLOOKUP($BT583,Prisudvikling!$CC$7:$KP$63,AM$3)&gt;0,HLOOKUP($BT583,Prisudvikling!$CC$7:$KP$63,AM$3),"")</f>
        <v/>
      </c>
      <c r="AN583" s="113" t="str">
        <f>IF(HLOOKUP($BT583,Prisudvikling!$CC$7:$KP$63,AN$3)&gt;0,HLOOKUP($BT583,Prisudvikling!$CC$7:$KP$63,AN$3),"")</f>
        <v/>
      </c>
      <c r="AO583" s="113" t="str">
        <f>IF(HLOOKUP($BT583,Prisudvikling!$CC$7:$KP$63,AO$3)&gt;0,HLOOKUP($BT583,Prisudvikling!$CC$7:$KP$63,AO$3),"")</f>
        <v xml:space="preserve"> </v>
      </c>
      <c r="AP583" s="113" t="str">
        <f>IF(HLOOKUP($BT583,Prisudvikling!$CC$7:$KP$63,AP$3)&gt;0,HLOOKUP($BT583,Prisudvikling!$CC$7:$KP$63,AP$3),"")</f>
        <v/>
      </c>
      <c r="AQ583" s="113" t="str">
        <f>IF(HLOOKUP($BT583,Prisudvikling!$CC$7:$KP$63,AQ$3)&gt;0,HLOOKUP($BT583,Prisudvikling!$CC$7:$KP$63,AQ$3),"")</f>
        <v/>
      </c>
      <c r="AR583" s="113" t="str">
        <f>IF(HLOOKUP($BT583,Prisudvikling!$CC$7:$KP$63,AR$3)&gt;0,HLOOKUP($BT583,Prisudvikling!$CC$7:$KP$63,AR$3),"")</f>
        <v xml:space="preserve"> </v>
      </c>
      <c r="AS583" s="113" t="str">
        <f>IF(HLOOKUP($BT583,Prisudvikling!$CC$7:$KP$63,AS$3)&gt;0,HLOOKUP($BT583,Prisudvikling!$CC$7:$KP$63,AS$3),"")</f>
        <v/>
      </c>
      <c r="AT583" s="113" t="str">
        <f>IF(HLOOKUP($BT583,Prisudvikling!$CC$7:$KP$63,AT$3)&gt;0,HLOOKUP($BT583,Prisudvikling!$CC$7:$KP$63,AT$3),"")</f>
        <v/>
      </c>
      <c r="AU583" s="113" t="str">
        <f>IF(HLOOKUP($BT583,Prisudvikling!$CC$7:$KP$63,AU$3)&gt;0,HLOOKUP($BT583,Prisudvikling!$CC$7:$KP$63,AU$3),"")</f>
        <v xml:space="preserve"> </v>
      </c>
      <c r="AV583" s="113" t="str">
        <f>IF(HLOOKUP($BT583,Prisudvikling!$CC$7:$KP$63,AV$3)&gt;0,HLOOKUP($BT583,Prisudvikling!$CC$7:$KP$63,AV$3),"")</f>
        <v/>
      </c>
      <c r="AW583" s="113" t="str">
        <f>IF(HLOOKUP($BT583,Prisudvikling!$CC$7:$KP$63,AW$3)&gt;0,HLOOKUP($BT583,Prisudvikling!$CC$7:$KP$63,AW$3),"")</f>
        <v/>
      </c>
      <c r="AX583" s="113" t="str">
        <f>IF(HLOOKUP($BT583,Prisudvikling!$CC$7:$KP$63,AX$3)&gt;0,HLOOKUP($BT583,Prisudvikling!$CC$7:$KP$63,AX$3),"")</f>
        <v xml:space="preserve"> </v>
      </c>
      <c r="BT583">
        <f t="shared" si="33"/>
        <v>260</v>
      </c>
    </row>
    <row r="584" spans="1:72" x14ac:dyDescent="0.2">
      <c r="A584" s="82">
        <f>IF(HLOOKUP($BT584,Prisudvikling!$CC$7:$KP$63,D$3)&gt;0,YEAR(C584),0)</f>
        <v>0</v>
      </c>
      <c r="B584" s="82">
        <f>IF(HLOOKUP($BT584,Prisudvikling!$CC$7:$KP$63,D$3)&gt;0,MONTH(C584),0)</f>
        <v>0</v>
      </c>
      <c r="C584" s="65" t="str">
        <f>IF(HLOOKUP($BT584,Prisudvikling!$CC$7:$KP$63,D$3)&gt;0,HLOOKUP($BT584,Prisudvikling!$CC$7:$KP$63,C$3),"")</f>
        <v/>
      </c>
      <c r="D584" s="105" t="str">
        <f>IF(HLOOKUP($BT584,Prisudvikling!$CC$7:$KP$63,D$3)&gt;0,HLOOKUP($BT584,Prisudvikling!$CC$7:$KP$63,D$3),"")</f>
        <v/>
      </c>
      <c r="E584" s="105" t="str">
        <f>IF(HLOOKUP($BT584,Prisudvikling!$CC$7:$KP$63,E$3)&gt;0,HLOOKUP($BT584,Prisudvikling!$CC$7:$KP$63,E$3),"")</f>
        <v/>
      </c>
      <c r="F584" s="105" t="str">
        <f>IF(HLOOKUP($BT584,Prisudvikling!$CC$7:$KP$63,F$3)&gt;0,HLOOKUP($BT584,Prisudvikling!$CC$7:$KP$63,F$3),"")</f>
        <v/>
      </c>
      <c r="G584" s="105" t="str">
        <f>IF(HLOOKUP($BT584,Prisudvikling!$CC$7:$KP$63,G$3)&gt;0,HLOOKUP($BT584,Prisudvikling!$CC$7:$KP$63,G$3),"")</f>
        <v/>
      </c>
      <c r="H584" s="105" t="str">
        <f>IF(HLOOKUP($BT584,Prisudvikling!$CC$7:$KP$63,H$3)&gt;0,HLOOKUP($BT584,Prisudvikling!$CC$7:$KP$63,H$3),"")</f>
        <v/>
      </c>
      <c r="I584" s="105" t="str">
        <f>IF(HLOOKUP($BT584,Prisudvikling!$CC$7:$KP$63,I$3)&gt;0,HLOOKUP($BT584,Prisudvikling!$CC$7:$KP$63,I$3),"")</f>
        <v/>
      </c>
      <c r="J584" s="105" t="str">
        <f>IF(HLOOKUP($BT584,Prisudvikling!$CC$7:$KP$63,J$3)&gt;0,HLOOKUP($BT584,Prisudvikling!$CC$7:$KP$63,J$3),"")</f>
        <v/>
      </c>
      <c r="K584" s="105" t="str">
        <f>IF(HLOOKUP($BT584,Prisudvikling!$CC$7:$KP$63,K$3)&gt;0,HLOOKUP($BT584,Prisudvikling!$CC$7:$KP$63,K$3),"")</f>
        <v/>
      </c>
      <c r="L584" s="105" t="str">
        <f>IF(HLOOKUP($BT584,Prisudvikling!$CC$7:$KP$63,L$3)&gt;0,HLOOKUP($BT584,Prisudvikling!$CC$7:$KP$63,L$3),"")</f>
        <v/>
      </c>
      <c r="M584" s="105" t="str">
        <f>IF(HLOOKUP($BT584,Prisudvikling!$CC$7:$KP$63,M$3)&gt;0,HLOOKUP($BT584,Prisudvikling!$CC$7:$KP$63,M$3),"")</f>
        <v/>
      </c>
      <c r="N584" s="105" t="str">
        <f>IF(HLOOKUP($BT584,Prisudvikling!$CC$7:$KP$63,N$3)&gt;0,HLOOKUP($BT584,Prisudvikling!$CC$7:$KP$63,N$3),"")</f>
        <v/>
      </c>
      <c r="O584" s="105" t="str">
        <f>IF(HLOOKUP($BT584,Prisudvikling!$CC$7:$KP$63,O$3)&gt;0,HLOOKUP($BT584,Prisudvikling!$CC$7:$KP$63,O$3),"")</f>
        <v/>
      </c>
      <c r="P584" s="105" t="str">
        <f>IF(HLOOKUP($BT584,Prisudvikling!$CC$7:$KP$63,P$3)&gt;0,HLOOKUP($BT584,Prisudvikling!$CC$7:$KP$63,P$3),"")</f>
        <v/>
      </c>
      <c r="Q584" s="105" t="str">
        <f>IF(HLOOKUP($BT584,Prisudvikling!$CC$7:$KP$63,Q$3)&gt;0,HLOOKUP($BT584,Prisudvikling!$CC$7:$KP$63,Q$3),"")</f>
        <v/>
      </c>
      <c r="R584" s="105" t="str">
        <f>IF(HLOOKUP($BT584,Prisudvikling!$CC$7:$KP$63,R$3)&gt;0,HLOOKUP($BT584,Prisudvikling!$CC$7:$KP$63,R$3),"")</f>
        <v/>
      </c>
      <c r="S584" s="105" t="str">
        <f>IF(HLOOKUP($BT584,Prisudvikling!$CC$7:$KP$63,S$3)&gt;0,HLOOKUP($BT584,Prisudvikling!$CC$7:$KP$63,S$3),"")</f>
        <v/>
      </c>
      <c r="T584" s="105" t="str">
        <f>IF(HLOOKUP($BT584,Prisudvikling!$CC$7:$KP$63,T$3)&gt;0,HLOOKUP($BT584,Prisudvikling!$CC$7:$KP$63,T$3),"")</f>
        <v/>
      </c>
      <c r="U584" s="105" t="str">
        <f>IF(HLOOKUP($BT584,Prisudvikling!$CC$7:$KP$63,U$3)&gt;0,HLOOKUP($BT584,Prisudvikling!$CC$7:$KP$63,U$3),"")</f>
        <v/>
      </c>
      <c r="V584" s="105" t="str">
        <f>IF(HLOOKUP($BT584,Prisudvikling!$CC$7:$KP$63,V$3)&gt;0,HLOOKUP($BT584,Prisudvikling!$CC$7:$KP$63,V$3),"")</f>
        <v/>
      </c>
      <c r="W584" s="105" t="str">
        <f>IF(HLOOKUP($BT584,Prisudvikling!$CC$7:$KP$63,W$3)&gt;0,HLOOKUP($BT584,Prisudvikling!$CC$7:$KP$63,W$3),"")</f>
        <v/>
      </c>
      <c r="X584" s="32" t="str">
        <f>IF(HLOOKUP($BT584,Prisudvikling!$CC$7:$KP$63,X$3)&gt;0,HLOOKUP($BT584,Prisudvikling!$CC$7:$KP$63,X$3),"")</f>
        <v/>
      </c>
      <c r="Y584" s="32" t="str">
        <f>IF(HLOOKUP($BT584,Prisudvikling!$CC$7:$KP$63,Y$3)&gt;0,HLOOKUP($BT584,Prisudvikling!$CC$7:$KP$63,Y$3),"")</f>
        <v/>
      </c>
      <c r="Z584" s="32" t="str">
        <f>IF(HLOOKUP($BT584,Prisudvikling!$CC$7:$KP$63,Z$3)&gt;0,HLOOKUP($BT584,Prisudvikling!$CC$7:$KP$63,Z$3),"")</f>
        <v/>
      </c>
      <c r="AA584" s="32" t="str">
        <f>IF(HLOOKUP($BT584,Prisudvikling!$CC$7:$KP$63,AA$3)&gt;0,HLOOKUP($BT584,Prisudvikling!$CC$7:$KP$63,AA$3),"")</f>
        <v/>
      </c>
      <c r="AB584" s="32" t="str">
        <f>IF(HLOOKUP($BT584,Prisudvikling!$CC$7:$KP$63,AB$3)&gt;0,HLOOKUP($BT584,Prisudvikling!$CC$7:$KP$63,AB$3),"")</f>
        <v/>
      </c>
      <c r="AC584" s="32" t="str">
        <f>IF(HLOOKUP($BT584,Prisudvikling!$CC$7:$KP$63,AC$3)&gt;0,HLOOKUP($BT584,Prisudvikling!$CC$7:$KP$63,AC$3),"")</f>
        <v/>
      </c>
      <c r="AD584" s="32" t="str">
        <f>IF(HLOOKUP($BT584,Prisudvikling!$CC$7:$KP$63,AD$3)&gt;0,HLOOKUP($BT584,Prisudvikling!$CC$7:$KP$63,AD$3),"")</f>
        <v/>
      </c>
      <c r="AE584" s="32" t="str">
        <f>IF(HLOOKUP($BT584,Prisudvikling!$CC$7:$KP$63,AE$3)&gt;0,HLOOKUP($BT584,Prisudvikling!$CC$7:$KP$63,AE$3),"")</f>
        <v/>
      </c>
      <c r="AF584" s="32" t="str">
        <f>IF(HLOOKUP($BT584,Prisudvikling!$CC$7:$KP$63,AF$3)&gt;0,HLOOKUP($BT584,Prisudvikling!$CC$7:$KP$63,AF$3),"")</f>
        <v xml:space="preserve"> </v>
      </c>
      <c r="AG584" s="32" t="str">
        <f>IF(HLOOKUP($BT584,Prisudvikling!$CC$7:$KP$63,AG$3)&gt;0,HLOOKUP($BT584,Prisudvikling!$CC$7:$KP$63,AG$3),"")</f>
        <v xml:space="preserve"> </v>
      </c>
      <c r="AH584" s="32" t="str">
        <f>IF(HLOOKUP($BT584,Prisudvikling!$CC$7:$KP$63,AH$3)&gt;0,HLOOKUP($BT584,Prisudvikling!$CC$7:$KP$63,AH$3),"")</f>
        <v xml:space="preserve"> </v>
      </c>
      <c r="AI584" s="32" t="str">
        <f>IF(HLOOKUP($BT584,Prisudvikling!$CC$7:$KP$63,AI$3)&gt;0,HLOOKUP($BT584,Prisudvikling!$CC$7:$KP$63,AI$3),"")</f>
        <v xml:space="preserve"> </v>
      </c>
      <c r="AJ584" s="32" t="str">
        <f>IF(HLOOKUP($BT584,Prisudvikling!$CC$7:$KP$63,AJ$3)&gt;0,HLOOKUP($BT584,Prisudvikling!$CC$7:$KP$63,AJ$3),"")</f>
        <v xml:space="preserve"> </v>
      </c>
      <c r="AK584" s="32" t="str">
        <f>IF(HLOOKUP($BT584,Prisudvikling!$CC$7:$KP$63,AK$3)&gt;0,HLOOKUP($BT584,Prisudvikling!$CC$7:$KP$63,AK$3),"")</f>
        <v xml:space="preserve"> </v>
      </c>
      <c r="AL584" s="32" t="str">
        <f>IF(HLOOKUP($BT584,Prisudvikling!$CC$7:$KP$63,AL$3)&gt;0,HLOOKUP($BT584,Prisudvikling!$CC$7:$KP$63,AL$3),"")</f>
        <v/>
      </c>
      <c r="AM584" s="32" t="str">
        <f>IF(HLOOKUP($BT584,Prisudvikling!$CC$7:$KP$63,AM$3)&gt;0,HLOOKUP($BT584,Prisudvikling!$CC$7:$KP$63,AM$3),"")</f>
        <v/>
      </c>
      <c r="AN584" s="113" t="str">
        <f>IF(HLOOKUP($BT584,Prisudvikling!$CC$7:$KP$63,AN$3)&gt;0,HLOOKUP($BT584,Prisudvikling!$CC$7:$KP$63,AN$3),"")</f>
        <v/>
      </c>
      <c r="AO584" s="113" t="str">
        <f>IF(HLOOKUP($BT584,Prisudvikling!$CC$7:$KP$63,AO$3)&gt;0,HLOOKUP($BT584,Prisudvikling!$CC$7:$KP$63,AO$3),"")</f>
        <v xml:space="preserve"> </v>
      </c>
      <c r="AP584" s="113" t="str">
        <f>IF(HLOOKUP($BT584,Prisudvikling!$CC$7:$KP$63,AP$3)&gt;0,HLOOKUP($BT584,Prisudvikling!$CC$7:$KP$63,AP$3),"")</f>
        <v/>
      </c>
      <c r="AQ584" s="113" t="str">
        <f>IF(HLOOKUP($BT584,Prisudvikling!$CC$7:$KP$63,AQ$3)&gt;0,HLOOKUP($BT584,Prisudvikling!$CC$7:$KP$63,AQ$3),"")</f>
        <v/>
      </c>
      <c r="AR584" s="113" t="str">
        <f>IF(HLOOKUP($BT584,Prisudvikling!$CC$7:$KP$63,AR$3)&gt;0,HLOOKUP($BT584,Prisudvikling!$CC$7:$KP$63,AR$3),"")</f>
        <v xml:space="preserve"> </v>
      </c>
      <c r="AS584" s="113" t="str">
        <f>IF(HLOOKUP($BT584,Prisudvikling!$CC$7:$KP$63,AS$3)&gt;0,HLOOKUP($BT584,Prisudvikling!$CC$7:$KP$63,AS$3),"")</f>
        <v/>
      </c>
      <c r="AT584" s="113" t="str">
        <f>IF(HLOOKUP($BT584,Prisudvikling!$CC$7:$KP$63,AT$3)&gt;0,HLOOKUP($BT584,Prisudvikling!$CC$7:$KP$63,AT$3),"")</f>
        <v/>
      </c>
      <c r="AU584" s="113" t="str">
        <f>IF(HLOOKUP($BT584,Prisudvikling!$CC$7:$KP$63,AU$3)&gt;0,HLOOKUP($BT584,Prisudvikling!$CC$7:$KP$63,AU$3),"")</f>
        <v xml:space="preserve"> </v>
      </c>
      <c r="AV584" s="113" t="str">
        <f>IF(HLOOKUP($BT584,Prisudvikling!$CC$7:$KP$63,AV$3)&gt;0,HLOOKUP($BT584,Prisudvikling!$CC$7:$KP$63,AV$3),"")</f>
        <v/>
      </c>
      <c r="AW584" s="113" t="str">
        <f>IF(HLOOKUP($BT584,Prisudvikling!$CC$7:$KP$63,AW$3)&gt;0,HLOOKUP($BT584,Prisudvikling!$CC$7:$KP$63,AW$3),"")</f>
        <v/>
      </c>
      <c r="AX584" s="113" t="str">
        <f>IF(HLOOKUP($BT584,Prisudvikling!$CC$7:$KP$63,AX$3)&gt;0,HLOOKUP($BT584,Prisudvikling!$CC$7:$KP$63,AX$3),"")</f>
        <v xml:space="preserve"> </v>
      </c>
      <c r="BT584">
        <f t="shared" si="33"/>
        <v>261</v>
      </c>
    </row>
    <row r="585" spans="1:72" x14ac:dyDescent="0.2">
      <c r="A585" s="82">
        <f>IF(HLOOKUP($BT585,Prisudvikling!$CC$7:$KP$63,D$3)&gt;0,YEAR(C585),0)</f>
        <v>0</v>
      </c>
      <c r="B585" s="82">
        <f>IF(HLOOKUP($BT585,Prisudvikling!$CC$7:$KP$63,D$3)&gt;0,MONTH(C585),0)</f>
        <v>0</v>
      </c>
      <c r="C585" s="65" t="str">
        <f>IF(HLOOKUP($BT585,Prisudvikling!$CC$7:$KP$63,D$3)&gt;0,HLOOKUP($BT585,Prisudvikling!$CC$7:$KP$63,C$3),"")</f>
        <v/>
      </c>
      <c r="D585" s="105" t="str">
        <f>IF(HLOOKUP($BT585,Prisudvikling!$CC$7:$KP$63,D$3)&gt;0,HLOOKUP($BT585,Prisudvikling!$CC$7:$KP$63,D$3),"")</f>
        <v/>
      </c>
      <c r="E585" s="105" t="str">
        <f>IF(HLOOKUP($BT585,Prisudvikling!$CC$7:$KP$63,E$3)&gt;0,HLOOKUP($BT585,Prisudvikling!$CC$7:$KP$63,E$3),"")</f>
        <v/>
      </c>
      <c r="F585" s="105" t="str">
        <f>IF(HLOOKUP($BT585,Prisudvikling!$CC$7:$KP$63,F$3)&gt;0,HLOOKUP($BT585,Prisudvikling!$CC$7:$KP$63,F$3),"")</f>
        <v/>
      </c>
      <c r="G585" s="105" t="str">
        <f>IF(HLOOKUP($BT585,Prisudvikling!$CC$7:$KP$63,G$3)&gt;0,HLOOKUP($BT585,Prisudvikling!$CC$7:$KP$63,G$3),"")</f>
        <v/>
      </c>
      <c r="H585" s="105" t="str">
        <f>IF(HLOOKUP($BT585,Prisudvikling!$CC$7:$KP$63,H$3)&gt;0,HLOOKUP($BT585,Prisudvikling!$CC$7:$KP$63,H$3),"")</f>
        <v/>
      </c>
      <c r="I585" s="105" t="str">
        <f>IF(HLOOKUP($BT585,Prisudvikling!$CC$7:$KP$63,I$3)&gt;0,HLOOKUP($BT585,Prisudvikling!$CC$7:$KP$63,I$3),"")</f>
        <v/>
      </c>
      <c r="J585" s="105" t="str">
        <f>IF(HLOOKUP($BT585,Prisudvikling!$CC$7:$KP$63,J$3)&gt;0,HLOOKUP($BT585,Prisudvikling!$CC$7:$KP$63,J$3),"")</f>
        <v/>
      </c>
      <c r="K585" s="105" t="str">
        <f>IF(HLOOKUP($BT585,Prisudvikling!$CC$7:$KP$63,K$3)&gt;0,HLOOKUP($BT585,Prisudvikling!$CC$7:$KP$63,K$3),"")</f>
        <v/>
      </c>
      <c r="L585" s="105" t="str">
        <f>IF(HLOOKUP($BT585,Prisudvikling!$CC$7:$KP$63,L$3)&gt;0,HLOOKUP($BT585,Prisudvikling!$CC$7:$KP$63,L$3),"")</f>
        <v/>
      </c>
      <c r="M585" s="105" t="str">
        <f>IF(HLOOKUP($BT585,Prisudvikling!$CC$7:$KP$63,M$3)&gt;0,HLOOKUP($BT585,Prisudvikling!$CC$7:$KP$63,M$3),"")</f>
        <v/>
      </c>
      <c r="N585" s="105" t="str">
        <f>IF(HLOOKUP($BT585,Prisudvikling!$CC$7:$KP$63,N$3)&gt;0,HLOOKUP($BT585,Prisudvikling!$CC$7:$KP$63,N$3),"")</f>
        <v/>
      </c>
      <c r="O585" s="105" t="str">
        <f>IF(HLOOKUP($BT585,Prisudvikling!$CC$7:$KP$63,O$3)&gt;0,HLOOKUP($BT585,Prisudvikling!$CC$7:$KP$63,O$3),"")</f>
        <v/>
      </c>
      <c r="P585" s="105" t="str">
        <f>IF(HLOOKUP($BT585,Prisudvikling!$CC$7:$KP$63,P$3)&gt;0,HLOOKUP($BT585,Prisudvikling!$CC$7:$KP$63,P$3),"")</f>
        <v/>
      </c>
      <c r="Q585" s="105" t="str">
        <f>IF(HLOOKUP($BT585,Prisudvikling!$CC$7:$KP$63,Q$3)&gt;0,HLOOKUP($BT585,Prisudvikling!$CC$7:$KP$63,Q$3),"")</f>
        <v/>
      </c>
      <c r="R585" s="105" t="str">
        <f>IF(HLOOKUP($BT585,Prisudvikling!$CC$7:$KP$63,R$3)&gt;0,HLOOKUP($BT585,Prisudvikling!$CC$7:$KP$63,R$3),"")</f>
        <v/>
      </c>
      <c r="S585" s="105" t="str">
        <f>IF(HLOOKUP($BT585,Prisudvikling!$CC$7:$KP$63,S$3)&gt;0,HLOOKUP($BT585,Prisudvikling!$CC$7:$KP$63,S$3),"")</f>
        <v/>
      </c>
      <c r="T585" s="105" t="str">
        <f>IF(HLOOKUP($BT585,Prisudvikling!$CC$7:$KP$63,T$3)&gt;0,HLOOKUP($BT585,Prisudvikling!$CC$7:$KP$63,T$3),"")</f>
        <v/>
      </c>
      <c r="U585" s="105" t="str">
        <f>IF(HLOOKUP($BT585,Prisudvikling!$CC$7:$KP$63,U$3)&gt;0,HLOOKUP($BT585,Prisudvikling!$CC$7:$KP$63,U$3),"")</f>
        <v/>
      </c>
      <c r="V585" s="105" t="str">
        <f>IF(HLOOKUP($BT585,Prisudvikling!$CC$7:$KP$63,V$3)&gt;0,HLOOKUP($BT585,Prisudvikling!$CC$7:$KP$63,V$3),"")</f>
        <v/>
      </c>
      <c r="W585" s="105" t="str">
        <f>IF(HLOOKUP($BT585,Prisudvikling!$CC$7:$KP$63,W$3)&gt;0,HLOOKUP($BT585,Prisudvikling!$CC$7:$KP$63,W$3),"")</f>
        <v/>
      </c>
      <c r="X585" s="32" t="str">
        <f>IF(HLOOKUP($BT585,Prisudvikling!$CC$7:$KP$63,X$3)&gt;0,HLOOKUP($BT585,Prisudvikling!$CC$7:$KP$63,X$3),"")</f>
        <v/>
      </c>
      <c r="Y585" s="32" t="str">
        <f>IF(HLOOKUP($BT585,Prisudvikling!$CC$7:$KP$63,Y$3)&gt;0,HLOOKUP($BT585,Prisudvikling!$CC$7:$KP$63,Y$3),"")</f>
        <v/>
      </c>
      <c r="Z585" s="32" t="str">
        <f>IF(HLOOKUP($BT585,Prisudvikling!$CC$7:$KP$63,Z$3)&gt;0,HLOOKUP($BT585,Prisudvikling!$CC$7:$KP$63,Z$3),"")</f>
        <v/>
      </c>
      <c r="AA585" s="32" t="str">
        <f>IF(HLOOKUP($BT585,Prisudvikling!$CC$7:$KP$63,AA$3)&gt;0,HLOOKUP($BT585,Prisudvikling!$CC$7:$KP$63,AA$3),"")</f>
        <v/>
      </c>
      <c r="AB585" s="32" t="str">
        <f>IF(HLOOKUP($BT585,Prisudvikling!$CC$7:$KP$63,AB$3)&gt;0,HLOOKUP($BT585,Prisudvikling!$CC$7:$KP$63,AB$3),"")</f>
        <v/>
      </c>
      <c r="AC585" s="32" t="str">
        <f>IF(HLOOKUP($BT585,Prisudvikling!$CC$7:$KP$63,AC$3)&gt;0,HLOOKUP($BT585,Prisudvikling!$CC$7:$KP$63,AC$3),"")</f>
        <v/>
      </c>
      <c r="AD585" s="32" t="str">
        <f>IF(HLOOKUP($BT585,Prisudvikling!$CC$7:$KP$63,AD$3)&gt;0,HLOOKUP($BT585,Prisudvikling!$CC$7:$KP$63,AD$3),"")</f>
        <v/>
      </c>
      <c r="AE585" s="32" t="str">
        <f>IF(HLOOKUP($BT585,Prisudvikling!$CC$7:$KP$63,AE$3)&gt;0,HLOOKUP($BT585,Prisudvikling!$CC$7:$KP$63,AE$3),"")</f>
        <v/>
      </c>
      <c r="AF585" s="32" t="str">
        <f>IF(HLOOKUP($BT585,Prisudvikling!$CC$7:$KP$63,AF$3)&gt;0,HLOOKUP($BT585,Prisudvikling!$CC$7:$KP$63,AF$3),"")</f>
        <v xml:space="preserve"> </v>
      </c>
      <c r="AG585" s="32" t="str">
        <f>IF(HLOOKUP($BT585,Prisudvikling!$CC$7:$KP$63,AG$3)&gt;0,HLOOKUP($BT585,Prisudvikling!$CC$7:$KP$63,AG$3),"")</f>
        <v xml:space="preserve"> </v>
      </c>
      <c r="AH585" s="32" t="str">
        <f>IF(HLOOKUP($BT585,Prisudvikling!$CC$7:$KP$63,AH$3)&gt;0,HLOOKUP($BT585,Prisudvikling!$CC$7:$KP$63,AH$3),"")</f>
        <v xml:space="preserve"> </v>
      </c>
      <c r="AI585" s="32" t="str">
        <f>IF(HLOOKUP($BT585,Prisudvikling!$CC$7:$KP$63,AI$3)&gt;0,HLOOKUP($BT585,Prisudvikling!$CC$7:$KP$63,AI$3),"")</f>
        <v xml:space="preserve"> </v>
      </c>
      <c r="AJ585" s="32" t="str">
        <f>IF(HLOOKUP($BT585,Prisudvikling!$CC$7:$KP$63,AJ$3)&gt;0,HLOOKUP($BT585,Prisudvikling!$CC$7:$KP$63,AJ$3),"")</f>
        <v xml:space="preserve"> </v>
      </c>
      <c r="AK585" s="32" t="str">
        <f>IF(HLOOKUP($BT585,Prisudvikling!$CC$7:$KP$63,AK$3)&gt;0,HLOOKUP($BT585,Prisudvikling!$CC$7:$KP$63,AK$3),"")</f>
        <v xml:space="preserve"> </v>
      </c>
      <c r="AL585" s="32" t="str">
        <f>IF(HLOOKUP($BT585,Prisudvikling!$CC$7:$KP$63,AL$3)&gt;0,HLOOKUP($BT585,Prisudvikling!$CC$7:$KP$63,AL$3),"")</f>
        <v/>
      </c>
      <c r="AM585" s="32" t="str">
        <f>IF(HLOOKUP($BT585,Prisudvikling!$CC$7:$KP$63,AM$3)&gt;0,HLOOKUP($BT585,Prisudvikling!$CC$7:$KP$63,AM$3),"")</f>
        <v/>
      </c>
      <c r="AN585" s="113" t="str">
        <f>IF(HLOOKUP($BT585,Prisudvikling!$CC$7:$KP$63,AN$3)&gt;0,HLOOKUP($BT585,Prisudvikling!$CC$7:$KP$63,AN$3),"")</f>
        <v/>
      </c>
      <c r="AO585" s="113" t="str">
        <f>IF(HLOOKUP($BT585,Prisudvikling!$CC$7:$KP$63,AO$3)&gt;0,HLOOKUP($BT585,Prisudvikling!$CC$7:$KP$63,AO$3),"")</f>
        <v xml:space="preserve"> </v>
      </c>
      <c r="AP585" s="113" t="str">
        <f>IF(HLOOKUP($BT585,Prisudvikling!$CC$7:$KP$63,AP$3)&gt;0,HLOOKUP($BT585,Prisudvikling!$CC$7:$KP$63,AP$3),"")</f>
        <v/>
      </c>
      <c r="AQ585" s="113" t="str">
        <f>IF(HLOOKUP($BT585,Prisudvikling!$CC$7:$KP$63,AQ$3)&gt;0,HLOOKUP($BT585,Prisudvikling!$CC$7:$KP$63,AQ$3),"")</f>
        <v/>
      </c>
      <c r="AR585" s="113" t="str">
        <f>IF(HLOOKUP($BT585,Prisudvikling!$CC$7:$KP$63,AR$3)&gt;0,HLOOKUP($BT585,Prisudvikling!$CC$7:$KP$63,AR$3),"")</f>
        <v xml:space="preserve"> </v>
      </c>
      <c r="AS585" s="113" t="str">
        <f>IF(HLOOKUP($BT585,Prisudvikling!$CC$7:$KP$63,AS$3)&gt;0,HLOOKUP($BT585,Prisudvikling!$CC$7:$KP$63,AS$3),"")</f>
        <v/>
      </c>
      <c r="AT585" s="113" t="str">
        <f>IF(HLOOKUP($BT585,Prisudvikling!$CC$7:$KP$63,AT$3)&gt;0,HLOOKUP($BT585,Prisudvikling!$CC$7:$KP$63,AT$3),"")</f>
        <v/>
      </c>
      <c r="AU585" s="113" t="str">
        <f>IF(HLOOKUP($BT585,Prisudvikling!$CC$7:$KP$63,AU$3)&gt;0,HLOOKUP($BT585,Prisudvikling!$CC$7:$KP$63,AU$3),"")</f>
        <v xml:space="preserve"> </v>
      </c>
      <c r="AV585" s="113" t="str">
        <f>IF(HLOOKUP($BT585,Prisudvikling!$CC$7:$KP$63,AV$3)&gt;0,HLOOKUP($BT585,Prisudvikling!$CC$7:$KP$63,AV$3),"")</f>
        <v/>
      </c>
      <c r="AW585" s="113" t="str">
        <f>IF(HLOOKUP($BT585,Prisudvikling!$CC$7:$KP$63,AW$3)&gt;0,HLOOKUP($BT585,Prisudvikling!$CC$7:$KP$63,AW$3),"")</f>
        <v/>
      </c>
      <c r="AX585" s="113" t="str">
        <f>IF(HLOOKUP($BT585,Prisudvikling!$CC$7:$KP$63,AX$3)&gt;0,HLOOKUP($BT585,Prisudvikling!$CC$7:$KP$63,AX$3),"")</f>
        <v xml:space="preserve"> </v>
      </c>
      <c r="BT585">
        <f t="shared" si="33"/>
        <v>262</v>
      </c>
    </row>
    <row r="586" spans="1:72" x14ac:dyDescent="0.2">
      <c r="A586" s="82">
        <f>IF(HLOOKUP($BT586,Prisudvikling!$CC$7:$KP$63,D$3)&gt;0,YEAR(C586),0)</f>
        <v>0</v>
      </c>
      <c r="B586" s="82">
        <f>IF(HLOOKUP($BT586,Prisudvikling!$CC$7:$KP$63,D$3)&gt;0,MONTH(C586),0)</f>
        <v>0</v>
      </c>
      <c r="C586" s="65" t="str">
        <f>IF(HLOOKUP($BT586,Prisudvikling!$CC$7:$KP$63,D$3)&gt;0,HLOOKUP($BT586,Prisudvikling!$CC$7:$KP$63,C$3),"")</f>
        <v/>
      </c>
      <c r="D586" s="105" t="str">
        <f>IF(HLOOKUP($BT586,Prisudvikling!$CC$7:$KP$63,D$3)&gt;0,HLOOKUP($BT586,Prisudvikling!$CC$7:$KP$63,D$3),"")</f>
        <v/>
      </c>
      <c r="E586" s="105" t="str">
        <f>IF(HLOOKUP($BT586,Prisudvikling!$CC$7:$KP$63,E$3)&gt;0,HLOOKUP($BT586,Prisudvikling!$CC$7:$KP$63,E$3),"")</f>
        <v/>
      </c>
      <c r="F586" s="105" t="str">
        <f>IF(HLOOKUP($BT586,Prisudvikling!$CC$7:$KP$63,F$3)&gt;0,HLOOKUP($BT586,Prisudvikling!$CC$7:$KP$63,F$3),"")</f>
        <v/>
      </c>
      <c r="G586" s="105" t="str">
        <f>IF(HLOOKUP($BT586,Prisudvikling!$CC$7:$KP$63,G$3)&gt;0,HLOOKUP($BT586,Prisudvikling!$CC$7:$KP$63,G$3),"")</f>
        <v/>
      </c>
      <c r="H586" s="105" t="str">
        <f>IF(HLOOKUP($BT586,Prisudvikling!$CC$7:$KP$63,H$3)&gt;0,HLOOKUP($BT586,Prisudvikling!$CC$7:$KP$63,H$3),"")</f>
        <v/>
      </c>
      <c r="I586" s="105" t="str">
        <f>IF(HLOOKUP($BT586,Prisudvikling!$CC$7:$KP$63,I$3)&gt;0,HLOOKUP($BT586,Prisudvikling!$CC$7:$KP$63,I$3),"")</f>
        <v/>
      </c>
      <c r="J586" s="105" t="str">
        <f>IF(HLOOKUP($BT586,Prisudvikling!$CC$7:$KP$63,J$3)&gt;0,HLOOKUP($BT586,Prisudvikling!$CC$7:$KP$63,J$3),"")</f>
        <v/>
      </c>
      <c r="K586" s="105" t="str">
        <f>IF(HLOOKUP($BT586,Prisudvikling!$CC$7:$KP$63,K$3)&gt;0,HLOOKUP($BT586,Prisudvikling!$CC$7:$KP$63,K$3),"")</f>
        <v/>
      </c>
      <c r="L586" s="105" t="str">
        <f>IF(HLOOKUP($BT586,Prisudvikling!$CC$7:$KP$63,L$3)&gt;0,HLOOKUP($BT586,Prisudvikling!$CC$7:$KP$63,L$3),"")</f>
        <v/>
      </c>
      <c r="M586" s="105" t="str">
        <f>IF(HLOOKUP($BT586,Prisudvikling!$CC$7:$KP$63,M$3)&gt;0,HLOOKUP($BT586,Prisudvikling!$CC$7:$KP$63,M$3),"")</f>
        <v/>
      </c>
      <c r="N586" s="105" t="str">
        <f>IF(HLOOKUP($BT586,Prisudvikling!$CC$7:$KP$63,N$3)&gt;0,HLOOKUP($BT586,Prisudvikling!$CC$7:$KP$63,N$3),"")</f>
        <v/>
      </c>
      <c r="O586" s="105" t="str">
        <f>IF(HLOOKUP($BT586,Prisudvikling!$CC$7:$KP$63,O$3)&gt;0,HLOOKUP($BT586,Prisudvikling!$CC$7:$KP$63,O$3),"")</f>
        <v/>
      </c>
      <c r="P586" s="105" t="str">
        <f>IF(HLOOKUP($BT586,Prisudvikling!$CC$7:$KP$63,P$3)&gt;0,HLOOKUP($BT586,Prisudvikling!$CC$7:$KP$63,P$3),"")</f>
        <v/>
      </c>
      <c r="Q586" s="105" t="str">
        <f>IF(HLOOKUP($BT586,Prisudvikling!$CC$7:$KP$63,Q$3)&gt;0,HLOOKUP($BT586,Prisudvikling!$CC$7:$KP$63,Q$3),"")</f>
        <v/>
      </c>
      <c r="R586" s="105" t="str">
        <f>IF(HLOOKUP($BT586,Prisudvikling!$CC$7:$KP$63,R$3)&gt;0,HLOOKUP($BT586,Prisudvikling!$CC$7:$KP$63,R$3),"")</f>
        <v/>
      </c>
      <c r="S586" s="105" t="str">
        <f>IF(HLOOKUP($BT586,Prisudvikling!$CC$7:$KP$63,S$3)&gt;0,HLOOKUP($BT586,Prisudvikling!$CC$7:$KP$63,S$3),"")</f>
        <v/>
      </c>
      <c r="T586" s="105" t="str">
        <f>IF(HLOOKUP($BT586,Prisudvikling!$CC$7:$KP$63,T$3)&gt;0,HLOOKUP($BT586,Prisudvikling!$CC$7:$KP$63,T$3),"")</f>
        <v/>
      </c>
      <c r="U586" s="105" t="str">
        <f>IF(HLOOKUP($BT586,Prisudvikling!$CC$7:$KP$63,U$3)&gt;0,HLOOKUP($BT586,Prisudvikling!$CC$7:$KP$63,U$3),"")</f>
        <v/>
      </c>
      <c r="V586" s="105" t="str">
        <f>IF(HLOOKUP($BT586,Prisudvikling!$CC$7:$KP$63,V$3)&gt;0,HLOOKUP($BT586,Prisudvikling!$CC$7:$KP$63,V$3),"")</f>
        <v/>
      </c>
      <c r="W586" s="105" t="str">
        <f>IF(HLOOKUP($BT586,Prisudvikling!$CC$7:$KP$63,W$3)&gt;0,HLOOKUP($BT586,Prisudvikling!$CC$7:$KP$63,W$3),"")</f>
        <v/>
      </c>
      <c r="X586" s="32" t="str">
        <f>IF(HLOOKUP($BT586,Prisudvikling!$CC$7:$KP$63,X$3)&gt;0,HLOOKUP($BT586,Prisudvikling!$CC$7:$KP$63,X$3),"")</f>
        <v/>
      </c>
      <c r="Y586" s="32" t="str">
        <f>IF(HLOOKUP($BT586,Prisudvikling!$CC$7:$KP$63,Y$3)&gt;0,HLOOKUP($BT586,Prisudvikling!$CC$7:$KP$63,Y$3),"")</f>
        <v/>
      </c>
      <c r="Z586" s="32" t="str">
        <f>IF(HLOOKUP($BT586,Prisudvikling!$CC$7:$KP$63,Z$3)&gt;0,HLOOKUP($BT586,Prisudvikling!$CC$7:$KP$63,Z$3),"")</f>
        <v/>
      </c>
      <c r="AA586" s="32" t="str">
        <f>IF(HLOOKUP($BT586,Prisudvikling!$CC$7:$KP$63,AA$3)&gt;0,HLOOKUP($BT586,Prisudvikling!$CC$7:$KP$63,AA$3),"")</f>
        <v/>
      </c>
      <c r="AB586" s="32" t="str">
        <f>IF(HLOOKUP($BT586,Prisudvikling!$CC$7:$KP$63,AB$3)&gt;0,HLOOKUP($BT586,Prisudvikling!$CC$7:$KP$63,AB$3),"")</f>
        <v/>
      </c>
      <c r="AC586" s="32" t="str">
        <f>IF(HLOOKUP($BT586,Prisudvikling!$CC$7:$KP$63,AC$3)&gt;0,HLOOKUP($BT586,Prisudvikling!$CC$7:$KP$63,AC$3),"")</f>
        <v/>
      </c>
      <c r="AD586" s="32" t="str">
        <f>IF(HLOOKUP($BT586,Prisudvikling!$CC$7:$KP$63,AD$3)&gt;0,HLOOKUP($BT586,Prisudvikling!$CC$7:$KP$63,AD$3),"")</f>
        <v/>
      </c>
      <c r="AE586" s="32" t="str">
        <f>IF(HLOOKUP($BT586,Prisudvikling!$CC$7:$KP$63,AE$3)&gt;0,HLOOKUP($BT586,Prisudvikling!$CC$7:$KP$63,AE$3),"")</f>
        <v/>
      </c>
      <c r="AF586" s="32" t="str">
        <f>IF(HLOOKUP($BT586,Prisudvikling!$CC$7:$KP$63,AF$3)&gt;0,HLOOKUP($BT586,Prisudvikling!$CC$7:$KP$63,AF$3),"")</f>
        <v xml:space="preserve"> </v>
      </c>
      <c r="AG586" s="32" t="str">
        <f>IF(HLOOKUP($BT586,Prisudvikling!$CC$7:$KP$63,AG$3)&gt;0,HLOOKUP($BT586,Prisudvikling!$CC$7:$KP$63,AG$3),"")</f>
        <v xml:space="preserve"> </v>
      </c>
      <c r="AH586" s="32" t="str">
        <f>IF(HLOOKUP($BT586,Prisudvikling!$CC$7:$KP$63,AH$3)&gt;0,HLOOKUP($BT586,Prisudvikling!$CC$7:$KP$63,AH$3),"")</f>
        <v xml:space="preserve"> </v>
      </c>
      <c r="AI586" s="32" t="str">
        <f>IF(HLOOKUP($BT586,Prisudvikling!$CC$7:$KP$63,AI$3)&gt;0,HLOOKUP($BT586,Prisudvikling!$CC$7:$KP$63,AI$3),"")</f>
        <v xml:space="preserve"> </v>
      </c>
      <c r="AJ586" s="32" t="str">
        <f>IF(HLOOKUP($BT586,Prisudvikling!$CC$7:$KP$63,AJ$3)&gt;0,HLOOKUP($BT586,Prisudvikling!$CC$7:$KP$63,AJ$3),"")</f>
        <v xml:space="preserve"> </v>
      </c>
      <c r="AK586" s="32" t="str">
        <f>IF(HLOOKUP($BT586,Prisudvikling!$CC$7:$KP$63,AK$3)&gt;0,HLOOKUP($BT586,Prisudvikling!$CC$7:$KP$63,AK$3),"")</f>
        <v xml:space="preserve"> </v>
      </c>
      <c r="AL586" s="32" t="str">
        <f>IF(HLOOKUP($BT586,Prisudvikling!$CC$7:$KP$63,AL$3)&gt;0,HLOOKUP($BT586,Prisudvikling!$CC$7:$KP$63,AL$3),"")</f>
        <v/>
      </c>
      <c r="AM586" s="32" t="str">
        <f>IF(HLOOKUP($BT586,Prisudvikling!$CC$7:$KP$63,AM$3)&gt;0,HLOOKUP($BT586,Prisudvikling!$CC$7:$KP$63,AM$3),"")</f>
        <v/>
      </c>
      <c r="AN586" s="113" t="str">
        <f>IF(HLOOKUP($BT586,Prisudvikling!$CC$7:$KP$63,AN$3)&gt;0,HLOOKUP($BT586,Prisudvikling!$CC$7:$KP$63,AN$3),"")</f>
        <v/>
      </c>
      <c r="AO586" s="113" t="str">
        <f>IF(HLOOKUP($BT586,Prisudvikling!$CC$7:$KP$63,AO$3)&gt;0,HLOOKUP($BT586,Prisudvikling!$CC$7:$KP$63,AO$3),"")</f>
        <v xml:space="preserve"> </v>
      </c>
      <c r="AP586" s="113" t="str">
        <f>IF(HLOOKUP($BT586,Prisudvikling!$CC$7:$KP$63,AP$3)&gt;0,HLOOKUP($BT586,Prisudvikling!$CC$7:$KP$63,AP$3),"")</f>
        <v/>
      </c>
      <c r="AQ586" s="113" t="str">
        <f>IF(HLOOKUP($BT586,Prisudvikling!$CC$7:$KP$63,AQ$3)&gt;0,HLOOKUP($BT586,Prisudvikling!$CC$7:$KP$63,AQ$3),"")</f>
        <v/>
      </c>
      <c r="AR586" s="113" t="str">
        <f>IF(HLOOKUP($BT586,Prisudvikling!$CC$7:$KP$63,AR$3)&gt;0,HLOOKUP($BT586,Prisudvikling!$CC$7:$KP$63,AR$3),"")</f>
        <v xml:space="preserve"> </v>
      </c>
      <c r="AS586" s="113" t="str">
        <f>IF(HLOOKUP($BT586,Prisudvikling!$CC$7:$KP$63,AS$3)&gt;0,HLOOKUP($BT586,Prisudvikling!$CC$7:$KP$63,AS$3),"")</f>
        <v/>
      </c>
      <c r="AT586" s="113" t="str">
        <f>IF(HLOOKUP($BT586,Prisudvikling!$CC$7:$KP$63,AT$3)&gt;0,HLOOKUP($BT586,Prisudvikling!$CC$7:$KP$63,AT$3),"")</f>
        <v/>
      </c>
      <c r="AU586" s="113" t="str">
        <f>IF(HLOOKUP($BT586,Prisudvikling!$CC$7:$KP$63,AU$3)&gt;0,HLOOKUP($BT586,Prisudvikling!$CC$7:$KP$63,AU$3),"")</f>
        <v xml:space="preserve"> </v>
      </c>
      <c r="AV586" s="113" t="str">
        <f>IF(HLOOKUP($BT586,Prisudvikling!$CC$7:$KP$63,AV$3)&gt;0,HLOOKUP($BT586,Prisudvikling!$CC$7:$KP$63,AV$3),"")</f>
        <v/>
      </c>
      <c r="AW586" s="113" t="str">
        <f>IF(HLOOKUP($BT586,Prisudvikling!$CC$7:$KP$63,AW$3)&gt;0,HLOOKUP($BT586,Prisudvikling!$CC$7:$KP$63,AW$3),"")</f>
        <v/>
      </c>
      <c r="AX586" s="113" t="str">
        <f>IF(HLOOKUP($BT586,Prisudvikling!$CC$7:$KP$63,AX$3)&gt;0,HLOOKUP($BT586,Prisudvikling!$CC$7:$KP$63,AX$3),"")</f>
        <v xml:space="preserve"> </v>
      </c>
      <c r="BT586">
        <f t="shared" si="33"/>
        <v>263</v>
      </c>
    </row>
    <row r="587" spans="1:72" x14ac:dyDescent="0.2">
      <c r="A587" s="82">
        <f>IF(HLOOKUP($BT587,Prisudvikling!$CC$7:$KP$63,D$3)&gt;0,YEAR(C587),0)</f>
        <v>0</v>
      </c>
      <c r="B587" s="82">
        <f>IF(HLOOKUP($BT587,Prisudvikling!$CC$7:$KP$63,D$3)&gt;0,MONTH(C587),0)</f>
        <v>0</v>
      </c>
      <c r="C587" s="65" t="str">
        <f>IF(HLOOKUP($BT587,Prisudvikling!$CC$7:$KP$63,D$3)&gt;0,HLOOKUP($BT587,Prisudvikling!$CC$7:$KP$63,C$3),"")</f>
        <v/>
      </c>
      <c r="D587" s="105" t="str">
        <f>IF(HLOOKUP($BT587,Prisudvikling!$CC$7:$KP$63,D$3)&gt;0,HLOOKUP($BT587,Prisudvikling!$CC$7:$KP$63,D$3),"")</f>
        <v/>
      </c>
      <c r="E587" s="105" t="str">
        <f>IF(HLOOKUP($BT587,Prisudvikling!$CC$7:$KP$63,E$3)&gt;0,HLOOKUP($BT587,Prisudvikling!$CC$7:$KP$63,E$3),"")</f>
        <v/>
      </c>
      <c r="F587" s="105" t="str">
        <f>IF(HLOOKUP($BT587,Prisudvikling!$CC$7:$KP$63,F$3)&gt;0,HLOOKUP($BT587,Prisudvikling!$CC$7:$KP$63,F$3),"")</f>
        <v/>
      </c>
      <c r="G587" s="105" t="str">
        <f>IF(HLOOKUP($BT587,Prisudvikling!$CC$7:$KP$63,G$3)&gt;0,HLOOKUP($BT587,Prisudvikling!$CC$7:$KP$63,G$3),"")</f>
        <v/>
      </c>
      <c r="H587" s="105" t="str">
        <f>IF(HLOOKUP($BT587,Prisudvikling!$CC$7:$KP$63,H$3)&gt;0,HLOOKUP($BT587,Prisudvikling!$CC$7:$KP$63,H$3),"")</f>
        <v/>
      </c>
      <c r="I587" s="105" t="str">
        <f>IF(HLOOKUP($BT587,Prisudvikling!$CC$7:$KP$63,I$3)&gt;0,HLOOKUP($BT587,Prisudvikling!$CC$7:$KP$63,I$3),"")</f>
        <v/>
      </c>
      <c r="J587" s="105" t="str">
        <f>IF(HLOOKUP($BT587,Prisudvikling!$CC$7:$KP$63,J$3)&gt;0,HLOOKUP($BT587,Prisudvikling!$CC$7:$KP$63,J$3),"")</f>
        <v/>
      </c>
      <c r="K587" s="105" t="str">
        <f>IF(HLOOKUP($BT587,Prisudvikling!$CC$7:$KP$63,K$3)&gt;0,HLOOKUP($BT587,Prisudvikling!$CC$7:$KP$63,K$3),"")</f>
        <v/>
      </c>
      <c r="L587" s="105" t="str">
        <f>IF(HLOOKUP($BT587,Prisudvikling!$CC$7:$KP$63,L$3)&gt;0,HLOOKUP($BT587,Prisudvikling!$CC$7:$KP$63,L$3),"")</f>
        <v/>
      </c>
      <c r="M587" s="105" t="str">
        <f>IF(HLOOKUP($BT587,Prisudvikling!$CC$7:$KP$63,M$3)&gt;0,HLOOKUP($BT587,Prisudvikling!$CC$7:$KP$63,M$3),"")</f>
        <v/>
      </c>
      <c r="N587" s="105" t="str">
        <f>IF(HLOOKUP($BT587,Prisudvikling!$CC$7:$KP$63,N$3)&gt;0,HLOOKUP($BT587,Prisudvikling!$CC$7:$KP$63,N$3),"")</f>
        <v/>
      </c>
      <c r="O587" s="105" t="str">
        <f>IF(HLOOKUP($BT587,Prisudvikling!$CC$7:$KP$63,O$3)&gt;0,HLOOKUP($BT587,Prisudvikling!$CC$7:$KP$63,O$3),"")</f>
        <v/>
      </c>
      <c r="P587" s="105" t="str">
        <f>IF(HLOOKUP($BT587,Prisudvikling!$CC$7:$KP$63,P$3)&gt;0,HLOOKUP($BT587,Prisudvikling!$CC$7:$KP$63,P$3),"")</f>
        <v/>
      </c>
      <c r="Q587" s="105" t="str">
        <f>IF(HLOOKUP($BT587,Prisudvikling!$CC$7:$KP$63,Q$3)&gt;0,HLOOKUP($BT587,Prisudvikling!$CC$7:$KP$63,Q$3),"")</f>
        <v/>
      </c>
      <c r="R587" s="105" t="str">
        <f>IF(HLOOKUP($BT587,Prisudvikling!$CC$7:$KP$63,R$3)&gt;0,HLOOKUP($BT587,Prisudvikling!$CC$7:$KP$63,R$3),"")</f>
        <v/>
      </c>
      <c r="S587" s="105" t="str">
        <f>IF(HLOOKUP($BT587,Prisudvikling!$CC$7:$KP$63,S$3)&gt;0,HLOOKUP($BT587,Prisudvikling!$CC$7:$KP$63,S$3),"")</f>
        <v/>
      </c>
      <c r="T587" s="105" t="str">
        <f>IF(HLOOKUP($BT587,Prisudvikling!$CC$7:$KP$63,T$3)&gt;0,HLOOKUP($BT587,Prisudvikling!$CC$7:$KP$63,T$3),"")</f>
        <v/>
      </c>
      <c r="U587" s="105" t="str">
        <f>IF(HLOOKUP($BT587,Prisudvikling!$CC$7:$KP$63,U$3)&gt;0,HLOOKUP($BT587,Prisudvikling!$CC$7:$KP$63,U$3),"")</f>
        <v/>
      </c>
      <c r="V587" s="105" t="str">
        <f>IF(HLOOKUP($BT587,Prisudvikling!$CC$7:$KP$63,V$3)&gt;0,HLOOKUP($BT587,Prisudvikling!$CC$7:$KP$63,V$3),"")</f>
        <v/>
      </c>
      <c r="W587" s="105" t="str">
        <f>IF(HLOOKUP($BT587,Prisudvikling!$CC$7:$KP$63,W$3)&gt;0,HLOOKUP($BT587,Prisudvikling!$CC$7:$KP$63,W$3),"")</f>
        <v/>
      </c>
      <c r="X587" s="32" t="str">
        <f>IF(HLOOKUP($BT587,Prisudvikling!$CC$7:$KP$63,X$3)&gt;0,HLOOKUP($BT587,Prisudvikling!$CC$7:$KP$63,X$3),"")</f>
        <v/>
      </c>
      <c r="Y587" s="32" t="str">
        <f>IF(HLOOKUP($BT587,Prisudvikling!$CC$7:$KP$63,Y$3)&gt;0,HLOOKUP($BT587,Prisudvikling!$CC$7:$KP$63,Y$3),"")</f>
        <v/>
      </c>
      <c r="Z587" s="32" t="str">
        <f>IF(HLOOKUP($BT587,Prisudvikling!$CC$7:$KP$63,Z$3)&gt;0,HLOOKUP($BT587,Prisudvikling!$CC$7:$KP$63,Z$3),"")</f>
        <v/>
      </c>
      <c r="AA587" s="32" t="str">
        <f>IF(HLOOKUP($BT587,Prisudvikling!$CC$7:$KP$63,AA$3)&gt;0,HLOOKUP($BT587,Prisudvikling!$CC$7:$KP$63,AA$3),"")</f>
        <v/>
      </c>
      <c r="AB587" s="32" t="str">
        <f>IF(HLOOKUP($BT587,Prisudvikling!$CC$7:$KP$63,AB$3)&gt;0,HLOOKUP($BT587,Prisudvikling!$CC$7:$KP$63,AB$3),"")</f>
        <v/>
      </c>
      <c r="AC587" s="32" t="str">
        <f>IF(HLOOKUP($BT587,Prisudvikling!$CC$7:$KP$63,AC$3)&gt;0,HLOOKUP($BT587,Prisudvikling!$CC$7:$KP$63,AC$3),"")</f>
        <v/>
      </c>
      <c r="AD587" s="32" t="str">
        <f>IF(HLOOKUP($BT587,Prisudvikling!$CC$7:$KP$63,AD$3)&gt;0,HLOOKUP($BT587,Prisudvikling!$CC$7:$KP$63,AD$3),"")</f>
        <v/>
      </c>
      <c r="AE587" s="32" t="str">
        <f>IF(HLOOKUP($BT587,Prisudvikling!$CC$7:$KP$63,AE$3)&gt;0,HLOOKUP($BT587,Prisudvikling!$CC$7:$KP$63,AE$3),"")</f>
        <v/>
      </c>
      <c r="AF587" s="32" t="str">
        <f>IF(HLOOKUP($BT587,Prisudvikling!$CC$7:$KP$63,AF$3)&gt;0,HLOOKUP($BT587,Prisudvikling!$CC$7:$KP$63,AF$3),"")</f>
        <v xml:space="preserve"> </v>
      </c>
      <c r="AG587" s="32" t="str">
        <f>IF(HLOOKUP($BT587,Prisudvikling!$CC$7:$KP$63,AG$3)&gt;0,HLOOKUP($BT587,Prisudvikling!$CC$7:$KP$63,AG$3),"")</f>
        <v xml:space="preserve"> </v>
      </c>
      <c r="AH587" s="32" t="str">
        <f>IF(HLOOKUP($BT587,Prisudvikling!$CC$7:$KP$63,AH$3)&gt;0,HLOOKUP($BT587,Prisudvikling!$CC$7:$KP$63,AH$3),"")</f>
        <v xml:space="preserve"> </v>
      </c>
      <c r="AI587" s="32" t="str">
        <f>IF(HLOOKUP($BT587,Prisudvikling!$CC$7:$KP$63,AI$3)&gt;0,HLOOKUP($BT587,Prisudvikling!$CC$7:$KP$63,AI$3),"")</f>
        <v xml:space="preserve"> </v>
      </c>
      <c r="AJ587" s="32" t="str">
        <f>IF(HLOOKUP($BT587,Prisudvikling!$CC$7:$KP$63,AJ$3)&gt;0,HLOOKUP($BT587,Prisudvikling!$CC$7:$KP$63,AJ$3),"")</f>
        <v xml:space="preserve"> </v>
      </c>
      <c r="AK587" s="32" t="str">
        <f>IF(HLOOKUP($BT587,Prisudvikling!$CC$7:$KP$63,AK$3)&gt;0,HLOOKUP($BT587,Prisudvikling!$CC$7:$KP$63,AK$3),"")</f>
        <v xml:space="preserve"> </v>
      </c>
      <c r="AL587" s="32" t="str">
        <f>IF(HLOOKUP($BT587,Prisudvikling!$CC$7:$KP$63,AL$3)&gt;0,HLOOKUP($BT587,Prisudvikling!$CC$7:$KP$63,AL$3),"")</f>
        <v/>
      </c>
      <c r="AM587" s="32" t="str">
        <f>IF(HLOOKUP($BT587,Prisudvikling!$CC$7:$KP$63,AM$3)&gt;0,HLOOKUP($BT587,Prisudvikling!$CC$7:$KP$63,AM$3),"")</f>
        <v/>
      </c>
      <c r="AN587" s="113" t="str">
        <f>IF(HLOOKUP($BT587,Prisudvikling!$CC$7:$KP$63,AN$3)&gt;0,HLOOKUP($BT587,Prisudvikling!$CC$7:$KP$63,AN$3),"")</f>
        <v/>
      </c>
      <c r="AO587" s="113" t="str">
        <f>IF(HLOOKUP($BT587,Prisudvikling!$CC$7:$KP$63,AO$3)&gt;0,HLOOKUP($BT587,Prisudvikling!$CC$7:$KP$63,AO$3),"")</f>
        <v xml:space="preserve"> </v>
      </c>
      <c r="AP587" s="113" t="str">
        <f>IF(HLOOKUP($BT587,Prisudvikling!$CC$7:$KP$63,AP$3)&gt;0,HLOOKUP($BT587,Prisudvikling!$CC$7:$KP$63,AP$3),"")</f>
        <v/>
      </c>
      <c r="AQ587" s="113" t="str">
        <f>IF(HLOOKUP($BT587,Prisudvikling!$CC$7:$KP$63,AQ$3)&gt;0,HLOOKUP($BT587,Prisudvikling!$CC$7:$KP$63,AQ$3),"")</f>
        <v/>
      </c>
      <c r="AR587" s="113" t="str">
        <f>IF(HLOOKUP($BT587,Prisudvikling!$CC$7:$KP$63,AR$3)&gt;0,HLOOKUP($BT587,Prisudvikling!$CC$7:$KP$63,AR$3),"")</f>
        <v xml:space="preserve"> </v>
      </c>
      <c r="AS587" s="113" t="str">
        <f>IF(HLOOKUP($BT587,Prisudvikling!$CC$7:$KP$63,AS$3)&gt;0,HLOOKUP($BT587,Prisudvikling!$CC$7:$KP$63,AS$3),"")</f>
        <v/>
      </c>
      <c r="AT587" s="113" t="str">
        <f>IF(HLOOKUP($BT587,Prisudvikling!$CC$7:$KP$63,AT$3)&gt;0,HLOOKUP($BT587,Prisudvikling!$CC$7:$KP$63,AT$3),"")</f>
        <v/>
      </c>
      <c r="AU587" s="113" t="str">
        <f>IF(HLOOKUP($BT587,Prisudvikling!$CC$7:$KP$63,AU$3)&gt;0,HLOOKUP($BT587,Prisudvikling!$CC$7:$KP$63,AU$3),"")</f>
        <v xml:space="preserve"> </v>
      </c>
      <c r="AV587" s="113" t="str">
        <f>IF(HLOOKUP($BT587,Prisudvikling!$CC$7:$KP$63,AV$3)&gt;0,HLOOKUP($BT587,Prisudvikling!$CC$7:$KP$63,AV$3),"")</f>
        <v/>
      </c>
      <c r="AW587" s="113" t="str">
        <f>IF(HLOOKUP($BT587,Prisudvikling!$CC$7:$KP$63,AW$3)&gt;0,HLOOKUP($BT587,Prisudvikling!$CC$7:$KP$63,AW$3),"")</f>
        <v/>
      </c>
      <c r="AX587" s="113" t="str">
        <f>IF(HLOOKUP($BT587,Prisudvikling!$CC$7:$KP$63,AX$3)&gt;0,HLOOKUP($BT587,Prisudvikling!$CC$7:$KP$63,AX$3),"")</f>
        <v xml:space="preserve"> </v>
      </c>
      <c r="BT587">
        <f t="shared" si="33"/>
        <v>264</v>
      </c>
    </row>
    <row r="588" spans="1:72" x14ac:dyDescent="0.2">
      <c r="A588" s="82">
        <f>IF(HLOOKUP($BT588,Prisudvikling!$CC$7:$KP$63,D$3)&gt;0,YEAR(C588),0)</f>
        <v>0</v>
      </c>
      <c r="B588" s="82">
        <f>IF(HLOOKUP($BT588,Prisudvikling!$CC$7:$KP$63,D$3)&gt;0,MONTH(C588),0)</f>
        <v>0</v>
      </c>
      <c r="C588" s="65" t="str">
        <f>IF(HLOOKUP($BT588,Prisudvikling!$CC$7:$KP$63,D$3)&gt;0,HLOOKUP($BT588,Prisudvikling!$CC$7:$KP$63,C$3),"")</f>
        <v/>
      </c>
      <c r="D588" s="105" t="str">
        <f>IF(HLOOKUP($BT588,Prisudvikling!$CC$7:$KP$63,D$3)&gt;0,HLOOKUP($BT588,Prisudvikling!$CC$7:$KP$63,D$3),"")</f>
        <v/>
      </c>
      <c r="E588" s="105" t="str">
        <f>IF(HLOOKUP($BT588,Prisudvikling!$CC$7:$KP$63,E$3)&gt;0,HLOOKUP($BT588,Prisudvikling!$CC$7:$KP$63,E$3),"")</f>
        <v/>
      </c>
      <c r="F588" s="105" t="str">
        <f>IF(HLOOKUP($BT588,Prisudvikling!$CC$7:$KP$63,F$3)&gt;0,HLOOKUP($BT588,Prisudvikling!$CC$7:$KP$63,F$3),"")</f>
        <v/>
      </c>
      <c r="G588" s="105" t="str">
        <f>IF(HLOOKUP($BT588,Prisudvikling!$CC$7:$KP$63,G$3)&gt;0,HLOOKUP($BT588,Prisudvikling!$CC$7:$KP$63,G$3),"")</f>
        <v/>
      </c>
      <c r="H588" s="105" t="str">
        <f>IF(HLOOKUP($BT588,Prisudvikling!$CC$7:$KP$63,H$3)&gt;0,HLOOKUP($BT588,Prisudvikling!$CC$7:$KP$63,H$3),"")</f>
        <v/>
      </c>
      <c r="I588" s="105" t="str">
        <f>IF(HLOOKUP($BT588,Prisudvikling!$CC$7:$KP$63,I$3)&gt;0,HLOOKUP($BT588,Prisudvikling!$CC$7:$KP$63,I$3),"")</f>
        <v/>
      </c>
      <c r="J588" s="105" t="str">
        <f>IF(HLOOKUP($BT588,Prisudvikling!$CC$7:$KP$63,J$3)&gt;0,HLOOKUP($BT588,Prisudvikling!$CC$7:$KP$63,J$3),"")</f>
        <v/>
      </c>
      <c r="K588" s="105" t="str">
        <f>IF(HLOOKUP($BT588,Prisudvikling!$CC$7:$KP$63,K$3)&gt;0,HLOOKUP($BT588,Prisudvikling!$CC$7:$KP$63,K$3),"")</f>
        <v/>
      </c>
      <c r="L588" s="105" t="str">
        <f>IF(HLOOKUP($BT588,Prisudvikling!$CC$7:$KP$63,L$3)&gt;0,HLOOKUP($BT588,Prisudvikling!$CC$7:$KP$63,L$3),"")</f>
        <v/>
      </c>
      <c r="M588" s="105" t="str">
        <f>IF(HLOOKUP($BT588,Prisudvikling!$CC$7:$KP$63,M$3)&gt;0,HLOOKUP($BT588,Prisudvikling!$CC$7:$KP$63,M$3),"")</f>
        <v/>
      </c>
      <c r="N588" s="105" t="str">
        <f>IF(HLOOKUP($BT588,Prisudvikling!$CC$7:$KP$63,N$3)&gt;0,HLOOKUP($BT588,Prisudvikling!$CC$7:$KP$63,N$3),"")</f>
        <v/>
      </c>
      <c r="O588" s="105" t="str">
        <f>IF(HLOOKUP($BT588,Prisudvikling!$CC$7:$KP$63,O$3)&gt;0,HLOOKUP($BT588,Prisudvikling!$CC$7:$KP$63,O$3),"")</f>
        <v/>
      </c>
      <c r="P588" s="105" t="str">
        <f>IF(HLOOKUP($BT588,Prisudvikling!$CC$7:$KP$63,P$3)&gt;0,HLOOKUP($BT588,Prisudvikling!$CC$7:$KP$63,P$3),"")</f>
        <v/>
      </c>
      <c r="Q588" s="105" t="str">
        <f>IF(HLOOKUP($BT588,Prisudvikling!$CC$7:$KP$63,Q$3)&gt;0,HLOOKUP($BT588,Prisudvikling!$CC$7:$KP$63,Q$3),"")</f>
        <v/>
      </c>
      <c r="R588" s="105" t="str">
        <f>IF(HLOOKUP($BT588,Prisudvikling!$CC$7:$KP$63,R$3)&gt;0,HLOOKUP($BT588,Prisudvikling!$CC$7:$KP$63,R$3),"")</f>
        <v/>
      </c>
      <c r="S588" s="105" t="str">
        <f>IF(HLOOKUP($BT588,Prisudvikling!$CC$7:$KP$63,S$3)&gt;0,HLOOKUP($BT588,Prisudvikling!$CC$7:$KP$63,S$3),"")</f>
        <v/>
      </c>
      <c r="T588" s="105" t="str">
        <f>IF(HLOOKUP($BT588,Prisudvikling!$CC$7:$KP$63,T$3)&gt;0,HLOOKUP($BT588,Prisudvikling!$CC$7:$KP$63,T$3),"")</f>
        <v/>
      </c>
      <c r="U588" s="105" t="str">
        <f>IF(HLOOKUP($BT588,Prisudvikling!$CC$7:$KP$63,U$3)&gt;0,HLOOKUP($BT588,Prisudvikling!$CC$7:$KP$63,U$3),"")</f>
        <v/>
      </c>
      <c r="V588" s="105" t="str">
        <f>IF(HLOOKUP($BT588,Prisudvikling!$CC$7:$KP$63,V$3)&gt;0,HLOOKUP($BT588,Prisudvikling!$CC$7:$KP$63,V$3),"")</f>
        <v/>
      </c>
      <c r="W588" s="105" t="str">
        <f>IF(HLOOKUP($BT588,Prisudvikling!$CC$7:$KP$63,W$3)&gt;0,HLOOKUP($BT588,Prisudvikling!$CC$7:$KP$63,W$3),"")</f>
        <v/>
      </c>
      <c r="X588" s="32" t="str">
        <f>IF(HLOOKUP($BT588,Prisudvikling!$CC$7:$KP$63,X$3)&gt;0,HLOOKUP($BT588,Prisudvikling!$CC$7:$KP$63,X$3),"")</f>
        <v/>
      </c>
      <c r="Y588" s="32" t="str">
        <f>IF(HLOOKUP($BT588,Prisudvikling!$CC$7:$KP$63,Y$3)&gt;0,HLOOKUP($BT588,Prisudvikling!$CC$7:$KP$63,Y$3),"")</f>
        <v/>
      </c>
      <c r="Z588" s="32" t="str">
        <f>IF(HLOOKUP($BT588,Prisudvikling!$CC$7:$KP$63,Z$3)&gt;0,HLOOKUP($BT588,Prisudvikling!$CC$7:$KP$63,Z$3),"")</f>
        <v/>
      </c>
      <c r="AA588" s="32" t="str">
        <f>IF(HLOOKUP($BT588,Prisudvikling!$CC$7:$KP$63,AA$3)&gt;0,HLOOKUP($BT588,Prisudvikling!$CC$7:$KP$63,AA$3),"")</f>
        <v/>
      </c>
      <c r="AB588" s="32" t="str">
        <f>IF(HLOOKUP($BT588,Prisudvikling!$CC$7:$KP$63,AB$3)&gt;0,HLOOKUP($BT588,Prisudvikling!$CC$7:$KP$63,AB$3),"")</f>
        <v/>
      </c>
      <c r="AC588" s="32" t="str">
        <f>IF(HLOOKUP($BT588,Prisudvikling!$CC$7:$KP$63,AC$3)&gt;0,HLOOKUP($BT588,Prisudvikling!$CC$7:$KP$63,AC$3),"")</f>
        <v/>
      </c>
      <c r="AD588" s="32" t="str">
        <f>IF(HLOOKUP($BT588,Prisudvikling!$CC$7:$KP$63,AD$3)&gt;0,HLOOKUP($BT588,Prisudvikling!$CC$7:$KP$63,AD$3),"")</f>
        <v/>
      </c>
      <c r="AE588" s="32" t="str">
        <f>IF(HLOOKUP($BT588,Prisudvikling!$CC$7:$KP$63,AE$3)&gt;0,HLOOKUP($BT588,Prisudvikling!$CC$7:$KP$63,AE$3),"")</f>
        <v/>
      </c>
      <c r="AF588" s="32" t="str">
        <f>IF(HLOOKUP($BT588,Prisudvikling!$CC$7:$KP$63,AF$3)&gt;0,HLOOKUP($BT588,Prisudvikling!$CC$7:$KP$63,AF$3),"")</f>
        <v xml:space="preserve"> </v>
      </c>
      <c r="AG588" s="32" t="str">
        <f>IF(HLOOKUP($BT588,Prisudvikling!$CC$7:$KP$63,AG$3)&gt;0,HLOOKUP($BT588,Prisudvikling!$CC$7:$KP$63,AG$3),"")</f>
        <v xml:space="preserve"> </v>
      </c>
      <c r="AH588" s="32" t="str">
        <f>IF(HLOOKUP($BT588,Prisudvikling!$CC$7:$KP$63,AH$3)&gt;0,HLOOKUP($BT588,Prisudvikling!$CC$7:$KP$63,AH$3),"")</f>
        <v xml:space="preserve"> </v>
      </c>
      <c r="AI588" s="32" t="str">
        <f>IF(HLOOKUP($BT588,Prisudvikling!$CC$7:$KP$63,AI$3)&gt;0,HLOOKUP($BT588,Prisudvikling!$CC$7:$KP$63,AI$3),"")</f>
        <v xml:space="preserve"> </v>
      </c>
      <c r="AJ588" s="32" t="str">
        <f>IF(HLOOKUP($BT588,Prisudvikling!$CC$7:$KP$63,AJ$3)&gt;0,HLOOKUP($BT588,Prisudvikling!$CC$7:$KP$63,AJ$3),"")</f>
        <v xml:space="preserve"> </v>
      </c>
      <c r="AK588" s="32" t="str">
        <f>IF(HLOOKUP($BT588,Prisudvikling!$CC$7:$KP$63,AK$3)&gt;0,HLOOKUP($BT588,Prisudvikling!$CC$7:$KP$63,AK$3),"")</f>
        <v xml:space="preserve"> </v>
      </c>
      <c r="AL588" s="32" t="str">
        <f>IF(HLOOKUP($BT588,Prisudvikling!$CC$7:$KP$63,AL$3)&gt;0,HLOOKUP($BT588,Prisudvikling!$CC$7:$KP$63,AL$3),"")</f>
        <v/>
      </c>
      <c r="AM588" s="32" t="str">
        <f>IF(HLOOKUP($BT588,Prisudvikling!$CC$7:$KP$63,AM$3)&gt;0,HLOOKUP($BT588,Prisudvikling!$CC$7:$KP$63,AM$3),"")</f>
        <v/>
      </c>
      <c r="AN588" s="113" t="str">
        <f>IF(HLOOKUP($BT588,Prisudvikling!$CC$7:$KP$63,AN$3)&gt;0,HLOOKUP($BT588,Prisudvikling!$CC$7:$KP$63,AN$3),"")</f>
        <v/>
      </c>
      <c r="AO588" s="113" t="str">
        <f>IF(HLOOKUP($BT588,Prisudvikling!$CC$7:$KP$63,AO$3)&gt;0,HLOOKUP($BT588,Prisudvikling!$CC$7:$KP$63,AO$3),"")</f>
        <v xml:space="preserve"> </v>
      </c>
      <c r="AP588" s="113" t="str">
        <f>IF(HLOOKUP($BT588,Prisudvikling!$CC$7:$KP$63,AP$3)&gt;0,HLOOKUP($BT588,Prisudvikling!$CC$7:$KP$63,AP$3),"")</f>
        <v/>
      </c>
      <c r="AQ588" s="113" t="str">
        <f>IF(HLOOKUP($BT588,Prisudvikling!$CC$7:$KP$63,AQ$3)&gt;0,HLOOKUP($BT588,Prisudvikling!$CC$7:$KP$63,AQ$3),"")</f>
        <v/>
      </c>
      <c r="AR588" s="113" t="str">
        <f>IF(HLOOKUP($BT588,Prisudvikling!$CC$7:$KP$63,AR$3)&gt;0,HLOOKUP($BT588,Prisudvikling!$CC$7:$KP$63,AR$3),"")</f>
        <v xml:space="preserve"> </v>
      </c>
      <c r="AS588" s="113" t="str">
        <f>IF(HLOOKUP($BT588,Prisudvikling!$CC$7:$KP$63,AS$3)&gt;0,HLOOKUP($BT588,Prisudvikling!$CC$7:$KP$63,AS$3),"")</f>
        <v/>
      </c>
      <c r="AT588" s="113" t="str">
        <f>IF(HLOOKUP($BT588,Prisudvikling!$CC$7:$KP$63,AT$3)&gt;0,HLOOKUP($BT588,Prisudvikling!$CC$7:$KP$63,AT$3),"")</f>
        <v/>
      </c>
      <c r="AU588" s="113" t="str">
        <f>IF(HLOOKUP($BT588,Prisudvikling!$CC$7:$KP$63,AU$3)&gt;0,HLOOKUP($BT588,Prisudvikling!$CC$7:$KP$63,AU$3),"")</f>
        <v xml:space="preserve"> </v>
      </c>
      <c r="AV588" s="113" t="str">
        <f>IF(HLOOKUP($BT588,Prisudvikling!$CC$7:$KP$63,AV$3)&gt;0,HLOOKUP($BT588,Prisudvikling!$CC$7:$KP$63,AV$3),"")</f>
        <v/>
      </c>
      <c r="AW588" s="113" t="str">
        <f>IF(HLOOKUP($BT588,Prisudvikling!$CC$7:$KP$63,AW$3)&gt;0,HLOOKUP($BT588,Prisudvikling!$CC$7:$KP$63,AW$3),"")</f>
        <v/>
      </c>
      <c r="AX588" s="113" t="str">
        <f>IF(HLOOKUP($BT588,Prisudvikling!$CC$7:$KP$63,AX$3)&gt;0,HLOOKUP($BT588,Prisudvikling!$CC$7:$KP$63,AX$3),"")</f>
        <v xml:space="preserve"> </v>
      </c>
      <c r="BT588">
        <f t="shared" si="33"/>
        <v>265</v>
      </c>
    </row>
    <row r="589" spans="1:72" x14ac:dyDescent="0.2">
      <c r="A589" s="82">
        <f>IF(HLOOKUP($BT589,Prisudvikling!$CC$7:$KP$63,D$3)&gt;0,YEAR(C589),0)</f>
        <v>0</v>
      </c>
      <c r="B589" s="82">
        <f>IF(HLOOKUP($BT589,Prisudvikling!$CC$7:$KP$63,D$3)&gt;0,MONTH(C589),0)</f>
        <v>0</v>
      </c>
      <c r="C589" s="65" t="str">
        <f>IF(HLOOKUP($BT589,Prisudvikling!$CC$7:$KP$63,D$3)&gt;0,HLOOKUP($BT589,Prisudvikling!$CC$7:$KP$63,C$3),"")</f>
        <v/>
      </c>
      <c r="D589" s="105" t="str">
        <f>IF(HLOOKUP($BT589,Prisudvikling!$CC$7:$KP$63,D$3)&gt;0,HLOOKUP($BT589,Prisudvikling!$CC$7:$KP$63,D$3),"")</f>
        <v/>
      </c>
      <c r="E589" s="105" t="str">
        <f>IF(HLOOKUP($BT589,Prisudvikling!$CC$7:$KP$63,E$3)&gt;0,HLOOKUP($BT589,Prisudvikling!$CC$7:$KP$63,E$3),"")</f>
        <v/>
      </c>
      <c r="F589" s="105" t="str">
        <f>IF(HLOOKUP($BT589,Prisudvikling!$CC$7:$KP$63,F$3)&gt;0,HLOOKUP($BT589,Prisudvikling!$CC$7:$KP$63,F$3),"")</f>
        <v/>
      </c>
      <c r="G589" s="105" t="str">
        <f>IF(HLOOKUP($BT589,Prisudvikling!$CC$7:$KP$63,G$3)&gt;0,HLOOKUP($BT589,Prisudvikling!$CC$7:$KP$63,G$3),"")</f>
        <v/>
      </c>
      <c r="H589" s="105" t="str">
        <f>IF(HLOOKUP($BT589,Prisudvikling!$CC$7:$KP$63,H$3)&gt;0,HLOOKUP($BT589,Prisudvikling!$CC$7:$KP$63,H$3),"")</f>
        <v/>
      </c>
      <c r="I589" s="105" t="str">
        <f>IF(HLOOKUP($BT589,Prisudvikling!$CC$7:$KP$63,I$3)&gt;0,HLOOKUP($BT589,Prisudvikling!$CC$7:$KP$63,I$3),"")</f>
        <v/>
      </c>
      <c r="J589" s="105" t="str">
        <f>IF(HLOOKUP($BT589,Prisudvikling!$CC$7:$KP$63,J$3)&gt;0,HLOOKUP($BT589,Prisudvikling!$CC$7:$KP$63,J$3),"")</f>
        <v/>
      </c>
      <c r="K589" s="105" t="str">
        <f>IF(HLOOKUP($BT589,Prisudvikling!$CC$7:$KP$63,K$3)&gt;0,HLOOKUP($BT589,Prisudvikling!$CC$7:$KP$63,K$3),"")</f>
        <v/>
      </c>
      <c r="L589" s="105" t="str">
        <f>IF(HLOOKUP($BT589,Prisudvikling!$CC$7:$KP$63,L$3)&gt;0,HLOOKUP($BT589,Prisudvikling!$CC$7:$KP$63,L$3),"")</f>
        <v/>
      </c>
      <c r="M589" s="105" t="str">
        <f>IF(HLOOKUP($BT589,Prisudvikling!$CC$7:$KP$63,M$3)&gt;0,HLOOKUP($BT589,Prisudvikling!$CC$7:$KP$63,M$3),"")</f>
        <v/>
      </c>
      <c r="N589" s="105" t="str">
        <f>IF(HLOOKUP($BT589,Prisudvikling!$CC$7:$KP$63,N$3)&gt;0,HLOOKUP($BT589,Prisudvikling!$CC$7:$KP$63,N$3),"")</f>
        <v/>
      </c>
      <c r="O589" s="105" t="str">
        <f>IF(HLOOKUP($BT589,Prisudvikling!$CC$7:$KP$63,O$3)&gt;0,HLOOKUP($BT589,Prisudvikling!$CC$7:$KP$63,O$3),"")</f>
        <v/>
      </c>
      <c r="P589" s="105" t="str">
        <f>IF(HLOOKUP($BT589,Prisudvikling!$CC$7:$KP$63,P$3)&gt;0,HLOOKUP($BT589,Prisudvikling!$CC$7:$KP$63,P$3),"")</f>
        <v/>
      </c>
      <c r="Q589" s="105" t="str">
        <f>IF(HLOOKUP($BT589,Prisudvikling!$CC$7:$KP$63,Q$3)&gt;0,HLOOKUP($BT589,Prisudvikling!$CC$7:$KP$63,Q$3),"")</f>
        <v/>
      </c>
      <c r="R589" s="105" t="str">
        <f>IF(HLOOKUP($BT589,Prisudvikling!$CC$7:$KP$63,R$3)&gt;0,HLOOKUP($BT589,Prisudvikling!$CC$7:$KP$63,R$3),"")</f>
        <v/>
      </c>
      <c r="S589" s="105" t="str">
        <f>IF(HLOOKUP($BT589,Prisudvikling!$CC$7:$KP$63,S$3)&gt;0,HLOOKUP($BT589,Prisudvikling!$CC$7:$KP$63,S$3),"")</f>
        <v/>
      </c>
      <c r="T589" s="105" t="str">
        <f>IF(HLOOKUP($BT589,Prisudvikling!$CC$7:$KP$63,T$3)&gt;0,HLOOKUP($BT589,Prisudvikling!$CC$7:$KP$63,T$3),"")</f>
        <v/>
      </c>
      <c r="U589" s="105" t="str">
        <f>IF(HLOOKUP($BT589,Prisudvikling!$CC$7:$KP$63,U$3)&gt;0,HLOOKUP($BT589,Prisudvikling!$CC$7:$KP$63,U$3),"")</f>
        <v/>
      </c>
      <c r="V589" s="105" t="str">
        <f>IF(HLOOKUP($BT589,Prisudvikling!$CC$7:$KP$63,V$3)&gt;0,HLOOKUP($BT589,Prisudvikling!$CC$7:$KP$63,V$3),"")</f>
        <v/>
      </c>
      <c r="W589" s="105" t="str">
        <f>IF(HLOOKUP($BT589,Prisudvikling!$CC$7:$KP$63,W$3)&gt;0,HLOOKUP($BT589,Prisudvikling!$CC$7:$KP$63,W$3),"")</f>
        <v/>
      </c>
      <c r="X589" s="32" t="str">
        <f>IF(HLOOKUP($BT589,Prisudvikling!$CC$7:$KP$63,X$3)&gt;0,HLOOKUP($BT589,Prisudvikling!$CC$7:$KP$63,X$3),"")</f>
        <v/>
      </c>
      <c r="Y589" s="32" t="str">
        <f>IF(HLOOKUP($BT589,Prisudvikling!$CC$7:$KP$63,Y$3)&gt;0,HLOOKUP($BT589,Prisudvikling!$CC$7:$KP$63,Y$3),"")</f>
        <v/>
      </c>
      <c r="Z589" s="32" t="str">
        <f>IF(HLOOKUP($BT589,Prisudvikling!$CC$7:$KP$63,Z$3)&gt;0,HLOOKUP($BT589,Prisudvikling!$CC$7:$KP$63,Z$3),"")</f>
        <v/>
      </c>
      <c r="AA589" s="32" t="str">
        <f>IF(HLOOKUP($BT589,Prisudvikling!$CC$7:$KP$63,AA$3)&gt;0,HLOOKUP($BT589,Prisudvikling!$CC$7:$KP$63,AA$3),"")</f>
        <v/>
      </c>
      <c r="AB589" s="32" t="str">
        <f>IF(HLOOKUP($BT589,Prisudvikling!$CC$7:$KP$63,AB$3)&gt;0,HLOOKUP($BT589,Prisudvikling!$CC$7:$KP$63,AB$3),"")</f>
        <v/>
      </c>
      <c r="AC589" s="32" t="str">
        <f>IF(HLOOKUP($BT589,Prisudvikling!$CC$7:$KP$63,AC$3)&gt;0,HLOOKUP($BT589,Prisudvikling!$CC$7:$KP$63,AC$3),"")</f>
        <v/>
      </c>
      <c r="AD589" s="32" t="str">
        <f>IF(HLOOKUP($BT589,Prisudvikling!$CC$7:$KP$63,AD$3)&gt;0,HLOOKUP($BT589,Prisudvikling!$CC$7:$KP$63,AD$3),"")</f>
        <v/>
      </c>
      <c r="AE589" s="32" t="str">
        <f>IF(HLOOKUP($BT589,Prisudvikling!$CC$7:$KP$63,AE$3)&gt;0,HLOOKUP($BT589,Prisudvikling!$CC$7:$KP$63,AE$3),"")</f>
        <v/>
      </c>
      <c r="AF589" s="32" t="str">
        <f>IF(HLOOKUP($BT589,Prisudvikling!$CC$7:$KP$63,AF$3)&gt;0,HLOOKUP($BT589,Prisudvikling!$CC$7:$KP$63,AF$3),"")</f>
        <v xml:space="preserve"> </v>
      </c>
      <c r="AG589" s="32" t="str">
        <f>IF(HLOOKUP($BT589,Prisudvikling!$CC$7:$KP$63,AG$3)&gt;0,HLOOKUP($BT589,Prisudvikling!$CC$7:$KP$63,AG$3),"")</f>
        <v xml:space="preserve"> </v>
      </c>
      <c r="AH589" s="32" t="str">
        <f>IF(HLOOKUP($BT589,Prisudvikling!$CC$7:$KP$63,AH$3)&gt;0,HLOOKUP($BT589,Prisudvikling!$CC$7:$KP$63,AH$3),"")</f>
        <v xml:space="preserve"> </v>
      </c>
      <c r="AI589" s="32" t="str">
        <f>IF(HLOOKUP($BT589,Prisudvikling!$CC$7:$KP$63,AI$3)&gt;0,HLOOKUP($BT589,Prisudvikling!$CC$7:$KP$63,AI$3),"")</f>
        <v xml:space="preserve"> </v>
      </c>
      <c r="AJ589" s="32" t="str">
        <f>IF(HLOOKUP($BT589,Prisudvikling!$CC$7:$KP$63,AJ$3)&gt;0,HLOOKUP($BT589,Prisudvikling!$CC$7:$KP$63,AJ$3),"")</f>
        <v xml:space="preserve"> </v>
      </c>
      <c r="AK589" s="32" t="str">
        <f>IF(HLOOKUP($BT589,Prisudvikling!$CC$7:$KP$63,AK$3)&gt;0,HLOOKUP($BT589,Prisudvikling!$CC$7:$KP$63,AK$3),"")</f>
        <v xml:space="preserve"> </v>
      </c>
      <c r="AL589" s="32" t="str">
        <f>IF(HLOOKUP($BT589,Prisudvikling!$CC$7:$KP$63,AL$3)&gt;0,HLOOKUP($BT589,Prisudvikling!$CC$7:$KP$63,AL$3),"")</f>
        <v/>
      </c>
      <c r="AM589" s="32" t="str">
        <f>IF(HLOOKUP($BT589,Prisudvikling!$CC$7:$KP$63,AM$3)&gt;0,HLOOKUP($BT589,Prisudvikling!$CC$7:$KP$63,AM$3),"")</f>
        <v/>
      </c>
      <c r="AN589" s="113" t="str">
        <f>IF(HLOOKUP($BT589,Prisudvikling!$CC$7:$KP$63,AN$3)&gt;0,HLOOKUP($BT589,Prisudvikling!$CC$7:$KP$63,AN$3),"")</f>
        <v/>
      </c>
      <c r="AO589" s="113" t="str">
        <f>IF(HLOOKUP($BT589,Prisudvikling!$CC$7:$KP$63,AO$3)&gt;0,HLOOKUP($BT589,Prisudvikling!$CC$7:$KP$63,AO$3),"")</f>
        <v xml:space="preserve"> </v>
      </c>
      <c r="AP589" s="113" t="str">
        <f>IF(HLOOKUP($BT589,Prisudvikling!$CC$7:$KP$63,AP$3)&gt;0,HLOOKUP($BT589,Prisudvikling!$CC$7:$KP$63,AP$3),"")</f>
        <v/>
      </c>
      <c r="AQ589" s="113" t="str">
        <f>IF(HLOOKUP($BT589,Prisudvikling!$CC$7:$KP$63,AQ$3)&gt;0,HLOOKUP($BT589,Prisudvikling!$CC$7:$KP$63,AQ$3),"")</f>
        <v/>
      </c>
      <c r="AR589" s="113" t="str">
        <f>IF(HLOOKUP($BT589,Prisudvikling!$CC$7:$KP$63,AR$3)&gt;0,HLOOKUP($BT589,Prisudvikling!$CC$7:$KP$63,AR$3),"")</f>
        <v xml:space="preserve"> </v>
      </c>
      <c r="AS589" s="113" t="str">
        <f>IF(HLOOKUP($BT589,Prisudvikling!$CC$7:$KP$63,AS$3)&gt;0,HLOOKUP($BT589,Prisudvikling!$CC$7:$KP$63,AS$3),"")</f>
        <v/>
      </c>
      <c r="AT589" s="113" t="str">
        <f>IF(HLOOKUP($BT589,Prisudvikling!$CC$7:$KP$63,AT$3)&gt;0,HLOOKUP($BT589,Prisudvikling!$CC$7:$KP$63,AT$3),"")</f>
        <v/>
      </c>
      <c r="AU589" s="113" t="str">
        <f>IF(HLOOKUP($BT589,Prisudvikling!$CC$7:$KP$63,AU$3)&gt;0,HLOOKUP($BT589,Prisudvikling!$CC$7:$KP$63,AU$3),"")</f>
        <v xml:space="preserve"> </v>
      </c>
      <c r="AV589" s="113" t="str">
        <f>IF(HLOOKUP($BT589,Prisudvikling!$CC$7:$KP$63,AV$3)&gt;0,HLOOKUP($BT589,Prisudvikling!$CC$7:$KP$63,AV$3),"")</f>
        <v/>
      </c>
      <c r="AW589" s="113" t="str">
        <f>IF(HLOOKUP($BT589,Prisudvikling!$CC$7:$KP$63,AW$3)&gt;0,HLOOKUP($BT589,Prisudvikling!$CC$7:$KP$63,AW$3),"")</f>
        <v/>
      </c>
      <c r="AX589" s="113" t="str">
        <f>IF(HLOOKUP($BT589,Prisudvikling!$CC$7:$KP$63,AX$3)&gt;0,HLOOKUP($BT589,Prisudvikling!$CC$7:$KP$63,AX$3),"")</f>
        <v xml:space="preserve"> </v>
      </c>
      <c r="BT589">
        <f t="shared" si="33"/>
        <v>266</v>
      </c>
    </row>
    <row r="590" spans="1:72" x14ac:dyDescent="0.2">
      <c r="A590" s="82">
        <f>IF(HLOOKUP($BT590,Prisudvikling!$CC$7:$KP$63,D$3)&gt;0,YEAR(C590),0)</f>
        <v>0</v>
      </c>
      <c r="B590" s="82">
        <f>IF(HLOOKUP($BT590,Prisudvikling!$CC$7:$KP$63,D$3)&gt;0,MONTH(C590),0)</f>
        <v>0</v>
      </c>
      <c r="C590" s="65" t="str">
        <f>IF(HLOOKUP($BT590,Prisudvikling!$CC$7:$KP$63,D$3)&gt;0,HLOOKUP($BT590,Prisudvikling!$CC$7:$KP$63,C$3),"")</f>
        <v/>
      </c>
      <c r="D590" s="105" t="str">
        <f>IF(HLOOKUP($BT590,Prisudvikling!$CC$7:$KP$63,D$3)&gt;0,HLOOKUP($BT590,Prisudvikling!$CC$7:$KP$63,D$3),"")</f>
        <v/>
      </c>
      <c r="E590" s="105" t="str">
        <f>IF(HLOOKUP($BT590,Prisudvikling!$CC$7:$KP$63,E$3)&gt;0,HLOOKUP($BT590,Prisudvikling!$CC$7:$KP$63,E$3),"")</f>
        <v/>
      </c>
      <c r="F590" s="105" t="str">
        <f>IF(HLOOKUP($BT590,Prisudvikling!$CC$7:$KP$63,F$3)&gt;0,HLOOKUP($BT590,Prisudvikling!$CC$7:$KP$63,F$3),"")</f>
        <v/>
      </c>
      <c r="G590" s="105" t="str">
        <f>IF(HLOOKUP($BT590,Prisudvikling!$CC$7:$KP$63,G$3)&gt;0,HLOOKUP($BT590,Prisudvikling!$CC$7:$KP$63,G$3),"")</f>
        <v/>
      </c>
      <c r="H590" s="105" t="str">
        <f>IF(HLOOKUP($BT590,Prisudvikling!$CC$7:$KP$63,H$3)&gt;0,HLOOKUP($BT590,Prisudvikling!$CC$7:$KP$63,H$3),"")</f>
        <v/>
      </c>
      <c r="I590" s="105" t="str">
        <f>IF(HLOOKUP($BT590,Prisudvikling!$CC$7:$KP$63,I$3)&gt;0,HLOOKUP($BT590,Prisudvikling!$CC$7:$KP$63,I$3),"")</f>
        <v/>
      </c>
      <c r="J590" s="105" t="str">
        <f>IF(HLOOKUP($BT590,Prisudvikling!$CC$7:$KP$63,J$3)&gt;0,HLOOKUP($BT590,Prisudvikling!$CC$7:$KP$63,J$3),"")</f>
        <v/>
      </c>
      <c r="K590" s="105" t="str">
        <f>IF(HLOOKUP($BT590,Prisudvikling!$CC$7:$KP$63,K$3)&gt;0,HLOOKUP($BT590,Prisudvikling!$CC$7:$KP$63,K$3),"")</f>
        <v/>
      </c>
      <c r="L590" s="105" t="str">
        <f>IF(HLOOKUP($BT590,Prisudvikling!$CC$7:$KP$63,L$3)&gt;0,HLOOKUP($BT590,Prisudvikling!$CC$7:$KP$63,L$3),"")</f>
        <v/>
      </c>
      <c r="M590" s="105" t="str">
        <f>IF(HLOOKUP($BT590,Prisudvikling!$CC$7:$KP$63,M$3)&gt;0,HLOOKUP($BT590,Prisudvikling!$CC$7:$KP$63,M$3),"")</f>
        <v/>
      </c>
      <c r="N590" s="105" t="str">
        <f>IF(HLOOKUP($BT590,Prisudvikling!$CC$7:$KP$63,N$3)&gt;0,HLOOKUP($BT590,Prisudvikling!$CC$7:$KP$63,N$3),"")</f>
        <v/>
      </c>
      <c r="O590" s="105" t="str">
        <f>IF(HLOOKUP($BT590,Prisudvikling!$CC$7:$KP$63,O$3)&gt;0,HLOOKUP($BT590,Prisudvikling!$CC$7:$KP$63,O$3),"")</f>
        <v/>
      </c>
      <c r="P590" s="105" t="str">
        <f>IF(HLOOKUP($BT590,Prisudvikling!$CC$7:$KP$63,P$3)&gt;0,HLOOKUP($BT590,Prisudvikling!$CC$7:$KP$63,P$3),"")</f>
        <v/>
      </c>
      <c r="Q590" s="105" t="str">
        <f>IF(HLOOKUP($BT590,Prisudvikling!$CC$7:$KP$63,Q$3)&gt;0,HLOOKUP($BT590,Prisudvikling!$CC$7:$KP$63,Q$3),"")</f>
        <v/>
      </c>
      <c r="R590" s="105" t="str">
        <f>IF(HLOOKUP($BT590,Prisudvikling!$CC$7:$KP$63,R$3)&gt;0,HLOOKUP($BT590,Prisudvikling!$CC$7:$KP$63,R$3),"")</f>
        <v/>
      </c>
      <c r="S590" s="105" t="str">
        <f>IF(HLOOKUP($BT590,Prisudvikling!$CC$7:$KP$63,S$3)&gt;0,HLOOKUP($BT590,Prisudvikling!$CC$7:$KP$63,S$3),"")</f>
        <v/>
      </c>
      <c r="T590" s="105" t="str">
        <f>IF(HLOOKUP($BT590,Prisudvikling!$CC$7:$KP$63,T$3)&gt;0,HLOOKUP($BT590,Prisudvikling!$CC$7:$KP$63,T$3),"")</f>
        <v/>
      </c>
      <c r="U590" s="105" t="str">
        <f>IF(HLOOKUP($BT590,Prisudvikling!$CC$7:$KP$63,U$3)&gt;0,HLOOKUP($BT590,Prisudvikling!$CC$7:$KP$63,U$3),"")</f>
        <v/>
      </c>
      <c r="V590" s="105" t="str">
        <f>IF(HLOOKUP($BT590,Prisudvikling!$CC$7:$KP$63,V$3)&gt;0,HLOOKUP($BT590,Prisudvikling!$CC$7:$KP$63,V$3),"")</f>
        <v/>
      </c>
      <c r="W590" s="105" t="str">
        <f>IF(HLOOKUP($BT590,Prisudvikling!$CC$7:$KP$63,W$3)&gt;0,HLOOKUP($BT590,Prisudvikling!$CC$7:$KP$63,W$3),"")</f>
        <v/>
      </c>
      <c r="X590" s="32" t="str">
        <f>IF(HLOOKUP($BT590,Prisudvikling!$CC$7:$KP$63,X$3)&gt;0,HLOOKUP($BT590,Prisudvikling!$CC$7:$KP$63,X$3),"")</f>
        <v/>
      </c>
      <c r="Y590" s="32" t="str">
        <f>IF(HLOOKUP($BT590,Prisudvikling!$CC$7:$KP$63,Y$3)&gt;0,HLOOKUP($BT590,Prisudvikling!$CC$7:$KP$63,Y$3),"")</f>
        <v/>
      </c>
      <c r="Z590" s="32" t="str">
        <f>IF(HLOOKUP($BT590,Prisudvikling!$CC$7:$KP$63,Z$3)&gt;0,HLOOKUP($BT590,Prisudvikling!$CC$7:$KP$63,Z$3),"")</f>
        <v/>
      </c>
      <c r="AA590" s="32" t="str">
        <f>IF(HLOOKUP($BT590,Prisudvikling!$CC$7:$KP$63,AA$3)&gt;0,HLOOKUP($BT590,Prisudvikling!$CC$7:$KP$63,AA$3),"")</f>
        <v/>
      </c>
      <c r="AB590" s="32" t="str">
        <f>IF(HLOOKUP($BT590,Prisudvikling!$CC$7:$KP$63,AB$3)&gt;0,HLOOKUP($BT590,Prisudvikling!$CC$7:$KP$63,AB$3),"")</f>
        <v/>
      </c>
      <c r="AC590" s="32" t="str">
        <f>IF(HLOOKUP($BT590,Prisudvikling!$CC$7:$KP$63,AC$3)&gt;0,HLOOKUP($BT590,Prisudvikling!$CC$7:$KP$63,AC$3),"")</f>
        <v/>
      </c>
      <c r="AD590" s="32" t="str">
        <f>IF(HLOOKUP($BT590,Prisudvikling!$CC$7:$KP$63,AD$3)&gt;0,HLOOKUP($BT590,Prisudvikling!$CC$7:$KP$63,AD$3),"")</f>
        <v/>
      </c>
      <c r="AE590" s="32" t="str">
        <f>IF(HLOOKUP($BT590,Prisudvikling!$CC$7:$KP$63,AE$3)&gt;0,HLOOKUP($BT590,Prisudvikling!$CC$7:$KP$63,AE$3),"")</f>
        <v/>
      </c>
      <c r="AF590" s="32" t="str">
        <f>IF(HLOOKUP($BT590,Prisudvikling!$CC$7:$KP$63,AF$3)&gt;0,HLOOKUP($BT590,Prisudvikling!$CC$7:$KP$63,AF$3),"")</f>
        <v xml:space="preserve"> </v>
      </c>
      <c r="AG590" s="32" t="str">
        <f>IF(HLOOKUP($BT590,Prisudvikling!$CC$7:$KP$63,AG$3)&gt;0,HLOOKUP($BT590,Prisudvikling!$CC$7:$KP$63,AG$3),"")</f>
        <v xml:space="preserve"> </v>
      </c>
      <c r="AH590" s="32" t="str">
        <f>IF(HLOOKUP($BT590,Prisudvikling!$CC$7:$KP$63,AH$3)&gt;0,HLOOKUP($BT590,Prisudvikling!$CC$7:$KP$63,AH$3),"")</f>
        <v xml:space="preserve"> </v>
      </c>
      <c r="AI590" s="32" t="str">
        <f>IF(HLOOKUP($BT590,Prisudvikling!$CC$7:$KP$63,AI$3)&gt;0,HLOOKUP($BT590,Prisudvikling!$CC$7:$KP$63,AI$3),"")</f>
        <v xml:space="preserve"> </v>
      </c>
      <c r="AJ590" s="32" t="str">
        <f>IF(HLOOKUP($BT590,Prisudvikling!$CC$7:$KP$63,AJ$3)&gt;0,HLOOKUP($BT590,Prisudvikling!$CC$7:$KP$63,AJ$3),"")</f>
        <v xml:space="preserve"> </v>
      </c>
      <c r="AK590" s="32" t="str">
        <f>IF(HLOOKUP($BT590,Prisudvikling!$CC$7:$KP$63,AK$3)&gt;0,HLOOKUP($BT590,Prisudvikling!$CC$7:$KP$63,AK$3),"")</f>
        <v xml:space="preserve"> </v>
      </c>
      <c r="AL590" s="32" t="str">
        <f>IF(HLOOKUP($BT590,Prisudvikling!$CC$7:$KP$63,AL$3)&gt;0,HLOOKUP($BT590,Prisudvikling!$CC$7:$KP$63,AL$3),"")</f>
        <v/>
      </c>
      <c r="AM590" s="32" t="str">
        <f>IF(HLOOKUP($BT590,Prisudvikling!$CC$7:$KP$63,AM$3)&gt;0,HLOOKUP($BT590,Prisudvikling!$CC$7:$KP$63,AM$3),"")</f>
        <v/>
      </c>
      <c r="AN590" s="113" t="str">
        <f>IF(HLOOKUP($BT590,Prisudvikling!$CC$7:$KP$63,AN$3)&gt;0,HLOOKUP($BT590,Prisudvikling!$CC$7:$KP$63,AN$3),"")</f>
        <v/>
      </c>
      <c r="AO590" s="113" t="str">
        <f>IF(HLOOKUP($BT590,Prisudvikling!$CC$7:$KP$63,AO$3)&gt;0,HLOOKUP($BT590,Prisudvikling!$CC$7:$KP$63,AO$3),"")</f>
        <v xml:space="preserve"> </v>
      </c>
      <c r="AP590" s="113" t="str">
        <f>IF(HLOOKUP($BT590,Prisudvikling!$CC$7:$KP$63,AP$3)&gt;0,HLOOKUP($BT590,Prisudvikling!$CC$7:$KP$63,AP$3),"")</f>
        <v/>
      </c>
      <c r="AQ590" s="113" t="str">
        <f>IF(HLOOKUP($BT590,Prisudvikling!$CC$7:$KP$63,AQ$3)&gt;0,HLOOKUP($BT590,Prisudvikling!$CC$7:$KP$63,AQ$3),"")</f>
        <v/>
      </c>
      <c r="AR590" s="113" t="str">
        <f>IF(HLOOKUP($BT590,Prisudvikling!$CC$7:$KP$63,AR$3)&gt;0,HLOOKUP($BT590,Prisudvikling!$CC$7:$KP$63,AR$3),"")</f>
        <v xml:space="preserve"> </v>
      </c>
      <c r="AS590" s="113" t="str">
        <f>IF(HLOOKUP($BT590,Prisudvikling!$CC$7:$KP$63,AS$3)&gt;0,HLOOKUP($BT590,Prisudvikling!$CC$7:$KP$63,AS$3),"")</f>
        <v/>
      </c>
      <c r="AT590" s="113" t="str">
        <f>IF(HLOOKUP($BT590,Prisudvikling!$CC$7:$KP$63,AT$3)&gt;0,HLOOKUP($BT590,Prisudvikling!$CC$7:$KP$63,AT$3),"")</f>
        <v/>
      </c>
      <c r="AU590" s="113" t="str">
        <f>IF(HLOOKUP($BT590,Prisudvikling!$CC$7:$KP$63,AU$3)&gt;0,HLOOKUP($BT590,Prisudvikling!$CC$7:$KP$63,AU$3),"")</f>
        <v xml:space="preserve"> </v>
      </c>
      <c r="AV590" s="113" t="str">
        <f>IF(HLOOKUP($BT590,Prisudvikling!$CC$7:$KP$63,AV$3)&gt;0,HLOOKUP($BT590,Prisudvikling!$CC$7:$KP$63,AV$3),"")</f>
        <v/>
      </c>
      <c r="AW590" s="113" t="str">
        <f>IF(HLOOKUP($BT590,Prisudvikling!$CC$7:$KP$63,AW$3)&gt;0,HLOOKUP($BT590,Prisudvikling!$CC$7:$KP$63,AW$3),"")</f>
        <v/>
      </c>
      <c r="AX590" s="113" t="str">
        <f>IF(HLOOKUP($BT590,Prisudvikling!$CC$7:$KP$63,AX$3)&gt;0,HLOOKUP($BT590,Prisudvikling!$CC$7:$KP$63,AX$3),"")</f>
        <v xml:space="preserve"> </v>
      </c>
      <c r="BT590">
        <f t="shared" si="33"/>
        <v>267</v>
      </c>
    </row>
    <row r="591" spans="1:72" x14ac:dyDescent="0.2">
      <c r="A591" s="82">
        <f>IF(HLOOKUP($BT591,Prisudvikling!$CC$7:$KP$63,D$3)&gt;0,YEAR(C591),0)</f>
        <v>0</v>
      </c>
      <c r="B591" s="82">
        <f>IF(HLOOKUP($BT591,Prisudvikling!$CC$7:$KP$63,D$3)&gt;0,MONTH(C591),0)</f>
        <v>0</v>
      </c>
      <c r="C591" s="65" t="str">
        <f>IF(HLOOKUP($BT591,Prisudvikling!$CC$7:$KP$63,D$3)&gt;0,HLOOKUP($BT591,Prisudvikling!$CC$7:$KP$63,C$3),"")</f>
        <v/>
      </c>
      <c r="D591" s="105" t="str">
        <f>IF(HLOOKUP($BT591,Prisudvikling!$CC$7:$KP$63,D$3)&gt;0,HLOOKUP($BT591,Prisudvikling!$CC$7:$KP$63,D$3),"")</f>
        <v/>
      </c>
      <c r="E591" s="105" t="str">
        <f>IF(HLOOKUP($BT591,Prisudvikling!$CC$7:$KP$63,E$3)&gt;0,HLOOKUP($BT591,Prisudvikling!$CC$7:$KP$63,E$3),"")</f>
        <v/>
      </c>
      <c r="F591" s="105" t="str">
        <f>IF(HLOOKUP($BT591,Prisudvikling!$CC$7:$KP$63,F$3)&gt;0,HLOOKUP($BT591,Prisudvikling!$CC$7:$KP$63,F$3),"")</f>
        <v/>
      </c>
      <c r="G591" s="105" t="str">
        <f>IF(HLOOKUP($BT591,Prisudvikling!$CC$7:$KP$63,G$3)&gt;0,HLOOKUP($BT591,Prisudvikling!$CC$7:$KP$63,G$3),"")</f>
        <v/>
      </c>
      <c r="H591" s="105" t="str">
        <f>IF(HLOOKUP($BT591,Prisudvikling!$CC$7:$KP$63,H$3)&gt;0,HLOOKUP($BT591,Prisudvikling!$CC$7:$KP$63,H$3),"")</f>
        <v/>
      </c>
      <c r="I591" s="105" t="str">
        <f>IF(HLOOKUP($BT591,Prisudvikling!$CC$7:$KP$63,I$3)&gt;0,HLOOKUP($BT591,Prisudvikling!$CC$7:$KP$63,I$3),"")</f>
        <v/>
      </c>
      <c r="J591" s="105" t="str">
        <f>IF(HLOOKUP($BT591,Prisudvikling!$CC$7:$KP$63,J$3)&gt;0,HLOOKUP($BT591,Prisudvikling!$CC$7:$KP$63,J$3),"")</f>
        <v/>
      </c>
      <c r="K591" s="105" t="str">
        <f>IF(HLOOKUP($BT591,Prisudvikling!$CC$7:$KP$63,K$3)&gt;0,HLOOKUP($BT591,Prisudvikling!$CC$7:$KP$63,K$3),"")</f>
        <v/>
      </c>
      <c r="L591" s="105" t="str">
        <f>IF(HLOOKUP($BT591,Prisudvikling!$CC$7:$KP$63,L$3)&gt;0,HLOOKUP($BT591,Prisudvikling!$CC$7:$KP$63,L$3),"")</f>
        <v/>
      </c>
      <c r="M591" s="105" t="str">
        <f>IF(HLOOKUP($BT591,Prisudvikling!$CC$7:$KP$63,M$3)&gt;0,HLOOKUP($BT591,Prisudvikling!$CC$7:$KP$63,M$3),"")</f>
        <v/>
      </c>
      <c r="N591" s="105" t="str">
        <f>IF(HLOOKUP($BT591,Prisudvikling!$CC$7:$KP$63,N$3)&gt;0,HLOOKUP($BT591,Prisudvikling!$CC$7:$KP$63,N$3),"")</f>
        <v/>
      </c>
      <c r="O591" s="105" t="str">
        <f>IF(HLOOKUP($BT591,Prisudvikling!$CC$7:$KP$63,O$3)&gt;0,HLOOKUP($BT591,Prisudvikling!$CC$7:$KP$63,O$3),"")</f>
        <v/>
      </c>
      <c r="P591" s="105" t="str">
        <f>IF(HLOOKUP($BT591,Prisudvikling!$CC$7:$KP$63,P$3)&gt;0,HLOOKUP($BT591,Prisudvikling!$CC$7:$KP$63,P$3),"")</f>
        <v/>
      </c>
      <c r="Q591" s="105" t="str">
        <f>IF(HLOOKUP($BT591,Prisudvikling!$CC$7:$KP$63,Q$3)&gt;0,HLOOKUP($BT591,Prisudvikling!$CC$7:$KP$63,Q$3),"")</f>
        <v/>
      </c>
      <c r="R591" s="105" t="str">
        <f>IF(HLOOKUP($BT591,Prisudvikling!$CC$7:$KP$63,R$3)&gt;0,HLOOKUP($BT591,Prisudvikling!$CC$7:$KP$63,R$3),"")</f>
        <v/>
      </c>
      <c r="S591" s="105" t="str">
        <f>IF(HLOOKUP($BT591,Prisudvikling!$CC$7:$KP$63,S$3)&gt;0,HLOOKUP($BT591,Prisudvikling!$CC$7:$KP$63,S$3),"")</f>
        <v/>
      </c>
      <c r="T591" s="105" t="str">
        <f>IF(HLOOKUP($BT591,Prisudvikling!$CC$7:$KP$63,T$3)&gt;0,HLOOKUP($BT591,Prisudvikling!$CC$7:$KP$63,T$3),"")</f>
        <v/>
      </c>
      <c r="U591" s="105" t="str">
        <f>IF(HLOOKUP($BT591,Prisudvikling!$CC$7:$KP$63,U$3)&gt;0,HLOOKUP($BT591,Prisudvikling!$CC$7:$KP$63,U$3),"")</f>
        <v/>
      </c>
      <c r="V591" s="105" t="str">
        <f>IF(HLOOKUP($BT591,Prisudvikling!$CC$7:$KP$63,V$3)&gt;0,HLOOKUP($BT591,Prisudvikling!$CC$7:$KP$63,V$3),"")</f>
        <v/>
      </c>
      <c r="W591" s="105" t="str">
        <f>IF(HLOOKUP($BT591,Prisudvikling!$CC$7:$KP$63,W$3)&gt;0,HLOOKUP($BT591,Prisudvikling!$CC$7:$KP$63,W$3),"")</f>
        <v/>
      </c>
      <c r="X591" s="32" t="str">
        <f>IF(HLOOKUP($BT591,Prisudvikling!$CC$7:$KP$63,X$3)&gt;0,HLOOKUP($BT591,Prisudvikling!$CC$7:$KP$63,X$3),"")</f>
        <v/>
      </c>
      <c r="Y591" s="32" t="str">
        <f>IF(HLOOKUP($BT591,Prisudvikling!$CC$7:$KP$63,Y$3)&gt;0,HLOOKUP($BT591,Prisudvikling!$CC$7:$KP$63,Y$3),"")</f>
        <v/>
      </c>
      <c r="Z591" s="32" t="str">
        <f>IF(HLOOKUP($BT591,Prisudvikling!$CC$7:$KP$63,Z$3)&gt;0,HLOOKUP($BT591,Prisudvikling!$CC$7:$KP$63,Z$3),"")</f>
        <v/>
      </c>
      <c r="AA591" s="32" t="str">
        <f>IF(HLOOKUP($BT591,Prisudvikling!$CC$7:$KP$63,AA$3)&gt;0,HLOOKUP($BT591,Prisudvikling!$CC$7:$KP$63,AA$3),"")</f>
        <v/>
      </c>
      <c r="AB591" s="32" t="str">
        <f>IF(HLOOKUP($BT591,Prisudvikling!$CC$7:$KP$63,AB$3)&gt;0,HLOOKUP($BT591,Prisudvikling!$CC$7:$KP$63,AB$3),"")</f>
        <v/>
      </c>
      <c r="AC591" s="32" t="str">
        <f>IF(HLOOKUP($BT591,Prisudvikling!$CC$7:$KP$63,AC$3)&gt;0,HLOOKUP($BT591,Prisudvikling!$CC$7:$KP$63,AC$3),"")</f>
        <v/>
      </c>
      <c r="AD591" s="32" t="str">
        <f>IF(HLOOKUP($BT591,Prisudvikling!$CC$7:$KP$63,AD$3)&gt;0,HLOOKUP($BT591,Prisudvikling!$CC$7:$KP$63,AD$3),"")</f>
        <v/>
      </c>
      <c r="AE591" s="32" t="str">
        <f>IF(HLOOKUP($BT591,Prisudvikling!$CC$7:$KP$63,AE$3)&gt;0,HLOOKUP($BT591,Prisudvikling!$CC$7:$KP$63,AE$3),"")</f>
        <v/>
      </c>
      <c r="AF591" s="32" t="str">
        <f>IF(HLOOKUP($BT591,Prisudvikling!$CC$7:$KP$63,AF$3)&gt;0,HLOOKUP($BT591,Prisudvikling!$CC$7:$KP$63,AF$3),"")</f>
        <v xml:space="preserve"> </v>
      </c>
      <c r="AG591" s="32" t="str">
        <f>IF(HLOOKUP($BT591,Prisudvikling!$CC$7:$KP$63,AG$3)&gt;0,HLOOKUP($BT591,Prisudvikling!$CC$7:$KP$63,AG$3),"")</f>
        <v xml:space="preserve"> </v>
      </c>
      <c r="AH591" s="32" t="str">
        <f>IF(HLOOKUP($BT591,Prisudvikling!$CC$7:$KP$63,AH$3)&gt;0,HLOOKUP($BT591,Prisudvikling!$CC$7:$KP$63,AH$3),"")</f>
        <v xml:space="preserve"> </v>
      </c>
      <c r="AI591" s="32" t="str">
        <f>IF(HLOOKUP($BT591,Prisudvikling!$CC$7:$KP$63,AI$3)&gt;0,HLOOKUP($BT591,Prisudvikling!$CC$7:$KP$63,AI$3),"")</f>
        <v xml:space="preserve"> </v>
      </c>
      <c r="AJ591" s="32" t="str">
        <f>IF(HLOOKUP($BT591,Prisudvikling!$CC$7:$KP$63,AJ$3)&gt;0,HLOOKUP($BT591,Prisudvikling!$CC$7:$KP$63,AJ$3),"")</f>
        <v xml:space="preserve"> </v>
      </c>
      <c r="AK591" s="32" t="str">
        <f>IF(HLOOKUP($BT591,Prisudvikling!$CC$7:$KP$63,AK$3)&gt;0,HLOOKUP($BT591,Prisudvikling!$CC$7:$KP$63,AK$3),"")</f>
        <v xml:space="preserve"> </v>
      </c>
      <c r="AL591" s="32" t="str">
        <f>IF(HLOOKUP($BT591,Prisudvikling!$CC$7:$KP$63,AL$3)&gt;0,HLOOKUP($BT591,Prisudvikling!$CC$7:$KP$63,AL$3),"")</f>
        <v/>
      </c>
      <c r="AM591" s="32" t="str">
        <f>IF(HLOOKUP($BT591,Prisudvikling!$CC$7:$KP$63,AM$3)&gt;0,HLOOKUP($BT591,Prisudvikling!$CC$7:$KP$63,AM$3),"")</f>
        <v/>
      </c>
      <c r="AN591" s="113" t="str">
        <f>IF(HLOOKUP($BT591,Prisudvikling!$CC$7:$KP$63,AN$3)&gt;0,HLOOKUP($BT591,Prisudvikling!$CC$7:$KP$63,AN$3),"")</f>
        <v/>
      </c>
      <c r="AO591" s="113" t="str">
        <f>IF(HLOOKUP($BT591,Prisudvikling!$CC$7:$KP$63,AO$3)&gt;0,HLOOKUP($BT591,Prisudvikling!$CC$7:$KP$63,AO$3),"")</f>
        <v xml:space="preserve"> </v>
      </c>
      <c r="AP591" s="113" t="str">
        <f>IF(HLOOKUP($BT591,Prisudvikling!$CC$7:$KP$63,AP$3)&gt;0,HLOOKUP($BT591,Prisudvikling!$CC$7:$KP$63,AP$3),"")</f>
        <v/>
      </c>
      <c r="AQ591" s="113" t="str">
        <f>IF(HLOOKUP($BT591,Prisudvikling!$CC$7:$KP$63,AQ$3)&gt;0,HLOOKUP($BT591,Prisudvikling!$CC$7:$KP$63,AQ$3),"")</f>
        <v/>
      </c>
      <c r="AR591" s="113" t="str">
        <f>IF(HLOOKUP($BT591,Prisudvikling!$CC$7:$KP$63,AR$3)&gt;0,HLOOKUP($BT591,Prisudvikling!$CC$7:$KP$63,AR$3),"")</f>
        <v xml:space="preserve"> </v>
      </c>
      <c r="AS591" s="113" t="str">
        <f>IF(HLOOKUP($BT591,Prisudvikling!$CC$7:$KP$63,AS$3)&gt;0,HLOOKUP($BT591,Prisudvikling!$CC$7:$KP$63,AS$3),"")</f>
        <v/>
      </c>
      <c r="AT591" s="113" t="str">
        <f>IF(HLOOKUP($BT591,Prisudvikling!$CC$7:$KP$63,AT$3)&gt;0,HLOOKUP($BT591,Prisudvikling!$CC$7:$KP$63,AT$3),"")</f>
        <v/>
      </c>
      <c r="AU591" s="113" t="str">
        <f>IF(HLOOKUP($BT591,Prisudvikling!$CC$7:$KP$63,AU$3)&gt;0,HLOOKUP($BT591,Prisudvikling!$CC$7:$KP$63,AU$3),"")</f>
        <v xml:space="preserve"> </v>
      </c>
      <c r="AV591" s="113" t="str">
        <f>IF(HLOOKUP($BT591,Prisudvikling!$CC$7:$KP$63,AV$3)&gt;0,HLOOKUP($BT591,Prisudvikling!$CC$7:$KP$63,AV$3),"")</f>
        <v/>
      </c>
      <c r="AW591" s="113" t="str">
        <f>IF(HLOOKUP($BT591,Prisudvikling!$CC$7:$KP$63,AW$3)&gt;0,HLOOKUP($BT591,Prisudvikling!$CC$7:$KP$63,AW$3),"")</f>
        <v/>
      </c>
      <c r="AX591" s="113" t="str">
        <f>IF(HLOOKUP($BT591,Prisudvikling!$CC$7:$KP$63,AX$3)&gt;0,HLOOKUP($BT591,Prisudvikling!$CC$7:$KP$63,AX$3),"")</f>
        <v xml:space="preserve"> </v>
      </c>
      <c r="BT591">
        <f t="shared" si="33"/>
        <v>268</v>
      </c>
    </row>
    <row r="592" spans="1:72" x14ac:dyDescent="0.2">
      <c r="A592" s="82">
        <f>IF(HLOOKUP($BT592,Prisudvikling!$CC$7:$KP$63,D$3)&gt;0,YEAR(C592),0)</f>
        <v>0</v>
      </c>
      <c r="B592" s="82">
        <f>IF(HLOOKUP($BT592,Prisudvikling!$CC$7:$KP$63,D$3)&gt;0,MONTH(C592),0)</f>
        <v>0</v>
      </c>
      <c r="C592" s="65" t="str">
        <f>IF(HLOOKUP($BT592,Prisudvikling!$CC$7:$KP$63,D$3)&gt;0,HLOOKUP($BT592,Prisudvikling!$CC$7:$KP$63,C$3),"")</f>
        <v/>
      </c>
      <c r="D592" s="105" t="str">
        <f>IF(HLOOKUP($BT592,Prisudvikling!$CC$7:$KP$63,D$3)&gt;0,HLOOKUP($BT592,Prisudvikling!$CC$7:$KP$63,D$3),"")</f>
        <v/>
      </c>
      <c r="E592" s="105" t="str">
        <f>IF(HLOOKUP($BT592,Prisudvikling!$CC$7:$KP$63,E$3)&gt;0,HLOOKUP($BT592,Prisudvikling!$CC$7:$KP$63,E$3),"")</f>
        <v/>
      </c>
      <c r="F592" s="105" t="str">
        <f>IF(HLOOKUP($BT592,Prisudvikling!$CC$7:$KP$63,F$3)&gt;0,HLOOKUP($BT592,Prisudvikling!$CC$7:$KP$63,F$3),"")</f>
        <v/>
      </c>
      <c r="G592" s="105" t="str">
        <f>IF(HLOOKUP($BT592,Prisudvikling!$CC$7:$KP$63,G$3)&gt;0,HLOOKUP($BT592,Prisudvikling!$CC$7:$KP$63,G$3),"")</f>
        <v/>
      </c>
      <c r="H592" s="105" t="str">
        <f>IF(HLOOKUP($BT592,Prisudvikling!$CC$7:$KP$63,H$3)&gt;0,HLOOKUP($BT592,Prisudvikling!$CC$7:$KP$63,H$3),"")</f>
        <v/>
      </c>
      <c r="I592" s="105" t="str">
        <f>IF(HLOOKUP($BT592,Prisudvikling!$CC$7:$KP$63,I$3)&gt;0,HLOOKUP($BT592,Prisudvikling!$CC$7:$KP$63,I$3),"")</f>
        <v/>
      </c>
      <c r="J592" s="105" t="str">
        <f>IF(HLOOKUP($BT592,Prisudvikling!$CC$7:$KP$63,J$3)&gt;0,HLOOKUP($BT592,Prisudvikling!$CC$7:$KP$63,J$3),"")</f>
        <v/>
      </c>
      <c r="K592" s="105" t="str">
        <f>IF(HLOOKUP($BT592,Prisudvikling!$CC$7:$KP$63,K$3)&gt;0,HLOOKUP($BT592,Prisudvikling!$CC$7:$KP$63,K$3),"")</f>
        <v/>
      </c>
      <c r="L592" s="105" t="str">
        <f>IF(HLOOKUP($BT592,Prisudvikling!$CC$7:$KP$63,L$3)&gt;0,HLOOKUP($BT592,Prisudvikling!$CC$7:$KP$63,L$3),"")</f>
        <v/>
      </c>
      <c r="M592" s="105" t="str">
        <f>IF(HLOOKUP($BT592,Prisudvikling!$CC$7:$KP$63,M$3)&gt;0,HLOOKUP($BT592,Prisudvikling!$CC$7:$KP$63,M$3),"")</f>
        <v/>
      </c>
      <c r="N592" s="105" t="str">
        <f>IF(HLOOKUP($BT592,Prisudvikling!$CC$7:$KP$63,N$3)&gt;0,HLOOKUP($BT592,Prisudvikling!$CC$7:$KP$63,N$3),"")</f>
        <v/>
      </c>
      <c r="O592" s="105" t="str">
        <f>IF(HLOOKUP($BT592,Prisudvikling!$CC$7:$KP$63,O$3)&gt;0,HLOOKUP($BT592,Prisudvikling!$CC$7:$KP$63,O$3),"")</f>
        <v/>
      </c>
      <c r="P592" s="105" t="str">
        <f>IF(HLOOKUP($BT592,Prisudvikling!$CC$7:$KP$63,P$3)&gt;0,HLOOKUP($BT592,Prisudvikling!$CC$7:$KP$63,P$3),"")</f>
        <v/>
      </c>
      <c r="Q592" s="105" t="str">
        <f>IF(HLOOKUP($BT592,Prisudvikling!$CC$7:$KP$63,Q$3)&gt;0,HLOOKUP($BT592,Prisudvikling!$CC$7:$KP$63,Q$3),"")</f>
        <v/>
      </c>
      <c r="R592" s="105" t="str">
        <f>IF(HLOOKUP($BT592,Prisudvikling!$CC$7:$KP$63,R$3)&gt;0,HLOOKUP($BT592,Prisudvikling!$CC$7:$KP$63,R$3),"")</f>
        <v/>
      </c>
      <c r="S592" s="105" t="str">
        <f>IF(HLOOKUP($BT592,Prisudvikling!$CC$7:$KP$63,S$3)&gt;0,HLOOKUP($BT592,Prisudvikling!$CC$7:$KP$63,S$3),"")</f>
        <v/>
      </c>
      <c r="T592" s="105" t="str">
        <f>IF(HLOOKUP($BT592,Prisudvikling!$CC$7:$KP$63,T$3)&gt;0,HLOOKUP($BT592,Prisudvikling!$CC$7:$KP$63,T$3),"")</f>
        <v/>
      </c>
      <c r="U592" s="105" t="str">
        <f>IF(HLOOKUP($BT592,Prisudvikling!$CC$7:$KP$63,U$3)&gt;0,HLOOKUP($BT592,Prisudvikling!$CC$7:$KP$63,U$3),"")</f>
        <v/>
      </c>
      <c r="V592" s="105" t="str">
        <f>IF(HLOOKUP($BT592,Prisudvikling!$CC$7:$KP$63,V$3)&gt;0,HLOOKUP($BT592,Prisudvikling!$CC$7:$KP$63,V$3),"")</f>
        <v/>
      </c>
      <c r="W592" s="105" t="str">
        <f>IF(HLOOKUP($BT592,Prisudvikling!$CC$7:$KP$63,W$3)&gt;0,HLOOKUP($BT592,Prisudvikling!$CC$7:$KP$63,W$3),"")</f>
        <v/>
      </c>
      <c r="X592" s="32" t="str">
        <f>IF(HLOOKUP($BT592,Prisudvikling!$CC$7:$KP$63,X$3)&gt;0,HLOOKUP($BT592,Prisudvikling!$CC$7:$KP$63,X$3),"")</f>
        <v/>
      </c>
      <c r="Y592" s="32" t="str">
        <f>IF(HLOOKUP($BT592,Prisudvikling!$CC$7:$KP$63,Y$3)&gt;0,HLOOKUP($BT592,Prisudvikling!$CC$7:$KP$63,Y$3),"")</f>
        <v/>
      </c>
      <c r="Z592" s="32" t="str">
        <f>IF(HLOOKUP($BT592,Prisudvikling!$CC$7:$KP$63,Z$3)&gt;0,HLOOKUP($BT592,Prisudvikling!$CC$7:$KP$63,Z$3),"")</f>
        <v/>
      </c>
      <c r="AA592" s="32" t="str">
        <f>IF(HLOOKUP($BT592,Prisudvikling!$CC$7:$KP$63,AA$3)&gt;0,HLOOKUP($BT592,Prisudvikling!$CC$7:$KP$63,AA$3),"")</f>
        <v/>
      </c>
      <c r="AB592" s="32" t="str">
        <f>IF(HLOOKUP($BT592,Prisudvikling!$CC$7:$KP$63,AB$3)&gt;0,HLOOKUP($BT592,Prisudvikling!$CC$7:$KP$63,AB$3),"")</f>
        <v/>
      </c>
      <c r="AC592" s="32" t="str">
        <f>IF(HLOOKUP($BT592,Prisudvikling!$CC$7:$KP$63,AC$3)&gt;0,HLOOKUP($BT592,Prisudvikling!$CC$7:$KP$63,AC$3),"")</f>
        <v/>
      </c>
      <c r="AD592" s="32" t="str">
        <f>IF(HLOOKUP($BT592,Prisudvikling!$CC$7:$KP$63,AD$3)&gt;0,HLOOKUP($BT592,Prisudvikling!$CC$7:$KP$63,AD$3),"")</f>
        <v/>
      </c>
      <c r="AE592" s="32" t="str">
        <f>IF(HLOOKUP($BT592,Prisudvikling!$CC$7:$KP$63,AE$3)&gt;0,HLOOKUP($BT592,Prisudvikling!$CC$7:$KP$63,AE$3),"")</f>
        <v/>
      </c>
      <c r="AF592" s="32" t="str">
        <f>IF(HLOOKUP($BT592,Prisudvikling!$CC$7:$KP$63,AF$3)&gt;0,HLOOKUP($BT592,Prisudvikling!$CC$7:$KP$63,AF$3),"")</f>
        <v xml:space="preserve"> </v>
      </c>
      <c r="AG592" s="32" t="str">
        <f>IF(HLOOKUP($BT592,Prisudvikling!$CC$7:$KP$63,AG$3)&gt;0,HLOOKUP($BT592,Prisudvikling!$CC$7:$KP$63,AG$3),"")</f>
        <v xml:space="preserve"> </v>
      </c>
      <c r="AH592" s="32" t="str">
        <f>IF(HLOOKUP($BT592,Prisudvikling!$CC$7:$KP$63,AH$3)&gt;0,HLOOKUP($BT592,Prisudvikling!$CC$7:$KP$63,AH$3),"")</f>
        <v xml:space="preserve"> </v>
      </c>
      <c r="AI592" s="32" t="str">
        <f>IF(HLOOKUP($BT592,Prisudvikling!$CC$7:$KP$63,AI$3)&gt;0,HLOOKUP($BT592,Prisudvikling!$CC$7:$KP$63,AI$3),"")</f>
        <v xml:space="preserve"> </v>
      </c>
      <c r="AJ592" s="32" t="str">
        <f>IF(HLOOKUP($BT592,Prisudvikling!$CC$7:$KP$63,AJ$3)&gt;0,HLOOKUP($BT592,Prisudvikling!$CC$7:$KP$63,AJ$3),"")</f>
        <v xml:space="preserve"> </v>
      </c>
      <c r="AK592" s="32" t="str">
        <f>IF(HLOOKUP($BT592,Prisudvikling!$CC$7:$KP$63,AK$3)&gt;0,HLOOKUP($BT592,Prisudvikling!$CC$7:$KP$63,AK$3),"")</f>
        <v xml:space="preserve"> </v>
      </c>
      <c r="AL592" s="32" t="str">
        <f>IF(HLOOKUP($BT592,Prisudvikling!$CC$7:$KP$63,AL$3)&gt;0,HLOOKUP($BT592,Prisudvikling!$CC$7:$KP$63,AL$3),"")</f>
        <v/>
      </c>
      <c r="AM592" s="32" t="str">
        <f>IF(HLOOKUP($BT592,Prisudvikling!$CC$7:$KP$63,AM$3)&gt;0,HLOOKUP($BT592,Prisudvikling!$CC$7:$KP$63,AM$3),"")</f>
        <v/>
      </c>
      <c r="AN592" s="113" t="str">
        <f>IF(HLOOKUP($BT592,Prisudvikling!$CC$7:$KP$63,AN$3)&gt;0,HLOOKUP($BT592,Prisudvikling!$CC$7:$KP$63,AN$3),"")</f>
        <v/>
      </c>
      <c r="AO592" s="113" t="str">
        <f>IF(HLOOKUP($BT592,Prisudvikling!$CC$7:$KP$63,AO$3)&gt;0,HLOOKUP($BT592,Prisudvikling!$CC$7:$KP$63,AO$3),"")</f>
        <v xml:space="preserve"> </v>
      </c>
      <c r="AP592" s="113" t="str">
        <f>IF(HLOOKUP($BT592,Prisudvikling!$CC$7:$KP$63,AP$3)&gt;0,HLOOKUP($BT592,Prisudvikling!$CC$7:$KP$63,AP$3),"")</f>
        <v/>
      </c>
      <c r="AQ592" s="113" t="str">
        <f>IF(HLOOKUP($BT592,Prisudvikling!$CC$7:$KP$63,AQ$3)&gt;0,HLOOKUP($BT592,Prisudvikling!$CC$7:$KP$63,AQ$3),"")</f>
        <v/>
      </c>
      <c r="AR592" s="113" t="str">
        <f>IF(HLOOKUP($BT592,Prisudvikling!$CC$7:$KP$63,AR$3)&gt;0,HLOOKUP($BT592,Prisudvikling!$CC$7:$KP$63,AR$3),"")</f>
        <v xml:space="preserve"> </v>
      </c>
      <c r="AS592" s="113" t="str">
        <f>IF(HLOOKUP($BT592,Prisudvikling!$CC$7:$KP$63,AS$3)&gt;0,HLOOKUP($BT592,Prisudvikling!$CC$7:$KP$63,AS$3),"")</f>
        <v/>
      </c>
      <c r="AT592" s="113" t="str">
        <f>IF(HLOOKUP($BT592,Prisudvikling!$CC$7:$KP$63,AT$3)&gt;0,HLOOKUP($BT592,Prisudvikling!$CC$7:$KP$63,AT$3),"")</f>
        <v/>
      </c>
      <c r="AU592" s="113" t="str">
        <f>IF(HLOOKUP($BT592,Prisudvikling!$CC$7:$KP$63,AU$3)&gt;0,HLOOKUP($BT592,Prisudvikling!$CC$7:$KP$63,AU$3),"")</f>
        <v xml:space="preserve"> </v>
      </c>
      <c r="AV592" s="113" t="str">
        <f>IF(HLOOKUP($BT592,Prisudvikling!$CC$7:$KP$63,AV$3)&gt;0,HLOOKUP($BT592,Prisudvikling!$CC$7:$KP$63,AV$3),"")</f>
        <v/>
      </c>
      <c r="AW592" s="113" t="str">
        <f>IF(HLOOKUP($BT592,Prisudvikling!$CC$7:$KP$63,AW$3)&gt;0,HLOOKUP($BT592,Prisudvikling!$CC$7:$KP$63,AW$3),"")</f>
        <v/>
      </c>
      <c r="AX592" s="113" t="str">
        <f>IF(HLOOKUP($BT592,Prisudvikling!$CC$7:$KP$63,AX$3)&gt;0,HLOOKUP($BT592,Prisudvikling!$CC$7:$KP$63,AX$3),"")</f>
        <v xml:space="preserve"> </v>
      </c>
      <c r="BT592">
        <f t="shared" si="33"/>
        <v>269</v>
      </c>
    </row>
    <row r="593" spans="1:72" x14ac:dyDescent="0.2">
      <c r="A593" s="82">
        <f>IF(HLOOKUP($BT593,Prisudvikling!$CC$7:$KP$63,D$3)&gt;0,YEAR(C593),0)</f>
        <v>0</v>
      </c>
      <c r="B593" s="82">
        <f>IF(HLOOKUP($BT593,Prisudvikling!$CC$7:$KP$63,D$3)&gt;0,MONTH(C593),0)</f>
        <v>0</v>
      </c>
      <c r="C593" s="65" t="str">
        <f>IF(HLOOKUP($BT593,Prisudvikling!$CC$7:$KP$63,D$3)&gt;0,HLOOKUP($BT593,Prisudvikling!$CC$7:$KP$63,C$3),"")</f>
        <v/>
      </c>
      <c r="D593" s="105" t="str">
        <f>IF(HLOOKUP($BT593,Prisudvikling!$CC$7:$KP$63,D$3)&gt;0,HLOOKUP($BT593,Prisudvikling!$CC$7:$KP$63,D$3),"")</f>
        <v/>
      </c>
      <c r="E593" s="105" t="str">
        <f>IF(HLOOKUP($BT593,Prisudvikling!$CC$7:$KP$63,E$3)&gt;0,HLOOKUP($BT593,Prisudvikling!$CC$7:$KP$63,E$3),"")</f>
        <v/>
      </c>
      <c r="F593" s="105" t="str">
        <f>IF(HLOOKUP($BT593,Prisudvikling!$CC$7:$KP$63,F$3)&gt;0,HLOOKUP($BT593,Prisudvikling!$CC$7:$KP$63,F$3),"")</f>
        <v/>
      </c>
      <c r="G593" s="105" t="str">
        <f>IF(HLOOKUP($BT593,Prisudvikling!$CC$7:$KP$63,G$3)&gt;0,HLOOKUP($BT593,Prisudvikling!$CC$7:$KP$63,G$3),"")</f>
        <v/>
      </c>
      <c r="H593" s="105" t="str">
        <f>IF(HLOOKUP($BT593,Prisudvikling!$CC$7:$KP$63,H$3)&gt;0,HLOOKUP($BT593,Prisudvikling!$CC$7:$KP$63,H$3),"")</f>
        <v/>
      </c>
      <c r="I593" s="105" t="str">
        <f>IF(HLOOKUP($BT593,Prisudvikling!$CC$7:$KP$63,I$3)&gt;0,HLOOKUP($BT593,Prisudvikling!$CC$7:$KP$63,I$3),"")</f>
        <v/>
      </c>
      <c r="J593" s="105" t="str">
        <f>IF(HLOOKUP($BT593,Prisudvikling!$CC$7:$KP$63,J$3)&gt;0,HLOOKUP($BT593,Prisudvikling!$CC$7:$KP$63,J$3),"")</f>
        <v/>
      </c>
      <c r="K593" s="105" t="str">
        <f>IF(HLOOKUP($BT593,Prisudvikling!$CC$7:$KP$63,K$3)&gt;0,HLOOKUP($BT593,Prisudvikling!$CC$7:$KP$63,K$3),"")</f>
        <v/>
      </c>
      <c r="L593" s="105" t="str">
        <f>IF(HLOOKUP($BT593,Prisudvikling!$CC$7:$KP$63,L$3)&gt;0,HLOOKUP($BT593,Prisudvikling!$CC$7:$KP$63,L$3),"")</f>
        <v/>
      </c>
      <c r="M593" s="105" t="str">
        <f>IF(HLOOKUP($BT593,Prisudvikling!$CC$7:$KP$63,M$3)&gt;0,HLOOKUP($BT593,Prisudvikling!$CC$7:$KP$63,M$3),"")</f>
        <v/>
      </c>
      <c r="N593" s="105" t="str">
        <f>IF(HLOOKUP($BT593,Prisudvikling!$CC$7:$KP$63,N$3)&gt;0,HLOOKUP($BT593,Prisudvikling!$CC$7:$KP$63,N$3),"")</f>
        <v/>
      </c>
      <c r="O593" s="105" t="str">
        <f>IF(HLOOKUP($BT593,Prisudvikling!$CC$7:$KP$63,O$3)&gt;0,HLOOKUP($BT593,Prisudvikling!$CC$7:$KP$63,O$3),"")</f>
        <v/>
      </c>
      <c r="P593" s="105" t="str">
        <f>IF(HLOOKUP($BT593,Prisudvikling!$CC$7:$KP$63,P$3)&gt;0,HLOOKUP($BT593,Prisudvikling!$CC$7:$KP$63,P$3),"")</f>
        <v/>
      </c>
      <c r="Q593" s="105" t="str">
        <f>IF(HLOOKUP($BT593,Prisudvikling!$CC$7:$KP$63,Q$3)&gt;0,HLOOKUP($BT593,Prisudvikling!$CC$7:$KP$63,Q$3),"")</f>
        <v/>
      </c>
      <c r="R593" s="105" t="str">
        <f>IF(HLOOKUP($BT593,Prisudvikling!$CC$7:$KP$63,R$3)&gt;0,HLOOKUP($BT593,Prisudvikling!$CC$7:$KP$63,R$3),"")</f>
        <v/>
      </c>
      <c r="S593" s="105" t="str">
        <f>IF(HLOOKUP($BT593,Prisudvikling!$CC$7:$KP$63,S$3)&gt;0,HLOOKUP($BT593,Prisudvikling!$CC$7:$KP$63,S$3),"")</f>
        <v/>
      </c>
      <c r="T593" s="105" t="str">
        <f>IF(HLOOKUP($BT593,Prisudvikling!$CC$7:$KP$63,T$3)&gt;0,HLOOKUP($BT593,Prisudvikling!$CC$7:$KP$63,T$3),"")</f>
        <v/>
      </c>
      <c r="U593" s="105" t="str">
        <f>IF(HLOOKUP($BT593,Prisudvikling!$CC$7:$KP$63,U$3)&gt;0,HLOOKUP($BT593,Prisudvikling!$CC$7:$KP$63,U$3),"")</f>
        <v/>
      </c>
      <c r="V593" s="105" t="str">
        <f>IF(HLOOKUP($BT593,Prisudvikling!$CC$7:$KP$63,V$3)&gt;0,HLOOKUP($BT593,Prisudvikling!$CC$7:$KP$63,V$3),"")</f>
        <v/>
      </c>
      <c r="W593" s="105" t="str">
        <f>IF(HLOOKUP($BT593,Prisudvikling!$CC$7:$KP$63,W$3)&gt;0,HLOOKUP($BT593,Prisudvikling!$CC$7:$KP$63,W$3),"")</f>
        <v/>
      </c>
      <c r="X593" s="32" t="str">
        <f>IF(HLOOKUP($BT593,Prisudvikling!$CC$7:$KP$63,X$3)&gt;0,HLOOKUP($BT593,Prisudvikling!$CC$7:$KP$63,X$3),"")</f>
        <v/>
      </c>
      <c r="Y593" s="32" t="str">
        <f>IF(HLOOKUP($BT593,Prisudvikling!$CC$7:$KP$63,Y$3)&gt;0,HLOOKUP($BT593,Prisudvikling!$CC$7:$KP$63,Y$3),"")</f>
        <v/>
      </c>
      <c r="Z593" s="32" t="str">
        <f>IF(HLOOKUP($BT593,Prisudvikling!$CC$7:$KP$63,Z$3)&gt;0,HLOOKUP($BT593,Prisudvikling!$CC$7:$KP$63,Z$3),"")</f>
        <v/>
      </c>
      <c r="AA593" s="32" t="str">
        <f>IF(HLOOKUP($BT593,Prisudvikling!$CC$7:$KP$63,AA$3)&gt;0,HLOOKUP($BT593,Prisudvikling!$CC$7:$KP$63,AA$3),"")</f>
        <v/>
      </c>
      <c r="AB593" s="32" t="str">
        <f>IF(HLOOKUP($BT593,Prisudvikling!$CC$7:$KP$63,AB$3)&gt;0,HLOOKUP($BT593,Prisudvikling!$CC$7:$KP$63,AB$3),"")</f>
        <v/>
      </c>
      <c r="AC593" s="32" t="str">
        <f>IF(HLOOKUP($BT593,Prisudvikling!$CC$7:$KP$63,AC$3)&gt;0,HLOOKUP($BT593,Prisudvikling!$CC$7:$KP$63,AC$3),"")</f>
        <v/>
      </c>
      <c r="AD593" s="32" t="str">
        <f>IF(HLOOKUP($BT593,Prisudvikling!$CC$7:$KP$63,AD$3)&gt;0,HLOOKUP($BT593,Prisudvikling!$CC$7:$KP$63,AD$3),"")</f>
        <v/>
      </c>
      <c r="AE593" s="32" t="str">
        <f>IF(HLOOKUP($BT593,Prisudvikling!$CC$7:$KP$63,AE$3)&gt;0,HLOOKUP($BT593,Prisudvikling!$CC$7:$KP$63,AE$3),"")</f>
        <v/>
      </c>
      <c r="AF593" s="32" t="str">
        <f>IF(HLOOKUP($BT593,Prisudvikling!$CC$7:$KP$63,AF$3)&gt;0,HLOOKUP($BT593,Prisudvikling!$CC$7:$KP$63,AF$3),"")</f>
        <v xml:space="preserve"> </v>
      </c>
      <c r="AG593" s="32" t="str">
        <f>IF(HLOOKUP($BT593,Prisudvikling!$CC$7:$KP$63,AG$3)&gt;0,HLOOKUP($BT593,Prisudvikling!$CC$7:$KP$63,AG$3),"")</f>
        <v xml:space="preserve"> </v>
      </c>
      <c r="AH593" s="32" t="str">
        <f>IF(HLOOKUP($BT593,Prisudvikling!$CC$7:$KP$63,AH$3)&gt;0,HLOOKUP($BT593,Prisudvikling!$CC$7:$KP$63,AH$3),"")</f>
        <v xml:space="preserve"> </v>
      </c>
      <c r="AI593" s="32" t="str">
        <f>IF(HLOOKUP($BT593,Prisudvikling!$CC$7:$KP$63,AI$3)&gt;0,HLOOKUP($BT593,Prisudvikling!$CC$7:$KP$63,AI$3),"")</f>
        <v xml:space="preserve"> </v>
      </c>
      <c r="AJ593" s="32" t="str">
        <f>IF(HLOOKUP($BT593,Prisudvikling!$CC$7:$KP$63,AJ$3)&gt;0,HLOOKUP($BT593,Prisudvikling!$CC$7:$KP$63,AJ$3),"")</f>
        <v xml:space="preserve"> </v>
      </c>
      <c r="AK593" s="32" t="str">
        <f>IF(HLOOKUP($BT593,Prisudvikling!$CC$7:$KP$63,AK$3)&gt;0,HLOOKUP($BT593,Prisudvikling!$CC$7:$KP$63,AK$3),"")</f>
        <v xml:space="preserve"> </v>
      </c>
      <c r="AL593" s="32" t="str">
        <f>IF(HLOOKUP($BT593,Prisudvikling!$CC$7:$KP$63,AL$3)&gt;0,HLOOKUP($BT593,Prisudvikling!$CC$7:$KP$63,AL$3),"")</f>
        <v/>
      </c>
      <c r="AM593" s="32" t="str">
        <f>IF(HLOOKUP($BT593,Prisudvikling!$CC$7:$KP$63,AM$3)&gt;0,HLOOKUP($BT593,Prisudvikling!$CC$7:$KP$63,AM$3),"")</f>
        <v/>
      </c>
      <c r="AN593" s="113" t="str">
        <f>IF(HLOOKUP($BT593,Prisudvikling!$CC$7:$KP$63,AN$3)&gt;0,HLOOKUP($BT593,Prisudvikling!$CC$7:$KP$63,AN$3),"")</f>
        <v/>
      </c>
      <c r="AO593" s="113" t="str">
        <f>IF(HLOOKUP($BT593,Prisudvikling!$CC$7:$KP$63,AO$3)&gt;0,HLOOKUP($BT593,Prisudvikling!$CC$7:$KP$63,AO$3),"")</f>
        <v xml:space="preserve"> </v>
      </c>
      <c r="AP593" s="113" t="str">
        <f>IF(HLOOKUP($BT593,Prisudvikling!$CC$7:$KP$63,AP$3)&gt;0,HLOOKUP($BT593,Prisudvikling!$CC$7:$KP$63,AP$3),"")</f>
        <v/>
      </c>
      <c r="AQ593" s="113" t="str">
        <f>IF(HLOOKUP($BT593,Prisudvikling!$CC$7:$KP$63,AQ$3)&gt;0,HLOOKUP($BT593,Prisudvikling!$CC$7:$KP$63,AQ$3),"")</f>
        <v/>
      </c>
      <c r="AR593" s="113" t="str">
        <f>IF(HLOOKUP($BT593,Prisudvikling!$CC$7:$KP$63,AR$3)&gt;0,HLOOKUP($BT593,Prisudvikling!$CC$7:$KP$63,AR$3),"")</f>
        <v xml:space="preserve"> </v>
      </c>
      <c r="AS593" s="113" t="str">
        <f>IF(HLOOKUP($BT593,Prisudvikling!$CC$7:$KP$63,AS$3)&gt;0,HLOOKUP($BT593,Prisudvikling!$CC$7:$KP$63,AS$3),"")</f>
        <v/>
      </c>
      <c r="AT593" s="113" t="str">
        <f>IF(HLOOKUP($BT593,Prisudvikling!$CC$7:$KP$63,AT$3)&gt;0,HLOOKUP($BT593,Prisudvikling!$CC$7:$KP$63,AT$3),"")</f>
        <v/>
      </c>
      <c r="AU593" s="113" t="str">
        <f>IF(HLOOKUP($BT593,Prisudvikling!$CC$7:$KP$63,AU$3)&gt;0,HLOOKUP($BT593,Prisudvikling!$CC$7:$KP$63,AU$3),"")</f>
        <v xml:space="preserve"> </v>
      </c>
      <c r="AV593" s="113" t="str">
        <f>IF(HLOOKUP($BT593,Prisudvikling!$CC$7:$KP$63,AV$3)&gt;0,HLOOKUP($BT593,Prisudvikling!$CC$7:$KP$63,AV$3),"")</f>
        <v/>
      </c>
      <c r="AW593" s="113" t="str">
        <f>IF(HLOOKUP($BT593,Prisudvikling!$CC$7:$KP$63,AW$3)&gt;0,HLOOKUP($BT593,Prisudvikling!$CC$7:$KP$63,AW$3),"")</f>
        <v/>
      </c>
      <c r="AX593" s="113" t="str">
        <f>IF(HLOOKUP($BT593,Prisudvikling!$CC$7:$KP$63,AX$3)&gt;0,HLOOKUP($BT593,Prisudvikling!$CC$7:$KP$63,AX$3),"")</f>
        <v xml:space="preserve"> </v>
      </c>
      <c r="BT593">
        <f t="shared" si="33"/>
        <v>270</v>
      </c>
    </row>
    <row r="594" spans="1:72" x14ac:dyDescent="0.2">
      <c r="A594" s="82">
        <f>IF(HLOOKUP($BT594,Prisudvikling!$CC$7:$KP$63,D$3)&gt;0,YEAR(C594),0)</f>
        <v>0</v>
      </c>
      <c r="B594" s="82">
        <f>IF(HLOOKUP($BT594,Prisudvikling!$CC$7:$KP$63,D$3)&gt;0,MONTH(C594),0)</f>
        <v>0</v>
      </c>
      <c r="C594" s="65" t="str">
        <f>IF(HLOOKUP($BT594,Prisudvikling!$CC$7:$KP$63,D$3)&gt;0,HLOOKUP($BT594,Prisudvikling!$CC$7:$KP$63,C$3),"")</f>
        <v/>
      </c>
      <c r="D594" s="105" t="str">
        <f>IF(HLOOKUP($BT594,Prisudvikling!$CC$7:$KP$63,D$3)&gt;0,HLOOKUP($BT594,Prisudvikling!$CC$7:$KP$63,D$3),"")</f>
        <v/>
      </c>
      <c r="E594" s="105" t="str">
        <f>IF(HLOOKUP($BT594,Prisudvikling!$CC$7:$KP$63,E$3)&gt;0,HLOOKUP($BT594,Prisudvikling!$CC$7:$KP$63,E$3),"")</f>
        <v/>
      </c>
      <c r="F594" s="105" t="str">
        <f>IF(HLOOKUP($BT594,Prisudvikling!$CC$7:$KP$63,F$3)&gt;0,HLOOKUP($BT594,Prisudvikling!$CC$7:$KP$63,F$3),"")</f>
        <v/>
      </c>
      <c r="G594" s="105" t="str">
        <f>IF(HLOOKUP($BT594,Prisudvikling!$CC$7:$KP$63,G$3)&gt;0,HLOOKUP($BT594,Prisudvikling!$CC$7:$KP$63,G$3),"")</f>
        <v/>
      </c>
      <c r="H594" s="105" t="str">
        <f>IF(HLOOKUP($BT594,Prisudvikling!$CC$7:$KP$63,H$3)&gt;0,HLOOKUP($BT594,Prisudvikling!$CC$7:$KP$63,H$3),"")</f>
        <v/>
      </c>
      <c r="I594" s="105" t="str">
        <f>IF(HLOOKUP($BT594,Prisudvikling!$CC$7:$KP$63,I$3)&gt;0,HLOOKUP($BT594,Prisudvikling!$CC$7:$KP$63,I$3),"")</f>
        <v/>
      </c>
      <c r="J594" s="105" t="str">
        <f>IF(HLOOKUP($BT594,Prisudvikling!$CC$7:$KP$63,J$3)&gt;0,HLOOKUP($BT594,Prisudvikling!$CC$7:$KP$63,J$3),"")</f>
        <v/>
      </c>
      <c r="K594" s="105" t="str">
        <f>IF(HLOOKUP($BT594,Prisudvikling!$CC$7:$KP$63,K$3)&gt;0,HLOOKUP($BT594,Prisudvikling!$CC$7:$KP$63,K$3),"")</f>
        <v/>
      </c>
      <c r="L594" s="105" t="str">
        <f>IF(HLOOKUP($BT594,Prisudvikling!$CC$7:$KP$63,L$3)&gt;0,HLOOKUP($BT594,Prisudvikling!$CC$7:$KP$63,L$3),"")</f>
        <v/>
      </c>
      <c r="M594" s="105" t="str">
        <f>IF(HLOOKUP($BT594,Prisudvikling!$CC$7:$KP$63,M$3)&gt;0,HLOOKUP($BT594,Prisudvikling!$CC$7:$KP$63,M$3),"")</f>
        <v/>
      </c>
      <c r="N594" s="105" t="str">
        <f>IF(HLOOKUP($BT594,Prisudvikling!$CC$7:$KP$63,N$3)&gt;0,HLOOKUP($BT594,Prisudvikling!$CC$7:$KP$63,N$3),"")</f>
        <v/>
      </c>
      <c r="O594" s="105" t="str">
        <f>IF(HLOOKUP($BT594,Prisudvikling!$CC$7:$KP$63,O$3)&gt;0,HLOOKUP($BT594,Prisudvikling!$CC$7:$KP$63,O$3),"")</f>
        <v/>
      </c>
      <c r="P594" s="105" t="str">
        <f>IF(HLOOKUP($BT594,Prisudvikling!$CC$7:$KP$63,P$3)&gt;0,HLOOKUP($BT594,Prisudvikling!$CC$7:$KP$63,P$3),"")</f>
        <v/>
      </c>
      <c r="Q594" s="105" t="str">
        <f>IF(HLOOKUP($BT594,Prisudvikling!$CC$7:$KP$63,Q$3)&gt;0,HLOOKUP($BT594,Prisudvikling!$CC$7:$KP$63,Q$3),"")</f>
        <v/>
      </c>
      <c r="R594" s="105" t="str">
        <f>IF(HLOOKUP($BT594,Prisudvikling!$CC$7:$KP$63,R$3)&gt;0,HLOOKUP($BT594,Prisudvikling!$CC$7:$KP$63,R$3),"")</f>
        <v/>
      </c>
      <c r="S594" s="105" t="str">
        <f>IF(HLOOKUP($BT594,Prisudvikling!$CC$7:$KP$63,S$3)&gt;0,HLOOKUP($BT594,Prisudvikling!$CC$7:$KP$63,S$3),"")</f>
        <v/>
      </c>
      <c r="T594" s="105" t="str">
        <f>IF(HLOOKUP($BT594,Prisudvikling!$CC$7:$KP$63,T$3)&gt;0,HLOOKUP($BT594,Prisudvikling!$CC$7:$KP$63,T$3),"")</f>
        <v/>
      </c>
      <c r="U594" s="105" t="str">
        <f>IF(HLOOKUP($BT594,Prisudvikling!$CC$7:$KP$63,U$3)&gt;0,HLOOKUP($BT594,Prisudvikling!$CC$7:$KP$63,U$3),"")</f>
        <v/>
      </c>
      <c r="V594" s="105" t="str">
        <f>IF(HLOOKUP($BT594,Prisudvikling!$CC$7:$KP$63,V$3)&gt;0,HLOOKUP($BT594,Prisudvikling!$CC$7:$KP$63,V$3),"")</f>
        <v/>
      </c>
      <c r="W594" s="105" t="str">
        <f>IF(HLOOKUP($BT594,Prisudvikling!$CC$7:$KP$63,W$3)&gt;0,HLOOKUP($BT594,Prisudvikling!$CC$7:$KP$63,W$3),"")</f>
        <v/>
      </c>
      <c r="X594" s="32" t="str">
        <f>IF(HLOOKUP($BT594,Prisudvikling!$CC$7:$KP$63,X$3)&gt;0,HLOOKUP($BT594,Prisudvikling!$CC$7:$KP$63,X$3),"")</f>
        <v/>
      </c>
      <c r="Y594" s="32" t="str">
        <f>IF(HLOOKUP($BT594,Prisudvikling!$CC$7:$KP$63,Y$3)&gt;0,HLOOKUP($BT594,Prisudvikling!$CC$7:$KP$63,Y$3),"")</f>
        <v/>
      </c>
      <c r="Z594" s="32" t="str">
        <f>IF(HLOOKUP($BT594,Prisudvikling!$CC$7:$KP$63,Z$3)&gt;0,HLOOKUP($BT594,Prisudvikling!$CC$7:$KP$63,Z$3),"")</f>
        <v/>
      </c>
      <c r="AA594" s="32" t="str">
        <f>IF(HLOOKUP($BT594,Prisudvikling!$CC$7:$KP$63,AA$3)&gt;0,HLOOKUP($BT594,Prisudvikling!$CC$7:$KP$63,AA$3),"")</f>
        <v/>
      </c>
      <c r="AB594" s="32" t="str">
        <f>IF(HLOOKUP($BT594,Prisudvikling!$CC$7:$KP$63,AB$3)&gt;0,HLOOKUP($BT594,Prisudvikling!$CC$7:$KP$63,AB$3),"")</f>
        <v/>
      </c>
      <c r="AC594" s="32" t="str">
        <f>IF(HLOOKUP($BT594,Prisudvikling!$CC$7:$KP$63,AC$3)&gt;0,HLOOKUP($BT594,Prisudvikling!$CC$7:$KP$63,AC$3),"")</f>
        <v/>
      </c>
      <c r="AD594" s="32" t="str">
        <f>IF(HLOOKUP($BT594,Prisudvikling!$CC$7:$KP$63,AD$3)&gt;0,HLOOKUP($BT594,Prisudvikling!$CC$7:$KP$63,AD$3),"")</f>
        <v/>
      </c>
      <c r="AE594" s="32" t="str">
        <f>IF(HLOOKUP($BT594,Prisudvikling!$CC$7:$KP$63,AE$3)&gt;0,HLOOKUP($BT594,Prisudvikling!$CC$7:$KP$63,AE$3),"")</f>
        <v/>
      </c>
      <c r="AF594" s="32" t="str">
        <f>IF(HLOOKUP($BT594,Prisudvikling!$CC$7:$KP$63,AF$3)&gt;0,HLOOKUP($BT594,Prisudvikling!$CC$7:$KP$63,AF$3),"")</f>
        <v xml:space="preserve"> </v>
      </c>
      <c r="AG594" s="32" t="str">
        <f>IF(HLOOKUP($BT594,Prisudvikling!$CC$7:$KP$63,AG$3)&gt;0,HLOOKUP($BT594,Prisudvikling!$CC$7:$KP$63,AG$3),"")</f>
        <v xml:space="preserve"> </v>
      </c>
      <c r="AH594" s="32" t="str">
        <f>IF(HLOOKUP($BT594,Prisudvikling!$CC$7:$KP$63,AH$3)&gt;0,HLOOKUP($BT594,Prisudvikling!$CC$7:$KP$63,AH$3),"")</f>
        <v xml:space="preserve"> </v>
      </c>
      <c r="AI594" s="32" t="str">
        <f>IF(HLOOKUP($BT594,Prisudvikling!$CC$7:$KP$63,AI$3)&gt;0,HLOOKUP($BT594,Prisudvikling!$CC$7:$KP$63,AI$3),"")</f>
        <v xml:space="preserve"> </v>
      </c>
      <c r="AJ594" s="32" t="str">
        <f>IF(HLOOKUP($BT594,Prisudvikling!$CC$7:$KP$63,AJ$3)&gt;0,HLOOKUP($BT594,Prisudvikling!$CC$7:$KP$63,AJ$3),"")</f>
        <v xml:space="preserve"> </v>
      </c>
      <c r="AK594" s="32" t="str">
        <f>IF(HLOOKUP($BT594,Prisudvikling!$CC$7:$KP$63,AK$3)&gt;0,HLOOKUP($BT594,Prisudvikling!$CC$7:$KP$63,AK$3),"")</f>
        <v xml:space="preserve"> </v>
      </c>
      <c r="AL594" s="32" t="str">
        <f>IF(HLOOKUP($BT594,Prisudvikling!$CC$7:$KP$63,AL$3)&gt;0,HLOOKUP($BT594,Prisudvikling!$CC$7:$KP$63,AL$3),"")</f>
        <v/>
      </c>
      <c r="AM594" s="32" t="str">
        <f>IF(HLOOKUP($BT594,Prisudvikling!$CC$7:$KP$63,AM$3)&gt;0,HLOOKUP($BT594,Prisudvikling!$CC$7:$KP$63,AM$3),"")</f>
        <v/>
      </c>
      <c r="AN594" s="113" t="str">
        <f>IF(HLOOKUP($BT594,Prisudvikling!$CC$7:$KP$63,AN$3)&gt;0,HLOOKUP($BT594,Prisudvikling!$CC$7:$KP$63,AN$3),"")</f>
        <v/>
      </c>
      <c r="AO594" s="113" t="str">
        <f>IF(HLOOKUP($BT594,Prisudvikling!$CC$7:$KP$63,AO$3)&gt;0,HLOOKUP($BT594,Prisudvikling!$CC$7:$KP$63,AO$3),"")</f>
        <v xml:space="preserve"> </v>
      </c>
      <c r="AP594" s="113" t="str">
        <f>IF(HLOOKUP($BT594,Prisudvikling!$CC$7:$KP$63,AP$3)&gt;0,HLOOKUP($BT594,Prisudvikling!$CC$7:$KP$63,AP$3),"")</f>
        <v/>
      </c>
      <c r="AQ594" s="113" t="str">
        <f>IF(HLOOKUP($BT594,Prisudvikling!$CC$7:$KP$63,AQ$3)&gt;0,HLOOKUP($BT594,Prisudvikling!$CC$7:$KP$63,AQ$3),"")</f>
        <v/>
      </c>
      <c r="AR594" s="113" t="str">
        <f>IF(HLOOKUP($BT594,Prisudvikling!$CC$7:$KP$63,AR$3)&gt;0,HLOOKUP($BT594,Prisudvikling!$CC$7:$KP$63,AR$3),"")</f>
        <v xml:space="preserve"> </v>
      </c>
      <c r="AS594" s="113" t="str">
        <f>IF(HLOOKUP($BT594,Prisudvikling!$CC$7:$KP$63,AS$3)&gt;0,HLOOKUP($BT594,Prisudvikling!$CC$7:$KP$63,AS$3),"")</f>
        <v/>
      </c>
      <c r="AT594" s="113" t="str">
        <f>IF(HLOOKUP($BT594,Prisudvikling!$CC$7:$KP$63,AT$3)&gt;0,HLOOKUP($BT594,Prisudvikling!$CC$7:$KP$63,AT$3),"")</f>
        <v/>
      </c>
      <c r="AU594" s="113" t="str">
        <f>IF(HLOOKUP($BT594,Prisudvikling!$CC$7:$KP$63,AU$3)&gt;0,HLOOKUP($BT594,Prisudvikling!$CC$7:$KP$63,AU$3),"")</f>
        <v xml:space="preserve"> </v>
      </c>
      <c r="AV594" s="113" t="str">
        <f>IF(HLOOKUP($BT594,Prisudvikling!$CC$7:$KP$63,AV$3)&gt;0,HLOOKUP($BT594,Prisudvikling!$CC$7:$KP$63,AV$3),"")</f>
        <v/>
      </c>
      <c r="AW594" s="113" t="str">
        <f>IF(HLOOKUP($BT594,Prisudvikling!$CC$7:$KP$63,AW$3)&gt;0,HLOOKUP($BT594,Prisudvikling!$CC$7:$KP$63,AW$3),"")</f>
        <v/>
      </c>
      <c r="AX594" s="113" t="str">
        <f>IF(HLOOKUP($BT594,Prisudvikling!$CC$7:$KP$63,AX$3)&gt;0,HLOOKUP($BT594,Prisudvikling!$CC$7:$KP$63,AX$3),"")</f>
        <v xml:space="preserve"> </v>
      </c>
      <c r="BT594">
        <f t="shared" si="33"/>
        <v>271</v>
      </c>
    </row>
    <row r="595" spans="1:72" x14ac:dyDescent="0.2">
      <c r="A595" s="82">
        <f>IF(HLOOKUP($BT595,Prisudvikling!$CC$7:$KP$63,D$3)&gt;0,YEAR(C595),0)</f>
        <v>0</v>
      </c>
      <c r="B595" s="82">
        <f>IF(HLOOKUP($BT595,Prisudvikling!$CC$7:$KP$63,D$3)&gt;0,MONTH(C595),0)</f>
        <v>0</v>
      </c>
      <c r="C595" s="65" t="str">
        <f>IF(HLOOKUP($BT595,Prisudvikling!$CC$7:$KP$63,D$3)&gt;0,HLOOKUP($BT595,Prisudvikling!$CC$7:$KP$63,C$3),"")</f>
        <v/>
      </c>
      <c r="D595" s="105" t="str">
        <f>IF(HLOOKUP($BT595,Prisudvikling!$CC$7:$KP$63,D$3)&gt;0,HLOOKUP($BT595,Prisudvikling!$CC$7:$KP$63,D$3),"")</f>
        <v/>
      </c>
      <c r="E595" s="105" t="str">
        <f>IF(HLOOKUP($BT595,Prisudvikling!$CC$7:$KP$63,E$3)&gt;0,HLOOKUP($BT595,Prisudvikling!$CC$7:$KP$63,E$3),"")</f>
        <v/>
      </c>
      <c r="F595" s="105" t="str">
        <f>IF(HLOOKUP($BT595,Prisudvikling!$CC$7:$KP$63,F$3)&gt;0,HLOOKUP($BT595,Prisudvikling!$CC$7:$KP$63,F$3),"")</f>
        <v/>
      </c>
      <c r="G595" s="105" t="str">
        <f>IF(HLOOKUP($BT595,Prisudvikling!$CC$7:$KP$63,G$3)&gt;0,HLOOKUP($BT595,Prisudvikling!$CC$7:$KP$63,G$3),"")</f>
        <v/>
      </c>
      <c r="H595" s="105" t="str">
        <f>IF(HLOOKUP($BT595,Prisudvikling!$CC$7:$KP$63,H$3)&gt;0,HLOOKUP($BT595,Prisudvikling!$CC$7:$KP$63,H$3),"")</f>
        <v/>
      </c>
      <c r="I595" s="105" t="str">
        <f>IF(HLOOKUP($BT595,Prisudvikling!$CC$7:$KP$63,I$3)&gt;0,HLOOKUP($BT595,Prisudvikling!$CC$7:$KP$63,I$3),"")</f>
        <v/>
      </c>
      <c r="J595" s="105" t="str">
        <f>IF(HLOOKUP($BT595,Prisudvikling!$CC$7:$KP$63,J$3)&gt;0,HLOOKUP($BT595,Prisudvikling!$CC$7:$KP$63,J$3),"")</f>
        <v/>
      </c>
      <c r="K595" s="105" t="str">
        <f>IF(HLOOKUP($BT595,Prisudvikling!$CC$7:$KP$63,K$3)&gt;0,HLOOKUP($BT595,Prisudvikling!$CC$7:$KP$63,K$3),"")</f>
        <v/>
      </c>
      <c r="L595" s="105" t="str">
        <f>IF(HLOOKUP($BT595,Prisudvikling!$CC$7:$KP$63,L$3)&gt;0,HLOOKUP($BT595,Prisudvikling!$CC$7:$KP$63,L$3),"")</f>
        <v/>
      </c>
      <c r="M595" s="105" t="str">
        <f>IF(HLOOKUP($BT595,Prisudvikling!$CC$7:$KP$63,M$3)&gt;0,HLOOKUP($BT595,Prisudvikling!$CC$7:$KP$63,M$3),"")</f>
        <v/>
      </c>
      <c r="N595" s="105" t="str">
        <f>IF(HLOOKUP($BT595,Prisudvikling!$CC$7:$KP$63,N$3)&gt;0,HLOOKUP($BT595,Prisudvikling!$CC$7:$KP$63,N$3),"")</f>
        <v/>
      </c>
      <c r="O595" s="105" t="str">
        <f>IF(HLOOKUP($BT595,Prisudvikling!$CC$7:$KP$63,O$3)&gt;0,HLOOKUP($BT595,Prisudvikling!$CC$7:$KP$63,O$3),"")</f>
        <v/>
      </c>
      <c r="P595" s="105" t="str">
        <f>IF(HLOOKUP($BT595,Prisudvikling!$CC$7:$KP$63,P$3)&gt;0,HLOOKUP($BT595,Prisudvikling!$CC$7:$KP$63,P$3),"")</f>
        <v/>
      </c>
      <c r="Q595" s="105" t="str">
        <f>IF(HLOOKUP($BT595,Prisudvikling!$CC$7:$KP$63,Q$3)&gt;0,HLOOKUP($BT595,Prisudvikling!$CC$7:$KP$63,Q$3),"")</f>
        <v/>
      </c>
      <c r="R595" s="105" t="str">
        <f>IF(HLOOKUP($BT595,Prisudvikling!$CC$7:$KP$63,R$3)&gt;0,HLOOKUP($BT595,Prisudvikling!$CC$7:$KP$63,R$3),"")</f>
        <v/>
      </c>
      <c r="S595" s="105" t="str">
        <f>IF(HLOOKUP($BT595,Prisudvikling!$CC$7:$KP$63,S$3)&gt;0,HLOOKUP($BT595,Prisudvikling!$CC$7:$KP$63,S$3),"")</f>
        <v/>
      </c>
      <c r="T595" s="105" t="str">
        <f>IF(HLOOKUP($BT595,Prisudvikling!$CC$7:$KP$63,T$3)&gt;0,HLOOKUP($BT595,Prisudvikling!$CC$7:$KP$63,T$3),"")</f>
        <v/>
      </c>
      <c r="U595" s="105" t="str">
        <f>IF(HLOOKUP($BT595,Prisudvikling!$CC$7:$KP$63,U$3)&gt;0,HLOOKUP($BT595,Prisudvikling!$CC$7:$KP$63,U$3),"")</f>
        <v/>
      </c>
      <c r="V595" s="105" t="str">
        <f>IF(HLOOKUP($BT595,Prisudvikling!$CC$7:$KP$63,V$3)&gt;0,HLOOKUP($BT595,Prisudvikling!$CC$7:$KP$63,V$3),"")</f>
        <v/>
      </c>
      <c r="W595" s="105" t="str">
        <f>IF(HLOOKUP($BT595,Prisudvikling!$CC$7:$KP$63,W$3)&gt;0,HLOOKUP($BT595,Prisudvikling!$CC$7:$KP$63,W$3),"")</f>
        <v/>
      </c>
      <c r="X595" s="32" t="str">
        <f>IF(HLOOKUP($BT595,Prisudvikling!$CC$7:$KP$63,X$3)&gt;0,HLOOKUP($BT595,Prisudvikling!$CC$7:$KP$63,X$3),"")</f>
        <v/>
      </c>
      <c r="Y595" s="32" t="str">
        <f>IF(HLOOKUP($BT595,Prisudvikling!$CC$7:$KP$63,Y$3)&gt;0,HLOOKUP($BT595,Prisudvikling!$CC$7:$KP$63,Y$3),"")</f>
        <v/>
      </c>
      <c r="Z595" s="32" t="str">
        <f>IF(HLOOKUP($BT595,Prisudvikling!$CC$7:$KP$63,Z$3)&gt;0,HLOOKUP($BT595,Prisudvikling!$CC$7:$KP$63,Z$3),"")</f>
        <v/>
      </c>
      <c r="AA595" s="32" t="str">
        <f>IF(HLOOKUP($BT595,Prisudvikling!$CC$7:$KP$63,AA$3)&gt;0,HLOOKUP($BT595,Prisudvikling!$CC$7:$KP$63,AA$3),"")</f>
        <v/>
      </c>
      <c r="AB595" s="32" t="str">
        <f>IF(HLOOKUP($BT595,Prisudvikling!$CC$7:$KP$63,AB$3)&gt;0,HLOOKUP($BT595,Prisudvikling!$CC$7:$KP$63,AB$3),"")</f>
        <v/>
      </c>
      <c r="AC595" s="32" t="str">
        <f>IF(HLOOKUP($BT595,Prisudvikling!$CC$7:$KP$63,AC$3)&gt;0,HLOOKUP($BT595,Prisudvikling!$CC$7:$KP$63,AC$3),"")</f>
        <v/>
      </c>
      <c r="AD595" s="32" t="str">
        <f>IF(HLOOKUP($BT595,Prisudvikling!$CC$7:$KP$63,AD$3)&gt;0,HLOOKUP($BT595,Prisudvikling!$CC$7:$KP$63,AD$3),"")</f>
        <v/>
      </c>
      <c r="AE595" s="32" t="str">
        <f>IF(HLOOKUP($BT595,Prisudvikling!$CC$7:$KP$63,AE$3)&gt;0,HLOOKUP($BT595,Prisudvikling!$CC$7:$KP$63,AE$3),"")</f>
        <v/>
      </c>
      <c r="AF595" s="32" t="str">
        <f>IF(HLOOKUP($BT595,Prisudvikling!$CC$7:$KP$63,AF$3)&gt;0,HLOOKUP($BT595,Prisudvikling!$CC$7:$KP$63,AF$3),"")</f>
        <v xml:space="preserve"> </v>
      </c>
      <c r="AG595" s="32" t="str">
        <f>IF(HLOOKUP($BT595,Prisudvikling!$CC$7:$KP$63,AG$3)&gt;0,HLOOKUP($BT595,Prisudvikling!$CC$7:$KP$63,AG$3),"")</f>
        <v xml:space="preserve"> </v>
      </c>
      <c r="AH595" s="32" t="str">
        <f>IF(HLOOKUP($BT595,Prisudvikling!$CC$7:$KP$63,AH$3)&gt;0,HLOOKUP($BT595,Prisudvikling!$CC$7:$KP$63,AH$3),"")</f>
        <v xml:space="preserve"> </v>
      </c>
      <c r="AI595" s="32" t="str">
        <f>IF(HLOOKUP($BT595,Prisudvikling!$CC$7:$KP$63,AI$3)&gt;0,HLOOKUP($BT595,Prisudvikling!$CC$7:$KP$63,AI$3),"")</f>
        <v xml:space="preserve"> </v>
      </c>
      <c r="AJ595" s="32" t="str">
        <f>IF(HLOOKUP($BT595,Prisudvikling!$CC$7:$KP$63,AJ$3)&gt;0,HLOOKUP($BT595,Prisudvikling!$CC$7:$KP$63,AJ$3),"")</f>
        <v xml:space="preserve"> </v>
      </c>
      <c r="AK595" s="32" t="str">
        <f>IF(HLOOKUP($BT595,Prisudvikling!$CC$7:$KP$63,AK$3)&gt;0,HLOOKUP($BT595,Prisudvikling!$CC$7:$KP$63,AK$3),"")</f>
        <v xml:space="preserve"> </v>
      </c>
      <c r="AL595" s="32" t="str">
        <f>IF(HLOOKUP($BT595,Prisudvikling!$CC$7:$KP$63,AL$3)&gt;0,HLOOKUP($BT595,Prisudvikling!$CC$7:$KP$63,AL$3),"")</f>
        <v/>
      </c>
      <c r="AM595" s="32" t="str">
        <f>IF(HLOOKUP($BT595,Prisudvikling!$CC$7:$KP$63,AM$3)&gt;0,HLOOKUP($BT595,Prisudvikling!$CC$7:$KP$63,AM$3),"")</f>
        <v/>
      </c>
      <c r="AN595" s="113" t="str">
        <f>IF(HLOOKUP($BT595,Prisudvikling!$CC$7:$KP$63,AN$3)&gt;0,HLOOKUP($BT595,Prisudvikling!$CC$7:$KP$63,AN$3),"")</f>
        <v/>
      </c>
      <c r="AO595" s="113" t="str">
        <f>IF(HLOOKUP($BT595,Prisudvikling!$CC$7:$KP$63,AO$3)&gt;0,HLOOKUP($BT595,Prisudvikling!$CC$7:$KP$63,AO$3),"")</f>
        <v xml:space="preserve"> </v>
      </c>
      <c r="AP595" s="113" t="str">
        <f>IF(HLOOKUP($BT595,Prisudvikling!$CC$7:$KP$63,AP$3)&gt;0,HLOOKUP($BT595,Prisudvikling!$CC$7:$KP$63,AP$3),"")</f>
        <v/>
      </c>
      <c r="AQ595" s="113" t="str">
        <f>IF(HLOOKUP($BT595,Prisudvikling!$CC$7:$KP$63,AQ$3)&gt;0,HLOOKUP($BT595,Prisudvikling!$CC$7:$KP$63,AQ$3),"")</f>
        <v/>
      </c>
      <c r="AR595" s="113" t="str">
        <f>IF(HLOOKUP($BT595,Prisudvikling!$CC$7:$KP$63,AR$3)&gt;0,HLOOKUP($BT595,Prisudvikling!$CC$7:$KP$63,AR$3),"")</f>
        <v xml:space="preserve"> </v>
      </c>
      <c r="AS595" s="113" t="str">
        <f>IF(HLOOKUP($BT595,Prisudvikling!$CC$7:$KP$63,AS$3)&gt;0,HLOOKUP($BT595,Prisudvikling!$CC$7:$KP$63,AS$3),"")</f>
        <v/>
      </c>
      <c r="AT595" s="113" t="str">
        <f>IF(HLOOKUP($BT595,Prisudvikling!$CC$7:$KP$63,AT$3)&gt;0,HLOOKUP($BT595,Prisudvikling!$CC$7:$KP$63,AT$3),"")</f>
        <v/>
      </c>
      <c r="AU595" s="113" t="str">
        <f>IF(HLOOKUP($BT595,Prisudvikling!$CC$7:$KP$63,AU$3)&gt;0,HLOOKUP($BT595,Prisudvikling!$CC$7:$KP$63,AU$3),"")</f>
        <v xml:space="preserve"> </v>
      </c>
      <c r="AV595" s="113" t="str">
        <f>IF(HLOOKUP($BT595,Prisudvikling!$CC$7:$KP$63,AV$3)&gt;0,HLOOKUP($BT595,Prisudvikling!$CC$7:$KP$63,AV$3),"")</f>
        <v/>
      </c>
      <c r="AW595" s="113" t="str">
        <f>IF(HLOOKUP($BT595,Prisudvikling!$CC$7:$KP$63,AW$3)&gt;0,HLOOKUP($BT595,Prisudvikling!$CC$7:$KP$63,AW$3),"")</f>
        <v/>
      </c>
      <c r="AX595" s="113" t="str">
        <f>IF(HLOOKUP($BT595,Prisudvikling!$CC$7:$KP$63,AX$3)&gt;0,HLOOKUP($BT595,Prisudvikling!$CC$7:$KP$63,AX$3),"")</f>
        <v xml:space="preserve"> </v>
      </c>
      <c r="BT595">
        <f t="shared" si="33"/>
        <v>272</v>
      </c>
    </row>
    <row r="596" spans="1:72" x14ac:dyDescent="0.2">
      <c r="A596" s="82">
        <f>IF(HLOOKUP($BT596,Prisudvikling!$CC$7:$KP$63,D$3)&gt;0,YEAR(C596),0)</f>
        <v>0</v>
      </c>
      <c r="B596" s="82">
        <f>IF(HLOOKUP($BT596,Prisudvikling!$CC$7:$KP$63,D$3)&gt;0,MONTH(C596),0)</f>
        <v>0</v>
      </c>
      <c r="C596" s="65" t="str">
        <f>IF(HLOOKUP($BT596,Prisudvikling!$CC$7:$KP$63,D$3)&gt;0,HLOOKUP($BT596,Prisudvikling!$CC$7:$KP$63,C$3),"")</f>
        <v/>
      </c>
      <c r="D596" s="105" t="str">
        <f>IF(HLOOKUP($BT596,Prisudvikling!$CC$7:$KP$63,D$3)&gt;0,HLOOKUP($BT596,Prisudvikling!$CC$7:$KP$63,D$3),"")</f>
        <v/>
      </c>
      <c r="E596" s="105" t="str">
        <f>IF(HLOOKUP($BT596,Prisudvikling!$CC$7:$KP$63,E$3)&gt;0,HLOOKUP($BT596,Prisudvikling!$CC$7:$KP$63,E$3),"")</f>
        <v/>
      </c>
      <c r="F596" s="105" t="str">
        <f>IF(HLOOKUP($BT596,Prisudvikling!$CC$7:$KP$63,F$3)&gt;0,HLOOKUP($BT596,Prisudvikling!$CC$7:$KP$63,F$3),"")</f>
        <v/>
      </c>
      <c r="G596" s="105" t="str">
        <f>IF(HLOOKUP($BT596,Prisudvikling!$CC$7:$KP$63,G$3)&gt;0,HLOOKUP($BT596,Prisudvikling!$CC$7:$KP$63,G$3),"")</f>
        <v/>
      </c>
      <c r="H596" s="105" t="str">
        <f>IF(HLOOKUP($BT596,Prisudvikling!$CC$7:$KP$63,H$3)&gt;0,HLOOKUP($BT596,Prisudvikling!$CC$7:$KP$63,H$3),"")</f>
        <v/>
      </c>
      <c r="I596" s="105" t="str">
        <f>IF(HLOOKUP($BT596,Prisudvikling!$CC$7:$KP$63,I$3)&gt;0,HLOOKUP($BT596,Prisudvikling!$CC$7:$KP$63,I$3),"")</f>
        <v/>
      </c>
      <c r="J596" s="105" t="str">
        <f>IF(HLOOKUP($BT596,Prisudvikling!$CC$7:$KP$63,J$3)&gt;0,HLOOKUP($BT596,Prisudvikling!$CC$7:$KP$63,J$3),"")</f>
        <v/>
      </c>
      <c r="K596" s="105" t="str">
        <f>IF(HLOOKUP($BT596,Prisudvikling!$CC$7:$KP$63,K$3)&gt;0,HLOOKUP($BT596,Prisudvikling!$CC$7:$KP$63,K$3),"")</f>
        <v/>
      </c>
      <c r="L596" s="105" t="str">
        <f>IF(HLOOKUP($BT596,Prisudvikling!$CC$7:$KP$63,L$3)&gt;0,HLOOKUP($BT596,Prisudvikling!$CC$7:$KP$63,L$3),"")</f>
        <v/>
      </c>
      <c r="M596" s="105" t="str">
        <f>IF(HLOOKUP($BT596,Prisudvikling!$CC$7:$KP$63,M$3)&gt;0,HLOOKUP($BT596,Prisudvikling!$CC$7:$KP$63,M$3),"")</f>
        <v/>
      </c>
      <c r="N596" s="105" t="str">
        <f>IF(HLOOKUP($BT596,Prisudvikling!$CC$7:$KP$63,N$3)&gt;0,HLOOKUP($BT596,Prisudvikling!$CC$7:$KP$63,N$3),"")</f>
        <v/>
      </c>
      <c r="O596" s="105" t="str">
        <f>IF(HLOOKUP($BT596,Prisudvikling!$CC$7:$KP$63,O$3)&gt;0,HLOOKUP($BT596,Prisudvikling!$CC$7:$KP$63,O$3),"")</f>
        <v/>
      </c>
      <c r="P596" s="105" t="str">
        <f>IF(HLOOKUP($BT596,Prisudvikling!$CC$7:$KP$63,P$3)&gt;0,HLOOKUP($BT596,Prisudvikling!$CC$7:$KP$63,P$3),"")</f>
        <v/>
      </c>
      <c r="Q596" s="105" t="str">
        <f>IF(HLOOKUP($BT596,Prisudvikling!$CC$7:$KP$63,Q$3)&gt;0,HLOOKUP($BT596,Prisudvikling!$CC$7:$KP$63,Q$3),"")</f>
        <v/>
      </c>
      <c r="R596" s="105" t="str">
        <f>IF(HLOOKUP($BT596,Prisudvikling!$CC$7:$KP$63,R$3)&gt;0,HLOOKUP($BT596,Prisudvikling!$CC$7:$KP$63,R$3),"")</f>
        <v/>
      </c>
      <c r="S596" s="105" t="str">
        <f>IF(HLOOKUP($BT596,Prisudvikling!$CC$7:$KP$63,S$3)&gt;0,HLOOKUP($BT596,Prisudvikling!$CC$7:$KP$63,S$3),"")</f>
        <v/>
      </c>
      <c r="T596" s="105" t="str">
        <f>IF(HLOOKUP($BT596,Prisudvikling!$CC$7:$KP$63,T$3)&gt;0,HLOOKUP($BT596,Prisudvikling!$CC$7:$KP$63,T$3),"")</f>
        <v/>
      </c>
      <c r="U596" s="105" t="str">
        <f>IF(HLOOKUP($BT596,Prisudvikling!$CC$7:$KP$63,U$3)&gt;0,HLOOKUP($BT596,Prisudvikling!$CC$7:$KP$63,U$3),"")</f>
        <v/>
      </c>
      <c r="V596" s="105" t="str">
        <f>IF(HLOOKUP($BT596,Prisudvikling!$CC$7:$KP$63,V$3)&gt;0,HLOOKUP($BT596,Prisudvikling!$CC$7:$KP$63,V$3),"")</f>
        <v/>
      </c>
      <c r="W596" s="105" t="str">
        <f>IF(HLOOKUP($BT596,Prisudvikling!$CC$7:$KP$63,W$3)&gt;0,HLOOKUP($BT596,Prisudvikling!$CC$7:$KP$63,W$3),"")</f>
        <v/>
      </c>
      <c r="X596" s="32" t="str">
        <f>IF(HLOOKUP($BT596,Prisudvikling!$CC$7:$KP$63,X$3)&gt;0,HLOOKUP($BT596,Prisudvikling!$CC$7:$KP$63,X$3),"")</f>
        <v/>
      </c>
      <c r="Y596" s="32" t="str">
        <f>IF(HLOOKUP($BT596,Prisudvikling!$CC$7:$KP$63,Y$3)&gt;0,HLOOKUP($BT596,Prisudvikling!$CC$7:$KP$63,Y$3),"")</f>
        <v/>
      </c>
      <c r="Z596" s="32" t="str">
        <f>IF(HLOOKUP($BT596,Prisudvikling!$CC$7:$KP$63,Z$3)&gt;0,HLOOKUP($BT596,Prisudvikling!$CC$7:$KP$63,Z$3),"")</f>
        <v/>
      </c>
      <c r="AA596" s="32" t="str">
        <f>IF(HLOOKUP($BT596,Prisudvikling!$CC$7:$KP$63,AA$3)&gt;0,HLOOKUP($BT596,Prisudvikling!$CC$7:$KP$63,AA$3),"")</f>
        <v/>
      </c>
      <c r="AB596" s="32" t="str">
        <f>IF(HLOOKUP($BT596,Prisudvikling!$CC$7:$KP$63,AB$3)&gt;0,HLOOKUP($BT596,Prisudvikling!$CC$7:$KP$63,AB$3),"")</f>
        <v/>
      </c>
      <c r="AC596" s="32" t="str">
        <f>IF(HLOOKUP($BT596,Prisudvikling!$CC$7:$KP$63,AC$3)&gt;0,HLOOKUP($BT596,Prisudvikling!$CC$7:$KP$63,AC$3),"")</f>
        <v/>
      </c>
      <c r="AD596" s="32" t="str">
        <f>IF(HLOOKUP($BT596,Prisudvikling!$CC$7:$KP$63,AD$3)&gt;0,HLOOKUP($BT596,Prisudvikling!$CC$7:$KP$63,AD$3),"")</f>
        <v/>
      </c>
      <c r="AE596" s="32" t="str">
        <f>IF(HLOOKUP($BT596,Prisudvikling!$CC$7:$KP$63,AE$3)&gt;0,HLOOKUP($BT596,Prisudvikling!$CC$7:$KP$63,AE$3),"")</f>
        <v/>
      </c>
      <c r="AF596" s="32" t="str">
        <f>IF(HLOOKUP($BT596,Prisudvikling!$CC$7:$KP$63,AF$3)&gt;0,HLOOKUP($BT596,Prisudvikling!$CC$7:$KP$63,AF$3),"")</f>
        <v xml:space="preserve"> </v>
      </c>
      <c r="AG596" s="32" t="str">
        <f>IF(HLOOKUP($BT596,Prisudvikling!$CC$7:$KP$63,AG$3)&gt;0,HLOOKUP($BT596,Prisudvikling!$CC$7:$KP$63,AG$3),"")</f>
        <v xml:space="preserve"> </v>
      </c>
      <c r="AH596" s="32" t="str">
        <f>IF(HLOOKUP($BT596,Prisudvikling!$CC$7:$KP$63,AH$3)&gt;0,HLOOKUP($BT596,Prisudvikling!$CC$7:$KP$63,AH$3),"")</f>
        <v xml:space="preserve"> </v>
      </c>
      <c r="AI596" s="32" t="str">
        <f>IF(HLOOKUP($BT596,Prisudvikling!$CC$7:$KP$63,AI$3)&gt;0,HLOOKUP($BT596,Prisudvikling!$CC$7:$KP$63,AI$3),"")</f>
        <v xml:space="preserve"> </v>
      </c>
      <c r="AJ596" s="32" t="str">
        <f>IF(HLOOKUP($BT596,Prisudvikling!$CC$7:$KP$63,AJ$3)&gt;0,HLOOKUP($BT596,Prisudvikling!$CC$7:$KP$63,AJ$3),"")</f>
        <v xml:space="preserve"> </v>
      </c>
      <c r="AK596" s="32" t="str">
        <f>IF(HLOOKUP($BT596,Prisudvikling!$CC$7:$KP$63,AK$3)&gt;0,HLOOKUP($BT596,Prisudvikling!$CC$7:$KP$63,AK$3),"")</f>
        <v xml:space="preserve"> </v>
      </c>
      <c r="AL596" s="32" t="str">
        <f>IF(HLOOKUP($BT596,Prisudvikling!$CC$7:$KP$63,AL$3)&gt;0,HLOOKUP($BT596,Prisudvikling!$CC$7:$KP$63,AL$3),"")</f>
        <v/>
      </c>
      <c r="AM596" s="32" t="str">
        <f>IF(HLOOKUP($BT596,Prisudvikling!$CC$7:$KP$63,AM$3)&gt;0,HLOOKUP($BT596,Prisudvikling!$CC$7:$KP$63,AM$3),"")</f>
        <v/>
      </c>
      <c r="AN596" s="113" t="str">
        <f>IF(HLOOKUP($BT596,Prisudvikling!$CC$7:$KP$63,AN$3)&gt;0,HLOOKUP($BT596,Prisudvikling!$CC$7:$KP$63,AN$3),"")</f>
        <v/>
      </c>
      <c r="AO596" s="113" t="str">
        <f>IF(HLOOKUP($BT596,Prisudvikling!$CC$7:$KP$63,AO$3)&gt;0,HLOOKUP($BT596,Prisudvikling!$CC$7:$KP$63,AO$3),"")</f>
        <v xml:space="preserve"> </v>
      </c>
      <c r="AP596" s="113" t="str">
        <f>IF(HLOOKUP($BT596,Prisudvikling!$CC$7:$KP$63,AP$3)&gt;0,HLOOKUP($BT596,Prisudvikling!$CC$7:$KP$63,AP$3),"")</f>
        <v/>
      </c>
      <c r="AQ596" s="113" t="str">
        <f>IF(HLOOKUP($BT596,Prisudvikling!$CC$7:$KP$63,AQ$3)&gt;0,HLOOKUP($BT596,Prisudvikling!$CC$7:$KP$63,AQ$3),"")</f>
        <v/>
      </c>
      <c r="AR596" s="113" t="str">
        <f>IF(HLOOKUP($BT596,Prisudvikling!$CC$7:$KP$63,AR$3)&gt;0,HLOOKUP($BT596,Prisudvikling!$CC$7:$KP$63,AR$3),"")</f>
        <v xml:space="preserve"> </v>
      </c>
      <c r="AS596" s="113" t="str">
        <f>IF(HLOOKUP($BT596,Prisudvikling!$CC$7:$KP$63,AS$3)&gt;0,HLOOKUP($BT596,Prisudvikling!$CC$7:$KP$63,AS$3),"")</f>
        <v/>
      </c>
      <c r="AT596" s="113" t="str">
        <f>IF(HLOOKUP($BT596,Prisudvikling!$CC$7:$KP$63,AT$3)&gt;0,HLOOKUP($BT596,Prisudvikling!$CC$7:$KP$63,AT$3),"")</f>
        <v/>
      </c>
      <c r="AU596" s="113" t="str">
        <f>IF(HLOOKUP($BT596,Prisudvikling!$CC$7:$KP$63,AU$3)&gt;0,HLOOKUP($BT596,Prisudvikling!$CC$7:$KP$63,AU$3),"")</f>
        <v xml:space="preserve"> </v>
      </c>
      <c r="AV596" s="113" t="str">
        <f>IF(HLOOKUP($BT596,Prisudvikling!$CC$7:$KP$63,AV$3)&gt;0,HLOOKUP($BT596,Prisudvikling!$CC$7:$KP$63,AV$3),"")</f>
        <v/>
      </c>
      <c r="AW596" s="113" t="str">
        <f>IF(HLOOKUP($BT596,Prisudvikling!$CC$7:$KP$63,AW$3)&gt;0,HLOOKUP($BT596,Prisudvikling!$CC$7:$KP$63,AW$3),"")</f>
        <v/>
      </c>
      <c r="AX596" s="113" t="str">
        <f>IF(HLOOKUP($BT596,Prisudvikling!$CC$7:$KP$63,AX$3)&gt;0,HLOOKUP($BT596,Prisudvikling!$CC$7:$KP$63,AX$3),"")</f>
        <v xml:space="preserve"> </v>
      </c>
      <c r="BT596">
        <f t="shared" si="33"/>
        <v>273</v>
      </c>
    </row>
    <row r="597" spans="1:72" x14ac:dyDescent="0.2">
      <c r="A597" s="82">
        <f>IF(HLOOKUP($BT597,Prisudvikling!$CC$7:$KP$63,D$3)&gt;0,YEAR(C597),0)</f>
        <v>0</v>
      </c>
      <c r="B597" s="82">
        <f>IF(HLOOKUP($BT597,Prisudvikling!$CC$7:$KP$63,D$3)&gt;0,MONTH(C597),0)</f>
        <v>0</v>
      </c>
      <c r="C597" s="65" t="str">
        <f>IF(HLOOKUP($BT597,Prisudvikling!$CC$7:$KP$63,D$3)&gt;0,HLOOKUP($BT597,Prisudvikling!$CC$7:$KP$63,C$3),"")</f>
        <v/>
      </c>
      <c r="D597" s="105" t="str">
        <f>IF(HLOOKUP($BT597,Prisudvikling!$CC$7:$KP$63,D$3)&gt;0,HLOOKUP($BT597,Prisudvikling!$CC$7:$KP$63,D$3),"")</f>
        <v/>
      </c>
      <c r="E597" s="105" t="str">
        <f>IF(HLOOKUP($BT597,Prisudvikling!$CC$7:$KP$63,E$3)&gt;0,HLOOKUP($BT597,Prisudvikling!$CC$7:$KP$63,E$3),"")</f>
        <v/>
      </c>
      <c r="F597" s="105" t="str">
        <f>IF(HLOOKUP($BT597,Prisudvikling!$CC$7:$KP$63,F$3)&gt;0,HLOOKUP($BT597,Prisudvikling!$CC$7:$KP$63,F$3),"")</f>
        <v/>
      </c>
      <c r="G597" s="105" t="str">
        <f>IF(HLOOKUP($BT597,Prisudvikling!$CC$7:$KP$63,G$3)&gt;0,HLOOKUP($BT597,Prisudvikling!$CC$7:$KP$63,G$3),"")</f>
        <v/>
      </c>
      <c r="H597" s="105" t="str">
        <f>IF(HLOOKUP($BT597,Prisudvikling!$CC$7:$KP$63,H$3)&gt;0,HLOOKUP($BT597,Prisudvikling!$CC$7:$KP$63,H$3),"")</f>
        <v/>
      </c>
      <c r="I597" s="105" t="str">
        <f>IF(HLOOKUP($BT597,Prisudvikling!$CC$7:$KP$63,I$3)&gt;0,HLOOKUP($BT597,Prisudvikling!$CC$7:$KP$63,I$3),"")</f>
        <v/>
      </c>
      <c r="J597" s="105" t="str">
        <f>IF(HLOOKUP($BT597,Prisudvikling!$CC$7:$KP$63,J$3)&gt;0,HLOOKUP($BT597,Prisudvikling!$CC$7:$KP$63,J$3),"")</f>
        <v/>
      </c>
      <c r="K597" s="105" t="str">
        <f>IF(HLOOKUP($BT597,Prisudvikling!$CC$7:$KP$63,K$3)&gt;0,HLOOKUP($BT597,Prisudvikling!$CC$7:$KP$63,K$3),"")</f>
        <v/>
      </c>
      <c r="L597" s="105" t="str">
        <f>IF(HLOOKUP($BT597,Prisudvikling!$CC$7:$KP$63,L$3)&gt;0,HLOOKUP($BT597,Prisudvikling!$CC$7:$KP$63,L$3),"")</f>
        <v/>
      </c>
      <c r="M597" s="105" t="str">
        <f>IF(HLOOKUP($BT597,Prisudvikling!$CC$7:$KP$63,M$3)&gt;0,HLOOKUP($BT597,Prisudvikling!$CC$7:$KP$63,M$3),"")</f>
        <v/>
      </c>
      <c r="N597" s="105" t="str">
        <f>IF(HLOOKUP($BT597,Prisudvikling!$CC$7:$KP$63,N$3)&gt;0,HLOOKUP($BT597,Prisudvikling!$CC$7:$KP$63,N$3),"")</f>
        <v/>
      </c>
      <c r="O597" s="105" t="str">
        <f>IF(HLOOKUP($BT597,Prisudvikling!$CC$7:$KP$63,O$3)&gt;0,HLOOKUP($BT597,Prisudvikling!$CC$7:$KP$63,O$3),"")</f>
        <v/>
      </c>
      <c r="P597" s="105" t="str">
        <f>IF(HLOOKUP($BT597,Prisudvikling!$CC$7:$KP$63,P$3)&gt;0,HLOOKUP($BT597,Prisudvikling!$CC$7:$KP$63,P$3),"")</f>
        <v/>
      </c>
      <c r="Q597" s="105" t="str">
        <f>IF(HLOOKUP($BT597,Prisudvikling!$CC$7:$KP$63,Q$3)&gt;0,HLOOKUP($BT597,Prisudvikling!$CC$7:$KP$63,Q$3),"")</f>
        <v/>
      </c>
      <c r="R597" s="105" t="str">
        <f>IF(HLOOKUP($BT597,Prisudvikling!$CC$7:$KP$63,R$3)&gt;0,HLOOKUP($BT597,Prisudvikling!$CC$7:$KP$63,R$3),"")</f>
        <v/>
      </c>
      <c r="S597" s="105" t="str">
        <f>IF(HLOOKUP($BT597,Prisudvikling!$CC$7:$KP$63,S$3)&gt;0,HLOOKUP($BT597,Prisudvikling!$CC$7:$KP$63,S$3),"")</f>
        <v/>
      </c>
      <c r="T597" s="105" t="str">
        <f>IF(HLOOKUP($BT597,Prisudvikling!$CC$7:$KP$63,T$3)&gt;0,HLOOKUP($BT597,Prisudvikling!$CC$7:$KP$63,T$3),"")</f>
        <v/>
      </c>
      <c r="U597" s="105" t="str">
        <f>IF(HLOOKUP($BT597,Prisudvikling!$CC$7:$KP$63,U$3)&gt;0,HLOOKUP($BT597,Prisudvikling!$CC$7:$KP$63,U$3),"")</f>
        <v/>
      </c>
      <c r="V597" s="105" t="str">
        <f>IF(HLOOKUP($BT597,Prisudvikling!$CC$7:$KP$63,V$3)&gt;0,HLOOKUP($BT597,Prisudvikling!$CC$7:$KP$63,V$3),"")</f>
        <v/>
      </c>
      <c r="W597" s="105" t="str">
        <f>IF(HLOOKUP($BT597,Prisudvikling!$CC$7:$KP$63,W$3)&gt;0,HLOOKUP($BT597,Prisudvikling!$CC$7:$KP$63,W$3),"")</f>
        <v/>
      </c>
      <c r="X597" s="32" t="str">
        <f>IF(HLOOKUP($BT597,Prisudvikling!$CC$7:$KP$63,X$3)&gt;0,HLOOKUP($BT597,Prisudvikling!$CC$7:$KP$63,X$3),"")</f>
        <v/>
      </c>
      <c r="Y597" s="32" t="str">
        <f>IF(HLOOKUP($BT597,Prisudvikling!$CC$7:$KP$63,Y$3)&gt;0,HLOOKUP($BT597,Prisudvikling!$CC$7:$KP$63,Y$3),"")</f>
        <v/>
      </c>
      <c r="Z597" s="32" t="str">
        <f>IF(HLOOKUP($BT597,Prisudvikling!$CC$7:$KP$63,Z$3)&gt;0,HLOOKUP($BT597,Prisudvikling!$CC$7:$KP$63,Z$3),"")</f>
        <v/>
      </c>
      <c r="AA597" s="32" t="str">
        <f>IF(HLOOKUP($BT597,Prisudvikling!$CC$7:$KP$63,AA$3)&gt;0,HLOOKUP($BT597,Prisudvikling!$CC$7:$KP$63,AA$3),"")</f>
        <v/>
      </c>
      <c r="AB597" s="32" t="str">
        <f>IF(HLOOKUP($BT597,Prisudvikling!$CC$7:$KP$63,AB$3)&gt;0,HLOOKUP($BT597,Prisudvikling!$CC$7:$KP$63,AB$3),"")</f>
        <v/>
      </c>
      <c r="AC597" s="32" t="str">
        <f>IF(HLOOKUP($BT597,Prisudvikling!$CC$7:$KP$63,AC$3)&gt;0,HLOOKUP($BT597,Prisudvikling!$CC$7:$KP$63,AC$3),"")</f>
        <v/>
      </c>
      <c r="AD597" s="32" t="str">
        <f>IF(HLOOKUP($BT597,Prisudvikling!$CC$7:$KP$63,AD$3)&gt;0,HLOOKUP($BT597,Prisudvikling!$CC$7:$KP$63,AD$3),"")</f>
        <v/>
      </c>
      <c r="AE597" s="32" t="str">
        <f>IF(HLOOKUP($BT597,Prisudvikling!$CC$7:$KP$63,AE$3)&gt;0,HLOOKUP($BT597,Prisudvikling!$CC$7:$KP$63,AE$3),"")</f>
        <v/>
      </c>
      <c r="AF597" s="32" t="str">
        <f>IF(HLOOKUP($BT597,Prisudvikling!$CC$7:$KP$63,AF$3)&gt;0,HLOOKUP($BT597,Prisudvikling!$CC$7:$KP$63,AF$3),"")</f>
        <v xml:space="preserve"> </v>
      </c>
      <c r="AG597" s="32" t="str">
        <f>IF(HLOOKUP($BT597,Prisudvikling!$CC$7:$KP$63,AG$3)&gt;0,HLOOKUP($BT597,Prisudvikling!$CC$7:$KP$63,AG$3),"")</f>
        <v xml:space="preserve"> </v>
      </c>
      <c r="AH597" s="32" t="str">
        <f>IF(HLOOKUP($BT597,Prisudvikling!$CC$7:$KP$63,AH$3)&gt;0,HLOOKUP($BT597,Prisudvikling!$CC$7:$KP$63,AH$3),"")</f>
        <v xml:space="preserve"> </v>
      </c>
      <c r="AI597" s="32" t="str">
        <f>IF(HLOOKUP($BT597,Prisudvikling!$CC$7:$KP$63,AI$3)&gt;0,HLOOKUP($BT597,Prisudvikling!$CC$7:$KP$63,AI$3),"")</f>
        <v xml:space="preserve"> </v>
      </c>
      <c r="AJ597" s="32" t="str">
        <f>IF(HLOOKUP($BT597,Prisudvikling!$CC$7:$KP$63,AJ$3)&gt;0,HLOOKUP($BT597,Prisudvikling!$CC$7:$KP$63,AJ$3),"")</f>
        <v xml:space="preserve"> </v>
      </c>
      <c r="AK597" s="32" t="str">
        <f>IF(HLOOKUP($BT597,Prisudvikling!$CC$7:$KP$63,AK$3)&gt;0,HLOOKUP($BT597,Prisudvikling!$CC$7:$KP$63,AK$3),"")</f>
        <v xml:space="preserve"> </v>
      </c>
      <c r="AL597" s="32" t="str">
        <f>IF(HLOOKUP($BT597,Prisudvikling!$CC$7:$KP$63,AL$3)&gt;0,HLOOKUP($BT597,Prisudvikling!$CC$7:$KP$63,AL$3),"")</f>
        <v/>
      </c>
      <c r="AM597" s="32" t="str">
        <f>IF(HLOOKUP($BT597,Prisudvikling!$CC$7:$KP$63,AM$3)&gt;0,HLOOKUP($BT597,Prisudvikling!$CC$7:$KP$63,AM$3),"")</f>
        <v/>
      </c>
      <c r="AN597" s="113" t="str">
        <f>IF(HLOOKUP($BT597,Prisudvikling!$CC$7:$KP$63,AN$3)&gt;0,HLOOKUP($BT597,Prisudvikling!$CC$7:$KP$63,AN$3),"")</f>
        <v/>
      </c>
      <c r="AO597" s="113" t="str">
        <f>IF(HLOOKUP($BT597,Prisudvikling!$CC$7:$KP$63,AO$3)&gt;0,HLOOKUP($BT597,Prisudvikling!$CC$7:$KP$63,AO$3),"")</f>
        <v xml:space="preserve"> </v>
      </c>
      <c r="AP597" s="113" t="str">
        <f>IF(HLOOKUP($BT597,Prisudvikling!$CC$7:$KP$63,AP$3)&gt;0,HLOOKUP($BT597,Prisudvikling!$CC$7:$KP$63,AP$3),"")</f>
        <v/>
      </c>
      <c r="AQ597" s="113" t="str">
        <f>IF(HLOOKUP($BT597,Prisudvikling!$CC$7:$KP$63,AQ$3)&gt;0,HLOOKUP($BT597,Prisudvikling!$CC$7:$KP$63,AQ$3),"")</f>
        <v/>
      </c>
      <c r="AR597" s="113" t="str">
        <f>IF(HLOOKUP($BT597,Prisudvikling!$CC$7:$KP$63,AR$3)&gt;0,HLOOKUP($BT597,Prisudvikling!$CC$7:$KP$63,AR$3),"")</f>
        <v xml:space="preserve"> </v>
      </c>
      <c r="AS597" s="113" t="str">
        <f>IF(HLOOKUP($BT597,Prisudvikling!$CC$7:$KP$63,AS$3)&gt;0,HLOOKUP($BT597,Prisudvikling!$CC$7:$KP$63,AS$3),"")</f>
        <v/>
      </c>
      <c r="AT597" s="113" t="str">
        <f>IF(HLOOKUP($BT597,Prisudvikling!$CC$7:$KP$63,AT$3)&gt;0,HLOOKUP($BT597,Prisudvikling!$CC$7:$KP$63,AT$3),"")</f>
        <v/>
      </c>
      <c r="AU597" s="113" t="str">
        <f>IF(HLOOKUP($BT597,Prisudvikling!$CC$7:$KP$63,AU$3)&gt;0,HLOOKUP($BT597,Prisudvikling!$CC$7:$KP$63,AU$3),"")</f>
        <v xml:space="preserve"> </v>
      </c>
      <c r="AV597" s="113" t="str">
        <f>IF(HLOOKUP($BT597,Prisudvikling!$CC$7:$KP$63,AV$3)&gt;0,HLOOKUP($BT597,Prisudvikling!$CC$7:$KP$63,AV$3),"")</f>
        <v/>
      </c>
      <c r="AW597" s="113" t="str">
        <f>IF(HLOOKUP($BT597,Prisudvikling!$CC$7:$KP$63,AW$3)&gt;0,HLOOKUP($BT597,Prisudvikling!$CC$7:$KP$63,AW$3),"")</f>
        <v/>
      </c>
      <c r="AX597" s="113" t="str">
        <f>IF(HLOOKUP($BT597,Prisudvikling!$CC$7:$KP$63,AX$3)&gt;0,HLOOKUP($BT597,Prisudvikling!$CC$7:$KP$63,AX$3),"")</f>
        <v xml:space="preserve"> </v>
      </c>
      <c r="BT597">
        <f t="shared" ref="BT597:BT660" si="34">+BT596+1</f>
        <v>274</v>
      </c>
    </row>
    <row r="598" spans="1:72" x14ac:dyDescent="0.2">
      <c r="A598" s="82">
        <f>IF(HLOOKUP($BT598,Prisudvikling!$CC$7:$KP$63,D$3)&gt;0,YEAR(C598),0)</f>
        <v>0</v>
      </c>
      <c r="B598" s="82">
        <f>IF(HLOOKUP($BT598,Prisudvikling!$CC$7:$KP$63,D$3)&gt;0,MONTH(C598),0)</f>
        <v>0</v>
      </c>
      <c r="C598" s="65" t="str">
        <f>IF(HLOOKUP($BT598,Prisudvikling!$CC$7:$KP$63,D$3)&gt;0,HLOOKUP($BT598,Prisudvikling!$CC$7:$KP$63,C$3),"")</f>
        <v/>
      </c>
      <c r="D598" s="105" t="str">
        <f>IF(HLOOKUP($BT598,Prisudvikling!$CC$7:$KP$63,D$3)&gt;0,HLOOKUP($BT598,Prisudvikling!$CC$7:$KP$63,D$3),"")</f>
        <v/>
      </c>
      <c r="E598" s="105" t="str">
        <f>IF(HLOOKUP($BT598,Prisudvikling!$CC$7:$KP$63,E$3)&gt;0,HLOOKUP($BT598,Prisudvikling!$CC$7:$KP$63,E$3),"")</f>
        <v/>
      </c>
      <c r="F598" s="105" t="str">
        <f>IF(HLOOKUP($BT598,Prisudvikling!$CC$7:$KP$63,F$3)&gt;0,HLOOKUP($BT598,Prisudvikling!$CC$7:$KP$63,F$3),"")</f>
        <v/>
      </c>
      <c r="G598" s="105" t="str">
        <f>IF(HLOOKUP($BT598,Prisudvikling!$CC$7:$KP$63,G$3)&gt;0,HLOOKUP($BT598,Prisudvikling!$CC$7:$KP$63,G$3),"")</f>
        <v/>
      </c>
      <c r="H598" s="105" t="str">
        <f>IF(HLOOKUP($BT598,Prisudvikling!$CC$7:$KP$63,H$3)&gt;0,HLOOKUP($BT598,Prisudvikling!$CC$7:$KP$63,H$3),"")</f>
        <v/>
      </c>
      <c r="I598" s="105" t="str">
        <f>IF(HLOOKUP($BT598,Prisudvikling!$CC$7:$KP$63,I$3)&gt;0,HLOOKUP($BT598,Prisudvikling!$CC$7:$KP$63,I$3),"")</f>
        <v/>
      </c>
      <c r="J598" s="105" t="str">
        <f>IF(HLOOKUP($BT598,Prisudvikling!$CC$7:$KP$63,J$3)&gt;0,HLOOKUP($BT598,Prisudvikling!$CC$7:$KP$63,J$3),"")</f>
        <v/>
      </c>
      <c r="K598" s="105" t="str">
        <f>IF(HLOOKUP($BT598,Prisudvikling!$CC$7:$KP$63,K$3)&gt;0,HLOOKUP($BT598,Prisudvikling!$CC$7:$KP$63,K$3),"")</f>
        <v/>
      </c>
      <c r="L598" s="105" t="str">
        <f>IF(HLOOKUP($BT598,Prisudvikling!$CC$7:$KP$63,L$3)&gt;0,HLOOKUP($BT598,Prisudvikling!$CC$7:$KP$63,L$3),"")</f>
        <v/>
      </c>
      <c r="M598" s="105" t="str">
        <f>IF(HLOOKUP($BT598,Prisudvikling!$CC$7:$KP$63,M$3)&gt;0,HLOOKUP($BT598,Prisudvikling!$CC$7:$KP$63,M$3),"")</f>
        <v/>
      </c>
      <c r="N598" s="105" t="str">
        <f>IF(HLOOKUP($BT598,Prisudvikling!$CC$7:$KP$63,N$3)&gt;0,HLOOKUP($BT598,Prisudvikling!$CC$7:$KP$63,N$3),"")</f>
        <v/>
      </c>
      <c r="O598" s="105" t="str">
        <f>IF(HLOOKUP($BT598,Prisudvikling!$CC$7:$KP$63,O$3)&gt;0,HLOOKUP($BT598,Prisudvikling!$CC$7:$KP$63,O$3),"")</f>
        <v/>
      </c>
      <c r="P598" s="105" t="str">
        <f>IF(HLOOKUP($BT598,Prisudvikling!$CC$7:$KP$63,P$3)&gt;0,HLOOKUP($BT598,Prisudvikling!$CC$7:$KP$63,P$3),"")</f>
        <v/>
      </c>
      <c r="Q598" s="105" t="str">
        <f>IF(HLOOKUP($BT598,Prisudvikling!$CC$7:$KP$63,Q$3)&gt;0,HLOOKUP($BT598,Prisudvikling!$CC$7:$KP$63,Q$3),"")</f>
        <v/>
      </c>
      <c r="R598" s="105" t="str">
        <f>IF(HLOOKUP($BT598,Prisudvikling!$CC$7:$KP$63,R$3)&gt;0,HLOOKUP($BT598,Prisudvikling!$CC$7:$KP$63,R$3),"")</f>
        <v/>
      </c>
      <c r="S598" s="105" t="str">
        <f>IF(HLOOKUP($BT598,Prisudvikling!$CC$7:$KP$63,S$3)&gt;0,HLOOKUP($BT598,Prisudvikling!$CC$7:$KP$63,S$3),"")</f>
        <v/>
      </c>
      <c r="T598" s="105" t="str">
        <f>IF(HLOOKUP($BT598,Prisudvikling!$CC$7:$KP$63,T$3)&gt;0,HLOOKUP($BT598,Prisudvikling!$CC$7:$KP$63,T$3),"")</f>
        <v/>
      </c>
      <c r="U598" s="105" t="str">
        <f>IF(HLOOKUP($BT598,Prisudvikling!$CC$7:$KP$63,U$3)&gt;0,HLOOKUP($BT598,Prisudvikling!$CC$7:$KP$63,U$3),"")</f>
        <v/>
      </c>
      <c r="V598" s="105" t="str">
        <f>IF(HLOOKUP($BT598,Prisudvikling!$CC$7:$KP$63,V$3)&gt;0,HLOOKUP($BT598,Prisudvikling!$CC$7:$KP$63,V$3),"")</f>
        <v/>
      </c>
      <c r="W598" s="105" t="str">
        <f>IF(HLOOKUP($BT598,Prisudvikling!$CC$7:$KP$63,W$3)&gt;0,HLOOKUP($BT598,Prisudvikling!$CC$7:$KP$63,W$3),"")</f>
        <v/>
      </c>
      <c r="X598" s="32" t="str">
        <f>IF(HLOOKUP($BT598,Prisudvikling!$CC$7:$KP$63,X$3)&gt;0,HLOOKUP($BT598,Prisudvikling!$CC$7:$KP$63,X$3),"")</f>
        <v/>
      </c>
      <c r="Y598" s="32" t="str">
        <f>IF(HLOOKUP($BT598,Prisudvikling!$CC$7:$KP$63,Y$3)&gt;0,HLOOKUP($BT598,Prisudvikling!$CC$7:$KP$63,Y$3),"")</f>
        <v/>
      </c>
      <c r="Z598" s="32" t="str">
        <f>IF(HLOOKUP($BT598,Prisudvikling!$CC$7:$KP$63,Z$3)&gt;0,HLOOKUP($BT598,Prisudvikling!$CC$7:$KP$63,Z$3),"")</f>
        <v/>
      </c>
      <c r="AA598" s="32" t="str">
        <f>IF(HLOOKUP($BT598,Prisudvikling!$CC$7:$KP$63,AA$3)&gt;0,HLOOKUP($BT598,Prisudvikling!$CC$7:$KP$63,AA$3),"")</f>
        <v/>
      </c>
      <c r="AB598" s="32" t="str">
        <f>IF(HLOOKUP($BT598,Prisudvikling!$CC$7:$KP$63,AB$3)&gt;0,HLOOKUP($BT598,Prisudvikling!$CC$7:$KP$63,AB$3),"")</f>
        <v/>
      </c>
      <c r="AC598" s="32" t="str">
        <f>IF(HLOOKUP($BT598,Prisudvikling!$CC$7:$KP$63,AC$3)&gt;0,HLOOKUP($BT598,Prisudvikling!$CC$7:$KP$63,AC$3),"")</f>
        <v/>
      </c>
      <c r="AD598" s="32" t="str">
        <f>IF(HLOOKUP($BT598,Prisudvikling!$CC$7:$KP$63,AD$3)&gt;0,HLOOKUP($BT598,Prisudvikling!$CC$7:$KP$63,AD$3),"")</f>
        <v/>
      </c>
      <c r="AE598" s="32" t="str">
        <f>IF(HLOOKUP($BT598,Prisudvikling!$CC$7:$KP$63,AE$3)&gt;0,HLOOKUP($BT598,Prisudvikling!$CC$7:$KP$63,AE$3),"")</f>
        <v/>
      </c>
      <c r="AF598" s="32" t="str">
        <f>IF(HLOOKUP($BT598,Prisudvikling!$CC$7:$KP$63,AF$3)&gt;0,HLOOKUP($BT598,Prisudvikling!$CC$7:$KP$63,AF$3),"")</f>
        <v xml:space="preserve"> </v>
      </c>
      <c r="AG598" s="32" t="str">
        <f>IF(HLOOKUP($BT598,Prisudvikling!$CC$7:$KP$63,AG$3)&gt;0,HLOOKUP($BT598,Prisudvikling!$CC$7:$KP$63,AG$3),"")</f>
        <v xml:space="preserve"> </v>
      </c>
      <c r="AH598" s="32" t="str">
        <f>IF(HLOOKUP($BT598,Prisudvikling!$CC$7:$KP$63,AH$3)&gt;0,HLOOKUP($BT598,Prisudvikling!$CC$7:$KP$63,AH$3),"")</f>
        <v xml:space="preserve"> </v>
      </c>
      <c r="AI598" s="32" t="str">
        <f>IF(HLOOKUP($BT598,Prisudvikling!$CC$7:$KP$63,AI$3)&gt;0,HLOOKUP($BT598,Prisudvikling!$CC$7:$KP$63,AI$3),"")</f>
        <v xml:space="preserve"> </v>
      </c>
      <c r="AJ598" s="32" t="str">
        <f>IF(HLOOKUP($BT598,Prisudvikling!$CC$7:$KP$63,AJ$3)&gt;0,HLOOKUP($BT598,Prisudvikling!$CC$7:$KP$63,AJ$3),"")</f>
        <v xml:space="preserve"> </v>
      </c>
      <c r="AK598" s="32" t="str">
        <f>IF(HLOOKUP($BT598,Prisudvikling!$CC$7:$KP$63,AK$3)&gt;0,HLOOKUP($BT598,Prisudvikling!$CC$7:$KP$63,AK$3),"")</f>
        <v xml:space="preserve"> </v>
      </c>
      <c r="AL598" s="32" t="str">
        <f>IF(HLOOKUP($BT598,Prisudvikling!$CC$7:$KP$63,AL$3)&gt;0,HLOOKUP($BT598,Prisudvikling!$CC$7:$KP$63,AL$3),"")</f>
        <v/>
      </c>
      <c r="AM598" s="32" t="str">
        <f>IF(HLOOKUP($BT598,Prisudvikling!$CC$7:$KP$63,AM$3)&gt;0,HLOOKUP($BT598,Prisudvikling!$CC$7:$KP$63,AM$3),"")</f>
        <v/>
      </c>
      <c r="AN598" s="113" t="str">
        <f>IF(HLOOKUP($BT598,Prisudvikling!$CC$7:$KP$63,AN$3)&gt;0,HLOOKUP($BT598,Prisudvikling!$CC$7:$KP$63,AN$3),"")</f>
        <v/>
      </c>
      <c r="AO598" s="113" t="str">
        <f>IF(HLOOKUP($BT598,Prisudvikling!$CC$7:$KP$63,AO$3)&gt;0,HLOOKUP($BT598,Prisudvikling!$CC$7:$KP$63,AO$3),"")</f>
        <v xml:space="preserve"> </v>
      </c>
      <c r="AP598" s="113" t="str">
        <f>IF(HLOOKUP($BT598,Prisudvikling!$CC$7:$KP$63,AP$3)&gt;0,HLOOKUP($BT598,Prisudvikling!$CC$7:$KP$63,AP$3),"")</f>
        <v/>
      </c>
      <c r="AQ598" s="113" t="str">
        <f>IF(HLOOKUP($BT598,Prisudvikling!$CC$7:$KP$63,AQ$3)&gt;0,HLOOKUP($BT598,Prisudvikling!$CC$7:$KP$63,AQ$3),"")</f>
        <v/>
      </c>
      <c r="AR598" s="113" t="str">
        <f>IF(HLOOKUP($BT598,Prisudvikling!$CC$7:$KP$63,AR$3)&gt;0,HLOOKUP($BT598,Prisudvikling!$CC$7:$KP$63,AR$3),"")</f>
        <v xml:space="preserve"> </v>
      </c>
      <c r="AS598" s="113" t="str">
        <f>IF(HLOOKUP($BT598,Prisudvikling!$CC$7:$KP$63,AS$3)&gt;0,HLOOKUP($BT598,Prisudvikling!$CC$7:$KP$63,AS$3),"")</f>
        <v/>
      </c>
      <c r="AT598" s="113" t="str">
        <f>IF(HLOOKUP($BT598,Prisudvikling!$CC$7:$KP$63,AT$3)&gt;0,HLOOKUP($BT598,Prisudvikling!$CC$7:$KP$63,AT$3),"")</f>
        <v/>
      </c>
      <c r="AU598" s="113" t="str">
        <f>IF(HLOOKUP($BT598,Prisudvikling!$CC$7:$KP$63,AU$3)&gt;0,HLOOKUP($BT598,Prisudvikling!$CC$7:$KP$63,AU$3),"")</f>
        <v xml:space="preserve"> </v>
      </c>
      <c r="AV598" s="113" t="str">
        <f>IF(HLOOKUP($BT598,Prisudvikling!$CC$7:$KP$63,AV$3)&gt;0,HLOOKUP($BT598,Prisudvikling!$CC$7:$KP$63,AV$3),"")</f>
        <v/>
      </c>
      <c r="AW598" s="113" t="str">
        <f>IF(HLOOKUP($BT598,Prisudvikling!$CC$7:$KP$63,AW$3)&gt;0,HLOOKUP($BT598,Prisudvikling!$CC$7:$KP$63,AW$3),"")</f>
        <v/>
      </c>
      <c r="AX598" s="113" t="str">
        <f>IF(HLOOKUP($BT598,Prisudvikling!$CC$7:$KP$63,AX$3)&gt;0,HLOOKUP($BT598,Prisudvikling!$CC$7:$KP$63,AX$3),"")</f>
        <v xml:space="preserve"> </v>
      </c>
      <c r="BT598">
        <f t="shared" si="34"/>
        <v>275</v>
      </c>
    </row>
    <row r="599" spans="1:72" x14ac:dyDescent="0.2">
      <c r="A599" s="82">
        <f>IF(HLOOKUP($BT599,Prisudvikling!$CC$7:$KP$63,D$3)&gt;0,YEAR(C599),0)</f>
        <v>0</v>
      </c>
      <c r="B599" s="82">
        <f>IF(HLOOKUP($BT599,Prisudvikling!$CC$7:$KP$63,D$3)&gt;0,MONTH(C599),0)</f>
        <v>0</v>
      </c>
      <c r="C599" s="65" t="str">
        <f>IF(HLOOKUP($BT599,Prisudvikling!$CC$7:$KP$63,D$3)&gt;0,HLOOKUP($BT599,Prisudvikling!$CC$7:$KP$63,C$3),"")</f>
        <v/>
      </c>
      <c r="D599" s="105" t="str">
        <f>IF(HLOOKUP($BT599,Prisudvikling!$CC$7:$KP$63,D$3)&gt;0,HLOOKUP($BT599,Prisudvikling!$CC$7:$KP$63,D$3),"")</f>
        <v/>
      </c>
      <c r="E599" s="105" t="str">
        <f>IF(HLOOKUP($BT599,Prisudvikling!$CC$7:$KP$63,E$3)&gt;0,HLOOKUP($BT599,Prisudvikling!$CC$7:$KP$63,E$3),"")</f>
        <v/>
      </c>
      <c r="F599" s="105" t="str">
        <f>IF(HLOOKUP($BT599,Prisudvikling!$CC$7:$KP$63,F$3)&gt;0,HLOOKUP($BT599,Prisudvikling!$CC$7:$KP$63,F$3),"")</f>
        <v/>
      </c>
      <c r="G599" s="105" t="str">
        <f>IF(HLOOKUP($BT599,Prisudvikling!$CC$7:$KP$63,G$3)&gt;0,HLOOKUP($BT599,Prisudvikling!$CC$7:$KP$63,G$3),"")</f>
        <v/>
      </c>
      <c r="H599" s="105" t="str">
        <f>IF(HLOOKUP($BT599,Prisudvikling!$CC$7:$KP$63,H$3)&gt;0,HLOOKUP($BT599,Prisudvikling!$CC$7:$KP$63,H$3),"")</f>
        <v/>
      </c>
      <c r="I599" s="105" t="str">
        <f>IF(HLOOKUP($BT599,Prisudvikling!$CC$7:$KP$63,I$3)&gt;0,HLOOKUP($BT599,Prisudvikling!$CC$7:$KP$63,I$3),"")</f>
        <v/>
      </c>
      <c r="J599" s="105" t="str">
        <f>IF(HLOOKUP($BT599,Prisudvikling!$CC$7:$KP$63,J$3)&gt;0,HLOOKUP($BT599,Prisudvikling!$CC$7:$KP$63,J$3),"")</f>
        <v/>
      </c>
      <c r="K599" s="105" t="str">
        <f>IF(HLOOKUP($BT599,Prisudvikling!$CC$7:$KP$63,K$3)&gt;0,HLOOKUP($BT599,Prisudvikling!$CC$7:$KP$63,K$3),"")</f>
        <v/>
      </c>
      <c r="L599" s="105" t="str">
        <f>IF(HLOOKUP($BT599,Prisudvikling!$CC$7:$KP$63,L$3)&gt;0,HLOOKUP($BT599,Prisudvikling!$CC$7:$KP$63,L$3),"")</f>
        <v/>
      </c>
      <c r="M599" s="105" t="str">
        <f>IF(HLOOKUP($BT599,Prisudvikling!$CC$7:$KP$63,M$3)&gt;0,HLOOKUP($BT599,Prisudvikling!$CC$7:$KP$63,M$3),"")</f>
        <v/>
      </c>
      <c r="N599" s="105" t="str">
        <f>IF(HLOOKUP($BT599,Prisudvikling!$CC$7:$KP$63,N$3)&gt;0,HLOOKUP($BT599,Prisudvikling!$CC$7:$KP$63,N$3),"")</f>
        <v/>
      </c>
      <c r="O599" s="105" t="str">
        <f>IF(HLOOKUP($BT599,Prisudvikling!$CC$7:$KP$63,O$3)&gt;0,HLOOKUP($BT599,Prisudvikling!$CC$7:$KP$63,O$3),"")</f>
        <v/>
      </c>
      <c r="P599" s="105" t="str">
        <f>IF(HLOOKUP($BT599,Prisudvikling!$CC$7:$KP$63,P$3)&gt;0,HLOOKUP($BT599,Prisudvikling!$CC$7:$KP$63,P$3),"")</f>
        <v/>
      </c>
      <c r="Q599" s="105" t="str">
        <f>IF(HLOOKUP($BT599,Prisudvikling!$CC$7:$KP$63,Q$3)&gt;0,HLOOKUP($BT599,Prisudvikling!$CC$7:$KP$63,Q$3),"")</f>
        <v/>
      </c>
      <c r="R599" s="105" t="str">
        <f>IF(HLOOKUP($BT599,Prisudvikling!$CC$7:$KP$63,R$3)&gt;0,HLOOKUP($BT599,Prisudvikling!$CC$7:$KP$63,R$3),"")</f>
        <v/>
      </c>
      <c r="S599" s="105" t="str">
        <f>IF(HLOOKUP($BT599,Prisudvikling!$CC$7:$KP$63,S$3)&gt;0,HLOOKUP($BT599,Prisudvikling!$CC$7:$KP$63,S$3),"")</f>
        <v/>
      </c>
      <c r="T599" s="105" t="str">
        <f>IF(HLOOKUP($BT599,Prisudvikling!$CC$7:$KP$63,T$3)&gt;0,HLOOKUP($BT599,Prisudvikling!$CC$7:$KP$63,T$3),"")</f>
        <v/>
      </c>
      <c r="U599" s="105" t="str">
        <f>IF(HLOOKUP($BT599,Prisudvikling!$CC$7:$KP$63,U$3)&gt;0,HLOOKUP($BT599,Prisudvikling!$CC$7:$KP$63,U$3),"")</f>
        <v/>
      </c>
      <c r="V599" s="105" t="str">
        <f>IF(HLOOKUP($BT599,Prisudvikling!$CC$7:$KP$63,V$3)&gt;0,HLOOKUP($BT599,Prisudvikling!$CC$7:$KP$63,V$3),"")</f>
        <v/>
      </c>
      <c r="W599" s="105" t="str">
        <f>IF(HLOOKUP($BT599,Prisudvikling!$CC$7:$KP$63,W$3)&gt;0,HLOOKUP($BT599,Prisudvikling!$CC$7:$KP$63,W$3),"")</f>
        <v/>
      </c>
      <c r="X599" s="32" t="str">
        <f>IF(HLOOKUP($BT599,Prisudvikling!$CC$7:$KP$63,X$3)&gt;0,HLOOKUP($BT599,Prisudvikling!$CC$7:$KP$63,X$3),"")</f>
        <v/>
      </c>
      <c r="Y599" s="32" t="str">
        <f>IF(HLOOKUP($BT599,Prisudvikling!$CC$7:$KP$63,Y$3)&gt;0,HLOOKUP($BT599,Prisudvikling!$CC$7:$KP$63,Y$3),"")</f>
        <v/>
      </c>
      <c r="Z599" s="32" t="str">
        <f>IF(HLOOKUP($BT599,Prisudvikling!$CC$7:$KP$63,Z$3)&gt;0,HLOOKUP($BT599,Prisudvikling!$CC$7:$KP$63,Z$3),"")</f>
        <v/>
      </c>
      <c r="AA599" s="32" t="str">
        <f>IF(HLOOKUP($BT599,Prisudvikling!$CC$7:$KP$63,AA$3)&gt;0,HLOOKUP($BT599,Prisudvikling!$CC$7:$KP$63,AA$3),"")</f>
        <v/>
      </c>
      <c r="AB599" s="32" t="str">
        <f>IF(HLOOKUP($BT599,Prisudvikling!$CC$7:$KP$63,AB$3)&gt;0,HLOOKUP($BT599,Prisudvikling!$CC$7:$KP$63,AB$3),"")</f>
        <v/>
      </c>
      <c r="AC599" s="32" t="str">
        <f>IF(HLOOKUP($BT599,Prisudvikling!$CC$7:$KP$63,AC$3)&gt;0,HLOOKUP($BT599,Prisudvikling!$CC$7:$KP$63,AC$3),"")</f>
        <v/>
      </c>
      <c r="AD599" s="32" t="str">
        <f>IF(HLOOKUP($BT599,Prisudvikling!$CC$7:$KP$63,AD$3)&gt;0,HLOOKUP($BT599,Prisudvikling!$CC$7:$KP$63,AD$3),"")</f>
        <v/>
      </c>
      <c r="AE599" s="32" t="str">
        <f>IF(HLOOKUP($BT599,Prisudvikling!$CC$7:$KP$63,AE$3)&gt;0,HLOOKUP($BT599,Prisudvikling!$CC$7:$KP$63,AE$3),"")</f>
        <v/>
      </c>
      <c r="AF599" s="32" t="str">
        <f>IF(HLOOKUP($BT599,Prisudvikling!$CC$7:$KP$63,AF$3)&gt;0,HLOOKUP($BT599,Prisudvikling!$CC$7:$KP$63,AF$3),"")</f>
        <v xml:space="preserve"> </v>
      </c>
      <c r="AG599" s="32" t="str">
        <f>IF(HLOOKUP($BT599,Prisudvikling!$CC$7:$KP$63,AG$3)&gt;0,HLOOKUP($BT599,Prisudvikling!$CC$7:$KP$63,AG$3),"")</f>
        <v xml:space="preserve"> </v>
      </c>
      <c r="AH599" s="32" t="str">
        <f>IF(HLOOKUP($BT599,Prisudvikling!$CC$7:$KP$63,AH$3)&gt;0,HLOOKUP($BT599,Prisudvikling!$CC$7:$KP$63,AH$3),"")</f>
        <v xml:space="preserve"> </v>
      </c>
      <c r="AI599" s="32" t="str">
        <f>IF(HLOOKUP($BT599,Prisudvikling!$CC$7:$KP$63,AI$3)&gt;0,HLOOKUP($BT599,Prisudvikling!$CC$7:$KP$63,AI$3),"")</f>
        <v xml:space="preserve"> </v>
      </c>
      <c r="AJ599" s="32" t="str">
        <f>IF(HLOOKUP($BT599,Prisudvikling!$CC$7:$KP$63,AJ$3)&gt;0,HLOOKUP($BT599,Prisudvikling!$CC$7:$KP$63,AJ$3),"")</f>
        <v xml:space="preserve"> </v>
      </c>
      <c r="AK599" s="32" t="str">
        <f>IF(HLOOKUP($BT599,Prisudvikling!$CC$7:$KP$63,AK$3)&gt;0,HLOOKUP($BT599,Prisudvikling!$CC$7:$KP$63,AK$3),"")</f>
        <v xml:space="preserve"> </v>
      </c>
      <c r="AL599" s="32" t="str">
        <f>IF(HLOOKUP($BT599,Prisudvikling!$CC$7:$KP$63,AL$3)&gt;0,HLOOKUP($BT599,Prisudvikling!$CC$7:$KP$63,AL$3),"")</f>
        <v/>
      </c>
      <c r="AM599" s="32" t="str">
        <f>IF(HLOOKUP($BT599,Prisudvikling!$CC$7:$KP$63,AM$3)&gt;0,HLOOKUP($BT599,Prisudvikling!$CC$7:$KP$63,AM$3),"")</f>
        <v/>
      </c>
      <c r="AN599" s="113" t="str">
        <f>IF(HLOOKUP($BT599,Prisudvikling!$CC$7:$KP$63,AN$3)&gt;0,HLOOKUP($BT599,Prisudvikling!$CC$7:$KP$63,AN$3),"")</f>
        <v/>
      </c>
      <c r="AO599" s="113" t="str">
        <f>IF(HLOOKUP($BT599,Prisudvikling!$CC$7:$KP$63,AO$3)&gt;0,HLOOKUP($BT599,Prisudvikling!$CC$7:$KP$63,AO$3),"")</f>
        <v xml:space="preserve"> </v>
      </c>
      <c r="AP599" s="113" t="str">
        <f>IF(HLOOKUP($BT599,Prisudvikling!$CC$7:$KP$63,AP$3)&gt;0,HLOOKUP($BT599,Prisudvikling!$CC$7:$KP$63,AP$3),"")</f>
        <v/>
      </c>
      <c r="AQ599" s="113" t="str">
        <f>IF(HLOOKUP($BT599,Prisudvikling!$CC$7:$KP$63,AQ$3)&gt;0,HLOOKUP($BT599,Prisudvikling!$CC$7:$KP$63,AQ$3),"")</f>
        <v/>
      </c>
      <c r="AR599" s="113" t="str">
        <f>IF(HLOOKUP($BT599,Prisudvikling!$CC$7:$KP$63,AR$3)&gt;0,HLOOKUP($BT599,Prisudvikling!$CC$7:$KP$63,AR$3),"")</f>
        <v xml:space="preserve"> </v>
      </c>
      <c r="AS599" s="113" t="str">
        <f>IF(HLOOKUP($BT599,Prisudvikling!$CC$7:$KP$63,AS$3)&gt;0,HLOOKUP($BT599,Prisudvikling!$CC$7:$KP$63,AS$3),"")</f>
        <v/>
      </c>
      <c r="AT599" s="113" t="str">
        <f>IF(HLOOKUP($BT599,Prisudvikling!$CC$7:$KP$63,AT$3)&gt;0,HLOOKUP($BT599,Prisudvikling!$CC$7:$KP$63,AT$3),"")</f>
        <v/>
      </c>
      <c r="AU599" s="113" t="str">
        <f>IF(HLOOKUP($BT599,Prisudvikling!$CC$7:$KP$63,AU$3)&gt;0,HLOOKUP($BT599,Prisudvikling!$CC$7:$KP$63,AU$3),"")</f>
        <v xml:space="preserve"> </v>
      </c>
      <c r="AV599" s="113" t="str">
        <f>IF(HLOOKUP($BT599,Prisudvikling!$CC$7:$KP$63,AV$3)&gt;0,HLOOKUP($BT599,Prisudvikling!$CC$7:$KP$63,AV$3),"")</f>
        <v/>
      </c>
      <c r="AW599" s="113" t="str">
        <f>IF(HLOOKUP($BT599,Prisudvikling!$CC$7:$KP$63,AW$3)&gt;0,HLOOKUP($BT599,Prisudvikling!$CC$7:$KP$63,AW$3),"")</f>
        <v/>
      </c>
      <c r="AX599" s="113" t="str">
        <f>IF(HLOOKUP($BT599,Prisudvikling!$CC$7:$KP$63,AX$3)&gt;0,HLOOKUP($BT599,Prisudvikling!$CC$7:$KP$63,AX$3),"")</f>
        <v xml:space="preserve"> </v>
      </c>
      <c r="BT599">
        <f t="shared" si="34"/>
        <v>276</v>
      </c>
    </row>
    <row r="600" spans="1:72" x14ac:dyDescent="0.2">
      <c r="A600" s="82">
        <f>IF(HLOOKUP($BT600,Prisudvikling!$CC$7:$KP$63,D$3)&gt;0,YEAR(C600),0)</f>
        <v>0</v>
      </c>
      <c r="B600" s="82">
        <f>IF(HLOOKUP($BT600,Prisudvikling!$CC$7:$KP$63,D$3)&gt;0,MONTH(C600),0)</f>
        <v>0</v>
      </c>
      <c r="C600" s="65" t="str">
        <f>IF(HLOOKUP($BT600,Prisudvikling!$CC$7:$KP$63,D$3)&gt;0,HLOOKUP($BT600,Prisudvikling!$CC$7:$KP$63,C$3),"")</f>
        <v/>
      </c>
      <c r="D600" s="105" t="str">
        <f>IF(HLOOKUP($BT600,Prisudvikling!$CC$7:$KP$63,D$3)&gt;0,HLOOKUP($BT600,Prisudvikling!$CC$7:$KP$63,D$3),"")</f>
        <v/>
      </c>
      <c r="E600" s="105" t="str">
        <f>IF(HLOOKUP($BT600,Prisudvikling!$CC$7:$KP$63,E$3)&gt;0,HLOOKUP($BT600,Prisudvikling!$CC$7:$KP$63,E$3),"")</f>
        <v/>
      </c>
      <c r="F600" s="105" t="str">
        <f>IF(HLOOKUP($BT600,Prisudvikling!$CC$7:$KP$63,F$3)&gt;0,HLOOKUP($BT600,Prisudvikling!$CC$7:$KP$63,F$3),"")</f>
        <v/>
      </c>
      <c r="G600" s="105" t="str">
        <f>IF(HLOOKUP($BT600,Prisudvikling!$CC$7:$KP$63,G$3)&gt;0,HLOOKUP($BT600,Prisudvikling!$CC$7:$KP$63,G$3),"")</f>
        <v/>
      </c>
      <c r="H600" s="105" t="str">
        <f>IF(HLOOKUP($BT600,Prisudvikling!$CC$7:$KP$63,H$3)&gt;0,HLOOKUP($BT600,Prisudvikling!$CC$7:$KP$63,H$3),"")</f>
        <v/>
      </c>
      <c r="I600" s="105" t="str">
        <f>IF(HLOOKUP($BT600,Prisudvikling!$CC$7:$KP$63,I$3)&gt;0,HLOOKUP($BT600,Prisudvikling!$CC$7:$KP$63,I$3),"")</f>
        <v/>
      </c>
      <c r="J600" s="105" t="str">
        <f>IF(HLOOKUP($BT600,Prisudvikling!$CC$7:$KP$63,J$3)&gt;0,HLOOKUP($BT600,Prisudvikling!$CC$7:$KP$63,J$3),"")</f>
        <v/>
      </c>
      <c r="K600" s="105" t="str">
        <f>IF(HLOOKUP($BT600,Prisudvikling!$CC$7:$KP$63,K$3)&gt;0,HLOOKUP($BT600,Prisudvikling!$CC$7:$KP$63,K$3),"")</f>
        <v/>
      </c>
      <c r="L600" s="105" t="str">
        <f>IF(HLOOKUP($BT600,Prisudvikling!$CC$7:$KP$63,L$3)&gt;0,HLOOKUP($BT600,Prisudvikling!$CC$7:$KP$63,L$3),"")</f>
        <v/>
      </c>
      <c r="M600" s="105" t="str">
        <f>IF(HLOOKUP($BT600,Prisudvikling!$CC$7:$KP$63,M$3)&gt;0,HLOOKUP($BT600,Prisudvikling!$CC$7:$KP$63,M$3),"")</f>
        <v/>
      </c>
      <c r="N600" s="105" t="str">
        <f>IF(HLOOKUP($BT600,Prisudvikling!$CC$7:$KP$63,N$3)&gt;0,HLOOKUP($BT600,Prisudvikling!$CC$7:$KP$63,N$3),"")</f>
        <v/>
      </c>
      <c r="O600" s="105" t="str">
        <f>IF(HLOOKUP($BT600,Prisudvikling!$CC$7:$KP$63,O$3)&gt;0,HLOOKUP($BT600,Prisudvikling!$CC$7:$KP$63,O$3),"")</f>
        <v/>
      </c>
      <c r="P600" s="105" t="str">
        <f>IF(HLOOKUP($BT600,Prisudvikling!$CC$7:$KP$63,P$3)&gt;0,HLOOKUP($BT600,Prisudvikling!$CC$7:$KP$63,P$3),"")</f>
        <v/>
      </c>
      <c r="Q600" s="105" t="str">
        <f>IF(HLOOKUP($BT600,Prisudvikling!$CC$7:$KP$63,Q$3)&gt;0,HLOOKUP($BT600,Prisudvikling!$CC$7:$KP$63,Q$3),"")</f>
        <v/>
      </c>
      <c r="R600" s="105" t="str">
        <f>IF(HLOOKUP($BT600,Prisudvikling!$CC$7:$KP$63,R$3)&gt;0,HLOOKUP($BT600,Prisudvikling!$CC$7:$KP$63,R$3),"")</f>
        <v/>
      </c>
      <c r="S600" s="105" t="str">
        <f>IF(HLOOKUP($BT600,Prisudvikling!$CC$7:$KP$63,S$3)&gt;0,HLOOKUP($BT600,Prisudvikling!$CC$7:$KP$63,S$3),"")</f>
        <v/>
      </c>
      <c r="T600" s="105" t="str">
        <f>IF(HLOOKUP($BT600,Prisudvikling!$CC$7:$KP$63,T$3)&gt;0,HLOOKUP($BT600,Prisudvikling!$CC$7:$KP$63,T$3),"")</f>
        <v/>
      </c>
      <c r="U600" s="105" t="str">
        <f>IF(HLOOKUP($BT600,Prisudvikling!$CC$7:$KP$63,U$3)&gt;0,HLOOKUP($BT600,Prisudvikling!$CC$7:$KP$63,U$3),"")</f>
        <v/>
      </c>
      <c r="V600" s="105" t="str">
        <f>IF(HLOOKUP($BT600,Prisudvikling!$CC$7:$KP$63,V$3)&gt;0,HLOOKUP($BT600,Prisudvikling!$CC$7:$KP$63,V$3),"")</f>
        <v/>
      </c>
      <c r="W600" s="105" t="str">
        <f>IF(HLOOKUP($BT600,Prisudvikling!$CC$7:$KP$63,W$3)&gt;0,HLOOKUP($BT600,Prisudvikling!$CC$7:$KP$63,W$3),"")</f>
        <v/>
      </c>
      <c r="X600" s="32" t="str">
        <f>IF(HLOOKUP($BT600,Prisudvikling!$CC$7:$KP$63,X$3)&gt;0,HLOOKUP($BT600,Prisudvikling!$CC$7:$KP$63,X$3),"")</f>
        <v/>
      </c>
      <c r="Y600" s="32" t="str">
        <f>IF(HLOOKUP($BT600,Prisudvikling!$CC$7:$KP$63,Y$3)&gt;0,HLOOKUP($BT600,Prisudvikling!$CC$7:$KP$63,Y$3),"")</f>
        <v/>
      </c>
      <c r="Z600" s="32" t="str">
        <f>IF(HLOOKUP($BT600,Prisudvikling!$CC$7:$KP$63,Z$3)&gt;0,HLOOKUP($BT600,Prisudvikling!$CC$7:$KP$63,Z$3),"")</f>
        <v/>
      </c>
      <c r="AA600" s="32" t="str">
        <f>IF(HLOOKUP($BT600,Prisudvikling!$CC$7:$KP$63,AA$3)&gt;0,HLOOKUP($BT600,Prisudvikling!$CC$7:$KP$63,AA$3),"")</f>
        <v/>
      </c>
      <c r="AB600" s="32" t="str">
        <f>IF(HLOOKUP($BT600,Prisudvikling!$CC$7:$KP$63,AB$3)&gt;0,HLOOKUP($BT600,Prisudvikling!$CC$7:$KP$63,AB$3),"")</f>
        <v/>
      </c>
      <c r="AC600" s="32" t="str">
        <f>IF(HLOOKUP($BT600,Prisudvikling!$CC$7:$KP$63,AC$3)&gt;0,HLOOKUP($BT600,Prisudvikling!$CC$7:$KP$63,AC$3),"")</f>
        <v/>
      </c>
      <c r="AD600" s="32" t="str">
        <f>IF(HLOOKUP($BT600,Prisudvikling!$CC$7:$KP$63,AD$3)&gt;0,HLOOKUP($BT600,Prisudvikling!$CC$7:$KP$63,AD$3),"")</f>
        <v/>
      </c>
      <c r="AE600" s="32" t="str">
        <f>IF(HLOOKUP($BT600,Prisudvikling!$CC$7:$KP$63,AE$3)&gt;0,HLOOKUP($BT600,Prisudvikling!$CC$7:$KP$63,AE$3),"")</f>
        <v/>
      </c>
      <c r="AF600" s="32" t="str">
        <f>IF(HLOOKUP($BT600,Prisudvikling!$CC$7:$KP$63,AF$3)&gt;0,HLOOKUP($BT600,Prisudvikling!$CC$7:$KP$63,AF$3),"")</f>
        <v xml:space="preserve"> </v>
      </c>
      <c r="AG600" s="32" t="str">
        <f>IF(HLOOKUP($BT600,Prisudvikling!$CC$7:$KP$63,AG$3)&gt;0,HLOOKUP($BT600,Prisudvikling!$CC$7:$KP$63,AG$3),"")</f>
        <v xml:space="preserve"> </v>
      </c>
      <c r="AH600" s="32" t="str">
        <f>IF(HLOOKUP($BT600,Prisudvikling!$CC$7:$KP$63,AH$3)&gt;0,HLOOKUP($BT600,Prisudvikling!$CC$7:$KP$63,AH$3),"")</f>
        <v xml:space="preserve"> </v>
      </c>
      <c r="AI600" s="32" t="str">
        <f>IF(HLOOKUP($BT600,Prisudvikling!$CC$7:$KP$63,AI$3)&gt;0,HLOOKUP($BT600,Prisudvikling!$CC$7:$KP$63,AI$3),"")</f>
        <v xml:space="preserve"> </v>
      </c>
      <c r="AJ600" s="32" t="str">
        <f>IF(HLOOKUP($BT600,Prisudvikling!$CC$7:$KP$63,AJ$3)&gt;0,HLOOKUP($BT600,Prisudvikling!$CC$7:$KP$63,AJ$3),"")</f>
        <v xml:space="preserve"> </v>
      </c>
      <c r="AK600" s="32" t="str">
        <f>IF(HLOOKUP($BT600,Prisudvikling!$CC$7:$KP$63,AK$3)&gt;0,HLOOKUP($BT600,Prisudvikling!$CC$7:$KP$63,AK$3),"")</f>
        <v xml:space="preserve"> </v>
      </c>
      <c r="AL600" s="32" t="str">
        <f>IF(HLOOKUP($BT600,Prisudvikling!$CC$7:$KP$63,AL$3)&gt;0,HLOOKUP($BT600,Prisudvikling!$CC$7:$KP$63,AL$3),"")</f>
        <v/>
      </c>
      <c r="AM600" s="32" t="str">
        <f>IF(HLOOKUP($BT600,Prisudvikling!$CC$7:$KP$63,AM$3)&gt;0,HLOOKUP($BT600,Prisudvikling!$CC$7:$KP$63,AM$3),"")</f>
        <v/>
      </c>
      <c r="AN600" s="113" t="str">
        <f>IF(HLOOKUP($BT600,Prisudvikling!$CC$7:$KP$63,AN$3)&gt;0,HLOOKUP($BT600,Prisudvikling!$CC$7:$KP$63,AN$3),"")</f>
        <v/>
      </c>
      <c r="AO600" s="113" t="str">
        <f>IF(HLOOKUP($BT600,Prisudvikling!$CC$7:$KP$63,AO$3)&gt;0,HLOOKUP($BT600,Prisudvikling!$CC$7:$KP$63,AO$3),"")</f>
        <v xml:space="preserve"> </v>
      </c>
      <c r="AP600" s="113" t="str">
        <f>IF(HLOOKUP($BT600,Prisudvikling!$CC$7:$KP$63,AP$3)&gt;0,HLOOKUP($BT600,Prisudvikling!$CC$7:$KP$63,AP$3),"")</f>
        <v/>
      </c>
      <c r="AQ600" s="113" t="str">
        <f>IF(HLOOKUP($BT600,Prisudvikling!$CC$7:$KP$63,AQ$3)&gt;0,HLOOKUP($BT600,Prisudvikling!$CC$7:$KP$63,AQ$3),"")</f>
        <v/>
      </c>
      <c r="AR600" s="113" t="str">
        <f>IF(HLOOKUP($BT600,Prisudvikling!$CC$7:$KP$63,AR$3)&gt;0,HLOOKUP($BT600,Prisudvikling!$CC$7:$KP$63,AR$3),"")</f>
        <v xml:space="preserve"> </v>
      </c>
      <c r="AS600" s="113" t="str">
        <f>IF(HLOOKUP($BT600,Prisudvikling!$CC$7:$KP$63,AS$3)&gt;0,HLOOKUP($BT600,Prisudvikling!$CC$7:$KP$63,AS$3),"")</f>
        <v/>
      </c>
      <c r="AT600" s="113" t="str">
        <f>IF(HLOOKUP($BT600,Prisudvikling!$CC$7:$KP$63,AT$3)&gt;0,HLOOKUP($BT600,Prisudvikling!$CC$7:$KP$63,AT$3),"")</f>
        <v/>
      </c>
      <c r="AU600" s="113" t="str">
        <f>IF(HLOOKUP($BT600,Prisudvikling!$CC$7:$KP$63,AU$3)&gt;0,HLOOKUP($BT600,Prisudvikling!$CC$7:$KP$63,AU$3),"")</f>
        <v xml:space="preserve"> </v>
      </c>
      <c r="AV600" s="113" t="str">
        <f>IF(HLOOKUP($BT600,Prisudvikling!$CC$7:$KP$63,AV$3)&gt;0,HLOOKUP($BT600,Prisudvikling!$CC$7:$KP$63,AV$3),"")</f>
        <v/>
      </c>
      <c r="AW600" s="113" t="str">
        <f>IF(HLOOKUP($BT600,Prisudvikling!$CC$7:$KP$63,AW$3)&gt;0,HLOOKUP($BT600,Prisudvikling!$CC$7:$KP$63,AW$3),"")</f>
        <v/>
      </c>
      <c r="AX600" s="113" t="str">
        <f>IF(HLOOKUP($BT600,Prisudvikling!$CC$7:$KP$63,AX$3)&gt;0,HLOOKUP($BT600,Prisudvikling!$CC$7:$KP$63,AX$3),"")</f>
        <v xml:space="preserve"> </v>
      </c>
      <c r="BT600">
        <f t="shared" si="34"/>
        <v>277</v>
      </c>
    </row>
    <row r="601" spans="1:72" x14ac:dyDescent="0.2">
      <c r="A601" s="82">
        <f>IF(HLOOKUP($BT601,Prisudvikling!$CC$7:$KP$63,D$3)&gt;0,YEAR(C601),0)</f>
        <v>0</v>
      </c>
      <c r="B601" s="82">
        <f>IF(HLOOKUP($BT601,Prisudvikling!$CC$7:$KP$63,D$3)&gt;0,MONTH(C601),0)</f>
        <v>0</v>
      </c>
      <c r="C601" s="65" t="str">
        <f>IF(HLOOKUP($BT601,Prisudvikling!$CC$7:$KP$63,D$3)&gt;0,HLOOKUP($BT601,Prisudvikling!$CC$7:$KP$63,C$3),"")</f>
        <v/>
      </c>
      <c r="D601" s="105" t="str">
        <f>IF(HLOOKUP($BT601,Prisudvikling!$CC$7:$KP$63,D$3)&gt;0,HLOOKUP($BT601,Prisudvikling!$CC$7:$KP$63,D$3),"")</f>
        <v/>
      </c>
      <c r="E601" s="105" t="str">
        <f>IF(HLOOKUP($BT601,Prisudvikling!$CC$7:$KP$63,E$3)&gt;0,HLOOKUP($BT601,Prisudvikling!$CC$7:$KP$63,E$3),"")</f>
        <v/>
      </c>
      <c r="F601" s="105" t="str">
        <f>IF(HLOOKUP($BT601,Prisudvikling!$CC$7:$KP$63,F$3)&gt;0,HLOOKUP($BT601,Prisudvikling!$CC$7:$KP$63,F$3),"")</f>
        <v/>
      </c>
      <c r="G601" s="105" t="str">
        <f>IF(HLOOKUP($BT601,Prisudvikling!$CC$7:$KP$63,G$3)&gt;0,HLOOKUP($BT601,Prisudvikling!$CC$7:$KP$63,G$3),"")</f>
        <v/>
      </c>
      <c r="H601" s="105" t="str">
        <f>IF(HLOOKUP($BT601,Prisudvikling!$CC$7:$KP$63,H$3)&gt;0,HLOOKUP($BT601,Prisudvikling!$CC$7:$KP$63,H$3),"")</f>
        <v/>
      </c>
      <c r="I601" s="105" t="str">
        <f>IF(HLOOKUP($BT601,Prisudvikling!$CC$7:$KP$63,I$3)&gt;0,HLOOKUP($BT601,Prisudvikling!$CC$7:$KP$63,I$3),"")</f>
        <v/>
      </c>
      <c r="J601" s="105" t="str">
        <f>IF(HLOOKUP($BT601,Prisudvikling!$CC$7:$KP$63,J$3)&gt;0,HLOOKUP($BT601,Prisudvikling!$CC$7:$KP$63,J$3),"")</f>
        <v/>
      </c>
      <c r="K601" s="105" t="str">
        <f>IF(HLOOKUP($BT601,Prisudvikling!$CC$7:$KP$63,K$3)&gt;0,HLOOKUP($BT601,Prisudvikling!$CC$7:$KP$63,K$3),"")</f>
        <v/>
      </c>
      <c r="L601" s="105" t="str">
        <f>IF(HLOOKUP($BT601,Prisudvikling!$CC$7:$KP$63,L$3)&gt;0,HLOOKUP($BT601,Prisudvikling!$CC$7:$KP$63,L$3),"")</f>
        <v/>
      </c>
      <c r="M601" s="105" t="str">
        <f>IF(HLOOKUP($BT601,Prisudvikling!$CC$7:$KP$63,M$3)&gt;0,HLOOKUP($BT601,Prisudvikling!$CC$7:$KP$63,M$3),"")</f>
        <v/>
      </c>
      <c r="N601" s="105" t="str">
        <f>IF(HLOOKUP($BT601,Prisudvikling!$CC$7:$KP$63,N$3)&gt;0,HLOOKUP($BT601,Prisudvikling!$CC$7:$KP$63,N$3),"")</f>
        <v/>
      </c>
      <c r="O601" s="105" t="str">
        <f>IF(HLOOKUP($BT601,Prisudvikling!$CC$7:$KP$63,O$3)&gt;0,HLOOKUP($BT601,Prisudvikling!$CC$7:$KP$63,O$3),"")</f>
        <v/>
      </c>
      <c r="P601" s="105" t="str">
        <f>IF(HLOOKUP($BT601,Prisudvikling!$CC$7:$KP$63,P$3)&gt;0,HLOOKUP($BT601,Prisudvikling!$CC$7:$KP$63,P$3),"")</f>
        <v/>
      </c>
      <c r="Q601" s="105" t="str">
        <f>IF(HLOOKUP($BT601,Prisudvikling!$CC$7:$KP$63,Q$3)&gt;0,HLOOKUP($BT601,Prisudvikling!$CC$7:$KP$63,Q$3),"")</f>
        <v/>
      </c>
      <c r="R601" s="105" t="str">
        <f>IF(HLOOKUP($BT601,Prisudvikling!$CC$7:$KP$63,R$3)&gt;0,HLOOKUP($BT601,Prisudvikling!$CC$7:$KP$63,R$3),"")</f>
        <v/>
      </c>
      <c r="S601" s="105" t="str">
        <f>IF(HLOOKUP($BT601,Prisudvikling!$CC$7:$KP$63,S$3)&gt;0,HLOOKUP($BT601,Prisudvikling!$CC$7:$KP$63,S$3),"")</f>
        <v/>
      </c>
      <c r="T601" s="105" t="str">
        <f>IF(HLOOKUP($BT601,Prisudvikling!$CC$7:$KP$63,T$3)&gt;0,HLOOKUP($BT601,Prisudvikling!$CC$7:$KP$63,T$3),"")</f>
        <v/>
      </c>
      <c r="U601" s="105" t="str">
        <f>IF(HLOOKUP($BT601,Prisudvikling!$CC$7:$KP$63,U$3)&gt;0,HLOOKUP($BT601,Prisudvikling!$CC$7:$KP$63,U$3),"")</f>
        <v/>
      </c>
      <c r="V601" s="105" t="str">
        <f>IF(HLOOKUP($BT601,Prisudvikling!$CC$7:$KP$63,V$3)&gt;0,HLOOKUP($BT601,Prisudvikling!$CC$7:$KP$63,V$3),"")</f>
        <v/>
      </c>
      <c r="W601" s="105" t="str">
        <f>IF(HLOOKUP($BT601,Prisudvikling!$CC$7:$KP$63,W$3)&gt;0,HLOOKUP($BT601,Prisudvikling!$CC$7:$KP$63,W$3),"")</f>
        <v/>
      </c>
      <c r="X601" s="32" t="str">
        <f>IF(HLOOKUP($BT601,Prisudvikling!$CC$7:$KP$63,X$3)&gt;0,HLOOKUP($BT601,Prisudvikling!$CC$7:$KP$63,X$3),"")</f>
        <v/>
      </c>
      <c r="Y601" s="32" t="str">
        <f>IF(HLOOKUP($BT601,Prisudvikling!$CC$7:$KP$63,Y$3)&gt;0,HLOOKUP($BT601,Prisudvikling!$CC$7:$KP$63,Y$3),"")</f>
        <v/>
      </c>
      <c r="Z601" s="32" t="str">
        <f>IF(HLOOKUP($BT601,Prisudvikling!$CC$7:$KP$63,Z$3)&gt;0,HLOOKUP($BT601,Prisudvikling!$CC$7:$KP$63,Z$3),"")</f>
        <v/>
      </c>
      <c r="AA601" s="32" t="str">
        <f>IF(HLOOKUP($BT601,Prisudvikling!$CC$7:$KP$63,AA$3)&gt;0,HLOOKUP($BT601,Prisudvikling!$CC$7:$KP$63,AA$3),"")</f>
        <v/>
      </c>
      <c r="AB601" s="32" t="str">
        <f>IF(HLOOKUP($BT601,Prisudvikling!$CC$7:$KP$63,AB$3)&gt;0,HLOOKUP($BT601,Prisudvikling!$CC$7:$KP$63,AB$3),"")</f>
        <v/>
      </c>
      <c r="AC601" s="32" t="str">
        <f>IF(HLOOKUP($BT601,Prisudvikling!$CC$7:$KP$63,AC$3)&gt;0,HLOOKUP($BT601,Prisudvikling!$CC$7:$KP$63,AC$3),"")</f>
        <v/>
      </c>
      <c r="AD601" s="32" t="str">
        <f>IF(HLOOKUP($BT601,Prisudvikling!$CC$7:$KP$63,AD$3)&gt;0,HLOOKUP($BT601,Prisudvikling!$CC$7:$KP$63,AD$3),"")</f>
        <v/>
      </c>
      <c r="AE601" s="32" t="str">
        <f>IF(HLOOKUP($BT601,Prisudvikling!$CC$7:$KP$63,AE$3)&gt;0,HLOOKUP($BT601,Prisudvikling!$CC$7:$KP$63,AE$3),"")</f>
        <v/>
      </c>
      <c r="AF601" s="32" t="str">
        <f>IF(HLOOKUP($BT601,Prisudvikling!$CC$7:$KP$63,AF$3)&gt;0,HLOOKUP($BT601,Prisudvikling!$CC$7:$KP$63,AF$3),"")</f>
        <v xml:space="preserve"> </v>
      </c>
      <c r="AG601" s="32" t="str">
        <f>IF(HLOOKUP($BT601,Prisudvikling!$CC$7:$KP$63,AG$3)&gt;0,HLOOKUP($BT601,Prisudvikling!$CC$7:$KP$63,AG$3),"")</f>
        <v xml:space="preserve"> </v>
      </c>
      <c r="AH601" s="32" t="str">
        <f>IF(HLOOKUP($BT601,Prisudvikling!$CC$7:$KP$63,AH$3)&gt;0,HLOOKUP($BT601,Prisudvikling!$CC$7:$KP$63,AH$3),"")</f>
        <v xml:space="preserve"> </v>
      </c>
      <c r="AI601" s="32" t="str">
        <f>IF(HLOOKUP($BT601,Prisudvikling!$CC$7:$KP$63,AI$3)&gt;0,HLOOKUP($BT601,Prisudvikling!$CC$7:$KP$63,AI$3),"")</f>
        <v xml:space="preserve"> </v>
      </c>
      <c r="AJ601" s="32" t="str">
        <f>IF(HLOOKUP($BT601,Prisudvikling!$CC$7:$KP$63,AJ$3)&gt;0,HLOOKUP($BT601,Prisudvikling!$CC$7:$KP$63,AJ$3),"")</f>
        <v xml:space="preserve"> </v>
      </c>
      <c r="AK601" s="32" t="str">
        <f>IF(HLOOKUP($BT601,Prisudvikling!$CC$7:$KP$63,AK$3)&gt;0,HLOOKUP($BT601,Prisudvikling!$CC$7:$KP$63,AK$3),"")</f>
        <v xml:space="preserve"> </v>
      </c>
      <c r="AL601" s="32" t="str">
        <f>IF(HLOOKUP($BT601,Prisudvikling!$CC$7:$KP$63,AL$3)&gt;0,HLOOKUP($BT601,Prisudvikling!$CC$7:$KP$63,AL$3),"")</f>
        <v/>
      </c>
      <c r="AM601" s="32" t="str">
        <f>IF(HLOOKUP($BT601,Prisudvikling!$CC$7:$KP$63,AM$3)&gt;0,HLOOKUP($BT601,Prisudvikling!$CC$7:$KP$63,AM$3),"")</f>
        <v/>
      </c>
      <c r="AN601" s="113" t="str">
        <f>IF(HLOOKUP($BT601,Prisudvikling!$CC$7:$KP$63,AN$3)&gt;0,HLOOKUP($BT601,Prisudvikling!$CC$7:$KP$63,AN$3),"")</f>
        <v/>
      </c>
      <c r="AO601" s="113" t="str">
        <f>IF(HLOOKUP($BT601,Prisudvikling!$CC$7:$KP$63,AO$3)&gt;0,HLOOKUP($BT601,Prisudvikling!$CC$7:$KP$63,AO$3),"")</f>
        <v xml:space="preserve"> </v>
      </c>
      <c r="AP601" s="113" t="str">
        <f>IF(HLOOKUP($BT601,Prisudvikling!$CC$7:$KP$63,AP$3)&gt;0,HLOOKUP($BT601,Prisudvikling!$CC$7:$KP$63,AP$3),"")</f>
        <v/>
      </c>
      <c r="AQ601" s="113" t="str">
        <f>IF(HLOOKUP($BT601,Prisudvikling!$CC$7:$KP$63,AQ$3)&gt;0,HLOOKUP($BT601,Prisudvikling!$CC$7:$KP$63,AQ$3),"")</f>
        <v/>
      </c>
      <c r="AR601" s="113" t="str">
        <f>IF(HLOOKUP($BT601,Prisudvikling!$CC$7:$KP$63,AR$3)&gt;0,HLOOKUP($BT601,Prisudvikling!$CC$7:$KP$63,AR$3),"")</f>
        <v xml:space="preserve"> </v>
      </c>
      <c r="AS601" s="113" t="str">
        <f>IF(HLOOKUP($BT601,Prisudvikling!$CC$7:$KP$63,AS$3)&gt;0,HLOOKUP($BT601,Prisudvikling!$CC$7:$KP$63,AS$3),"")</f>
        <v/>
      </c>
      <c r="AT601" s="113" t="str">
        <f>IF(HLOOKUP($BT601,Prisudvikling!$CC$7:$KP$63,AT$3)&gt;0,HLOOKUP($BT601,Prisudvikling!$CC$7:$KP$63,AT$3),"")</f>
        <v/>
      </c>
      <c r="AU601" s="113" t="str">
        <f>IF(HLOOKUP($BT601,Prisudvikling!$CC$7:$KP$63,AU$3)&gt;0,HLOOKUP($BT601,Prisudvikling!$CC$7:$KP$63,AU$3),"")</f>
        <v xml:space="preserve"> </v>
      </c>
      <c r="AV601" s="113" t="str">
        <f>IF(HLOOKUP($BT601,Prisudvikling!$CC$7:$KP$63,AV$3)&gt;0,HLOOKUP($BT601,Prisudvikling!$CC$7:$KP$63,AV$3),"")</f>
        <v/>
      </c>
      <c r="AW601" s="113" t="str">
        <f>IF(HLOOKUP($BT601,Prisudvikling!$CC$7:$KP$63,AW$3)&gt;0,HLOOKUP($BT601,Prisudvikling!$CC$7:$KP$63,AW$3),"")</f>
        <v/>
      </c>
      <c r="AX601" s="113" t="str">
        <f>IF(HLOOKUP($BT601,Prisudvikling!$CC$7:$KP$63,AX$3)&gt;0,HLOOKUP($BT601,Prisudvikling!$CC$7:$KP$63,AX$3),"")</f>
        <v xml:space="preserve"> </v>
      </c>
      <c r="BT601">
        <f t="shared" si="34"/>
        <v>278</v>
      </c>
    </row>
    <row r="602" spans="1:72" x14ac:dyDescent="0.2">
      <c r="A602" s="82">
        <f>IF(HLOOKUP($BT602,Prisudvikling!$CC$7:$KP$63,D$3)&gt;0,YEAR(C602),0)</f>
        <v>0</v>
      </c>
      <c r="B602" s="82">
        <f>IF(HLOOKUP($BT602,Prisudvikling!$CC$7:$KP$63,D$3)&gt;0,MONTH(C602),0)</f>
        <v>0</v>
      </c>
      <c r="C602" s="65" t="str">
        <f>IF(HLOOKUP($BT602,Prisudvikling!$CC$7:$KP$63,D$3)&gt;0,HLOOKUP($BT602,Prisudvikling!$CC$7:$KP$63,C$3),"")</f>
        <v/>
      </c>
      <c r="D602" s="105" t="str">
        <f>IF(HLOOKUP($BT602,Prisudvikling!$CC$7:$KP$63,D$3)&gt;0,HLOOKUP($BT602,Prisudvikling!$CC$7:$KP$63,D$3),"")</f>
        <v/>
      </c>
      <c r="E602" s="105" t="str">
        <f>IF(HLOOKUP($BT602,Prisudvikling!$CC$7:$KP$63,E$3)&gt;0,HLOOKUP($BT602,Prisudvikling!$CC$7:$KP$63,E$3),"")</f>
        <v/>
      </c>
      <c r="F602" s="105" t="str">
        <f>IF(HLOOKUP($BT602,Prisudvikling!$CC$7:$KP$63,F$3)&gt;0,HLOOKUP($BT602,Prisudvikling!$CC$7:$KP$63,F$3),"")</f>
        <v/>
      </c>
      <c r="G602" s="105" t="str">
        <f>IF(HLOOKUP($BT602,Prisudvikling!$CC$7:$KP$63,G$3)&gt;0,HLOOKUP($BT602,Prisudvikling!$CC$7:$KP$63,G$3),"")</f>
        <v/>
      </c>
      <c r="H602" s="105" t="str">
        <f>IF(HLOOKUP($BT602,Prisudvikling!$CC$7:$KP$63,H$3)&gt;0,HLOOKUP($BT602,Prisudvikling!$CC$7:$KP$63,H$3),"")</f>
        <v/>
      </c>
      <c r="I602" s="105" t="str">
        <f>IF(HLOOKUP($BT602,Prisudvikling!$CC$7:$KP$63,I$3)&gt;0,HLOOKUP($BT602,Prisudvikling!$CC$7:$KP$63,I$3),"")</f>
        <v/>
      </c>
      <c r="J602" s="105" t="str">
        <f>IF(HLOOKUP($BT602,Prisudvikling!$CC$7:$KP$63,J$3)&gt;0,HLOOKUP($BT602,Prisudvikling!$CC$7:$KP$63,J$3),"")</f>
        <v/>
      </c>
      <c r="K602" s="105" t="str">
        <f>IF(HLOOKUP($BT602,Prisudvikling!$CC$7:$KP$63,K$3)&gt;0,HLOOKUP($BT602,Prisudvikling!$CC$7:$KP$63,K$3),"")</f>
        <v/>
      </c>
      <c r="L602" s="105" t="str">
        <f>IF(HLOOKUP($BT602,Prisudvikling!$CC$7:$KP$63,L$3)&gt;0,HLOOKUP($BT602,Prisudvikling!$CC$7:$KP$63,L$3),"")</f>
        <v/>
      </c>
      <c r="M602" s="105" t="str">
        <f>IF(HLOOKUP($BT602,Prisudvikling!$CC$7:$KP$63,M$3)&gt;0,HLOOKUP($BT602,Prisudvikling!$CC$7:$KP$63,M$3),"")</f>
        <v/>
      </c>
      <c r="N602" s="105" t="str">
        <f>IF(HLOOKUP($BT602,Prisudvikling!$CC$7:$KP$63,N$3)&gt;0,HLOOKUP($BT602,Prisudvikling!$CC$7:$KP$63,N$3),"")</f>
        <v/>
      </c>
      <c r="O602" s="105" t="str">
        <f>IF(HLOOKUP($BT602,Prisudvikling!$CC$7:$KP$63,O$3)&gt;0,HLOOKUP($BT602,Prisudvikling!$CC$7:$KP$63,O$3),"")</f>
        <v/>
      </c>
      <c r="P602" s="105" t="str">
        <f>IF(HLOOKUP($BT602,Prisudvikling!$CC$7:$KP$63,P$3)&gt;0,HLOOKUP($BT602,Prisudvikling!$CC$7:$KP$63,P$3),"")</f>
        <v/>
      </c>
      <c r="Q602" s="105" t="str">
        <f>IF(HLOOKUP($BT602,Prisudvikling!$CC$7:$KP$63,Q$3)&gt;0,HLOOKUP($BT602,Prisudvikling!$CC$7:$KP$63,Q$3),"")</f>
        <v/>
      </c>
      <c r="R602" s="105" t="str">
        <f>IF(HLOOKUP($BT602,Prisudvikling!$CC$7:$KP$63,R$3)&gt;0,HLOOKUP($BT602,Prisudvikling!$CC$7:$KP$63,R$3),"")</f>
        <v/>
      </c>
      <c r="S602" s="105" t="str">
        <f>IF(HLOOKUP($BT602,Prisudvikling!$CC$7:$KP$63,S$3)&gt;0,HLOOKUP($BT602,Prisudvikling!$CC$7:$KP$63,S$3),"")</f>
        <v/>
      </c>
      <c r="T602" s="105" t="str">
        <f>IF(HLOOKUP($BT602,Prisudvikling!$CC$7:$KP$63,T$3)&gt;0,HLOOKUP($BT602,Prisudvikling!$CC$7:$KP$63,T$3),"")</f>
        <v/>
      </c>
      <c r="U602" s="105" t="str">
        <f>IF(HLOOKUP($BT602,Prisudvikling!$CC$7:$KP$63,U$3)&gt;0,HLOOKUP($BT602,Prisudvikling!$CC$7:$KP$63,U$3),"")</f>
        <v/>
      </c>
      <c r="V602" s="105" t="str">
        <f>IF(HLOOKUP($BT602,Prisudvikling!$CC$7:$KP$63,V$3)&gt;0,HLOOKUP($BT602,Prisudvikling!$CC$7:$KP$63,V$3),"")</f>
        <v/>
      </c>
      <c r="W602" s="105" t="str">
        <f>IF(HLOOKUP($BT602,Prisudvikling!$CC$7:$KP$63,W$3)&gt;0,HLOOKUP($BT602,Prisudvikling!$CC$7:$KP$63,W$3),"")</f>
        <v/>
      </c>
      <c r="X602" s="32" t="str">
        <f>IF(HLOOKUP($BT602,Prisudvikling!$CC$7:$KP$63,X$3)&gt;0,HLOOKUP($BT602,Prisudvikling!$CC$7:$KP$63,X$3),"")</f>
        <v/>
      </c>
      <c r="Y602" s="32" t="str">
        <f>IF(HLOOKUP($BT602,Prisudvikling!$CC$7:$KP$63,Y$3)&gt;0,HLOOKUP($BT602,Prisudvikling!$CC$7:$KP$63,Y$3),"")</f>
        <v/>
      </c>
      <c r="Z602" s="32" t="str">
        <f>IF(HLOOKUP($BT602,Prisudvikling!$CC$7:$KP$63,Z$3)&gt;0,HLOOKUP($BT602,Prisudvikling!$CC$7:$KP$63,Z$3),"")</f>
        <v/>
      </c>
      <c r="AA602" s="32" t="str">
        <f>IF(HLOOKUP($BT602,Prisudvikling!$CC$7:$KP$63,AA$3)&gt;0,HLOOKUP($BT602,Prisudvikling!$CC$7:$KP$63,AA$3),"")</f>
        <v/>
      </c>
      <c r="AB602" s="32" t="str">
        <f>IF(HLOOKUP($BT602,Prisudvikling!$CC$7:$KP$63,AB$3)&gt;0,HLOOKUP($BT602,Prisudvikling!$CC$7:$KP$63,AB$3),"")</f>
        <v/>
      </c>
      <c r="AC602" s="32" t="str">
        <f>IF(HLOOKUP($BT602,Prisudvikling!$CC$7:$KP$63,AC$3)&gt;0,HLOOKUP($BT602,Prisudvikling!$CC$7:$KP$63,AC$3),"")</f>
        <v/>
      </c>
      <c r="AD602" s="32" t="str">
        <f>IF(HLOOKUP($BT602,Prisudvikling!$CC$7:$KP$63,AD$3)&gt;0,HLOOKUP($BT602,Prisudvikling!$CC$7:$KP$63,AD$3),"")</f>
        <v/>
      </c>
      <c r="AE602" s="32" t="str">
        <f>IF(HLOOKUP($BT602,Prisudvikling!$CC$7:$KP$63,AE$3)&gt;0,HLOOKUP($BT602,Prisudvikling!$CC$7:$KP$63,AE$3),"")</f>
        <v/>
      </c>
      <c r="AF602" s="32" t="str">
        <f>IF(HLOOKUP($BT602,Prisudvikling!$CC$7:$KP$63,AF$3)&gt;0,HLOOKUP($BT602,Prisudvikling!$CC$7:$KP$63,AF$3),"")</f>
        <v xml:space="preserve"> </v>
      </c>
      <c r="AG602" s="32" t="str">
        <f>IF(HLOOKUP($BT602,Prisudvikling!$CC$7:$KP$63,AG$3)&gt;0,HLOOKUP($BT602,Prisudvikling!$CC$7:$KP$63,AG$3),"")</f>
        <v xml:space="preserve"> </v>
      </c>
      <c r="AH602" s="32" t="str">
        <f>IF(HLOOKUP($BT602,Prisudvikling!$CC$7:$KP$63,AH$3)&gt;0,HLOOKUP($BT602,Prisudvikling!$CC$7:$KP$63,AH$3),"")</f>
        <v xml:space="preserve"> </v>
      </c>
      <c r="AI602" s="32" t="str">
        <f>IF(HLOOKUP($BT602,Prisudvikling!$CC$7:$KP$63,AI$3)&gt;0,HLOOKUP($BT602,Prisudvikling!$CC$7:$KP$63,AI$3),"")</f>
        <v xml:space="preserve"> </v>
      </c>
      <c r="AJ602" s="32" t="str">
        <f>IF(HLOOKUP($BT602,Prisudvikling!$CC$7:$KP$63,AJ$3)&gt;0,HLOOKUP($BT602,Prisudvikling!$CC$7:$KP$63,AJ$3),"")</f>
        <v xml:space="preserve"> </v>
      </c>
      <c r="AK602" s="32" t="str">
        <f>IF(HLOOKUP($BT602,Prisudvikling!$CC$7:$KP$63,AK$3)&gt;0,HLOOKUP($BT602,Prisudvikling!$CC$7:$KP$63,AK$3),"")</f>
        <v xml:space="preserve"> </v>
      </c>
      <c r="AL602" s="32" t="str">
        <f>IF(HLOOKUP($BT602,Prisudvikling!$CC$7:$KP$63,AL$3)&gt;0,HLOOKUP($BT602,Prisudvikling!$CC$7:$KP$63,AL$3),"")</f>
        <v/>
      </c>
      <c r="AM602" s="32" t="str">
        <f>IF(HLOOKUP($BT602,Prisudvikling!$CC$7:$KP$63,AM$3)&gt;0,HLOOKUP($BT602,Prisudvikling!$CC$7:$KP$63,AM$3),"")</f>
        <v/>
      </c>
      <c r="AN602" s="113" t="str">
        <f>IF(HLOOKUP($BT602,Prisudvikling!$CC$7:$KP$63,AN$3)&gt;0,HLOOKUP($BT602,Prisudvikling!$CC$7:$KP$63,AN$3),"")</f>
        <v/>
      </c>
      <c r="AO602" s="113" t="str">
        <f>IF(HLOOKUP($BT602,Prisudvikling!$CC$7:$KP$63,AO$3)&gt;0,HLOOKUP($BT602,Prisudvikling!$CC$7:$KP$63,AO$3),"")</f>
        <v xml:space="preserve"> </v>
      </c>
      <c r="AP602" s="113" t="str">
        <f>IF(HLOOKUP($BT602,Prisudvikling!$CC$7:$KP$63,AP$3)&gt;0,HLOOKUP($BT602,Prisudvikling!$CC$7:$KP$63,AP$3),"")</f>
        <v/>
      </c>
      <c r="AQ602" s="113" t="str">
        <f>IF(HLOOKUP($BT602,Prisudvikling!$CC$7:$KP$63,AQ$3)&gt;0,HLOOKUP($BT602,Prisudvikling!$CC$7:$KP$63,AQ$3),"")</f>
        <v/>
      </c>
      <c r="AR602" s="113" t="str">
        <f>IF(HLOOKUP($BT602,Prisudvikling!$CC$7:$KP$63,AR$3)&gt;0,HLOOKUP($BT602,Prisudvikling!$CC$7:$KP$63,AR$3),"")</f>
        <v xml:space="preserve"> </v>
      </c>
      <c r="AS602" s="113" t="str">
        <f>IF(HLOOKUP($BT602,Prisudvikling!$CC$7:$KP$63,AS$3)&gt;0,HLOOKUP($BT602,Prisudvikling!$CC$7:$KP$63,AS$3),"")</f>
        <v/>
      </c>
      <c r="AT602" s="113" t="str">
        <f>IF(HLOOKUP($BT602,Prisudvikling!$CC$7:$KP$63,AT$3)&gt;0,HLOOKUP($BT602,Prisudvikling!$CC$7:$KP$63,AT$3),"")</f>
        <v/>
      </c>
      <c r="AU602" s="113" t="str">
        <f>IF(HLOOKUP($BT602,Prisudvikling!$CC$7:$KP$63,AU$3)&gt;0,HLOOKUP($BT602,Prisudvikling!$CC$7:$KP$63,AU$3),"")</f>
        <v xml:space="preserve"> </v>
      </c>
      <c r="AV602" s="113" t="str">
        <f>IF(HLOOKUP($BT602,Prisudvikling!$CC$7:$KP$63,AV$3)&gt;0,HLOOKUP($BT602,Prisudvikling!$CC$7:$KP$63,AV$3),"")</f>
        <v/>
      </c>
      <c r="AW602" s="113" t="str">
        <f>IF(HLOOKUP($BT602,Prisudvikling!$CC$7:$KP$63,AW$3)&gt;0,HLOOKUP($BT602,Prisudvikling!$CC$7:$KP$63,AW$3),"")</f>
        <v/>
      </c>
      <c r="AX602" s="113" t="str">
        <f>IF(HLOOKUP($BT602,Prisudvikling!$CC$7:$KP$63,AX$3)&gt;0,HLOOKUP($BT602,Prisudvikling!$CC$7:$KP$63,AX$3),"")</f>
        <v xml:space="preserve"> </v>
      </c>
      <c r="BT602">
        <f t="shared" si="34"/>
        <v>279</v>
      </c>
    </row>
    <row r="603" spans="1:72" x14ac:dyDescent="0.2">
      <c r="A603" s="82">
        <f>IF(HLOOKUP($BT603,Prisudvikling!$CC$7:$KP$63,D$3)&gt;0,YEAR(C603),0)</f>
        <v>0</v>
      </c>
      <c r="B603" s="82">
        <f>IF(HLOOKUP($BT603,Prisudvikling!$CC$7:$KP$63,D$3)&gt;0,MONTH(C603),0)</f>
        <v>0</v>
      </c>
      <c r="C603" s="65" t="str">
        <f>IF(HLOOKUP($BT603,Prisudvikling!$CC$7:$KP$63,D$3)&gt;0,HLOOKUP($BT603,Prisudvikling!$CC$7:$KP$63,C$3),"")</f>
        <v/>
      </c>
      <c r="D603" s="105" t="str">
        <f>IF(HLOOKUP($BT603,Prisudvikling!$CC$7:$KP$63,D$3)&gt;0,HLOOKUP($BT603,Prisudvikling!$CC$7:$KP$63,D$3),"")</f>
        <v/>
      </c>
      <c r="E603" s="105" t="str">
        <f>IF(HLOOKUP($BT603,Prisudvikling!$CC$7:$KP$63,E$3)&gt;0,HLOOKUP($BT603,Prisudvikling!$CC$7:$KP$63,E$3),"")</f>
        <v/>
      </c>
      <c r="F603" s="105" t="str">
        <f>IF(HLOOKUP($BT603,Prisudvikling!$CC$7:$KP$63,F$3)&gt;0,HLOOKUP($BT603,Prisudvikling!$CC$7:$KP$63,F$3),"")</f>
        <v/>
      </c>
      <c r="G603" s="105" t="str">
        <f>IF(HLOOKUP($BT603,Prisudvikling!$CC$7:$KP$63,G$3)&gt;0,HLOOKUP($BT603,Prisudvikling!$CC$7:$KP$63,G$3),"")</f>
        <v/>
      </c>
      <c r="H603" s="105" t="str">
        <f>IF(HLOOKUP($BT603,Prisudvikling!$CC$7:$KP$63,H$3)&gt;0,HLOOKUP($BT603,Prisudvikling!$CC$7:$KP$63,H$3),"")</f>
        <v/>
      </c>
      <c r="I603" s="105" t="str">
        <f>IF(HLOOKUP($BT603,Prisudvikling!$CC$7:$KP$63,I$3)&gt;0,HLOOKUP($BT603,Prisudvikling!$CC$7:$KP$63,I$3),"")</f>
        <v/>
      </c>
      <c r="J603" s="105" t="str">
        <f>IF(HLOOKUP($BT603,Prisudvikling!$CC$7:$KP$63,J$3)&gt;0,HLOOKUP($BT603,Prisudvikling!$CC$7:$KP$63,J$3),"")</f>
        <v/>
      </c>
      <c r="K603" s="105" t="str">
        <f>IF(HLOOKUP($BT603,Prisudvikling!$CC$7:$KP$63,K$3)&gt;0,HLOOKUP($BT603,Prisudvikling!$CC$7:$KP$63,K$3),"")</f>
        <v/>
      </c>
      <c r="L603" s="105" t="str">
        <f>IF(HLOOKUP($BT603,Prisudvikling!$CC$7:$KP$63,L$3)&gt;0,HLOOKUP($BT603,Prisudvikling!$CC$7:$KP$63,L$3),"")</f>
        <v/>
      </c>
      <c r="M603" s="105" t="str">
        <f>IF(HLOOKUP($BT603,Prisudvikling!$CC$7:$KP$63,M$3)&gt;0,HLOOKUP($BT603,Prisudvikling!$CC$7:$KP$63,M$3),"")</f>
        <v/>
      </c>
      <c r="N603" s="105" t="str">
        <f>IF(HLOOKUP($BT603,Prisudvikling!$CC$7:$KP$63,N$3)&gt;0,HLOOKUP($BT603,Prisudvikling!$CC$7:$KP$63,N$3),"")</f>
        <v/>
      </c>
      <c r="O603" s="105" t="str">
        <f>IF(HLOOKUP($BT603,Prisudvikling!$CC$7:$KP$63,O$3)&gt;0,HLOOKUP($BT603,Prisudvikling!$CC$7:$KP$63,O$3),"")</f>
        <v/>
      </c>
      <c r="P603" s="105" t="str">
        <f>IF(HLOOKUP($BT603,Prisudvikling!$CC$7:$KP$63,P$3)&gt;0,HLOOKUP($BT603,Prisudvikling!$CC$7:$KP$63,P$3),"")</f>
        <v/>
      </c>
      <c r="Q603" s="105" t="str">
        <f>IF(HLOOKUP($BT603,Prisudvikling!$CC$7:$KP$63,Q$3)&gt;0,HLOOKUP($BT603,Prisudvikling!$CC$7:$KP$63,Q$3),"")</f>
        <v/>
      </c>
      <c r="R603" s="105" t="str">
        <f>IF(HLOOKUP($BT603,Prisudvikling!$CC$7:$KP$63,R$3)&gt;0,HLOOKUP($BT603,Prisudvikling!$CC$7:$KP$63,R$3),"")</f>
        <v/>
      </c>
      <c r="S603" s="105" t="str">
        <f>IF(HLOOKUP($BT603,Prisudvikling!$CC$7:$KP$63,S$3)&gt;0,HLOOKUP($BT603,Prisudvikling!$CC$7:$KP$63,S$3),"")</f>
        <v/>
      </c>
      <c r="T603" s="105" t="str">
        <f>IF(HLOOKUP($BT603,Prisudvikling!$CC$7:$KP$63,T$3)&gt;0,HLOOKUP($BT603,Prisudvikling!$CC$7:$KP$63,T$3),"")</f>
        <v/>
      </c>
      <c r="U603" s="105" t="str">
        <f>IF(HLOOKUP($BT603,Prisudvikling!$CC$7:$KP$63,U$3)&gt;0,HLOOKUP($BT603,Prisudvikling!$CC$7:$KP$63,U$3),"")</f>
        <v/>
      </c>
      <c r="V603" s="105" t="str">
        <f>IF(HLOOKUP($BT603,Prisudvikling!$CC$7:$KP$63,V$3)&gt;0,HLOOKUP($BT603,Prisudvikling!$CC$7:$KP$63,V$3),"")</f>
        <v/>
      </c>
      <c r="W603" s="105" t="str">
        <f>IF(HLOOKUP($BT603,Prisudvikling!$CC$7:$KP$63,W$3)&gt;0,HLOOKUP($BT603,Prisudvikling!$CC$7:$KP$63,W$3),"")</f>
        <v/>
      </c>
      <c r="X603" s="32" t="str">
        <f>IF(HLOOKUP($BT603,Prisudvikling!$CC$7:$KP$63,X$3)&gt;0,HLOOKUP($BT603,Prisudvikling!$CC$7:$KP$63,X$3),"")</f>
        <v/>
      </c>
      <c r="Y603" s="32" t="str">
        <f>IF(HLOOKUP($BT603,Prisudvikling!$CC$7:$KP$63,Y$3)&gt;0,HLOOKUP($BT603,Prisudvikling!$CC$7:$KP$63,Y$3),"")</f>
        <v/>
      </c>
      <c r="Z603" s="32" t="str">
        <f>IF(HLOOKUP($BT603,Prisudvikling!$CC$7:$KP$63,Z$3)&gt;0,HLOOKUP($BT603,Prisudvikling!$CC$7:$KP$63,Z$3),"")</f>
        <v/>
      </c>
      <c r="AA603" s="32" t="str">
        <f>IF(HLOOKUP($BT603,Prisudvikling!$CC$7:$KP$63,AA$3)&gt;0,HLOOKUP($BT603,Prisudvikling!$CC$7:$KP$63,AA$3),"")</f>
        <v/>
      </c>
      <c r="AB603" s="32" t="str">
        <f>IF(HLOOKUP($BT603,Prisudvikling!$CC$7:$KP$63,AB$3)&gt;0,HLOOKUP($BT603,Prisudvikling!$CC$7:$KP$63,AB$3),"")</f>
        <v/>
      </c>
      <c r="AC603" s="32" t="str">
        <f>IF(HLOOKUP($BT603,Prisudvikling!$CC$7:$KP$63,AC$3)&gt;0,HLOOKUP($BT603,Prisudvikling!$CC$7:$KP$63,AC$3),"")</f>
        <v/>
      </c>
      <c r="AD603" s="32" t="str">
        <f>IF(HLOOKUP($BT603,Prisudvikling!$CC$7:$KP$63,AD$3)&gt;0,HLOOKUP($BT603,Prisudvikling!$CC$7:$KP$63,AD$3),"")</f>
        <v/>
      </c>
      <c r="AE603" s="32" t="str">
        <f>IF(HLOOKUP($BT603,Prisudvikling!$CC$7:$KP$63,AE$3)&gt;0,HLOOKUP($BT603,Prisudvikling!$CC$7:$KP$63,AE$3),"")</f>
        <v/>
      </c>
      <c r="AF603" s="32" t="str">
        <f>IF(HLOOKUP($BT603,Prisudvikling!$CC$7:$KP$63,AF$3)&gt;0,HLOOKUP($BT603,Prisudvikling!$CC$7:$KP$63,AF$3),"")</f>
        <v xml:space="preserve"> </v>
      </c>
      <c r="AG603" s="32" t="str">
        <f>IF(HLOOKUP($BT603,Prisudvikling!$CC$7:$KP$63,AG$3)&gt;0,HLOOKUP($BT603,Prisudvikling!$CC$7:$KP$63,AG$3),"")</f>
        <v xml:space="preserve"> </v>
      </c>
      <c r="AH603" s="32" t="str">
        <f>IF(HLOOKUP($BT603,Prisudvikling!$CC$7:$KP$63,AH$3)&gt;0,HLOOKUP($BT603,Prisudvikling!$CC$7:$KP$63,AH$3),"")</f>
        <v xml:space="preserve"> </v>
      </c>
      <c r="AI603" s="32" t="str">
        <f>IF(HLOOKUP($BT603,Prisudvikling!$CC$7:$KP$63,AI$3)&gt;0,HLOOKUP($BT603,Prisudvikling!$CC$7:$KP$63,AI$3),"")</f>
        <v xml:space="preserve"> </v>
      </c>
      <c r="AJ603" s="32" t="str">
        <f>IF(HLOOKUP($BT603,Prisudvikling!$CC$7:$KP$63,AJ$3)&gt;0,HLOOKUP($BT603,Prisudvikling!$CC$7:$KP$63,AJ$3),"")</f>
        <v xml:space="preserve"> </v>
      </c>
      <c r="AK603" s="32" t="str">
        <f>IF(HLOOKUP($BT603,Prisudvikling!$CC$7:$KP$63,AK$3)&gt;0,HLOOKUP($BT603,Prisudvikling!$CC$7:$KP$63,AK$3),"")</f>
        <v xml:space="preserve"> </v>
      </c>
      <c r="AL603" s="32" t="str">
        <f>IF(HLOOKUP($BT603,Prisudvikling!$CC$7:$KP$63,AL$3)&gt;0,HLOOKUP($BT603,Prisudvikling!$CC$7:$KP$63,AL$3),"")</f>
        <v/>
      </c>
      <c r="AM603" s="32" t="str">
        <f>IF(HLOOKUP($BT603,Prisudvikling!$CC$7:$KP$63,AM$3)&gt;0,HLOOKUP($BT603,Prisudvikling!$CC$7:$KP$63,AM$3),"")</f>
        <v/>
      </c>
      <c r="AN603" s="113" t="str">
        <f>IF(HLOOKUP($BT603,Prisudvikling!$CC$7:$KP$63,AN$3)&gt;0,HLOOKUP($BT603,Prisudvikling!$CC$7:$KP$63,AN$3),"")</f>
        <v/>
      </c>
      <c r="AO603" s="113" t="str">
        <f>IF(HLOOKUP($BT603,Prisudvikling!$CC$7:$KP$63,AO$3)&gt;0,HLOOKUP($BT603,Prisudvikling!$CC$7:$KP$63,AO$3),"")</f>
        <v xml:space="preserve"> </v>
      </c>
      <c r="AP603" s="113" t="str">
        <f>IF(HLOOKUP($BT603,Prisudvikling!$CC$7:$KP$63,AP$3)&gt;0,HLOOKUP($BT603,Prisudvikling!$CC$7:$KP$63,AP$3),"")</f>
        <v/>
      </c>
      <c r="AQ603" s="113" t="str">
        <f>IF(HLOOKUP($BT603,Prisudvikling!$CC$7:$KP$63,AQ$3)&gt;0,HLOOKUP($BT603,Prisudvikling!$CC$7:$KP$63,AQ$3),"")</f>
        <v/>
      </c>
      <c r="AR603" s="113" t="str">
        <f>IF(HLOOKUP($BT603,Prisudvikling!$CC$7:$KP$63,AR$3)&gt;0,HLOOKUP($BT603,Prisudvikling!$CC$7:$KP$63,AR$3),"")</f>
        <v xml:space="preserve"> </v>
      </c>
      <c r="AS603" s="113" t="str">
        <f>IF(HLOOKUP($BT603,Prisudvikling!$CC$7:$KP$63,AS$3)&gt;0,HLOOKUP($BT603,Prisudvikling!$CC$7:$KP$63,AS$3),"")</f>
        <v/>
      </c>
      <c r="AT603" s="113" t="str">
        <f>IF(HLOOKUP($BT603,Prisudvikling!$CC$7:$KP$63,AT$3)&gt;0,HLOOKUP($BT603,Prisudvikling!$CC$7:$KP$63,AT$3),"")</f>
        <v/>
      </c>
      <c r="AU603" s="113" t="str">
        <f>IF(HLOOKUP($BT603,Prisudvikling!$CC$7:$KP$63,AU$3)&gt;0,HLOOKUP($BT603,Prisudvikling!$CC$7:$KP$63,AU$3),"")</f>
        <v xml:space="preserve"> </v>
      </c>
      <c r="AV603" s="113" t="str">
        <f>IF(HLOOKUP($BT603,Prisudvikling!$CC$7:$KP$63,AV$3)&gt;0,HLOOKUP($BT603,Prisudvikling!$CC$7:$KP$63,AV$3),"")</f>
        <v/>
      </c>
      <c r="AW603" s="113" t="str">
        <f>IF(HLOOKUP($BT603,Prisudvikling!$CC$7:$KP$63,AW$3)&gt;0,HLOOKUP($BT603,Prisudvikling!$CC$7:$KP$63,AW$3),"")</f>
        <v/>
      </c>
      <c r="AX603" s="113" t="str">
        <f>IF(HLOOKUP($BT603,Prisudvikling!$CC$7:$KP$63,AX$3)&gt;0,HLOOKUP($BT603,Prisudvikling!$CC$7:$KP$63,AX$3),"")</f>
        <v xml:space="preserve"> </v>
      </c>
      <c r="BT603">
        <f t="shared" si="34"/>
        <v>280</v>
      </c>
    </row>
    <row r="604" spans="1:72" x14ac:dyDescent="0.2">
      <c r="A604" s="82">
        <f>IF(HLOOKUP($BT604,Prisudvikling!$CC$7:$KP$63,D$3)&gt;0,YEAR(C604),0)</f>
        <v>0</v>
      </c>
      <c r="B604" s="82">
        <f>IF(HLOOKUP($BT604,Prisudvikling!$CC$7:$KP$63,D$3)&gt;0,MONTH(C604),0)</f>
        <v>0</v>
      </c>
      <c r="C604" s="65" t="str">
        <f>IF(HLOOKUP($BT604,Prisudvikling!$CC$7:$KP$63,D$3)&gt;0,HLOOKUP($BT604,Prisudvikling!$CC$7:$KP$63,C$3),"")</f>
        <v/>
      </c>
      <c r="D604" s="105" t="str">
        <f>IF(HLOOKUP($BT604,Prisudvikling!$CC$7:$KP$63,D$3)&gt;0,HLOOKUP($BT604,Prisudvikling!$CC$7:$KP$63,D$3),"")</f>
        <v/>
      </c>
      <c r="E604" s="105" t="str">
        <f>IF(HLOOKUP($BT604,Prisudvikling!$CC$7:$KP$63,E$3)&gt;0,HLOOKUP($BT604,Prisudvikling!$CC$7:$KP$63,E$3),"")</f>
        <v/>
      </c>
      <c r="F604" s="105" t="str">
        <f>IF(HLOOKUP($BT604,Prisudvikling!$CC$7:$KP$63,F$3)&gt;0,HLOOKUP($BT604,Prisudvikling!$CC$7:$KP$63,F$3),"")</f>
        <v/>
      </c>
      <c r="G604" s="105" t="str">
        <f>IF(HLOOKUP($BT604,Prisudvikling!$CC$7:$KP$63,G$3)&gt;0,HLOOKUP($BT604,Prisudvikling!$CC$7:$KP$63,G$3),"")</f>
        <v/>
      </c>
      <c r="H604" s="105" t="str">
        <f>IF(HLOOKUP($BT604,Prisudvikling!$CC$7:$KP$63,H$3)&gt;0,HLOOKUP($BT604,Prisudvikling!$CC$7:$KP$63,H$3),"")</f>
        <v/>
      </c>
      <c r="I604" s="105" t="str">
        <f>IF(HLOOKUP($BT604,Prisudvikling!$CC$7:$KP$63,I$3)&gt;0,HLOOKUP($BT604,Prisudvikling!$CC$7:$KP$63,I$3),"")</f>
        <v/>
      </c>
      <c r="J604" s="105" t="str">
        <f>IF(HLOOKUP($BT604,Prisudvikling!$CC$7:$KP$63,J$3)&gt;0,HLOOKUP($BT604,Prisudvikling!$CC$7:$KP$63,J$3),"")</f>
        <v/>
      </c>
      <c r="K604" s="105" t="str">
        <f>IF(HLOOKUP($BT604,Prisudvikling!$CC$7:$KP$63,K$3)&gt;0,HLOOKUP($BT604,Prisudvikling!$CC$7:$KP$63,K$3),"")</f>
        <v/>
      </c>
      <c r="L604" s="105" t="str">
        <f>IF(HLOOKUP($BT604,Prisudvikling!$CC$7:$KP$63,L$3)&gt;0,HLOOKUP($BT604,Prisudvikling!$CC$7:$KP$63,L$3),"")</f>
        <v/>
      </c>
      <c r="M604" s="105" t="str">
        <f>IF(HLOOKUP($BT604,Prisudvikling!$CC$7:$KP$63,M$3)&gt;0,HLOOKUP($BT604,Prisudvikling!$CC$7:$KP$63,M$3),"")</f>
        <v/>
      </c>
      <c r="N604" s="105" t="str">
        <f>IF(HLOOKUP($BT604,Prisudvikling!$CC$7:$KP$63,N$3)&gt;0,HLOOKUP($BT604,Prisudvikling!$CC$7:$KP$63,N$3),"")</f>
        <v/>
      </c>
      <c r="O604" s="105" t="str">
        <f>IF(HLOOKUP($BT604,Prisudvikling!$CC$7:$KP$63,O$3)&gt;0,HLOOKUP($BT604,Prisudvikling!$CC$7:$KP$63,O$3),"")</f>
        <v/>
      </c>
      <c r="P604" s="105" t="str">
        <f>IF(HLOOKUP($BT604,Prisudvikling!$CC$7:$KP$63,P$3)&gt;0,HLOOKUP($BT604,Prisudvikling!$CC$7:$KP$63,P$3),"")</f>
        <v/>
      </c>
      <c r="Q604" s="105" t="str">
        <f>IF(HLOOKUP($BT604,Prisudvikling!$CC$7:$KP$63,Q$3)&gt;0,HLOOKUP($BT604,Prisudvikling!$CC$7:$KP$63,Q$3),"")</f>
        <v/>
      </c>
      <c r="R604" s="105" t="str">
        <f>IF(HLOOKUP($BT604,Prisudvikling!$CC$7:$KP$63,R$3)&gt;0,HLOOKUP($BT604,Prisudvikling!$CC$7:$KP$63,R$3),"")</f>
        <v/>
      </c>
      <c r="S604" s="105" t="str">
        <f>IF(HLOOKUP($BT604,Prisudvikling!$CC$7:$KP$63,S$3)&gt;0,HLOOKUP($BT604,Prisudvikling!$CC$7:$KP$63,S$3),"")</f>
        <v/>
      </c>
      <c r="T604" s="105" t="str">
        <f>IF(HLOOKUP($BT604,Prisudvikling!$CC$7:$KP$63,T$3)&gt;0,HLOOKUP($BT604,Prisudvikling!$CC$7:$KP$63,T$3),"")</f>
        <v/>
      </c>
      <c r="U604" s="105" t="str">
        <f>IF(HLOOKUP($BT604,Prisudvikling!$CC$7:$KP$63,U$3)&gt;0,HLOOKUP($BT604,Prisudvikling!$CC$7:$KP$63,U$3),"")</f>
        <v/>
      </c>
      <c r="V604" s="105" t="str">
        <f>IF(HLOOKUP($BT604,Prisudvikling!$CC$7:$KP$63,V$3)&gt;0,HLOOKUP($BT604,Prisudvikling!$CC$7:$KP$63,V$3),"")</f>
        <v/>
      </c>
      <c r="W604" s="105" t="str">
        <f>IF(HLOOKUP($BT604,Prisudvikling!$CC$7:$KP$63,W$3)&gt;0,HLOOKUP($BT604,Prisudvikling!$CC$7:$KP$63,W$3),"")</f>
        <v/>
      </c>
      <c r="X604" s="32" t="str">
        <f>IF(HLOOKUP($BT604,Prisudvikling!$CC$7:$KP$63,X$3)&gt;0,HLOOKUP($BT604,Prisudvikling!$CC$7:$KP$63,X$3),"")</f>
        <v/>
      </c>
      <c r="Y604" s="32" t="str">
        <f>IF(HLOOKUP($BT604,Prisudvikling!$CC$7:$KP$63,Y$3)&gt;0,HLOOKUP($BT604,Prisudvikling!$CC$7:$KP$63,Y$3),"")</f>
        <v/>
      </c>
      <c r="Z604" s="32" t="str">
        <f>IF(HLOOKUP($BT604,Prisudvikling!$CC$7:$KP$63,Z$3)&gt;0,HLOOKUP($BT604,Prisudvikling!$CC$7:$KP$63,Z$3),"")</f>
        <v/>
      </c>
      <c r="AA604" s="32" t="str">
        <f>IF(HLOOKUP($BT604,Prisudvikling!$CC$7:$KP$63,AA$3)&gt;0,HLOOKUP($BT604,Prisudvikling!$CC$7:$KP$63,AA$3),"")</f>
        <v/>
      </c>
      <c r="AB604" s="32" t="str">
        <f>IF(HLOOKUP($BT604,Prisudvikling!$CC$7:$KP$63,AB$3)&gt;0,HLOOKUP($BT604,Prisudvikling!$CC$7:$KP$63,AB$3),"")</f>
        <v/>
      </c>
      <c r="AC604" s="32" t="str">
        <f>IF(HLOOKUP($BT604,Prisudvikling!$CC$7:$KP$63,AC$3)&gt;0,HLOOKUP($BT604,Prisudvikling!$CC$7:$KP$63,AC$3),"")</f>
        <v/>
      </c>
      <c r="AD604" s="32" t="str">
        <f>IF(HLOOKUP($BT604,Prisudvikling!$CC$7:$KP$63,AD$3)&gt;0,HLOOKUP($BT604,Prisudvikling!$CC$7:$KP$63,AD$3),"")</f>
        <v/>
      </c>
      <c r="AE604" s="32" t="str">
        <f>IF(HLOOKUP($BT604,Prisudvikling!$CC$7:$KP$63,AE$3)&gt;0,HLOOKUP($BT604,Prisudvikling!$CC$7:$KP$63,AE$3),"")</f>
        <v/>
      </c>
      <c r="AF604" s="32" t="str">
        <f>IF(HLOOKUP($BT604,Prisudvikling!$CC$7:$KP$63,AF$3)&gt;0,HLOOKUP($BT604,Prisudvikling!$CC$7:$KP$63,AF$3),"")</f>
        <v xml:space="preserve"> </v>
      </c>
      <c r="AG604" s="32" t="str">
        <f>IF(HLOOKUP($BT604,Prisudvikling!$CC$7:$KP$63,AG$3)&gt;0,HLOOKUP($BT604,Prisudvikling!$CC$7:$KP$63,AG$3),"")</f>
        <v xml:space="preserve"> </v>
      </c>
      <c r="AH604" s="32" t="str">
        <f>IF(HLOOKUP($BT604,Prisudvikling!$CC$7:$KP$63,AH$3)&gt;0,HLOOKUP($BT604,Prisudvikling!$CC$7:$KP$63,AH$3),"")</f>
        <v xml:space="preserve"> </v>
      </c>
      <c r="AI604" s="32" t="str">
        <f>IF(HLOOKUP($BT604,Prisudvikling!$CC$7:$KP$63,AI$3)&gt;0,HLOOKUP($BT604,Prisudvikling!$CC$7:$KP$63,AI$3),"")</f>
        <v xml:space="preserve"> </v>
      </c>
      <c r="AJ604" s="32" t="str">
        <f>IF(HLOOKUP($BT604,Prisudvikling!$CC$7:$KP$63,AJ$3)&gt;0,HLOOKUP($BT604,Prisudvikling!$CC$7:$KP$63,AJ$3),"")</f>
        <v xml:space="preserve"> </v>
      </c>
      <c r="AK604" s="32" t="str">
        <f>IF(HLOOKUP($BT604,Prisudvikling!$CC$7:$KP$63,AK$3)&gt;0,HLOOKUP($BT604,Prisudvikling!$CC$7:$KP$63,AK$3),"")</f>
        <v xml:space="preserve"> </v>
      </c>
      <c r="AL604" s="32" t="str">
        <f>IF(HLOOKUP($BT604,Prisudvikling!$CC$7:$KP$63,AL$3)&gt;0,HLOOKUP($BT604,Prisudvikling!$CC$7:$KP$63,AL$3),"")</f>
        <v/>
      </c>
      <c r="AM604" s="32" t="str">
        <f>IF(HLOOKUP($BT604,Prisudvikling!$CC$7:$KP$63,AM$3)&gt;0,HLOOKUP($BT604,Prisudvikling!$CC$7:$KP$63,AM$3),"")</f>
        <v/>
      </c>
      <c r="AN604" s="113" t="str">
        <f>IF(HLOOKUP($BT604,Prisudvikling!$CC$7:$KP$63,AN$3)&gt;0,HLOOKUP($BT604,Prisudvikling!$CC$7:$KP$63,AN$3),"")</f>
        <v/>
      </c>
      <c r="AO604" s="113" t="str">
        <f>IF(HLOOKUP($BT604,Prisudvikling!$CC$7:$KP$63,AO$3)&gt;0,HLOOKUP($BT604,Prisudvikling!$CC$7:$KP$63,AO$3),"")</f>
        <v xml:space="preserve"> </v>
      </c>
      <c r="AP604" s="113" t="str">
        <f>IF(HLOOKUP($BT604,Prisudvikling!$CC$7:$KP$63,AP$3)&gt;0,HLOOKUP($BT604,Prisudvikling!$CC$7:$KP$63,AP$3),"")</f>
        <v/>
      </c>
      <c r="AQ604" s="113" t="str">
        <f>IF(HLOOKUP($BT604,Prisudvikling!$CC$7:$KP$63,AQ$3)&gt;0,HLOOKUP($BT604,Prisudvikling!$CC$7:$KP$63,AQ$3),"")</f>
        <v/>
      </c>
      <c r="AR604" s="113" t="str">
        <f>IF(HLOOKUP($BT604,Prisudvikling!$CC$7:$KP$63,AR$3)&gt;0,HLOOKUP($BT604,Prisudvikling!$CC$7:$KP$63,AR$3),"")</f>
        <v xml:space="preserve"> </v>
      </c>
      <c r="AS604" s="113" t="str">
        <f>IF(HLOOKUP($BT604,Prisudvikling!$CC$7:$KP$63,AS$3)&gt;0,HLOOKUP($BT604,Prisudvikling!$CC$7:$KP$63,AS$3),"")</f>
        <v/>
      </c>
      <c r="AT604" s="113" t="str">
        <f>IF(HLOOKUP($BT604,Prisudvikling!$CC$7:$KP$63,AT$3)&gt;0,HLOOKUP($BT604,Prisudvikling!$CC$7:$KP$63,AT$3),"")</f>
        <v/>
      </c>
      <c r="AU604" s="113" t="str">
        <f>IF(HLOOKUP($BT604,Prisudvikling!$CC$7:$KP$63,AU$3)&gt;0,HLOOKUP($BT604,Prisudvikling!$CC$7:$KP$63,AU$3),"")</f>
        <v xml:space="preserve"> </v>
      </c>
      <c r="AV604" s="113" t="str">
        <f>IF(HLOOKUP($BT604,Prisudvikling!$CC$7:$KP$63,AV$3)&gt;0,HLOOKUP($BT604,Prisudvikling!$CC$7:$KP$63,AV$3),"")</f>
        <v/>
      </c>
      <c r="AW604" s="113" t="str">
        <f>IF(HLOOKUP($BT604,Prisudvikling!$CC$7:$KP$63,AW$3)&gt;0,HLOOKUP($BT604,Prisudvikling!$CC$7:$KP$63,AW$3),"")</f>
        <v/>
      </c>
      <c r="AX604" s="113" t="str">
        <f>IF(HLOOKUP($BT604,Prisudvikling!$CC$7:$KP$63,AX$3)&gt;0,HLOOKUP($BT604,Prisudvikling!$CC$7:$KP$63,AX$3),"")</f>
        <v xml:space="preserve"> </v>
      </c>
      <c r="BT604">
        <f t="shared" si="34"/>
        <v>281</v>
      </c>
    </row>
    <row r="605" spans="1:72" x14ac:dyDescent="0.2">
      <c r="A605" s="82">
        <f>IF(HLOOKUP($BT605,Prisudvikling!$CC$7:$KP$63,D$3)&gt;0,YEAR(C605),0)</f>
        <v>0</v>
      </c>
      <c r="B605" s="82">
        <f>IF(HLOOKUP($BT605,Prisudvikling!$CC$7:$KP$63,D$3)&gt;0,MONTH(C605),0)</f>
        <v>0</v>
      </c>
      <c r="C605" s="65" t="str">
        <f>IF(HLOOKUP($BT605,Prisudvikling!$CC$7:$KP$63,D$3)&gt;0,HLOOKUP($BT605,Prisudvikling!$CC$7:$KP$63,C$3),"")</f>
        <v/>
      </c>
      <c r="D605" s="105" t="str">
        <f>IF(HLOOKUP($BT605,Prisudvikling!$CC$7:$KP$63,D$3)&gt;0,HLOOKUP($BT605,Prisudvikling!$CC$7:$KP$63,D$3),"")</f>
        <v/>
      </c>
      <c r="E605" s="105" t="str">
        <f>IF(HLOOKUP($BT605,Prisudvikling!$CC$7:$KP$63,E$3)&gt;0,HLOOKUP($BT605,Prisudvikling!$CC$7:$KP$63,E$3),"")</f>
        <v/>
      </c>
      <c r="F605" s="105" t="str">
        <f>IF(HLOOKUP($BT605,Prisudvikling!$CC$7:$KP$63,F$3)&gt;0,HLOOKUP($BT605,Prisudvikling!$CC$7:$KP$63,F$3),"")</f>
        <v/>
      </c>
      <c r="G605" s="105" t="str">
        <f>IF(HLOOKUP($BT605,Prisudvikling!$CC$7:$KP$63,G$3)&gt;0,HLOOKUP($BT605,Prisudvikling!$CC$7:$KP$63,G$3),"")</f>
        <v/>
      </c>
      <c r="H605" s="105" t="str">
        <f>IF(HLOOKUP($BT605,Prisudvikling!$CC$7:$KP$63,H$3)&gt;0,HLOOKUP($BT605,Prisudvikling!$CC$7:$KP$63,H$3),"")</f>
        <v/>
      </c>
      <c r="I605" s="105" t="str">
        <f>IF(HLOOKUP($BT605,Prisudvikling!$CC$7:$KP$63,I$3)&gt;0,HLOOKUP($BT605,Prisudvikling!$CC$7:$KP$63,I$3),"")</f>
        <v/>
      </c>
      <c r="J605" s="105" t="str">
        <f>IF(HLOOKUP($BT605,Prisudvikling!$CC$7:$KP$63,J$3)&gt;0,HLOOKUP($BT605,Prisudvikling!$CC$7:$KP$63,J$3),"")</f>
        <v/>
      </c>
      <c r="K605" s="105" t="str">
        <f>IF(HLOOKUP($BT605,Prisudvikling!$CC$7:$KP$63,K$3)&gt;0,HLOOKUP($BT605,Prisudvikling!$CC$7:$KP$63,K$3),"")</f>
        <v/>
      </c>
      <c r="L605" s="105" t="str">
        <f>IF(HLOOKUP($BT605,Prisudvikling!$CC$7:$KP$63,L$3)&gt;0,HLOOKUP($BT605,Prisudvikling!$CC$7:$KP$63,L$3),"")</f>
        <v/>
      </c>
      <c r="M605" s="105" t="str">
        <f>IF(HLOOKUP($BT605,Prisudvikling!$CC$7:$KP$63,M$3)&gt;0,HLOOKUP($BT605,Prisudvikling!$CC$7:$KP$63,M$3),"")</f>
        <v/>
      </c>
      <c r="N605" s="105" t="str">
        <f>IF(HLOOKUP($BT605,Prisudvikling!$CC$7:$KP$63,N$3)&gt;0,HLOOKUP($BT605,Prisudvikling!$CC$7:$KP$63,N$3),"")</f>
        <v/>
      </c>
      <c r="O605" s="105" t="str">
        <f>IF(HLOOKUP($BT605,Prisudvikling!$CC$7:$KP$63,O$3)&gt;0,HLOOKUP($BT605,Prisudvikling!$CC$7:$KP$63,O$3),"")</f>
        <v/>
      </c>
      <c r="P605" s="105" t="str">
        <f>IF(HLOOKUP($BT605,Prisudvikling!$CC$7:$KP$63,P$3)&gt;0,HLOOKUP($BT605,Prisudvikling!$CC$7:$KP$63,P$3),"")</f>
        <v/>
      </c>
      <c r="Q605" s="105" t="str">
        <f>IF(HLOOKUP($BT605,Prisudvikling!$CC$7:$KP$63,Q$3)&gt;0,HLOOKUP($BT605,Prisudvikling!$CC$7:$KP$63,Q$3),"")</f>
        <v/>
      </c>
      <c r="R605" s="105" t="str">
        <f>IF(HLOOKUP($BT605,Prisudvikling!$CC$7:$KP$63,R$3)&gt;0,HLOOKUP($BT605,Prisudvikling!$CC$7:$KP$63,R$3),"")</f>
        <v/>
      </c>
      <c r="S605" s="105" t="str">
        <f>IF(HLOOKUP($BT605,Prisudvikling!$CC$7:$KP$63,S$3)&gt;0,HLOOKUP($BT605,Prisudvikling!$CC$7:$KP$63,S$3),"")</f>
        <v/>
      </c>
      <c r="T605" s="105" t="str">
        <f>IF(HLOOKUP($BT605,Prisudvikling!$CC$7:$KP$63,T$3)&gt;0,HLOOKUP($BT605,Prisudvikling!$CC$7:$KP$63,T$3),"")</f>
        <v/>
      </c>
      <c r="U605" s="105" t="str">
        <f>IF(HLOOKUP($BT605,Prisudvikling!$CC$7:$KP$63,U$3)&gt;0,HLOOKUP($BT605,Prisudvikling!$CC$7:$KP$63,U$3),"")</f>
        <v/>
      </c>
      <c r="V605" s="105" t="str">
        <f>IF(HLOOKUP($BT605,Prisudvikling!$CC$7:$KP$63,V$3)&gt;0,HLOOKUP($BT605,Prisudvikling!$CC$7:$KP$63,V$3),"")</f>
        <v/>
      </c>
      <c r="W605" s="105" t="str">
        <f>IF(HLOOKUP($BT605,Prisudvikling!$CC$7:$KP$63,W$3)&gt;0,HLOOKUP($BT605,Prisudvikling!$CC$7:$KP$63,W$3),"")</f>
        <v/>
      </c>
      <c r="X605" s="32" t="str">
        <f>IF(HLOOKUP($BT605,Prisudvikling!$CC$7:$KP$63,X$3)&gt;0,HLOOKUP($BT605,Prisudvikling!$CC$7:$KP$63,X$3),"")</f>
        <v/>
      </c>
      <c r="Y605" s="32" t="str">
        <f>IF(HLOOKUP($BT605,Prisudvikling!$CC$7:$KP$63,Y$3)&gt;0,HLOOKUP($BT605,Prisudvikling!$CC$7:$KP$63,Y$3),"")</f>
        <v/>
      </c>
      <c r="Z605" s="32" t="str">
        <f>IF(HLOOKUP($BT605,Prisudvikling!$CC$7:$KP$63,Z$3)&gt;0,HLOOKUP($BT605,Prisudvikling!$CC$7:$KP$63,Z$3),"")</f>
        <v/>
      </c>
      <c r="AA605" s="32" t="str">
        <f>IF(HLOOKUP($BT605,Prisudvikling!$CC$7:$KP$63,AA$3)&gt;0,HLOOKUP($BT605,Prisudvikling!$CC$7:$KP$63,AA$3),"")</f>
        <v/>
      </c>
      <c r="AB605" s="32" t="str">
        <f>IF(HLOOKUP($BT605,Prisudvikling!$CC$7:$KP$63,AB$3)&gt;0,HLOOKUP($BT605,Prisudvikling!$CC$7:$KP$63,AB$3),"")</f>
        <v/>
      </c>
      <c r="AC605" s="32" t="str">
        <f>IF(HLOOKUP($BT605,Prisudvikling!$CC$7:$KP$63,AC$3)&gt;0,HLOOKUP($BT605,Prisudvikling!$CC$7:$KP$63,AC$3),"")</f>
        <v/>
      </c>
      <c r="AD605" s="32" t="str">
        <f>IF(HLOOKUP($BT605,Prisudvikling!$CC$7:$KP$63,AD$3)&gt;0,HLOOKUP($BT605,Prisudvikling!$CC$7:$KP$63,AD$3),"")</f>
        <v/>
      </c>
      <c r="AE605" s="32" t="str">
        <f>IF(HLOOKUP($BT605,Prisudvikling!$CC$7:$KP$63,AE$3)&gt;0,HLOOKUP($BT605,Prisudvikling!$CC$7:$KP$63,AE$3),"")</f>
        <v/>
      </c>
      <c r="AF605" s="32" t="str">
        <f>IF(HLOOKUP($BT605,Prisudvikling!$CC$7:$KP$63,AF$3)&gt;0,HLOOKUP($BT605,Prisudvikling!$CC$7:$KP$63,AF$3),"")</f>
        <v xml:space="preserve"> </v>
      </c>
      <c r="AG605" s="32" t="str">
        <f>IF(HLOOKUP($BT605,Prisudvikling!$CC$7:$KP$63,AG$3)&gt;0,HLOOKUP($BT605,Prisudvikling!$CC$7:$KP$63,AG$3),"")</f>
        <v xml:space="preserve"> </v>
      </c>
      <c r="AH605" s="32" t="str">
        <f>IF(HLOOKUP($BT605,Prisudvikling!$CC$7:$KP$63,AH$3)&gt;0,HLOOKUP($BT605,Prisudvikling!$CC$7:$KP$63,AH$3),"")</f>
        <v xml:space="preserve"> </v>
      </c>
      <c r="AI605" s="32" t="str">
        <f>IF(HLOOKUP($BT605,Prisudvikling!$CC$7:$KP$63,AI$3)&gt;0,HLOOKUP($BT605,Prisudvikling!$CC$7:$KP$63,AI$3),"")</f>
        <v xml:space="preserve"> </v>
      </c>
      <c r="AJ605" s="32" t="str">
        <f>IF(HLOOKUP($BT605,Prisudvikling!$CC$7:$KP$63,AJ$3)&gt;0,HLOOKUP($BT605,Prisudvikling!$CC$7:$KP$63,AJ$3),"")</f>
        <v xml:space="preserve"> </v>
      </c>
      <c r="AK605" s="32" t="str">
        <f>IF(HLOOKUP($BT605,Prisudvikling!$CC$7:$KP$63,AK$3)&gt;0,HLOOKUP($BT605,Prisudvikling!$CC$7:$KP$63,AK$3),"")</f>
        <v xml:space="preserve"> </v>
      </c>
      <c r="AL605" s="32" t="str">
        <f>IF(HLOOKUP($BT605,Prisudvikling!$CC$7:$KP$63,AL$3)&gt;0,HLOOKUP($BT605,Prisudvikling!$CC$7:$KP$63,AL$3),"")</f>
        <v/>
      </c>
      <c r="AM605" s="32" t="str">
        <f>IF(HLOOKUP($BT605,Prisudvikling!$CC$7:$KP$63,AM$3)&gt;0,HLOOKUP($BT605,Prisudvikling!$CC$7:$KP$63,AM$3),"")</f>
        <v/>
      </c>
      <c r="AN605" s="113" t="str">
        <f>IF(HLOOKUP($BT605,Prisudvikling!$CC$7:$KP$63,AN$3)&gt;0,HLOOKUP($BT605,Prisudvikling!$CC$7:$KP$63,AN$3),"")</f>
        <v/>
      </c>
      <c r="AO605" s="113" t="str">
        <f>IF(HLOOKUP($BT605,Prisudvikling!$CC$7:$KP$63,AO$3)&gt;0,HLOOKUP($BT605,Prisudvikling!$CC$7:$KP$63,AO$3),"")</f>
        <v xml:space="preserve"> </v>
      </c>
      <c r="AP605" s="113" t="str">
        <f>IF(HLOOKUP($BT605,Prisudvikling!$CC$7:$KP$63,AP$3)&gt;0,HLOOKUP($BT605,Prisudvikling!$CC$7:$KP$63,AP$3),"")</f>
        <v/>
      </c>
      <c r="AQ605" s="113" t="str">
        <f>IF(HLOOKUP($BT605,Prisudvikling!$CC$7:$KP$63,AQ$3)&gt;0,HLOOKUP($BT605,Prisudvikling!$CC$7:$KP$63,AQ$3),"")</f>
        <v/>
      </c>
      <c r="AR605" s="113" t="str">
        <f>IF(HLOOKUP($BT605,Prisudvikling!$CC$7:$KP$63,AR$3)&gt;0,HLOOKUP($BT605,Prisudvikling!$CC$7:$KP$63,AR$3),"")</f>
        <v xml:space="preserve"> </v>
      </c>
      <c r="AS605" s="113" t="str">
        <f>IF(HLOOKUP($BT605,Prisudvikling!$CC$7:$KP$63,AS$3)&gt;0,HLOOKUP($BT605,Prisudvikling!$CC$7:$KP$63,AS$3),"")</f>
        <v/>
      </c>
      <c r="AT605" s="113" t="str">
        <f>IF(HLOOKUP($BT605,Prisudvikling!$CC$7:$KP$63,AT$3)&gt;0,HLOOKUP($BT605,Prisudvikling!$CC$7:$KP$63,AT$3),"")</f>
        <v/>
      </c>
      <c r="AU605" s="113" t="str">
        <f>IF(HLOOKUP($BT605,Prisudvikling!$CC$7:$KP$63,AU$3)&gt;0,HLOOKUP($BT605,Prisudvikling!$CC$7:$KP$63,AU$3),"")</f>
        <v xml:space="preserve"> </v>
      </c>
      <c r="AV605" s="113" t="str">
        <f>IF(HLOOKUP($BT605,Prisudvikling!$CC$7:$KP$63,AV$3)&gt;0,HLOOKUP($BT605,Prisudvikling!$CC$7:$KP$63,AV$3),"")</f>
        <v/>
      </c>
      <c r="AW605" s="113" t="str">
        <f>IF(HLOOKUP($BT605,Prisudvikling!$CC$7:$KP$63,AW$3)&gt;0,HLOOKUP($BT605,Prisudvikling!$CC$7:$KP$63,AW$3),"")</f>
        <v/>
      </c>
      <c r="AX605" s="113" t="str">
        <f>IF(HLOOKUP($BT605,Prisudvikling!$CC$7:$KP$63,AX$3)&gt;0,HLOOKUP($BT605,Prisudvikling!$CC$7:$KP$63,AX$3),"")</f>
        <v xml:space="preserve"> </v>
      </c>
      <c r="BT605">
        <f t="shared" si="34"/>
        <v>282</v>
      </c>
    </row>
    <row r="606" spans="1:72" x14ac:dyDescent="0.2">
      <c r="A606" s="82">
        <f>IF(HLOOKUP($BT606,Prisudvikling!$CC$7:$KP$63,D$3)&gt;0,YEAR(C606),0)</f>
        <v>0</v>
      </c>
      <c r="B606" s="82">
        <f>IF(HLOOKUP($BT606,Prisudvikling!$CC$7:$KP$63,D$3)&gt;0,MONTH(C606),0)</f>
        <v>0</v>
      </c>
      <c r="C606" s="65" t="str">
        <f>IF(HLOOKUP($BT606,Prisudvikling!$CC$7:$KP$63,D$3)&gt;0,HLOOKUP($BT606,Prisudvikling!$CC$7:$KP$63,C$3),"")</f>
        <v/>
      </c>
      <c r="D606" s="105" t="str">
        <f>IF(HLOOKUP($BT606,Prisudvikling!$CC$7:$KP$63,D$3)&gt;0,HLOOKUP($BT606,Prisudvikling!$CC$7:$KP$63,D$3),"")</f>
        <v/>
      </c>
      <c r="E606" s="105" t="str">
        <f>IF(HLOOKUP($BT606,Prisudvikling!$CC$7:$KP$63,E$3)&gt;0,HLOOKUP($BT606,Prisudvikling!$CC$7:$KP$63,E$3),"")</f>
        <v/>
      </c>
      <c r="F606" s="105" t="str">
        <f>IF(HLOOKUP($BT606,Prisudvikling!$CC$7:$KP$63,F$3)&gt;0,HLOOKUP($BT606,Prisudvikling!$CC$7:$KP$63,F$3),"")</f>
        <v/>
      </c>
      <c r="G606" s="105" t="str">
        <f>IF(HLOOKUP($BT606,Prisudvikling!$CC$7:$KP$63,G$3)&gt;0,HLOOKUP($BT606,Prisudvikling!$CC$7:$KP$63,G$3),"")</f>
        <v/>
      </c>
      <c r="H606" s="105" t="str">
        <f>IF(HLOOKUP($BT606,Prisudvikling!$CC$7:$KP$63,H$3)&gt;0,HLOOKUP($BT606,Prisudvikling!$CC$7:$KP$63,H$3),"")</f>
        <v/>
      </c>
      <c r="I606" s="105" t="str">
        <f>IF(HLOOKUP($BT606,Prisudvikling!$CC$7:$KP$63,I$3)&gt;0,HLOOKUP($BT606,Prisudvikling!$CC$7:$KP$63,I$3),"")</f>
        <v/>
      </c>
      <c r="J606" s="105" t="str">
        <f>IF(HLOOKUP($BT606,Prisudvikling!$CC$7:$KP$63,J$3)&gt;0,HLOOKUP($BT606,Prisudvikling!$CC$7:$KP$63,J$3),"")</f>
        <v/>
      </c>
      <c r="K606" s="105" t="str">
        <f>IF(HLOOKUP($BT606,Prisudvikling!$CC$7:$KP$63,K$3)&gt;0,HLOOKUP($BT606,Prisudvikling!$CC$7:$KP$63,K$3),"")</f>
        <v/>
      </c>
      <c r="L606" s="105" t="str">
        <f>IF(HLOOKUP($BT606,Prisudvikling!$CC$7:$KP$63,L$3)&gt;0,HLOOKUP($BT606,Prisudvikling!$CC$7:$KP$63,L$3),"")</f>
        <v/>
      </c>
      <c r="M606" s="105" t="str">
        <f>IF(HLOOKUP($BT606,Prisudvikling!$CC$7:$KP$63,M$3)&gt;0,HLOOKUP($BT606,Prisudvikling!$CC$7:$KP$63,M$3),"")</f>
        <v/>
      </c>
      <c r="N606" s="105" t="str">
        <f>IF(HLOOKUP($BT606,Prisudvikling!$CC$7:$KP$63,N$3)&gt;0,HLOOKUP($BT606,Prisudvikling!$CC$7:$KP$63,N$3),"")</f>
        <v/>
      </c>
      <c r="O606" s="105" t="str">
        <f>IF(HLOOKUP($BT606,Prisudvikling!$CC$7:$KP$63,O$3)&gt;0,HLOOKUP($BT606,Prisudvikling!$CC$7:$KP$63,O$3),"")</f>
        <v/>
      </c>
      <c r="P606" s="105" t="str">
        <f>IF(HLOOKUP($BT606,Prisudvikling!$CC$7:$KP$63,P$3)&gt;0,HLOOKUP($BT606,Prisudvikling!$CC$7:$KP$63,P$3),"")</f>
        <v/>
      </c>
      <c r="Q606" s="105" t="str">
        <f>IF(HLOOKUP($BT606,Prisudvikling!$CC$7:$KP$63,Q$3)&gt;0,HLOOKUP($BT606,Prisudvikling!$CC$7:$KP$63,Q$3),"")</f>
        <v/>
      </c>
      <c r="R606" s="105" t="str">
        <f>IF(HLOOKUP($BT606,Prisudvikling!$CC$7:$KP$63,R$3)&gt;0,HLOOKUP($BT606,Prisudvikling!$CC$7:$KP$63,R$3),"")</f>
        <v/>
      </c>
      <c r="S606" s="105" t="str">
        <f>IF(HLOOKUP($BT606,Prisudvikling!$CC$7:$KP$63,S$3)&gt;0,HLOOKUP($BT606,Prisudvikling!$CC$7:$KP$63,S$3),"")</f>
        <v/>
      </c>
      <c r="T606" s="105" t="str">
        <f>IF(HLOOKUP($BT606,Prisudvikling!$CC$7:$KP$63,T$3)&gt;0,HLOOKUP($BT606,Prisudvikling!$CC$7:$KP$63,T$3),"")</f>
        <v/>
      </c>
      <c r="U606" s="105" t="str">
        <f>IF(HLOOKUP($BT606,Prisudvikling!$CC$7:$KP$63,U$3)&gt;0,HLOOKUP($BT606,Prisudvikling!$CC$7:$KP$63,U$3),"")</f>
        <v/>
      </c>
      <c r="V606" s="105" t="str">
        <f>IF(HLOOKUP($BT606,Prisudvikling!$CC$7:$KP$63,V$3)&gt;0,HLOOKUP($BT606,Prisudvikling!$CC$7:$KP$63,V$3),"")</f>
        <v/>
      </c>
      <c r="W606" s="105" t="str">
        <f>IF(HLOOKUP($BT606,Prisudvikling!$CC$7:$KP$63,W$3)&gt;0,HLOOKUP($BT606,Prisudvikling!$CC$7:$KP$63,W$3),"")</f>
        <v/>
      </c>
      <c r="X606" s="32" t="str">
        <f>IF(HLOOKUP($BT606,Prisudvikling!$CC$7:$KP$63,X$3)&gt;0,HLOOKUP($BT606,Prisudvikling!$CC$7:$KP$63,X$3),"")</f>
        <v/>
      </c>
      <c r="Y606" s="32" t="str">
        <f>IF(HLOOKUP($BT606,Prisudvikling!$CC$7:$KP$63,Y$3)&gt;0,HLOOKUP($BT606,Prisudvikling!$CC$7:$KP$63,Y$3),"")</f>
        <v/>
      </c>
      <c r="Z606" s="32" t="str">
        <f>IF(HLOOKUP($BT606,Prisudvikling!$CC$7:$KP$63,Z$3)&gt;0,HLOOKUP($BT606,Prisudvikling!$CC$7:$KP$63,Z$3),"")</f>
        <v/>
      </c>
      <c r="AA606" s="32" t="str">
        <f>IF(HLOOKUP($BT606,Prisudvikling!$CC$7:$KP$63,AA$3)&gt;0,HLOOKUP($BT606,Prisudvikling!$CC$7:$KP$63,AA$3),"")</f>
        <v/>
      </c>
      <c r="AB606" s="32" t="str">
        <f>IF(HLOOKUP($BT606,Prisudvikling!$CC$7:$KP$63,AB$3)&gt;0,HLOOKUP($BT606,Prisudvikling!$CC$7:$KP$63,AB$3),"")</f>
        <v/>
      </c>
      <c r="AC606" s="32" t="str">
        <f>IF(HLOOKUP($BT606,Prisudvikling!$CC$7:$KP$63,AC$3)&gt;0,HLOOKUP($BT606,Prisudvikling!$CC$7:$KP$63,AC$3),"")</f>
        <v/>
      </c>
      <c r="AD606" s="32" t="str">
        <f>IF(HLOOKUP($BT606,Prisudvikling!$CC$7:$KP$63,AD$3)&gt;0,HLOOKUP($BT606,Prisudvikling!$CC$7:$KP$63,AD$3),"")</f>
        <v/>
      </c>
      <c r="AE606" s="32" t="str">
        <f>IF(HLOOKUP($BT606,Prisudvikling!$CC$7:$KP$63,AE$3)&gt;0,HLOOKUP($BT606,Prisudvikling!$CC$7:$KP$63,AE$3),"")</f>
        <v/>
      </c>
      <c r="AF606" s="32" t="str">
        <f>IF(HLOOKUP($BT606,Prisudvikling!$CC$7:$KP$63,AF$3)&gt;0,HLOOKUP($BT606,Prisudvikling!$CC$7:$KP$63,AF$3),"")</f>
        <v xml:space="preserve"> </v>
      </c>
      <c r="AG606" s="32" t="str">
        <f>IF(HLOOKUP($BT606,Prisudvikling!$CC$7:$KP$63,AG$3)&gt;0,HLOOKUP($BT606,Prisudvikling!$CC$7:$KP$63,AG$3),"")</f>
        <v xml:space="preserve"> </v>
      </c>
      <c r="AH606" s="32" t="str">
        <f>IF(HLOOKUP($BT606,Prisudvikling!$CC$7:$KP$63,AH$3)&gt;0,HLOOKUP($BT606,Prisudvikling!$CC$7:$KP$63,AH$3),"")</f>
        <v xml:space="preserve"> </v>
      </c>
      <c r="AI606" s="32" t="str">
        <f>IF(HLOOKUP($BT606,Prisudvikling!$CC$7:$KP$63,AI$3)&gt;0,HLOOKUP($BT606,Prisudvikling!$CC$7:$KP$63,AI$3),"")</f>
        <v xml:space="preserve"> </v>
      </c>
      <c r="AJ606" s="32" t="str">
        <f>IF(HLOOKUP($BT606,Prisudvikling!$CC$7:$KP$63,AJ$3)&gt;0,HLOOKUP($BT606,Prisudvikling!$CC$7:$KP$63,AJ$3),"")</f>
        <v xml:space="preserve"> </v>
      </c>
      <c r="AK606" s="32" t="str">
        <f>IF(HLOOKUP($BT606,Prisudvikling!$CC$7:$KP$63,AK$3)&gt;0,HLOOKUP($BT606,Prisudvikling!$CC$7:$KP$63,AK$3),"")</f>
        <v xml:space="preserve"> </v>
      </c>
      <c r="AL606" s="32" t="str">
        <f>IF(HLOOKUP($BT606,Prisudvikling!$CC$7:$KP$63,AL$3)&gt;0,HLOOKUP($BT606,Prisudvikling!$CC$7:$KP$63,AL$3),"")</f>
        <v/>
      </c>
      <c r="AM606" s="32" t="str">
        <f>IF(HLOOKUP($BT606,Prisudvikling!$CC$7:$KP$63,AM$3)&gt;0,HLOOKUP($BT606,Prisudvikling!$CC$7:$KP$63,AM$3),"")</f>
        <v/>
      </c>
      <c r="AN606" s="113" t="str">
        <f>IF(HLOOKUP($BT606,Prisudvikling!$CC$7:$KP$63,AN$3)&gt;0,HLOOKUP($BT606,Prisudvikling!$CC$7:$KP$63,AN$3),"")</f>
        <v/>
      </c>
      <c r="AO606" s="113" t="str">
        <f>IF(HLOOKUP($BT606,Prisudvikling!$CC$7:$KP$63,AO$3)&gt;0,HLOOKUP($BT606,Prisudvikling!$CC$7:$KP$63,AO$3),"")</f>
        <v xml:space="preserve"> </v>
      </c>
      <c r="AP606" s="113" t="str">
        <f>IF(HLOOKUP($BT606,Prisudvikling!$CC$7:$KP$63,AP$3)&gt;0,HLOOKUP($BT606,Prisudvikling!$CC$7:$KP$63,AP$3),"")</f>
        <v/>
      </c>
      <c r="AQ606" s="113" t="str">
        <f>IF(HLOOKUP($BT606,Prisudvikling!$CC$7:$KP$63,AQ$3)&gt;0,HLOOKUP($BT606,Prisudvikling!$CC$7:$KP$63,AQ$3),"")</f>
        <v/>
      </c>
      <c r="AR606" s="113" t="str">
        <f>IF(HLOOKUP($BT606,Prisudvikling!$CC$7:$KP$63,AR$3)&gt;0,HLOOKUP($BT606,Prisudvikling!$CC$7:$KP$63,AR$3),"")</f>
        <v xml:space="preserve"> </v>
      </c>
      <c r="AS606" s="113" t="str">
        <f>IF(HLOOKUP($BT606,Prisudvikling!$CC$7:$KP$63,AS$3)&gt;0,HLOOKUP($BT606,Prisudvikling!$CC$7:$KP$63,AS$3),"")</f>
        <v/>
      </c>
      <c r="AT606" s="113" t="str">
        <f>IF(HLOOKUP($BT606,Prisudvikling!$CC$7:$KP$63,AT$3)&gt;0,HLOOKUP($BT606,Prisudvikling!$CC$7:$KP$63,AT$3),"")</f>
        <v/>
      </c>
      <c r="AU606" s="113" t="str">
        <f>IF(HLOOKUP($BT606,Prisudvikling!$CC$7:$KP$63,AU$3)&gt;0,HLOOKUP($BT606,Prisudvikling!$CC$7:$KP$63,AU$3),"")</f>
        <v xml:space="preserve"> </v>
      </c>
      <c r="AV606" s="113" t="str">
        <f>IF(HLOOKUP($BT606,Prisudvikling!$CC$7:$KP$63,AV$3)&gt;0,HLOOKUP($BT606,Prisudvikling!$CC$7:$KP$63,AV$3),"")</f>
        <v/>
      </c>
      <c r="AW606" s="113" t="str">
        <f>IF(HLOOKUP($BT606,Prisudvikling!$CC$7:$KP$63,AW$3)&gt;0,HLOOKUP($BT606,Prisudvikling!$CC$7:$KP$63,AW$3),"")</f>
        <v/>
      </c>
      <c r="AX606" s="113" t="str">
        <f>IF(HLOOKUP($BT606,Prisudvikling!$CC$7:$KP$63,AX$3)&gt;0,HLOOKUP($BT606,Prisudvikling!$CC$7:$KP$63,AX$3),"")</f>
        <v xml:space="preserve"> </v>
      </c>
      <c r="BT606">
        <f t="shared" si="34"/>
        <v>283</v>
      </c>
    </row>
    <row r="607" spans="1:72" x14ac:dyDescent="0.2">
      <c r="A607" s="82">
        <f>IF(HLOOKUP($BT607,Prisudvikling!$CC$7:$KP$63,D$3)&gt;0,YEAR(C607),0)</f>
        <v>0</v>
      </c>
      <c r="B607" s="82">
        <f>IF(HLOOKUP($BT607,Prisudvikling!$CC$7:$KP$63,D$3)&gt;0,MONTH(C607),0)</f>
        <v>0</v>
      </c>
      <c r="C607" s="65" t="str">
        <f>IF(HLOOKUP($BT607,Prisudvikling!$CC$7:$KP$63,D$3)&gt;0,HLOOKUP($BT607,Prisudvikling!$CC$7:$KP$63,C$3),"")</f>
        <v/>
      </c>
      <c r="D607" s="105" t="str">
        <f>IF(HLOOKUP($BT607,Prisudvikling!$CC$7:$KP$63,D$3)&gt;0,HLOOKUP($BT607,Prisudvikling!$CC$7:$KP$63,D$3),"")</f>
        <v/>
      </c>
      <c r="E607" s="105" t="str">
        <f>IF(HLOOKUP($BT607,Prisudvikling!$CC$7:$KP$63,E$3)&gt;0,HLOOKUP($BT607,Prisudvikling!$CC$7:$KP$63,E$3),"")</f>
        <v/>
      </c>
      <c r="F607" s="105" t="str">
        <f>IF(HLOOKUP($BT607,Prisudvikling!$CC$7:$KP$63,F$3)&gt;0,HLOOKUP($BT607,Prisudvikling!$CC$7:$KP$63,F$3),"")</f>
        <v/>
      </c>
      <c r="G607" s="105" t="str">
        <f>IF(HLOOKUP($BT607,Prisudvikling!$CC$7:$KP$63,G$3)&gt;0,HLOOKUP($BT607,Prisudvikling!$CC$7:$KP$63,G$3),"")</f>
        <v/>
      </c>
      <c r="H607" s="105" t="str">
        <f>IF(HLOOKUP($BT607,Prisudvikling!$CC$7:$KP$63,H$3)&gt;0,HLOOKUP($BT607,Prisudvikling!$CC$7:$KP$63,H$3),"")</f>
        <v/>
      </c>
      <c r="I607" s="105" t="str">
        <f>IF(HLOOKUP($BT607,Prisudvikling!$CC$7:$KP$63,I$3)&gt;0,HLOOKUP($BT607,Prisudvikling!$CC$7:$KP$63,I$3),"")</f>
        <v/>
      </c>
      <c r="J607" s="105" t="str">
        <f>IF(HLOOKUP($BT607,Prisudvikling!$CC$7:$KP$63,J$3)&gt;0,HLOOKUP($BT607,Prisudvikling!$CC$7:$KP$63,J$3),"")</f>
        <v/>
      </c>
      <c r="K607" s="105" t="str">
        <f>IF(HLOOKUP($BT607,Prisudvikling!$CC$7:$KP$63,K$3)&gt;0,HLOOKUP($BT607,Prisudvikling!$CC$7:$KP$63,K$3),"")</f>
        <v/>
      </c>
      <c r="L607" s="105" t="str">
        <f>IF(HLOOKUP($BT607,Prisudvikling!$CC$7:$KP$63,L$3)&gt;0,HLOOKUP($BT607,Prisudvikling!$CC$7:$KP$63,L$3),"")</f>
        <v/>
      </c>
      <c r="M607" s="105" t="str">
        <f>IF(HLOOKUP($BT607,Prisudvikling!$CC$7:$KP$63,M$3)&gt;0,HLOOKUP($BT607,Prisudvikling!$CC$7:$KP$63,M$3),"")</f>
        <v/>
      </c>
      <c r="N607" s="105" t="str">
        <f>IF(HLOOKUP($BT607,Prisudvikling!$CC$7:$KP$63,N$3)&gt;0,HLOOKUP($BT607,Prisudvikling!$CC$7:$KP$63,N$3),"")</f>
        <v/>
      </c>
      <c r="O607" s="105" t="str">
        <f>IF(HLOOKUP($BT607,Prisudvikling!$CC$7:$KP$63,O$3)&gt;0,HLOOKUP($BT607,Prisudvikling!$CC$7:$KP$63,O$3),"")</f>
        <v/>
      </c>
      <c r="P607" s="105" t="str">
        <f>IF(HLOOKUP($BT607,Prisudvikling!$CC$7:$KP$63,P$3)&gt;0,HLOOKUP($BT607,Prisudvikling!$CC$7:$KP$63,P$3),"")</f>
        <v/>
      </c>
      <c r="Q607" s="105" t="str">
        <f>IF(HLOOKUP($BT607,Prisudvikling!$CC$7:$KP$63,Q$3)&gt;0,HLOOKUP($BT607,Prisudvikling!$CC$7:$KP$63,Q$3),"")</f>
        <v/>
      </c>
      <c r="R607" s="105" t="str">
        <f>IF(HLOOKUP($BT607,Prisudvikling!$CC$7:$KP$63,R$3)&gt;0,HLOOKUP($BT607,Prisudvikling!$CC$7:$KP$63,R$3),"")</f>
        <v/>
      </c>
      <c r="S607" s="105" t="str">
        <f>IF(HLOOKUP($BT607,Prisudvikling!$CC$7:$KP$63,S$3)&gt;0,HLOOKUP($BT607,Prisudvikling!$CC$7:$KP$63,S$3),"")</f>
        <v/>
      </c>
      <c r="T607" s="105" t="str">
        <f>IF(HLOOKUP($BT607,Prisudvikling!$CC$7:$KP$63,T$3)&gt;0,HLOOKUP($BT607,Prisudvikling!$CC$7:$KP$63,T$3),"")</f>
        <v/>
      </c>
      <c r="U607" s="105" t="str">
        <f>IF(HLOOKUP($BT607,Prisudvikling!$CC$7:$KP$63,U$3)&gt;0,HLOOKUP($BT607,Prisudvikling!$CC$7:$KP$63,U$3),"")</f>
        <v/>
      </c>
      <c r="V607" s="105" t="str">
        <f>IF(HLOOKUP($BT607,Prisudvikling!$CC$7:$KP$63,V$3)&gt;0,HLOOKUP($BT607,Prisudvikling!$CC$7:$KP$63,V$3),"")</f>
        <v/>
      </c>
      <c r="W607" s="105" t="str">
        <f>IF(HLOOKUP($BT607,Prisudvikling!$CC$7:$KP$63,W$3)&gt;0,HLOOKUP($BT607,Prisudvikling!$CC$7:$KP$63,W$3),"")</f>
        <v/>
      </c>
      <c r="X607" s="32" t="str">
        <f>IF(HLOOKUP($BT607,Prisudvikling!$CC$7:$KP$63,X$3)&gt;0,HLOOKUP($BT607,Prisudvikling!$CC$7:$KP$63,X$3),"")</f>
        <v/>
      </c>
      <c r="Y607" s="32" t="str">
        <f>IF(HLOOKUP($BT607,Prisudvikling!$CC$7:$KP$63,Y$3)&gt;0,HLOOKUP($BT607,Prisudvikling!$CC$7:$KP$63,Y$3),"")</f>
        <v/>
      </c>
      <c r="Z607" s="32" t="str">
        <f>IF(HLOOKUP($BT607,Prisudvikling!$CC$7:$KP$63,Z$3)&gt;0,HLOOKUP($BT607,Prisudvikling!$CC$7:$KP$63,Z$3),"")</f>
        <v/>
      </c>
      <c r="AA607" s="32" t="str">
        <f>IF(HLOOKUP($BT607,Prisudvikling!$CC$7:$KP$63,AA$3)&gt;0,HLOOKUP($BT607,Prisudvikling!$CC$7:$KP$63,AA$3),"")</f>
        <v/>
      </c>
      <c r="AB607" s="32" t="str">
        <f>IF(HLOOKUP($BT607,Prisudvikling!$CC$7:$KP$63,AB$3)&gt;0,HLOOKUP($BT607,Prisudvikling!$CC$7:$KP$63,AB$3),"")</f>
        <v/>
      </c>
      <c r="AC607" s="32" t="str">
        <f>IF(HLOOKUP($BT607,Prisudvikling!$CC$7:$KP$63,AC$3)&gt;0,HLOOKUP($BT607,Prisudvikling!$CC$7:$KP$63,AC$3),"")</f>
        <v/>
      </c>
      <c r="AD607" s="32" t="str">
        <f>IF(HLOOKUP($BT607,Prisudvikling!$CC$7:$KP$63,AD$3)&gt;0,HLOOKUP($BT607,Prisudvikling!$CC$7:$KP$63,AD$3),"")</f>
        <v/>
      </c>
      <c r="AE607" s="32" t="str">
        <f>IF(HLOOKUP($BT607,Prisudvikling!$CC$7:$KP$63,AE$3)&gt;0,HLOOKUP($BT607,Prisudvikling!$CC$7:$KP$63,AE$3),"")</f>
        <v/>
      </c>
      <c r="AF607" s="32" t="str">
        <f>IF(HLOOKUP($BT607,Prisudvikling!$CC$7:$KP$63,AF$3)&gt;0,HLOOKUP($BT607,Prisudvikling!$CC$7:$KP$63,AF$3),"")</f>
        <v xml:space="preserve"> </v>
      </c>
      <c r="AG607" s="32" t="str">
        <f>IF(HLOOKUP($BT607,Prisudvikling!$CC$7:$KP$63,AG$3)&gt;0,HLOOKUP($BT607,Prisudvikling!$CC$7:$KP$63,AG$3),"")</f>
        <v xml:space="preserve"> </v>
      </c>
      <c r="AH607" s="32" t="str">
        <f>IF(HLOOKUP($BT607,Prisudvikling!$CC$7:$KP$63,AH$3)&gt;0,HLOOKUP($BT607,Prisudvikling!$CC$7:$KP$63,AH$3),"")</f>
        <v xml:space="preserve"> </v>
      </c>
      <c r="AI607" s="32" t="str">
        <f>IF(HLOOKUP($BT607,Prisudvikling!$CC$7:$KP$63,AI$3)&gt;0,HLOOKUP($BT607,Prisudvikling!$CC$7:$KP$63,AI$3),"")</f>
        <v xml:space="preserve"> </v>
      </c>
      <c r="AJ607" s="32" t="str">
        <f>IF(HLOOKUP($BT607,Prisudvikling!$CC$7:$KP$63,AJ$3)&gt;0,HLOOKUP($BT607,Prisudvikling!$CC$7:$KP$63,AJ$3),"")</f>
        <v xml:space="preserve"> </v>
      </c>
      <c r="AK607" s="32" t="str">
        <f>IF(HLOOKUP($BT607,Prisudvikling!$CC$7:$KP$63,AK$3)&gt;0,HLOOKUP($BT607,Prisudvikling!$CC$7:$KP$63,AK$3),"")</f>
        <v xml:space="preserve"> </v>
      </c>
      <c r="AL607" s="32" t="str">
        <f>IF(HLOOKUP($BT607,Prisudvikling!$CC$7:$KP$63,AL$3)&gt;0,HLOOKUP($BT607,Prisudvikling!$CC$7:$KP$63,AL$3),"")</f>
        <v/>
      </c>
      <c r="AM607" s="32" t="str">
        <f>IF(HLOOKUP($BT607,Prisudvikling!$CC$7:$KP$63,AM$3)&gt;0,HLOOKUP($BT607,Prisudvikling!$CC$7:$KP$63,AM$3),"")</f>
        <v/>
      </c>
      <c r="AN607" s="113" t="str">
        <f>IF(HLOOKUP($BT607,Prisudvikling!$CC$7:$KP$63,AN$3)&gt;0,HLOOKUP($BT607,Prisudvikling!$CC$7:$KP$63,AN$3),"")</f>
        <v/>
      </c>
      <c r="AO607" s="113" t="str">
        <f>IF(HLOOKUP($BT607,Prisudvikling!$CC$7:$KP$63,AO$3)&gt;0,HLOOKUP($BT607,Prisudvikling!$CC$7:$KP$63,AO$3),"")</f>
        <v xml:space="preserve"> </v>
      </c>
      <c r="AP607" s="113" t="str">
        <f>IF(HLOOKUP($BT607,Prisudvikling!$CC$7:$KP$63,AP$3)&gt;0,HLOOKUP($BT607,Prisudvikling!$CC$7:$KP$63,AP$3),"")</f>
        <v/>
      </c>
      <c r="AQ607" s="113" t="str">
        <f>IF(HLOOKUP($BT607,Prisudvikling!$CC$7:$KP$63,AQ$3)&gt;0,HLOOKUP($BT607,Prisudvikling!$CC$7:$KP$63,AQ$3),"")</f>
        <v/>
      </c>
      <c r="AR607" s="113" t="str">
        <f>IF(HLOOKUP($BT607,Prisudvikling!$CC$7:$KP$63,AR$3)&gt;0,HLOOKUP($BT607,Prisudvikling!$CC$7:$KP$63,AR$3),"")</f>
        <v xml:space="preserve"> </v>
      </c>
      <c r="AS607" s="113" t="str">
        <f>IF(HLOOKUP($BT607,Prisudvikling!$CC$7:$KP$63,AS$3)&gt;0,HLOOKUP($BT607,Prisudvikling!$CC$7:$KP$63,AS$3),"")</f>
        <v/>
      </c>
      <c r="AT607" s="113" t="str">
        <f>IF(HLOOKUP($BT607,Prisudvikling!$CC$7:$KP$63,AT$3)&gt;0,HLOOKUP($BT607,Prisudvikling!$CC$7:$KP$63,AT$3),"")</f>
        <v/>
      </c>
      <c r="AU607" s="113" t="str">
        <f>IF(HLOOKUP($BT607,Prisudvikling!$CC$7:$KP$63,AU$3)&gt;0,HLOOKUP($BT607,Prisudvikling!$CC$7:$KP$63,AU$3),"")</f>
        <v xml:space="preserve"> </v>
      </c>
      <c r="AV607" s="113" t="str">
        <f>IF(HLOOKUP($BT607,Prisudvikling!$CC$7:$KP$63,AV$3)&gt;0,HLOOKUP($BT607,Prisudvikling!$CC$7:$KP$63,AV$3),"")</f>
        <v/>
      </c>
      <c r="AW607" s="113" t="str">
        <f>IF(HLOOKUP($BT607,Prisudvikling!$CC$7:$KP$63,AW$3)&gt;0,HLOOKUP($BT607,Prisudvikling!$CC$7:$KP$63,AW$3),"")</f>
        <v/>
      </c>
      <c r="AX607" s="113" t="str">
        <f>IF(HLOOKUP($BT607,Prisudvikling!$CC$7:$KP$63,AX$3)&gt;0,HLOOKUP($BT607,Prisudvikling!$CC$7:$KP$63,AX$3),"")</f>
        <v xml:space="preserve"> </v>
      </c>
      <c r="BT607">
        <f t="shared" si="34"/>
        <v>284</v>
      </c>
    </row>
    <row r="608" spans="1:72" x14ac:dyDescent="0.2">
      <c r="A608" s="82">
        <f>IF(HLOOKUP($BT608,Prisudvikling!$CC$7:$KP$63,D$3)&gt;0,YEAR(C608),0)</f>
        <v>0</v>
      </c>
      <c r="B608" s="82">
        <f>IF(HLOOKUP($BT608,Prisudvikling!$CC$7:$KP$63,D$3)&gt;0,MONTH(C608),0)</f>
        <v>0</v>
      </c>
      <c r="C608" s="65" t="str">
        <f>IF(HLOOKUP($BT608,Prisudvikling!$CC$7:$KP$63,D$3)&gt;0,HLOOKUP($BT608,Prisudvikling!$CC$7:$KP$63,C$3),"")</f>
        <v/>
      </c>
      <c r="D608" s="105" t="str">
        <f>IF(HLOOKUP($BT608,Prisudvikling!$CC$7:$KP$63,D$3)&gt;0,HLOOKUP($BT608,Prisudvikling!$CC$7:$KP$63,D$3),"")</f>
        <v/>
      </c>
      <c r="E608" s="105" t="str">
        <f>IF(HLOOKUP($BT608,Prisudvikling!$CC$7:$KP$63,E$3)&gt;0,HLOOKUP($BT608,Prisudvikling!$CC$7:$KP$63,E$3),"")</f>
        <v/>
      </c>
      <c r="F608" s="105" t="str">
        <f>IF(HLOOKUP($BT608,Prisudvikling!$CC$7:$KP$63,F$3)&gt;0,HLOOKUP($BT608,Prisudvikling!$CC$7:$KP$63,F$3),"")</f>
        <v/>
      </c>
      <c r="G608" s="105" t="str">
        <f>IF(HLOOKUP($BT608,Prisudvikling!$CC$7:$KP$63,G$3)&gt;0,HLOOKUP($BT608,Prisudvikling!$CC$7:$KP$63,G$3),"")</f>
        <v/>
      </c>
      <c r="H608" s="105" t="str">
        <f>IF(HLOOKUP($BT608,Prisudvikling!$CC$7:$KP$63,H$3)&gt;0,HLOOKUP($BT608,Prisudvikling!$CC$7:$KP$63,H$3),"")</f>
        <v/>
      </c>
      <c r="I608" s="105" t="str">
        <f>IF(HLOOKUP($BT608,Prisudvikling!$CC$7:$KP$63,I$3)&gt;0,HLOOKUP($BT608,Prisudvikling!$CC$7:$KP$63,I$3),"")</f>
        <v/>
      </c>
      <c r="J608" s="105" t="str">
        <f>IF(HLOOKUP($BT608,Prisudvikling!$CC$7:$KP$63,J$3)&gt;0,HLOOKUP($BT608,Prisudvikling!$CC$7:$KP$63,J$3),"")</f>
        <v/>
      </c>
      <c r="K608" s="105" t="str">
        <f>IF(HLOOKUP($BT608,Prisudvikling!$CC$7:$KP$63,K$3)&gt;0,HLOOKUP($BT608,Prisudvikling!$CC$7:$KP$63,K$3),"")</f>
        <v/>
      </c>
      <c r="L608" s="105" t="str">
        <f>IF(HLOOKUP($BT608,Prisudvikling!$CC$7:$KP$63,L$3)&gt;0,HLOOKUP($BT608,Prisudvikling!$CC$7:$KP$63,L$3),"")</f>
        <v/>
      </c>
      <c r="M608" s="105" t="str">
        <f>IF(HLOOKUP($BT608,Prisudvikling!$CC$7:$KP$63,M$3)&gt;0,HLOOKUP($BT608,Prisudvikling!$CC$7:$KP$63,M$3),"")</f>
        <v/>
      </c>
      <c r="N608" s="105" t="str">
        <f>IF(HLOOKUP($BT608,Prisudvikling!$CC$7:$KP$63,N$3)&gt;0,HLOOKUP($BT608,Prisudvikling!$CC$7:$KP$63,N$3),"")</f>
        <v/>
      </c>
      <c r="O608" s="105" t="str">
        <f>IF(HLOOKUP($BT608,Prisudvikling!$CC$7:$KP$63,O$3)&gt;0,HLOOKUP($BT608,Prisudvikling!$CC$7:$KP$63,O$3),"")</f>
        <v/>
      </c>
      <c r="P608" s="105" t="str">
        <f>IF(HLOOKUP($BT608,Prisudvikling!$CC$7:$KP$63,P$3)&gt;0,HLOOKUP($BT608,Prisudvikling!$CC$7:$KP$63,P$3),"")</f>
        <v/>
      </c>
      <c r="Q608" s="105" t="str">
        <f>IF(HLOOKUP($BT608,Prisudvikling!$CC$7:$KP$63,Q$3)&gt;0,HLOOKUP($BT608,Prisudvikling!$CC$7:$KP$63,Q$3),"")</f>
        <v/>
      </c>
      <c r="R608" s="105" t="str">
        <f>IF(HLOOKUP($BT608,Prisudvikling!$CC$7:$KP$63,R$3)&gt;0,HLOOKUP($BT608,Prisudvikling!$CC$7:$KP$63,R$3),"")</f>
        <v/>
      </c>
      <c r="S608" s="105" t="str">
        <f>IF(HLOOKUP($BT608,Prisudvikling!$CC$7:$KP$63,S$3)&gt;0,HLOOKUP($BT608,Prisudvikling!$CC$7:$KP$63,S$3),"")</f>
        <v/>
      </c>
      <c r="T608" s="105" t="str">
        <f>IF(HLOOKUP($BT608,Prisudvikling!$CC$7:$KP$63,T$3)&gt;0,HLOOKUP($BT608,Prisudvikling!$CC$7:$KP$63,T$3),"")</f>
        <v/>
      </c>
      <c r="U608" s="105" t="str">
        <f>IF(HLOOKUP($BT608,Prisudvikling!$CC$7:$KP$63,U$3)&gt;0,HLOOKUP($BT608,Prisudvikling!$CC$7:$KP$63,U$3),"")</f>
        <v/>
      </c>
      <c r="V608" s="105" t="str">
        <f>IF(HLOOKUP($BT608,Prisudvikling!$CC$7:$KP$63,V$3)&gt;0,HLOOKUP($BT608,Prisudvikling!$CC$7:$KP$63,V$3),"")</f>
        <v/>
      </c>
      <c r="W608" s="105" t="str">
        <f>IF(HLOOKUP($BT608,Prisudvikling!$CC$7:$KP$63,W$3)&gt;0,HLOOKUP($BT608,Prisudvikling!$CC$7:$KP$63,W$3),"")</f>
        <v/>
      </c>
      <c r="X608" s="32" t="str">
        <f>IF(HLOOKUP($BT608,Prisudvikling!$CC$7:$KP$63,X$3)&gt;0,HLOOKUP($BT608,Prisudvikling!$CC$7:$KP$63,X$3),"")</f>
        <v/>
      </c>
      <c r="Y608" s="32" t="str">
        <f>IF(HLOOKUP($BT608,Prisudvikling!$CC$7:$KP$63,Y$3)&gt;0,HLOOKUP($BT608,Prisudvikling!$CC$7:$KP$63,Y$3),"")</f>
        <v/>
      </c>
      <c r="Z608" s="32" t="str">
        <f>IF(HLOOKUP($BT608,Prisudvikling!$CC$7:$KP$63,Z$3)&gt;0,HLOOKUP($BT608,Prisudvikling!$CC$7:$KP$63,Z$3),"")</f>
        <v/>
      </c>
      <c r="AA608" s="32" t="str">
        <f>IF(HLOOKUP($BT608,Prisudvikling!$CC$7:$KP$63,AA$3)&gt;0,HLOOKUP($BT608,Prisudvikling!$CC$7:$KP$63,AA$3),"")</f>
        <v/>
      </c>
      <c r="AB608" s="32" t="str">
        <f>IF(HLOOKUP($BT608,Prisudvikling!$CC$7:$KP$63,AB$3)&gt;0,HLOOKUP($BT608,Prisudvikling!$CC$7:$KP$63,AB$3),"")</f>
        <v/>
      </c>
      <c r="AC608" s="32" t="str">
        <f>IF(HLOOKUP($BT608,Prisudvikling!$CC$7:$KP$63,AC$3)&gt;0,HLOOKUP($BT608,Prisudvikling!$CC$7:$KP$63,AC$3),"")</f>
        <v/>
      </c>
      <c r="AD608" s="32" t="str">
        <f>IF(HLOOKUP($BT608,Prisudvikling!$CC$7:$KP$63,AD$3)&gt;0,HLOOKUP($BT608,Prisudvikling!$CC$7:$KP$63,AD$3),"")</f>
        <v/>
      </c>
      <c r="AE608" s="32" t="str">
        <f>IF(HLOOKUP($BT608,Prisudvikling!$CC$7:$KP$63,AE$3)&gt;0,HLOOKUP($BT608,Prisudvikling!$CC$7:$KP$63,AE$3),"")</f>
        <v/>
      </c>
      <c r="AF608" s="32" t="str">
        <f>IF(HLOOKUP($BT608,Prisudvikling!$CC$7:$KP$63,AF$3)&gt;0,HLOOKUP($BT608,Prisudvikling!$CC$7:$KP$63,AF$3),"")</f>
        <v xml:space="preserve"> </v>
      </c>
      <c r="AG608" s="32" t="str">
        <f>IF(HLOOKUP($BT608,Prisudvikling!$CC$7:$KP$63,AG$3)&gt;0,HLOOKUP($BT608,Prisudvikling!$CC$7:$KP$63,AG$3),"")</f>
        <v xml:space="preserve"> </v>
      </c>
      <c r="AH608" s="32" t="str">
        <f>IF(HLOOKUP($BT608,Prisudvikling!$CC$7:$KP$63,AH$3)&gt;0,HLOOKUP($BT608,Prisudvikling!$CC$7:$KP$63,AH$3),"")</f>
        <v xml:space="preserve"> </v>
      </c>
      <c r="AI608" s="32" t="str">
        <f>IF(HLOOKUP($BT608,Prisudvikling!$CC$7:$KP$63,AI$3)&gt;0,HLOOKUP($BT608,Prisudvikling!$CC$7:$KP$63,AI$3),"")</f>
        <v xml:space="preserve"> </v>
      </c>
      <c r="AJ608" s="32" t="str">
        <f>IF(HLOOKUP($BT608,Prisudvikling!$CC$7:$KP$63,AJ$3)&gt;0,HLOOKUP($BT608,Prisudvikling!$CC$7:$KP$63,AJ$3),"")</f>
        <v xml:space="preserve"> </v>
      </c>
      <c r="AK608" s="32" t="str">
        <f>IF(HLOOKUP($BT608,Prisudvikling!$CC$7:$KP$63,AK$3)&gt;0,HLOOKUP($BT608,Prisudvikling!$CC$7:$KP$63,AK$3),"")</f>
        <v xml:space="preserve"> </v>
      </c>
      <c r="AL608" s="32" t="str">
        <f>IF(HLOOKUP($BT608,Prisudvikling!$CC$7:$KP$63,AL$3)&gt;0,HLOOKUP($BT608,Prisudvikling!$CC$7:$KP$63,AL$3),"")</f>
        <v/>
      </c>
      <c r="AM608" s="32" t="str">
        <f>IF(HLOOKUP($BT608,Prisudvikling!$CC$7:$KP$63,AM$3)&gt;0,HLOOKUP($BT608,Prisudvikling!$CC$7:$KP$63,AM$3),"")</f>
        <v/>
      </c>
      <c r="AN608" s="113" t="str">
        <f>IF(HLOOKUP($BT608,Prisudvikling!$CC$7:$KP$63,AN$3)&gt;0,HLOOKUP($BT608,Prisudvikling!$CC$7:$KP$63,AN$3),"")</f>
        <v/>
      </c>
      <c r="AO608" s="113" t="str">
        <f>IF(HLOOKUP($BT608,Prisudvikling!$CC$7:$KP$63,AO$3)&gt;0,HLOOKUP($BT608,Prisudvikling!$CC$7:$KP$63,AO$3),"")</f>
        <v xml:space="preserve"> </v>
      </c>
      <c r="AP608" s="113" t="str">
        <f>IF(HLOOKUP($BT608,Prisudvikling!$CC$7:$KP$63,AP$3)&gt;0,HLOOKUP($BT608,Prisudvikling!$CC$7:$KP$63,AP$3),"")</f>
        <v/>
      </c>
      <c r="AQ608" s="113" t="str">
        <f>IF(HLOOKUP($BT608,Prisudvikling!$CC$7:$KP$63,AQ$3)&gt;0,HLOOKUP($BT608,Prisudvikling!$CC$7:$KP$63,AQ$3),"")</f>
        <v/>
      </c>
      <c r="AR608" s="113" t="str">
        <f>IF(HLOOKUP($BT608,Prisudvikling!$CC$7:$KP$63,AR$3)&gt;0,HLOOKUP($BT608,Prisudvikling!$CC$7:$KP$63,AR$3),"")</f>
        <v xml:space="preserve"> </v>
      </c>
      <c r="AS608" s="113" t="str">
        <f>IF(HLOOKUP($BT608,Prisudvikling!$CC$7:$KP$63,AS$3)&gt;0,HLOOKUP($BT608,Prisudvikling!$CC$7:$KP$63,AS$3),"")</f>
        <v/>
      </c>
      <c r="AT608" s="113" t="str">
        <f>IF(HLOOKUP($BT608,Prisudvikling!$CC$7:$KP$63,AT$3)&gt;0,HLOOKUP($BT608,Prisudvikling!$CC$7:$KP$63,AT$3),"")</f>
        <v/>
      </c>
      <c r="AU608" s="113" t="str">
        <f>IF(HLOOKUP($BT608,Prisudvikling!$CC$7:$KP$63,AU$3)&gt;0,HLOOKUP($BT608,Prisudvikling!$CC$7:$KP$63,AU$3),"")</f>
        <v xml:space="preserve"> </v>
      </c>
      <c r="AV608" s="113" t="str">
        <f>IF(HLOOKUP($BT608,Prisudvikling!$CC$7:$KP$63,AV$3)&gt;0,HLOOKUP($BT608,Prisudvikling!$CC$7:$KP$63,AV$3),"")</f>
        <v/>
      </c>
      <c r="AW608" s="113" t="str">
        <f>IF(HLOOKUP($BT608,Prisudvikling!$CC$7:$KP$63,AW$3)&gt;0,HLOOKUP($BT608,Prisudvikling!$CC$7:$KP$63,AW$3),"")</f>
        <v/>
      </c>
      <c r="AX608" s="113" t="str">
        <f>IF(HLOOKUP($BT608,Prisudvikling!$CC$7:$KP$63,AX$3)&gt;0,HLOOKUP($BT608,Prisudvikling!$CC$7:$KP$63,AX$3),"")</f>
        <v xml:space="preserve"> </v>
      </c>
      <c r="BT608">
        <f t="shared" si="34"/>
        <v>285</v>
      </c>
    </row>
    <row r="609" spans="1:72" x14ac:dyDescent="0.2">
      <c r="A609" s="82">
        <f>IF(HLOOKUP($BT609,Prisudvikling!$CC$7:$KP$63,D$3)&gt;0,YEAR(C609),0)</f>
        <v>0</v>
      </c>
      <c r="B609" s="82">
        <f>IF(HLOOKUP($BT609,Prisudvikling!$CC$7:$KP$63,D$3)&gt;0,MONTH(C609),0)</f>
        <v>0</v>
      </c>
      <c r="C609" s="65" t="str">
        <f>IF(HLOOKUP($BT609,Prisudvikling!$CC$7:$KP$63,D$3)&gt;0,HLOOKUP($BT609,Prisudvikling!$CC$7:$KP$63,C$3),"")</f>
        <v/>
      </c>
      <c r="D609" s="105" t="str">
        <f>IF(HLOOKUP($BT609,Prisudvikling!$CC$7:$KP$63,D$3)&gt;0,HLOOKUP($BT609,Prisudvikling!$CC$7:$KP$63,D$3),"")</f>
        <v/>
      </c>
      <c r="E609" s="105" t="str">
        <f>IF(HLOOKUP($BT609,Prisudvikling!$CC$7:$KP$63,E$3)&gt;0,HLOOKUP($BT609,Prisudvikling!$CC$7:$KP$63,E$3),"")</f>
        <v/>
      </c>
      <c r="F609" s="105" t="str">
        <f>IF(HLOOKUP($BT609,Prisudvikling!$CC$7:$KP$63,F$3)&gt;0,HLOOKUP($BT609,Prisudvikling!$CC$7:$KP$63,F$3),"")</f>
        <v/>
      </c>
      <c r="G609" s="105" t="str">
        <f>IF(HLOOKUP($BT609,Prisudvikling!$CC$7:$KP$63,G$3)&gt;0,HLOOKUP($BT609,Prisudvikling!$CC$7:$KP$63,G$3),"")</f>
        <v/>
      </c>
      <c r="H609" s="105" t="str">
        <f>IF(HLOOKUP($BT609,Prisudvikling!$CC$7:$KP$63,H$3)&gt;0,HLOOKUP($BT609,Prisudvikling!$CC$7:$KP$63,H$3),"")</f>
        <v/>
      </c>
      <c r="I609" s="105" t="str">
        <f>IF(HLOOKUP($BT609,Prisudvikling!$CC$7:$KP$63,I$3)&gt;0,HLOOKUP($BT609,Prisudvikling!$CC$7:$KP$63,I$3),"")</f>
        <v/>
      </c>
      <c r="J609" s="105" t="str">
        <f>IF(HLOOKUP($BT609,Prisudvikling!$CC$7:$KP$63,J$3)&gt;0,HLOOKUP($BT609,Prisudvikling!$CC$7:$KP$63,J$3),"")</f>
        <v/>
      </c>
      <c r="K609" s="105" t="str">
        <f>IF(HLOOKUP($BT609,Prisudvikling!$CC$7:$KP$63,K$3)&gt;0,HLOOKUP($BT609,Prisudvikling!$CC$7:$KP$63,K$3),"")</f>
        <v/>
      </c>
      <c r="L609" s="105" t="str">
        <f>IF(HLOOKUP($BT609,Prisudvikling!$CC$7:$KP$63,L$3)&gt;0,HLOOKUP($BT609,Prisudvikling!$CC$7:$KP$63,L$3),"")</f>
        <v/>
      </c>
      <c r="M609" s="105" t="str">
        <f>IF(HLOOKUP($BT609,Prisudvikling!$CC$7:$KP$63,M$3)&gt;0,HLOOKUP($BT609,Prisudvikling!$CC$7:$KP$63,M$3),"")</f>
        <v/>
      </c>
      <c r="N609" s="105" t="str">
        <f>IF(HLOOKUP($BT609,Prisudvikling!$CC$7:$KP$63,N$3)&gt;0,HLOOKUP($BT609,Prisudvikling!$CC$7:$KP$63,N$3),"")</f>
        <v/>
      </c>
      <c r="O609" s="105" t="str">
        <f>IF(HLOOKUP($BT609,Prisudvikling!$CC$7:$KP$63,O$3)&gt;0,HLOOKUP($BT609,Prisudvikling!$CC$7:$KP$63,O$3),"")</f>
        <v/>
      </c>
      <c r="P609" s="105" t="str">
        <f>IF(HLOOKUP($BT609,Prisudvikling!$CC$7:$KP$63,P$3)&gt;0,HLOOKUP($BT609,Prisudvikling!$CC$7:$KP$63,P$3),"")</f>
        <v/>
      </c>
      <c r="Q609" s="105" t="str">
        <f>IF(HLOOKUP($BT609,Prisudvikling!$CC$7:$KP$63,Q$3)&gt;0,HLOOKUP($BT609,Prisudvikling!$CC$7:$KP$63,Q$3),"")</f>
        <v/>
      </c>
      <c r="R609" s="105" t="str">
        <f>IF(HLOOKUP($BT609,Prisudvikling!$CC$7:$KP$63,R$3)&gt;0,HLOOKUP($BT609,Prisudvikling!$CC$7:$KP$63,R$3),"")</f>
        <v/>
      </c>
      <c r="S609" s="105" t="str">
        <f>IF(HLOOKUP($BT609,Prisudvikling!$CC$7:$KP$63,S$3)&gt;0,HLOOKUP($BT609,Prisudvikling!$CC$7:$KP$63,S$3),"")</f>
        <v/>
      </c>
      <c r="T609" s="105" t="str">
        <f>IF(HLOOKUP($BT609,Prisudvikling!$CC$7:$KP$63,T$3)&gt;0,HLOOKUP($BT609,Prisudvikling!$CC$7:$KP$63,T$3),"")</f>
        <v/>
      </c>
      <c r="U609" s="105" t="str">
        <f>IF(HLOOKUP($BT609,Prisudvikling!$CC$7:$KP$63,U$3)&gt;0,HLOOKUP($BT609,Prisudvikling!$CC$7:$KP$63,U$3),"")</f>
        <v/>
      </c>
      <c r="V609" s="105" t="str">
        <f>IF(HLOOKUP($BT609,Prisudvikling!$CC$7:$KP$63,V$3)&gt;0,HLOOKUP($BT609,Prisudvikling!$CC$7:$KP$63,V$3),"")</f>
        <v/>
      </c>
      <c r="W609" s="105" t="str">
        <f>IF(HLOOKUP($BT609,Prisudvikling!$CC$7:$KP$63,W$3)&gt;0,HLOOKUP($BT609,Prisudvikling!$CC$7:$KP$63,W$3),"")</f>
        <v/>
      </c>
      <c r="X609" s="32" t="str">
        <f>IF(HLOOKUP($BT609,Prisudvikling!$CC$7:$KP$63,X$3)&gt;0,HLOOKUP($BT609,Prisudvikling!$CC$7:$KP$63,X$3),"")</f>
        <v/>
      </c>
      <c r="Y609" s="32" t="str">
        <f>IF(HLOOKUP($BT609,Prisudvikling!$CC$7:$KP$63,Y$3)&gt;0,HLOOKUP($BT609,Prisudvikling!$CC$7:$KP$63,Y$3),"")</f>
        <v/>
      </c>
      <c r="Z609" s="32" t="str">
        <f>IF(HLOOKUP($BT609,Prisudvikling!$CC$7:$KP$63,Z$3)&gt;0,HLOOKUP($BT609,Prisudvikling!$CC$7:$KP$63,Z$3),"")</f>
        <v/>
      </c>
      <c r="AA609" s="32" t="str">
        <f>IF(HLOOKUP($BT609,Prisudvikling!$CC$7:$KP$63,AA$3)&gt;0,HLOOKUP($BT609,Prisudvikling!$CC$7:$KP$63,AA$3),"")</f>
        <v/>
      </c>
      <c r="AB609" s="32" t="str">
        <f>IF(HLOOKUP($BT609,Prisudvikling!$CC$7:$KP$63,AB$3)&gt;0,HLOOKUP($BT609,Prisudvikling!$CC$7:$KP$63,AB$3),"")</f>
        <v/>
      </c>
      <c r="AC609" s="32" t="str">
        <f>IF(HLOOKUP($BT609,Prisudvikling!$CC$7:$KP$63,AC$3)&gt;0,HLOOKUP($BT609,Prisudvikling!$CC$7:$KP$63,AC$3),"")</f>
        <v/>
      </c>
      <c r="AD609" s="32" t="str">
        <f>IF(HLOOKUP($BT609,Prisudvikling!$CC$7:$KP$63,AD$3)&gt;0,HLOOKUP($BT609,Prisudvikling!$CC$7:$KP$63,AD$3),"")</f>
        <v/>
      </c>
      <c r="AE609" s="32" t="str">
        <f>IF(HLOOKUP($BT609,Prisudvikling!$CC$7:$KP$63,AE$3)&gt;0,HLOOKUP($BT609,Prisudvikling!$CC$7:$KP$63,AE$3),"")</f>
        <v/>
      </c>
      <c r="AF609" s="32" t="str">
        <f>IF(HLOOKUP($BT609,Prisudvikling!$CC$7:$KP$63,AF$3)&gt;0,HLOOKUP($BT609,Prisudvikling!$CC$7:$KP$63,AF$3),"")</f>
        <v xml:space="preserve"> </v>
      </c>
      <c r="AG609" s="32" t="str">
        <f>IF(HLOOKUP($BT609,Prisudvikling!$CC$7:$KP$63,AG$3)&gt;0,HLOOKUP($BT609,Prisudvikling!$CC$7:$KP$63,AG$3),"")</f>
        <v xml:space="preserve"> </v>
      </c>
      <c r="AH609" s="32" t="str">
        <f>IF(HLOOKUP($BT609,Prisudvikling!$CC$7:$KP$63,AH$3)&gt;0,HLOOKUP($BT609,Prisudvikling!$CC$7:$KP$63,AH$3),"")</f>
        <v xml:space="preserve"> </v>
      </c>
      <c r="AI609" s="32" t="str">
        <f>IF(HLOOKUP($BT609,Prisudvikling!$CC$7:$KP$63,AI$3)&gt;0,HLOOKUP($BT609,Prisudvikling!$CC$7:$KP$63,AI$3),"")</f>
        <v xml:space="preserve"> </v>
      </c>
      <c r="AJ609" s="32" t="str">
        <f>IF(HLOOKUP($BT609,Prisudvikling!$CC$7:$KP$63,AJ$3)&gt;0,HLOOKUP($BT609,Prisudvikling!$CC$7:$KP$63,AJ$3),"")</f>
        <v xml:space="preserve"> </v>
      </c>
      <c r="AK609" s="32" t="str">
        <f>IF(HLOOKUP($BT609,Prisudvikling!$CC$7:$KP$63,AK$3)&gt;0,HLOOKUP($BT609,Prisudvikling!$CC$7:$KP$63,AK$3),"")</f>
        <v xml:space="preserve"> </v>
      </c>
      <c r="AL609" s="32" t="str">
        <f>IF(HLOOKUP($BT609,Prisudvikling!$CC$7:$KP$63,AL$3)&gt;0,HLOOKUP($BT609,Prisudvikling!$CC$7:$KP$63,AL$3),"")</f>
        <v/>
      </c>
      <c r="AM609" s="32" t="str">
        <f>IF(HLOOKUP($BT609,Prisudvikling!$CC$7:$KP$63,AM$3)&gt;0,HLOOKUP($BT609,Prisudvikling!$CC$7:$KP$63,AM$3),"")</f>
        <v/>
      </c>
      <c r="AN609" s="113" t="str">
        <f>IF(HLOOKUP($BT609,Prisudvikling!$CC$7:$KP$63,AN$3)&gt;0,HLOOKUP($BT609,Prisudvikling!$CC$7:$KP$63,AN$3),"")</f>
        <v/>
      </c>
      <c r="AO609" s="113" t="str">
        <f>IF(HLOOKUP($BT609,Prisudvikling!$CC$7:$KP$63,AO$3)&gt;0,HLOOKUP($BT609,Prisudvikling!$CC$7:$KP$63,AO$3),"")</f>
        <v xml:space="preserve"> </v>
      </c>
      <c r="AP609" s="113" t="str">
        <f>IF(HLOOKUP($BT609,Prisudvikling!$CC$7:$KP$63,AP$3)&gt;0,HLOOKUP($BT609,Prisudvikling!$CC$7:$KP$63,AP$3),"")</f>
        <v/>
      </c>
      <c r="AQ609" s="113" t="str">
        <f>IF(HLOOKUP($BT609,Prisudvikling!$CC$7:$KP$63,AQ$3)&gt;0,HLOOKUP($BT609,Prisudvikling!$CC$7:$KP$63,AQ$3),"")</f>
        <v/>
      </c>
      <c r="AR609" s="113" t="str">
        <f>IF(HLOOKUP($BT609,Prisudvikling!$CC$7:$KP$63,AR$3)&gt;0,HLOOKUP($BT609,Prisudvikling!$CC$7:$KP$63,AR$3),"")</f>
        <v xml:space="preserve"> </v>
      </c>
      <c r="AS609" s="113" t="str">
        <f>IF(HLOOKUP($BT609,Prisudvikling!$CC$7:$KP$63,AS$3)&gt;0,HLOOKUP($BT609,Prisudvikling!$CC$7:$KP$63,AS$3),"")</f>
        <v/>
      </c>
      <c r="AT609" s="113" t="str">
        <f>IF(HLOOKUP($BT609,Prisudvikling!$CC$7:$KP$63,AT$3)&gt;0,HLOOKUP($BT609,Prisudvikling!$CC$7:$KP$63,AT$3),"")</f>
        <v/>
      </c>
      <c r="AU609" s="113" t="str">
        <f>IF(HLOOKUP($BT609,Prisudvikling!$CC$7:$KP$63,AU$3)&gt;0,HLOOKUP($BT609,Prisudvikling!$CC$7:$KP$63,AU$3),"")</f>
        <v xml:space="preserve"> </v>
      </c>
      <c r="AV609" s="113" t="str">
        <f>IF(HLOOKUP($BT609,Prisudvikling!$CC$7:$KP$63,AV$3)&gt;0,HLOOKUP($BT609,Prisudvikling!$CC$7:$KP$63,AV$3),"")</f>
        <v/>
      </c>
      <c r="AW609" s="113" t="str">
        <f>IF(HLOOKUP($BT609,Prisudvikling!$CC$7:$KP$63,AW$3)&gt;0,HLOOKUP($BT609,Prisudvikling!$CC$7:$KP$63,AW$3),"")</f>
        <v/>
      </c>
      <c r="AX609" s="113" t="str">
        <f>IF(HLOOKUP($BT609,Prisudvikling!$CC$7:$KP$63,AX$3)&gt;0,HLOOKUP($BT609,Prisudvikling!$CC$7:$KP$63,AX$3),"")</f>
        <v xml:space="preserve"> </v>
      </c>
      <c r="BT609">
        <f t="shared" si="34"/>
        <v>286</v>
      </c>
    </row>
    <row r="610" spans="1:72" x14ac:dyDescent="0.2">
      <c r="A610" s="82">
        <f>IF(HLOOKUP($BT610,Prisudvikling!$CC$7:$KP$63,D$3)&gt;0,YEAR(C610),0)</f>
        <v>0</v>
      </c>
      <c r="B610" s="82">
        <f>IF(HLOOKUP($BT610,Prisudvikling!$CC$7:$KP$63,D$3)&gt;0,MONTH(C610),0)</f>
        <v>0</v>
      </c>
      <c r="C610" s="65" t="str">
        <f>IF(HLOOKUP($BT610,Prisudvikling!$CC$7:$KP$63,D$3)&gt;0,HLOOKUP($BT610,Prisudvikling!$CC$7:$KP$63,C$3),"")</f>
        <v/>
      </c>
      <c r="D610" s="105" t="str">
        <f>IF(HLOOKUP($BT610,Prisudvikling!$CC$7:$KP$63,D$3)&gt;0,HLOOKUP($BT610,Prisudvikling!$CC$7:$KP$63,D$3),"")</f>
        <v/>
      </c>
      <c r="E610" s="105" t="str">
        <f>IF(HLOOKUP($BT610,Prisudvikling!$CC$7:$KP$63,E$3)&gt;0,HLOOKUP($BT610,Prisudvikling!$CC$7:$KP$63,E$3),"")</f>
        <v/>
      </c>
      <c r="F610" s="105" t="str">
        <f>IF(HLOOKUP($BT610,Prisudvikling!$CC$7:$KP$63,F$3)&gt;0,HLOOKUP($BT610,Prisudvikling!$CC$7:$KP$63,F$3),"")</f>
        <v/>
      </c>
      <c r="G610" s="105" t="str">
        <f>IF(HLOOKUP($BT610,Prisudvikling!$CC$7:$KP$63,G$3)&gt;0,HLOOKUP($BT610,Prisudvikling!$CC$7:$KP$63,G$3),"")</f>
        <v/>
      </c>
      <c r="H610" s="105" t="str">
        <f>IF(HLOOKUP($BT610,Prisudvikling!$CC$7:$KP$63,H$3)&gt;0,HLOOKUP($BT610,Prisudvikling!$CC$7:$KP$63,H$3),"")</f>
        <v/>
      </c>
      <c r="I610" s="105" t="str">
        <f>IF(HLOOKUP($BT610,Prisudvikling!$CC$7:$KP$63,I$3)&gt;0,HLOOKUP($BT610,Prisudvikling!$CC$7:$KP$63,I$3),"")</f>
        <v/>
      </c>
      <c r="J610" s="105" t="str">
        <f>IF(HLOOKUP($BT610,Prisudvikling!$CC$7:$KP$63,J$3)&gt;0,HLOOKUP($BT610,Prisudvikling!$CC$7:$KP$63,J$3),"")</f>
        <v/>
      </c>
      <c r="K610" s="105" t="str">
        <f>IF(HLOOKUP($BT610,Prisudvikling!$CC$7:$KP$63,K$3)&gt;0,HLOOKUP($BT610,Prisudvikling!$CC$7:$KP$63,K$3),"")</f>
        <v/>
      </c>
      <c r="L610" s="105" t="str">
        <f>IF(HLOOKUP($BT610,Prisudvikling!$CC$7:$KP$63,L$3)&gt;0,HLOOKUP($BT610,Prisudvikling!$CC$7:$KP$63,L$3),"")</f>
        <v/>
      </c>
      <c r="M610" s="105" t="str">
        <f>IF(HLOOKUP($BT610,Prisudvikling!$CC$7:$KP$63,M$3)&gt;0,HLOOKUP($BT610,Prisudvikling!$CC$7:$KP$63,M$3),"")</f>
        <v/>
      </c>
      <c r="N610" s="105" t="str">
        <f>IF(HLOOKUP($BT610,Prisudvikling!$CC$7:$KP$63,N$3)&gt;0,HLOOKUP($BT610,Prisudvikling!$CC$7:$KP$63,N$3),"")</f>
        <v/>
      </c>
      <c r="O610" s="105" t="str">
        <f>IF(HLOOKUP($BT610,Prisudvikling!$CC$7:$KP$63,O$3)&gt;0,HLOOKUP($BT610,Prisudvikling!$CC$7:$KP$63,O$3),"")</f>
        <v/>
      </c>
      <c r="P610" s="105" t="str">
        <f>IF(HLOOKUP($BT610,Prisudvikling!$CC$7:$KP$63,P$3)&gt;0,HLOOKUP($BT610,Prisudvikling!$CC$7:$KP$63,P$3),"")</f>
        <v/>
      </c>
      <c r="Q610" s="105" t="str">
        <f>IF(HLOOKUP($BT610,Prisudvikling!$CC$7:$KP$63,Q$3)&gt;0,HLOOKUP($BT610,Prisudvikling!$CC$7:$KP$63,Q$3),"")</f>
        <v/>
      </c>
      <c r="R610" s="105" t="str">
        <f>IF(HLOOKUP($BT610,Prisudvikling!$CC$7:$KP$63,R$3)&gt;0,HLOOKUP($BT610,Prisudvikling!$CC$7:$KP$63,R$3),"")</f>
        <v/>
      </c>
      <c r="S610" s="105" t="str">
        <f>IF(HLOOKUP($BT610,Prisudvikling!$CC$7:$KP$63,S$3)&gt;0,HLOOKUP($BT610,Prisudvikling!$CC$7:$KP$63,S$3),"")</f>
        <v/>
      </c>
      <c r="T610" s="105" t="str">
        <f>IF(HLOOKUP($BT610,Prisudvikling!$CC$7:$KP$63,T$3)&gt;0,HLOOKUP($BT610,Prisudvikling!$CC$7:$KP$63,T$3),"")</f>
        <v/>
      </c>
      <c r="U610" s="105" t="str">
        <f>IF(HLOOKUP($BT610,Prisudvikling!$CC$7:$KP$63,U$3)&gt;0,HLOOKUP($BT610,Prisudvikling!$CC$7:$KP$63,U$3),"")</f>
        <v/>
      </c>
      <c r="V610" s="105" t="str">
        <f>IF(HLOOKUP($BT610,Prisudvikling!$CC$7:$KP$63,V$3)&gt;0,HLOOKUP($BT610,Prisudvikling!$CC$7:$KP$63,V$3),"")</f>
        <v/>
      </c>
      <c r="W610" s="105" t="str">
        <f>IF(HLOOKUP($BT610,Prisudvikling!$CC$7:$KP$63,W$3)&gt;0,HLOOKUP($BT610,Prisudvikling!$CC$7:$KP$63,W$3),"")</f>
        <v/>
      </c>
      <c r="X610" s="32" t="str">
        <f>IF(HLOOKUP($BT610,Prisudvikling!$CC$7:$KP$63,X$3)&gt;0,HLOOKUP($BT610,Prisudvikling!$CC$7:$KP$63,X$3),"")</f>
        <v/>
      </c>
      <c r="Y610" s="32" t="str">
        <f>IF(HLOOKUP($BT610,Prisudvikling!$CC$7:$KP$63,Y$3)&gt;0,HLOOKUP($BT610,Prisudvikling!$CC$7:$KP$63,Y$3),"")</f>
        <v/>
      </c>
      <c r="Z610" s="32" t="str">
        <f>IF(HLOOKUP($BT610,Prisudvikling!$CC$7:$KP$63,Z$3)&gt;0,HLOOKUP($BT610,Prisudvikling!$CC$7:$KP$63,Z$3),"")</f>
        <v/>
      </c>
      <c r="AA610" s="32" t="str">
        <f>IF(HLOOKUP($BT610,Prisudvikling!$CC$7:$KP$63,AA$3)&gt;0,HLOOKUP($BT610,Prisudvikling!$CC$7:$KP$63,AA$3),"")</f>
        <v/>
      </c>
      <c r="AB610" s="32" t="str">
        <f>IF(HLOOKUP($BT610,Prisudvikling!$CC$7:$KP$63,AB$3)&gt;0,HLOOKUP($BT610,Prisudvikling!$CC$7:$KP$63,AB$3),"")</f>
        <v/>
      </c>
      <c r="AC610" s="32" t="str">
        <f>IF(HLOOKUP($BT610,Prisudvikling!$CC$7:$KP$63,AC$3)&gt;0,HLOOKUP($BT610,Prisudvikling!$CC$7:$KP$63,AC$3),"")</f>
        <v/>
      </c>
      <c r="AD610" s="32" t="str">
        <f>IF(HLOOKUP($BT610,Prisudvikling!$CC$7:$KP$63,AD$3)&gt;0,HLOOKUP($BT610,Prisudvikling!$CC$7:$KP$63,AD$3),"")</f>
        <v/>
      </c>
      <c r="AE610" s="32" t="str">
        <f>IF(HLOOKUP($BT610,Prisudvikling!$CC$7:$KP$63,AE$3)&gt;0,HLOOKUP($BT610,Prisudvikling!$CC$7:$KP$63,AE$3),"")</f>
        <v/>
      </c>
      <c r="AF610" s="32" t="str">
        <f>IF(HLOOKUP($BT610,Prisudvikling!$CC$7:$KP$63,AF$3)&gt;0,HLOOKUP($BT610,Prisudvikling!$CC$7:$KP$63,AF$3),"")</f>
        <v xml:space="preserve"> </v>
      </c>
      <c r="AG610" s="32" t="str">
        <f>IF(HLOOKUP($BT610,Prisudvikling!$CC$7:$KP$63,AG$3)&gt;0,HLOOKUP($BT610,Prisudvikling!$CC$7:$KP$63,AG$3),"")</f>
        <v xml:space="preserve"> </v>
      </c>
      <c r="AH610" s="32" t="str">
        <f>IF(HLOOKUP($BT610,Prisudvikling!$CC$7:$KP$63,AH$3)&gt;0,HLOOKUP($BT610,Prisudvikling!$CC$7:$KP$63,AH$3),"")</f>
        <v xml:space="preserve"> </v>
      </c>
      <c r="AI610" s="32" t="str">
        <f>IF(HLOOKUP($BT610,Prisudvikling!$CC$7:$KP$63,AI$3)&gt;0,HLOOKUP($BT610,Prisudvikling!$CC$7:$KP$63,AI$3),"")</f>
        <v xml:space="preserve"> </v>
      </c>
      <c r="AJ610" s="32" t="str">
        <f>IF(HLOOKUP($BT610,Prisudvikling!$CC$7:$KP$63,AJ$3)&gt;0,HLOOKUP($BT610,Prisudvikling!$CC$7:$KP$63,AJ$3),"")</f>
        <v xml:space="preserve"> </v>
      </c>
      <c r="AK610" s="32" t="str">
        <f>IF(HLOOKUP($BT610,Prisudvikling!$CC$7:$KP$63,AK$3)&gt;0,HLOOKUP($BT610,Prisudvikling!$CC$7:$KP$63,AK$3),"")</f>
        <v xml:space="preserve"> </v>
      </c>
      <c r="AL610" s="32" t="str">
        <f>IF(HLOOKUP($BT610,Prisudvikling!$CC$7:$KP$63,AL$3)&gt;0,HLOOKUP($BT610,Prisudvikling!$CC$7:$KP$63,AL$3),"")</f>
        <v/>
      </c>
      <c r="AM610" s="32" t="str">
        <f>IF(HLOOKUP($BT610,Prisudvikling!$CC$7:$KP$63,AM$3)&gt;0,HLOOKUP($BT610,Prisudvikling!$CC$7:$KP$63,AM$3),"")</f>
        <v/>
      </c>
      <c r="AN610" s="113" t="str">
        <f>IF(HLOOKUP($BT610,Prisudvikling!$CC$7:$KP$63,AN$3)&gt;0,HLOOKUP($BT610,Prisudvikling!$CC$7:$KP$63,AN$3),"")</f>
        <v/>
      </c>
      <c r="AO610" s="113" t="str">
        <f>IF(HLOOKUP($BT610,Prisudvikling!$CC$7:$KP$63,AO$3)&gt;0,HLOOKUP($BT610,Prisudvikling!$CC$7:$KP$63,AO$3),"")</f>
        <v xml:space="preserve"> </v>
      </c>
      <c r="AP610" s="113" t="str">
        <f>IF(HLOOKUP($BT610,Prisudvikling!$CC$7:$KP$63,AP$3)&gt;0,HLOOKUP($BT610,Prisudvikling!$CC$7:$KP$63,AP$3),"")</f>
        <v/>
      </c>
      <c r="AQ610" s="113" t="str">
        <f>IF(HLOOKUP($BT610,Prisudvikling!$CC$7:$KP$63,AQ$3)&gt;0,HLOOKUP($BT610,Prisudvikling!$CC$7:$KP$63,AQ$3),"")</f>
        <v/>
      </c>
      <c r="AR610" s="113" t="str">
        <f>IF(HLOOKUP($BT610,Prisudvikling!$CC$7:$KP$63,AR$3)&gt;0,HLOOKUP($BT610,Prisudvikling!$CC$7:$KP$63,AR$3),"")</f>
        <v xml:space="preserve"> </v>
      </c>
      <c r="AS610" s="113" t="str">
        <f>IF(HLOOKUP($BT610,Prisudvikling!$CC$7:$KP$63,AS$3)&gt;0,HLOOKUP($BT610,Prisudvikling!$CC$7:$KP$63,AS$3),"")</f>
        <v/>
      </c>
      <c r="AT610" s="113" t="str">
        <f>IF(HLOOKUP($BT610,Prisudvikling!$CC$7:$KP$63,AT$3)&gt;0,HLOOKUP($BT610,Prisudvikling!$CC$7:$KP$63,AT$3),"")</f>
        <v/>
      </c>
      <c r="AU610" s="113" t="str">
        <f>IF(HLOOKUP($BT610,Prisudvikling!$CC$7:$KP$63,AU$3)&gt;0,HLOOKUP($BT610,Prisudvikling!$CC$7:$KP$63,AU$3),"")</f>
        <v xml:space="preserve"> </v>
      </c>
      <c r="AV610" s="113" t="str">
        <f>IF(HLOOKUP($BT610,Prisudvikling!$CC$7:$KP$63,AV$3)&gt;0,HLOOKUP($BT610,Prisudvikling!$CC$7:$KP$63,AV$3),"")</f>
        <v/>
      </c>
      <c r="AW610" s="113" t="str">
        <f>IF(HLOOKUP($BT610,Prisudvikling!$CC$7:$KP$63,AW$3)&gt;0,HLOOKUP($BT610,Prisudvikling!$CC$7:$KP$63,AW$3),"")</f>
        <v/>
      </c>
      <c r="AX610" s="113" t="str">
        <f>IF(HLOOKUP($BT610,Prisudvikling!$CC$7:$KP$63,AX$3)&gt;0,HLOOKUP($BT610,Prisudvikling!$CC$7:$KP$63,AX$3),"")</f>
        <v xml:space="preserve"> </v>
      </c>
      <c r="BT610">
        <f t="shared" si="34"/>
        <v>287</v>
      </c>
    </row>
    <row r="611" spans="1:72" x14ac:dyDescent="0.2">
      <c r="A611" s="82">
        <f>IF(HLOOKUP($BT611,Prisudvikling!$CC$7:$KP$63,D$3)&gt;0,YEAR(C611),0)</f>
        <v>0</v>
      </c>
      <c r="B611" s="82">
        <f>IF(HLOOKUP($BT611,Prisudvikling!$CC$7:$KP$63,D$3)&gt;0,MONTH(C611),0)</f>
        <v>0</v>
      </c>
      <c r="C611" s="65" t="str">
        <f>IF(HLOOKUP($BT611,Prisudvikling!$CC$7:$KP$63,D$3)&gt;0,HLOOKUP($BT611,Prisudvikling!$CC$7:$KP$63,C$3),"")</f>
        <v/>
      </c>
      <c r="D611" s="105" t="str">
        <f>IF(HLOOKUP($BT611,Prisudvikling!$CC$7:$KP$63,D$3)&gt;0,HLOOKUP($BT611,Prisudvikling!$CC$7:$KP$63,D$3),"")</f>
        <v/>
      </c>
      <c r="E611" s="105" t="str">
        <f>IF(HLOOKUP($BT611,Prisudvikling!$CC$7:$KP$63,E$3)&gt;0,HLOOKUP($BT611,Prisudvikling!$CC$7:$KP$63,E$3),"")</f>
        <v/>
      </c>
      <c r="F611" s="105" t="str">
        <f>IF(HLOOKUP($BT611,Prisudvikling!$CC$7:$KP$63,F$3)&gt;0,HLOOKUP($BT611,Prisudvikling!$CC$7:$KP$63,F$3),"")</f>
        <v/>
      </c>
      <c r="G611" s="105" t="str">
        <f>IF(HLOOKUP($BT611,Prisudvikling!$CC$7:$KP$63,G$3)&gt;0,HLOOKUP($BT611,Prisudvikling!$CC$7:$KP$63,G$3),"")</f>
        <v/>
      </c>
      <c r="H611" s="105" t="str">
        <f>IF(HLOOKUP($BT611,Prisudvikling!$CC$7:$KP$63,H$3)&gt;0,HLOOKUP($BT611,Prisudvikling!$CC$7:$KP$63,H$3),"")</f>
        <v/>
      </c>
      <c r="I611" s="105" t="str">
        <f>IF(HLOOKUP($BT611,Prisudvikling!$CC$7:$KP$63,I$3)&gt;0,HLOOKUP($BT611,Prisudvikling!$CC$7:$KP$63,I$3),"")</f>
        <v/>
      </c>
      <c r="J611" s="105" t="str">
        <f>IF(HLOOKUP($BT611,Prisudvikling!$CC$7:$KP$63,J$3)&gt;0,HLOOKUP($BT611,Prisudvikling!$CC$7:$KP$63,J$3),"")</f>
        <v/>
      </c>
      <c r="K611" s="105" t="str">
        <f>IF(HLOOKUP($BT611,Prisudvikling!$CC$7:$KP$63,K$3)&gt;0,HLOOKUP($BT611,Prisudvikling!$CC$7:$KP$63,K$3),"")</f>
        <v/>
      </c>
      <c r="L611" s="105" t="str">
        <f>IF(HLOOKUP($BT611,Prisudvikling!$CC$7:$KP$63,L$3)&gt;0,HLOOKUP($BT611,Prisudvikling!$CC$7:$KP$63,L$3),"")</f>
        <v/>
      </c>
      <c r="M611" s="105" t="str">
        <f>IF(HLOOKUP($BT611,Prisudvikling!$CC$7:$KP$63,M$3)&gt;0,HLOOKUP($BT611,Prisudvikling!$CC$7:$KP$63,M$3),"")</f>
        <v/>
      </c>
      <c r="N611" s="105" t="str">
        <f>IF(HLOOKUP($BT611,Prisudvikling!$CC$7:$KP$63,N$3)&gt;0,HLOOKUP($BT611,Prisudvikling!$CC$7:$KP$63,N$3),"")</f>
        <v/>
      </c>
      <c r="O611" s="105" t="str">
        <f>IF(HLOOKUP($BT611,Prisudvikling!$CC$7:$KP$63,O$3)&gt;0,HLOOKUP($BT611,Prisudvikling!$CC$7:$KP$63,O$3),"")</f>
        <v/>
      </c>
      <c r="P611" s="105" t="str">
        <f>IF(HLOOKUP($BT611,Prisudvikling!$CC$7:$KP$63,P$3)&gt;0,HLOOKUP($BT611,Prisudvikling!$CC$7:$KP$63,P$3),"")</f>
        <v/>
      </c>
      <c r="Q611" s="105" t="str">
        <f>IF(HLOOKUP($BT611,Prisudvikling!$CC$7:$KP$63,Q$3)&gt;0,HLOOKUP($BT611,Prisudvikling!$CC$7:$KP$63,Q$3),"")</f>
        <v/>
      </c>
      <c r="R611" s="105" t="str">
        <f>IF(HLOOKUP($BT611,Prisudvikling!$CC$7:$KP$63,R$3)&gt;0,HLOOKUP($BT611,Prisudvikling!$CC$7:$KP$63,R$3),"")</f>
        <v/>
      </c>
      <c r="S611" s="105" t="str">
        <f>IF(HLOOKUP($BT611,Prisudvikling!$CC$7:$KP$63,S$3)&gt;0,HLOOKUP($BT611,Prisudvikling!$CC$7:$KP$63,S$3),"")</f>
        <v/>
      </c>
      <c r="T611" s="105" t="str">
        <f>IF(HLOOKUP($BT611,Prisudvikling!$CC$7:$KP$63,T$3)&gt;0,HLOOKUP($BT611,Prisudvikling!$CC$7:$KP$63,T$3),"")</f>
        <v/>
      </c>
      <c r="U611" s="105" t="str">
        <f>IF(HLOOKUP($BT611,Prisudvikling!$CC$7:$KP$63,U$3)&gt;0,HLOOKUP($BT611,Prisudvikling!$CC$7:$KP$63,U$3),"")</f>
        <v/>
      </c>
      <c r="V611" s="105" t="str">
        <f>IF(HLOOKUP($BT611,Prisudvikling!$CC$7:$KP$63,V$3)&gt;0,HLOOKUP($BT611,Prisudvikling!$CC$7:$KP$63,V$3),"")</f>
        <v/>
      </c>
      <c r="W611" s="105" t="str">
        <f>IF(HLOOKUP($BT611,Prisudvikling!$CC$7:$KP$63,W$3)&gt;0,HLOOKUP($BT611,Prisudvikling!$CC$7:$KP$63,W$3),"")</f>
        <v/>
      </c>
      <c r="X611" s="32" t="str">
        <f>IF(HLOOKUP($BT611,Prisudvikling!$CC$7:$KP$63,X$3)&gt;0,HLOOKUP($BT611,Prisudvikling!$CC$7:$KP$63,X$3),"")</f>
        <v/>
      </c>
      <c r="Y611" s="32" t="str">
        <f>IF(HLOOKUP($BT611,Prisudvikling!$CC$7:$KP$63,Y$3)&gt;0,HLOOKUP($BT611,Prisudvikling!$CC$7:$KP$63,Y$3),"")</f>
        <v/>
      </c>
      <c r="Z611" s="32" t="str">
        <f>IF(HLOOKUP($BT611,Prisudvikling!$CC$7:$KP$63,Z$3)&gt;0,HLOOKUP($BT611,Prisudvikling!$CC$7:$KP$63,Z$3),"")</f>
        <v/>
      </c>
      <c r="AA611" s="32" t="str">
        <f>IF(HLOOKUP($BT611,Prisudvikling!$CC$7:$KP$63,AA$3)&gt;0,HLOOKUP($BT611,Prisudvikling!$CC$7:$KP$63,AA$3),"")</f>
        <v/>
      </c>
      <c r="AB611" s="32" t="str">
        <f>IF(HLOOKUP($BT611,Prisudvikling!$CC$7:$KP$63,AB$3)&gt;0,HLOOKUP($BT611,Prisudvikling!$CC$7:$KP$63,AB$3),"")</f>
        <v/>
      </c>
      <c r="AC611" s="32" t="str">
        <f>IF(HLOOKUP($BT611,Prisudvikling!$CC$7:$KP$63,AC$3)&gt;0,HLOOKUP($BT611,Prisudvikling!$CC$7:$KP$63,AC$3),"")</f>
        <v/>
      </c>
      <c r="AD611" s="32" t="str">
        <f>IF(HLOOKUP($BT611,Prisudvikling!$CC$7:$KP$63,AD$3)&gt;0,HLOOKUP($BT611,Prisudvikling!$CC$7:$KP$63,AD$3),"")</f>
        <v/>
      </c>
      <c r="AE611" s="32" t="str">
        <f>IF(HLOOKUP($BT611,Prisudvikling!$CC$7:$KP$63,AE$3)&gt;0,HLOOKUP($BT611,Prisudvikling!$CC$7:$KP$63,AE$3),"")</f>
        <v/>
      </c>
      <c r="AF611" s="32" t="str">
        <f>IF(HLOOKUP($BT611,Prisudvikling!$CC$7:$KP$63,AF$3)&gt;0,HLOOKUP($BT611,Prisudvikling!$CC$7:$KP$63,AF$3),"")</f>
        <v xml:space="preserve"> </v>
      </c>
      <c r="AG611" s="32" t="str">
        <f>IF(HLOOKUP($BT611,Prisudvikling!$CC$7:$KP$63,AG$3)&gt;0,HLOOKUP($BT611,Prisudvikling!$CC$7:$KP$63,AG$3),"")</f>
        <v xml:space="preserve"> </v>
      </c>
      <c r="AH611" s="32" t="str">
        <f>IF(HLOOKUP($BT611,Prisudvikling!$CC$7:$KP$63,AH$3)&gt;0,HLOOKUP($BT611,Prisudvikling!$CC$7:$KP$63,AH$3),"")</f>
        <v xml:space="preserve"> </v>
      </c>
      <c r="AI611" s="32" t="str">
        <f>IF(HLOOKUP($BT611,Prisudvikling!$CC$7:$KP$63,AI$3)&gt;0,HLOOKUP($BT611,Prisudvikling!$CC$7:$KP$63,AI$3),"")</f>
        <v xml:space="preserve"> </v>
      </c>
      <c r="AJ611" s="32" t="str">
        <f>IF(HLOOKUP($BT611,Prisudvikling!$CC$7:$KP$63,AJ$3)&gt;0,HLOOKUP($BT611,Prisudvikling!$CC$7:$KP$63,AJ$3),"")</f>
        <v xml:space="preserve"> </v>
      </c>
      <c r="AK611" s="32" t="str">
        <f>IF(HLOOKUP($BT611,Prisudvikling!$CC$7:$KP$63,AK$3)&gt;0,HLOOKUP($BT611,Prisudvikling!$CC$7:$KP$63,AK$3),"")</f>
        <v xml:space="preserve"> </v>
      </c>
      <c r="AL611" s="32" t="str">
        <f>IF(HLOOKUP($BT611,Prisudvikling!$CC$7:$KP$63,AL$3)&gt;0,HLOOKUP($BT611,Prisudvikling!$CC$7:$KP$63,AL$3),"")</f>
        <v/>
      </c>
      <c r="AM611" s="32" t="str">
        <f>IF(HLOOKUP($BT611,Prisudvikling!$CC$7:$KP$63,AM$3)&gt;0,HLOOKUP($BT611,Prisudvikling!$CC$7:$KP$63,AM$3),"")</f>
        <v/>
      </c>
      <c r="AN611" s="113" t="str">
        <f>IF(HLOOKUP($BT611,Prisudvikling!$CC$7:$KP$63,AN$3)&gt;0,HLOOKUP($BT611,Prisudvikling!$CC$7:$KP$63,AN$3),"")</f>
        <v/>
      </c>
      <c r="AO611" s="113" t="str">
        <f>IF(HLOOKUP($BT611,Prisudvikling!$CC$7:$KP$63,AO$3)&gt;0,HLOOKUP($BT611,Prisudvikling!$CC$7:$KP$63,AO$3),"")</f>
        <v xml:space="preserve"> </v>
      </c>
      <c r="AP611" s="113" t="str">
        <f>IF(HLOOKUP($BT611,Prisudvikling!$CC$7:$KP$63,AP$3)&gt;0,HLOOKUP($BT611,Prisudvikling!$CC$7:$KP$63,AP$3),"")</f>
        <v/>
      </c>
      <c r="AQ611" s="113" t="str">
        <f>IF(HLOOKUP($BT611,Prisudvikling!$CC$7:$KP$63,AQ$3)&gt;0,HLOOKUP($BT611,Prisudvikling!$CC$7:$KP$63,AQ$3),"")</f>
        <v/>
      </c>
      <c r="AR611" s="113" t="str">
        <f>IF(HLOOKUP($BT611,Prisudvikling!$CC$7:$KP$63,AR$3)&gt;0,HLOOKUP($BT611,Prisudvikling!$CC$7:$KP$63,AR$3),"")</f>
        <v xml:space="preserve"> </v>
      </c>
      <c r="AS611" s="113" t="str">
        <f>IF(HLOOKUP($BT611,Prisudvikling!$CC$7:$KP$63,AS$3)&gt;0,HLOOKUP($BT611,Prisudvikling!$CC$7:$KP$63,AS$3),"")</f>
        <v/>
      </c>
      <c r="AT611" s="113" t="str">
        <f>IF(HLOOKUP($BT611,Prisudvikling!$CC$7:$KP$63,AT$3)&gt;0,HLOOKUP($BT611,Prisudvikling!$CC$7:$KP$63,AT$3),"")</f>
        <v/>
      </c>
      <c r="AU611" s="113" t="str">
        <f>IF(HLOOKUP($BT611,Prisudvikling!$CC$7:$KP$63,AU$3)&gt;0,HLOOKUP($BT611,Prisudvikling!$CC$7:$KP$63,AU$3),"")</f>
        <v xml:space="preserve"> </v>
      </c>
      <c r="AV611" s="113" t="str">
        <f>IF(HLOOKUP($BT611,Prisudvikling!$CC$7:$KP$63,AV$3)&gt;0,HLOOKUP($BT611,Prisudvikling!$CC$7:$KP$63,AV$3),"")</f>
        <v/>
      </c>
      <c r="AW611" s="113" t="str">
        <f>IF(HLOOKUP($BT611,Prisudvikling!$CC$7:$KP$63,AW$3)&gt;0,HLOOKUP($BT611,Prisudvikling!$CC$7:$KP$63,AW$3),"")</f>
        <v/>
      </c>
      <c r="AX611" s="113" t="str">
        <f>IF(HLOOKUP($BT611,Prisudvikling!$CC$7:$KP$63,AX$3)&gt;0,HLOOKUP($BT611,Prisudvikling!$CC$7:$KP$63,AX$3),"")</f>
        <v xml:space="preserve"> </v>
      </c>
      <c r="BT611">
        <f t="shared" si="34"/>
        <v>288</v>
      </c>
    </row>
    <row r="612" spans="1:72" x14ac:dyDescent="0.2">
      <c r="A612" s="82">
        <f>IF(HLOOKUP($BT612,Prisudvikling!$CC$7:$KP$63,D$3)&gt;0,YEAR(C612),0)</f>
        <v>0</v>
      </c>
      <c r="B612" s="82">
        <f>IF(HLOOKUP($BT612,Prisudvikling!$CC$7:$KP$63,D$3)&gt;0,MONTH(C612),0)</f>
        <v>0</v>
      </c>
      <c r="C612" s="65" t="str">
        <f>IF(HLOOKUP($BT612,Prisudvikling!$CC$7:$KP$63,D$3)&gt;0,HLOOKUP($BT612,Prisudvikling!$CC$7:$KP$63,C$3),"")</f>
        <v/>
      </c>
      <c r="D612" s="105" t="str">
        <f>IF(HLOOKUP($BT612,Prisudvikling!$CC$7:$KP$63,D$3)&gt;0,HLOOKUP($BT612,Prisudvikling!$CC$7:$KP$63,D$3),"")</f>
        <v/>
      </c>
      <c r="E612" s="105" t="str">
        <f>IF(HLOOKUP($BT612,Prisudvikling!$CC$7:$KP$63,E$3)&gt;0,HLOOKUP($BT612,Prisudvikling!$CC$7:$KP$63,E$3),"")</f>
        <v/>
      </c>
      <c r="F612" s="105" t="str">
        <f>IF(HLOOKUP($BT612,Prisudvikling!$CC$7:$KP$63,F$3)&gt;0,HLOOKUP($BT612,Prisudvikling!$CC$7:$KP$63,F$3),"")</f>
        <v/>
      </c>
      <c r="G612" s="105" t="str">
        <f>IF(HLOOKUP($BT612,Prisudvikling!$CC$7:$KP$63,G$3)&gt;0,HLOOKUP($BT612,Prisudvikling!$CC$7:$KP$63,G$3),"")</f>
        <v/>
      </c>
      <c r="H612" s="105" t="str">
        <f>IF(HLOOKUP($BT612,Prisudvikling!$CC$7:$KP$63,H$3)&gt;0,HLOOKUP($BT612,Prisudvikling!$CC$7:$KP$63,H$3),"")</f>
        <v/>
      </c>
      <c r="I612" s="105" t="str">
        <f>IF(HLOOKUP($BT612,Prisudvikling!$CC$7:$KP$63,I$3)&gt;0,HLOOKUP($BT612,Prisudvikling!$CC$7:$KP$63,I$3),"")</f>
        <v/>
      </c>
      <c r="J612" s="105" t="str">
        <f>IF(HLOOKUP($BT612,Prisudvikling!$CC$7:$KP$63,J$3)&gt;0,HLOOKUP($BT612,Prisudvikling!$CC$7:$KP$63,J$3),"")</f>
        <v/>
      </c>
      <c r="K612" s="105" t="str">
        <f>IF(HLOOKUP($BT612,Prisudvikling!$CC$7:$KP$63,K$3)&gt;0,HLOOKUP($BT612,Prisudvikling!$CC$7:$KP$63,K$3),"")</f>
        <v/>
      </c>
      <c r="L612" s="105" t="str">
        <f>IF(HLOOKUP($BT612,Prisudvikling!$CC$7:$KP$63,L$3)&gt;0,HLOOKUP($BT612,Prisudvikling!$CC$7:$KP$63,L$3),"")</f>
        <v/>
      </c>
      <c r="M612" s="105" t="str">
        <f>IF(HLOOKUP($BT612,Prisudvikling!$CC$7:$KP$63,M$3)&gt;0,HLOOKUP($BT612,Prisudvikling!$CC$7:$KP$63,M$3),"")</f>
        <v/>
      </c>
      <c r="N612" s="105" t="str">
        <f>IF(HLOOKUP($BT612,Prisudvikling!$CC$7:$KP$63,N$3)&gt;0,HLOOKUP($BT612,Prisudvikling!$CC$7:$KP$63,N$3),"")</f>
        <v/>
      </c>
      <c r="O612" s="105" t="str">
        <f>IF(HLOOKUP($BT612,Prisudvikling!$CC$7:$KP$63,O$3)&gt;0,HLOOKUP($BT612,Prisudvikling!$CC$7:$KP$63,O$3),"")</f>
        <v/>
      </c>
      <c r="P612" s="105" t="str">
        <f>IF(HLOOKUP($BT612,Prisudvikling!$CC$7:$KP$63,P$3)&gt;0,HLOOKUP($BT612,Prisudvikling!$CC$7:$KP$63,P$3),"")</f>
        <v/>
      </c>
      <c r="Q612" s="105" t="str">
        <f>IF(HLOOKUP($BT612,Prisudvikling!$CC$7:$KP$63,Q$3)&gt;0,HLOOKUP($BT612,Prisudvikling!$CC$7:$KP$63,Q$3),"")</f>
        <v/>
      </c>
      <c r="R612" s="105" t="str">
        <f>IF(HLOOKUP($BT612,Prisudvikling!$CC$7:$KP$63,R$3)&gt;0,HLOOKUP($BT612,Prisudvikling!$CC$7:$KP$63,R$3),"")</f>
        <v/>
      </c>
      <c r="S612" s="105" t="str">
        <f>IF(HLOOKUP($BT612,Prisudvikling!$CC$7:$KP$63,S$3)&gt;0,HLOOKUP($BT612,Prisudvikling!$CC$7:$KP$63,S$3),"")</f>
        <v/>
      </c>
      <c r="T612" s="105" t="str">
        <f>IF(HLOOKUP($BT612,Prisudvikling!$CC$7:$KP$63,T$3)&gt;0,HLOOKUP($BT612,Prisudvikling!$CC$7:$KP$63,T$3),"")</f>
        <v/>
      </c>
      <c r="U612" s="105" t="str">
        <f>IF(HLOOKUP($BT612,Prisudvikling!$CC$7:$KP$63,U$3)&gt;0,HLOOKUP($BT612,Prisudvikling!$CC$7:$KP$63,U$3),"")</f>
        <v/>
      </c>
      <c r="V612" s="105" t="str">
        <f>IF(HLOOKUP($BT612,Prisudvikling!$CC$7:$KP$63,V$3)&gt;0,HLOOKUP($BT612,Prisudvikling!$CC$7:$KP$63,V$3),"")</f>
        <v/>
      </c>
      <c r="W612" s="105" t="str">
        <f>IF(HLOOKUP($BT612,Prisudvikling!$CC$7:$KP$63,W$3)&gt;0,HLOOKUP($BT612,Prisudvikling!$CC$7:$KP$63,W$3),"")</f>
        <v/>
      </c>
      <c r="X612" s="32" t="str">
        <f>IF(HLOOKUP($BT612,Prisudvikling!$CC$7:$KP$63,X$3)&gt;0,HLOOKUP($BT612,Prisudvikling!$CC$7:$KP$63,X$3),"")</f>
        <v/>
      </c>
      <c r="Y612" s="32" t="str">
        <f>IF(HLOOKUP($BT612,Prisudvikling!$CC$7:$KP$63,Y$3)&gt;0,HLOOKUP($BT612,Prisudvikling!$CC$7:$KP$63,Y$3),"")</f>
        <v/>
      </c>
      <c r="Z612" s="32" t="str">
        <f>IF(HLOOKUP($BT612,Prisudvikling!$CC$7:$KP$63,Z$3)&gt;0,HLOOKUP($BT612,Prisudvikling!$CC$7:$KP$63,Z$3),"")</f>
        <v/>
      </c>
      <c r="AA612" s="32" t="str">
        <f>IF(HLOOKUP($BT612,Prisudvikling!$CC$7:$KP$63,AA$3)&gt;0,HLOOKUP($BT612,Prisudvikling!$CC$7:$KP$63,AA$3),"")</f>
        <v/>
      </c>
      <c r="AB612" s="32" t="str">
        <f>IF(HLOOKUP($BT612,Prisudvikling!$CC$7:$KP$63,AB$3)&gt;0,HLOOKUP($BT612,Prisudvikling!$CC$7:$KP$63,AB$3),"")</f>
        <v/>
      </c>
      <c r="AC612" s="32" t="str">
        <f>IF(HLOOKUP($BT612,Prisudvikling!$CC$7:$KP$63,AC$3)&gt;0,HLOOKUP($BT612,Prisudvikling!$CC$7:$KP$63,AC$3),"")</f>
        <v/>
      </c>
      <c r="AD612" s="32" t="str">
        <f>IF(HLOOKUP($BT612,Prisudvikling!$CC$7:$KP$63,AD$3)&gt;0,HLOOKUP($BT612,Prisudvikling!$CC$7:$KP$63,AD$3),"")</f>
        <v/>
      </c>
      <c r="AE612" s="32" t="str">
        <f>IF(HLOOKUP($BT612,Prisudvikling!$CC$7:$KP$63,AE$3)&gt;0,HLOOKUP($BT612,Prisudvikling!$CC$7:$KP$63,AE$3),"")</f>
        <v/>
      </c>
      <c r="AF612" s="32" t="str">
        <f>IF(HLOOKUP($BT612,Prisudvikling!$CC$7:$KP$63,AF$3)&gt;0,HLOOKUP($BT612,Prisudvikling!$CC$7:$KP$63,AF$3),"")</f>
        <v xml:space="preserve"> </v>
      </c>
      <c r="AG612" s="32" t="str">
        <f>IF(HLOOKUP($BT612,Prisudvikling!$CC$7:$KP$63,AG$3)&gt;0,HLOOKUP($BT612,Prisudvikling!$CC$7:$KP$63,AG$3),"")</f>
        <v xml:space="preserve"> </v>
      </c>
      <c r="AH612" s="32" t="str">
        <f>IF(HLOOKUP($BT612,Prisudvikling!$CC$7:$KP$63,AH$3)&gt;0,HLOOKUP($BT612,Prisudvikling!$CC$7:$KP$63,AH$3),"")</f>
        <v xml:space="preserve"> </v>
      </c>
      <c r="AI612" s="32" t="str">
        <f>IF(HLOOKUP($BT612,Prisudvikling!$CC$7:$KP$63,AI$3)&gt;0,HLOOKUP($BT612,Prisudvikling!$CC$7:$KP$63,AI$3),"")</f>
        <v xml:space="preserve"> </v>
      </c>
      <c r="AJ612" s="32" t="str">
        <f>IF(HLOOKUP($BT612,Prisudvikling!$CC$7:$KP$63,AJ$3)&gt;0,HLOOKUP($BT612,Prisudvikling!$CC$7:$KP$63,AJ$3),"")</f>
        <v xml:space="preserve"> </v>
      </c>
      <c r="AK612" s="32" t="str">
        <f>IF(HLOOKUP($BT612,Prisudvikling!$CC$7:$KP$63,AK$3)&gt;0,HLOOKUP($BT612,Prisudvikling!$CC$7:$KP$63,AK$3),"")</f>
        <v xml:space="preserve"> </v>
      </c>
      <c r="AL612" s="32" t="str">
        <f>IF(HLOOKUP($BT612,Prisudvikling!$CC$7:$KP$63,AL$3)&gt;0,HLOOKUP($BT612,Prisudvikling!$CC$7:$KP$63,AL$3),"")</f>
        <v/>
      </c>
      <c r="AM612" s="32" t="str">
        <f>IF(HLOOKUP($BT612,Prisudvikling!$CC$7:$KP$63,AM$3)&gt;0,HLOOKUP($BT612,Prisudvikling!$CC$7:$KP$63,AM$3),"")</f>
        <v/>
      </c>
      <c r="AN612" s="113" t="str">
        <f>IF(HLOOKUP($BT612,Prisudvikling!$CC$7:$KP$63,AN$3)&gt;0,HLOOKUP($BT612,Prisudvikling!$CC$7:$KP$63,AN$3),"")</f>
        <v/>
      </c>
      <c r="AO612" s="113" t="str">
        <f>IF(HLOOKUP($BT612,Prisudvikling!$CC$7:$KP$63,AO$3)&gt;0,HLOOKUP($BT612,Prisudvikling!$CC$7:$KP$63,AO$3),"")</f>
        <v xml:space="preserve"> </v>
      </c>
      <c r="AP612" s="113" t="str">
        <f>IF(HLOOKUP($BT612,Prisudvikling!$CC$7:$KP$63,AP$3)&gt;0,HLOOKUP($BT612,Prisudvikling!$CC$7:$KP$63,AP$3),"")</f>
        <v/>
      </c>
      <c r="AQ612" s="113" t="str">
        <f>IF(HLOOKUP($BT612,Prisudvikling!$CC$7:$KP$63,AQ$3)&gt;0,HLOOKUP($BT612,Prisudvikling!$CC$7:$KP$63,AQ$3),"")</f>
        <v/>
      </c>
      <c r="AR612" s="113" t="str">
        <f>IF(HLOOKUP($BT612,Prisudvikling!$CC$7:$KP$63,AR$3)&gt;0,HLOOKUP($BT612,Prisudvikling!$CC$7:$KP$63,AR$3),"")</f>
        <v xml:space="preserve"> </v>
      </c>
      <c r="AS612" s="113" t="str">
        <f>IF(HLOOKUP($BT612,Prisudvikling!$CC$7:$KP$63,AS$3)&gt;0,HLOOKUP($BT612,Prisudvikling!$CC$7:$KP$63,AS$3),"")</f>
        <v/>
      </c>
      <c r="AT612" s="113" t="str">
        <f>IF(HLOOKUP($BT612,Prisudvikling!$CC$7:$KP$63,AT$3)&gt;0,HLOOKUP($BT612,Prisudvikling!$CC$7:$KP$63,AT$3),"")</f>
        <v/>
      </c>
      <c r="AU612" s="113" t="str">
        <f>IF(HLOOKUP($BT612,Prisudvikling!$CC$7:$KP$63,AU$3)&gt;0,HLOOKUP($BT612,Prisudvikling!$CC$7:$KP$63,AU$3),"")</f>
        <v xml:space="preserve"> </v>
      </c>
      <c r="AV612" s="113" t="str">
        <f>IF(HLOOKUP($BT612,Prisudvikling!$CC$7:$KP$63,AV$3)&gt;0,HLOOKUP($BT612,Prisudvikling!$CC$7:$KP$63,AV$3),"")</f>
        <v/>
      </c>
      <c r="AW612" s="113" t="str">
        <f>IF(HLOOKUP($BT612,Prisudvikling!$CC$7:$KP$63,AW$3)&gt;0,HLOOKUP($BT612,Prisudvikling!$CC$7:$KP$63,AW$3),"")</f>
        <v/>
      </c>
      <c r="AX612" s="113" t="str">
        <f>IF(HLOOKUP($BT612,Prisudvikling!$CC$7:$KP$63,AX$3)&gt;0,HLOOKUP($BT612,Prisudvikling!$CC$7:$KP$63,AX$3),"")</f>
        <v xml:space="preserve"> </v>
      </c>
      <c r="BT612">
        <f t="shared" si="34"/>
        <v>289</v>
      </c>
    </row>
    <row r="613" spans="1:72" x14ac:dyDescent="0.2">
      <c r="A613" s="82">
        <f>IF(HLOOKUP($BT613,Prisudvikling!$CC$7:$KP$63,D$3)&gt;0,YEAR(C613),0)</f>
        <v>0</v>
      </c>
      <c r="B613" s="82">
        <f>IF(HLOOKUP($BT613,Prisudvikling!$CC$7:$KP$63,D$3)&gt;0,MONTH(C613),0)</f>
        <v>0</v>
      </c>
      <c r="C613" s="65" t="str">
        <f>IF(HLOOKUP($BT613,Prisudvikling!$CC$7:$KP$63,D$3)&gt;0,HLOOKUP($BT613,Prisudvikling!$CC$7:$KP$63,C$3),"")</f>
        <v/>
      </c>
      <c r="D613" s="105" t="str">
        <f>IF(HLOOKUP($BT613,Prisudvikling!$CC$7:$KP$63,D$3)&gt;0,HLOOKUP($BT613,Prisudvikling!$CC$7:$KP$63,D$3),"")</f>
        <v/>
      </c>
      <c r="E613" s="105" t="str">
        <f>IF(HLOOKUP($BT613,Prisudvikling!$CC$7:$KP$63,E$3)&gt;0,HLOOKUP($BT613,Prisudvikling!$CC$7:$KP$63,E$3),"")</f>
        <v/>
      </c>
      <c r="F613" s="105" t="str">
        <f>IF(HLOOKUP($BT613,Prisudvikling!$CC$7:$KP$63,F$3)&gt;0,HLOOKUP($BT613,Prisudvikling!$CC$7:$KP$63,F$3),"")</f>
        <v/>
      </c>
      <c r="G613" s="105" t="str">
        <f>IF(HLOOKUP($BT613,Prisudvikling!$CC$7:$KP$63,G$3)&gt;0,HLOOKUP($BT613,Prisudvikling!$CC$7:$KP$63,G$3),"")</f>
        <v/>
      </c>
      <c r="H613" s="105" t="str">
        <f>IF(HLOOKUP($BT613,Prisudvikling!$CC$7:$KP$63,H$3)&gt;0,HLOOKUP($BT613,Prisudvikling!$CC$7:$KP$63,H$3),"")</f>
        <v/>
      </c>
      <c r="I613" s="105" t="str">
        <f>IF(HLOOKUP($BT613,Prisudvikling!$CC$7:$KP$63,I$3)&gt;0,HLOOKUP($BT613,Prisudvikling!$CC$7:$KP$63,I$3),"")</f>
        <v/>
      </c>
      <c r="J613" s="105" t="str">
        <f>IF(HLOOKUP($BT613,Prisudvikling!$CC$7:$KP$63,J$3)&gt;0,HLOOKUP($BT613,Prisudvikling!$CC$7:$KP$63,J$3),"")</f>
        <v/>
      </c>
      <c r="K613" s="105" t="str">
        <f>IF(HLOOKUP($BT613,Prisudvikling!$CC$7:$KP$63,K$3)&gt;0,HLOOKUP($BT613,Prisudvikling!$CC$7:$KP$63,K$3),"")</f>
        <v/>
      </c>
      <c r="L613" s="105" t="str">
        <f>IF(HLOOKUP($BT613,Prisudvikling!$CC$7:$KP$63,L$3)&gt;0,HLOOKUP($BT613,Prisudvikling!$CC$7:$KP$63,L$3),"")</f>
        <v/>
      </c>
      <c r="M613" s="105" t="str">
        <f>IF(HLOOKUP($BT613,Prisudvikling!$CC$7:$KP$63,M$3)&gt;0,HLOOKUP($BT613,Prisudvikling!$CC$7:$KP$63,M$3),"")</f>
        <v/>
      </c>
      <c r="N613" s="105" t="str">
        <f>IF(HLOOKUP($BT613,Prisudvikling!$CC$7:$KP$63,N$3)&gt;0,HLOOKUP($BT613,Prisudvikling!$CC$7:$KP$63,N$3),"")</f>
        <v/>
      </c>
      <c r="O613" s="105" t="str">
        <f>IF(HLOOKUP($BT613,Prisudvikling!$CC$7:$KP$63,O$3)&gt;0,HLOOKUP($BT613,Prisudvikling!$CC$7:$KP$63,O$3),"")</f>
        <v/>
      </c>
      <c r="P613" s="105" t="str">
        <f>IF(HLOOKUP($BT613,Prisudvikling!$CC$7:$KP$63,P$3)&gt;0,HLOOKUP($BT613,Prisudvikling!$CC$7:$KP$63,P$3),"")</f>
        <v/>
      </c>
      <c r="Q613" s="105" t="str">
        <f>IF(HLOOKUP($BT613,Prisudvikling!$CC$7:$KP$63,Q$3)&gt;0,HLOOKUP($BT613,Prisudvikling!$CC$7:$KP$63,Q$3),"")</f>
        <v/>
      </c>
      <c r="R613" s="105" t="str">
        <f>IF(HLOOKUP($BT613,Prisudvikling!$CC$7:$KP$63,R$3)&gt;0,HLOOKUP($BT613,Prisudvikling!$CC$7:$KP$63,R$3),"")</f>
        <v/>
      </c>
      <c r="S613" s="105" t="str">
        <f>IF(HLOOKUP($BT613,Prisudvikling!$CC$7:$KP$63,S$3)&gt;0,HLOOKUP($BT613,Prisudvikling!$CC$7:$KP$63,S$3),"")</f>
        <v/>
      </c>
      <c r="T613" s="105" t="str">
        <f>IF(HLOOKUP($BT613,Prisudvikling!$CC$7:$KP$63,T$3)&gt;0,HLOOKUP($BT613,Prisudvikling!$CC$7:$KP$63,T$3),"")</f>
        <v/>
      </c>
      <c r="U613" s="105" t="str">
        <f>IF(HLOOKUP($BT613,Prisudvikling!$CC$7:$KP$63,U$3)&gt;0,HLOOKUP($BT613,Prisudvikling!$CC$7:$KP$63,U$3),"")</f>
        <v/>
      </c>
      <c r="V613" s="105" t="str">
        <f>IF(HLOOKUP($BT613,Prisudvikling!$CC$7:$KP$63,V$3)&gt;0,HLOOKUP($BT613,Prisudvikling!$CC$7:$KP$63,V$3),"")</f>
        <v/>
      </c>
      <c r="W613" s="105" t="str">
        <f>IF(HLOOKUP($BT613,Prisudvikling!$CC$7:$KP$63,W$3)&gt;0,HLOOKUP($BT613,Prisudvikling!$CC$7:$KP$63,W$3),"")</f>
        <v/>
      </c>
      <c r="X613" s="32" t="str">
        <f>IF(HLOOKUP($BT613,Prisudvikling!$CC$7:$KP$63,X$3)&gt;0,HLOOKUP($BT613,Prisudvikling!$CC$7:$KP$63,X$3),"")</f>
        <v/>
      </c>
      <c r="Y613" s="32" t="str">
        <f>IF(HLOOKUP($BT613,Prisudvikling!$CC$7:$KP$63,Y$3)&gt;0,HLOOKUP($BT613,Prisudvikling!$CC$7:$KP$63,Y$3),"")</f>
        <v/>
      </c>
      <c r="Z613" s="32" t="str">
        <f>IF(HLOOKUP($BT613,Prisudvikling!$CC$7:$KP$63,Z$3)&gt;0,HLOOKUP($BT613,Prisudvikling!$CC$7:$KP$63,Z$3),"")</f>
        <v/>
      </c>
      <c r="AA613" s="32" t="str">
        <f>IF(HLOOKUP($BT613,Prisudvikling!$CC$7:$KP$63,AA$3)&gt;0,HLOOKUP($BT613,Prisudvikling!$CC$7:$KP$63,AA$3),"")</f>
        <v/>
      </c>
      <c r="AB613" s="32" t="str">
        <f>IF(HLOOKUP($BT613,Prisudvikling!$CC$7:$KP$63,AB$3)&gt;0,HLOOKUP($BT613,Prisudvikling!$CC$7:$KP$63,AB$3),"")</f>
        <v/>
      </c>
      <c r="AC613" s="32" t="str">
        <f>IF(HLOOKUP($BT613,Prisudvikling!$CC$7:$KP$63,AC$3)&gt;0,HLOOKUP($BT613,Prisudvikling!$CC$7:$KP$63,AC$3),"")</f>
        <v/>
      </c>
      <c r="AD613" s="32" t="str">
        <f>IF(HLOOKUP($BT613,Prisudvikling!$CC$7:$KP$63,AD$3)&gt;0,HLOOKUP($BT613,Prisudvikling!$CC$7:$KP$63,AD$3),"")</f>
        <v/>
      </c>
      <c r="AE613" s="32" t="str">
        <f>IF(HLOOKUP($BT613,Prisudvikling!$CC$7:$KP$63,AE$3)&gt;0,HLOOKUP($BT613,Prisudvikling!$CC$7:$KP$63,AE$3),"")</f>
        <v/>
      </c>
      <c r="AF613" s="32" t="str">
        <f>IF(HLOOKUP($BT613,Prisudvikling!$CC$7:$KP$63,AF$3)&gt;0,HLOOKUP($BT613,Prisudvikling!$CC$7:$KP$63,AF$3),"")</f>
        <v xml:space="preserve"> </v>
      </c>
      <c r="AG613" s="32" t="str">
        <f>IF(HLOOKUP($BT613,Prisudvikling!$CC$7:$KP$63,AG$3)&gt;0,HLOOKUP($BT613,Prisudvikling!$CC$7:$KP$63,AG$3),"")</f>
        <v xml:space="preserve"> </v>
      </c>
      <c r="AH613" s="32" t="str">
        <f>IF(HLOOKUP($BT613,Prisudvikling!$CC$7:$KP$63,AH$3)&gt;0,HLOOKUP($BT613,Prisudvikling!$CC$7:$KP$63,AH$3),"")</f>
        <v xml:space="preserve"> </v>
      </c>
      <c r="AI613" s="32" t="str">
        <f>IF(HLOOKUP($BT613,Prisudvikling!$CC$7:$KP$63,AI$3)&gt;0,HLOOKUP($BT613,Prisudvikling!$CC$7:$KP$63,AI$3),"")</f>
        <v xml:space="preserve"> </v>
      </c>
      <c r="AJ613" s="32" t="str">
        <f>IF(HLOOKUP($BT613,Prisudvikling!$CC$7:$KP$63,AJ$3)&gt;0,HLOOKUP($BT613,Prisudvikling!$CC$7:$KP$63,AJ$3),"")</f>
        <v xml:space="preserve"> </v>
      </c>
      <c r="AK613" s="32" t="str">
        <f>IF(HLOOKUP($BT613,Prisudvikling!$CC$7:$KP$63,AK$3)&gt;0,HLOOKUP($BT613,Prisudvikling!$CC$7:$KP$63,AK$3),"")</f>
        <v xml:space="preserve"> </v>
      </c>
      <c r="AL613" s="32" t="str">
        <f>IF(HLOOKUP($BT613,Prisudvikling!$CC$7:$KP$63,AL$3)&gt;0,HLOOKUP($BT613,Prisudvikling!$CC$7:$KP$63,AL$3),"")</f>
        <v/>
      </c>
      <c r="AM613" s="32" t="str">
        <f>IF(HLOOKUP($BT613,Prisudvikling!$CC$7:$KP$63,AM$3)&gt;0,HLOOKUP($BT613,Prisudvikling!$CC$7:$KP$63,AM$3),"")</f>
        <v/>
      </c>
      <c r="AN613" s="113" t="str">
        <f>IF(HLOOKUP($BT613,Prisudvikling!$CC$7:$KP$63,AN$3)&gt;0,HLOOKUP($BT613,Prisudvikling!$CC$7:$KP$63,AN$3),"")</f>
        <v/>
      </c>
      <c r="AO613" s="113" t="str">
        <f>IF(HLOOKUP($BT613,Prisudvikling!$CC$7:$KP$63,AO$3)&gt;0,HLOOKUP($BT613,Prisudvikling!$CC$7:$KP$63,AO$3),"")</f>
        <v xml:space="preserve"> </v>
      </c>
      <c r="AP613" s="113" t="str">
        <f>IF(HLOOKUP($BT613,Prisudvikling!$CC$7:$KP$63,AP$3)&gt;0,HLOOKUP($BT613,Prisudvikling!$CC$7:$KP$63,AP$3),"")</f>
        <v/>
      </c>
      <c r="AQ613" s="113" t="str">
        <f>IF(HLOOKUP($BT613,Prisudvikling!$CC$7:$KP$63,AQ$3)&gt;0,HLOOKUP($BT613,Prisudvikling!$CC$7:$KP$63,AQ$3),"")</f>
        <v/>
      </c>
      <c r="AR613" s="113" t="str">
        <f>IF(HLOOKUP($BT613,Prisudvikling!$CC$7:$KP$63,AR$3)&gt;0,HLOOKUP($BT613,Prisudvikling!$CC$7:$KP$63,AR$3),"")</f>
        <v xml:space="preserve"> </v>
      </c>
      <c r="AS613" s="113" t="str">
        <f>IF(HLOOKUP($BT613,Prisudvikling!$CC$7:$KP$63,AS$3)&gt;0,HLOOKUP($BT613,Prisudvikling!$CC$7:$KP$63,AS$3),"")</f>
        <v/>
      </c>
      <c r="AT613" s="113" t="str">
        <f>IF(HLOOKUP($BT613,Prisudvikling!$CC$7:$KP$63,AT$3)&gt;0,HLOOKUP($BT613,Prisudvikling!$CC$7:$KP$63,AT$3),"")</f>
        <v/>
      </c>
      <c r="AU613" s="113" t="str">
        <f>IF(HLOOKUP($BT613,Prisudvikling!$CC$7:$KP$63,AU$3)&gt;0,HLOOKUP($BT613,Prisudvikling!$CC$7:$KP$63,AU$3),"")</f>
        <v xml:space="preserve"> </v>
      </c>
      <c r="AV613" s="113" t="str">
        <f>IF(HLOOKUP($BT613,Prisudvikling!$CC$7:$KP$63,AV$3)&gt;0,HLOOKUP($BT613,Prisudvikling!$CC$7:$KP$63,AV$3),"")</f>
        <v/>
      </c>
      <c r="AW613" s="113" t="str">
        <f>IF(HLOOKUP($BT613,Prisudvikling!$CC$7:$KP$63,AW$3)&gt;0,HLOOKUP($BT613,Prisudvikling!$CC$7:$KP$63,AW$3),"")</f>
        <v/>
      </c>
      <c r="AX613" s="113" t="str">
        <f>IF(HLOOKUP($BT613,Prisudvikling!$CC$7:$KP$63,AX$3)&gt;0,HLOOKUP($BT613,Prisudvikling!$CC$7:$KP$63,AX$3),"")</f>
        <v xml:space="preserve"> </v>
      </c>
      <c r="BT613">
        <f t="shared" si="34"/>
        <v>290</v>
      </c>
    </row>
    <row r="614" spans="1:72" x14ac:dyDescent="0.2">
      <c r="A614" s="82">
        <f>IF(HLOOKUP($BT614,Prisudvikling!$CC$7:$KP$63,D$3)&gt;0,YEAR(C614),0)</f>
        <v>0</v>
      </c>
      <c r="B614" s="82">
        <f>IF(HLOOKUP($BT614,Prisudvikling!$CC$7:$KP$63,D$3)&gt;0,MONTH(C614),0)</f>
        <v>0</v>
      </c>
      <c r="C614" s="65" t="str">
        <f>IF(HLOOKUP($BT614,Prisudvikling!$CC$7:$KP$63,D$3)&gt;0,HLOOKUP($BT614,Prisudvikling!$CC$7:$KP$63,C$3),"")</f>
        <v/>
      </c>
      <c r="D614" s="105" t="str">
        <f>IF(HLOOKUP($BT614,Prisudvikling!$CC$7:$KP$63,D$3)&gt;0,HLOOKUP($BT614,Prisudvikling!$CC$7:$KP$63,D$3),"")</f>
        <v/>
      </c>
      <c r="E614" s="105" t="str">
        <f>IF(HLOOKUP($BT614,Prisudvikling!$CC$7:$KP$63,E$3)&gt;0,HLOOKUP($BT614,Prisudvikling!$CC$7:$KP$63,E$3),"")</f>
        <v/>
      </c>
      <c r="F614" s="105" t="str">
        <f>IF(HLOOKUP($BT614,Prisudvikling!$CC$7:$KP$63,F$3)&gt;0,HLOOKUP($BT614,Prisudvikling!$CC$7:$KP$63,F$3),"")</f>
        <v/>
      </c>
      <c r="G614" s="105" t="str">
        <f>IF(HLOOKUP($BT614,Prisudvikling!$CC$7:$KP$63,G$3)&gt;0,HLOOKUP($BT614,Prisudvikling!$CC$7:$KP$63,G$3),"")</f>
        <v/>
      </c>
      <c r="H614" s="105" t="str">
        <f>IF(HLOOKUP($BT614,Prisudvikling!$CC$7:$KP$63,H$3)&gt;0,HLOOKUP($BT614,Prisudvikling!$CC$7:$KP$63,H$3),"")</f>
        <v/>
      </c>
      <c r="I614" s="105" t="str">
        <f>IF(HLOOKUP($BT614,Prisudvikling!$CC$7:$KP$63,I$3)&gt;0,HLOOKUP($BT614,Prisudvikling!$CC$7:$KP$63,I$3),"")</f>
        <v/>
      </c>
      <c r="J614" s="105" t="str">
        <f>IF(HLOOKUP($BT614,Prisudvikling!$CC$7:$KP$63,J$3)&gt;0,HLOOKUP($BT614,Prisudvikling!$CC$7:$KP$63,J$3),"")</f>
        <v/>
      </c>
      <c r="K614" s="105" t="str">
        <f>IF(HLOOKUP($BT614,Prisudvikling!$CC$7:$KP$63,K$3)&gt;0,HLOOKUP($BT614,Prisudvikling!$CC$7:$KP$63,K$3),"")</f>
        <v/>
      </c>
      <c r="L614" s="105" t="str">
        <f>IF(HLOOKUP($BT614,Prisudvikling!$CC$7:$KP$63,L$3)&gt;0,HLOOKUP($BT614,Prisudvikling!$CC$7:$KP$63,L$3),"")</f>
        <v/>
      </c>
      <c r="M614" s="105" t="str">
        <f>IF(HLOOKUP($BT614,Prisudvikling!$CC$7:$KP$63,M$3)&gt;0,HLOOKUP($BT614,Prisudvikling!$CC$7:$KP$63,M$3),"")</f>
        <v/>
      </c>
      <c r="N614" s="105" t="str">
        <f>IF(HLOOKUP($BT614,Prisudvikling!$CC$7:$KP$63,N$3)&gt;0,HLOOKUP($BT614,Prisudvikling!$CC$7:$KP$63,N$3),"")</f>
        <v/>
      </c>
      <c r="O614" s="105" t="str">
        <f>IF(HLOOKUP($BT614,Prisudvikling!$CC$7:$KP$63,O$3)&gt;0,HLOOKUP($BT614,Prisudvikling!$CC$7:$KP$63,O$3),"")</f>
        <v/>
      </c>
      <c r="P614" s="105" t="str">
        <f>IF(HLOOKUP($BT614,Prisudvikling!$CC$7:$KP$63,P$3)&gt;0,HLOOKUP($BT614,Prisudvikling!$CC$7:$KP$63,P$3),"")</f>
        <v/>
      </c>
      <c r="Q614" s="105" t="str">
        <f>IF(HLOOKUP($BT614,Prisudvikling!$CC$7:$KP$63,Q$3)&gt;0,HLOOKUP($BT614,Prisudvikling!$CC$7:$KP$63,Q$3),"")</f>
        <v/>
      </c>
      <c r="R614" s="105" t="str">
        <f>IF(HLOOKUP($BT614,Prisudvikling!$CC$7:$KP$63,R$3)&gt;0,HLOOKUP($BT614,Prisudvikling!$CC$7:$KP$63,R$3),"")</f>
        <v/>
      </c>
      <c r="S614" s="105" t="str">
        <f>IF(HLOOKUP($BT614,Prisudvikling!$CC$7:$KP$63,S$3)&gt;0,HLOOKUP($BT614,Prisudvikling!$CC$7:$KP$63,S$3),"")</f>
        <v/>
      </c>
      <c r="T614" s="105" t="str">
        <f>IF(HLOOKUP($BT614,Prisudvikling!$CC$7:$KP$63,T$3)&gt;0,HLOOKUP($BT614,Prisudvikling!$CC$7:$KP$63,T$3),"")</f>
        <v/>
      </c>
      <c r="U614" s="105" t="str">
        <f>IF(HLOOKUP($BT614,Prisudvikling!$CC$7:$KP$63,U$3)&gt;0,HLOOKUP($BT614,Prisudvikling!$CC$7:$KP$63,U$3),"")</f>
        <v/>
      </c>
      <c r="V614" s="105" t="str">
        <f>IF(HLOOKUP($BT614,Prisudvikling!$CC$7:$KP$63,V$3)&gt;0,HLOOKUP($BT614,Prisudvikling!$CC$7:$KP$63,V$3),"")</f>
        <v/>
      </c>
      <c r="W614" s="105" t="str">
        <f>IF(HLOOKUP($BT614,Prisudvikling!$CC$7:$KP$63,W$3)&gt;0,HLOOKUP($BT614,Prisudvikling!$CC$7:$KP$63,W$3),"")</f>
        <v/>
      </c>
      <c r="X614" s="32" t="str">
        <f>IF(HLOOKUP($BT614,Prisudvikling!$CC$7:$KP$63,X$3)&gt;0,HLOOKUP($BT614,Prisudvikling!$CC$7:$KP$63,X$3),"")</f>
        <v/>
      </c>
      <c r="Y614" s="32" t="str">
        <f>IF(HLOOKUP($BT614,Prisudvikling!$CC$7:$KP$63,Y$3)&gt;0,HLOOKUP($BT614,Prisudvikling!$CC$7:$KP$63,Y$3),"")</f>
        <v/>
      </c>
      <c r="Z614" s="32" t="str">
        <f>IF(HLOOKUP($BT614,Prisudvikling!$CC$7:$KP$63,Z$3)&gt;0,HLOOKUP($BT614,Prisudvikling!$CC$7:$KP$63,Z$3),"")</f>
        <v/>
      </c>
      <c r="AA614" s="32" t="str">
        <f>IF(HLOOKUP($BT614,Prisudvikling!$CC$7:$KP$63,AA$3)&gt;0,HLOOKUP($BT614,Prisudvikling!$CC$7:$KP$63,AA$3),"")</f>
        <v/>
      </c>
      <c r="AB614" s="32" t="str">
        <f>IF(HLOOKUP($BT614,Prisudvikling!$CC$7:$KP$63,AB$3)&gt;0,HLOOKUP($BT614,Prisudvikling!$CC$7:$KP$63,AB$3),"")</f>
        <v/>
      </c>
      <c r="AC614" s="32" t="str">
        <f>IF(HLOOKUP($BT614,Prisudvikling!$CC$7:$KP$63,AC$3)&gt;0,HLOOKUP($BT614,Prisudvikling!$CC$7:$KP$63,AC$3),"")</f>
        <v/>
      </c>
      <c r="AD614" s="32" t="str">
        <f>IF(HLOOKUP($BT614,Prisudvikling!$CC$7:$KP$63,AD$3)&gt;0,HLOOKUP($BT614,Prisudvikling!$CC$7:$KP$63,AD$3),"")</f>
        <v/>
      </c>
      <c r="AE614" s="32" t="str">
        <f>IF(HLOOKUP($BT614,Prisudvikling!$CC$7:$KP$63,AE$3)&gt;0,HLOOKUP($BT614,Prisudvikling!$CC$7:$KP$63,AE$3),"")</f>
        <v/>
      </c>
      <c r="AF614" s="32" t="str">
        <f>IF(HLOOKUP($BT614,Prisudvikling!$CC$7:$KP$63,AF$3)&gt;0,HLOOKUP($BT614,Prisudvikling!$CC$7:$KP$63,AF$3),"")</f>
        <v xml:space="preserve"> </v>
      </c>
      <c r="AG614" s="32" t="str">
        <f>IF(HLOOKUP($BT614,Prisudvikling!$CC$7:$KP$63,AG$3)&gt;0,HLOOKUP($BT614,Prisudvikling!$CC$7:$KP$63,AG$3),"")</f>
        <v xml:space="preserve"> </v>
      </c>
      <c r="AH614" s="32" t="str">
        <f>IF(HLOOKUP($BT614,Prisudvikling!$CC$7:$KP$63,AH$3)&gt;0,HLOOKUP($BT614,Prisudvikling!$CC$7:$KP$63,AH$3),"")</f>
        <v xml:space="preserve"> </v>
      </c>
      <c r="AI614" s="32" t="str">
        <f>IF(HLOOKUP($BT614,Prisudvikling!$CC$7:$KP$63,AI$3)&gt;0,HLOOKUP($BT614,Prisudvikling!$CC$7:$KP$63,AI$3),"")</f>
        <v xml:space="preserve"> </v>
      </c>
      <c r="AJ614" s="32" t="str">
        <f>IF(HLOOKUP($BT614,Prisudvikling!$CC$7:$KP$63,AJ$3)&gt;0,HLOOKUP($BT614,Prisudvikling!$CC$7:$KP$63,AJ$3),"")</f>
        <v xml:space="preserve"> </v>
      </c>
      <c r="AK614" s="32" t="str">
        <f>IF(HLOOKUP($BT614,Prisudvikling!$CC$7:$KP$63,AK$3)&gt;0,HLOOKUP($BT614,Prisudvikling!$CC$7:$KP$63,AK$3),"")</f>
        <v xml:space="preserve"> </v>
      </c>
      <c r="AL614" s="32" t="str">
        <f>IF(HLOOKUP($BT614,Prisudvikling!$CC$7:$KP$63,AL$3)&gt;0,HLOOKUP($BT614,Prisudvikling!$CC$7:$KP$63,AL$3),"")</f>
        <v/>
      </c>
      <c r="AM614" s="32" t="str">
        <f>IF(HLOOKUP($BT614,Prisudvikling!$CC$7:$KP$63,AM$3)&gt;0,HLOOKUP($BT614,Prisudvikling!$CC$7:$KP$63,AM$3),"")</f>
        <v/>
      </c>
      <c r="AN614" s="113" t="str">
        <f>IF(HLOOKUP($BT614,Prisudvikling!$CC$7:$KP$63,AN$3)&gt;0,HLOOKUP($BT614,Prisudvikling!$CC$7:$KP$63,AN$3),"")</f>
        <v/>
      </c>
      <c r="AO614" s="113" t="str">
        <f>IF(HLOOKUP($BT614,Prisudvikling!$CC$7:$KP$63,AO$3)&gt;0,HLOOKUP($BT614,Prisudvikling!$CC$7:$KP$63,AO$3),"")</f>
        <v xml:space="preserve"> </v>
      </c>
      <c r="AP614" s="113" t="str">
        <f>IF(HLOOKUP($BT614,Prisudvikling!$CC$7:$KP$63,AP$3)&gt;0,HLOOKUP($BT614,Prisudvikling!$CC$7:$KP$63,AP$3),"")</f>
        <v/>
      </c>
      <c r="AQ614" s="113" t="str">
        <f>IF(HLOOKUP($BT614,Prisudvikling!$CC$7:$KP$63,AQ$3)&gt;0,HLOOKUP($BT614,Prisudvikling!$CC$7:$KP$63,AQ$3),"")</f>
        <v/>
      </c>
      <c r="AR614" s="113" t="str">
        <f>IF(HLOOKUP($BT614,Prisudvikling!$CC$7:$KP$63,AR$3)&gt;0,HLOOKUP($BT614,Prisudvikling!$CC$7:$KP$63,AR$3),"")</f>
        <v xml:space="preserve"> </v>
      </c>
      <c r="AS614" s="113" t="str">
        <f>IF(HLOOKUP($BT614,Prisudvikling!$CC$7:$KP$63,AS$3)&gt;0,HLOOKUP($BT614,Prisudvikling!$CC$7:$KP$63,AS$3),"")</f>
        <v/>
      </c>
      <c r="AT614" s="113" t="str">
        <f>IF(HLOOKUP($BT614,Prisudvikling!$CC$7:$KP$63,AT$3)&gt;0,HLOOKUP($BT614,Prisudvikling!$CC$7:$KP$63,AT$3),"")</f>
        <v/>
      </c>
      <c r="AU614" s="113" t="str">
        <f>IF(HLOOKUP($BT614,Prisudvikling!$CC$7:$KP$63,AU$3)&gt;0,HLOOKUP($BT614,Prisudvikling!$CC$7:$KP$63,AU$3),"")</f>
        <v xml:space="preserve"> </v>
      </c>
      <c r="AV614" s="113" t="str">
        <f>IF(HLOOKUP($BT614,Prisudvikling!$CC$7:$KP$63,AV$3)&gt;0,HLOOKUP($BT614,Prisudvikling!$CC$7:$KP$63,AV$3),"")</f>
        <v/>
      </c>
      <c r="AW614" s="113" t="str">
        <f>IF(HLOOKUP($BT614,Prisudvikling!$CC$7:$KP$63,AW$3)&gt;0,HLOOKUP($BT614,Prisudvikling!$CC$7:$KP$63,AW$3),"")</f>
        <v/>
      </c>
      <c r="AX614" s="113" t="str">
        <f>IF(HLOOKUP($BT614,Prisudvikling!$CC$7:$KP$63,AX$3)&gt;0,HLOOKUP($BT614,Prisudvikling!$CC$7:$KP$63,AX$3),"")</f>
        <v xml:space="preserve"> </v>
      </c>
      <c r="BT614">
        <f t="shared" si="34"/>
        <v>291</v>
      </c>
    </row>
    <row r="615" spans="1:72" x14ac:dyDescent="0.2">
      <c r="A615" s="82">
        <f>IF(HLOOKUP($BT615,Prisudvikling!$CC$7:$KP$63,D$3)&gt;0,YEAR(C615),0)</f>
        <v>0</v>
      </c>
      <c r="B615" s="82">
        <f>IF(HLOOKUP($BT615,Prisudvikling!$CC$7:$KP$63,D$3)&gt;0,MONTH(C615),0)</f>
        <v>0</v>
      </c>
      <c r="C615" s="65" t="str">
        <f>IF(HLOOKUP($BT615,Prisudvikling!$CC$7:$KP$63,D$3)&gt;0,HLOOKUP($BT615,Prisudvikling!$CC$7:$KP$63,C$3),"")</f>
        <v/>
      </c>
      <c r="D615" s="105" t="str">
        <f>IF(HLOOKUP($BT615,Prisudvikling!$CC$7:$KP$63,D$3)&gt;0,HLOOKUP($BT615,Prisudvikling!$CC$7:$KP$63,D$3),"")</f>
        <v/>
      </c>
      <c r="E615" s="105" t="str">
        <f>IF(HLOOKUP($BT615,Prisudvikling!$CC$7:$KP$63,E$3)&gt;0,HLOOKUP($BT615,Prisudvikling!$CC$7:$KP$63,E$3),"")</f>
        <v/>
      </c>
      <c r="F615" s="105" t="str">
        <f>IF(HLOOKUP($BT615,Prisudvikling!$CC$7:$KP$63,F$3)&gt;0,HLOOKUP($BT615,Prisudvikling!$CC$7:$KP$63,F$3),"")</f>
        <v/>
      </c>
      <c r="G615" s="105" t="str">
        <f>IF(HLOOKUP($BT615,Prisudvikling!$CC$7:$KP$63,G$3)&gt;0,HLOOKUP($BT615,Prisudvikling!$CC$7:$KP$63,G$3),"")</f>
        <v/>
      </c>
      <c r="H615" s="105" t="str">
        <f>IF(HLOOKUP($BT615,Prisudvikling!$CC$7:$KP$63,H$3)&gt;0,HLOOKUP($BT615,Prisudvikling!$CC$7:$KP$63,H$3),"")</f>
        <v/>
      </c>
      <c r="I615" s="105" t="str">
        <f>IF(HLOOKUP($BT615,Prisudvikling!$CC$7:$KP$63,I$3)&gt;0,HLOOKUP($BT615,Prisudvikling!$CC$7:$KP$63,I$3),"")</f>
        <v/>
      </c>
      <c r="J615" s="105" t="str">
        <f>IF(HLOOKUP($BT615,Prisudvikling!$CC$7:$KP$63,J$3)&gt;0,HLOOKUP($BT615,Prisudvikling!$CC$7:$KP$63,J$3),"")</f>
        <v/>
      </c>
      <c r="K615" s="105" t="str">
        <f>IF(HLOOKUP($BT615,Prisudvikling!$CC$7:$KP$63,K$3)&gt;0,HLOOKUP($BT615,Prisudvikling!$CC$7:$KP$63,K$3),"")</f>
        <v/>
      </c>
      <c r="L615" s="105" t="str">
        <f>IF(HLOOKUP($BT615,Prisudvikling!$CC$7:$KP$63,L$3)&gt;0,HLOOKUP($BT615,Prisudvikling!$CC$7:$KP$63,L$3),"")</f>
        <v/>
      </c>
      <c r="M615" s="105" t="str">
        <f>IF(HLOOKUP($BT615,Prisudvikling!$CC$7:$KP$63,M$3)&gt;0,HLOOKUP($BT615,Prisudvikling!$CC$7:$KP$63,M$3),"")</f>
        <v/>
      </c>
      <c r="N615" s="105" t="str">
        <f>IF(HLOOKUP($BT615,Prisudvikling!$CC$7:$KP$63,N$3)&gt;0,HLOOKUP($BT615,Prisudvikling!$CC$7:$KP$63,N$3),"")</f>
        <v/>
      </c>
      <c r="O615" s="105" t="str">
        <f>IF(HLOOKUP($BT615,Prisudvikling!$CC$7:$KP$63,O$3)&gt;0,HLOOKUP($BT615,Prisudvikling!$CC$7:$KP$63,O$3),"")</f>
        <v/>
      </c>
      <c r="P615" s="105" t="str">
        <f>IF(HLOOKUP($BT615,Prisudvikling!$CC$7:$KP$63,P$3)&gt;0,HLOOKUP($BT615,Prisudvikling!$CC$7:$KP$63,P$3),"")</f>
        <v/>
      </c>
      <c r="Q615" s="105" t="str">
        <f>IF(HLOOKUP($BT615,Prisudvikling!$CC$7:$KP$63,Q$3)&gt;0,HLOOKUP($BT615,Prisudvikling!$CC$7:$KP$63,Q$3),"")</f>
        <v/>
      </c>
      <c r="R615" s="105" t="str">
        <f>IF(HLOOKUP($BT615,Prisudvikling!$CC$7:$KP$63,R$3)&gt;0,HLOOKUP($BT615,Prisudvikling!$CC$7:$KP$63,R$3),"")</f>
        <v/>
      </c>
      <c r="S615" s="105" t="str">
        <f>IF(HLOOKUP($BT615,Prisudvikling!$CC$7:$KP$63,S$3)&gt;0,HLOOKUP($BT615,Prisudvikling!$CC$7:$KP$63,S$3),"")</f>
        <v/>
      </c>
      <c r="T615" s="105" t="str">
        <f>IF(HLOOKUP($BT615,Prisudvikling!$CC$7:$KP$63,T$3)&gt;0,HLOOKUP($BT615,Prisudvikling!$CC$7:$KP$63,T$3),"")</f>
        <v/>
      </c>
      <c r="U615" s="105" t="str">
        <f>IF(HLOOKUP($BT615,Prisudvikling!$CC$7:$KP$63,U$3)&gt;0,HLOOKUP($BT615,Prisudvikling!$CC$7:$KP$63,U$3),"")</f>
        <v/>
      </c>
      <c r="V615" s="105" t="str">
        <f>IF(HLOOKUP($BT615,Prisudvikling!$CC$7:$KP$63,V$3)&gt;0,HLOOKUP($BT615,Prisudvikling!$CC$7:$KP$63,V$3),"")</f>
        <v/>
      </c>
      <c r="W615" s="105" t="str">
        <f>IF(HLOOKUP($BT615,Prisudvikling!$CC$7:$KP$63,W$3)&gt;0,HLOOKUP($BT615,Prisudvikling!$CC$7:$KP$63,W$3),"")</f>
        <v/>
      </c>
      <c r="X615" s="32" t="str">
        <f>IF(HLOOKUP($BT615,Prisudvikling!$CC$7:$KP$63,X$3)&gt;0,HLOOKUP($BT615,Prisudvikling!$CC$7:$KP$63,X$3),"")</f>
        <v/>
      </c>
      <c r="Y615" s="32" t="str">
        <f>IF(HLOOKUP($BT615,Prisudvikling!$CC$7:$KP$63,Y$3)&gt;0,HLOOKUP($BT615,Prisudvikling!$CC$7:$KP$63,Y$3),"")</f>
        <v/>
      </c>
      <c r="Z615" s="32" t="str">
        <f>IF(HLOOKUP($BT615,Prisudvikling!$CC$7:$KP$63,Z$3)&gt;0,HLOOKUP($BT615,Prisudvikling!$CC$7:$KP$63,Z$3),"")</f>
        <v/>
      </c>
      <c r="AA615" s="32" t="str">
        <f>IF(HLOOKUP($BT615,Prisudvikling!$CC$7:$KP$63,AA$3)&gt;0,HLOOKUP($BT615,Prisudvikling!$CC$7:$KP$63,AA$3),"")</f>
        <v/>
      </c>
      <c r="AB615" s="32" t="str">
        <f>IF(HLOOKUP($BT615,Prisudvikling!$CC$7:$KP$63,AB$3)&gt;0,HLOOKUP($BT615,Prisudvikling!$CC$7:$KP$63,AB$3),"")</f>
        <v/>
      </c>
      <c r="AC615" s="32" t="str">
        <f>IF(HLOOKUP($BT615,Prisudvikling!$CC$7:$KP$63,AC$3)&gt;0,HLOOKUP($BT615,Prisudvikling!$CC$7:$KP$63,AC$3),"")</f>
        <v/>
      </c>
      <c r="AD615" s="32" t="str">
        <f>IF(HLOOKUP($BT615,Prisudvikling!$CC$7:$KP$63,AD$3)&gt;0,HLOOKUP($BT615,Prisudvikling!$CC$7:$KP$63,AD$3),"")</f>
        <v/>
      </c>
      <c r="AE615" s="32" t="str">
        <f>IF(HLOOKUP($BT615,Prisudvikling!$CC$7:$KP$63,AE$3)&gt;0,HLOOKUP($BT615,Prisudvikling!$CC$7:$KP$63,AE$3),"")</f>
        <v/>
      </c>
      <c r="AF615" s="32" t="str">
        <f>IF(HLOOKUP($BT615,Prisudvikling!$CC$7:$KP$63,AF$3)&gt;0,HLOOKUP($BT615,Prisudvikling!$CC$7:$KP$63,AF$3),"")</f>
        <v xml:space="preserve"> </v>
      </c>
      <c r="AG615" s="32" t="str">
        <f>IF(HLOOKUP($BT615,Prisudvikling!$CC$7:$KP$63,AG$3)&gt;0,HLOOKUP($BT615,Prisudvikling!$CC$7:$KP$63,AG$3),"")</f>
        <v xml:space="preserve"> </v>
      </c>
      <c r="AH615" s="32" t="str">
        <f>IF(HLOOKUP($BT615,Prisudvikling!$CC$7:$KP$63,AH$3)&gt;0,HLOOKUP($BT615,Prisudvikling!$CC$7:$KP$63,AH$3),"")</f>
        <v xml:space="preserve"> </v>
      </c>
      <c r="AI615" s="32" t="str">
        <f>IF(HLOOKUP($BT615,Prisudvikling!$CC$7:$KP$63,AI$3)&gt;0,HLOOKUP($BT615,Prisudvikling!$CC$7:$KP$63,AI$3),"")</f>
        <v xml:space="preserve"> </v>
      </c>
      <c r="AJ615" s="32" t="str">
        <f>IF(HLOOKUP($BT615,Prisudvikling!$CC$7:$KP$63,AJ$3)&gt;0,HLOOKUP($BT615,Prisudvikling!$CC$7:$KP$63,AJ$3),"")</f>
        <v xml:space="preserve"> </v>
      </c>
      <c r="AK615" s="32" t="str">
        <f>IF(HLOOKUP($BT615,Prisudvikling!$CC$7:$KP$63,AK$3)&gt;0,HLOOKUP($BT615,Prisudvikling!$CC$7:$KP$63,AK$3),"")</f>
        <v xml:space="preserve"> </v>
      </c>
      <c r="AL615" s="32" t="str">
        <f>IF(HLOOKUP($BT615,Prisudvikling!$CC$7:$KP$63,AL$3)&gt;0,HLOOKUP($BT615,Prisudvikling!$CC$7:$KP$63,AL$3),"")</f>
        <v/>
      </c>
      <c r="AM615" s="32" t="str">
        <f>IF(HLOOKUP($BT615,Prisudvikling!$CC$7:$KP$63,AM$3)&gt;0,HLOOKUP($BT615,Prisudvikling!$CC$7:$KP$63,AM$3),"")</f>
        <v/>
      </c>
      <c r="AN615" s="113" t="str">
        <f>IF(HLOOKUP($BT615,Prisudvikling!$CC$7:$KP$63,AN$3)&gt;0,HLOOKUP($BT615,Prisudvikling!$CC$7:$KP$63,AN$3),"")</f>
        <v/>
      </c>
      <c r="AO615" s="113" t="str">
        <f>IF(HLOOKUP($BT615,Prisudvikling!$CC$7:$KP$63,AO$3)&gt;0,HLOOKUP($BT615,Prisudvikling!$CC$7:$KP$63,AO$3),"")</f>
        <v xml:space="preserve"> </v>
      </c>
      <c r="AP615" s="113" t="str">
        <f>IF(HLOOKUP($BT615,Prisudvikling!$CC$7:$KP$63,AP$3)&gt;0,HLOOKUP($BT615,Prisudvikling!$CC$7:$KP$63,AP$3),"")</f>
        <v/>
      </c>
      <c r="AQ615" s="113" t="str">
        <f>IF(HLOOKUP($BT615,Prisudvikling!$CC$7:$KP$63,AQ$3)&gt;0,HLOOKUP($BT615,Prisudvikling!$CC$7:$KP$63,AQ$3),"")</f>
        <v/>
      </c>
      <c r="AR615" s="113" t="str">
        <f>IF(HLOOKUP($BT615,Prisudvikling!$CC$7:$KP$63,AR$3)&gt;0,HLOOKUP($BT615,Prisudvikling!$CC$7:$KP$63,AR$3),"")</f>
        <v xml:space="preserve"> </v>
      </c>
      <c r="AS615" s="113" t="str">
        <f>IF(HLOOKUP($BT615,Prisudvikling!$CC$7:$KP$63,AS$3)&gt;0,HLOOKUP($BT615,Prisudvikling!$CC$7:$KP$63,AS$3),"")</f>
        <v/>
      </c>
      <c r="AT615" s="113" t="str">
        <f>IF(HLOOKUP($BT615,Prisudvikling!$CC$7:$KP$63,AT$3)&gt;0,HLOOKUP($BT615,Prisudvikling!$CC$7:$KP$63,AT$3),"")</f>
        <v/>
      </c>
      <c r="AU615" s="113" t="str">
        <f>IF(HLOOKUP($BT615,Prisudvikling!$CC$7:$KP$63,AU$3)&gt;0,HLOOKUP($BT615,Prisudvikling!$CC$7:$KP$63,AU$3),"")</f>
        <v xml:space="preserve"> </v>
      </c>
      <c r="AV615" s="113" t="str">
        <f>IF(HLOOKUP($BT615,Prisudvikling!$CC$7:$KP$63,AV$3)&gt;0,HLOOKUP($BT615,Prisudvikling!$CC$7:$KP$63,AV$3),"")</f>
        <v/>
      </c>
      <c r="AW615" s="113" t="str">
        <f>IF(HLOOKUP($BT615,Prisudvikling!$CC$7:$KP$63,AW$3)&gt;0,HLOOKUP($BT615,Prisudvikling!$CC$7:$KP$63,AW$3),"")</f>
        <v/>
      </c>
      <c r="AX615" s="113" t="str">
        <f>IF(HLOOKUP($BT615,Prisudvikling!$CC$7:$KP$63,AX$3)&gt;0,HLOOKUP($BT615,Prisudvikling!$CC$7:$KP$63,AX$3),"")</f>
        <v xml:space="preserve"> </v>
      </c>
      <c r="BT615">
        <f t="shared" si="34"/>
        <v>292</v>
      </c>
    </row>
    <row r="616" spans="1:72" x14ac:dyDescent="0.2">
      <c r="A616" s="82">
        <f>IF(HLOOKUP($BT616,Prisudvikling!$CC$7:$KP$63,D$3)&gt;0,YEAR(C616),0)</f>
        <v>0</v>
      </c>
      <c r="B616" s="82">
        <f>IF(HLOOKUP($BT616,Prisudvikling!$CC$7:$KP$63,D$3)&gt;0,MONTH(C616),0)</f>
        <v>0</v>
      </c>
      <c r="C616" s="65" t="str">
        <f>IF(HLOOKUP($BT616,Prisudvikling!$CC$7:$KP$63,D$3)&gt;0,HLOOKUP($BT616,Prisudvikling!$CC$7:$KP$63,C$3),"")</f>
        <v/>
      </c>
      <c r="D616" s="105" t="str">
        <f>IF(HLOOKUP($BT616,Prisudvikling!$CC$7:$KP$63,D$3)&gt;0,HLOOKUP($BT616,Prisudvikling!$CC$7:$KP$63,D$3),"")</f>
        <v/>
      </c>
      <c r="E616" s="105" t="str">
        <f>IF(HLOOKUP($BT616,Prisudvikling!$CC$7:$KP$63,E$3)&gt;0,HLOOKUP($BT616,Prisudvikling!$CC$7:$KP$63,E$3),"")</f>
        <v/>
      </c>
      <c r="F616" s="105" t="str">
        <f>IF(HLOOKUP($BT616,Prisudvikling!$CC$7:$KP$63,F$3)&gt;0,HLOOKUP($BT616,Prisudvikling!$CC$7:$KP$63,F$3),"")</f>
        <v/>
      </c>
      <c r="G616" s="105" t="str">
        <f>IF(HLOOKUP($BT616,Prisudvikling!$CC$7:$KP$63,G$3)&gt;0,HLOOKUP($BT616,Prisudvikling!$CC$7:$KP$63,G$3),"")</f>
        <v/>
      </c>
      <c r="H616" s="105" t="str">
        <f>IF(HLOOKUP($BT616,Prisudvikling!$CC$7:$KP$63,H$3)&gt;0,HLOOKUP($BT616,Prisudvikling!$CC$7:$KP$63,H$3),"")</f>
        <v/>
      </c>
      <c r="I616" s="105" t="str">
        <f>IF(HLOOKUP($BT616,Prisudvikling!$CC$7:$KP$63,I$3)&gt;0,HLOOKUP($BT616,Prisudvikling!$CC$7:$KP$63,I$3),"")</f>
        <v/>
      </c>
      <c r="J616" s="105" t="str">
        <f>IF(HLOOKUP($BT616,Prisudvikling!$CC$7:$KP$63,J$3)&gt;0,HLOOKUP($BT616,Prisudvikling!$CC$7:$KP$63,J$3),"")</f>
        <v/>
      </c>
      <c r="K616" s="105" t="str">
        <f>IF(HLOOKUP($BT616,Prisudvikling!$CC$7:$KP$63,K$3)&gt;0,HLOOKUP($BT616,Prisudvikling!$CC$7:$KP$63,K$3),"")</f>
        <v/>
      </c>
      <c r="L616" s="105" t="str">
        <f>IF(HLOOKUP($BT616,Prisudvikling!$CC$7:$KP$63,L$3)&gt;0,HLOOKUP($BT616,Prisudvikling!$CC$7:$KP$63,L$3),"")</f>
        <v/>
      </c>
      <c r="M616" s="105" t="str">
        <f>IF(HLOOKUP($BT616,Prisudvikling!$CC$7:$KP$63,M$3)&gt;0,HLOOKUP($BT616,Prisudvikling!$CC$7:$KP$63,M$3),"")</f>
        <v/>
      </c>
      <c r="N616" s="105" t="str">
        <f>IF(HLOOKUP($BT616,Prisudvikling!$CC$7:$KP$63,N$3)&gt;0,HLOOKUP($BT616,Prisudvikling!$CC$7:$KP$63,N$3),"")</f>
        <v/>
      </c>
      <c r="O616" s="105" t="str">
        <f>IF(HLOOKUP($BT616,Prisudvikling!$CC$7:$KP$63,O$3)&gt;0,HLOOKUP($BT616,Prisudvikling!$CC$7:$KP$63,O$3),"")</f>
        <v/>
      </c>
      <c r="P616" s="105" t="str">
        <f>IF(HLOOKUP($BT616,Prisudvikling!$CC$7:$KP$63,P$3)&gt;0,HLOOKUP($BT616,Prisudvikling!$CC$7:$KP$63,P$3),"")</f>
        <v/>
      </c>
      <c r="Q616" s="105" t="str">
        <f>IF(HLOOKUP($BT616,Prisudvikling!$CC$7:$KP$63,Q$3)&gt;0,HLOOKUP($BT616,Prisudvikling!$CC$7:$KP$63,Q$3),"")</f>
        <v/>
      </c>
      <c r="R616" s="105" t="str">
        <f>IF(HLOOKUP($BT616,Prisudvikling!$CC$7:$KP$63,R$3)&gt;0,HLOOKUP($BT616,Prisudvikling!$CC$7:$KP$63,R$3),"")</f>
        <v/>
      </c>
      <c r="S616" s="105" t="str">
        <f>IF(HLOOKUP($BT616,Prisudvikling!$CC$7:$KP$63,S$3)&gt;0,HLOOKUP($BT616,Prisudvikling!$CC$7:$KP$63,S$3),"")</f>
        <v/>
      </c>
      <c r="T616" s="105" t="str">
        <f>IF(HLOOKUP($BT616,Prisudvikling!$CC$7:$KP$63,T$3)&gt;0,HLOOKUP($BT616,Prisudvikling!$CC$7:$KP$63,T$3),"")</f>
        <v/>
      </c>
      <c r="U616" s="105" t="str">
        <f>IF(HLOOKUP($BT616,Prisudvikling!$CC$7:$KP$63,U$3)&gt;0,HLOOKUP($BT616,Prisudvikling!$CC$7:$KP$63,U$3),"")</f>
        <v/>
      </c>
      <c r="V616" s="105" t="str">
        <f>IF(HLOOKUP($BT616,Prisudvikling!$CC$7:$KP$63,V$3)&gt;0,HLOOKUP($BT616,Prisudvikling!$CC$7:$KP$63,V$3),"")</f>
        <v/>
      </c>
      <c r="W616" s="105" t="str">
        <f>IF(HLOOKUP($BT616,Prisudvikling!$CC$7:$KP$63,W$3)&gt;0,HLOOKUP($BT616,Prisudvikling!$CC$7:$KP$63,W$3),"")</f>
        <v/>
      </c>
      <c r="X616" s="32" t="str">
        <f>IF(HLOOKUP($BT616,Prisudvikling!$CC$7:$KP$63,X$3)&gt;0,HLOOKUP($BT616,Prisudvikling!$CC$7:$KP$63,X$3),"")</f>
        <v/>
      </c>
      <c r="Y616" s="32" t="str">
        <f>IF(HLOOKUP($BT616,Prisudvikling!$CC$7:$KP$63,Y$3)&gt;0,HLOOKUP($BT616,Prisudvikling!$CC$7:$KP$63,Y$3),"")</f>
        <v/>
      </c>
      <c r="Z616" s="32" t="str">
        <f>IF(HLOOKUP($BT616,Prisudvikling!$CC$7:$KP$63,Z$3)&gt;0,HLOOKUP($BT616,Prisudvikling!$CC$7:$KP$63,Z$3),"")</f>
        <v/>
      </c>
      <c r="AA616" s="32" t="str">
        <f>IF(HLOOKUP($BT616,Prisudvikling!$CC$7:$KP$63,AA$3)&gt;0,HLOOKUP($BT616,Prisudvikling!$CC$7:$KP$63,AA$3),"")</f>
        <v/>
      </c>
      <c r="AB616" s="32" t="str">
        <f>IF(HLOOKUP($BT616,Prisudvikling!$CC$7:$KP$63,AB$3)&gt;0,HLOOKUP($BT616,Prisudvikling!$CC$7:$KP$63,AB$3),"")</f>
        <v/>
      </c>
      <c r="AC616" s="32" t="str">
        <f>IF(HLOOKUP($BT616,Prisudvikling!$CC$7:$KP$63,AC$3)&gt;0,HLOOKUP($BT616,Prisudvikling!$CC$7:$KP$63,AC$3),"")</f>
        <v/>
      </c>
      <c r="AD616" s="32" t="str">
        <f>IF(HLOOKUP($BT616,Prisudvikling!$CC$7:$KP$63,AD$3)&gt;0,HLOOKUP($BT616,Prisudvikling!$CC$7:$KP$63,AD$3),"")</f>
        <v/>
      </c>
      <c r="AE616" s="32" t="str">
        <f>IF(HLOOKUP($BT616,Prisudvikling!$CC$7:$KP$63,AE$3)&gt;0,HLOOKUP($BT616,Prisudvikling!$CC$7:$KP$63,AE$3),"")</f>
        <v/>
      </c>
      <c r="AF616" s="32" t="str">
        <f>IF(HLOOKUP($BT616,Prisudvikling!$CC$7:$KP$63,AF$3)&gt;0,HLOOKUP($BT616,Prisudvikling!$CC$7:$KP$63,AF$3),"")</f>
        <v xml:space="preserve"> </v>
      </c>
      <c r="AG616" s="32" t="str">
        <f>IF(HLOOKUP($BT616,Prisudvikling!$CC$7:$KP$63,AG$3)&gt;0,HLOOKUP($BT616,Prisudvikling!$CC$7:$KP$63,AG$3),"")</f>
        <v xml:space="preserve"> </v>
      </c>
      <c r="AH616" s="32" t="str">
        <f>IF(HLOOKUP($BT616,Prisudvikling!$CC$7:$KP$63,AH$3)&gt;0,HLOOKUP($BT616,Prisudvikling!$CC$7:$KP$63,AH$3),"")</f>
        <v xml:space="preserve"> </v>
      </c>
      <c r="AI616" s="32" t="str">
        <f>IF(HLOOKUP($BT616,Prisudvikling!$CC$7:$KP$63,AI$3)&gt;0,HLOOKUP($BT616,Prisudvikling!$CC$7:$KP$63,AI$3),"")</f>
        <v xml:space="preserve"> </v>
      </c>
      <c r="AJ616" s="32" t="str">
        <f>IF(HLOOKUP($BT616,Prisudvikling!$CC$7:$KP$63,AJ$3)&gt;0,HLOOKUP($BT616,Prisudvikling!$CC$7:$KP$63,AJ$3),"")</f>
        <v xml:space="preserve"> </v>
      </c>
      <c r="AK616" s="32" t="str">
        <f>IF(HLOOKUP($BT616,Prisudvikling!$CC$7:$KP$63,AK$3)&gt;0,HLOOKUP($BT616,Prisudvikling!$CC$7:$KP$63,AK$3),"")</f>
        <v xml:space="preserve"> </v>
      </c>
      <c r="AL616" s="32" t="str">
        <f>IF(HLOOKUP($BT616,Prisudvikling!$CC$7:$KP$63,AL$3)&gt;0,HLOOKUP($BT616,Prisudvikling!$CC$7:$KP$63,AL$3),"")</f>
        <v/>
      </c>
      <c r="AM616" s="32" t="str">
        <f>IF(HLOOKUP($BT616,Prisudvikling!$CC$7:$KP$63,AM$3)&gt;0,HLOOKUP($BT616,Prisudvikling!$CC$7:$KP$63,AM$3),"")</f>
        <v/>
      </c>
      <c r="AN616" s="113" t="str">
        <f>IF(HLOOKUP($BT616,Prisudvikling!$CC$7:$KP$63,AN$3)&gt;0,HLOOKUP($BT616,Prisudvikling!$CC$7:$KP$63,AN$3),"")</f>
        <v/>
      </c>
      <c r="AO616" s="113" t="str">
        <f>IF(HLOOKUP($BT616,Prisudvikling!$CC$7:$KP$63,AO$3)&gt;0,HLOOKUP($BT616,Prisudvikling!$CC$7:$KP$63,AO$3),"")</f>
        <v xml:space="preserve"> </v>
      </c>
      <c r="AP616" s="113" t="str">
        <f>IF(HLOOKUP($BT616,Prisudvikling!$CC$7:$KP$63,AP$3)&gt;0,HLOOKUP($BT616,Prisudvikling!$CC$7:$KP$63,AP$3),"")</f>
        <v/>
      </c>
      <c r="AQ616" s="113" t="str">
        <f>IF(HLOOKUP($BT616,Prisudvikling!$CC$7:$KP$63,AQ$3)&gt;0,HLOOKUP($BT616,Prisudvikling!$CC$7:$KP$63,AQ$3),"")</f>
        <v/>
      </c>
      <c r="AR616" s="113" t="str">
        <f>IF(HLOOKUP($BT616,Prisudvikling!$CC$7:$KP$63,AR$3)&gt;0,HLOOKUP($BT616,Prisudvikling!$CC$7:$KP$63,AR$3),"")</f>
        <v xml:space="preserve"> </v>
      </c>
      <c r="AS616" s="113" t="str">
        <f>IF(HLOOKUP($BT616,Prisudvikling!$CC$7:$KP$63,AS$3)&gt;0,HLOOKUP($BT616,Prisudvikling!$CC$7:$KP$63,AS$3),"")</f>
        <v/>
      </c>
      <c r="AT616" s="113" t="str">
        <f>IF(HLOOKUP($BT616,Prisudvikling!$CC$7:$KP$63,AT$3)&gt;0,HLOOKUP($BT616,Prisudvikling!$CC$7:$KP$63,AT$3),"")</f>
        <v/>
      </c>
      <c r="AU616" s="113" t="str">
        <f>IF(HLOOKUP($BT616,Prisudvikling!$CC$7:$KP$63,AU$3)&gt;0,HLOOKUP($BT616,Prisudvikling!$CC$7:$KP$63,AU$3),"")</f>
        <v xml:space="preserve"> </v>
      </c>
      <c r="AV616" s="113" t="str">
        <f>IF(HLOOKUP($BT616,Prisudvikling!$CC$7:$KP$63,AV$3)&gt;0,HLOOKUP($BT616,Prisudvikling!$CC$7:$KP$63,AV$3),"")</f>
        <v/>
      </c>
      <c r="AW616" s="113" t="str">
        <f>IF(HLOOKUP($BT616,Prisudvikling!$CC$7:$KP$63,AW$3)&gt;0,HLOOKUP($BT616,Prisudvikling!$CC$7:$KP$63,AW$3),"")</f>
        <v/>
      </c>
      <c r="AX616" s="113" t="str">
        <f>IF(HLOOKUP($BT616,Prisudvikling!$CC$7:$KP$63,AX$3)&gt;0,HLOOKUP($BT616,Prisudvikling!$CC$7:$KP$63,AX$3),"")</f>
        <v xml:space="preserve"> </v>
      </c>
      <c r="BT616">
        <f t="shared" si="34"/>
        <v>293</v>
      </c>
    </row>
    <row r="617" spans="1:72" x14ac:dyDescent="0.2">
      <c r="A617" s="82">
        <f>IF(HLOOKUP($BT617,Prisudvikling!$CC$7:$KP$63,D$3)&gt;0,YEAR(C617),0)</f>
        <v>0</v>
      </c>
      <c r="B617" s="82">
        <f>IF(HLOOKUP($BT617,Prisudvikling!$CC$7:$KP$63,D$3)&gt;0,MONTH(C617),0)</f>
        <v>0</v>
      </c>
      <c r="C617" s="65" t="str">
        <f>IF(HLOOKUP($BT617,Prisudvikling!$CC$7:$KP$63,D$3)&gt;0,HLOOKUP($BT617,Prisudvikling!$CC$7:$KP$63,C$3),"")</f>
        <v/>
      </c>
      <c r="D617" s="105" t="str">
        <f>IF(HLOOKUP($BT617,Prisudvikling!$CC$7:$KP$63,D$3)&gt;0,HLOOKUP($BT617,Prisudvikling!$CC$7:$KP$63,D$3),"")</f>
        <v/>
      </c>
      <c r="E617" s="105" t="str">
        <f>IF(HLOOKUP($BT617,Prisudvikling!$CC$7:$KP$63,E$3)&gt;0,HLOOKUP($BT617,Prisudvikling!$CC$7:$KP$63,E$3),"")</f>
        <v/>
      </c>
      <c r="F617" s="105" t="str">
        <f>IF(HLOOKUP($BT617,Prisudvikling!$CC$7:$KP$63,F$3)&gt;0,HLOOKUP($BT617,Prisudvikling!$CC$7:$KP$63,F$3),"")</f>
        <v/>
      </c>
      <c r="G617" s="105" t="str">
        <f>IF(HLOOKUP($BT617,Prisudvikling!$CC$7:$KP$63,G$3)&gt;0,HLOOKUP($BT617,Prisudvikling!$CC$7:$KP$63,G$3),"")</f>
        <v/>
      </c>
      <c r="H617" s="105" t="str">
        <f>IF(HLOOKUP($BT617,Prisudvikling!$CC$7:$KP$63,H$3)&gt;0,HLOOKUP($BT617,Prisudvikling!$CC$7:$KP$63,H$3),"")</f>
        <v/>
      </c>
      <c r="I617" s="105" t="str">
        <f>IF(HLOOKUP($BT617,Prisudvikling!$CC$7:$KP$63,I$3)&gt;0,HLOOKUP($BT617,Prisudvikling!$CC$7:$KP$63,I$3),"")</f>
        <v/>
      </c>
      <c r="J617" s="105" t="str">
        <f>IF(HLOOKUP($BT617,Prisudvikling!$CC$7:$KP$63,J$3)&gt;0,HLOOKUP($BT617,Prisudvikling!$CC$7:$KP$63,J$3),"")</f>
        <v/>
      </c>
      <c r="K617" s="105" t="str">
        <f>IF(HLOOKUP($BT617,Prisudvikling!$CC$7:$KP$63,K$3)&gt;0,HLOOKUP($BT617,Prisudvikling!$CC$7:$KP$63,K$3),"")</f>
        <v/>
      </c>
      <c r="L617" s="105" t="str">
        <f>IF(HLOOKUP($BT617,Prisudvikling!$CC$7:$KP$63,L$3)&gt;0,HLOOKUP($BT617,Prisudvikling!$CC$7:$KP$63,L$3),"")</f>
        <v/>
      </c>
      <c r="M617" s="105" t="str">
        <f>IF(HLOOKUP($BT617,Prisudvikling!$CC$7:$KP$63,M$3)&gt;0,HLOOKUP($BT617,Prisudvikling!$CC$7:$KP$63,M$3),"")</f>
        <v/>
      </c>
      <c r="N617" s="105" t="str">
        <f>IF(HLOOKUP($BT617,Prisudvikling!$CC$7:$KP$63,N$3)&gt;0,HLOOKUP($BT617,Prisudvikling!$CC$7:$KP$63,N$3),"")</f>
        <v/>
      </c>
      <c r="O617" s="105" t="str">
        <f>IF(HLOOKUP($BT617,Prisudvikling!$CC$7:$KP$63,O$3)&gt;0,HLOOKUP($BT617,Prisudvikling!$CC$7:$KP$63,O$3),"")</f>
        <v/>
      </c>
      <c r="P617" s="105" t="str">
        <f>IF(HLOOKUP($BT617,Prisudvikling!$CC$7:$KP$63,P$3)&gt;0,HLOOKUP($BT617,Prisudvikling!$CC$7:$KP$63,P$3),"")</f>
        <v/>
      </c>
      <c r="Q617" s="105" t="str">
        <f>IF(HLOOKUP($BT617,Prisudvikling!$CC$7:$KP$63,Q$3)&gt;0,HLOOKUP($BT617,Prisudvikling!$CC$7:$KP$63,Q$3),"")</f>
        <v/>
      </c>
      <c r="R617" s="105" t="str">
        <f>IF(HLOOKUP($BT617,Prisudvikling!$CC$7:$KP$63,R$3)&gt;0,HLOOKUP($BT617,Prisudvikling!$CC$7:$KP$63,R$3),"")</f>
        <v/>
      </c>
      <c r="S617" s="105" t="str">
        <f>IF(HLOOKUP($BT617,Prisudvikling!$CC$7:$KP$63,S$3)&gt;0,HLOOKUP($BT617,Prisudvikling!$CC$7:$KP$63,S$3),"")</f>
        <v/>
      </c>
      <c r="T617" s="105" t="str">
        <f>IF(HLOOKUP($BT617,Prisudvikling!$CC$7:$KP$63,T$3)&gt;0,HLOOKUP($BT617,Prisudvikling!$CC$7:$KP$63,T$3),"")</f>
        <v/>
      </c>
      <c r="U617" s="105" t="str">
        <f>IF(HLOOKUP($BT617,Prisudvikling!$CC$7:$KP$63,U$3)&gt;0,HLOOKUP($BT617,Prisudvikling!$CC$7:$KP$63,U$3),"")</f>
        <v/>
      </c>
      <c r="V617" s="105" t="str">
        <f>IF(HLOOKUP($BT617,Prisudvikling!$CC$7:$KP$63,V$3)&gt;0,HLOOKUP($BT617,Prisudvikling!$CC$7:$KP$63,V$3),"")</f>
        <v/>
      </c>
      <c r="W617" s="105" t="str">
        <f>IF(HLOOKUP($BT617,Prisudvikling!$CC$7:$KP$63,W$3)&gt;0,HLOOKUP($BT617,Prisudvikling!$CC$7:$KP$63,W$3),"")</f>
        <v/>
      </c>
      <c r="X617" s="32" t="str">
        <f>IF(HLOOKUP($BT617,Prisudvikling!$CC$7:$KP$63,X$3)&gt;0,HLOOKUP($BT617,Prisudvikling!$CC$7:$KP$63,X$3),"")</f>
        <v/>
      </c>
      <c r="Y617" s="32" t="str">
        <f>IF(HLOOKUP($BT617,Prisudvikling!$CC$7:$KP$63,Y$3)&gt;0,HLOOKUP($BT617,Prisudvikling!$CC$7:$KP$63,Y$3),"")</f>
        <v/>
      </c>
      <c r="Z617" s="32" t="str">
        <f>IF(HLOOKUP($BT617,Prisudvikling!$CC$7:$KP$63,Z$3)&gt;0,HLOOKUP($BT617,Prisudvikling!$CC$7:$KP$63,Z$3),"")</f>
        <v/>
      </c>
      <c r="AA617" s="32" t="str">
        <f>IF(HLOOKUP($BT617,Prisudvikling!$CC$7:$KP$63,AA$3)&gt;0,HLOOKUP($BT617,Prisudvikling!$CC$7:$KP$63,AA$3),"")</f>
        <v/>
      </c>
      <c r="AB617" s="32" t="str">
        <f>IF(HLOOKUP($BT617,Prisudvikling!$CC$7:$KP$63,AB$3)&gt;0,HLOOKUP($BT617,Prisudvikling!$CC$7:$KP$63,AB$3),"")</f>
        <v/>
      </c>
      <c r="AC617" s="32" t="str">
        <f>IF(HLOOKUP($BT617,Prisudvikling!$CC$7:$KP$63,AC$3)&gt;0,HLOOKUP($BT617,Prisudvikling!$CC$7:$KP$63,AC$3),"")</f>
        <v/>
      </c>
      <c r="AD617" s="32" t="str">
        <f>IF(HLOOKUP($BT617,Prisudvikling!$CC$7:$KP$63,AD$3)&gt;0,HLOOKUP($BT617,Prisudvikling!$CC$7:$KP$63,AD$3),"")</f>
        <v/>
      </c>
      <c r="AE617" s="32" t="str">
        <f>IF(HLOOKUP($BT617,Prisudvikling!$CC$7:$KP$63,AE$3)&gt;0,HLOOKUP($BT617,Prisudvikling!$CC$7:$KP$63,AE$3),"")</f>
        <v/>
      </c>
      <c r="AF617" s="32" t="str">
        <f>IF(HLOOKUP($BT617,Prisudvikling!$CC$7:$KP$63,AF$3)&gt;0,HLOOKUP($BT617,Prisudvikling!$CC$7:$KP$63,AF$3),"")</f>
        <v xml:space="preserve"> </v>
      </c>
      <c r="AG617" s="32" t="str">
        <f>IF(HLOOKUP($BT617,Prisudvikling!$CC$7:$KP$63,AG$3)&gt;0,HLOOKUP($BT617,Prisudvikling!$CC$7:$KP$63,AG$3),"")</f>
        <v xml:space="preserve"> </v>
      </c>
      <c r="AH617" s="32" t="str">
        <f>IF(HLOOKUP($BT617,Prisudvikling!$CC$7:$KP$63,AH$3)&gt;0,HLOOKUP($BT617,Prisudvikling!$CC$7:$KP$63,AH$3),"")</f>
        <v xml:space="preserve"> </v>
      </c>
      <c r="AI617" s="32" t="str">
        <f>IF(HLOOKUP($BT617,Prisudvikling!$CC$7:$KP$63,AI$3)&gt;0,HLOOKUP($BT617,Prisudvikling!$CC$7:$KP$63,AI$3),"")</f>
        <v xml:space="preserve"> </v>
      </c>
      <c r="AJ617" s="32" t="str">
        <f>IF(HLOOKUP($BT617,Prisudvikling!$CC$7:$KP$63,AJ$3)&gt;0,HLOOKUP($BT617,Prisudvikling!$CC$7:$KP$63,AJ$3),"")</f>
        <v xml:space="preserve"> </v>
      </c>
      <c r="AK617" s="32" t="str">
        <f>IF(HLOOKUP($BT617,Prisudvikling!$CC$7:$KP$63,AK$3)&gt;0,HLOOKUP($BT617,Prisudvikling!$CC$7:$KP$63,AK$3),"")</f>
        <v xml:space="preserve"> </v>
      </c>
      <c r="AL617" s="32" t="str">
        <f>IF(HLOOKUP($BT617,Prisudvikling!$CC$7:$KP$63,AL$3)&gt;0,HLOOKUP($BT617,Prisudvikling!$CC$7:$KP$63,AL$3),"")</f>
        <v/>
      </c>
      <c r="AM617" s="32" t="str">
        <f>IF(HLOOKUP($BT617,Prisudvikling!$CC$7:$KP$63,AM$3)&gt;0,HLOOKUP($BT617,Prisudvikling!$CC$7:$KP$63,AM$3),"")</f>
        <v/>
      </c>
      <c r="AN617" s="113" t="str">
        <f>IF(HLOOKUP($BT617,Prisudvikling!$CC$7:$KP$63,AN$3)&gt;0,HLOOKUP($BT617,Prisudvikling!$CC$7:$KP$63,AN$3),"")</f>
        <v/>
      </c>
      <c r="AO617" s="113" t="str">
        <f>IF(HLOOKUP($BT617,Prisudvikling!$CC$7:$KP$63,AO$3)&gt;0,HLOOKUP($BT617,Prisudvikling!$CC$7:$KP$63,AO$3),"")</f>
        <v xml:space="preserve"> </v>
      </c>
      <c r="AP617" s="113" t="str">
        <f>IF(HLOOKUP($BT617,Prisudvikling!$CC$7:$KP$63,AP$3)&gt;0,HLOOKUP($BT617,Prisudvikling!$CC$7:$KP$63,AP$3),"")</f>
        <v/>
      </c>
      <c r="AQ617" s="113" t="str">
        <f>IF(HLOOKUP($BT617,Prisudvikling!$CC$7:$KP$63,AQ$3)&gt;0,HLOOKUP($BT617,Prisudvikling!$CC$7:$KP$63,AQ$3),"")</f>
        <v/>
      </c>
      <c r="AR617" s="113" t="str">
        <f>IF(HLOOKUP($BT617,Prisudvikling!$CC$7:$KP$63,AR$3)&gt;0,HLOOKUP($BT617,Prisudvikling!$CC$7:$KP$63,AR$3),"")</f>
        <v xml:space="preserve"> </v>
      </c>
      <c r="AS617" s="113" t="str">
        <f>IF(HLOOKUP($BT617,Prisudvikling!$CC$7:$KP$63,AS$3)&gt;0,HLOOKUP($BT617,Prisudvikling!$CC$7:$KP$63,AS$3),"")</f>
        <v/>
      </c>
      <c r="AT617" s="113" t="str">
        <f>IF(HLOOKUP($BT617,Prisudvikling!$CC$7:$KP$63,AT$3)&gt;0,HLOOKUP($BT617,Prisudvikling!$CC$7:$KP$63,AT$3),"")</f>
        <v/>
      </c>
      <c r="AU617" s="113" t="str">
        <f>IF(HLOOKUP($BT617,Prisudvikling!$CC$7:$KP$63,AU$3)&gt;0,HLOOKUP($BT617,Prisudvikling!$CC$7:$KP$63,AU$3),"")</f>
        <v xml:space="preserve"> </v>
      </c>
      <c r="AV617" s="113" t="str">
        <f>IF(HLOOKUP($BT617,Prisudvikling!$CC$7:$KP$63,AV$3)&gt;0,HLOOKUP($BT617,Prisudvikling!$CC$7:$KP$63,AV$3),"")</f>
        <v/>
      </c>
      <c r="AW617" s="113" t="str">
        <f>IF(HLOOKUP($BT617,Prisudvikling!$CC$7:$KP$63,AW$3)&gt;0,HLOOKUP($BT617,Prisudvikling!$CC$7:$KP$63,AW$3),"")</f>
        <v/>
      </c>
      <c r="AX617" s="113" t="str">
        <f>IF(HLOOKUP($BT617,Prisudvikling!$CC$7:$KP$63,AX$3)&gt;0,HLOOKUP($BT617,Prisudvikling!$CC$7:$KP$63,AX$3),"")</f>
        <v xml:space="preserve"> </v>
      </c>
      <c r="BT617">
        <f t="shared" si="34"/>
        <v>294</v>
      </c>
    </row>
    <row r="618" spans="1:72" x14ac:dyDescent="0.2">
      <c r="A618" s="82">
        <f>IF(HLOOKUP($BT618,Prisudvikling!$CC$7:$KP$63,D$3)&gt;0,YEAR(C618),0)</f>
        <v>0</v>
      </c>
      <c r="B618" s="82">
        <f>IF(HLOOKUP($BT618,Prisudvikling!$CC$7:$KP$63,D$3)&gt;0,MONTH(C618),0)</f>
        <v>0</v>
      </c>
      <c r="C618" s="65" t="str">
        <f>IF(HLOOKUP($BT618,Prisudvikling!$CC$7:$KP$63,D$3)&gt;0,HLOOKUP($BT618,Prisudvikling!$CC$7:$KP$63,C$3),"")</f>
        <v/>
      </c>
      <c r="D618" s="105" t="str">
        <f>IF(HLOOKUP($BT618,Prisudvikling!$CC$7:$KP$63,D$3)&gt;0,HLOOKUP($BT618,Prisudvikling!$CC$7:$KP$63,D$3),"")</f>
        <v/>
      </c>
      <c r="E618" s="105" t="str">
        <f>IF(HLOOKUP($BT618,Prisudvikling!$CC$7:$KP$63,E$3)&gt;0,HLOOKUP($BT618,Prisudvikling!$CC$7:$KP$63,E$3),"")</f>
        <v/>
      </c>
      <c r="F618" s="105" t="str">
        <f>IF(HLOOKUP($BT618,Prisudvikling!$CC$7:$KP$63,F$3)&gt;0,HLOOKUP($BT618,Prisudvikling!$CC$7:$KP$63,F$3),"")</f>
        <v/>
      </c>
      <c r="G618" s="105" t="str">
        <f>IF(HLOOKUP($BT618,Prisudvikling!$CC$7:$KP$63,G$3)&gt;0,HLOOKUP($BT618,Prisudvikling!$CC$7:$KP$63,G$3),"")</f>
        <v/>
      </c>
      <c r="H618" s="105" t="str">
        <f>IF(HLOOKUP($BT618,Prisudvikling!$CC$7:$KP$63,H$3)&gt;0,HLOOKUP($BT618,Prisudvikling!$CC$7:$KP$63,H$3),"")</f>
        <v/>
      </c>
      <c r="I618" s="105" t="str">
        <f>IF(HLOOKUP($BT618,Prisudvikling!$CC$7:$KP$63,I$3)&gt;0,HLOOKUP($BT618,Prisudvikling!$CC$7:$KP$63,I$3),"")</f>
        <v/>
      </c>
      <c r="J618" s="105" t="str">
        <f>IF(HLOOKUP($BT618,Prisudvikling!$CC$7:$KP$63,J$3)&gt;0,HLOOKUP($BT618,Prisudvikling!$CC$7:$KP$63,J$3),"")</f>
        <v/>
      </c>
      <c r="K618" s="105" t="str">
        <f>IF(HLOOKUP($BT618,Prisudvikling!$CC$7:$KP$63,K$3)&gt;0,HLOOKUP($BT618,Prisudvikling!$CC$7:$KP$63,K$3),"")</f>
        <v/>
      </c>
      <c r="L618" s="105" t="str">
        <f>IF(HLOOKUP($BT618,Prisudvikling!$CC$7:$KP$63,L$3)&gt;0,HLOOKUP($BT618,Prisudvikling!$CC$7:$KP$63,L$3),"")</f>
        <v/>
      </c>
      <c r="M618" s="105" t="str">
        <f>IF(HLOOKUP($BT618,Prisudvikling!$CC$7:$KP$63,M$3)&gt;0,HLOOKUP($BT618,Prisudvikling!$CC$7:$KP$63,M$3),"")</f>
        <v/>
      </c>
      <c r="N618" s="105" t="str">
        <f>IF(HLOOKUP($BT618,Prisudvikling!$CC$7:$KP$63,N$3)&gt;0,HLOOKUP($BT618,Prisudvikling!$CC$7:$KP$63,N$3),"")</f>
        <v/>
      </c>
      <c r="O618" s="105" t="str">
        <f>IF(HLOOKUP($BT618,Prisudvikling!$CC$7:$KP$63,O$3)&gt;0,HLOOKUP($BT618,Prisudvikling!$CC$7:$KP$63,O$3),"")</f>
        <v/>
      </c>
      <c r="P618" s="105" t="str">
        <f>IF(HLOOKUP($BT618,Prisudvikling!$CC$7:$KP$63,P$3)&gt;0,HLOOKUP($BT618,Prisudvikling!$CC$7:$KP$63,P$3),"")</f>
        <v/>
      </c>
      <c r="Q618" s="105" t="str">
        <f>IF(HLOOKUP($BT618,Prisudvikling!$CC$7:$KP$63,Q$3)&gt;0,HLOOKUP($BT618,Prisudvikling!$CC$7:$KP$63,Q$3),"")</f>
        <v/>
      </c>
      <c r="R618" s="105" t="str">
        <f>IF(HLOOKUP($BT618,Prisudvikling!$CC$7:$KP$63,R$3)&gt;0,HLOOKUP($BT618,Prisudvikling!$CC$7:$KP$63,R$3),"")</f>
        <v/>
      </c>
      <c r="S618" s="105" t="str">
        <f>IF(HLOOKUP($BT618,Prisudvikling!$CC$7:$KP$63,S$3)&gt;0,HLOOKUP($BT618,Prisudvikling!$CC$7:$KP$63,S$3),"")</f>
        <v/>
      </c>
      <c r="T618" s="105" t="str">
        <f>IF(HLOOKUP($BT618,Prisudvikling!$CC$7:$KP$63,T$3)&gt;0,HLOOKUP($BT618,Prisudvikling!$CC$7:$KP$63,T$3),"")</f>
        <v/>
      </c>
      <c r="U618" s="105" t="str">
        <f>IF(HLOOKUP($BT618,Prisudvikling!$CC$7:$KP$63,U$3)&gt;0,HLOOKUP($BT618,Prisudvikling!$CC$7:$KP$63,U$3),"")</f>
        <v/>
      </c>
      <c r="V618" s="105" t="str">
        <f>IF(HLOOKUP($BT618,Prisudvikling!$CC$7:$KP$63,V$3)&gt;0,HLOOKUP($BT618,Prisudvikling!$CC$7:$KP$63,V$3),"")</f>
        <v/>
      </c>
      <c r="W618" s="105" t="str">
        <f>IF(HLOOKUP($BT618,Prisudvikling!$CC$7:$KP$63,W$3)&gt;0,HLOOKUP($BT618,Prisudvikling!$CC$7:$KP$63,W$3),"")</f>
        <v/>
      </c>
      <c r="X618" s="32" t="str">
        <f>IF(HLOOKUP($BT618,Prisudvikling!$CC$7:$KP$63,X$3)&gt;0,HLOOKUP($BT618,Prisudvikling!$CC$7:$KP$63,X$3),"")</f>
        <v/>
      </c>
      <c r="Y618" s="32" t="str">
        <f>IF(HLOOKUP($BT618,Prisudvikling!$CC$7:$KP$63,Y$3)&gt;0,HLOOKUP($BT618,Prisudvikling!$CC$7:$KP$63,Y$3),"")</f>
        <v/>
      </c>
      <c r="Z618" s="32" t="str">
        <f>IF(HLOOKUP($BT618,Prisudvikling!$CC$7:$KP$63,Z$3)&gt;0,HLOOKUP($BT618,Prisudvikling!$CC$7:$KP$63,Z$3),"")</f>
        <v/>
      </c>
      <c r="AA618" s="32" t="str">
        <f>IF(HLOOKUP($BT618,Prisudvikling!$CC$7:$KP$63,AA$3)&gt;0,HLOOKUP($BT618,Prisudvikling!$CC$7:$KP$63,AA$3),"")</f>
        <v/>
      </c>
      <c r="AB618" s="32" t="str">
        <f>IF(HLOOKUP($BT618,Prisudvikling!$CC$7:$KP$63,AB$3)&gt;0,HLOOKUP($BT618,Prisudvikling!$CC$7:$KP$63,AB$3),"")</f>
        <v/>
      </c>
      <c r="AC618" s="32" t="str">
        <f>IF(HLOOKUP($BT618,Prisudvikling!$CC$7:$KP$63,AC$3)&gt;0,HLOOKUP($BT618,Prisudvikling!$CC$7:$KP$63,AC$3),"")</f>
        <v/>
      </c>
      <c r="AD618" s="32" t="str">
        <f>IF(HLOOKUP($BT618,Prisudvikling!$CC$7:$KP$63,AD$3)&gt;0,HLOOKUP($BT618,Prisudvikling!$CC$7:$KP$63,AD$3),"")</f>
        <v/>
      </c>
      <c r="AE618" s="32" t="str">
        <f>IF(HLOOKUP($BT618,Prisudvikling!$CC$7:$KP$63,AE$3)&gt;0,HLOOKUP($BT618,Prisudvikling!$CC$7:$KP$63,AE$3),"")</f>
        <v/>
      </c>
      <c r="AF618" s="32" t="str">
        <f>IF(HLOOKUP($BT618,Prisudvikling!$CC$7:$KP$63,AF$3)&gt;0,HLOOKUP($BT618,Prisudvikling!$CC$7:$KP$63,AF$3),"")</f>
        <v xml:space="preserve"> </v>
      </c>
      <c r="AG618" s="32" t="str">
        <f>IF(HLOOKUP($BT618,Prisudvikling!$CC$7:$KP$63,AG$3)&gt;0,HLOOKUP($BT618,Prisudvikling!$CC$7:$KP$63,AG$3),"")</f>
        <v xml:space="preserve"> </v>
      </c>
      <c r="AH618" s="32" t="str">
        <f>IF(HLOOKUP($BT618,Prisudvikling!$CC$7:$KP$63,AH$3)&gt;0,HLOOKUP($BT618,Prisudvikling!$CC$7:$KP$63,AH$3),"")</f>
        <v xml:space="preserve"> </v>
      </c>
      <c r="AI618" s="32" t="str">
        <f>IF(HLOOKUP($BT618,Prisudvikling!$CC$7:$KP$63,AI$3)&gt;0,HLOOKUP($BT618,Prisudvikling!$CC$7:$KP$63,AI$3),"")</f>
        <v xml:space="preserve"> </v>
      </c>
      <c r="AJ618" s="32" t="str">
        <f>IF(HLOOKUP($BT618,Prisudvikling!$CC$7:$KP$63,AJ$3)&gt;0,HLOOKUP($BT618,Prisudvikling!$CC$7:$KP$63,AJ$3),"")</f>
        <v xml:space="preserve"> </v>
      </c>
      <c r="AK618" s="32" t="str">
        <f>IF(HLOOKUP($BT618,Prisudvikling!$CC$7:$KP$63,AK$3)&gt;0,HLOOKUP($BT618,Prisudvikling!$CC$7:$KP$63,AK$3),"")</f>
        <v xml:space="preserve"> </v>
      </c>
      <c r="AL618" s="32" t="str">
        <f>IF(HLOOKUP($BT618,Prisudvikling!$CC$7:$KP$63,AL$3)&gt;0,HLOOKUP($BT618,Prisudvikling!$CC$7:$KP$63,AL$3),"")</f>
        <v/>
      </c>
      <c r="AM618" s="32" t="str">
        <f>IF(HLOOKUP($BT618,Prisudvikling!$CC$7:$KP$63,AM$3)&gt;0,HLOOKUP($BT618,Prisudvikling!$CC$7:$KP$63,AM$3),"")</f>
        <v/>
      </c>
      <c r="AN618" s="113" t="str">
        <f>IF(HLOOKUP($BT618,Prisudvikling!$CC$7:$KP$63,AN$3)&gt;0,HLOOKUP($BT618,Prisudvikling!$CC$7:$KP$63,AN$3),"")</f>
        <v/>
      </c>
      <c r="AO618" s="113" t="str">
        <f>IF(HLOOKUP($BT618,Prisudvikling!$CC$7:$KP$63,AO$3)&gt;0,HLOOKUP($BT618,Prisudvikling!$CC$7:$KP$63,AO$3),"")</f>
        <v xml:space="preserve"> </v>
      </c>
      <c r="AP618" s="113" t="str">
        <f>IF(HLOOKUP($BT618,Prisudvikling!$CC$7:$KP$63,AP$3)&gt;0,HLOOKUP($BT618,Prisudvikling!$CC$7:$KP$63,AP$3),"")</f>
        <v/>
      </c>
      <c r="AQ618" s="113" t="str">
        <f>IF(HLOOKUP($BT618,Prisudvikling!$CC$7:$KP$63,AQ$3)&gt;0,HLOOKUP($BT618,Prisudvikling!$CC$7:$KP$63,AQ$3),"")</f>
        <v/>
      </c>
      <c r="AR618" s="113" t="str">
        <f>IF(HLOOKUP($BT618,Prisudvikling!$CC$7:$KP$63,AR$3)&gt;0,HLOOKUP($BT618,Prisudvikling!$CC$7:$KP$63,AR$3),"")</f>
        <v xml:space="preserve"> </v>
      </c>
      <c r="AS618" s="113" t="str">
        <f>IF(HLOOKUP($BT618,Prisudvikling!$CC$7:$KP$63,AS$3)&gt;0,HLOOKUP($BT618,Prisudvikling!$CC$7:$KP$63,AS$3),"")</f>
        <v/>
      </c>
      <c r="AT618" s="113" t="str">
        <f>IF(HLOOKUP($BT618,Prisudvikling!$CC$7:$KP$63,AT$3)&gt;0,HLOOKUP($BT618,Prisudvikling!$CC$7:$KP$63,AT$3),"")</f>
        <v/>
      </c>
      <c r="AU618" s="113" t="str">
        <f>IF(HLOOKUP($BT618,Prisudvikling!$CC$7:$KP$63,AU$3)&gt;0,HLOOKUP($BT618,Prisudvikling!$CC$7:$KP$63,AU$3),"")</f>
        <v xml:space="preserve"> </v>
      </c>
      <c r="AV618" s="113" t="str">
        <f>IF(HLOOKUP($BT618,Prisudvikling!$CC$7:$KP$63,AV$3)&gt;0,HLOOKUP($BT618,Prisudvikling!$CC$7:$KP$63,AV$3),"")</f>
        <v/>
      </c>
      <c r="AW618" s="113" t="str">
        <f>IF(HLOOKUP($BT618,Prisudvikling!$CC$7:$KP$63,AW$3)&gt;0,HLOOKUP($BT618,Prisudvikling!$CC$7:$KP$63,AW$3),"")</f>
        <v/>
      </c>
      <c r="AX618" s="113" t="str">
        <f>IF(HLOOKUP($BT618,Prisudvikling!$CC$7:$KP$63,AX$3)&gt;0,HLOOKUP($BT618,Prisudvikling!$CC$7:$KP$63,AX$3),"")</f>
        <v xml:space="preserve"> </v>
      </c>
      <c r="BT618">
        <f t="shared" si="34"/>
        <v>295</v>
      </c>
    </row>
    <row r="619" spans="1:72" x14ac:dyDescent="0.2">
      <c r="A619" s="82">
        <f>IF(HLOOKUP($BT619,Prisudvikling!$CC$7:$KP$63,D$3)&gt;0,YEAR(C619),0)</f>
        <v>0</v>
      </c>
      <c r="B619" s="82">
        <f>IF(HLOOKUP($BT619,Prisudvikling!$CC$7:$KP$63,D$3)&gt;0,MONTH(C619),0)</f>
        <v>0</v>
      </c>
      <c r="C619" s="65" t="str">
        <f>IF(HLOOKUP($BT619,Prisudvikling!$CC$7:$KP$63,D$3)&gt;0,HLOOKUP($BT619,Prisudvikling!$CC$7:$KP$63,C$3),"")</f>
        <v/>
      </c>
      <c r="D619" s="105" t="str">
        <f>IF(HLOOKUP($BT619,Prisudvikling!$CC$7:$KP$63,D$3)&gt;0,HLOOKUP($BT619,Prisudvikling!$CC$7:$KP$63,D$3),"")</f>
        <v/>
      </c>
      <c r="E619" s="105" t="str">
        <f>IF(HLOOKUP($BT619,Prisudvikling!$CC$7:$KP$63,E$3)&gt;0,HLOOKUP($BT619,Prisudvikling!$CC$7:$KP$63,E$3),"")</f>
        <v/>
      </c>
      <c r="F619" s="105" t="str">
        <f>IF(HLOOKUP($BT619,Prisudvikling!$CC$7:$KP$63,F$3)&gt;0,HLOOKUP($BT619,Prisudvikling!$CC$7:$KP$63,F$3),"")</f>
        <v/>
      </c>
      <c r="G619" s="105" t="str">
        <f>IF(HLOOKUP($BT619,Prisudvikling!$CC$7:$KP$63,G$3)&gt;0,HLOOKUP($BT619,Prisudvikling!$CC$7:$KP$63,G$3),"")</f>
        <v/>
      </c>
      <c r="H619" s="105" t="str">
        <f>IF(HLOOKUP($BT619,Prisudvikling!$CC$7:$KP$63,H$3)&gt;0,HLOOKUP($BT619,Prisudvikling!$CC$7:$KP$63,H$3),"")</f>
        <v/>
      </c>
      <c r="I619" s="105" t="str">
        <f>IF(HLOOKUP($BT619,Prisudvikling!$CC$7:$KP$63,I$3)&gt;0,HLOOKUP($BT619,Prisudvikling!$CC$7:$KP$63,I$3),"")</f>
        <v/>
      </c>
      <c r="J619" s="105" t="str">
        <f>IF(HLOOKUP($BT619,Prisudvikling!$CC$7:$KP$63,J$3)&gt;0,HLOOKUP($BT619,Prisudvikling!$CC$7:$KP$63,J$3),"")</f>
        <v/>
      </c>
      <c r="K619" s="105" t="str">
        <f>IF(HLOOKUP($BT619,Prisudvikling!$CC$7:$KP$63,K$3)&gt;0,HLOOKUP($BT619,Prisudvikling!$CC$7:$KP$63,K$3),"")</f>
        <v/>
      </c>
      <c r="L619" s="105" t="str">
        <f>IF(HLOOKUP($BT619,Prisudvikling!$CC$7:$KP$63,L$3)&gt;0,HLOOKUP($BT619,Prisudvikling!$CC$7:$KP$63,L$3),"")</f>
        <v/>
      </c>
      <c r="M619" s="105" t="str">
        <f>IF(HLOOKUP($BT619,Prisudvikling!$CC$7:$KP$63,M$3)&gt;0,HLOOKUP($BT619,Prisudvikling!$CC$7:$KP$63,M$3),"")</f>
        <v/>
      </c>
      <c r="N619" s="105" t="str">
        <f>IF(HLOOKUP($BT619,Prisudvikling!$CC$7:$KP$63,N$3)&gt;0,HLOOKUP($BT619,Prisudvikling!$CC$7:$KP$63,N$3),"")</f>
        <v/>
      </c>
      <c r="O619" s="105" t="str">
        <f>IF(HLOOKUP($BT619,Prisudvikling!$CC$7:$KP$63,O$3)&gt;0,HLOOKUP($BT619,Prisudvikling!$CC$7:$KP$63,O$3),"")</f>
        <v/>
      </c>
      <c r="P619" s="105" t="str">
        <f>IF(HLOOKUP($BT619,Prisudvikling!$CC$7:$KP$63,P$3)&gt;0,HLOOKUP($BT619,Prisudvikling!$CC$7:$KP$63,P$3),"")</f>
        <v/>
      </c>
      <c r="Q619" s="105" t="str">
        <f>IF(HLOOKUP($BT619,Prisudvikling!$CC$7:$KP$63,Q$3)&gt;0,HLOOKUP($BT619,Prisudvikling!$CC$7:$KP$63,Q$3),"")</f>
        <v/>
      </c>
      <c r="R619" s="105" t="str">
        <f>IF(HLOOKUP($BT619,Prisudvikling!$CC$7:$KP$63,R$3)&gt;0,HLOOKUP($BT619,Prisudvikling!$CC$7:$KP$63,R$3),"")</f>
        <v/>
      </c>
      <c r="S619" s="105" t="str">
        <f>IF(HLOOKUP($BT619,Prisudvikling!$CC$7:$KP$63,S$3)&gt;0,HLOOKUP($BT619,Prisudvikling!$CC$7:$KP$63,S$3),"")</f>
        <v/>
      </c>
      <c r="T619" s="105" t="str">
        <f>IF(HLOOKUP($BT619,Prisudvikling!$CC$7:$KP$63,T$3)&gt;0,HLOOKUP($BT619,Prisudvikling!$CC$7:$KP$63,T$3),"")</f>
        <v/>
      </c>
      <c r="U619" s="105" t="str">
        <f>IF(HLOOKUP($BT619,Prisudvikling!$CC$7:$KP$63,U$3)&gt;0,HLOOKUP($BT619,Prisudvikling!$CC$7:$KP$63,U$3),"")</f>
        <v/>
      </c>
      <c r="V619" s="105" t="str">
        <f>IF(HLOOKUP($BT619,Prisudvikling!$CC$7:$KP$63,V$3)&gt;0,HLOOKUP($BT619,Prisudvikling!$CC$7:$KP$63,V$3),"")</f>
        <v/>
      </c>
      <c r="W619" s="105" t="str">
        <f>IF(HLOOKUP($BT619,Prisudvikling!$CC$7:$KP$63,W$3)&gt;0,HLOOKUP($BT619,Prisudvikling!$CC$7:$KP$63,W$3),"")</f>
        <v/>
      </c>
      <c r="X619" s="32" t="str">
        <f>IF(HLOOKUP($BT619,Prisudvikling!$CC$7:$KP$63,X$3)&gt;0,HLOOKUP($BT619,Prisudvikling!$CC$7:$KP$63,X$3),"")</f>
        <v/>
      </c>
      <c r="Y619" s="32" t="str">
        <f>IF(HLOOKUP($BT619,Prisudvikling!$CC$7:$KP$63,Y$3)&gt;0,HLOOKUP($BT619,Prisudvikling!$CC$7:$KP$63,Y$3),"")</f>
        <v/>
      </c>
      <c r="Z619" s="32" t="str">
        <f>IF(HLOOKUP($BT619,Prisudvikling!$CC$7:$KP$63,Z$3)&gt;0,HLOOKUP($BT619,Prisudvikling!$CC$7:$KP$63,Z$3),"")</f>
        <v/>
      </c>
      <c r="AA619" s="32" t="str">
        <f>IF(HLOOKUP($BT619,Prisudvikling!$CC$7:$KP$63,AA$3)&gt;0,HLOOKUP($BT619,Prisudvikling!$CC$7:$KP$63,AA$3),"")</f>
        <v/>
      </c>
      <c r="AB619" s="32" t="str">
        <f>IF(HLOOKUP($BT619,Prisudvikling!$CC$7:$KP$63,AB$3)&gt;0,HLOOKUP($BT619,Prisudvikling!$CC$7:$KP$63,AB$3),"")</f>
        <v/>
      </c>
      <c r="AC619" s="32" t="str">
        <f>IF(HLOOKUP($BT619,Prisudvikling!$CC$7:$KP$63,AC$3)&gt;0,HLOOKUP($BT619,Prisudvikling!$CC$7:$KP$63,AC$3),"")</f>
        <v/>
      </c>
      <c r="AD619" s="32" t="str">
        <f>IF(HLOOKUP($BT619,Prisudvikling!$CC$7:$KP$63,AD$3)&gt;0,HLOOKUP($BT619,Prisudvikling!$CC$7:$KP$63,AD$3),"")</f>
        <v/>
      </c>
      <c r="AE619" s="32" t="str">
        <f>IF(HLOOKUP($BT619,Prisudvikling!$CC$7:$KP$63,AE$3)&gt;0,HLOOKUP($BT619,Prisudvikling!$CC$7:$KP$63,AE$3),"")</f>
        <v/>
      </c>
      <c r="AF619" s="32" t="str">
        <f>IF(HLOOKUP($BT619,Prisudvikling!$CC$7:$KP$63,AF$3)&gt;0,HLOOKUP($BT619,Prisudvikling!$CC$7:$KP$63,AF$3),"")</f>
        <v xml:space="preserve"> </v>
      </c>
      <c r="AG619" s="32" t="str">
        <f>IF(HLOOKUP($BT619,Prisudvikling!$CC$7:$KP$63,AG$3)&gt;0,HLOOKUP($BT619,Prisudvikling!$CC$7:$KP$63,AG$3),"")</f>
        <v xml:space="preserve"> </v>
      </c>
      <c r="AH619" s="32" t="str">
        <f>IF(HLOOKUP($BT619,Prisudvikling!$CC$7:$KP$63,AH$3)&gt;0,HLOOKUP($BT619,Prisudvikling!$CC$7:$KP$63,AH$3),"")</f>
        <v xml:space="preserve"> </v>
      </c>
      <c r="AI619" s="32" t="str">
        <f>IF(HLOOKUP($BT619,Prisudvikling!$CC$7:$KP$63,AI$3)&gt;0,HLOOKUP($BT619,Prisudvikling!$CC$7:$KP$63,AI$3),"")</f>
        <v xml:space="preserve"> </v>
      </c>
      <c r="AJ619" s="32" t="str">
        <f>IF(HLOOKUP($BT619,Prisudvikling!$CC$7:$KP$63,AJ$3)&gt;0,HLOOKUP($BT619,Prisudvikling!$CC$7:$KP$63,AJ$3),"")</f>
        <v xml:space="preserve"> </v>
      </c>
      <c r="AK619" s="32" t="str">
        <f>IF(HLOOKUP($BT619,Prisudvikling!$CC$7:$KP$63,AK$3)&gt;0,HLOOKUP($BT619,Prisudvikling!$CC$7:$KP$63,AK$3),"")</f>
        <v xml:space="preserve"> </v>
      </c>
      <c r="AL619" s="32" t="str">
        <f>IF(HLOOKUP($BT619,Prisudvikling!$CC$7:$KP$63,AL$3)&gt;0,HLOOKUP($BT619,Prisudvikling!$CC$7:$KP$63,AL$3),"")</f>
        <v/>
      </c>
      <c r="AM619" s="32" t="str">
        <f>IF(HLOOKUP($BT619,Prisudvikling!$CC$7:$KP$63,AM$3)&gt;0,HLOOKUP($BT619,Prisudvikling!$CC$7:$KP$63,AM$3),"")</f>
        <v/>
      </c>
      <c r="AN619" s="113" t="str">
        <f>IF(HLOOKUP($BT619,Prisudvikling!$CC$7:$KP$63,AN$3)&gt;0,HLOOKUP($BT619,Prisudvikling!$CC$7:$KP$63,AN$3),"")</f>
        <v/>
      </c>
      <c r="AO619" s="113" t="str">
        <f>IF(HLOOKUP($BT619,Prisudvikling!$CC$7:$KP$63,AO$3)&gt;0,HLOOKUP($BT619,Prisudvikling!$CC$7:$KP$63,AO$3),"")</f>
        <v xml:space="preserve"> </v>
      </c>
      <c r="AP619" s="113" t="str">
        <f>IF(HLOOKUP($BT619,Prisudvikling!$CC$7:$KP$63,AP$3)&gt;0,HLOOKUP($BT619,Prisudvikling!$CC$7:$KP$63,AP$3),"")</f>
        <v/>
      </c>
      <c r="AQ619" s="113" t="str">
        <f>IF(HLOOKUP($BT619,Prisudvikling!$CC$7:$KP$63,AQ$3)&gt;0,HLOOKUP($BT619,Prisudvikling!$CC$7:$KP$63,AQ$3),"")</f>
        <v/>
      </c>
      <c r="AR619" s="113" t="str">
        <f>IF(HLOOKUP($BT619,Prisudvikling!$CC$7:$KP$63,AR$3)&gt;0,HLOOKUP($BT619,Prisudvikling!$CC$7:$KP$63,AR$3),"")</f>
        <v xml:space="preserve"> </v>
      </c>
      <c r="AS619" s="113" t="str">
        <f>IF(HLOOKUP($BT619,Prisudvikling!$CC$7:$KP$63,AS$3)&gt;0,HLOOKUP($BT619,Prisudvikling!$CC$7:$KP$63,AS$3),"")</f>
        <v/>
      </c>
      <c r="AT619" s="113" t="str">
        <f>IF(HLOOKUP($BT619,Prisudvikling!$CC$7:$KP$63,AT$3)&gt;0,HLOOKUP($BT619,Prisudvikling!$CC$7:$KP$63,AT$3),"")</f>
        <v/>
      </c>
      <c r="AU619" s="113" t="str">
        <f>IF(HLOOKUP($BT619,Prisudvikling!$CC$7:$KP$63,AU$3)&gt;0,HLOOKUP($BT619,Prisudvikling!$CC$7:$KP$63,AU$3),"")</f>
        <v xml:space="preserve"> </v>
      </c>
      <c r="AV619" s="113" t="str">
        <f>IF(HLOOKUP($BT619,Prisudvikling!$CC$7:$KP$63,AV$3)&gt;0,HLOOKUP($BT619,Prisudvikling!$CC$7:$KP$63,AV$3),"")</f>
        <v/>
      </c>
      <c r="AW619" s="113" t="str">
        <f>IF(HLOOKUP($BT619,Prisudvikling!$CC$7:$KP$63,AW$3)&gt;0,HLOOKUP($BT619,Prisudvikling!$CC$7:$KP$63,AW$3),"")</f>
        <v/>
      </c>
      <c r="AX619" s="113" t="str">
        <f>IF(HLOOKUP($BT619,Prisudvikling!$CC$7:$KP$63,AX$3)&gt;0,HLOOKUP($BT619,Prisudvikling!$CC$7:$KP$63,AX$3),"")</f>
        <v xml:space="preserve"> </v>
      </c>
      <c r="BT619">
        <f t="shared" si="34"/>
        <v>296</v>
      </c>
    </row>
    <row r="620" spans="1:72" x14ac:dyDescent="0.2">
      <c r="A620" s="82">
        <f>IF(HLOOKUP($BT620,Prisudvikling!$CC$7:$KP$63,D$3)&gt;0,YEAR(C620),0)</f>
        <v>0</v>
      </c>
      <c r="B620" s="82">
        <f>IF(HLOOKUP($BT620,Prisudvikling!$CC$7:$KP$63,D$3)&gt;0,MONTH(C620),0)</f>
        <v>0</v>
      </c>
      <c r="C620" s="65" t="str">
        <f>IF(HLOOKUP($BT620,Prisudvikling!$CC$7:$KP$63,D$3)&gt;0,HLOOKUP($BT620,Prisudvikling!$CC$7:$KP$63,C$3),"")</f>
        <v/>
      </c>
      <c r="D620" s="105" t="str">
        <f>IF(HLOOKUP($BT620,Prisudvikling!$CC$7:$KP$63,D$3)&gt;0,HLOOKUP($BT620,Prisudvikling!$CC$7:$KP$63,D$3),"")</f>
        <v/>
      </c>
      <c r="E620" s="105" t="str">
        <f>IF(HLOOKUP($BT620,Prisudvikling!$CC$7:$KP$63,E$3)&gt;0,HLOOKUP($BT620,Prisudvikling!$CC$7:$KP$63,E$3),"")</f>
        <v/>
      </c>
      <c r="F620" s="105" t="str">
        <f>IF(HLOOKUP($BT620,Prisudvikling!$CC$7:$KP$63,F$3)&gt;0,HLOOKUP($BT620,Prisudvikling!$CC$7:$KP$63,F$3),"")</f>
        <v/>
      </c>
      <c r="G620" s="105" t="str">
        <f>IF(HLOOKUP($BT620,Prisudvikling!$CC$7:$KP$63,G$3)&gt;0,HLOOKUP($BT620,Prisudvikling!$CC$7:$KP$63,G$3),"")</f>
        <v/>
      </c>
      <c r="H620" s="105" t="str">
        <f>IF(HLOOKUP($BT620,Prisudvikling!$CC$7:$KP$63,H$3)&gt;0,HLOOKUP($BT620,Prisudvikling!$CC$7:$KP$63,H$3),"")</f>
        <v/>
      </c>
      <c r="I620" s="105" t="str">
        <f>IF(HLOOKUP($BT620,Prisudvikling!$CC$7:$KP$63,I$3)&gt;0,HLOOKUP($BT620,Prisudvikling!$CC$7:$KP$63,I$3),"")</f>
        <v/>
      </c>
      <c r="J620" s="105" t="str">
        <f>IF(HLOOKUP($BT620,Prisudvikling!$CC$7:$KP$63,J$3)&gt;0,HLOOKUP($BT620,Prisudvikling!$CC$7:$KP$63,J$3),"")</f>
        <v/>
      </c>
      <c r="K620" s="105" t="str">
        <f>IF(HLOOKUP($BT620,Prisudvikling!$CC$7:$KP$63,K$3)&gt;0,HLOOKUP($BT620,Prisudvikling!$CC$7:$KP$63,K$3),"")</f>
        <v/>
      </c>
      <c r="L620" s="105" t="str">
        <f>IF(HLOOKUP($BT620,Prisudvikling!$CC$7:$KP$63,L$3)&gt;0,HLOOKUP($BT620,Prisudvikling!$CC$7:$KP$63,L$3),"")</f>
        <v/>
      </c>
      <c r="M620" s="105" t="str">
        <f>IF(HLOOKUP($BT620,Prisudvikling!$CC$7:$KP$63,M$3)&gt;0,HLOOKUP($BT620,Prisudvikling!$CC$7:$KP$63,M$3),"")</f>
        <v/>
      </c>
      <c r="N620" s="105" t="str">
        <f>IF(HLOOKUP($BT620,Prisudvikling!$CC$7:$KP$63,N$3)&gt;0,HLOOKUP($BT620,Prisudvikling!$CC$7:$KP$63,N$3),"")</f>
        <v/>
      </c>
      <c r="O620" s="105" t="str">
        <f>IF(HLOOKUP($BT620,Prisudvikling!$CC$7:$KP$63,O$3)&gt;0,HLOOKUP($BT620,Prisudvikling!$CC$7:$KP$63,O$3),"")</f>
        <v/>
      </c>
      <c r="P620" s="105" t="str">
        <f>IF(HLOOKUP($BT620,Prisudvikling!$CC$7:$KP$63,P$3)&gt;0,HLOOKUP($BT620,Prisudvikling!$CC$7:$KP$63,P$3),"")</f>
        <v/>
      </c>
      <c r="Q620" s="105" t="str">
        <f>IF(HLOOKUP($BT620,Prisudvikling!$CC$7:$KP$63,Q$3)&gt;0,HLOOKUP($BT620,Prisudvikling!$CC$7:$KP$63,Q$3),"")</f>
        <v/>
      </c>
      <c r="R620" s="105" t="str">
        <f>IF(HLOOKUP($BT620,Prisudvikling!$CC$7:$KP$63,R$3)&gt;0,HLOOKUP($BT620,Prisudvikling!$CC$7:$KP$63,R$3),"")</f>
        <v/>
      </c>
      <c r="S620" s="105" t="str">
        <f>IF(HLOOKUP($BT620,Prisudvikling!$CC$7:$KP$63,S$3)&gt;0,HLOOKUP($BT620,Prisudvikling!$CC$7:$KP$63,S$3),"")</f>
        <v/>
      </c>
      <c r="T620" s="105" t="str">
        <f>IF(HLOOKUP($BT620,Prisudvikling!$CC$7:$KP$63,T$3)&gt;0,HLOOKUP($BT620,Prisudvikling!$CC$7:$KP$63,T$3),"")</f>
        <v/>
      </c>
      <c r="U620" s="105" t="str">
        <f>IF(HLOOKUP($BT620,Prisudvikling!$CC$7:$KP$63,U$3)&gt;0,HLOOKUP($BT620,Prisudvikling!$CC$7:$KP$63,U$3),"")</f>
        <v/>
      </c>
      <c r="V620" s="105" t="str">
        <f>IF(HLOOKUP($BT620,Prisudvikling!$CC$7:$KP$63,V$3)&gt;0,HLOOKUP($BT620,Prisudvikling!$CC$7:$KP$63,V$3),"")</f>
        <v/>
      </c>
      <c r="W620" s="105" t="str">
        <f>IF(HLOOKUP($BT620,Prisudvikling!$CC$7:$KP$63,W$3)&gt;0,HLOOKUP($BT620,Prisudvikling!$CC$7:$KP$63,W$3),"")</f>
        <v/>
      </c>
      <c r="X620" s="32" t="str">
        <f>IF(HLOOKUP($BT620,Prisudvikling!$CC$7:$KP$63,X$3)&gt;0,HLOOKUP($BT620,Prisudvikling!$CC$7:$KP$63,X$3),"")</f>
        <v/>
      </c>
      <c r="Y620" s="32" t="str">
        <f>IF(HLOOKUP($BT620,Prisudvikling!$CC$7:$KP$63,Y$3)&gt;0,HLOOKUP($BT620,Prisudvikling!$CC$7:$KP$63,Y$3),"")</f>
        <v/>
      </c>
      <c r="Z620" s="32" t="str">
        <f>IF(HLOOKUP($BT620,Prisudvikling!$CC$7:$KP$63,Z$3)&gt;0,HLOOKUP($BT620,Prisudvikling!$CC$7:$KP$63,Z$3),"")</f>
        <v/>
      </c>
      <c r="AA620" s="32" t="str">
        <f>IF(HLOOKUP($BT620,Prisudvikling!$CC$7:$KP$63,AA$3)&gt;0,HLOOKUP($BT620,Prisudvikling!$CC$7:$KP$63,AA$3),"")</f>
        <v/>
      </c>
      <c r="AB620" s="32" t="str">
        <f>IF(HLOOKUP($BT620,Prisudvikling!$CC$7:$KP$63,AB$3)&gt;0,HLOOKUP($BT620,Prisudvikling!$CC$7:$KP$63,AB$3),"")</f>
        <v/>
      </c>
      <c r="AC620" s="32" t="str">
        <f>IF(HLOOKUP($BT620,Prisudvikling!$CC$7:$KP$63,AC$3)&gt;0,HLOOKUP($BT620,Prisudvikling!$CC$7:$KP$63,AC$3),"")</f>
        <v/>
      </c>
      <c r="AD620" s="32" t="str">
        <f>IF(HLOOKUP($BT620,Prisudvikling!$CC$7:$KP$63,AD$3)&gt;0,HLOOKUP($BT620,Prisudvikling!$CC$7:$KP$63,AD$3),"")</f>
        <v/>
      </c>
      <c r="AE620" s="32" t="str">
        <f>IF(HLOOKUP($BT620,Prisudvikling!$CC$7:$KP$63,AE$3)&gt;0,HLOOKUP($BT620,Prisudvikling!$CC$7:$KP$63,AE$3),"")</f>
        <v/>
      </c>
      <c r="AF620" s="32" t="str">
        <f>IF(HLOOKUP($BT620,Prisudvikling!$CC$7:$KP$63,AF$3)&gt;0,HLOOKUP($BT620,Prisudvikling!$CC$7:$KP$63,AF$3),"")</f>
        <v xml:space="preserve"> </v>
      </c>
      <c r="AG620" s="32" t="str">
        <f>IF(HLOOKUP($BT620,Prisudvikling!$CC$7:$KP$63,AG$3)&gt;0,HLOOKUP($BT620,Prisudvikling!$CC$7:$KP$63,AG$3),"")</f>
        <v xml:space="preserve"> </v>
      </c>
      <c r="AH620" s="32" t="str">
        <f>IF(HLOOKUP($BT620,Prisudvikling!$CC$7:$KP$63,AH$3)&gt;0,HLOOKUP($BT620,Prisudvikling!$CC$7:$KP$63,AH$3),"")</f>
        <v xml:space="preserve"> </v>
      </c>
      <c r="AI620" s="32" t="str">
        <f>IF(HLOOKUP($BT620,Prisudvikling!$CC$7:$KP$63,AI$3)&gt;0,HLOOKUP($BT620,Prisudvikling!$CC$7:$KP$63,AI$3),"")</f>
        <v xml:space="preserve"> </v>
      </c>
      <c r="AJ620" s="32" t="str">
        <f>IF(HLOOKUP($BT620,Prisudvikling!$CC$7:$KP$63,AJ$3)&gt;0,HLOOKUP($BT620,Prisudvikling!$CC$7:$KP$63,AJ$3),"")</f>
        <v xml:space="preserve"> </v>
      </c>
      <c r="AK620" s="32" t="str">
        <f>IF(HLOOKUP($BT620,Prisudvikling!$CC$7:$KP$63,AK$3)&gt;0,HLOOKUP($BT620,Prisudvikling!$CC$7:$KP$63,AK$3),"")</f>
        <v xml:space="preserve"> </v>
      </c>
      <c r="AL620" s="32" t="str">
        <f>IF(HLOOKUP($BT620,Prisudvikling!$CC$7:$KP$63,AL$3)&gt;0,HLOOKUP($BT620,Prisudvikling!$CC$7:$KP$63,AL$3),"")</f>
        <v/>
      </c>
      <c r="AM620" s="32" t="str">
        <f>IF(HLOOKUP($BT620,Prisudvikling!$CC$7:$KP$63,AM$3)&gt;0,HLOOKUP($BT620,Prisudvikling!$CC$7:$KP$63,AM$3),"")</f>
        <v/>
      </c>
      <c r="AN620" s="113" t="str">
        <f>IF(HLOOKUP($BT620,Prisudvikling!$CC$7:$KP$63,AN$3)&gt;0,HLOOKUP($BT620,Prisudvikling!$CC$7:$KP$63,AN$3),"")</f>
        <v/>
      </c>
      <c r="AO620" s="113" t="str">
        <f>IF(HLOOKUP($BT620,Prisudvikling!$CC$7:$KP$63,AO$3)&gt;0,HLOOKUP($BT620,Prisudvikling!$CC$7:$KP$63,AO$3),"")</f>
        <v xml:space="preserve"> </v>
      </c>
      <c r="AP620" s="113" t="str">
        <f>IF(HLOOKUP($BT620,Prisudvikling!$CC$7:$KP$63,AP$3)&gt;0,HLOOKUP($BT620,Prisudvikling!$CC$7:$KP$63,AP$3),"")</f>
        <v/>
      </c>
      <c r="AQ620" s="113" t="str">
        <f>IF(HLOOKUP($BT620,Prisudvikling!$CC$7:$KP$63,AQ$3)&gt;0,HLOOKUP($BT620,Prisudvikling!$CC$7:$KP$63,AQ$3),"")</f>
        <v/>
      </c>
      <c r="AR620" s="113" t="str">
        <f>IF(HLOOKUP($BT620,Prisudvikling!$CC$7:$KP$63,AR$3)&gt;0,HLOOKUP($BT620,Prisudvikling!$CC$7:$KP$63,AR$3),"")</f>
        <v xml:space="preserve"> </v>
      </c>
      <c r="AS620" s="113" t="str">
        <f>IF(HLOOKUP($BT620,Prisudvikling!$CC$7:$KP$63,AS$3)&gt;0,HLOOKUP($BT620,Prisudvikling!$CC$7:$KP$63,AS$3),"")</f>
        <v/>
      </c>
      <c r="AT620" s="113" t="str">
        <f>IF(HLOOKUP($BT620,Prisudvikling!$CC$7:$KP$63,AT$3)&gt;0,HLOOKUP($BT620,Prisudvikling!$CC$7:$KP$63,AT$3),"")</f>
        <v/>
      </c>
      <c r="AU620" s="113" t="str">
        <f>IF(HLOOKUP($BT620,Prisudvikling!$CC$7:$KP$63,AU$3)&gt;0,HLOOKUP($BT620,Prisudvikling!$CC$7:$KP$63,AU$3),"")</f>
        <v xml:space="preserve"> </v>
      </c>
      <c r="AV620" s="113" t="str">
        <f>IF(HLOOKUP($BT620,Prisudvikling!$CC$7:$KP$63,AV$3)&gt;0,HLOOKUP($BT620,Prisudvikling!$CC$7:$KP$63,AV$3),"")</f>
        <v/>
      </c>
      <c r="AW620" s="113" t="str">
        <f>IF(HLOOKUP($BT620,Prisudvikling!$CC$7:$KP$63,AW$3)&gt;0,HLOOKUP($BT620,Prisudvikling!$CC$7:$KP$63,AW$3),"")</f>
        <v/>
      </c>
      <c r="AX620" s="113" t="str">
        <f>IF(HLOOKUP($BT620,Prisudvikling!$CC$7:$KP$63,AX$3)&gt;0,HLOOKUP($BT620,Prisudvikling!$CC$7:$KP$63,AX$3),"")</f>
        <v xml:space="preserve"> </v>
      </c>
      <c r="BT620">
        <f t="shared" si="34"/>
        <v>297</v>
      </c>
    </row>
    <row r="621" spans="1:72" x14ac:dyDescent="0.2">
      <c r="A621" s="82">
        <f>IF(HLOOKUP($BT621,Prisudvikling!$CC$7:$KP$63,D$3)&gt;0,YEAR(C621),0)</f>
        <v>0</v>
      </c>
      <c r="B621" s="82">
        <f>IF(HLOOKUP($BT621,Prisudvikling!$CC$7:$KP$63,D$3)&gt;0,MONTH(C621),0)</f>
        <v>0</v>
      </c>
      <c r="C621" s="65" t="str">
        <f>IF(HLOOKUP($BT621,Prisudvikling!$CC$7:$KP$63,D$3)&gt;0,HLOOKUP($BT621,Prisudvikling!$CC$7:$KP$63,C$3),"")</f>
        <v/>
      </c>
      <c r="D621" s="105" t="str">
        <f>IF(HLOOKUP($BT621,Prisudvikling!$CC$7:$KP$63,D$3)&gt;0,HLOOKUP($BT621,Prisudvikling!$CC$7:$KP$63,D$3),"")</f>
        <v/>
      </c>
      <c r="E621" s="105" t="str">
        <f>IF(HLOOKUP($BT621,Prisudvikling!$CC$7:$KP$63,E$3)&gt;0,HLOOKUP($BT621,Prisudvikling!$CC$7:$KP$63,E$3),"")</f>
        <v/>
      </c>
      <c r="F621" s="105" t="str">
        <f>IF(HLOOKUP($BT621,Prisudvikling!$CC$7:$KP$63,F$3)&gt;0,HLOOKUP($BT621,Prisudvikling!$CC$7:$KP$63,F$3),"")</f>
        <v/>
      </c>
      <c r="G621" s="105" t="str">
        <f>IF(HLOOKUP($BT621,Prisudvikling!$CC$7:$KP$63,G$3)&gt;0,HLOOKUP($BT621,Prisudvikling!$CC$7:$KP$63,G$3),"")</f>
        <v/>
      </c>
      <c r="H621" s="105" t="str">
        <f>IF(HLOOKUP($BT621,Prisudvikling!$CC$7:$KP$63,H$3)&gt;0,HLOOKUP($BT621,Prisudvikling!$CC$7:$KP$63,H$3),"")</f>
        <v/>
      </c>
      <c r="I621" s="105" t="str">
        <f>IF(HLOOKUP($BT621,Prisudvikling!$CC$7:$KP$63,I$3)&gt;0,HLOOKUP($BT621,Prisudvikling!$CC$7:$KP$63,I$3),"")</f>
        <v/>
      </c>
      <c r="J621" s="105" t="str">
        <f>IF(HLOOKUP($BT621,Prisudvikling!$CC$7:$KP$63,J$3)&gt;0,HLOOKUP($BT621,Prisudvikling!$CC$7:$KP$63,J$3),"")</f>
        <v/>
      </c>
      <c r="K621" s="105" t="str">
        <f>IF(HLOOKUP($BT621,Prisudvikling!$CC$7:$KP$63,K$3)&gt;0,HLOOKUP($BT621,Prisudvikling!$CC$7:$KP$63,K$3),"")</f>
        <v/>
      </c>
      <c r="L621" s="105" t="str">
        <f>IF(HLOOKUP($BT621,Prisudvikling!$CC$7:$KP$63,L$3)&gt;0,HLOOKUP($BT621,Prisudvikling!$CC$7:$KP$63,L$3),"")</f>
        <v/>
      </c>
      <c r="M621" s="105" t="str">
        <f>IF(HLOOKUP($BT621,Prisudvikling!$CC$7:$KP$63,M$3)&gt;0,HLOOKUP($BT621,Prisudvikling!$CC$7:$KP$63,M$3),"")</f>
        <v/>
      </c>
      <c r="N621" s="105" t="str">
        <f>IF(HLOOKUP($BT621,Prisudvikling!$CC$7:$KP$63,N$3)&gt;0,HLOOKUP($BT621,Prisudvikling!$CC$7:$KP$63,N$3),"")</f>
        <v/>
      </c>
      <c r="O621" s="105" t="str">
        <f>IF(HLOOKUP($BT621,Prisudvikling!$CC$7:$KP$63,O$3)&gt;0,HLOOKUP($BT621,Prisudvikling!$CC$7:$KP$63,O$3),"")</f>
        <v/>
      </c>
      <c r="P621" s="105" t="str">
        <f>IF(HLOOKUP($BT621,Prisudvikling!$CC$7:$KP$63,P$3)&gt;0,HLOOKUP($BT621,Prisudvikling!$CC$7:$KP$63,P$3),"")</f>
        <v/>
      </c>
      <c r="Q621" s="105" t="str">
        <f>IF(HLOOKUP($BT621,Prisudvikling!$CC$7:$KP$63,Q$3)&gt;0,HLOOKUP($BT621,Prisudvikling!$CC$7:$KP$63,Q$3),"")</f>
        <v/>
      </c>
      <c r="R621" s="105" t="str">
        <f>IF(HLOOKUP($BT621,Prisudvikling!$CC$7:$KP$63,R$3)&gt;0,HLOOKUP($BT621,Prisudvikling!$CC$7:$KP$63,R$3),"")</f>
        <v/>
      </c>
      <c r="S621" s="105" t="str">
        <f>IF(HLOOKUP($BT621,Prisudvikling!$CC$7:$KP$63,S$3)&gt;0,HLOOKUP($BT621,Prisudvikling!$CC$7:$KP$63,S$3),"")</f>
        <v/>
      </c>
      <c r="T621" s="105" t="str">
        <f>IF(HLOOKUP($BT621,Prisudvikling!$CC$7:$KP$63,T$3)&gt;0,HLOOKUP($BT621,Prisudvikling!$CC$7:$KP$63,T$3),"")</f>
        <v/>
      </c>
      <c r="U621" s="105" t="str">
        <f>IF(HLOOKUP($BT621,Prisudvikling!$CC$7:$KP$63,U$3)&gt;0,HLOOKUP($BT621,Prisudvikling!$CC$7:$KP$63,U$3),"")</f>
        <v/>
      </c>
      <c r="V621" s="105" t="str">
        <f>IF(HLOOKUP($BT621,Prisudvikling!$CC$7:$KP$63,V$3)&gt;0,HLOOKUP($BT621,Prisudvikling!$CC$7:$KP$63,V$3),"")</f>
        <v/>
      </c>
      <c r="W621" s="105" t="str">
        <f>IF(HLOOKUP($BT621,Prisudvikling!$CC$7:$KP$63,W$3)&gt;0,HLOOKUP($BT621,Prisudvikling!$CC$7:$KP$63,W$3),"")</f>
        <v/>
      </c>
      <c r="X621" s="32" t="str">
        <f>IF(HLOOKUP($BT621,Prisudvikling!$CC$7:$KP$63,X$3)&gt;0,HLOOKUP($BT621,Prisudvikling!$CC$7:$KP$63,X$3),"")</f>
        <v/>
      </c>
      <c r="Y621" s="32" t="str">
        <f>IF(HLOOKUP($BT621,Prisudvikling!$CC$7:$KP$63,Y$3)&gt;0,HLOOKUP($BT621,Prisudvikling!$CC$7:$KP$63,Y$3),"")</f>
        <v/>
      </c>
      <c r="Z621" s="32" t="str">
        <f>IF(HLOOKUP($BT621,Prisudvikling!$CC$7:$KP$63,Z$3)&gt;0,HLOOKUP($BT621,Prisudvikling!$CC$7:$KP$63,Z$3),"")</f>
        <v/>
      </c>
      <c r="AA621" s="32" t="str">
        <f>IF(HLOOKUP($BT621,Prisudvikling!$CC$7:$KP$63,AA$3)&gt;0,HLOOKUP($BT621,Prisudvikling!$CC$7:$KP$63,AA$3),"")</f>
        <v/>
      </c>
      <c r="AB621" s="32" t="str">
        <f>IF(HLOOKUP($BT621,Prisudvikling!$CC$7:$KP$63,AB$3)&gt;0,HLOOKUP($BT621,Prisudvikling!$CC$7:$KP$63,AB$3),"")</f>
        <v/>
      </c>
      <c r="AC621" s="32" t="str">
        <f>IF(HLOOKUP($BT621,Prisudvikling!$CC$7:$KP$63,AC$3)&gt;0,HLOOKUP($BT621,Prisudvikling!$CC$7:$KP$63,AC$3),"")</f>
        <v/>
      </c>
      <c r="AD621" s="32" t="str">
        <f>IF(HLOOKUP($BT621,Prisudvikling!$CC$7:$KP$63,AD$3)&gt;0,HLOOKUP($BT621,Prisudvikling!$CC$7:$KP$63,AD$3),"")</f>
        <v/>
      </c>
      <c r="AE621" s="32" t="str">
        <f>IF(HLOOKUP($BT621,Prisudvikling!$CC$7:$KP$63,AE$3)&gt;0,HLOOKUP($BT621,Prisudvikling!$CC$7:$KP$63,AE$3),"")</f>
        <v/>
      </c>
      <c r="AF621" s="32" t="str">
        <f>IF(HLOOKUP($BT621,Prisudvikling!$CC$7:$KP$63,AF$3)&gt;0,HLOOKUP($BT621,Prisudvikling!$CC$7:$KP$63,AF$3),"")</f>
        <v xml:space="preserve"> </v>
      </c>
      <c r="AG621" s="32" t="str">
        <f>IF(HLOOKUP($BT621,Prisudvikling!$CC$7:$KP$63,AG$3)&gt;0,HLOOKUP($BT621,Prisudvikling!$CC$7:$KP$63,AG$3),"")</f>
        <v xml:space="preserve"> </v>
      </c>
      <c r="AH621" s="32" t="str">
        <f>IF(HLOOKUP($BT621,Prisudvikling!$CC$7:$KP$63,AH$3)&gt;0,HLOOKUP($BT621,Prisudvikling!$CC$7:$KP$63,AH$3),"")</f>
        <v xml:space="preserve"> </v>
      </c>
      <c r="AI621" s="32" t="str">
        <f>IF(HLOOKUP($BT621,Prisudvikling!$CC$7:$KP$63,AI$3)&gt;0,HLOOKUP($BT621,Prisudvikling!$CC$7:$KP$63,AI$3),"")</f>
        <v xml:space="preserve"> </v>
      </c>
      <c r="AJ621" s="32" t="str">
        <f>IF(HLOOKUP($BT621,Prisudvikling!$CC$7:$KP$63,AJ$3)&gt;0,HLOOKUP($BT621,Prisudvikling!$CC$7:$KP$63,AJ$3),"")</f>
        <v xml:space="preserve"> </v>
      </c>
      <c r="AK621" s="32" t="str">
        <f>IF(HLOOKUP($BT621,Prisudvikling!$CC$7:$KP$63,AK$3)&gt;0,HLOOKUP($BT621,Prisudvikling!$CC$7:$KP$63,AK$3),"")</f>
        <v xml:space="preserve"> </v>
      </c>
      <c r="AL621" s="32" t="str">
        <f>IF(HLOOKUP($BT621,Prisudvikling!$CC$7:$KP$63,AL$3)&gt;0,HLOOKUP($BT621,Prisudvikling!$CC$7:$KP$63,AL$3),"")</f>
        <v/>
      </c>
      <c r="AM621" s="32" t="str">
        <f>IF(HLOOKUP($BT621,Prisudvikling!$CC$7:$KP$63,AM$3)&gt;0,HLOOKUP($BT621,Prisudvikling!$CC$7:$KP$63,AM$3),"")</f>
        <v/>
      </c>
      <c r="AN621" s="113" t="str">
        <f>IF(HLOOKUP($BT621,Prisudvikling!$CC$7:$KP$63,AN$3)&gt;0,HLOOKUP($BT621,Prisudvikling!$CC$7:$KP$63,AN$3),"")</f>
        <v/>
      </c>
      <c r="AO621" s="113" t="str">
        <f>IF(HLOOKUP($BT621,Prisudvikling!$CC$7:$KP$63,AO$3)&gt;0,HLOOKUP($BT621,Prisudvikling!$CC$7:$KP$63,AO$3),"")</f>
        <v xml:space="preserve"> </v>
      </c>
      <c r="AP621" s="113" t="str">
        <f>IF(HLOOKUP($BT621,Prisudvikling!$CC$7:$KP$63,AP$3)&gt;0,HLOOKUP($BT621,Prisudvikling!$CC$7:$KP$63,AP$3),"")</f>
        <v/>
      </c>
      <c r="AQ621" s="113" t="str">
        <f>IF(HLOOKUP($BT621,Prisudvikling!$CC$7:$KP$63,AQ$3)&gt;0,HLOOKUP($BT621,Prisudvikling!$CC$7:$KP$63,AQ$3),"")</f>
        <v/>
      </c>
      <c r="AR621" s="113" t="str">
        <f>IF(HLOOKUP($BT621,Prisudvikling!$CC$7:$KP$63,AR$3)&gt;0,HLOOKUP($BT621,Prisudvikling!$CC$7:$KP$63,AR$3),"")</f>
        <v xml:space="preserve"> </v>
      </c>
      <c r="AS621" s="113" t="str">
        <f>IF(HLOOKUP($BT621,Prisudvikling!$CC$7:$KP$63,AS$3)&gt;0,HLOOKUP($BT621,Prisudvikling!$CC$7:$KP$63,AS$3),"")</f>
        <v/>
      </c>
      <c r="AT621" s="113" t="str">
        <f>IF(HLOOKUP($BT621,Prisudvikling!$CC$7:$KP$63,AT$3)&gt;0,HLOOKUP($BT621,Prisudvikling!$CC$7:$KP$63,AT$3),"")</f>
        <v/>
      </c>
      <c r="AU621" s="113" t="str">
        <f>IF(HLOOKUP($BT621,Prisudvikling!$CC$7:$KP$63,AU$3)&gt;0,HLOOKUP($BT621,Prisudvikling!$CC$7:$KP$63,AU$3),"")</f>
        <v xml:space="preserve"> </v>
      </c>
      <c r="AV621" s="113" t="str">
        <f>IF(HLOOKUP($BT621,Prisudvikling!$CC$7:$KP$63,AV$3)&gt;0,HLOOKUP($BT621,Prisudvikling!$CC$7:$KP$63,AV$3),"")</f>
        <v/>
      </c>
      <c r="AW621" s="113" t="str">
        <f>IF(HLOOKUP($BT621,Prisudvikling!$CC$7:$KP$63,AW$3)&gt;0,HLOOKUP($BT621,Prisudvikling!$CC$7:$KP$63,AW$3),"")</f>
        <v/>
      </c>
      <c r="AX621" s="113" t="str">
        <f>IF(HLOOKUP($BT621,Prisudvikling!$CC$7:$KP$63,AX$3)&gt;0,HLOOKUP($BT621,Prisudvikling!$CC$7:$KP$63,AX$3),"")</f>
        <v xml:space="preserve"> </v>
      </c>
      <c r="BT621">
        <f t="shared" si="34"/>
        <v>298</v>
      </c>
    </row>
    <row r="622" spans="1:72" x14ac:dyDescent="0.2">
      <c r="A622" s="82">
        <f>IF(HLOOKUP($BT622,Prisudvikling!$CC$7:$KP$63,D$3)&gt;0,YEAR(C622),0)</f>
        <v>0</v>
      </c>
      <c r="B622" s="82">
        <f>IF(HLOOKUP($BT622,Prisudvikling!$CC$7:$KP$63,D$3)&gt;0,MONTH(C622),0)</f>
        <v>0</v>
      </c>
      <c r="C622" s="65" t="str">
        <f>IF(HLOOKUP($BT622,Prisudvikling!$CC$7:$KP$63,D$3)&gt;0,HLOOKUP($BT622,Prisudvikling!$CC$7:$KP$63,C$3),"")</f>
        <v/>
      </c>
      <c r="D622" s="105" t="str">
        <f>IF(HLOOKUP($BT622,Prisudvikling!$CC$7:$KP$63,D$3)&gt;0,HLOOKUP($BT622,Prisudvikling!$CC$7:$KP$63,D$3),"")</f>
        <v/>
      </c>
      <c r="E622" s="105" t="str">
        <f>IF(HLOOKUP($BT622,Prisudvikling!$CC$7:$KP$63,E$3)&gt;0,HLOOKUP($BT622,Prisudvikling!$CC$7:$KP$63,E$3),"")</f>
        <v/>
      </c>
      <c r="F622" s="105" t="str">
        <f>IF(HLOOKUP($BT622,Prisudvikling!$CC$7:$KP$63,F$3)&gt;0,HLOOKUP($BT622,Prisudvikling!$CC$7:$KP$63,F$3),"")</f>
        <v/>
      </c>
      <c r="G622" s="105" t="str">
        <f>IF(HLOOKUP($BT622,Prisudvikling!$CC$7:$KP$63,G$3)&gt;0,HLOOKUP($BT622,Prisudvikling!$CC$7:$KP$63,G$3),"")</f>
        <v/>
      </c>
      <c r="H622" s="105" t="str">
        <f>IF(HLOOKUP($BT622,Prisudvikling!$CC$7:$KP$63,H$3)&gt;0,HLOOKUP($BT622,Prisudvikling!$CC$7:$KP$63,H$3),"")</f>
        <v/>
      </c>
      <c r="I622" s="105" t="str">
        <f>IF(HLOOKUP($BT622,Prisudvikling!$CC$7:$KP$63,I$3)&gt;0,HLOOKUP($BT622,Prisudvikling!$CC$7:$KP$63,I$3),"")</f>
        <v/>
      </c>
      <c r="J622" s="105" t="str">
        <f>IF(HLOOKUP($BT622,Prisudvikling!$CC$7:$KP$63,J$3)&gt;0,HLOOKUP($BT622,Prisudvikling!$CC$7:$KP$63,J$3),"")</f>
        <v/>
      </c>
      <c r="K622" s="105" t="str">
        <f>IF(HLOOKUP($BT622,Prisudvikling!$CC$7:$KP$63,K$3)&gt;0,HLOOKUP($BT622,Prisudvikling!$CC$7:$KP$63,K$3),"")</f>
        <v/>
      </c>
      <c r="L622" s="105" t="str">
        <f>IF(HLOOKUP($BT622,Prisudvikling!$CC$7:$KP$63,L$3)&gt;0,HLOOKUP($BT622,Prisudvikling!$CC$7:$KP$63,L$3),"")</f>
        <v/>
      </c>
      <c r="M622" s="105" t="str">
        <f>IF(HLOOKUP($BT622,Prisudvikling!$CC$7:$KP$63,M$3)&gt;0,HLOOKUP($BT622,Prisudvikling!$CC$7:$KP$63,M$3),"")</f>
        <v/>
      </c>
      <c r="N622" s="105" t="str">
        <f>IF(HLOOKUP($BT622,Prisudvikling!$CC$7:$KP$63,N$3)&gt;0,HLOOKUP($BT622,Prisudvikling!$CC$7:$KP$63,N$3),"")</f>
        <v/>
      </c>
      <c r="O622" s="105" t="str">
        <f>IF(HLOOKUP($BT622,Prisudvikling!$CC$7:$KP$63,O$3)&gt;0,HLOOKUP($BT622,Prisudvikling!$CC$7:$KP$63,O$3),"")</f>
        <v/>
      </c>
      <c r="P622" s="105" t="str">
        <f>IF(HLOOKUP($BT622,Prisudvikling!$CC$7:$KP$63,P$3)&gt;0,HLOOKUP($BT622,Prisudvikling!$CC$7:$KP$63,P$3),"")</f>
        <v/>
      </c>
      <c r="Q622" s="105" t="str">
        <f>IF(HLOOKUP($BT622,Prisudvikling!$CC$7:$KP$63,Q$3)&gt;0,HLOOKUP($BT622,Prisudvikling!$CC$7:$KP$63,Q$3),"")</f>
        <v/>
      </c>
      <c r="R622" s="105" t="str">
        <f>IF(HLOOKUP($BT622,Prisudvikling!$CC$7:$KP$63,R$3)&gt;0,HLOOKUP($BT622,Prisudvikling!$CC$7:$KP$63,R$3),"")</f>
        <v/>
      </c>
      <c r="S622" s="105" t="str">
        <f>IF(HLOOKUP($BT622,Prisudvikling!$CC$7:$KP$63,S$3)&gt;0,HLOOKUP($BT622,Prisudvikling!$CC$7:$KP$63,S$3),"")</f>
        <v/>
      </c>
      <c r="T622" s="105" t="str">
        <f>IF(HLOOKUP($BT622,Prisudvikling!$CC$7:$KP$63,T$3)&gt;0,HLOOKUP($BT622,Prisudvikling!$CC$7:$KP$63,T$3),"")</f>
        <v/>
      </c>
      <c r="U622" s="105" t="str">
        <f>IF(HLOOKUP($BT622,Prisudvikling!$CC$7:$KP$63,U$3)&gt;0,HLOOKUP($BT622,Prisudvikling!$CC$7:$KP$63,U$3),"")</f>
        <v/>
      </c>
      <c r="V622" s="105" t="str">
        <f>IF(HLOOKUP($BT622,Prisudvikling!$CC$7:$KP$63,V$3)&gt;0,HLOOKUP($BT622,Prisudvikling!$CC$7:$KP$63,V$3),"")</f>
        <v/>
      </c>
      <c r="W622" s="105" t="str">
        <f>IF(HLOOKUP($BT622,Prisudvikling!$CC$7:$KP$63,W$3)&gt;0,HLOOKUP($BT622,Prisudvikling!$CC$7:$KP$63,W$3),"")</f>
        <v/>
      </c>
      <c r="X622" s="32" t="str">
        <f>IF(HLOOKUP($BT622,Prisudvikling!$CC$7:$KP$63,X$3)&gt;0,HLOOKUP($BT622,Prisudvikling!$CC$7:$KP$63,X$3),"")</f>
        <v/>
      </c>
      <c r="Y622" s="32" t="str">
        <f>IF(HLOOKUP($BT622,Prisudvikling!$CC$7:$KP$63,Y$3)&gt;0,HLOOKUP($BT622,Prisudvikling!$CC$7:$KP$63,Y$3),"")</f>
        <v/>
      </c>
      <c r="Z622" s="32" t="str">
        <f>IF(HLOOKUP($BT622,Prisudvikling!$CC$7:$KP$63,Z$3)&gt;0,HLOOKUP($BT622,Prisudvikling!$CC$7:$KP$63,Z$3),"")</f>
        <v/>
      </c>
      <c r="AA622" s="32" t="str">
        <f>IF(HLOOKUP($BT622,Prisudvikling!$CC$7:$KP$63,AA$3)&gt;0,HLOOKUP($BT622,Prisudvikling!$CC$7:$KP$63,AA$3),"")</f>
        <v/>
      </c>
      <c r="AB622" s="32" t="str">
        <f>IF(HLOOKUP($BT622,Prisudvikling!$CC$7:$KP$63,AB$3)&gt;0,HLOOKUP($BT622,Prisudvikling!$CC$7:$KP$63,AB$3),"")</f>
        <v/>
      </c>
      <c r="AC622" s="32" t="str">
        <f>IF(HLOOKUP($BT622,Prisudvikling!$CC$7:$KP$63,AC$3)&gt;0,HLOOKUP($BT622,Prisudvikling!$CC$7:$KP$63,AC$3),"")</f>
        <v/>
      </c>
      <c r="AD622" s="32" t="str">
        <f>IF(HLOOKUP($BT622,Prisudvikling!$CC$7:$KP$63,AD$3)&gt;0,HLOOKUP($BT622,Prisudvikling!$CC$7:$KP$63,AD$3),"")</f>
        <v/>
      </c>
      <c r="AE622" s="32" t="str">
        <f>IF(HLOOKUP($BT622,Prisudvikling!$CC$7:$KP$63,AE$3)&gt;0,HLOOKUP($BT622,Prisudvikling!$CC$7:$KP$63,AE$3),"")</f>
        <v/>
      </c>
      <c r="AF622" s="32" t="str">
        <f>IF(HLOOKUP($BT622,Prisudvikling!$CC$7:$KP$63,AF$3)&gt;0,HLOOKUP($BT622,Prisudvikling!$CC$7:$KP$63,AF$3),"")</f>
        <v xml:space="preserve"> </v>
      </c>
      <c r="AG622" s="32" t="str">
        <f>IF(HLOOKUP($BT622,Prisudvikling!$CC$7:$KP$63,AG$3)&gt;0,HLOOKUP($BT622,Prisudvikling!$CC$7:$KP$63,AG$3),"")</f>
        <v xml:space="preserve"> </v>
      </c>
      <c r="AH622" s="32" t="str">
        <f>IF(HLOOKUP($BT622,Prisudvikling!$CC$7:$KP$63,AH$3)&gt;0,HLOOKUP($BT622,Prisudvikling!$CC$7:$KP$63,AH$3),"")</f>
        <v xml:space="preserve"> </v>
      </c>
      <c r="AI622" s="32" t="str">
        <f>IF(HLOOKUP($BT622,Prisudvikling!$CC$7:$KP$63,AI$3)&gt;0,HLOOKUP($BT622,Prisudvikling!$CC$7:$KP$63,AI$3),"")</f>
        <v xml:space="preserve"> </v>
      </c>
      <c r="AJ622" s="32" t="str">
        <f>IF(HLOOKUP($BT622,Prisudvikling!$CC$7:$KP$63,AJ$3)&gt;0,HLOOKUP($BT622,Prisudvikling!$CC$7:$KP$63,AJ$3),"")</f>
        <v xml:space="preserve"> </v>
      </c>
      <c r="AK622" s="32" t="str">
        <f>IF(HLOOKUP($BT622,Prisudvikling!$CC$7:$KP$63,AK$3)&gt;0,HLOOKUP($BT622,Prisudvikling!$CC$7:$KP$63,AK$3),"")</f>
        <v xml:space="preserve"> </v>
      </c>
      <c r="AL622" s="32" t="str">
        <f>IF(HLOOKUP($BT622,Prisudvikling!$CC$7:$KP$63,AL$3)&gt;0,HLOOKUP($BT622,Prisudvikling!$CC$7:$KP$63,AL$3),"")</f>
        <v/>
      </c>
      <c r="AM622" s="32" t="str">
        <f>IF(HLOOKUP($BT622,Prisudvikling!$CC$7:$KP$63,AM$3)&gt;0,HLOOKUP($BT622,Prisudvikling!$CC$7:$KP$63,AM$3),"")</f>
        <v/>
      </c>
      <c r="AN622" s="113" t="str">
        <f>IF(HLOOKUP($BT622,Prisudvikling!$CC$7:$KP$63,AN$3)&gt;0,HLOOKUP($BT622,Prisudvikling!$CC$7:$KP$63,AN$3),"")</f>
        <v/>
      </c>
      <c r="AO622" s="113" t="str">
        <f>IF(HLOOKUP($BT622,Prisudvikling!$CC$7:$KP$63,AO$3)&gt;0,HLOOKUP($BT622,Prisudvikling!$CC$7:$KP$63,AO$3),"")</f>
        <v xml:space="preserve"> </v>
      </c>
      <c r="AP622" s="113" t="str">
        <f>IF(HLOOKUP($BT622,Prisudvikling!$CC$7:$KP$63,AP$3)&gt;0,HLOOKUP($BT622,Prisudvikling!$CC$7:$KP$63,AP$3),"")</f>
        <v/>
      </c>
      <c r="AQ622" s="113" t="str">
        <f>IF(HLOOKUP($BT622,Prisudvikling!$CC$7:$KP$63,AQ$3)&gt;0,HLOOKUP($BT622,Prisudvikling!$CC$7:$KP$63,AQ$3),"")</f>
        <v/>
      </c>
      <c r="AR622" s="113" t="str">
        <f>IF(HLOOKUP($BT622,Prisudvikling!$CC$7:$KP$63,AR$3)&gt;0,HLOOKUP($BT622,Prisudvikling!$CC$7:$KP$63,AR$3),"")</f>
        <v xml:space="preserve"> </v>
      </c>
      <c r="AS622" s="113" t="str">
        <f>IF(HLOOKUP($BT622,Prisudvikling!$CC$7:$KP$63,AS$3)&gt;0,HLOOKUP($BT622,Prisudvikling!$CC$7:$KP$63,AS$3),"")</f>
        <v/>
      </c>
      <c r="AT622" s="113" t="str">
        <f>IF(HLOOKUP($BT622,Prisudvikling!$CC$7:$KP$63,AT$3)&gt;0,HLOOKUP($BT622,Prisudvikling!$CC$7:$KP$63,AT$3),"")</f>
        <v/>
      </c>
      <c r="AU622" s="113" t="str">
        <f>IF(HLOOKUP($BT622,Prisudvikling!$CC$7:$KP$63,AU$3)&gt;0,HLOOKUP($BT622,Prisudvikling!$CC$7:$KP$63,AU$3),"")</f>
        <v xml:space="preserve"> </v>
      </c>
      <c r="AV622" s="113" t="str">
        <f>IF(HLOOKUP($BT622,Prisudvikling!$CC$7:$KP$63,AV$3)&gt;0,HLOOKUP($BT622,Prisudvikling!$CC$7:$KP$63,AV$3),"")</f>
        <v/>
      </c>
      <c r="AW622" s="113" t="str">
        <f>IF(HLOOKUP($BT622,Prisudvikling!$CC$7:$KP$63,AW$3)&gt;0,HLOOKUP($BT622,Prisudvikling!$CC$7:$KP$63,AW$3),"")</f>
        <v/>
      </c>
      <c r="AX622" s="113" t="str">
        <f>IF(HLOOKUP($BT622,Prisudvikling!$CC$7:$KP$63,AX$3)&gt;0,HLOOKUP($BT622,Prisudvikling!$CC$7:$KP$63,AX$3),"")</f>
        <v xml:space="preserve"> </v>
      </c>
      <c r="BT622">
        <f t="shared" si="34"/>
        <v>299</v>
      </c>
    </row>
    <row r="623" spans="1:72" x14ac:dyDescent="0.2">
      <c r="A623" s="82">
        <f>IF(HLOOKUP($BT623,Prisudvikling!$CC$7:$KP$63,D$3)&gt;0,YEAR(C623),0)</f>
        <v>0</v>
      </c>
      <c r="B623" s="82">
        <f>IF(HLOOKUP($BT623,Prisudvikling!$CC$7:$KP$63,D$3)&gt;0,MONTH(C623),0)</f>
        <v>0</v>
      </c>
      <c r="C623" s="65" t="str">
        <f>IF(HLOOKUP($BT623,Prisudvikling!$CC$7:$KP$63,D$3)&gt;0,HLOOKUP($BT623,Prisudvikling!$CC$7:$KP$63,C$3),"")</f>
        <v/>
      </c>
      <c r="D623" s="105" t="str">
        <f>IF(HLOOKUP($BT623,Prisudvikling!$CC$7:$KP$63,D$3)&gt;0,HLOOKUP($BT623,Prisudvikling!$CC$7:$KP$63,D$3),"")</f>
        <v/>
      </c>
      <c r="E623" s="105" t="str">
        <f>IF(HLOOKUP($BT623,Prisudvikling!$CC$7:$KP$63,E$3)&gt;0,HLOOKUP($BT623,Prisudvikling!$CC$7:$KP$63,E$3),"")</f>
        <v/>
      </c>
      <c r="F623" s="105" t="str">
        <f>IF(HLOOKUP($BT623,Prisudvikling!$CC$7:$KP$63,F$3)&gt;0,HLOOKUP($BT623,Prisudvikling!$CC$7:$KP$63,F$3),"")</f>
        <v/>
      </c>
      <c r="G623" s="105" t="str">
        <f>IF(HLOOKUP($BT623,Prisudvikling!$CC$7:$KP$63,G$3)&gt;0,HLOOKUP($BT623,Prisudvikling!$CC$7:$KP$63,G$3),"")</f>
        <v/>
      </c>
      <c r="H623" s="105" t="str">
        <f>IF(HLOOKUP($BT623,Prisudvikling!$CC$7:$KP$63,H$3)&gt;0,HLOOKUP($BT623,Prisudvikling!$CC$7:$KP$63,H$3),"")</f>
        <v/>
      </c>
      <c r="I623" s="105" t="str">
        <f>IF(HLOOKUP($BT623,Prisudvikling!$CC$7:$KP$63,I$3)&gt;0,HLOOKUP($BT623,Prisudvikling!$CC$7:$KP$63,I$3),"")</f>
        <v/>
      </c>
      <c r="J623" s="105" t="str">
        <f>IF(HLOOKUP($BT623,Prisudvikling!$CC$7:$KP$63,J$3)&gt;0,HLOOKUP($BT623,Prisudvikling!$CC$7:$KP$63,J$3),"")</f>
        <v/>
      </c>
      <c r="K623" s="105" t="str">
        <f>IF(HLOOKUP($BT623,Prisudvikling!$CC$7:$KP$63,K$3)&gt;0,HLOOKUP($BT623,Prisudvikling!$CC$7:$KP$63,K$3),"")</f>
        <v/>
      </c>
      <c r="L623" s="105" t="str">
        <f>IF(HLOOKUP($BT623,Prisudvikling!$CC$7:$KP$63,L$3)&gt;0,HLOOKUP($BT623,Prisudvikling!$CC$7:$KP$63,L$3),"")</f>
        <v/>
      </c>
      <c r="M623" s="105" t="str">
        <f>IF(HLOOKUP($BT623,Prisudvikling!$CC$7:$KP$63,M$3)&gt;0,HLOOKUP($BT623,Prisudvikling!$CC$7:$KP$63,M$3),"")</f>
        <v/>
      </c>
      <c r="N623" s="105" t="str">
        <f>IF(HLOOKUP($BT623,Prisudvikling!$CC$7:$KP$63,N$3)&gt;0,HLOOKUP($BT623,Prisudvikling!$CC$7:$KP$63,N$3),"")</f>
        <v/>
      </c>
      <c r="O623" s="105" t="str">
        <f>IF(HLOOKUP($BT623,Prisudvikling!$CC$7:$KP$63,O$3)&gt;0,HLOOKUP($BT623,Prisudvikling!$CC$7:$KP$63,O$3),"")</f>
        <v/>
      </c>
      <c r="P623" s="105" t="str">
        <f>IF(HLOOKUP($BT623,Prisudvikling!$CC$7:$KP$63,P$3)&gt;0,HLOOKUP($BT623,Prisudvikling!$CC$7:$KP$63,P$3),"")</f>
        <v/>
      </c>
      <c r="Q623" s="105" t="str">
        <f>IF(HLOOKUP($BT623,Prisudvikling!$CC$7:$KP$63,Q$3)&gt;0,HLOOKUP($BT623,Prisudvikling!$CC$7:$KP$63,Q$3),"")</f>
        <v/>
      </c>
      <c r="R623" s="105" t="str">
        <f>IF(HLOOKUP($BT623,Prisudvikling!$CC$7:$KP$63,R$3)&gt;0,HLOOKUP($BT623,Prisudvikling!$CC$7:$KP$63,R$3),"")</f>
        <v/>
      </c>
      <c r="S623" s="105" t="str">
        <f>IF(HLOOKUP($BT623,Prisudvikling!$CC$7:$KP$63,S$3)&gt;0,HLOOKUP($BT623,Prisudvikling!$CC$7:$KP$63,S$3),"")</f>
        <v/>
      </c>
      <c r="T623" s="105" t="str">
        <f>IF(HLOOKUP($BT623,Prisudvikling!$CC$7:$KP$63,T$3)&gt;0,HLOOKUP($BT623,Prisudvikling!$CC$7:$KP$63,T$3),"")</f>
        <v/>
      </c>
      <c r="U623" s="105" t="str">
        <f>IF(HLOOKUP($BT623,Prisudvikling!$CC$7:$KP$63,U$3)&gt;0,HLOOKUP($BT623,Prisudvikling!$CC$7:$KP$63,U$3),"")</f>
        <v/>
      </c>
      <c r="V623" s="105" t="str">
        <f>IF(HLOOKUP($BT623,Prisudvikling!$CC$7:$KP$63,V$3)&gt;0,HLOOKUP($BT623,Prisudvikling!$CC$7:$KP$63,V$3),"")</f>
        <v/>
      </c>
      <c r="W623" s="105" t="str">
        <f>IF(HLOOKUP($BT623,Prisudvikling!$CC$7:$KP$63,W$3)&gt;0,HLOOKUP($BT623,Prisudvikling!$CC$7:$KP$63,W$3),"")</f>
        <v/>
      </c>
      <c r="X623" s="32" t="str">
        <f>IF(HLOOKUP($BT623,Prisudvikling!$CC$7:$KP$63,X$3)&gt;0,HLOOKUP($BT623,Prisudvikling!$CC$7:$KP$63,X$3),"")</f>
        <v/>
      </c>
      <c r="Y623" s="32" t="str">
        <f>IF(HLOOKUP($BT623,Prisudvikling!$CC$7:$KP$63,Y$3)&gt;0,HLOOKUP($BT623,Prisudvikling!$CC$7:$KP$63,Y$3),"")</f>
        <v/>
      </c>
      <c r="Z623" s="32" t="str">
        <f>IF(HLOOKUP($BT623,Prisudvikling!$CC$7:$KP$63,Z$3)&gt;0,HLOOKUP($BT623,Prisudvikling!$CC$7:$KP$63,Z$3),"")</f>
        <v/>
      </c>
      <c r="AA623" s="32" t="str">
        <f>IF(HLOOKUP($BT623,Prisudvikling!$CC$7:$KP$63,AA$3)&gt;0,HLOOKUP($BT623,Prisudvikling!$CC$7:$KP$63,AA$3),"")</f>
        <v/>
      </c>
      <c r="AB623" s="32" t="str">
        <f>IF(HLOOKUP($BT623,Prisudvikling!$CC$7:$KP$63,AB$3)&gt;0,HLOOKUP($BT623,Prisudvikling!$CC$7:$KP$63,AB$3),"")</f>
        <v/>
      </c>
      <c r="AC623" s="32" t="str">
        <f>IF(HLOOKUP($BT623,Prisudvikling!$CC$7:$KP$63,AC$3)&gt;0,HLOOKUP($BT623,Prisudvikling!$CC$7:$KP$63,AC$3),"")</f>
        <v/>
      </c>
      <c r="AD623" s="32" t="str">
        <f>IF(HLOOKUP($BT623,Prisudvikling!$CC$7:$KP$63,AD$3)&gt;0,HLOOKUP($BT623,Prisudvikling!$CC$7:$KP$63,AD$3),"")</f>
        <v/>
      </c>
      <c r="AE623" s="32" t="str">
        <f>IF(HLOOKUP($BT623,Prisudvikling!$CC$7:$KP$63,AE$3)&gt;0,HLOOKUP($BT623,Prisudvikling!$CC$7:$KP$63,AE$3),"")</f>
        <v/>
      </c>
      <c r="AF623" s="32" t="str">
        <f>IF(HLOOKUP($BT623,Prisudvikling!$CC$7:$KP$63,AF$3)&gt;0,HLOOKUP($BT623,Prisudvikling!$CC$7:$KP$63,AF$3),"")</f>
        <v xml:space="preserve"> </v>
      </c>
      <c r="AG623" s="32" t="str">
        <f>IF(HLOOKUP($BT623,Prisudvikling!$CC$7:$KP$63,AG$3)&gt;0,HLOOKUP($BT623,Prisudvikling!$CC$7:$KP$63,AG$3),"")</f>
        <v xml:space="preserve"> </v>
      </c>
      <c r="AH623" s="32" t="str">
        <f>IF(HLOOKUP($BT623,Prisudvikling!$CC$7:$KP$63,AH$3)&gt;0,HLOOKUP($BT623,Prisudvikling!$CC$7:$KP$63,AH$3),"")</f>
        <v xml:space="preserve"> </v>
      </c>
      <c r="AI623" s="32" t="str">
        <f>IF(HLOOKUP($BT623,Prisudvikling!$CC$7:$KP$63,AI$3)&gt;0,HLOOKUP($BT623,Prisudvikling!$CC$7:$KP$63,AI$3),"")</f>
        <v xml:space="preserve"> </v>
      </c>
      <c r="AJ623" s="32" t="str">
        <f>IF(HLOOKUP($BT623,Prisudvikling!$CC$7:$KP$63,AJ$3)&gt;0,HLOOKUP($BT623,Prisudvikling!$CC$7:$KP$63,AJ$3),"")</f>
        <v xml:space="preserve"> </v>
      </c>
      <c r="AK623" s="32" t="str">
        <f>IF(HLOOKUP($BT623,Prisudvikling!$CC$7:$KP$63,AK$3)&gt;0,HLOOKUP($BT623,Prisudvikling!$CC$7:$KP$63,AK$3),"")</f>
        <v xml:space="preserve"> </v>
      </c>
      <c r="AL623" s="32" t="str">
        <f>IF(HLOOKUP($BT623,Prisudvikling!$CC$7:$KP$63,AL$3)&gt;0,HLOOKUP($BT623,Prisudvikling!$CC$7:$KP$63,AL$3),"")</f>
        <v/>
      </c>
      <c r="AM623" s="32" t="str">
        <f>IF(HLOOKUP($BT623,Prisudvikling!$CC$7:$KP$63,AM$3)&gt;0,HLOOKUP($BT623,Prisudvikling!$CC$7:$KP$63,AM$3),"")</f>
        <v/>
      </c>
      <c r="AN623" s="113" t="str">
        <f>IF(HLOOKUP($BT623,Prisudvikling!$CC$7:$KP$63,AN$3)&gt;0,HLOOKUP($BT623,Prisudvikling!$CC$7:$KP$63,AN$3),"")</f>
        <v/>
      </c>
      <c r="AO623" s="113" t="str">
        <f>IF(HLOOKUP($BT623,Prisudvikling!$CC$7:$KP$63,AO$3)&gt;0,HLOOKUP($BT623,Prisudvikling!$CC$7:$KP$63,AO$3),"")</f>
        <v xml:space="preserve"> </v>
      </c>
      <c r="AP623" s="113" t="str">
        <f>IF(HLOOKUP($BT623,Prisudvikling!$CC$7:$KP$63,AP$3)&gt;0,HLOOKUP($BT623,Prisudvikling!$CC$7:$KP$63,AP$3),"")</f>
        <v/>
      </c>
      <c r="AQ623" s="113" t="str">
        <f>IF(HLOOKUP($BT623,Prisudvikling!$CC$7:$KP$63,AQ$3)&gt;0,HLOOKUP($BT623,Prisudvikling!$CC$7:$KP$63,AQ$3),"")</f>
        <v/>
      </c>
      <c r="AR623" s="113" t="str">
        <f>IF(HLOOKUP($BT623,Prisudvikling!$CC$7:$KP$63,AR$3)&gt;0,HLOOKUP($BT623,Prisudvikling!$CC$7:$KP$63,AR$3),"")</f>
        <v xml:space="preserve"> </v>
      </c>
      <c r="AS623" s="113" t="str">
        <f>IF(HLOOKUP($BT623,Prisudvikling!$CC$7:$KP$63,AS$3)&gt;0,HLOOKUP($BT623,Prisudvikling!$CC$7:$KP$63,AS$3),"")</f>
        <v/>
      </c>
      <c r="AT623" s="113" t="str">
        <f>IF(HLOOKUP($BT623,Prisudvikling!$CC$7:$KP$63,AT$3)&gt;0,HLOOKUP($BT623,Prisudvikling!$CC$7:$KP$63,AT$3),"")</f>
        <v/>
      </c>
      <c r="AU623" s="113" t="str">
        <f>IF(HLOOKUP($BT623,Prisudvikling!$CC$7:$KP$63,AU$3)&gt;0,HLOOKUP($BT623,Prisudvikling!$CC$7:$KP$63,AU$3),"")</f>
        <v xml:space="preserve"> </v>
      </c>
      <c r="AV623" s="113" t="str">
        <f>IF(HLOOKUP($BT623,Prisudvikling!$CC$7:$KP$63,AV$3)&gt;0,HLOOKUP($BT623,Prisudvikling!$CC$7:$KP$63,AV$3),"")</f>
        <v/>
      </c>
      <c r="AW623" s="113" t="str">
        <f>IF(HLOOKUP($BT623,Prisudvikling!$CC$7:$KP$63,AW$3)&gt;0,HLOOKUP($BT623,Prisudvikling!$CC$7:$KP$63,AW$3),"")</f>
        <v/>
      </c>
      <c r="AX623" s="113" t="str">
        <f>IF(HLOOKUP($BT623,Prisudvikling!$CC$7:$KP$63,AX$3)&gt;0,HLOOKUP($BT623,Prisudvikling!$CC$7:$KP$63,AX$3),"")</f>
        <v xml:space="preserve"> </v>
      </c>
      <c r="BT623">
        <f t="shared" si="34"/>
        <v>300</v>
      </c>
    </row>
    <row r="624" spans="1:72" x14ac:dyDescent="0.2">
      <c r="A624" s="82">
        <f>IF(HLOOKUP($BT624,Prisudvikling!$CC$7:$KP$63,D$3)&gt;0,YEAR(C624),0)</f>
        <v>0</v>
      </c>
      <c r="B624" s="82">
        <f>IF(HLOOKUP($BT624,Prisudvikling!$CC$7:$KP$63,D$3)&gt;0,MONTH(C624),0)</f>
        <v>0</v>
      </c>
      <c r="C624" s="65" t="str">
        <f>IF(HLOOKUP($BT624,Prisudvikling!$CC$7:$KP$63,D$3)&gt;0,HLOOKUP($BT624,Prisudvikling!$CC$7:$KP$63,C$3),"")</f>
        <v/>
      </c>
      <c r="D624" s="105" t="str">
        <f>IF(HLOOKUP($BT624,Prisudvikling!$CC$7:$KP$63,D$3)&gt;0,HLOOKUP($BT624,Prisudvikling!$CC$7:$KP$63,D$3),"")</f>
        <v/>
      </c>
      <c r="E624" s="105" t="str">
        <f>IF(HLOOKUP($BT624,Prisudvikling!$CC$7:$KP$63,E$3)&gt;0,HLOOKUP($BT624,Prisudvikling!$CC$7:$KP$63,E$3),"")</f>
        <v/>
      </c>
      <c r="F624" s="105" t="str">
        <f>IF(HLOOKUP($BT624,Prisudvikling!$CC$7:$KP$63,F$3)&gt;0,HLOOKUP($BT624,Prisudvikling!$CC$7:$KP$63,F$3),"")</f>
        <v/>
      </c>
      <c r="G624" s="105" t="str">
        <f>IF(HLOOKUP($BT624,Prisudvikling!$CC$7:$KP$63,G$3)&gt;0,HLOOKUP($BT624,Prisudvikling!$CC$7:$KP$63,G$3),"")</f>
        <v/>
      </c>
      <c r="H624" s="105" t="str">
        <f>IF(HLOOKUP($BT624,Prisudvikling!$CC$7:$KP$63,H$3)&gt;0,HLOOKUP($BT624,Prisudvikling!$CC$7:$KP$63,H$3),"")</f>
        <v/>
      </c>
      <c r="I624" s="105" t="str">
        <f>IF(HLOOKUP($BT624,Prisudvikling!$CC$7:$KP$63,I$3)&gt;0,HLOOKUP($BT624,Prisudvikling!$CC$7:$KP$63,I$3),"")</f>
        <v/>
      </c>
      <c r="J624" s="105" t="str">
        <f>IF(HLOOKUP($BT624,Prisudvikling!$CC$7:$KP$63,J$3)&gt;0,HLOOKUP($BT624,Prisudvikling!$CC$7:$KP$63,J$3),"")</f>
        <v/>
      </c>
      <c r="K624" s="105" t="str">
        <f>IF(HLOOKUP($BT624,Prisudvikling!$CC$7:$KP$63,K$3)&gt;0,HLOOKUP($BT624,Prisudvikling!$CC$7:$KP$63,K$3),"")</f>
        <v/>
      </c>
      <c r="L624" s="105" t="str">
        <f>IF(HLOOKUP($BT624,Prisudvikling!$CC$7:$KP$63,L$3)&gt;0,HLOOKUP($BT624,Prisudvikling!$CC$7:$KP$63,L$3),"")</f>
        <v/>
      </c>
      <c r="M624" s="105" t="str">
        <f>IF(HLOOKUP($BT624,Prisudvikling!$CC$7:$KP$63,M$3)&gt;0,HLOOKUP($BT624,Prisudvikling!$CC$7:$KP$63,M$3),"")</f>
        <v/>
      </c>
      <c r="N624" s="105" t="str">
        <f>IF(HLOOKUP($BT624,Prisudvikling!$CC$7:$KP$63,N$3)&gt;0,HLOOKUP($BT624,Prisudvikling!$CC$7:$KP$63,N$3),"")</f>
        <v/>
      </c>
      <c r="O624" s="105" t="str">
        <f>IF(HLOOKUP($BT624,Prisudvikling!$CC$7:$KP$63,O$3)&gt;0,HLOOKUP($BT624,Prisudvikling!$CC$7:$KP$63,O$3),"")</f>
        <v/>
      </c>
      <c r="P624" s="105" t="str">
        <f>IF(HLOOKUP($BT624,Prisudvikling!$CC$7:$KP$63,P$3)&gt;0,HLOOKUP($BT624,Prisudvikling!$CC$7:$KP$63,P$3),"")</f>
        <v/>
      </c>
      <c r="Q624" s="105" t="str">
        <f>IF(HLOOKUP($BT624,Prisudvikling!$CC$7:$KP$63,Q$3)&gt;0,HLOOKUP($BT624,Prisudvikling!$CC$7:$KP$63,Q$3),"")</f>
        <v/>
      </c>
      <c r="R624" s="105" t="str">
        <f>IF(HLOOKUP($BT624,Prisudvikling!$CC$7:$KP$63,R$3)&gt;0,HLOOKUP($BT624,Prisudvikling!$CC$7:$KP$63,R$3),"")</f>
        <v/>
      </c>
      <c r="S624" s="105" t="str">
        <f>IF(HLOOKUP($BT624,Prisudvikling!$CC$7:$KP$63,S$3)&gt;0,HLOOKUP($BT624,Prisudvikling!$CC$7:$KP$63,S$3),"")</f>
        <v/>
      </c>
      <c r="T624" s="105" t="str">
        <f>IF(HLOOKUP($BT624,Prisudvikling!$CC$7:$KP$63,T$3)&gt;0,HLOOKUP($BT624,Prisudvikling!$CC$7:$KP$63,T$3),"")</f>
        <v/>
      </c>
      <c r="U624" s="105" t="str">
        <f>IF(HLOOKUP($BT624,Prisudvikling!$CC$7:$KP$63,U$3)&gt;0,HLOOKUP($BT624,Prisudvikling!$CC$7:$KP$63,U$3),"")</f>
        <v/>
      </c>
      <c r="V624" s="105" t="str">
        <f>IF(HLOOKUP($BT624,Prisudvikling!$CC$7:$KP$63,V$3)&gt;0,HLOOKUP($BT624,Prisudvikling!$CC$7:$KP$63,V$3),"")</f>
        <v/>
      </c>
      <c r="W624" s="105" t="str">
        <f>IF(HLOOKUP($BT624,Prisudvikling!$CC$7:$KP$63,W$3)&gt;0,HLOOKUP($BT624,Prisudvikling!$CC$7:$KP$63,W$3),"")</f>
        <v/>
      </c>
      <c r="X624" s="32" t="str">
        <f>IF(HLOOKUP($BT624,Prisudvikling!$CC$7:$KP$63,X$3)&gt;0,HLOOKUP($BT624,Prisudvikling!$CC$7:$KP$63,X$3),"")</f>
        <v/>
      </c>
      <c r="Y624" s="32" t="str">
        <f>IF(HLOOKUP($BT624,Prisudvikling!$CC$7:$KP$63,Y$3)&gt;0,HLOOKUP($BT624,Prisudvikling!$CC$7:$KP$63,Y$3),"")</f>
        <v/>
      </c>
      <c r="Z624" s="32" t="str">
        <f>IF(HLOOKUP($BT624,Prisudvikling!$CC$7:$KP$63,Z$3)&gt;0,HLOOKUP($BT624,Prisudvikling!$CC$7:$KP$63,Z$3),"")</f>
        <v/>
      </c>
      <c r="AA624" s="32" t="str">
        <f>IF(HLOOKUP($BT624,Prisudvikling!$CC$7:$KP$63,AA$3)&gt;0,HLOOKUP($BT624,Prisudvikling!$CC$7:$KP$63,AA$3),"")</f>
        <v/>
      </c>
      <c r="AB624" s="32" t="str">
        <f>IF(HLOOKUP($BT624,Prisudvikling!$CC$7:$KP$63,AB$3)&gt;0,HLOOKUP($BT624,Prisudvikling!$CC$7:$KP$63,AB$3),"")</f>
        <v/>
      </c>
      <c r="AC624" s="32" t="str">
        <f>IF(HLOOKUP($BT624,Prisudvikling!$CC$7:$KP$63,AC$3)&gt;0,HLOOKUP($BT624,Prisudvikling!$CC$7:$KP$63,AC$3),"")</f>
        <v/>
      </c>
      <c r="AD624" s="32" t="str">
        <f>IF(HLOOKUP($BT624,Prisudvikling!$CC$7:$KP$63,AD$3)&gt;0,HLOOKUP($BT624,Prisudvikling!$CC$7:$KP$63,AD$3),"")</f>
        <v/>
      </c>
      <c r="AE624" s="32" t="str">
        <f>IF(HLOOKUP($BT624,Prisudvikling!$CC$7:$KP$63,AE$3)&gt;0,HLOOKUP($BT624,Prisudvikling!$CC$7:$KP$63,AE$3),"")</f>
        <v/>
      </c>
      <c r="AF624" s="32" t="str">
        <f>IF(HLOOKUP($BT624,Prisudvikling!$CC$7:$KP$63,AF$3)&gt;0,HLOOKUP($BT624,Prisudvikling!$CC$7:$KP$63,AF$3),"")</f>
        <v xml:space="preserve"> </v>
      </c>
      <c r="AG624" s="32" t="str">
        <f>IF(HLOOKUP($BT624,Prisudvikling!$CC$7:$KP$63,AG$3)&gt;0,HLOOKUP($BT624,Prisudvikling!$CC$7:$KP$63,AG$3),"")</f>
        <v xml:space="preserve"> </v>
      </c>
      <c r="AH624" s="32" t="str">
        <f>IF(HLOOKUP($BT624,Prisudvikling!$CC$7:$KP$63,AH$3)&gt;0,HLOOKUP($BT624,Prisudvikling!$CC$7:$KP$63,AH$3),"")</f>
        <v xml:space="preserve"> </v>
      </c>
      <c r="AI624" s="32" t="str">
        <f>IF(HLOOKUP($BT624,Prisudvikling!$CC$7:$KP$63,AI$3)&gt;0,HLOOKUP($BT624,Prisudvikling!$CC$7:$KP$63,AI$3),"")</f>
        <v xml:space="preserve"> </v>
      </c>
      <c r="AJ624" s="32" t="str">
        <f>IF(HLOOKUP($BT624,Prisudvikling!$CC$7:$KP$63,AJ$3)&gt;0,HLOOKUP($BT624,Prisudvikling!$CC$7:$KP$63,AJ$3),"")</f>
        <v xml:space="preserve"> </v>
      </c>
      <c r="AK624" s="32" t="str">
        <f>IF(HLOOKUP($BT624,Prisudvikling!$CC$7:$KP$63,AK$3)&gt;0,HLOOKUP($BT624,Prisudvikling!$CC$7:$KP$63,AK$3),"")</f>
        <v xml:space="preserve"> </v>
      </c>
      <c r="AL624" s="32" t="str">
        <f>IF(HLOOKUP($BT624,Prisudvikling!$CC$7:$KP$63,AL$3)&gt;0,HLOOKUP($BT624,Prisudvikling!$CC$7:$KP$63,AL$3),"")</f>
        <v/>
      </c>
      <c r="AM624" s="32" t="str">
        <f>IF(HLOOKUP($BT624,Prisudvikling!$CC$7:$KP$63,AM$3)&gt;0,HLOOKUP($BT624,Prisudvikling!$CC$7:$KP$63,AM$3),"")</f>
        <v/>
      </c>
      <c r="AN624" s="113" t="str">
        <f>IF(HLOOKUP($BT624,Prisudvikling!$CC$7:$KP$63,AN$3)&gt;0,HLOOKUP($BT624,Prisudvikling!$CC$7:$KP$63,AN$3),"")</f>
        <v/>
      </c>
      <c r="AO624" s="113" t="str">
        <f>IF(HLOOKUP($BT624,Prisudvikling!$CC$7:$KP$63,AO$3)&gt;0,HLOOKUP($BT624,Prisudvikling!$CC$7:$KP$63,AO$3),"")</f>
        <v xml:space="preserve"> </v>
      </c>
      <c r="AP624" s="113" t="str">
        <f>IF(HLOOKUP($BT624,Prisudvikling!$CC$7:$KP$63,AP$3)&gt;0,HLOOKUP($BT624,Prisudvikling!$CC$7:$KP$63,AP$3),"")</f>
        <v/>
      </c>
      <c r="AQ624" s="113" t="str">
        <f>IF(HLOOKUP($BT624,Prisudvikling!$CC$7:$KP$63,AQ$3)&gt;0,HLOOKUP($BT624,Prisudvikling!$CC$7:$KP$63,AQ$3),"")</f>
        <v/>
      </c>
      <c r="AR624" s="113" t="str">
        <f>IF(HLOOKUP($BT624,Prisudvikling!$CC$7:$KP$63,AR$3)&gt;0,HLOOKUP($BT624,Prisudvikling!$CC$7:$KP$63,AR$3),"")</f>
        <v xml:space="preserve"> </v>
      </c>
      <c r="AS624" s="113" t="str">
        <f>IF(HLOOKUP($BT624,Prisudvikling!$CC$7:$KP$63,AS$3)&gt;0,HLOOKUP($BT624,Prisudvikling!$CC$7:$KP$63,AS$3),"")</f>
        <v/>
      </c>
      <c r="AT624" s="113" t="str">
        <f>IF(HLOOKUP($BT624,Prisudvikling!$CC$7:$KP$63,AT$3)&gt;0,HLOOKUP($BT624,Prisudvikling!$CC$7:$KP$63,AT$3),"")</f>
        <v/>
      </c>
      <c r="AU624" s="113" t="str">
        <f>IF(HLOOKUP($BT624,Prisudvikling!$CC$7:$KP$63,AU$3)&gt;0,HLOOKUP($BT624,Prisudvikling!$CC$7:$KP$63,AU$3),"")</f>
        <v xml:space="preserve"> </v>
      </c>
      <c r="AV624" s="113" t="str">
        <f>IF(HLOOKUP($BT624,Prisudvikling!$CC$7:$KP$63,AV$3)&gt;0,HLOOKUP($BT624,Prisudvikling!$CC$7:$KP$63,AV$3),"")</f>
        <v/>
      </c>
      <c r="AW624" s="113" t="str">
        <f>IF(HLOOKUP($BT624,Prisudvikling!$CC$7:$KP$63,AW$3)&gt;0,HLOOKUP($BT624,Prisudvikling!$CC$7:$KP$63,AW$3),"")</f>
        <v/>
      </c>
      <c r="AX624" s="113" t="str">
        <f>IF(HLOOKUP($BT624,Prisudvikling!$CC$7:$KP$63,AX$3)&gt;0,HLOOKUP($BT624,Prisudvikling!$CC$7:$KP$63,AX$3),"")</f>
        <v xml:space="preserve"> </v>
      </c>
      <c r="BT624">
        <f t="shared" si="34"/>
        <v>301</v>
      </c>
    </row>
    <row r="625" spans="1:72" x14ac:dyDescent="0.2">
      <c r="A625" s="82">
        <f>IF(HLOOKUP($BT625,Prisudvikling!$CC$7:$KP$63,D$3)&gt;0,YEAR(C625),0)</f>
        <v>0</v>
      </c>
      <c r="B625" s="82">
        <f>IF(HLOOKUP($BT625,Prisudvikling!$CC$7:$KP$63,D$3)&gt;0,MONTH(C625),0)</f>
        <v>0</v>
      </c>
      <c r="C625" s="65" t="str">
        <f>IF(HLOOKUP($BT625,Prisudvikling!$CC$7:$KP$63,D$3)&gt;0,HLOOKUP($BT625,Prisudvikling!$CC$7:$KP$63,C$3),"")</f>
        <v/>
      </c>
      <c r="D625" s="105" t="str">
        <f>IF(HLOOKUP($BT625,Prisudvikling!$CC$7:$KP$63,D$3)&gt;0,HLOOKUP($BT625,Prisudvikling!$CC$7:$KP$63,D$3),"")</f>
        <v/>
      </c>
      <c r="E625" s="105" t="str">
        <f>IF(HLOOKUP($BT625,Prisudvikling!$CC$7:$KP$63,E$3)&gt;0,HLOOKUP($BT625,Prisudvikling!$CC$7:$KP$63,E$3),"")</f>
        <v/>
      </c>
      <c r="F625" s="105" t="str">
        <f>IF(HLOOKUP($BT625,Prisudvikling!$CC$7:$KP$63,F$3)&gt;0,HLOOKUP($BT625,Prisudvikling!$CC$7:$KP$63,F$3),"")</f>
        <v/>
      </c>
      <c r="G625" s="105" t="str">
        <f>IF(HLOOKUP($BT625,Prisudvikling!$CC$7:$KP$63,G$3)&gt;0,HLOOKUP($BT625,Prisudvikling!$CC$7:$KP$63,G$3),"")</f>
        <v/>
      </c>
      <c r="H625" s="105" t="str">
        <f>IF(HLOOKUP($BT625,Prisudvikling!$CC$7:$KP$63,H$3)&gt;0,HLOOKUP($BT625,Prisudvikling!$CC$7:$KP$63,H$3),"")</f>
        <v/>
      </c>
      <c r="I625" s="105" t="str">
        <f>IF(HLOOKUP($BT625,Prisudvikling!$CC$7:$KP$63,I$3)&gt;0,HLOOKUP($BT625,Prisudvikling!$CC$7:$KP$63,I$3),"")</f>
        <v/>
      </c>
      <c r="J625" s="105" t="str">
        <f>IF(HLOOKUP($BT625,Prisudvikling!$CC$7:$KP$63,J$3)&gt;0,HLOOKUP($BT625,Prisudvikling!$CC$7:$KP$63,J$3),"")</f>
        <v/>
      </c>
      <c r="K625" s="105" t="str">
        <f>IF(HLOOKUP($BT625,Prisudvikling!$CC$7:$KP$63,K$3)&gt;0,HLOOKUP($BT625,Prisudvikling!$CC$7:$KP$63,K$3),"")</f>
        <v/>
      </c>
      <c r="L625" s="105" t="str">
        <f>IF(HLOOKUP($BT625,Prisudvikling!$CC$7:$KP$63,L$3)&gt;0,HLOOKUP($BT625,Prisudvikling!$CC$7:$KP$63,L$3),"")</f>
        <v/>
      </c>
      <c r="M625" s="105" t="str">
        <f>IF(HLOOKUP($BT625,Prisudvikling!$CC$7:$KP$63,M$3)&gt;0,HLOOKUP($BT625,Prisudvikling!$CC$7:$KP$63,M$3),"")</f>
        <v/>
      </c>
      <c r="N625" s="105" t="str">
        <f>IF(HLOOKUP($BT625,Prisudvikling!$CC$7:$KP$63,N$3)&gt;0,HLOOKUP($BT625,Prisudvikling!$CC$7:$KP$63,N$3),"")</f>
        <v/>
      </c>
      <c r="O625" s="105" t="str">
        <f>IF(HLOOKUP($BT625,Prisudvikling!$CC$7:$KP$63,O$3)&gt;0,HLOOKUP($BT625,Prisudvikling!$CC$7:$KP$63,O$3),"")</f>
        <v/>
      </c>
      <c r="P625" s="105" t="str">
        <f>IF(HLOOKUP($BT625,Prisudvikling!$CC$7:$KP$63,P$3)&gt;0,HLOOKUP($BT625,Prisudvikling!$CC$7:$KP$63,P$3),"")</f>
        <v/>
      </c>
      <c r="Q625" s="105" t="str">
        <f>IF(HLOOKUP($BT625,Prisudvikling!$CC$7:$KP$63,Q$3)&gt;0,HLOOKUP($BT625,Prisudvikling!$CC$7:$KP$63,Q$3),"")</f>
        <v/>
      </c>
      <c r="R625" s="105" t="str">
        <f>IF(HLOOKUP($BT625,Prisudvikling!$CC$7:$KP$63,R$3)&gt;0,HLOOKUP($BT625,Prisudvikling!$CC$7:$KP$63,R$3),"")</f>
        <v/>
      </c>
      <c r="S625" s="105" t="str">
        <f>IF(HLOOKUP($BT625,Prisudvikling!$CC$7:$KP$63,S$3)&gt;0,HLOOKUP($BT625,Prisudvikling!$CC$7:$KP$63,S$3),"")</f>
        <v/>
      </c>
      <c r="T625" s="105" t="str">
        <f>IF(HLOOKUP($BT625,Prisudvikling!$CC$7:$KP$63,T$3)&gt;0,HLOOKUP($BT625,Prisudvikling!$CC$7:$KP$63,T$3),"")</f>
        <v/>
      </c>
      <c r="U625" s="105" t="str">
        <f>IF(HLOOKUP($BT625,Prisudvikling!$CC$7:$KP$63,U$3)&gt;0,HLOOKUP($BT625,Prisudvikling!$CC$7:$KP$63,U$3),"")</f>
        <v/>
      </c>
      <c r="V625" s="105" t="str">
        <f>IF(HLOOKUP($BT625,Prisudvikling!$CC$7:$KP$63,V$3)&gt;0,HLOOKUP($BT625,Prisudvikling!$CC$7:$KP$63,V$3),"")</f>
        <v/>
      </c>
      <c r="W625" s="105" t="str">
        <f>IF(HLOOKUP($BT625,Prisudvikling!$CC$7:$KP$63,W$3)&gt;0,HLOOKUP($BT625,Prisudvikling!$CC$7:$KP$63,W$3),"")</f>
        <v/>
      </c>
      <c r="X625" s="32" t="str">
        <f>IF(HLOOKUP($BT625,Prisudvikling!$CC$7:$KP$63,X$3)&gt;0,HLOOKUP($BT625,Prisudvikling!$CC$7:$KP$63,X$3),"")</f>
        <v/>
      </c>
      <c r="Y625" s="32" t="str">
        <f>IF(HLOOKUP($BT625,Prisudvikling!$CC$7:$KP$63,Y$3)&gt;0,HLOOKUP($BT625,Prisudvikling!$CC$7:$KP$63,Y$3),"")</f>
        <v/>
      </c>
      <c r="Z625" s="32" t="str">
        <f>IF(HLOOKUP($BT625,Prisudvikling!$CC$7:$KP$63,Z$3)&gt;0,HLOOKUP($BT625,Prisudvikling!$CC$7:$KP$63,Z$3),"")</f>
        <v/>
      </c>
      <c r="AA625" s="32" t="str">
        <f>IF(HLOOKUP($BT625,Prisudvikling!$CC$7:$KP$63,AA$3)&gt;0,HLOOKUP($BT625,Prisudvikling!$CC$7:$KP$63,AA$3),"")</f>
        <v/>
      </c>
      <c r="AB625" s="32" t="str">
        <f>IF(HLOOKUP($BT625,Prisudvikling!$CC$7:$KP$63,AB$3)&gt;0,HLOOKUP($BT625,Prisudvikling!$CC$7:$KP$63,AB$3),"")</f>
        <v/>
      </c>
      <c r="AC625" s="32" t="str">
        <f>IF(HLOOKUP($BT625,Prisudvikling!$CC$7:$KP$63,AC$3)&gt;0,HLOOKUP($BT625,Prisudvikling!$CC$7:$KP$63,AC$3),"")</f>
        <v/>
      </c>
      <c r="AD625" s="32" t="str">
        <f>IF(HLOOKUP($BT625,Prisudvikling!$CC$7:$KP$63,AD$3)&gt;0,HLOOKUP($BT625,Prisudvikling!$CC$7:$KP$63,AD$3),"")</f>
        <v/>
      </c>
      <c r="AE625" s="32" t="str">
        <f>IF(HLOOKUP($BT625,Prisudvikling!$CC$7:$KP$63,AE$3)&gt;0,HLOOKUP($BT625,Prisudvikling!$CC$7:$KP$63,AE$3),"")</f>
        <v/>
      </c>
      <c r="AF625" s="32" t="str">
        <f>IF(HLOOKUP($BT625,Prisudvikling!$CC$7:$KP$63,AF$3)&gt;0,HLOOKUP($BT625,Prisudvikling!$CC$7:$KP$63,AF$3),"")</f>
        <v xml:space="preserve"> </v>
      </c>
      <c r="AG625" s="32" t="str">
        <f>IF(HLOOKUP($BT625,Prisudvikling!$CC$7:$KP$63,AG$3)&gt;0,HLOOKUP($BT625,Prisudvikling!$CC$7:$KP$63,AG$3),"")</f>
        <v xml:space="preserve"> </v>
      </c>
      <c r="AH625" s="32" t="str">
        <f>IF(HLOOKUP($BT625,Prisudvikling!$CC$7:$KP$63,AH$3)&gt;0,HLOOKUP($BT625,Prisudvikling!$CC$7:$KP$63,AH$3),"")</f>
        <v xml:space="preserve"> </v>
      </c>
      <c r="AI625" s="32" t="str">
        <f>IF(HLOOKUP($BT625,Prisudvikling!$CC$7:$KP$63,AI$3)&gt;0,HLOOKUP($BT625,Prisudvikling!$CC$7:$KP$63,AI$3),"")</f>
        <v xml:space="preserve"> </v>
      </c>
      <c r="AJ625" s="32" t="str">
        <f>IF(HLOOKUP($BT625,Prisudvikling!$CC$7:$KP$63,AJ$3)&gt;0,HLOOKUP($BT625,Prisudvikling!$CC$7:$KP$63,AJ$3),"")</f>
        <v xml:space="preserve"> </v>
      </c>
      <c r="AK625" s="32" t="str">
        <f>IF(HLOOKUP($BT625,Prisudvikling!$CC$7:$KP$63,AK$3)&gt;0,HLOOKUP($BT625,Prisudvikling!$CC$7:$KP$63,AK$3),"")</f>
        <v xml:space="preserve"> </v>
      </c>
      <c r="AL625" s="32" t="str">
        <f>IF(HLOOKUP($BT625,Prisudvikling!$CC$7:$KP$63,AL$3)&gt;0,HLOOKUP($BT625,Prisudvikling!$CC$7:$KP$63,AL$3),"")</f>
        <v/>
      </c>
      <c r="AM625" s="32" t="str">
        <f>IF(HLOOKUP($BT625,Prisudvikling!$CC$7:$KP$63,AM$3)&gt;0,HLOOKUP($BT625,Prisudvikling!$CC$7:$KP$63,AM$3),"")</f>
        <v/>
      </c>
      <c r="AN625" s="113" t="str">
        <f>IF(HLOOKUP($BT625,Prisudvikling!$CC$7:$KP$63,AN$3)&gt;0,HLOOKUP($BT625,Prisudvikling!$CC$7:$KP$63,AN$3),"")</f>
        <v/>
      </c>
      <c r="AO625" s="113" t="str">
        <f>IF(HLOOKUP($BT625,Prisudvikling!$CC$7:$KP$63,AO$3)&gt;0,HLOOKUP($BT625,Prisudvikling!$CC$7:$KP$63,AO$3),"")</f>
        <v xml:space="preserve"> </v>
      </c>
      <c r="AP625" s="113" t="str">
        <f>IF(HLOOKUP($BT625,Prisudvikling!$CC$7:$KP$63,AP$3)&gt;0,HLOOKUP($BT625,Prisudvikling!$CC$7:$KP$63,AP$3),"")</f>
        <v/>
      </c>
      <c r="AQ625" s="113" t="str">
        <f>IF(HLOOKUP($BT625,Prisudvikling!$CC$7:$KP$63,AQ$3)&gt;0,HLOOKUP($BT625,Prisudvikling!$CC$7:$KP$63,AQ$3),"")</f>
        <v/>
      </c>
      <c r="AR625" s="113" t="str">
        <f>IF(HLOOKUP($BT625,Prisudvikling!$CC$7:$KP$63,AR$3)&gt;0,HLOOKUP($BT625,Prisudvikling!$CC$7:$KP$63,AR$3),"")</f>
        <v xml:space="preserve"> </v>
      </c>
      <c r="AS625" s="113" t="str">
        <f>IF(HLOOKUP($BT625,Prisudvikling!$CC$7:$KP$63,AS$3)&gt;0,HLOOKUP($BT625,Prisudvikling!$CC$7:$KP$63,AS$3),"")</f>
        <v/>
      </c>
      <c r="AT625" s="113" t="str">
        <f>IF(HLOOKUP($BT625,Prisudvikling!$CC$7:$KP$63,AT$3)&gt;0,HLOOKUP($BT625,Prisudvikling!$CC$7:$KP$63,AT$3),"")</f>
        <v/>
      </c>
      <c r="AU625" s="113" t="str">
        <f>IF(HLOOKUP($BT625,Prisudvikling!$CC$7:$KP$63,AU$3)&gt;0,HLOOKUP($BT625,Prisudvikling!$CC$7:$KP$63,AU$3),"")</f>
        <v xml:space="preserve"> </v>
      </c>
      <c r="AV625" s="113" t="str">
        <f>IF(HLOOKUP($BT625,Prisudvikling!$CC$7:$KP$63,AV$3)&gt;0,HLOOKUP($BT625,Prisudvikling!$CC$7:$KP$63,AV$3),"")</f>
        <v/>
      </c>
      <c r="AW625" s="113" t="str">
        <f>IF(HLOOKUP($BT625,Prisudvikling!$CC$7:$KP$63,AW$3)&gt;0,HLOOKUP($BT625,Prisudvikling!$CC$7:$KP$63,AW$3),"")</f>
        <v/>
      </c>
      <c r="AX625" s="113" t="str">
        <f>IF(HLOOKUP($BT625,Prisudvikling!$CC$7:$KP$63,AX$3)&gt;0,HLOOKUP($BT625,Prisudvikling!$CC$7:$KP$63,AX$3),"")</f>
        <v xml:space="preserve"> </v>
      </c>
      <c r="BT625">
        <f t="shared" si="34"/>
        <v>302</v>
      </c>
    </row>
    <row r="626" spans="1:72" x14ac:dyDescent="0.2">
      <c r="A626" s="82">
        <f>IF(HLOOKUP($BT626,Prisudvikling!$CC$7:$KP$63,D$3)&gt;0,YEAR(C626),0)</f>
        <v>0</v>
      </c>
      <c r="B626" s="82">
        <f>IF(HLOOKUP($BT626,Prisudvikling!$CC$7:$KP$63,D$3)&gt;0,MONTH(C626),0)</f>
        <v>0</v>
      </c>
      <c r="C626" s="65" t="str">
        <f>IF(HLOOKUP($BT626,Prisudvikling!$CC$7:$KP$63,D$3)&gt;0,HLOOKUP($BT626,Prisudvikling!$CC$7:$KP$63,C$3),"")</f>
        <v/>
      </c>
      <c r="D626" s="105" t="str">
        <f>IF(HLOOKUP($BT626,Prisudvikling!$CC$7:$KP$63,D$3)&gt;0,HLOOKUP($BT626,Prisudvikling!$CC$7:$KP$63,D$3),"")</f>
        <v/>
      </c>
      <c r="E626" s="105" t="str">
        <f>IF(HLOOKUP($BT626,Prisudvikling!$CC$7:$KP$63,E$3)&gt;0,HLOOKUP($BT626,Prisudvikling!$CC$7:$KP$63,E$3),"")</f>
        <v/>
      </c>
      <c r="F626" s="105" t="str">
        <f>IF(HLOOKUP($BT626,Prisudvikling!$CC$7:$KP$63,F$3)&gt;0,HLOOKUP($BT626,Prisudvikling!$CC$7:$KP$63,F$3),"")</f>
        <v/>
      </c>
      <c r="G626" s="105" t="str">
        <f>IF(HLOOKUP($BT626,Prisudvikling!$CC$7:$KP$63,G$3)&gt;0,HLOOKUP($BT626,Prisudvikling!$CC$7:$KP$63,G$3),"")</f>
        <v/>
      </c>
      <c r="H626" s="105" t="str">
        <f>IF(HLOOKUP($BT626,Prisudvikling!$CC$7:$KP$63,H$3)&gt;0,HLOOKUP($BT626,Prisudvikling!$CC$7:$KP$63,H$3),"")</f>
        <v/>
      </c>
      <c r="I626" s="105" t="str">
        <f>IF(HLOOKUP($BT626,Prisudvikling!$CC$7:$KP$63,I$3)&gt;0,HLOOKUP($BT626,Prisudvikling!$CC$7:$KP$63,I$3),"")</f>
        <v/>
      </c>
      <c r="J626" s="105" t="str">
        <f>IF(HLOOKUP($BT626,Prisudvikling!$CC$7:$KP$63,J$3)&gt;0,HLOOKUP($BT626,Prisudvikling!$CC$7:$KP$63,J$3),"")</f>
        <v/>
      </c>
      <c r="K626" s="105" t="str">
        <f>IF(HLOOKUP($BT626,Prisudvikling!$CC$7:$KP$63,K$3)&gt;0,HLOOKUP($BT626,Prisudvikling!$CC$7:$KP$63,K$3),"")</f>
        <v/>
      </c>
      <c r="L626" s="105" t="str">
        <f>IF(HLOOKUP($BT626,Prisudvikling!$CC$7:$KP$63,L$3)&gt;0,HLOOKUP($BT626,Prisudvikling!$CC$7:$KP$63,L$3),"")</f>
        <v/>
      </c>
      <c r="M626" s="105" t="str">
        <f>IF(HLOOKUP($BT626,Prisudvikling!$CC$7:$KP$63,M$3)&gt;0,HLOOKUP($BT626,Prisudvikling!$CC$7:$KP$63,M$3),"")</f>
        <v/>
      </c>
      <c r="N626" s="105" t="str">
        <f>IF(HLOOKUP($BT626,Prisudvikling!$CC$7:$KP$63,N$3)&gt;0,HLOOKUP($BT626,Prisudvikling!$CC$7:$KP$63,N$3),"")</f>
        <v/>
      </c>
      <c r="O626" s="105" t="str">
        <f>IF(HLOOKUP($BT626,Prisudvikling!$CC$7:$KP$63,O$3)&gt;0,HLOOKUP($BT626,Prisudvikling!$CC$7:$KP$63,O$3),"")</f>
        <v/>
      </c>
      <c r="P626" s="105" t="str">
        <f>IF(HLOOKUP($BT626,Prisudvikling!$CC$7:$KP$63,P$3)&gt;0,HLOOKUP($BT626,Prisudvikling!$CC$7:$KP$63,P$3),"")</f>
        <v/>
      </c>
      <c r="Q626" s="105" t="str">
        <f>IF(HLOOKUP($BT626,Prisudvikling!$CC$7:$KP$63,Q$3)&gt;0,HLOOKUP($BT626,Prisudvikling!$CC$7:$KP$63,Q$3),"")</f>
        <v/>
      </c>
      <c r="R626" s="105" t="str">
        <f>IF(HLOOKUP($BT626,Prisudvikling!$CC$7:$KP$63,R$3)&gt;0,HLOOKUP($BT626,Prisudvikling!$CC$7:$KP$63,R$3),"")</f>
        <v/>
      </c>
      <c r="S626" s="105" t="str">
        <f>IF(HLOOKUP($BT626,Prisudvikling!$CC$7:$KP$63,S$3)&gt;0,HLOOKUP($BT626,Prisudvikling!$CC$7:$KP$63,S$3),"")</f>
        <v/>
      </c>
      <c r="T626" s="105" t="str">
        <f>IF(HLOOKUP($BT626,Prisudvikling!$CC$7:$KP$63,T$3)&gt;0,HLOOKUP($BT626,Prisudvikling!$CC$7:$KP$63,T$3),"")</f>
        <v/>
      </c>
      <c r="U626" s="105" t="str">
        <f>IF(HLOOKUP($BT626,Prisudvikling!$CC$7:$KP$63,U$3)&gt;0,HLOOKUP($BT626,Prisudvikling!$CC$7:$KP$63,U$3),"")</f>
        <v/>
      </c>
      <c r="V626" s="105" t="str">
        <f>IF(HLOOKUP($BT626,Prisudvikling!$CC$7:$KP$63,V$3)&gt;0,HLOOKUP($BT626,Prisudvikling!$CC$7:$KP$63,V$3),"")</f>
        <v/>
      </c>
      <c r="W626" s="105" t="str">
        <f>IF(HLOOKUP($BT626,Prisudvikling!$CC$7:$KP$63,W$3)&gt;0,HLOOKUP($BT626,Prisudvikling!$CC$7:$KP$63,W$3),"")</f>
        <v/>
      </c>
      <c r="X626" s="32" t="str">
        <f>IF(HLOOKUP($BT626,Prisudvikling!$CC$7:$KP$63,X$3)&gt;0,HLOOKUP($BT626,Prisudvikling!$CC$7:$KP$63,X$3),"")</f>
        <v/>
      </c>
      <c r="Y626" s="32" t="str">
        <f>IF(HLOOKUP($BT626,Prisudvikling!$CC$7:$KP$63,Y$3)&gt;0,HLOOKUP($BT626,Prisudvikling!$CC$7:$KP$63,Y$3),"")</f>
        <v/>
      </c>
      <c r="Z626" s="32" t="str">
        <f>IF(HLOOKUP($BT626,Prisudvikling!$CC$7:$KP$63,Z$3)&gt;0,HLOOKUP($BT626,Prisudvikling!$CC$7:$KP$63,Z$3),"")</f>
        <v/>
      </c>
      <c r="AA626" s="32" t="str">
        <f>IF(HLOOKUP($BT626,Prisudvikling!$CC$7:$KP$63,AA$3)&gt;0,HLOOKUP($BT626,Prisudvikling!$CC$7:$KP$63,AA$3),"")</f>
        <v/>
      </c>
      <c r="AB626" s="32" t="str">
        <f>IF(HLOOKUP($BT626,Prisudvikling!$CC$7:$KP$63,AB$3)&gt;0,HLOOKUP($BT626,Prisudvikling!$CC$7:$KP$63,AB$3),"")</f>
        <v/>
      </c>
      <c r="AC626" s="32" t="str">
        <f>IF(HLOOKUP($BT626,Prisudvikling!$CC$7:$KP$63,AC$3)&gt;0,HLOOKUP($BT626,Prisudvikling!$CC$7:$KP$63,AC$3),"")</f>
        <v/>
      </c>
      <c r="AD626" s="32" t="str">
        <f>IF(HLOOKUP($BT626,Prisudvikling!$CC$7:$KP$63,AD$3)&gt;0,HLOOKUP($BT626,Prisudvikling!$CC$7:$KP$63,AD$3),"")</f>
        <v/>
      </c>
      <c r="AE626" s="32" t="str">
        <f>IF(HLOOKUP($BT626,Prisudvikling!$CC$7:$KP$63,AE$3)&gt;0,HLOOKUP($BT626,Prisudvikling!$CC$7:$KP$63,AE$3),"")</f>
        <v/>
      </c>
      <c r="AF626" s="32" t="str">
        <f>IF(HLOOKUP($BT626,Prisudvikling!$CC$7:$KP$63,AF$3)&gt;0,HLOOKUP($BT626,Prisudvikling!$CC$7:$KP$63,AF$3),"")</f>
        <v xml:space="preserve"> </v>
      </c>
      <c r="AG626" s="32" t="str">
        <f>IF(HLOOKUP($BT626,Prisudvikling!$CC$7:$KP$63,AG$3)&gt;0,HLOOKUP($BT626,Prisudvikling!$CC$7:$KP$63,AG$3),"")</f>
        <v xml:space="preserve"> </v>
      </c>
      <c r="AH626" s="32" t="str">
        <f>IF(HLOOKUP($BT626,Prisudvikling!$CC$7:$KP$63,AH$3)&gt;0,HLOOKUP($BT626,Prisudvikling!$CC$7:$KP$63,AH$3),"")</f>
        <v xml:space="preserve"> </v>
      </c>
      <c r="AI626" s="32" t="str">
        <f>IF(HLOOKUP($BT626,Prisudvikling!$CC$7:$KP$63,AI$3)&gt;0,HLOOKUP($BT626,Prisudvikling!$CC$7:$KP$63,AI$3),"")</f>
        <v xml:space="preserve"> </v>
      </c>
      <c r="AJ626" s="32" t="str">
        <f>IF(HLOOKUP($BT626,Prisudvikling!$CC$7:$KP$63,AJ$3)&gt;0,HLOOKUP($BT626,Prisudvikling!$CC$7:$KP$63,AJ$3),"")</f>
        <v xml:space="preserve"> </v>
      </c>
      <c r="AK626" s="32" t="str">
        <f>IF(HLOOKUP($BT626,Prisudvikling!$CC$7:$KP$63,AK$3)&gt;0,HLOOKUP($BT626,Prisudvikling!$CC$7:$KP$63,AK$3),"")</f>
        <v xml:space="preserve"> </v>
      </c>
      <c r="AL626" s="32" t="str">
        <f>IF(HLOOKUP($BT626,Prisudvikling!$CC$7:$KP$63,AL$3)&gt;0,HLOOKUP($BT626,Prisudvikling!$CC$7:$KP$63,AL$3),"")</f>
        <v/>
      </c>
      <c r="AM626" s="32" t="str">
        <f>IF(HLOOKUP($BT626,Prisudvikling!$CC$7:$KP$63,AM$3)&gt;0,HLOOKUP($BT626,Prisudvikling!$CC$7:$KP$63,AM$3),"")</f>
        <v/>
      </c>
      <c r="AN626" s="113" t="str">
        <f>IF(HLOOKUP($BT626,Prisudvikling!$CC$7:$KP$63,AN$3)&gt;0,HLOOKUP($BT626,Prisudvikling!$CC$7:$KP$63,AN$3),"")</f>
        <v/>
      </c>
      <c r="AO626" s="113" t="str">
        <f>IF(HLOOKUP($BT626,Prisudvikling!$CC$7:$KP$63,AO$3)&gt;0,HLOOKUP($BT626,Prisudvikling!$CC$7:$KP$63,AO$3),"")</f>
        <v xml:space="preserve"> </v>
      </c>
      <c r="AP626" s="113" t="str">
        <f>IF(HLOOKUP($BT626,Prisudvikling!$CC$7:$KP$63,AP$3)&gt;0,HLOOKUP($BT626,Prisudvikling!$CC$7:$KP$63,AP$3),"")</f>
        <v/>
      </c>
      <c r="AQ626" s="113" t="str">
        <f>IF(HLOOKUP($BT626,Prisudvikling!$CC$7:$KP$63,AQ$3)&gt;0,HLOOKUP($BT626,Prisudvikling!$CC$7:$KP$63,AQ$3),"")</f>
        <v/>
      </c>
      <c r="AR626" s="113" t="str">
        <f>IF(HLOOKUP($BT626,Prisudvikling!$CC$7:$KP$63,AR$3)&gt;0,HLOOKUP($BT626,Prisudvikling!$CC$7:$KP$63,AR$3),"")</f>
        <v xml:space="preserve"> </v>
      </c>
      <c r="AS626" s="113" t="str">
        <f>IF(HLOOKUP($BT626,Prisudvikling!$CC$7:$KP$63,AS$3)&gt;0,HLOOKUP($BT626,Prisudvikling!$CC$7:$KP$63,AS$3),"")</f>
        <v/>
      </c>
      <c r="AT626" s="113" t="str">
        <f>IF(HLOOKUP($BT626,Prisudvikling!$CC$7:$KP$63,AT$3)&gt;0,HLOOKUP($BT626,Prisudvikling!$CC$7:$KP$63,AT$3),"")</f>
        <v/>
      </c>
      <c r="AU626" s="113" t="str">
        <f>IF(HLOOKUP($BT626,Prisudvikling!$CC$7:$KP$63,AU$3)&gt;0,HLOOKUP($BT626,Prisudvikling!$CC$7:$KP$63,AU$3),"")</f>
        <v xml:space="preserve"> </v>
      </c>
      <c r="AV626" s="113" t="str">
        <f>IF(HLOOKUP($BT626,Prisudvikling!$CC$7:$KP$63,AV$3)&gt;0,HLOOKUP($BT626,Prisudvikling!$CC$7:$KP$63,AV$3),"")</f>
        <v/>
      </c>
      <c r="AW626" s="113" t="str">
        <f>IF(HLOOKUP($BT626,Prisudvikling!$CC$7:$KP$63,AW$3)&gt;0,HLOOKUP($BT626,Prisudvikling!$CC$7:$KP$63,AW$3),"")</f>
        <v/>
      </c>
      <c r="AX626" s="113" t="str">
        <f>IF(HLOOKUP($BT626,Prisudvikling!$CC$7:$KP$63,AX$3)&gt;0,HLOOKUP($BT626,Prisudvikling!$CC$7:$KP$63,AX$3),"")</f>
        <v xml:space="preserve"> </v>
      </c>
      <c r="BT626">
        <f t="shared" si="34"/>
        <v>303</v>
      </c>
    </row>
    <row r="627" spans="1:72" x14ac:dyDescent="0.2">
      <c r="A627" s="82">
        <f>IF(HLOOKUP($BT627,Prisudvikling!$CC$7:$KP$63,D$3)&gt;0,YEAR(C627),0)</f>
        <v>0</v>
      </c>
      <c r="B627" s="82">
        <f>IF(HLOOKUP($BT627,Prisudvikling!$CC$7:$KP$63,D$3)&gt;0,MONTH(C627),0)</f>
        <v>0</v>
      </c>
      <c r="C627" s="65" t="str">
        <f>IF(HLOOKUP($BT627,Prisudvikling!$CC$7:$KP$63,D$3)&gt;0,HLOOKUP($BT627,Prisudvikling!$CC$7:$KP$63,C$3),"")</f>
        <v/>
      </c>
      <c r="D627" s="105" t="str">
        <f>IF(HLOOKUP($BT627,Prisudvikling!$CC$7:$KP$63,D$3)&gt;0,HLOOKUP($BT627,Prisudvikling!$CC$7:$KP$63,D$3),"")</f>
        <v/>
      </c>
      <c r="E627" s="105" t="str">
        <f>IF(HLOOKUP($BT627,Prisudvikling!$CC$7:$KP$63,E$3)&gt;0,HLOOKUP($BT627,Prisudvikling!$CC$7:$KP$63,E$3),"")</f>
        <v/>
      </c>
      <c r="F627" s="105" t="str">
        <f>IF(HLOOKUP($BT627,Prisudvikling!$CC$7:$KP$63,F$3)&gt;0,HLOOKUP($BT627,Prisudvikling!$CC$7:$KP$63,F$3),"")</f>
        <v/>
      </c>
      <c r="G627" s="105" t="str">
        <f>IF(HLOOKUP($BT627,Prisudvikling!$CC$7:$KP$63,G$3)&gt;0,HLOOKUP($BT627,Prisudvikling!$CC$7:$KP$63,G$3),"")</f>
        <v/>
      </c>
      <c r="H627" s="105" t="str">
        <f>IF(HLOOKUP($BT627,Prisudvikling!$CC$7:$KP$63,H$3)&gt;0,HLOOKUP($BT627,Prisudvikling!$CC$7:$KP$63,H$3),"")</f>
        <v/>
      </c>
      <c r="I627" s="105" t="str">
        <f>IF(HLOOKUP($BT627,Prisudvikling!$CC$7:$KP$63,I$3)&gt;0,HLOOKUP($BT627,Prisudvikling!$CC$7:$KP$63,I$3),"")</f>
        <v/>
      </c>
      <c r="J627" s="105" t="str">
        <f>IF(HLOOKUP($BT627,Prisudvikling!$CC$7:$KP$63,J$3)&gt;0,HLOOKUP($BT627,Prisudvikling!$CC$7:$KP$63,J$3),"")</f>
        <v/>
      </c>
      <c r="K627" s="105" t="str">
        <f>IF(HLOOKUP($BT627,Prisudvikling!$CC$7:$KP$63,K$3)&gt;0,HLOOKUP($BT627,Prisudvikling!$CC$7:$KP$63,K$3),"")</f>
        <v/>
      </c>
      <c r="L627" s="105" t="str">
        <f>IF(HLOOKUP($BT627,Prisudvikling!$CC$7:$KP$63,L$3)&gt;0,HLOOKUP($BT627,Prisudvikling!$CC$7:$KP$63,L$3),"")</f>
        <v/>
      </c>
      <c r="M627" s="105" t="str">
        <f>IF(HLOOKUP($BT627,Prisudvikling!$CC$7:$KP$63,M$3)&gt;0,HLOOKUP($BT627,Prisudvikling!$CC$7:$KP$63,M$3),"")</f>
        <v/>
      </c>
      <c r="N627" s="105" t="str">
        <f>IF(HLOOKUP($BT627,Prisudvikling!$CC$7:$KP$63,N$3)&gt;0,HLOOKUP($BT627,Prisudvikling!$CC$7:$KP$63,N$3),"")</f>
        <v/>
      </c>
      <c r="O627" s="105" t="str">
        <f>IF(HLOOKUP($BT627,Prisudvikling!$CC$7:$KP$63,O$3)&gt;0,HLOOKUP($BT627,Prisudvikling!$CC$7:$KP$63,O$3),"")</f>
        <v/>
      </c>
      <c r="P627" s="105" t="str">
        <f>IF(HLOOKUP($BT627,Prisudvikling!$CC$7:$KP$63,P$3)&gt;0,HLOOKUP($BT627,Prisudvikling!$CC$7:$KP$63,P$3),"")</f>
        <v/>
      </c>
      <c r="Q627" s="105" t="str">
        <f>IF(HLOOKUP($BT627,Prisudvikling!$CC$7:$KP$63,Q$3)&gt;0,HLOOKUP($BT627,Prisudvikling!$CC$7:$KP$63,Q$3),"")</f>
        <v/>
      </c>
      <c r="R627" s="105" t="str">
        <f>IF(HLOOKUP($BT627,Prisudvikling!$CC$7:$KP$63,R$3)&gt;0,HLOOKUP($BT627,Prisudvikling!$CC$7:$KP$63,R$3),"")</f>
        <v/>
      </c>
      <c r="S627" s="105" t="str">
        <f>IF(HLOOKUP($BT627,Prisudvikling!$CC$7:$KP$63,S$3)&gt;0,HLOOKUP($BT627,Prisudvikling!$CC$7:$KP$63,S$3),"")</f>
        <v/>
      </c>
      <c r="T627" s="105" t="str">
        <f>IF(HLOOKUP($BT627,Prisudvikling!$CC$7:$KP$63,T$3)&gt;0,HLOOKUP($BT627,Prisudvikling!$CC$7:$KP$63,T$3),"")</f>
        <v/>
      </c>
      <c r="U627" s="105" t="str">
        <f>IF(HLOOKUP($BT627,Prisudvikling!$CC$7:$KP$63,U$3)&gt;0,HLOOKUP($BT627,Prisudvikling!$CC$7:$KP$63,U$3),"")</f>
        <v/>
      </c>
      <c r="V627" s="105" t="str">
        <f>IF(HLOOKUP($BT627,Prisudvikling!$CC$7:$KP$63,V$3)&gt;0,HLOOKUP($BT627,Prisudvikling!$CC$7:$KP$63,V$3),"")</f>
        <v/>
      </c>
      <c r="W627" s="105" t="str">
        <f>IF(HLOOKUP($BT627,Prisudvikling!$CC$7:$KP$63,W$3)&gt;0,HLOOKUP($BT627,Prisudvikling!$CC$7:$KP$63,W$3),"")</f>
        <v/>
      </c>
      <c r="X627" s="32" t="str">
        <f>IF(HLOOKUP($BT627,Prisudvikling!$CC$7:$KP$63,X$3)&gt;0,HLOOKUP($BT627,Prisudvikling!$CC$7:$KP$63,X$3),"")</f>
        <v/>
      </c>
      <c r="Y627" s="32" t="str">
        <f>IF(HLOOKUP($BT627,Prisudvikling!$CC$7:$KP$63,Y$3)&gt;0,HLOOKUP($BT627,Prisudvikling!$CC$7:$KP$63,Y$3),"")</f>
        <v/>
      </c>
      <c r="Z627" s="32" t="str">
        <f>IF(HLOOKUP($BT627,Prisudvikling!$CC$7:$KP$63,Z$3)&gt;0,HLOOKUP($BT627,Prisudvikling!$CC$7:$KP$63,Z$3),"")</f>
        <v/>
      </c>
      <c r="AA627" s="32" t="str">
        <f>IF(HLOOKUP($BT627,Prisudvikling!$CC$7:$KP$63,AA$3)&gt;0,HLOOKUP($BT627,Prisudvikling!$CC$7:$KP$63,AA$3),"")</f>
        <v/>
      </c>
      <c r="AB627" s="32" t="str">
        <f>IF(HLOOKUP($BT627,Prisudvikling!$CC$7:$KP$63,AB$3)&gt;0,HLOOKUP($BT627,Prisudvikling!$CC$7:$KP$63,AB$3),"")</f>
        <v/>
      </c>
      <c r="AC627" s="32" t="str">
        <f>IF(HLOOKUP($BT627,Prisudvikling!$CC$7:$KP$63,AC$3)&gt;0,HLOOKUP($BT627,Prisudvikling!$CC$7:$KP$63,AC$3),"")</f>
        <v/>
      </c>
      <c r="AD627" s="32" t="str">
        <f>IF(HLOOKUP($BT627,Prisudvikling!$CC$7:$KP$63,AD$3)&gt;0,HLOOKUP($BT627,Prisudvikling!$CC$7:$KP$63,AD$3),"")</f>
        <v/>
      </c>
      <c r="AE627" s="32" t="str">
        <f>IF(HLOOKUP($BT627,Prisudvikling!$CC$7:$KP$63,AE$3)&gt;0,HLOOKUP($BT627,Prisudvikling!$CC$7:$KP$63,AE$3),"")</f>
        <v/>
      </c>
      <c r="AF627" s="32" t="str">
        <f>IF(HLOOKUP($BT627,Prisudvikling!$CC$7:$KP$63,AF$3)&gt;0,HLOOKUP($BT627,Prisudvikling!$CC$7:$KP$63,AF$3),"")</f>
        <v xml:space="preserve"> </v>
      </c>
      <c r="AG627" s="32" t="str">
        <f>IF(HLOOKUP($BT627,Prisudvikling!$CC$7:$KP$63,AG$3)&gt;0,HLOOKUP($BT627,Prisudvikling!$CC$7:$KP$63,AG$3),"")</f>
        <v xml:space="preserve"> </v>
      </c>
      <c r="AH627" s="32" t="str">
        <f>IF(HLOOKUP($BT627,Prisudvikling!$CC$7:$KP$63,AH$3)&gt;0,HLOOKUP($BT627,Prisudvikling!$CC$7:$KP$63,AH$3),"")</f>
        <v xml:space="preserve"> </v>
      </c>
      <c r="AI627" s="32" t="str">
        <f>IF(HLOOKUP($BT627,Prisudvikling!$CC$7:$KP$63,AI$3)&gt;0,HLOOKUP($BT627,Prisudvikling!$CC$7:$KP$63,AI$3),"")</f>
        <v xml:space="preserve"> </v>
      </c>
      <c r="AJ627" s="32" t="str">
        <f>IF(HLOOKUP($BT627,Prisudvikling!$CC$7:$KP$63,AJ$3)&gt;0,HLOOKUP($BT627,Prisudvikling!$CC$7:$KP$63,AJ$3),"")</f>
        <v xml:space="preserve"> </v>
      </c>
      <c r="AK627" s="32" t="str">
        <f>IF(HLOOKUP($BT627,Prisudvikling!$CC$7:$KP$63,AK$3)&gt;0,HLOOKUP($BT627,Prisudvikling!$CC$7:$KP$63,AK$3),"")</f>
        <v xml:space="preserve"> </v>
      </c>
      <c r="AL627" s="32" t="str">
        <f>IF(HLOOKUP($BT627,Prisudvikling!$CC$7:$KP$63,AL$3)&gt;0,HLOOKUP($BT627,Prisudvikling!$CC$7:$KP$63,AL$3),"")</f>
        <v/>
      </c>
      <c r="AM627" s="32" t="str">
        <f>IF(HLOOKUP($BT627,Prisudvikling!$CC$7:$KP$63,AM$3)&gt;0,HLOOKUP($BT627,Prisudvikling!$CC$7:$KP$63,AM$3),"")</f>
        <v/>
      </c>
      <c r="AN627" s="113" t="str">
        <f>IF(HLOOKUP($BT627,Prisudvikling!$CC$7:$KP$63,AN$3)&gt;0,HLOOKUP($BT627,Prisudvikling!$CC$7:$KP$63,AN$3),"")</f>
        <v/>
      </c>
      <c r="AO627" s="113" t="str">
        <f>IF(HLOOKUP($BT627,Prisudvikling!$CC$7:$KP$63,AO$3)&gt;0,HLOOKUP($BT627,Prisudvikling!$CC$7:$KP$63,AO$3),"")</f>
        <v xml:space="preserve"> </v>
      </c>
      <c r="AP627" s="113" t="str">
        <f>IF(HLOOKUP($BT627,Prisudvikling!$CC$7:$KP$63,AP$3)&gt;0,HLOOKUP($BT627,Prisudvikling!$CC$7:$KP$63,AP$3),"")</f>
        <v/>
      </c>
      <c r="AQ627" s="113" t="str">
        <f>IF(HLOOKUP($BT627,Prisudvikling!$CC$7:$KP$63,AQ$3)&gt;0,HLOOKUP($BT627,Prisudvikling!$CC$7:$KP$63,AQ$3),"")</f>
        <v/>
      </c>
      <c r="AR627" s="113" t="str">
        <f>IF(HLOOKUP($BT627,Prisudvikling!$CC$7:$KP$63,AR$3)&gt;0,HLOOKUP($BT627,Prisudvikling!$CC$7:$KP$63,AR$3),"")</f>
        <v xml:space="preserve"> </v>
      </c>
      <c r="AS627" s="113" t="str">
        <f>IF(HLOOKUP($BT627,Prisudvikling!$CC$7:$KP$63,AS$3)&gt;0,HLOOKUP($BT627,Prisudvikling!$CC$7:$KP$63,AS$3),"")</f>
        <v/>
      </c>
      <c r="AT627" s="113" t="str">
        <f>IF(HLOOKUP($BT627,Prisudvikling!$CC$7:$KP$63,AT$3)&gt;0,HLOOKUP($BT627,Prisudvikling!$CC$7:$KP$63,AT$3),"")</f>
        <v/>
      </c>
      <c r="AU627" s="113" t="str">
        <f>IF(HLOOKUP($BT627,Prisudvikling!$CC$7:$KP$63,AU$3)&gt;0,HLOOKUP($BT627,Prisudvikling!$CC$7:$KP$63,AU$3),"")</f>
        <v xml:space="preserve"> </v>
      </c>
      <c r="AV627" s="113" t="str">
        <f>IF(HLOOKUP($BT627,Prisudvikling!$CC$7:$KP$63,AV$3)&gt;0,HLOOKUP($BT627,Prisudvikling!$CC$7:$KP$63,AV$3),"")</f>
        <v/>
      </c>
      <c r="AW627" s="113" t="str">
        <f>IF(HLOOKUP($BT627,Prisudvikling!$CC$7:$KP$63,AW$3)&gt;0,HLOOKUP($BT627,Prisudvikling!$CC$7:$KP$63,AW$3),"")</f>
        <v/>
      </c>
      <c r="AX627" s="113" t="str">
        <f>IF(HLOOKUP($BT627,Prisudvikling!$CC$7:$KP$63,AX$3)&gt;0,HLOOKUP($BT627,Prisudvikling!$CC$7:$KP$63,AX$3),"")</f>
        <v xml:space="preserve"> </v>
      </c>
      <c r="BT627">
        <f t="shared" si="34"/>
        <v>304</v>
      </c>
    </row>
    <row r="628" spans="1:72" x14ac:dyDescent="0.2">
      <c r="A628" s="82">
        <f>IF(HLOOKUP($BT628,Prisudvikling!$CC$7:$KP$63,D$3)&gt;0,YEAR(C628),0)</f>
        <v>0</v>
      </c>
      <c r="B628" s="82">
        <f>IF(HLOOKUP($BT628,Prisudvikling!$CC$7:$KP$63,D$3)&gt;0,MONTH(C628),0)</f>
        <v>0</v>
      </c>
      <c r="C628" s="65" t="str">
        <f>IF(HLOOKUP($BT628,Prisudvikling!$CC$7:$KP$63,D$3)&gt;0,HLOOKUP($BT628,Prisudvikling!$CC$7:$KP$63,C$3),"")</f>
        <v/>
      </c>
      <c r="D628" s="105" t="str">
        <f>IF(HLOOKUP($BT628,Prisudvikling!$CC$7:$KP$63,D$3)&gt;0,HLOOKUP($BT628,Prisudvikling!$CC$7:$KP$63,D$3),"")</f>
        <v/>
      </c>
      <c r="E628" s="105" t="str">
        <f>IF(HLOOKUP($BT628,Prisudvikling!$CC$7:$KP$63,E$3)&gt;0,HLOOKUP($BT628,Prisudvikling!$CC$7:$KP$63,E$3),"")</f>
        <v/>
      </c>
      <c r="F628" s="105" t="str">
        <f>IF(HLOOKUP($BT628,Prisudvikling!$CC$7:$KP$63,F$3)&gt;0,HLOOKUP($BT628,Prisudvikling!$CC$7:$KP$63,F$3),"")</f>
        <v/>
      </c>
      <c r="G628" s="105" t="str">
        <f>IF(HLOOKUP($BT628,Prisudvikling!$CC$7:$KP$63,G$3)&gt;0,HLOOKUP($BT628,Prisudvikling!$CC$7:$KP$63,G$3),"")</f>
        <v/>
      </c>
      <c r="H628" s="105" t="str">
        <f>IF(HLOOKUP($BT628,Prisudvikling!$CC$7:$KP$63,H$3)&gt;0,HLOOKUP($BT628,Prisudvikling!$CC$7:$KP$63,H$3),"")</f>
        <v/>
      </c>
      <c r="I628" s="105" t="str">
        <f>IF(HLOOKUP($BT628,Prisudvikling!$CC$7:$KP$63,I$3)&gt;0,HLOOKUP($BT628,Prisudvikling!$CC$7:$KP$63,I$3),"")</f>
        <v/>
      </c>
      <c r="J628" s="105" t="str">
        <f>IF(HLOOKUP($BT628,Prisudvikling!$CC$7:$KP$63,J$3)&gt;0,HLOOKUP($BT628,Prisudvikling!$CC$7:$KP$63,J$3),"")</f>
        <v/>
      </c>
      <c r="K628" s="105" t="str">
        <f>IF(HLOOKUP($BT628,Prisudvikling!$CC$7:$KP$63,K$3)&gt;0,HLOOKUP($BT628,Prisudvikling!$CC$7:$KP$63,K$3),"")</f>
        <v/>
      </c>
      <c r="L628" s="105" t="str">
        <f>IF(HLOOKUP($BT628,Prisudvikling!$CC$7:$KP$63,L$3)&gt;0,HLOOKUP($BT628,Prisudvikling!$CC$7:$KP$63,L$3),"")</f>
        <v/>
      </c>
      <c r="M628" s="105" t="str">
        <f>IF(HLOOKUP($BT628,Prisudvikling!$CC$7:$KP$63,M$3)&gt;0,HLOOKUP($BT628,Prisudvikling!$CC$7:$KP$63,M$3),"")</f>
        <v/>
      </c>
      <c r="N628" s="105" t="str">
        <f>IF(HLOOKUP($BT628,Prisudvikling!$CC$7:$KP$63,N$3)&gt;0,HLOOKUP($BT628,Prisudvikling!$CC$7:$KP$63,N$3),"")</f>
        <v/>
      </c>
      <c r="O628" s="105" t="str">
        <f>IF(HLOOKUP($BT628,Prisudvikling!$CC$7:$KP$63,O$3)&gt;0,HLOOKUP($BT628,Prisudvikling!$CC$7:$KP$63,O$3),"")</f>
        <v/>
      </c>
      <c r="P628" s="105" t="str">
        <f>IF(HLOOKUP($BT628,Prisudvikling!$CC$7:$KP$63,P$3)&gt;0,HLOOKUP($BT628,Prisudvikling!$CC$7:$KP$63,P$3),"")</f>
        <v/>
      </c>
      <c r="Q628" s="105" t="str">
        <f>IF(HLOOKUP($BT628,Prisudvikling!$CC$7:$KP$63,Q$3)&gt;0,HLOOKUP($BT628,Prisudvikling!$CC$7:$KP$63,Q$3),"")</f>
        <v/>
      </c>
      <c r="R628" s="105" t="str">
        <f>IF(HLOOKUP($BT628,Prisudvikling!$CC$7:$KP$63,R$3)&gt;0,HLOOKUP($BT628,Prisudvikling!$CC$7:$KP$63,R$3),"")</f>
        <v/>
      </c>
      <c r="S628" s="105" t="str">
        <f>IF(HLOOKUP($BT628,Prisudvikling!$CC$7:$KP$63,S$3)&gt;0,HLOOKUP($BT628,Prisudvikling!$CC$7:$KP$63,S$3),"")</f>
        <v/>
      </c>
      <c r="T628" s="105" t="str">
        <f>IF(HLOOKUP($BT628,Prisudvikling!$CC$7:$KP$63,T$3)&gt;0,HLOOKUP($BT628,Prisudvikling!$CC$7:$KP$63,T$3),"")</f>
        <v/>
      </c>
      <c r="U628" s="105" t="str">
        <f>IF(HLOOKUP($BT628,Prisudvikling!$CC$7:$KP$63,U$3)&gt;0,HLOOKUP($BT628,Prisudvikling!$CC$7:$KP$63,U$3),"")</f>
        <v/>
      </c>
      <c r="V628" s="105" t="str">
        <f>IF(HLOOKUP($BT628,Prisudvikling!$CC$7:$KP$63,V$3)&gt;0,HLOOKUP($BT628,Prisudvikling!$CC$7:$KP$63,V$3),"")</f>
        <v/>
      </c>
      <c r="W628" s="105" t="str">
        <f>IF(HLOOKUP($BT628,Prisudvikling!$CC$7:$KP$63,W$3)&gt;0,HLOOKUP($BT628,Prisudvikling!$CC$7:$KP$63,W$3),"")</f>
        <v/>
      </c>
      <c r="X628" s="32" t="str">
        <f>IF(HLOOKUP($BT628,Prisudvikling!$CC$7:$KP$63,X$3)&gt;0,HLOOKUP($BT628,Prisudvikling!$CC$7:$KP$63,X$3),"")</f>
        <v/>
      </c>
      <c r="Y628" s="32" t="str">
        <f>IF(HLOOKUP($BT628,Prisudvikling!$CC$7:$KP$63,Y$3)&gt;0,HLOOKUP($BT628,Prisudvikling!$CC$7:$KP$63,Y$3),"")</f>
        <v/>
      </c>
      <c r="Z628" s="32" t="str">
        <f>IF(HLOOKUP($BT628,Prisudvikling!$CC$7:$KP$63,Z$3)&gt;0,HLOOKUP($BT628,Prisudvikling!$CC$7:$KP$63,Z$3),"")</f>
        <v/>
      </c>
      <c r="AA628" s="32" t="str">
        <f>IF(HLOOKUP($BT628,Prisudvikling!$CC$7:$KP$63,AA$3)&gt;0,HLOOKUP($BT628,Prisudvikling!$CC$7:$KP$63,AA$3),"")</f>
        <v/>
      </c>
      <c r="AB628" s="32" t="str">
        <f>IF(HLOOKUP($BT628,Prisudvikling!$CC$7:$KP$63,AB$3)&gt;0,HLOOKUP($BT628,Prisudvikling!$CC$7:$KP$63,AB$3),"")</f>
        <v/>
      </c>
      <c r="AC628" s="32" t="str">
        <f>IF(HLOOKUP($BT628,Prisudvikling!$CC$7:$KP$63,AC$3)&gt;0,HLOOKUP($BT628,Prisudvikling!$CC$7:$KP$63,AC$3),"")</f>
        <v/>
      </c>
      <c r="AD628" s="32" t="str">
        <f>IF(HLOOKUP($BT628,Prisudvikling!$CC$7:$KP$63,AD$3)&gt;0,HLOOKUP($BT628,Prisudvikling!$CC$7:$KP$63,AD$3),"")</f>
        <v/>
      </c>
      <c r="AE628" s="32" t="str">
        <f>IF(HLOOKUP($BT628,Prisudvikling!$CC$7:$KP$63,AE$3)&gt;0,HLOOKUP($BT628,Prisudvikling!$CC$7:$KP$63,AE$3),"")</f>
        <v/>
      </c>
      <c r="AF628" s="32" t="str">
        <f>IF(HLOOKUP($BT628,Prisudvikling!$CC$7:$KP$63,AF$3)&gt;0,HLOOKUP($BT628,Prisudvikling!$CC$7:$KP$63,AF$3),"")</f>
        <v xml:space="preserve"> </v>
      </c>
      <c r="AG628" s="32" t="str">
        <f>IF(HLOOKUP($BT628,Prisudvikling!$CC$7:$KP$63,AG$3)&gt;0,HLOOKUP($BT628,Prisudvikling!$CC$7:$KP$63,AG$3),"")</f>
        <v xml:space="preserve"> </v>
      </c>
      <c r="AH628" s="32" t="str">
        <f>IF(HLOOKUP($BT628,Prisudvikling!$CC$7:$KP$63,AH$3)&gt;0,HLOOKUP($BT628,Prisudvikling!$CC$7:$KP$63,AH$3),"")</f>
        <v xml:space="preserve"> </v>
      </c>
      <c r="AI628" s="32" t="str">
        <f>IF(HLOOKUP($BT628,Prisudvikling!$CC$7:$KP$63,AI$3)&gt;0,HLOOKUP($BT628,Prisudvikling!$CC$7:$KP$63,AI$3),"")</f>
        <v xml:space="preserve"> </v>
      </c>
      <c r="AJ628" s="32" t="str">
        <f>IF(HLOOKUP($BT628,Prisudvikling!$CC$7:$KP$63,AJ$3)&gt;0,HLOOKUP($BT628,Prisudvikling!$CC$7:$KP$63,AJ$3),"")</f>
        <v xml:space="preserve"> </v>
      </c>
      <c r="AK628" s="32" t="str">
        <f>IF(HLOOKUP($BT628,Prisudvikling!$CC$7:$KP$63,AK$3)&gt;0,HLOOKUP($BT628,Prisudvikling!$CC$7:$KP$63,AK$3),"")</f>
        <v xml:space="preserve"> </v>
      </c>
      <c r="AL628" s="32" t="str">
        <f>IF(HLOOKUP($BT628,Prisudvikling!$CC$7:$KP$63,AL$3)&gt;0,HLOOKUP($BT628,Prisudvikling!$CC$7:$KP$63,AL$3),"")</f>
        <v/>
      </c>
      <c r="AM628" s="32" t="str">
        <f>IF(HLOOKUP($BT628,Prisudvikling!$CC$7:$KP$63,AM$3)&gt;0,HLOOKUP($BT628,Prisudvikling!$CC$7:$KP$63,AM$3),"")</f>
        <v/>
      </c>
      <c r="AN628" s="113" t="str">
        <f>IF(HLOOKUP($BT628,Prisudvikling!$CC$7:$KP$63,AN$3)&gt;0,HLOOKUP($BT628,Prisudvikling!$CC$7:$KP$63,AN$3),"")</f>
        <v/>
      </c>
      <c r="AO628" s="113" t="str">
        <f>IF(HLOOKUP($BT628,Prisudvikling!$CC$7:$KP$63,AO$3)&gt;0,HLOOKUP($BT628,Prisudvikling!$CC$7:$KP$63,AO$3),"")</f>
        <v xml:space="preserve"> </v>
      </c>
      <c r="AP628" s="113" t="str">
        <f>IF(HLOOKUP($BT628,Prisudvikling!$CC$7:$KP$63,AP$3)&gt;0,HLOOKUP($BT628,Prisudvikling!$CC$7:$KP$63,AP$3),"")</f>
        <v/>
      </c>
      <c r="AQ628" s="113" t="str">
        <f>IF(HLOOKUP($BT628,Prisudvikling!$CC$7:$KP$63,AQ$3)&gt;0,HLOOKUP($BT628,Prisudvikling!$CC$7:$KP$63,AQ$3),"")</f>
        <v/>
      </c>
      <c r="AR628" s="113" t="str">
        <f>IF(HLOOKUP($BT628,Prisudvikling!$CC$7:$KP$63,AR$3)&gt;0,HLOOKUP($BT628,Prisudvikling!$CC$7:$KP$63,AR$3),"")</f>
        <v xml:space="preserve"> </v>
      </c>
      <c r="AS628" s="113" t="str">
        <f>IF(HLOOKUP($BT628,Prisudvikling!$CC$7:$KP$63,AS$3)&gt;0,HLOOKUP($BT628,Prisudvikling!$CC$7:$KP$63,AS$3),"")</f>
        <v/>
      </c>
      <c r="AT628" s="113" t="str">
        <f>IF(HLOOKUP($BT628,Prisudvikling!$CC$7:$KP$63,AT$3)&gt;0,HLOOKUP($BT628,Prisudvikling!$CC$7:$KP$63,AT$3),"")</f>
        <v/>
      </c>
      <c r="AU628" s="113" t="str">
        <f>IF(HLOOKUP($BT628,Prisudvikling!$CC$7:$KP$63,AU$3)&gt;0,HLOOKUP($BT628,Prisudvikling!$CC$7:$KP$63,AU$3),"")</f>
        <v xml:space="preserve"> </v>
      </c>
      <c r="AV628" s="113" t="str">
        <f>IF(HLOOKUP($BT628,Prisudvikling!$CC$7:$KP$63,AV$3)&gt;0,HLOOKUP($BT628,Prisudvikling!$CC$7:$KP$63,AV$3),"")</f>
        <v/>
      </c>
      <c r="AW628" s="113" t="str">
        <f>IF(HLOOKUP($BT628,Prisudvikling!$CC$7:$KP$63,AW$3)&gt;0,HLOOKUP($BT628,Prisudvikling!$CC$7:$KP$63,AW$3),"")</f>
        <v/>
      </c>
      <c r="AX628" s="113" t="str">
        <f>IF(HLOOKUP($BT628,Prisudvikling!$CC$7:$KP$63,AX$3)&gt;0,HLOOKUP($BT628,Prisudvikling!$CC$7:$KP$63,AX$3),"")</f>
        <v xml:space="preserve"> </v>
      </c>
      <c r="BT628">
        <f t="shared" si="34"/>
        <v>305</v>
      </c>
    </row>
    <row r="629" spans="1:72" x14ac:dyDescent="0.2">
      <c r="A629" s="82">
        <f>IF(HLOOKUP($BT629,Prisudvikling!$CC$7:$KP$63,D$3)&gt;0,YEAR(C629),0)</f>
        <v>0</v>
      </c>
      <c r="B629" s="82">
        <f>IF(HLOOKUP($BT629,Prisudvikling!$CC$7:$KP$63,D$3)&gt;0,MONTH(C629),0)</f>
        <v>0</v>
      </c>
      <c r="C629" s="65" t="str">
        <f>IF(HLOOKUP($BT629,Prisudvikling!$CC$7:$KP$63,D$3)&gt;0,HLOOKUP($BT629,Prisudvikling!$CC$7:$KP$63,C$3),"")</f>
        <v/>
      </c>
      <c r="D629" s="105" t="str">
        <f>IF(HLOOKUP($BT629,Prisudvikling!$CC$7:$KP$63,D$3)&gt;0,HLOOKUP($BT629,Prisudvikling!$CC$7:$KP$63,D$3),"")</f>
        <v/>
      </c>
      <c r="E629" s="105" t="str">
        <f>IF(HLOOKUP($BT629,Prisudvikling!$CC$7:$KP$63,E$3)&gt;0,HLOOKUP($BT629,Prisudvikling!$CC$7:$KP$63,E$3),"")</f>
        <v/>
      </c>
      <c r="F629" s="105" t="str">
        <f>IF(HLOOKUP($BT629,Prisudvikling!$CC$7:$KP$63,F$3)&gt;0,HLOOKUP($BT629,Prisudvikling!$CC$7:$KP$63,F$3),"")</f>
        <v/>
      </c>
      <c r="G629" s="105" t="str">
        <f>IF(HLOOKUP($BT629,Prisudvikling!$CC$7:$KP$63,G$3)&gt;0,HLOOKUP($BT629,Prisudvikling!$CC$7:$KP$63,G$3),"")</f>
        <v/>
      </c>
      <c r="H629" s="105" t="str">
        <f>IF(HLOOKUP($BT629,Prisudvikling!$CC$7:$KP$63,H$3)&gt;0,HLOOKUP($BT629,Prisudvikling!$CC$7:$KP$63,H$3),"")</f>
        <v/>
      </c>
      <c r="I629" s="105" t="str">
        <f>IF(HLOOKUP($BT629,Prisudvikling!$CC$7:$KP$63,I$3)&gt;0,HLOOKUP($BT629,Prisudvikling!$CC$7:$KP$63,I$3),"")</f>
        <v/>
      </c>
      <c r="J629" s="105" t="str">
        <f>IF(HLOOKUP($BT629,Prisudvikling!$CC$7:$KP$63,J$3)&gt;0,HLOOKUP($BT629,Prisudvikling!$CC$7:$KP$63,J$3),"")</f>
        <v/>
      </c>
      <c r="K629" s="105" t="str">
        <f>IF(HLOOKUP($BT629,Prisudvikling!$CC$7:$KP$63,K$3)&gt;0,HLOOKUP($BT629,Prisudvikling!$CC$7:$KP$63,K$3),"")</f>
        <v/>
      </c>
      <c r="L629" s="105" t="str">
        <f>IF(HLOOKUP($BT629,Prisudvikling!$CC$7:$KP$63,L$3)&gt;0,HLOOKUP($BT629,Prisudvikling!$CC$7:$KP$63,L$3),"")</f>
        <v/>
      </c>
      <c r="M629" s="105" t="str">
        <f>IF(HLOOKUP($BT629,Prisudvikling!$CC$7:$KP$63,M$3)&gt;0,HLOOKUP($BT629,Prisudvikling!$CC$7:$KP$63,M$3),"")</f>
        <v/>
      </c>
      <c r="N629" s="105" t="str">
        <f>IF(HLOOKUP($BT629,Prisudvikling!$CC$7:$KP$63,N$3)&gt;0,HLOOKUP($BT629,Prisudvikling!$CC$7:$KP$63,N$3),"")</f>
        <v/>
      </c>
      <c r="O629" s="105" t="str">
        <f>IF(HLOOKUP($BT629,Prisudvikling!$CC$7:$KP$63,O$3)&gt;0,HLOOKUP($BT629,Prisudvikling!$CC$7:$KP$63,O$3),"")</f>
        <v/>
      </c>
      <c r="P629" s="105" t="str">
        <f>IF(HLOOKUP($BT629,Prisudvikling!$CC$7:$KP$63,P$3)&gt;0,HLOOKUP($BT629,Prisudvikling!$CC$7:$KP$63,P$3),"")</f>
        <v/>
      </c>
      <c r="Q629" s="105" t="str">
        <f>IF(HLOOKUP($BT629,Prisudvikling!$CC$7:$KP$63,Q$3)&gt;0,HLOOKUP($BT629,Prisudvikling!$CC$7:$KP$63,Q$3),"")</f>
        <v/>
      </c>
      <c r="R629" s="105" t="str">
        <f>IF(HLOOKUP($BT629,Prisudvikling!$CC$7:$KP$63,R$3)&gt;0,HLOOKUP($BT629,Prisudvikling!$CC$7:$KP$63,R$3),"")</f>
        <v/>
      </c>
      <c r="S629" s="105" t="str">
        <f>IF(HLOOKUP($BT629,Prisudvikling!$CC$7:$KP$63,S$3)&gt;0,HLOOKUP($BT629,Prisudvikling!$CC$7:$KP$63,S$3),"")</f>
        <v/>
      </c>
      <c r="T629" s="105" t="str">
        <f>IF(HLOOKUP($BT629,Prisudvikling!$CC$7:$KP$63,T$3)&gt;0,HLOOKUP($BT629,Prisudvikling!$CC$7:$KP$63,T$3),"")</f>
        <v/>
      </c>
      <c r="U629" s="105" t="str">
        <f>IF(HLOOKUP($BT629,Prisudvikling!$CC$7:$KP$63,U$3)&gt;0,HLOOKUP($BT629,Prisudvikling!$CC$7:$KP$63,U$3),"")</f>
        <v/>
      </c>
      <c r="V629" s="105" t="str">
        <f>IF(HLOOKUP($BT629,Prisudvikling!$CC$7:$KP$63,V$3)&gt;0,HLOOKUP($BT629,Prisudvikling!$CC$7:$KP$63,V$3),"")</f>
        <v/>
      </c>
      <c r="W629" s="105" t="str">
        <f>IF(HLOOKUP($BT629,Prisudvikling!$CC$7:$KP$63,W$3)&gt;0,HLOOKUP($BT629,Prisudvikling!$CC$7:$KP$63,W$3),"")</f>
        <v/>
      </c>
      <c r="X629" s="32" t="str">
        <f>IF(HLOOKUP($BT629,Prisudvikling!$CC$7:$KP$63,X$3)&gt;0,HLOOKUP($BT629,Prisudvikling!$CC$7:$KP$63,X$3),"")</f>
        <v/>
      </c>
      <c r="Y629" s="32" t="str">
        <f>IF(HLOOKUP($BT629,Prisudvikling!$CC$7:$KP$63,Y$3)&gt;0,HLOOKUP($BT629,Prisudvikling!$CC$7:$KP$63,Y$3),"")</f>
        <v/>
      </c>
      <c r="Z629" s="32" t="str">
        <f>IF(HLOOKUP($BT629,Prisudvikling!$CC$7:$KP$63,Z$3)&gt;0,HLOOKUP($BT629,Prisudvikling!$CC$7:$KP$63,Z$3),"")</f>
        <v/>
      </c>
      <c r="AA629" s="32" t="str">
        <f>IF(HLOOKUP($BT629,Prisudvikling!$CC$7:$KP$63,AA$3)&gt;0,HLOOKUP($BT629,Prisudvikling!$CC$7:$KP$63,AA$3),"")</f>
        <v/>
      </c>
      <c r="AB629" s="32" t="str">
        <f>IF(HLOOKUP($BT629,Prisudvikling!$CC$7:$KP$63,AB$3)&gt;0,HLOOKUP($BT629,Prisudvikling!$CC$7:$KP$63,AB$3),"")</f>
        <v/>
      </c>
      <c r="AC629" s="32" t="str">
        <f>IF(HLOOKUP($BT629,Prisudvikling!$CC$7:$KP$63,AC$3)&gt;0,HLOOKUP($BT629,Prisudvikling!$CC$7:$KP$63,AC$3),"")</f>
        <v/>
      </c>
      <c r="AD629" s="32" t="str">
        <f>IF(HLOOKUP($BT629,Prisudvikling!$CC$7:$KP$63,AD$3)&gt;0,HLOOKUP($BT629,Prisudvikling!$CC$7:$KP$63,AD$3),"")</f>
        <v/>
      </c>
      <c r="AE629" s="32" t="str">
        <f>IF(HLOOKUP($BT629,Prisudvikling!$CC$7:$KP$63,AE$3)&gt;0,HLOOKUP($BT629,Prisudvikling!$CC$7:$KP$63,AE$3),"")</f>
        <v/>
      </c>
      <c r="AF629" s="32" t="str">
        <f>IF(HLOOKUP($BT629,Prisudvikling!$CC$7:$KP$63,AF$3)&gt;0,HLOOKUP($BT629,Prisudvikling!$CC$7:$KP$63,AF$3),"")</f>
        <v xml:space="preserve"> </v>
      </c>
      <c r="AG629" s="32" t="str">
        <f>IF(HLOOKUP($BT629,Prisudvikling!$CC$7:$KP$63,AG$3)&gt;0,HLOOKUP($BT629,Prisudvikling!$CC$7:$KP$63,AG$3),"")</f>
        <v xml:space="preserve"> </v>
      </c>
      <c r="AH629" s="32" t="str">
        <f>IF(HLOOKUP($BT629,Prisudvikling!$CC$7:$KP$63,AH$3)&gt;0,HLOOKUP($BT629,Prisudvikling!$CC$7:$KP$63,AH$3),"")</f>
        <v xml:space="preserve"> </v>
      </c>
      <c r="AI629" s="32" t="str">
        <f>IF(HLOOKUP($BT629,Prisudvikling!$CC$7:$KP$63,AI$3)&gt;0,HLOOKUP($BT629,Prisudvikling!$CC$7:$KP$63,AI$3),"")</f>
        <v xml:space="preserve"> </v>
      </c>
      <c r="AJ629" s="32" t="str">
        <f>IF(HLOOKUP($BT629,Prisudvikling!$CC$7:$KP$63,AJ$3)&gt;0,HLOOKUP($BT629,Prisudvikling!$CC$7:$KP$63,AJ$3),"")</f>
        <v xml:space="preserve"> </v>
      </c>
      <c r="AK629" s="32" t="str">
        <f>IF(HLOOKUP($BT629,Prisudvikling!$CC$7:$KP$63,AK$3)&gt;0,HLOOKUP($BT629,Prisudvikling!$CC$7:$KP$63,AK$3),"")</f>
        <v xml:space="preserve"> </v>
      </c>
      <c r="AL629" s="32" t="str">
        <f>IF(HLOOKUP($BT629,Prisudvikling!$CC$7:$KP$63,AL$3)&gt;0,HLOOKUP($BT629,Prisudvikling!$CC$7:$KP$63,AL$3),"")</f>
        <v/>
      </c>
      <c r="AM629" s="32" t="str">
        <f>IF(HLOOKUP($BT629,Prisudvikling!$CC$7:$KP$63,AM$3)&gt;0,HLOOKUP($BT629,Prisudvikling!$CC$7:$KP$63,AM$3),"")</f>
        <v/>
      </c>
      <c r="AN629" s="113" t="str">
        <f>IF(HLOOKUP($BT629,Prisudvikling!$CC$7:$KP$63,AN$3)&gt;0,HLOOKUP($BT629,Prisudvikling!$CC$7:$KP$63,AN$3),"")</f>
        <v/>
      </c>
      <c r="AO629" s="113" t="str">
        <f>IF(HLOOKUP($BT629,Prisudvikling!$CC$7:$KP$63,AO$3)&gt;0,HLOOKUP($BT629,Prisudvikling!$CC$7:$KP$63,AO$3),"")</f>
        <v xml:space="preserve"> </v>
      </c>
      <c r="AP629" s="113" t="str">
        <f>IF(HLOOKUP($BT629,Prisudvikling!$CC$7:$KP$63,AP$3)&gt;0,HLOOKUP($BT629,Prisudvikling!$CC$7:$KP$63,AP$3),"")</f>
        <v/>
      </c>
      <c r="AQ629" s="113" t="str">
        <f>IF(HLOOKUP($BT629,Prisudvikling!$CC$7:$KP$63,AQ$3)&gt;0,HLOOKUP($BT629,Prisudvikling!$CC$7:$KP$63,AQ$3),"")</f>
        <v/>
      </c>
      <c r="AR629" s="113" t="str">
        <f>IF(HLOOKUP($BT629,Prisudvikling!$CC$7:$KP$63,AR$3)&gt;0,HLOOKUP($BT629,Prisudvikling!$CC$7:$KP$63,AR$3),"")</f>
        <v xml:space="preserve"> </v>
      </c>
      <c r="AS629" s="113" t="str">
        <f>IF(HLOOKUP($BT629,Prisudvikling!$CC$7:$KP$63,AS$3)&gt;0,HLOOKUP($BT629,Prisudvikling!$CC$7:$KP$63,AS$3),"")</f>
        <v/>
      </c>
      <c r="AT629" s="113" t="str">
        <f>IF(HLOOKUP($BT629,Prisudvikling!$CC$7:$KP$63,AT$3)&gt;0,HLOOKUP($BT629,Prisudvikling!$CC$7:$KP$63,AT$3),"")</f>
        <v/>
      </c>
      <c r="AU629" s="113" t="str">
        <f>IF(HLOOKUP($BT629,Prisudvikling!$CC$7:$KP$63,AU$3)&gt;0,HLOOKUP($BT629,Prisudvikling!$CC$7:$KP$63,AU$3),"")</f>
        <v xml:space="preserve"> </v>
      </c>
      <c r="AV629" s="113" t="str">
        <f>IF(HLOOKUP($BT629,Prisudvikling!$CC$7:$KP$63,AV$3)&gt;0,HLOOKUP($BT629,Prisudvikling!$CC$7:$KP$63,AV$3),"")</f>
        <v/>
      </c>
      <c r="AW629" s="113" t="str">
        <f>IF(HLOOKUP($BT629,Prisudvikling!$CC$7:$KP$63,AW$3)&gt;0,HLOOKUP($BT629,Prisudvikling!$CC$7:$KP$63,AW$3),"")</f>
        <v/>
      </c>
      <c r="AX629" s="113" t="str">
        <f>IF(HLOOKUP($BT629,Prisudvikling!$CC$7:$KP$63,AX$3)&gt;0,HLOOKUP($BT629,Prisudvikling!$CC$7:$KP$63,AX$3),"")</f>
        <v xml:space="preserve"> </v>
      </c>
      <c r="BT629">
        <f t="shared" si="34"/>
        <v>306</v>
      </c>
    </row>
    <row r="630" spans="1:72" x14ac:dyDescent="0.2">
      <c r="A630" s="82">
        <f>IF(HLOOKUP($BT630,Prisudvikling!$CC$7:$KP$63,D$3)&gt;0,YEAR(C630),0)</f>
        <v>0</v>
      </c>
      <c r="B630" s="82">
        <f>IF(HLOOKUP($BT630,Prisudvikling!$CC$7:$KP$63,D$3)&gt;0,MONTH(C630),0)</f>
        <v>0</v>
      </c>
      <c r="C630" s="65" t="str">
        <f>IF(HLOOKUP($BT630,Prisudvikling!$CC$7:$KP$63,D$3)&gt;0,HLOOKUP($BT630,Prisudvikling!$CC$7:$KP$63,C$3),"")</f>
        <v/>
      </c>
      <c r="D630" s="105" t="str">
        <f>IF(HLOOKUP($BT630,Prisudvikling!$CC$7:$KP$63,D$3)&gt;0,HLOOKUP($BT630,Prisudvikling!$CC$7:$KP$63,D$3),"")</f>
        <v/>
      </c>
      <c r="E630" s="105" t="str">
        <f>IF(HLOOKUP($BT630,Prisudvikling!$CC$7:$KP$63,E$3)&gt;0,HLOOKUP($BT630,Prisudvikling!$CC$7:$KP$63,E$3),"")</f>
        <v/>
      </c>
      <c r="F630" s="105" t="str">
        <f>IF(HLOOKUP($BT630,Prisudvikling!$CC$7:$KP$63,F$3)&gt;0,HLOOKUP($BT630,Prisudvikling!$CC$7:$KP$63,F$3),"")</f>
        <v/>
      </c>
      <c r="G630" s="105" t="str">
        <f>IF(HLOOKUP($BT630,Prisudvikling!$CC$7:$KP$63,G$3)&gt;0,HLOOKUP($BT630,Prisudvikling!$CC$7:$KP$63,G$3),"")</f>
        <v/>
      </c>
      <c r="H630" s="105" t="str">
        <f>IF(HLOOKUP($BT630,Prisudvikling!$CC$7:$KP$63,H$3)&gt;0,HLOOKUP($BT630,Prisudvikling!$CC$7:$KP$63,H$3),"")</f>
        <v/>
      </c>
      <c r="I630" s="105" t="str">
        <f>IF(HLOOKUP($BT630,Prisudvikling!$CC$7:$KP$63,I$3)&gt;0,HLOOKUP($BT630,Prisudvikling!$CC$7:$KP$63,I$3),"")</f>
        <v/>
      </c>
      <c r="J630" s="105" t="str">
        <f>IF(HLOOKUP($BT630,Prisudvikling!$CC$7:$KP$63,J$3)&gt;0,HLOOKUP($BT630,Prisudvikling!$CC$7:$KP$63,J$3),"")</f>
        <v/>
      </c>
      <c r="K630" s="105" t="str">
        <f>IF(HLOOKUP($BT630,Prisudvikling!$CC$7:$KP$63,K$3)&gt;0,HLOOKUP($BT630,Prisudvikling!$CC$7:$KP$63,K$3),"")</f>
        <v/>
      </c>
      <c r="L630" s="105" t="str">
        <f>IF(HLOOKUP($BT630,Prisudvikling!$CC$7:$KP$63,L$3)&gt;0,HLOOKUP($BT630,Prisudvikling!$CC$7:$KP$63,L$3),"")</f>
        <v/>
      </c>
      <c r="M630" s="105" t="str">
        <f>IF(HLOOKUP($BT630,Prisudvikling!$CC$7:$KP$63,M$3)&gt;0,HLOOKUP($BT630,Prisudvikling!$CC$7:$KP$63,M$3),"")</f>
        <v/>
      </c>
      <c r="N630" s="105" t="str">
        <f>IF(HLOOKUP($BT630,Prisudvikling!$CC$7:$KP$63,N$3)&gt;0,HLOOKUP($BT630,Prisudvikling!$CC$7:$KP$63,N$3),"")</f>
        <v/>
      </c>
      <c r="O630" s="105" t="str">
        <f>IF(HLOOKUP($BT630,Prisudvikling!$CC$7:$KP$63,O$3)&gt;0,HLOOKUP($BT630,Prisudvikling!$CC$7:$KP$63,O$3),"")</f>
        <v/>
      </c>
      <c r="P630" s="105" t="str">
        <f>IF(HLOOKUP($BT630,Prisudvikling!$CC$7:$KP$63,P$3)&gt;0,HLOOKUP($BT630,Prisudvikling!$CC$7:$KP$63,P$3),"")</f>
        <v/>
      </c>
      <c r="Q630" s="105" t="str">
        <f>IF(HLOOKUP($BT630,Prisudvikling!$CC$7:$KP$63,Q$3)&gt;0,HLOOKUP($BT630,Prisudvikling!$CC$7:$KP$63,Q$3),"")</f>
        <v/>
      </c>
      <c r="R630" s="105" t="str">
        <f>IF(HLOOKUP($BT630,Prisudvikling!$CC$7:$KP$63,R$3)&gt;0,HLOOKUP($BT630,Prisudvikling!$CC$7:$KP$63,R$3),"")</f>
        <v/>
      </c>
      <c r="S630" s="105" t="str">
        <f>IF(HLOOKUP($BT630,Prisudvikling!$CC$7:$KP$63,S$3)&gt;0,HLOOKUP($BT630,Prisudvikling!$CC$7:$KP$63,S$3),"")</f>
        <v/>
      </c>
      <c r="T630" s="105" t="str">
        <f>IF(HLOOKUP($BT630,Prisudvikling!$CC$7:$KP$63,T$3)&gt;0,HLOOKUP($BT630,Prisudvikling!$CC$7:$KP$63,T$3),"")</f>
        <v/>
      </c>
      <c r="U630" s="105" t="str">
        <f>IF(HLOOKUP($BT630,Prisudvikling!$CC$7:$KP$63,U$3)&gt;0,HLOOKUP($BT630,Prisudvikling!$CC$7:$KP$63,U$3),"")</f>
        <v/>
      </c>
      <c r="V630" s="105" t="str">
        <f>IF(HLOOKUP($BT630,Prisudvikling!$CC$7:$KP$63,V$3)&gt;0,HLOOKUP($BT630,Prisudvikling!$CC$7:$KP$63,V$3),"")</f>
        <v/>
      </c>
      <c r="W630" s="105" t="str">
        <f>IF(HLOOKUP($BT630,Prisudvikling!$CC$7:$KP$63,W$3)&gt;0,HLOOKUP($BT630,Prisudvikling!$CC$7:$KP$63,W$3),"")</f>
        <v/>
      </c>
      <c r="X630" s="32" t="str">
        <f>IF(HLOOKUP($BT630,Prisudvikling!$CC$7:$KP$63,X$3)&gt;0,HLOOKUP($BT630,Prisudvikling!$CC$7:$KP$63,X$3),"")</f>
        <v/>
      </c>
      <c r="Y630" s="32" t="str">
        <f>IF(HLOOKUP($BT630,Prisudvikling!$CC$7:$KP$63,Y$3)&gt;0,HLOOKUP($BT630,Prisudvikling!$CC$7:$KP$63,Y$3),"")</f>
        <v/>
      </c>
      <c r="Z630" s="32" t="str">
        <f>IF(HLOOKUP($BT630,Prisudvikling!$CC$7:$KP$63,Z$3)&gt;0,HLOOKUP($BT630,Prisudvikling!$CC$7:$KP$63,Z$3),"")</f>
        <v/>
      </c>
      <c r="AA630" s="32" t="str">
        <f>IF(HLOOKUP($BT630,Prisudvikling!$CC$7:$KP$63,AA$3)&gt;0,HLOOKUP($BT630,Prisudvikling!$CC$7:$KP$63,AA$3),"")</f>
        <v/>
      </c>
      <c r="AB630" s="32" t="str">
        <f>IF(HLOOKUP($BT630,Prisudvikling!$CC$7:$KP$63,AB$3)&gt;0,HLOOKUP($BT630,Prisudvikling!$CC$7:$KP$63,AB$3),"")</f>
        <v/>
      </c>
      <c r="AC630" s="32" t="str">
        <f>IF(HLOOKUP($BT630,Prisudvikling!$CC$7:$KP$63,AC$3)&gt;0,HLOOKUP($BT630,Prisudvikling!$CC$7:$KP$63,AC$3),"")</f>
        <v/>
      </c>
      <c r="AD630" s="32" t="str">
        <f>IF(HLOOKUP($BT630,Prisudvikling!$CC$7:$KP$63,AD$3)&gt;0,HLOOKUP($BT630,Prisudvikling!$CC$7:$KP$63,AD$3),"")</f>
        <v/>
      </c>
      <c r="AE630" s="32" t="str">
        <f>IF(HLOOKUP($BT630,Prisudvikling!$CC$7:$KP$63,AE$3)&gt;0,HLOOKUP($BT630,Prisudvikling!$CC$7:$KP$63,AE$3),"")</f>
        <v/>
      </c>
      <c r="AF630" s="32" t="str">
        <f>IF(HLOOKUP($BT630,Prisudvikling!$CC$7:$KP$63,AF$3)&gt;0,HLOOKUP($BT630,Prisudvikling!$CC$7:$KP$63,AF$3),"")</f>
        <v xml:space="preserve"> </v>
      </c>
      <c r="AG630" s="32" t="str">
        <f>IF(HLOOKUP($BT630,Prisudvikling!$CC$7:$KP$63,AG$3)&gt;0,HLOOKUP($BT630,Prisudvikling!$CC$7:$KP$63,AG$3),"")</f>
        <v xml:space="preserve"> </v>
      </c>
      <c r="AH630" s="32" t="str">
        <f>IF(HLOOKUP($BT630,Prisudvikling!$CC$7:$KP$63,AH$3)&gt;0,HLOOKUP($BT630,Prisudvikling!$CC$7:$KP$63,AH$3),"")</f>
        <v xml:space="preserve"> </v>
      </c>
      <c r="AI630" s="32" t="str">
        <f>IF(HLOOKUP($BT630,Prisudvikling!$CC$7:$KP$63,AI$3)&gt;0,HLOOKUP($BT630,Prisudvikling!$CC$7:$KP$63,AI$3),"")</f>
        <v xml:space="preserve"> </v>
      </c>
      <c r="AJ630" s="32" t="str">
        <f>IF(HLOOKUP($BT630,Prisudvikling!$CC$7:$KP$63,AJ$3)&gt;0,HLOOKUP($BT630,Prisudvikling!$CC$7:$KP$63,AJ$3),"")</f>
        <v xml:space="preserve"> </v>
      </c>
      <c r="AK630" s="32" t="str">
        <f>IF(HLOOKUP($BT630,Prisudvikling!$CC$7:$KP$63,AK$3)&gt;0,HLOOKUP($BT630,Prisudvikling!$CC$7:$KP$63,AK$3),"")</f>
        <v xml:space="preserve"> </v>
      </c>
      <c r="AL630" s="32" t="str">
        <f>IF(HLOOKUP($BT630,Prisudvikling!$CC$7:$KP$63,AL$3)&gt;0,HLOOKUP($BT630,Prisudvikling!$CC$7:$KP$63,AL$3),"")</f>
        <v/>
      </c>
      <c r="AM630" s="32" t="str">
        <f>IF(HLOOKUP($BT630,Prisudvikling!$CC$7:$KP$63,AM$3)&gt;0,HLOOKUP($BT630,Prisudvikling!$CC$7:$KP$63,AM$3),"")</f>
        <v/>
      </c>
      <c r="AN630" s="113" t="str">
        <f>IF(HLOOKUP($BT630,Prisudvikling!$CC$7:$KP$63,AN$3)&gt;0,HLOOKUP($BT630,Prisudvikling!$CC$7:$KP$63,AN$3),"")</f>
        <v/>
      </c>
      <c r="AO630" s="113" t="str">
        <f>IF(HLOOKUP($BT630,Prisudvikling!$CC$7:$KP$63,AO$3)&gt;0,HLOOKUP($BT630,Prisudvikling!$CC$7:$KP$63,AO$3),"")</f>
        <v xml:space="preserve"> </v>
      </c>
      <c r="AP630" s="113" t="str">
        <f>IF(HLOOKUP($BT630,Prisudvikling!$CC$7:$KP$63,AP$3)&gt;0,HLOOKUP($BT630,Prisudvikling!$CC$7:$KP$63,AP$3),"")</f>
        <v/>
      </c>
      <c r="AQ630" s="113" t="str">
        <f>IF(HLOOKUP($BT630,Prisudvikling!$CC$7:$KP$63,AQ$3)&gt;0,HLOOKUP($BT630,Prisudvikling!$CC$7:$KP$63,AQ$3),"")</f>
        <v/>
      </c>
      <c r="AR630" s="113" t="str">
        <f>IF(HLOOKUP($BT630,Prisudvikling!$CC$7:$KP$63,AR$3)&gt;0,HLOOKUP($BT630,Prisudvikling!$CC$7:$KP$63,AR$3),"")</f>
        <v xml:space="preserve"> </v>
      </c>
      <c r="AS630" s="113" t="str">
        <f>IF(HLOOKUP($BT630,Prisudvikling!$CC$7:$KP$63,AS$3)&gt;0,HLOOKUP($BT630,Prisudvikling!$CC$7:$KP$63,AS$3),"")</f>
        <v/>
      </c>
      <c r="AT630" s="113" t="str">
        <f>IF(HLOOKUP($BT630,Prisudvikling!$CC$7:$KP$63,AT$3)&gt;0,HLOOKUP($BT630,Prisudvikling!$CC$7:$KP$63,AT$3),"")</f>
        <v/>
      </c>
      <c r="AU630" s="113" t="str">
        <f>IF(HLOOKUP($BT630,Prisudvikling!$CC$7:$KP$63,AU$3)&gt;0,HLOOKUP($BT630,Prisudvikling!$CC$7:$KP$63,AU$3),"")</f>
        <v xml:space="preserve"> </v>
      </c>
      <c r="AV630" s="113" t="str">
        <f>IF(HLOOKUP($BT630,Prisudvikling!$CC$7:$KP$63,AV$3)&gt;0,HLOOKUP($BT630,Prisudvikling!$CC$7:$KP$63,AV$3),"")</f>
        <v/>
      </c>
      <c r="AW630" s="113" t="str">
        <f>IF(HLOOKUP($BT630,Prisudvikling!$CC$7:$KP$63,AW$3)&gt;0,HLOOKUP($BT630,Prisudvikling!$CC$7:$KP$63,AW$3),"")</f>
        <v/>
      </c>
      <c r="AX630" s="113" t="str">
        <f>IF(HLOOKUP($BT630,Prisudvikling!$CC$7:$KP$63,AX$3)&gt;0,HLOOKUP($BT630,Prisudvikling!$CC$7:$KP$63,AX$3),"")</f>
        <v xml:space="preserve"> </v>
      </c>
      <c r="BT630">
        <f t="shared" si="34"/>
        <v>307</v>
      </c>
    </row>
    <row r="631" spans="1:72" x14ac:dyDescent="0.2">
      <c r="A631" s="82">
        <f>IF(HLOOKUP($BT631,Prisudvikling!$CC$7:$KP$63,D$3)&gt;0,YEAR(C631),0)</f>
        <v>0</v>
      </c>
      <c r="B631" s="82">
        <f>IF(HLOOKUP($BT631,Prisudvikling!$CC$7:$KP$63,D$3)&gt;0,MONTH(C631),0)</f>
        <v>0</v>
      </c>
      <c r="C631" s="65" t="str">
        <f>IF(HLOOKUP($BT631,Prisudvikling!$CC$7:$KP$63,D$3)&gt;0,HLOOKUP($BT631,Prisudvikling!$CC$7:$KP$63,C$3),"")</f>
        <v/>
      </c>
      <c r="D631" s="105" t="str">
        <f>IF(HLOOKUP($BT631,Prisudvikling!$CC$7:$KP$63,D$3)&gt;0,HLOOKUP($BT631,Prisudvikling!$CC$7:$KP$63,D$3),"")</f>
        <v/>
      </c>
      <c r="E631" s="105" t="str">
        <f>IF(HLOOKUP($BT631,Prisudvikling!$CC$7:$KP$63,E$3)&gt;0,HLOOKUP($BT631,Prisudvikling!$CC$7:$KP$63,E$3),"")</f>
        <v/>
      </c>
      <c r="F631" s="105" t="str">
        <f>IF(HLOOKUP($BT631,Prisudvikling!$CC$7:$KP$63,F$3)&gt;0,HLOOKUP($BT631,Prisudvikling!$CC$7:$KP$63,F$3),"")</f>
        <v/>
      </c>
      <c r="G631" s="105" t="str">
        <f>IF(HLOOKUP($BT631,Prisudvikling!$CC$7:$KP$63,G$3)&gt;0,HLOOKUP($BT631,Prisudvikling!$CC$7:$KP$63,G$3),"")</f>
        <v/>
      </c>
      <c r="H631" s="105" t="str">
        <f>IF(HLOOKUP($BT631,Prisudvikling!$CC$7:$KP$63,H$3)&gt;0,HLOOKUP($BT631,Prisudvikling!$CC$7:$KP$63,H$3),"")</f>
        <v/>
      </c>
      <c r="I631" s="105" t="str">
        <f>IF(HLOOKUP($BT631,Prisudvikling!$CC$7:$KP$63,I$3)&gt;0,HLOOKUP($BT631,Prisudvikling!$CC$7:$KP$63,I$3),"")</f>
        <v/>
      </c>
      <c r="J631" s="105" t="str">
        <f>IF(HLOOKUP($BT631,Prisudvikling!$CC$7:$KP$63,J$3)&gt;0,HLOOKUP($BT631,Prisudvikling!$CC$7:$KP$63,J$3),"")</f>
        <v/>
      </c>
      <c r="K631" s="105" t="str">
        <f>IF(HLOOKUP($BT631,Prisudvikling!$CC$7:$KP$63,K$3)&gt;0,HLOOKUP($BT631,Prisudvikling!$CC$7:$KP$63,K$3),"")</f>
        <v/>
      </c>
      <c r="L631" s="105" t="str">
        <f>IF(HLOOKUP($BT631,Prisudvikling!$CC$7:$KP$63,L$3)&gt;0,HLOOKUP($BT631,Prisudvikling!$CC$7:$KP$63,L$3),"")</f>
        <v/>
      </c>
      <c r="M631" s="105" t="str">
        <f>IF(HLOOKUP($BT631,Prisudvikling!$CC$7:$KP$63,M$3)&gt;0,HLOOKUP($BT631,Prisudvikling!$CC$7:$KP$63,M$3),"")</f>
        <v/>
      </c>
      <c r="N631" s="105" t="str">
        <f>IF(HLOOKUP($BT631,Prisudvikling!$CC$7:$KP$63,N$3)&gt;0,HLOOKUP($BT631,Prisudvikling!$CC$7:$KP$63,N$3),"")</f>
        <v/>
      </c>
      <c r="O631" s="105" t="str">
        <f>IF(HLOOKUP($BT631,Prisudvikling!$CC$7:$KP$63,O$3)&gt;0,HLOOKUP($BT631,Prisudvikling!$CC$7:$KP$63,O$3),"")</f>
        <v/>
      </c>
      <c r="P631" s="105" t="str">
        <f>IF(HLOOKUP($BT631,Prisudvikling!$CC$7:$KP$63,P$3)&gt;0,HLOOKUP($BT631,Prisudvikling!$CC$7:$KP$63,P$3),"")</f>
        <v/>
      </c>
      <c r="Q631" s="105" t="str">
        <f>IF(HLOOKUP($BT631,Prisudvikling!$CC$7:$KP$63,Q$3)&gt;0,HLOOKUP($BT631,Prisudvikling!$CC$7:$KP$63,Q$3),"")</f>
        <v/>
      </c>
      <c r="R631" s="105" t="str">
        <f>IF(HLOOKUP($BT631,Prisudvikling!$CC$7:$KP$63,R$3)&gt;0,HLOOKUP($BT631,Prisudvikling!$CC$7:$KP$63,R$3),"")</f>
        <v/>
      </c>
      <c r="S631" s="105" t="str">
        <f>IF(HLOOKUP($BT631,Prisudvikling!$CC$7:$KP$63,S$3)&gt;0,HLOOKUP($BT631,Prisudvikling!$CC$7:$KP$63,S$3),"")</f>
        <v/>
      </c>
      <c r="T631" s="105" t="str">
        <f>IF(HLOOKUP($BT631,Prisudvikling!$CC$7:$KP$63,T$3)&gt;0,HLOOKUP($BT631,Prisudvikling!$CC$7:$KP$63,T$3),"")</f>
        <v/>
      </c>
      <c r="U631" s="105" t="str">
        <f>IF(HLOOKUP($BT631,Prisudvikling!$CC$7:$KP$63,U$3)&gt;0,HLOOKUP($BT631,Prisudvikling!$CC$7:$KP$63,U$3),"")</f>
        <v/>
      </c>
      <c r="V631" s="105" t="str">
        <f>IF(HLOOKUP($BT631,Prisudvikling!$CC$7:$KP$63,V$3)&gt;0,HLOOKUP($BT631,Prisudvikling!$CC$7:$KP$63,V$3),"")</f>
        <v/>
      </c>
      <c r="W631" s="105" t="str">
        <f>IF(HLOOKUP($BT631,Prisudvikling!$CC$7:$KP$63,W$3)&gt;0,HLOOKUP($BT631,Prisudvikling!$CC$7:$KP$63,W$3),"")</f>
        <v/>
      </c>
      <c r="X631" s="32" t="str">
        <f>IF(HLOOKUP($BT631,Prisudvikling!$CC$7:$KP$63,X$3)&gt;0,HLOOKUP($BT631,Prisudvikling!$CC$7:$KP$63,X$3),"")</f>
        <v/>
      </c>
      <c r="Y631" s="32" t="str">
        <f>IF(HLOOKUP($BT631,Prisudvikling!$CC$7:$KP$63,Y$3)&gt;0,HLOOKUP($BT631,Prisudvikling!$CC$7:$KP$63,Y$3),"")</f>
        <v/>
      </c>
      <c r="Z631" s="32" t="str">
        <f>IF(HLOOKUP($BT631,Prisudvikling!$CC$7:$KP$63,Z$3)&gt;0,HLOOKUP($BT631,Prisudvikling!$CC$7:$KP$63,Z$3),"")</f>
        <v/>
      </c>
      <c r="AA631" s="32" t="str">
        <f>IF(HLOOKUP($BT631,Prisudvikling!$CC$7:$KP$63,AA$3)&gt;0,HLOOKUP($BT631,Prisudvikling!$CC$7:$KP$63,AA$3),"")</f>
        <v/>
      </c>
      <c r="AB631" s="32" t="str">
        <f>IF(HLOOKUP($BT631,Prisudvikling!$CC$7:$KP$63,AB$3)&gt;0,HLOOKUP($BT631,Prisudvikling!$CC$7:$KP$63,AB$3),"")</f>
        <v/>
      </c>
      <c r="AC631" s="32" t="str">
        <f>IF(HLOOKUP($BT631,Prisudvikling!$CC$7:$KP$63,AC$3)&gt;0,HLOOKUP($BT631,Prisudvikling!$CC$7:$KP$63,AC$3),"")</f>
        <v/>
      </c>
      <c r="AD631" s="32" t="str">
        <f>IF(HLOOKUP($BT631,Prisudvikling!$CC$7:$KP$63,AD$3)&gt;0,HLOOKUP($BT631,Prisudvikling!$CC$7:$KP$63,AD$3),"")</f>
        <v/>
      </c>
      <c r="AE631" s="32" t="str">
        <f>IF(HLOOKUP($BT631,Prisudvikling!$CC$7:$KP$63,AE$3)&gt;0,HLOOKUP($BT631,Prisudvikling!$CC$7:$KP$63,AE$3),"")</f>
        <v/>
      </c>
      <c r="AF631" s="32" t="str">
        <f>IF(HLOOKUP($BT631,Prisudvikling!$CC$7:$KP$63,AF$3)&gt;0,HLOOKUP($BT631,Prisudvikling!$CC$7:$KP$63,AF$3),"")</f>
        <v xml:space="preserve"> </v>
      </c>
      <c r="AG631" s="32" t="str">
        <f>IF(HLOOKUP($BT631,Prisudvikling!$CC$7:$KP$63,AG$3)&gt;0,HLOOKUP($BT631,Prisudvikling!$CC$7:$KP$63,AG$3),"")</f>
        <v xml:space="preserve"> </v>
      </c>
      <c r="AH631" s="32" t="str">
        <f>IF(HLOOKUP($BT631,Prisudvikling!$CC$7:$KP$63,AH$3)&gt;0,HLOOKUP($BT631,Prisudvikling!$CC$7:$KP$63,AH$3),"")</f>
        <v xml:space="preserve"> </v>
      </c>
      <c r="AI631" s="32" t="str">
        <f>IF(HLOOKUP($BT631,Prisudvikling!$CC$7:$KP$63,AI$3)&gt;0,HLOOKUP($BT631,Prisudvikling!$CC$7:$KP$63,AI$3),"")</f>
        <v xml:space="preserve"> </v>
      </c>
      <c r="AJ631" s="32" t="str">
        <f>IF(HLOOKUP($BT631,Prisudvikling!$CC$7:$KP$63,AJ$3)&gt;0,HLOOKUP($BT631,Prisudvikling!$CC$7:$KP$63,AJ$3),"")</f>
        <v xml:space="preserve"> </v>
      </c>
      <c r="AK631" s="32" t="str">
        <f>IF(HLOOKUP($BT631,Prisudvikling!$CC$7:$KP$63,AK$3)&gt;0,HLOOKUP($BT631,Prisudvikling!$CC$7:$KP$63,AK$3),"")</f>
        <v xml:space="preserve"> </v>
      </c>
      <c r="AL631" s="32" t="str">
        <f>IF(HLOOKUP($BT631,Prisudvikling!$CC$7:$KP$63,AL$3)&gt;0,HLOOKUP($BT631,Prisudvikling!$CC$7:$KP$63,AL$3),"")</f>
        <v/>
      </c>
      <c r="AM631" s="32" t="str">
        <f>IF(HLOOKUP($BT631,Prisudvikling!$CC$7:$KP$63,AM$3)&gt;0,HLOOKUP($BT631,Prisudvikling!$CC$7:$KP$63,AM$3),"")</f>
        <v/>
      </c>
      <c r="AN631" s="113" t="str">
        <f>IF(HLOOKUP($BT631,Prisudvikling!$CC$7:$KP$63,AN$3)&gt;0,HLOOKUP($BT631,Prisudvikling!$CC$7:$KP$63,AN$3),"")</f>
        <v/>
      </c>
      <c r="AO631" s="113" t="str">
        <f>IF(HLOOKUP($BT631,Prisudvikling!$CC$7:$KP$63,AO$3)&gt;0,HLOOKUP($BT631,Prisudvikling!$CC$7:$KP$63,AO$3),"")</f>
        <v xml:space="preserve"> </v>
      </c>
      <c r="AP631" s="113" t="str">
        <f>IF(HLOOKUP($BT631,Prisudvikling!$CC$7:$KP$63,AP$3)&gt;0,HLOOKUP($BT631,Prisudvikling!$CC$7:$KP$63,AP$3),"")</f>
        <v/>
      </c>
      <c r="AQ631" s="113" t="str">
        <f>IF(HLOOKUP($BT631,Prisudvikling!$CC$7:$KP$63,AQ$3)&gt;0,HLOOKUP($BT631,Prisudvikling!$CC$7:$KP$63,AQ$3),"")</f>
        <v/>
      </c>
      <c r="AR631" s="113" t="str">
        <f>IF(HLOOKUP($BT631,Prisudvikling!$CC$7:$KP$63,AR$3)&gt;0,HLOOKUP($BT631,Prisudvikling!$CC$7:$KP$63,AR$3),"")</f>
        <v xml:space="preserve"> </v>
      </c>
      <c r="AS631" s="113" t="str">
        <f>IF(HLOOKUP($BT631,Prisudvikling!$CC$7:$KP$63,AS$3)&gt;0,HLOOKUP($BT631,Prisudvikling!$CC$7:$KP$63,AS$3),"")</f>
        <v/>
      </c>
      <c r="AT631" s="113" t="str">
        <f>IF(HLOOKUP($BT631,Prisudvikling!$CC$7:$KP$63,AT$3)&gt;0,HLOOKUP($BT631,Prisudvikling!$CC$7:$KP$63,AT$3),"")</f>
        <v/>
      </c>
      <c r="AU631" s="113" t="str">
        <f>IF(HLOOKUP($BT631,Prisudvikling!$CC$7:$KP$63,AU$3)&gt;0,HLOOKUP($BT631,Prisudvikling!$CC$7:$KP$63,AU$3),"")</f>
        <v xml:space="preserve"> </v>
      </c>
      <c r="AV631" s="113" t="str">
        <f>IF(HLOOKUP($BT631,Prisudvikling!$CC$7:$KP$63,AV$3)&gt;0,HLOOKUP($BT631,Prisudvikling!$CC$7:$KP$63,AV$3),"")</f>
        <v/>
      </c>
      <c r="AW631" s="113" t="str">
        <f>IF(HLOOKUP($BT631,Prisudvikling!$CC$7:$KP$63,AW$3)&gt;0,HLOOKUP($BT631,Prisudvikling!$CC$7:$KP$63,AW$3),"")</f>
        <v/>
      </c>
      <c r="AX631" s="113" t="str">
        <f>IF(HLOOKUP($BT631,Prisudvikling!$CC$7:$KP$63,AX$3)&gt;0,HLOOKUP($BT631,Prisudvikling!$CC$7:$KP$63,AX$3),"")</f>
        <v xml:space="preserve"> </v>
      </c>
      <c r="BT631">
        <f t="shared" si="34"/>
        <v>308</v>
      </c>
    </row>
    <row r="632" spans="1:72" x14ac:dyDescent="0.2">
      <c r="A632" s="82">
        <f>IF(HLOOKUP($BT632,Prisudvikling!$CC$7:$KP$63,D$3)&gt;0,YEAR(C632),0)</f>
        <v>0</v>
      </c>
      <c r="B632" s="82">
        <f>IF(HLOOKUP($BT632,Prisudvikling!$CC$7:$KP$63,D$3)&gt;0,MONTH(C632),0)</f>
        <v>0</v>
      </c>
      <c r="C632" s="65" t="str">
        <f>IF(HLOOKUP($BT632,Prisudvikling!$CC$7:$KP$63,D$3)&gt;0,HLOOKUP($BT632,Prisudvikling!$CC$7:$KP$63,C$3),"")</f>
        <v/>
      </c>
      <c r="D632" s="105" t="str">
        <f>IF(HLOOKUP($BT632,Prisudvikling!$CC$7:$KP$63,D$3)&gt;0,HLOOKUP($BT632,Prisudvikling!$CC$7:$KP$63,D$3),"")</f>
        <v/>
      </c>
      <c r="E632" s="105" t="str">
        <f>IF(HLOOKUP($BT632,Prisudvikling!$CC$7:$KP$63,E$3)&gt;0,HLOOKUP($BT632,Prisudvikling!$CC$7:$KP$63,E$3),"")</f>
        <v/>
      </c>
      <c r="F632" s="105" t="str">
        <f>IF(HLOOKUP($BT632,Prisudvikling!$CC$7:$KP$63,F$3)&gt;0,HLOOKUP($BT632,Prisudvikling!$CC$7:$KP$63,F$3),"")</f>
        <v/>
      </c>
      <c r="G632" s="105" t="str">
        <f>IF(HLOOKUP($BT632,Prisudvikling!$CC$7:$KP$63,G$3)&gt;0,HLOOKUP($BT632,Prisudvikling!$CC$7:$KP$63,G$3),"")</f>
        <v/>
      </c>
      <c r="H632" s="105" t="str">
        <f>IF(HLOOKUP($BT632,Prisudvikling!$CC$7:$KP$63,H$3)&gt;0,HLOOKUP($BT632,Prisudvikling!$CC$7:$KP$63,H$3),"")</f>
        <v/>
      </c>
      <c r="I632" s="105" t="str">
        <f>IF(HLOOKUP($BT632,Prisudvikling!$CC$7:$KP$63,I$3)&gt;0,HLOOKUP($BT632,Prisudvikling!$CC$7:$KP$63,I$3),"")</f>
        <v/>
      </c>
      <c r="J632" s="105" t="str">
        <f>IF(HLOOKUP($BT632,Prisudvikling!$CC$7:$KP$63,J$3)&gt;0,HLOOKUP($BT632,Prisudvikling!$CC$7:$KP$63,J$3),"")</f>
        <v/>
      </c>
      <c r="K632" s="105" t="str">
        <f>IF(HLOOKUP($BT632,Prisudvikling!$CC$7:$KP$63,K$3)&gt;0,HLOOKUP($BT632,Prisudvikling!$CC$7:$KP$63,K$3),"")</f>
        <v/>
      </c>
      <c r="L632" s="105" t="str">
        <f>IF(HLOOKUP($BT632,Prisudvikling!$CC$7:$KP$63,L$3)&gt;0,HLOOKUP($BT632,Prisudvikling!$CC$7:$KP$63,L$3),"")</f>
        <v/>
      </c>
      <c r="M632" s="105" t="str">
        <f>IF(HLOOKUP($BT632,Prisudvikling!$CC$7:$KP$63,M$3)&gt;0,HLOOKUP($BT632,Prisudvikling!$CC$7:$KP$63,M$3),"")</f>
        <v/>
      </c>
      <c r="N632" s="105" t="str">
        <f>IF(HLOOKUP($BT632,Prisudvikling!$CC$7:$KP$63,N$3)&gt;0,HLOOKUP($BT632,Prisudvikling!$CC$7:$KP$63,N$3),"")</f>
        <v/>
      </c>
      <c r="O632" s="105" t="str">
        <f>IF(HLOOKUP($BT632,Prisudvikling!$CC$7:$KP$63,O$3)&gt;0,HLOOKUP($BT632,Prisudvikling!$CC$7:$KP$63,O$3),"")</f>
        <v/>
      </c>
      <c r="P632" s="105" t="str">
        <f>IF(HLOOKUP($BT632,Prisudvikling!$CC$7:$KP$63,P$3)&gt;0,HLOOKUP($BT632,Prisudvikling!$CC$7:$KP$63,P$3),"")</f>
        <v/>
      </c>
      <c r="Q632" s="105" t="str">
        <f>IF(HLOOKUP($BT632,Prisudvikling!$CC$7:$KP$63,Q$3)&gt;0,HLOOKUP($BT632,Prisudvikling!$CC$7:$KP$63,Q$3),"")</f>
        <v/>
      </c>
      <c r="R632" s="105" t="str">
        <f>IF(HLOOKUP($BT632,Prisudvikling!$CC$7:$KP$63,R$3)&gt;0,HLOOKUP($BT632,Prisudvikling!$CC$7:$KP$63,R$3),"")</f>
        <v/>
      </c>
      <c r="S632" s="105" t="str">
        <f>IF(HLOOKUP($BT632,Prisudvikling!$CC$7:$KP$63,S$3)&gt;0,HLOOKUP($BT632,Prisudvikling!$CC$7:$KP$63,S$3),"")</f>
        <v/>
      </c>
      <c r="T632" s="105" t="str">
        <f>IF(HLOOKUP($BT632,Prisudvikling!$CC$7:$KP$63,T$3)&gt;0,HLOOKUP($BT632,Prisudvikling!$CC$7:$KP$63,T$3),"")</f>
        <v/>
      </c>
      <c r="U632" s="105" t="str">
        <f>IF(HLOOKUP($BT632,Prisudvikling!$CC$7:$KP$63,U$3)&gt;0,HLOOKUP($BT632,Prisudvikling!$CC$7:$KP$63,U$3),"")</f>
        <v/>
      </c>
      <c r="V632" s="105" t="str">
        <f>IF(HLOOKUP($BT632,Prisudvikling!$CC$7:$KP$63,V$3)&gt;0,HLOOKUP($BT632,Prisudvikling!$CC$7:$KP$63,V$3),"")</f>
        <v/>
      </c>
      <c r="W632" s="105" t="str">
        <f>IF(HLOOKUP($BT632,Prisudvikling!$CC$7:$KP$63,W$3)&gt;0,HLOOKUP($BT632,Prisudvikling!$CC$7:$KP$63,W$3),"")</f>
        <v/>
      </c>
      <c r="X632" s="32" t="str">
        <f>IF(HLOOKUP($BT632,Prisudvikling!$CC$7:$KP$63,X$3)&gt;0,HLOOKUP($BT632,Prisudvikling!$CC$7:$KP$63,X$3),"")</f>
        <v/>
      </c>
      <c r="Y632" s="32" t="str">
        <f>IF(HLOOKUP($BT632,Prisudvikling!$CC$7:$KP$63,Y$3)&gt;0,HLOOKUP($BT632,Prisudvikling!$CC$7:$KP$63,Y$3),"")</f>
        <v/>
      </c>
      <c r="Z632" s="32" t="str">
        <f>IF(HLOOKUP($BT632,Prisudvikling!$CC$7:$KP$63,Z$3)&gt;0,HLOOKUP($BT632,Prisudvikling!$CC$7:$KP$63,Z$3),"")</f>
        <v/>
      </c>
      <c r="AA632" s="32" t="str">
        <f>IF(HLOOKUP($BT632,Prisudvikling!$CC$7:$KP$63,AA$3)&gt;0,HLOOKUP($BT632,Prisudvikling!$CC$7:$KP$63,AA$3),"")</f>
        <v/>
      </c>
      <c r="AB632" s="32" t="str">
        <f>IF(HLOOKUP($BT632,Prisudvikling!$CC$7:$KP$63,AB$3)&gt;0,HLOOKUP($BT632,Prisudvikling!$CC$7:$KP$63,AB$3),"")</f>
        <v/>
      </c>
      <c r="AC632" s="32" t="str">
        <f>IF(HLOOKUP($BT632,Prisudvikling!$CC$7:$KP$63,AC$3)&gt;0,HLOOKUP($BT632,Prisudvikling!$CC$7:$KP$63,AC$3),"")</f>
        <v/>
      </c>
      <c r="AD632" s="32" t="str">
        <f>IF(HLOOKUP($BT632,Prisudvikling!$CC$7:$KP$63,AD$3)&gt;0,HLOOKUP($BT632,Prisudvikling!$CC$7:$KP$63,AD$3),"")</f>
        <v/>
      </c>
      <c r="AE632" s="32" t="str">
        <f>IF(HLOOKUP($BT632,Prisudvikling!$CC$7:$KP$63,AE$3)&gt;0,HLOOKUP($BT632,Prisudvikling!$CC$7:$KP$63,AE$3),"")</f>
        <v/>
      </c>
      <c r="AF632" s="32" t="str">
        <f>IF(HLOOKUP($BT632,Prisudvikling!$CC$7:$KP$63,AF$3)&gt;0,HLOOKUP($BT632,Prisudvikling!$CC$7:$KP$63,AF$3),"")</f>
        <v xml:space="preserve"> </v>
      </c>
      <c r="AG632" s="32" t="str">
        <f>IF(HLOOKUP($BT632,Prisudvikling!$CC$7:$KP$63,AG$3)&gt;0,HLOOKUP($BT632,Prisudvikling!$CC$7:$KP$63,AG$3),"")</f>
        <v xml:space="preserve"> </v>
      </c>
      <c r="AH632" s="32" t="str">
        <f>IF(HLOOKUP($BT632,Prisudvikling!$CC$7:$KP$63,AH$3)&gt;0,HLOOKUP($BT632,Prisudvikling!$CC$7:$KP$63,AH$3),"")</f>
        <v xml:space="preserve"> </v>
      </c>
      <c r="AI632" s="32" t="str">
        <f>IF(HLOOKUP($BT632,Prisudvikling!$CC$7:$KP$63,AI$3)&gt;0,HLOOKUP($BT632,Prisudvikling!$CC$7:$KP$63,AI$3),"")</f>
        <v xml:space="preserve"> </v>
      </c>
      <c r="AJ632" s="32" t="str">
        <f>IF(HLOOKUP($BT632,Prisudvikling!$CC$7:$KP$63,AJ$3)&gt;0,HLOOKUP($BT632,Prisudvikling!$CC$7:$KP$63,AJ$3),"")</f>
        <v xml:space="preserve"> </v>
      </c>
      <c r="AK632" s="32" t="str">
        <f>IF(HLOOKUP($BT632,Prisudvikling!$CC$7:$KP$63,AK$3)&gt;0,HLOOKUP($BT632,Prisudvikling!$CC$7:$KP$63,AK$3),"")</f>
        <v xml:space="preserve"> </v>
      </c>
      <c r="AL632" s="32" t="str">
        <f>IF(HLOOKUP($BT632,Prisudvikling!$CC$7:$KP$63,AL$3)&gt;0,HLOOKUP($BT632,Prisudvikling!$CC$7:$KP$63,AL$3),"")</f>
        <v/>
      </c>
      <c r="AM632" s="32" t="str">
        <f>IF(HLOOKUP($BT632,Prisudvikling!$CC$7:$KP$63,AM$3)&gt;0,HLOOKUP($BT632,Prisudvikling!$CC$7:$KP$63,AM$3),"")</f>
        <v/>
      </c>
      <c r="AN632" s="113" t="str">
        <f>IF(HLOOKUP($BT632,Prisudvikling!$CC$7:$KP$63,AN$3)&gt;0,HLOOKUP($BT632,Prisudvikling!$CC$7:$KP$63,AN$3),"")</f>
        <v/>
      </c>
      <c r="AO632" s="113" t="str">
        <f>IF(HLOOKUP($BT632,Prisudvikling!$CC$7:$KP$63,AO$3)&gt;0,HLOOKUP($BT632,Prisudvikling!$CC$7:$KP$63,AO$3),"")</f>
        <v xml:space="preserve"> </v>
      </c>
      <c r="AP632" s="113" t="str">
        <f>IF(HLOOKUP($BT632,Prisudvikling!$CC$7:$KP$63,AP$3)&gt;0,HLOOKUP($BT632,Prisudvikling!$CC$7:$KP$63,AP$3),"")</f>
        <v/>
      </c>
      <c r="AQ632" s="113" t="str">
        <f>IF(HLOOKUP($BT632,Prisudvikling!$CC$7:$KP$63,AQ$3)&gt;0,HLOOKUP($BT632,Prisudvikling!$CC$7:$KP$63,AQ$3),"")</f>
        <v/>
      </c>
      <c r="AR632" s="113" t="str">
        <f>IF(HLOOKUP($BT632,Prisudvikling!$CC$7:$KP$63,AR$3)&gt;0,HLOOKUP($BT632,Prisudvikling!$CC$7:$KP$63,AR$3),"")</f>
        <v xml:space="preserve"> </v>
      </c>
      <c r="AS632" s="113" t="str">
        <f>IF(HLOOKUP($BT632,Prisudvikling!$CC$7:$KP$63,AS$3)&gt;0,HLOOKUP($BT632,Prisudvikling!$CC$7:$KP$63,AS$3),"")</f>
        <v/>
      </c>
      <c r="AT632" s="113" t="str">
        <f>IF(HLOOKUP($BT632,Prisudvikling!$CC$7:$KP$63,AT$3)&gt;0,HLOOKUP($BT632,Prisudvikling!$CC$7:$KP$63,AT$3),"")</f>
        <v/>
      </c>
      <c r="AU632" s="113" t="str">
        <f>IF(HLOOKUP($BT632,Prisudvikling!$CC$7:$KP$63,AU$3)&gt;0,HLOOKUP($BT632,Prisudvikling!$CC$7:$KP$63,AU$3),"")</f>
        <v xml:space="preserve"> </v>
      </c>
      <c r="AV632" s="113" t="str">
        <f>IF(HLOOKUP($BT632,Prisudvikling!$CC$7:$KP$63,AV$3)&gt;0,HLOOKUP($BT632,Prisudvikling!$CC$7:$KP$63,AV$3),"")</f>
        <v/>
      </c>
      <c r="AW632" s="113" t="str">
        <f>IF(HLOOKUP($BT632,Prisudvikling!$CC$7:$KP$63,AW$3)&gt;0,HLOOKUP($BT632,Prisudvikling!$CC$7:$KP$63,AW$3),"")</f>
        <v/>
      </c>
      <c r="AX632" s="113" t="str">
        <f>IF(HLOOKUP($BT632,Prisudvikling!$CC$7:$KP$63,AX$3)&gt;0,HLOOKUP($BT632,Prisudvikling!$CC$7:$KP$63,AX$3),"")</f>
        <v xml:space="preserve"> </v>
      </c>
      <c r="BT632">
        <f t="shared" si="34"/>
        <v>309</v>
      </c>
    </row>
    <row r="633" spans="1:72" x14ac:dyDescent="0.2">
      <c r="A633" s="82">
        <f>IF(HLOOKUP($BT633,Prisudvikling!$CC$7:$KP$63,D$3)&gt;0,YEAR(C633),0)</f>
        <v>0</v>
      </c>
      <c r="B633" s="82">
        <f>IF(HLOOKUP($BT633,Prisudvikling!$CC$7:$KP$63,D$3)&gt;0,MONTH(C633),0)</f>
        <v>0</v>
      </c>
      <c r="C633" s="65" t="str">
        <f>IF(HLOOKUP($BT633,Prisudvikling!$CC$7:$KP$63,D$3)&gt;0,HLOOKUP($BT633,Prisudvikling!$CC$7:$KP$63,C$3),"")</f>
        <v/>
      </c>
      <c r="D633" s="105" t="str">
        <f>IF(HLOOKUP($BT633,Prisudvikling!$CC$7:$KP$63,D$3)&gt;0,HLOOKUP($BT633,Prisudvikling!$CC$7:$KP$63,D$3),"")</f>
        <v/>
      </c>
      <c r="E633" s="105" t="str">
        <f>IF(HLOOKUP($BT633,Prisudvikling!$CC$7:$KP$63,E$3)&gt;0,HLOOKUP($BT633,Prisudvikling!$CC$7:$KP$63,E$3),"")</f>
        <v/>
      </c>
      <c r="F633" s="105" t="str">
        <f>IF(HLOOKUP($BT633,Prisudvikling!$CC$7:$KP$63,F$3)&gt;0,HLOOKUP($BT633,Prisudvikling!$CC$7:$KP$63,F$3),"")</f>
        <v/>
      </c>
      <c r="G633" s="105" t="str">
        <f>IF(HLOOKUP($BT633,Prisudvikling!$CC$7:$KP$63,G$3)&gt;0,HLOOKUP($BT633,Prisudvikling!$CC$7:$KP$63,G$3),"")</f>
        <v/>
      </c>
      <c r="H633" s="105" t="str">
        <f>IF(HLOOKUP($BT633,Prisudvikling!$CC$7:$KP$63,H$3)&gt;0,HLOOKUP($BT633,Prisudvikling!$CC$7:$KP$63,H$3),"")</f>
        <v/>
      </c>
      <c r="I633" s="105" t="str">
        <f>IF(HLOOKUP($BT633,Prisudvikling!$CC$7:$KP$63,I$3)&gt;0,HLOOKUP($BT633,Prisudvikling!$CC$7:$KP$63,I$3),"")</f>
        <v/>
      </c>
      <c r="J633" s="105" t="str">
        <f>IF(HLOOKUP($BT633,Prisudvikling!$CC$7:$KP$63,J$3)&gt;0,HLOOKUP($BT633,Prisudvikling!$CC$7:$KP$63,J$3),"")</f>
        <v/>
      </c>
      <c r="K633" s="105" t="str">
        <f>IF(HLOOKUP($BT633,Prisudvikling!$CC$7:$KP$63,K$3)&gt;0,HLOOKUP($BT633,Prisudvikling!$CC$7:$KP$63,K$3),"")</f>
        <v/>
      </c>
      <c r="L633" s="105" t="str">
        <f>IF(HLOOKUP($BT633,Prisudvikling!$CC$7:$KP$63,L$3)&gt;0,HLOOKUP($BT633,Prisudvikling!$CC$7:$KP$63,L$3),"")</f>
        <v/>
      </c>
      <c r="M633" s="105" t="str">
        <f>IF(HLOOKUP($BT633,Prisudvikling!$CC$7:$KP$63,M$3)&gt;0,HLOOKUP($BT633,Prisudvikling!$CC$7:$KP$63,M$3),"")</f>
        <v/>
      </c>
      <c r="N633" s="105" t="str">
        <f>IF(HLOOKUP($BT633,Prisudvikling!$CC$7:$KP$63,N$3)&gt;0,HLOOKUP($BT633,Prisudvikling!$CC$7:$KP$63,N$3),"")</f>
        <v/>
      </c>
      <c r="O633" s="105" t="str">
        <f>IF(HLOOKUP($BT633,Prisudvikling!$CC$7:$KP$63,O$3)&gt;0,HLOOKUP($BT633,Prisudvikling!$CC$7:$KP$63,O$3),"")</f>
        <v/>
      </c>
      <c r="P633" s="105" t="str">
        <f>IF(HLOOKUP($BT633,Prisudvikling!$CC$7:$KP$63,P$3)&gt;0,HLOOKUP($BT633,Prisudvikling!$CC$7:$KP$63,P$3),"")</f>
        <v/>
      </c>
      <c r="Q633" s="105" t="str">
        <f>IF(HLOOKUP($BT633,Prisudvikling!$CC$7:$KP$63,Q$3)&gt;0,HLOOKUP($BT633,Prisudvikling!$CC$7:$KP$63,Q$3),"")</f>
        <v/>
      </c>
      <c r="R633" s="105" t="str">
        <f>IF(HLOOKUP($BT633,Prisudvikling!$CC$7:$KP$63,R$3)&gt;0,HLOOKUP($BT633,Prisudvikling!$CC$7:$KP$63,R$3),"")</f>
        <v/>
      </c>
      <c r="S633" s="105" t="str">
        <f>IF(HLOOKUP($BT633,Prisudvikling!$CC$7:$KP$63,S$3)&gt;0,HLOOKUP($BT633,Prisudvikling!$CC$7:$KP$63,S$3),"")</f>
        <v/>
      </c>
      <c r="T633" s="105" t="str">
        <f>IF(HLOOKUP($BT633,Prisudvikling!$CC$7:$KP$63,T$3)&gt;0,HLOOKUP($BT633,Prisudvikling!$CC$7:$KP$63,T$3),"")</f>
        <v/>
      </c>
      <c r="U633" s="105" t="str">
        <f>IF(HLOOKUP($BT633,Prisudvikling!$CC$7:$KP$63,U$3)&gt;0,HLOOKUP($BT633,Prisudvikling!$CC$7:$KP$63,U$3),"")</f>
        <v/>
      </c>
      <c r="V633" s="105" t="str">
        <f>IF(HLOOKUP($BT633,Prisudvikling!$CC$7:$KP$63,V$3)&gt;0,HLOOKUP($BT633,Prisudvikling!$CC$7:$KP$63,V$3),"")</f>
        <v/>
      </c>
      <c r="W633" s="105" t="str">
        <f>IF(HLOOKUP($BT633,Prisudvikling!$CC$7:$KP$63,W$3)&gt;0,HLOOKUP($BT633,Prisudvikling!$CC$7:$KP$63,W$3),"")</f>
        <v/>
      </c>
      <c r="X633" s="32" t="str">
        <f>IF(HLOOKUP($BT633,Prisudvikling!$CC$7:$KP$63,X$3)&gt;0,HLOOKUP($BT633,Prisudvikling!$CC$7:$KP$63,X$3),"")</f>
        <v/>
      </c>
      <c r="Y633" s="32" t="str">
        <f>IF(HLOOKUP($BT633,Prisudvikling!$CC$7:$KP$63,Y$3)&gt;0,HLOOKUP($BT633,Prisudvikling!$CC$7:$KP$63,Y$3),"")</f>
        <v/>
      </c>
      <c r="Z633" s="32" t="str">
        <f>IF(HLOOKUP($BT633,Prisudvikling!$CC$7:$KP$63,Z$3)&gt;0,HLOOKUP($BT633,Prisudvikling!$CC$7:$KP$63,Z$3),"")</f>
        <v/>
      </c>
      <c r="AA633" s="32" t="str">
        <f>IF(HLOOKUP($BT633,Prisudvikling!$CC$7:$KP$63,AA$3)&gt;0,HLOOKUP($BT633,Prisudvikling!$CC$7:$KP$63,AA$3),"")</f>
        <v/>
      </c>
      <c r="AB633" s="32" t="str">
        <f>IF(HLOOKUP($BT633,Prisudvikling!$CC$7:$KP$63,AB$3)&gt;0,HLOOKUP($BT633,Prisudvikling!$CC$7:$KP$63,AB$3),"")</f>
        <v/>
      </c>
      <c r="AC633" s="32" t="str">
        <f>IF(HLOOKUP($BT633,Prisudvikling!$CC$7:$KP$63,AC$3)&gt;0,HLOOKUP($BT633,Prisudvikling!$CC$7:$KP$63,AC$3),"")</f>
        <v/>
      </c>
      <c r="AD633" s="32" t="str">
        <f>IF(HLOOKUP($BT633,Prisudvikling!$CC$7:$KP$63,AD$3)&gt;0,HLOOKUP($BT633,Prisudvikling!$CC$7:$KP$63,AD$3),"")</f>
        <v/>
      </c>
      <c r="AE633" s="32" t="str">
        <f>IF(HLOOKUP($BT633,Prisudvikling!$CC$7:$KP$63,AE$3)&gt;0,HLOOKUP($BT633,Prisudvikling!$CC$7:$KP$63,AE$3),"")</f>
        <v/>
      </c>
      <c r="AF633" s="32" t="str">
        <f>IF(HLOOKUP($BT633,Prisudvikling!$CC$7:$KP$63,AF$3)&gt;0,HLOOKUP($BT633,Prisudvikling!$CC$7:$KP$63,AF$3),"")</f>
        <v xml:space="preserve"> </v>
      </c>
      <c r="AG633" s="32" t="str">
        <f>IF(HLOOKUP($BT633,Prisudvikling!$CC$7:$KP$63,AG$3)&gt;0,HLOOKUP($BT633,Prisudvikling!$CC$7:$KP$63,AG$3),"")</f>
        <v xml:space="preserve"> </v>
      </c>
      <c r="AH633" s="32" t="str">
        <f>IF(HLOOKUP($BT633,Prisudvikling!$CC$7:$KP$63,AH$3)&gt;0,HLOOKUP($BT633,Prisudvikling!$CC$7:$KP$63,AH$3),"")</f>
        <v xml:space="preserve"> </v>
      </c>
      <c r="AI633" s="32" t="str">
        <f>IF(HLOOKUP($BT633,Prisudvikling!$CC$7:$KP$63,AI$3)&gt;0,HLOOKUP($BT633,Prisudvikling!$CC$7:$KP$63,AI$3),"")</f>
        <v xml:space="preserve"> </v>
      </c>
      <c r="AJ633" s="32" t="str">
        <f>IF(HLOOKUP($BT633,Prisudvikling!$CC$7:$KP$63,AJ$3)&gt;0,HLOOKUP($BT633,Prisudvikling!$CC$7:$KP$63,AJ$3),"")</f>
        <v xml:space="preserve"> </v>
      </c>
      <c r="AK633" s="32" t="str">
        <f>IF(HLOOKUP($BT633,Prisudvikling!$CC$7:$KP$63,AK$3)&gt;0,HLOOKUP($BT633,Prisudvikling!$CC$7:$KP$63,AK$3),"")</f>
        <v xml:space="preserve"> </v>
      </c>
      <c r="AL633" s="32" t="str">
        <f>IF(HLOOKUP($BT633,Prisudvikling!$CC$7:$KP$63,AL$3)&gt;0,HLOOKUP($BT633,Prisudvikling!$CC$7:$KP$63,AL$3),"")</f>
        <v/>
      </c>
      <c r="AM633" s="32" t="str">
        <f>IF(HLOOKUP($BT633,Prisudvikling!$CC$7:$KP$63,AM$3)&gt;0,HLOOKUP($BT633,Prisudvikling!$CC$7:$KP$63,AM$3),"")</f>
        <v/>
      </c>
      <c r="AN633" s="113" t="str">
        <f>IF(HLOOKUP($BT633,Prisudvikling!$CC$7:$KP$63,AN$3)&gt;0,HLOOKUP($BT633,Prisudvikling!$CC$7:$KP$63,AN$3),"")</f>
        <v/>
      </c>
      <c r="AO633" s="113" t="str">
        <f>IF(HLOOKUP($BT633,Prisudvikling!$CC$7:$KP$63,AO$3)&gt;0,HLOOKUP($BT633,Prisudvikling!$CC$7:$KP$63,AO$3),"")</f>
        <v xml:space="preserve"> </v>
      </c>
      <c r="AP633" s="113" t="str">
        <f>IF(HLOOKUP($BT633,Prisudvikling!$CC$7:$KP$63,AP$3)&gt;0,HLOOKUP($BT633,Prisudvikling!$CC$7:$KP$63,AP$3),"")</f>
        <v/>
      </c>
      <c r="AQ633" s="113" t="str">
        <f>IF(HLOOKUP($BT633,Prisudvikling!$CC$7:$KP$63,AQ$3)&gt;0,HLOOKUP($BT633,Prisudvikling!$CC$7:$KP$63,AQ$3),"")</f>
        <v/>
      </c>
      <c r="AR633" s="113" t="str">
        <f>IF(HLOOKUP($BT633,Prisudvikling!$CC$7:$KP$63,AR$3)&gt;0,HLOOKUP($BT633,Prisudvikling!$CC$7:$KP$63,AR$3),"")</f>
        <v xml:space="preserve"> </v>
      </c>
      <c r="AS633" s="113" t="str">
        <f>IF(HLOOKUP($BT633,Prisudvikling!$CC$7:$KP$63,AS$3)&gt;0,HLOOKUP($BT633,Prisudvikling!$CC$7:$KP$63,AS$3),"")</f>
        <v/>
      </c>
      <c r="AT633" s="113" t="str">
        <f>IF(HLOOKUP($BT633,Prisudvikling!$CC$7:$KP$63,AT$3)&gt;0,HLOOKUP($BT633,Prisudvikling!$CC$7:$KP$63,AT$3),"")</f>
        <v/>
      </c>
      <c r="AU633" s="113" t="str">
        <f>IF(HLOOKUP($BT633,Prisudvikling!$CC$7:$KP$63,AU$3)&gt;0,HLOOKUP($BT633,Prisudvikling!$CC$7:$KP$63,AU$3),"")</f>
        <v xml:space="preserve"> </v>
      </c>
      <c r="AV633" s="113" t="str">
        <f>IF(HLOOKUP($BT633,Prisudvikling!$CC$7:$KP$63,AV$3)&gt;0,HLOOKUP($BT633,Prisudvikling!$CC$7:$KP$63,AV$3),"")</f>
        <v/>
      </c>
      <c r="AW633" s="113" t="str">
        <f>IF(HLOOKUP($BT633,Prisudvikling!$CC$7:$KP$63,AW$3)&gt;0,HLOOKUP($BT633,Prisudvikling!$CC$7:$KP$63,AW$3),"")</f>
        <v/>
      </c>
      <c r="AX633" s="113" t="str">
        <f>IF(HLOOKUP($BT633,Prisudvikling!$CC$7:$KP$63,AX$3)&gt;0,HLOOKUP($BT633,Prisudvikling!$CC$7:$KP$63,AX$3),"")</f>
        <v xml:space="preserve"> </v>
      </c>
      <c r="BT633">
        <f t="shared" si="34"/>
        <v>310</v>
      </c>
    </row>
    <row r="634" spans="1:72" x14ac:dyDescent="0.2">
      <c r="A634" s="82">
        <f>IF(HLOOKUP($BT634,Prisudvikling!$CC$7:$KP$63,D$3)&gt;0,YEAR(C634),0)</f>
        <v>0</v>
      </c>
      <c r="B634" s="82">
        <f>IF(HLOOKUP($BT634,Prisudvikling!$CC$7:$KP$63,D$3)&gt;0,MONTH(C634),0)</f>
        <v>0</v>
      </c>
      <c r="C634" s="65" t="str">
        <f>IF(HLOOKUP($BT634,Prisudvikling!$CC$7:$KP$63,D$3)&gt;0,HLOOKUP($BT634,Prisudvikling!$CC$7:$KP$63,C$3),"")</f>
        <v/>
      </c>
      <c r="D634" s="105" t="str">
        <f>IF(HLOOKUP($BT634,Prisudvikling!$CC$7:$KP$63,D$3)&gt;0,HLOOKUP($BT634,Prisudvikling!$CC$7:$KP$63,D$3),"")</f>
        <v/>
      </c>
      <c r="E634" s="105" t="str">
        <f>IF(HLOOKUP($BT634,Prisudvikling!$CC$7:$KP$63,E$3)&gt;0,HLOOKUP($BT634,Prisudvikling!$CC$7:$KP$63,E$3),"")</f>
        <v/>
      </c>
      <c r="F634" s="105" t="str">
        <f>IF(HLOOKUP($BT634,Prisudvikling!$CC$7:$KP$63,F$3)&gt;0,HLOOKUP($BT634,Prisudvikling!$CC$7:$KP$63,F$3),"")</f>
        <v/>
      </c>
      <c r="G634" s="105" t="str">
        <f>IF(HLOOKUP($BT634,Prisudvikling!$CC$7:$KP$63,G$3)&gt;0,HLOOKUP($BT634,Prisudvikling!$CC$7:$KP$63,G$3),"")</f>
        <v/>
      </c>
      <c r="H634" s="105" t="str">
        <f>IF(HLOOKUP($BT634,Prisudvikling!$CC$7:$KP$63,H$3)&gt;0,HLOOKUP($BT634,Prisudvikling!$CC$7:$KP$63,H$3),"")</f>
        <v/>
      </c>
      <c r="I634" s="105" t="str">
        <f>IF(HLOOKUP($BT634,Prisudvikling!$CC$7:$KP$63,I$3)&gt;0,HLOOKUP($BT634,Prisudvikling!$CC$7:$KP$63,I$3),"")</f>
        <v/>
      </c>
      <c r="J634" s="105" t="str">
        <f>IF(HLOOKUP($BT634,Prisudvikling!$CC$7:$KP$63,J$3)&gt;0,HLOOKUP($BT634,Prisudvikling!$CC$7:$KP$63,J$3),"")</f>
        <v/>
      </c>
      <c r="K634" s="105" t="str">
        <f>IF(HLOOKUP($BT634,Prisudvikling!$CC$7:$KP$63,K$3)&gt;0,HLOOKUP($BT634,Prisudvikling!$CC$7:$KP$63,K$3),"")</f>
        <v/>
      </c>
      <c r="L634" s="105" t="str">
        <f>IF(HLOOKUP($BT634,Prisudvikling!$CC$7:$KP$63,L$3)&gt;0,HLOOKUP($BT634,Prisudvikling!$CC$7:$KP$63,L$3),"")</f>
        <v/>
      </c>
      <c r="M634" s="105" t="str">
        <f>IF(HLOOKUP($BT634,Prisudvikling!$CC$7:$KP$63,M$3)&gt;0,HLOOKUP($BT634,Prisudvikling!$CC$7:$KP$63,M$3),"")</f>
        <v/>
      </c>
      <c r="N634" s="105" t="str">
        <f>IF(HLOOKUP($BT634,Prisudvikling!$CC$7:$KP$63,N$3)&gt;0,HLOOKUP($BT634,Prisudvikling!$CC$7:$KP$63,N$3),"")</f>
        <v/>
      </c>
      <c r="O634" s="105" t="str">
        <f>IF(HLOOKUP($BT634,Prisudvikling!$CC$7:$KP$63,O$3)&gt;0,HLOOKUP($BT634,Prisudvikling!$CC$7:$KP$63,O$3),"")</f>
        <v/>
      </c>
      <c r="P634" s="105" t="str">
        <f>IF(HLOOKUP($BT634,Prisudvikling!$CC$7:$KP$63,P$3)&gt;0,HLOOKUP($BT634,Prisudvikling!$CC$7:$KP$63,P$3),"")</f>
        <v/>
      </c>
      <c r="Q634" s="105" t="str">
        <f>IF(HLOOKUP($BT634,Prisudvikling!$CC$7:$KP$63,Q$3)&gt;0,HLOOKUP($BT634,Prisudvikling!$CC$7:$KP$63,Q$3),"")</f>
        <v/>
      </c>
      <c r="R634" s="105" t="str">
        <f>IF(HLOOKUP($BT634,Prisudvikling!$CC$7:$KP$63,R$3)&gt;0,HLOOKUP($BT634,Prisudvikling!$CC$7:$KP$63,R$3),"")</f>
        <v/>
      </c>
      <c r="S634" s="105" t="str">
        <f>IF(HLOOKUP($BT634,Prisudvikling!$CC$7:$KP$63,S$3)&gt;0,HLOOKUP($BT634,Prisudvikling!$CC$7:$KP$63,S$3),"")</f>
        <v/>
      </c>
      <c r="T634" s="105" t="str">
        <f>IF(HLOOKUP($BT634,Prisudvikling!$CC$7:$KP$63,T$3)&gt;0,HLOOKUP($BT634,Prisudvikling!$CC$7:$KP$63,T$3),"")</f>
        <v/>
      </c>
      <c r="U634" s="105" t="str">
        <f>IF(HLOOKUP($BT634,Prisudvikling!$CC$7:$KP$63,U$3)&gt;0,HLOOKUP($BT634,Prisudvikling!$CC$7:$KP$63,U$3),"")</f>
        <v/>
      </c>
      <c r="V634" s="105" t="str">
        <f>IF(HLOOKUP($BT634,Prisudvikling!$CC$7:$KP$63,V$3)&gt;0,HLOOKUP($BT634,Prisudvikling!$CC$7:$KP$63,V$3),"")</f>
        <v/>
      </c>
      <c r="W634" s="105" t="str">
        <f>IF(HLOOKUP($BT634,Prisudvikling!$CC$7:$KP$63,W$3)&gt;0,HLOOKUP($BT634,Prisudvikling!$CC$7:$KP$63,W$3),"")</f>
        <v/>
      </c>
      <c r="X634" s="32" t="str">
        <f>IF(HLOOKUP($BT634,Prisudvikling!$CC$7:$KP$63,X$3)&gt;0,HLOOKUP($BT634,Prisudvikling!$CC$7:$KP$63,X$3),"")</f>
        <v/>
      </c>
      <c r="Y634" s="32" t="str">
        <f>IF(HLOOKUP($BT634,Prisudvikling!$CC$7:$KP$63,Y$3)&gt;0,HLOOKUP($BT634,Prisudvikling!$CC$7:$KP$63,Y$3),"")</f>
        <v/>
      </c>
      <c r="Z634" s="32" t="str">
        <f>IF(HLOOKUP($BT634,Prisudvikling!$CC$7:$KP$63,Z$3)&gt;0,HLOOKUP($BT634,Prisudvikling!$CC$7:$KP$63,Z$3),"")</f>
        <v/>
      </c>
      <c r="AA634" s="32" t="str">
        <f>IF(HLOOKUP($BT634,Prisudvikling!$CC$7:$KP$63,AA$3)&gt;0,HLOOKUP($BT634,Prisudvikling!$CC$7:$KP$63,AA$3),"")</f>
        <v/>
      </c>
      <c r="AB634" s="32" t="str">
        <f>IF(HLOOKUP($BT634,Prisudvikling!$CC$7:$KP$63,AB$3)&gt;0,HLOOKUP($BT634,Prisudvikling!$CC$7:$KP$63,AB$3),"")</f>
        <v/>
      </c>
      <c r="AC634" s="32" t="str">
        <f>IF(HLOOKUP($BT634,Prisudvikling!$CC$7:$KP$63,AC$3)&gt;0,HLOOKUP($BT634,Prisudvikling!$CC$7:$KP$63,AC$3),"")</f>
        <v/>
      </c>
      <c r="AD634" s="32" t="str">
        <f>IF(HLOOKUP($BT634,Prisudvikling!$CC$7:$KP$63,AD$3)&gt;0,HLOOKUP($BT634,Prisudvikling!$CC$7:$KP$63,AD$3),"")</f>
        <v/>
      </c>
      <c r="AE634" s="32" t="str">
        <f>IF(HLOOKUP($BT634,Prisudvikling!$CC$7:$KP$63,AE$3)&gt;0,HLOOKUP($BT634,Prisudvikling!$CC$7:$KP$63,AE$3),"")</f>
        <v/>
      </c>
      <c r="AF634" s="32" t="str">
        <f>IF(HLOOKUP($BT634,Prisudvikling!$CC$7:$KP$63,AF$3)&gt;0,HLOOKUP($BT634,Prisudvikling!$CC$7:$KP$63,AF$3),"")</f>
        <v xml:space="preserve"> </v>
      </c>
      <c r="AG634" s="32" t="str">
        <f>IF(HLOOKUP($BT634,Prisudvikling!$CC$7:$KP$63,AG$3)&gt;0,HLOOKUP($BT634,Prisudvikling!$CC$7:$KP$63,AG$3),"")</f>
        <v xml:space="preserve"> </v>
      </c>
      <c r="AH634" s="32" t="str">
        <f>IF(HLOOKUP($BT634,Prisudvikling!$CC$7:$KP$63,AH$3)&gt;0,HLOOKUP($BT634,Prisudvikling!$CC$7:$KP$63,AH$3),"")</f>
        <v xml:space="preserve"> </v>
      </c>
      <c r="AI634" s="32" t="str">
        <f>IF(HLOOKUP($BT634,Prisudvikling!$CC$7:$KP$63,AI$3)&gt;0,HLOOKUP($BT634,Prisudvikling!$CC$7:$KP$63,AI$3),"")</f>
        <v xml:space="preserve"> </v>
      </c>
      <c r="AJ634" s="32" t="str">
        <f>IF(HLOOKUP($BT634,Prisudvikling!$CC$7:$KP$63,AJ$3)&gt;0,HLOOKUP($BT634,Prisudvikling!$CC$7:$KP$63,AJ$3),"")</f>
        <v xml:space="preserve"> </v>
      </c>
      <c r="AK634" s="32" t="str">
        <f>IF(HLOOKUP($BT634,Prisudvikling!$CC$7:$KP$63,AK$3)&gt;0,HLOOKUP($BT634,Prisudvikling!$CC$7:$KP$63,AK$3),"")</f>
        <v xml:space="preserve"> </v>
      </c>
      <c r="AL634" s="32" t="str">
        <f>IF(HLOOKUP($BT634,Prisudvikling!$CC$7:$KP$63,AL$3)&gt;0,HLOOKUP($BT634,Prisudvikling!$CC$7:$KP$63,AL$3),"")</f>
        <v/>
      </c>
      <c r="AM634" s="32" t="str">
        <f>IF(HLOOKUP($BT634,Prisudvikling!$CC$7:$KP$63,AM$3)&gt;0,HLOOKUP($BT634,Prisudvikling!$CC$7:$KP$63,AM$3),"")</f>
        <v/>
      </c>
      <c r="AN634" s="113" t="str">
        <f>IF(HLOOKUP($BT634,Prisudvikling!$CC$7:$KP$63,AN$3)&gt;0,HLOOKUP($BT634,Prisudvikling!$CC$7:$KP$63,AN$3),"")</f>
        <v/>
      </c>
      <c r="AO634" s="113" t="str">
        <f>IF(HLOOKUP($BT634,Prisudvikling!$CC$7:$KP$63,AO$3)&gt;0,HLOOKUP($BT634,Prisudvikling!$CC$7:$KP$63,AO$3),"")</f>
        <v xml:space="preserve"> </v>
      </c>
      <c r="AP634" s="113" t="str">
        <f>IF(HLOOKUP($BT634,Prisudvikling!$CC$7:$KP$63,AP$3)&gt;0,HLOOKUP($BT634,Prisudvikling!$CC$7:$KP$63,AP$3),"")</f>
        <v/>
      </c>
      <c r="AQ634" s="113" t="str">
        <f>IF(HLOOKUP($BT634,Prisudvikling!$CC$7:$KP$63,AQ$3)&gt;0,HLOOKUP($BT634,Prisudvikling!$CC$7:$KP$63,AQ$3),"")</f>
        <v/>
      </c>
      <c r="AR634" s="113" t="str">
        <f>IF(HLOOKUP($BT634,Prisudvikling!$CC$7:$KP$63,AR$3)&gt;0,HLOOKUP($BT634,Prisudvikling!$CC$7:$KP$63,AR$3),"")</f>
        <v xml:space="preserve"> </v>
      </c>
      <c r="AS634" s="113" t="str">
        <f>IF(HLOOKUP($BT634,Prisudvikling!$CC$7:$KP$63,AS$3)&gt;0,HLOOKUP($BT634,Prisudvikling!$CC$7:$KP$63,AS$3),"")</f>
        <v/>
      </c>
      <c r="AT634" s="113" t="str">
        <f>IF(HLOOKUP($BT634,Prisudvikling!$CC$7:$KP$63,AT$3)&gt;0,HLOOKUP($BT634,Prisudvikling!$CC$7:$KP$63,AT$3),"")</f>
        <v/>
      </c>
      <c r="AU634" s="113" t="str">
        <f>IF(HLOOKUP($BT634,Prisudvikling!$CC$7:$KP$63,AU$3)&gt;0,HLOOKUP($BT634,Prisudvikling!$CC$7:$KP$63,AU$3),"")</f>
        <v xml:space="preserve"> </v>
      </c>
      <c r="AV634" s="113" t="str">
        <f>IF(HLOOKUP($BT634,Prisudvikling!$CC$7:$KP$63,AV$3)&gt;0,HLOOKUP($BT634,Prisudvikling!$CC$7:$KP$63,AV$3),"")</f>
        <v/>
      </c>
      <c r="AW634" s="113" t="str">
        <f>IF(HLOOKUP($BT634,Prisudvikling!$CC$7:$KP$63,AW$3)&gt;0,HLOOKUP($BT634,Prisudvikling!$CC$7:$KP$63,AW$3),"")</f>
        <v/>
      </c>
      <c r="AX634" s="113" t="str">
        <f>IF(HLOOKUP($BT634,Prisudvikling!$CC$7:$KP$63,AX$3)&gt;0,HLOOKUP($BT634,Prisudvikling!$CC$7:$KP$63,AX$3),"")</f>
        <v xml:space="preserve"> </v>
      </c>
      <c r="BT634">
        <f t="shared" si="34"/>
        <v>311</v>
      </c>
    </row>
    <row r="635" spans="1:72" x14ac:dyDescent="0.2">
      <c r="A635" s="82">
        <f>IF(HLOOKUP($BT635,Prisudvikling!$CC$7:$KP$63,D$3)&gt;0,YEAR(C635),0)</f>
        <v>0</v>
      </c>
      <c r="B635" s="82">
        <f>IF(HLOOKUP($BT635,Prisudvikling!$CC$7:$KP$63,D$3)&gt;0,MONTH(C635),0)</f>
        <v>0</v>
      </c>
      <c r="C635" s="65" t="str">
        <f>IF(HLOOKUP($BT635,Prisudvikling!$CC$7:$KP$63,D$3)&gt;0,HLOOKUP($BT635,Prisudvikling!$CC$7:$KP$63,C$3),"")</f>
        <v/>
      </c>
      <c r="D635" s="105" t="str">
        <f>IF(HLOOKUP($BT635,Prisudvikling!$CC$7:$KP$63,D$3)&gt;0,HLOOKUP($BT635,Prisudvikling!$CC$7:$KP$63,D$3),"")</f>
        <v/>
      </c>
      <c r="E635" s="105" t="str">
        <f>IF(HLOOKUP($BT635,Prisudvikling!$CC$7:$KP$63,E$3)&gt;0,HLOOKUP($BT635,Prisudvikling!$CC$7:$KP$63,E$3),"")</f>
        <v/>
      </c>
      <c r="F635" s="105" t="str">
        <f>IF(HLOOKUP($BT635,Prisudvikling!$CC$7:$KP$63,F$3)&gt;0,HLOOKUP($BT635,Prisudvikling!$CC$7:$KP$63,F$3),"")</f>
        <v/>
      </c>
      <c r="G635" s="105" t="str">
        <f>IF(HLOOKUP($BT635,Prisudvikling!$CC$7:$KP$63,G$3)&gt;0,HLOOKUP($BT635,Prisudvikling!$CC$7:$KP$63,G$3),"")</f>
        <v/>
      </c>
      <c r="H635" s="105" t="str">
        <f>IF(HLOOKUP($BT635,Prisudvikling!$CC$7:$KP$63,H$3)&gt;0,HLOOKUP($BT635,Prisudvikling!$CC$7:$KP$63,H$3),"")</f>
        <v/>
      </c>
      <c r="I635" s="105" t="str">
        <f>IF(HLOOKUP($BT635,Prisudvikling!$CC$7:$KP$63,I$3)&gt;0,HLOOKUP($BT635,Prisudvikling!$CC$7:$KP$63,I$3),"")</f>
        <v/>
      </c>
      <c r="J635" s="105" t="str">
        <f>IF(HLOOKUP($BT635,Prisudvikling!$CC$7:$KP$63,J$3)&gt;0,HLOOKUP($BT635,Prisudvikling!$CC$7:$KP$63,J$3),"")</f>
        <v/>
      </c>
      <c r="K635" s="105" t="str">
        <f>IF(HLOOKUP($BT635,Prisudvikling!$CC$7:$KP$63,K$3)&gt;0,HLOOKUP($BT635,Prisudvikling!$CC$7:$KP$63,K$3),"")</f>
        <v/>
      </c>
      <c r="L635" s="105" t="str">
        <f>IF(HLOOKUP($BT635,Prisudvikling!$CC$7:$KP$63,L$3)&gt;0,HLOOKUP($BT635,Prisudvikling!$CC$7:$KP$63,L$3),"")</f>
        <v/>
      </c>
      <c r="M635" s="105" t="str">
        <f>IF(HLOOKUP($BT635,Prisudvikling!$CC$7:$KP$63,M$3)&gt;0,HLOOKUP($BT635,Prisudvikling!$CC$7:$KP$63,M$3),"")</f>
        <v/>
      </c>
      <c r="N635" s="105" t="str">
        <f>IF(HLOOKUP($BT635,Prisudvikling!$CC$7:$KP$63,N$3)&gt;0,HLOOKUP($BT635,Prisudvikling!$CC$7:$KP$63,N$3),"")</f>
        <v/>
      </c>
      <c r="O635" s="105" t="str">
        <f>IF(HLOOKUP($BT635,Prisudvikling!$CC$7:$KP$63,O$3)&gt;0,HLOOKUP($BT635,Prisudvikling!$CC$7:$KP$63,O$3),"")</f>
        <v/>
      </c>
      <c r="P635" s="105" t="str">
        <f>IF(HLOOKUP($BT635,Prisudvikling!$CC$7:$KP$63,P$3)&gt;0,HLOOKUP($BT635,Prisudvikling!$CC$7:$KP$63,P$3),"")</f>
        <v/>
      </c>
      <c r="Q635" s="105" t="str">
        <f>IF(HLOOKUP($BT635,Prisudvikling!$CC$7:$KP$63,Q$3)&gt;0,HLOOKUP($BT635,Prisudvikling!$CC$7:$KP$63,Q$3),"")</f>
        <v/>
      </c>
      <c r="R635" s="105" t="str">
        <f>IF(HLOOKUP($BT635,Prisudvikling!$CC$7:$KP$63,R$3)&gt;0,HLOOKUP($BT635,Prisudvikling!$CC$7:$KP$63,R$3),"")</f>
        <v/>
      </c>
      <c r="S635" s="105" t="str">
        <f>IF(HLOOKUP($BT635,Prisudvikling!$CC$7:$KP$63,S$3)&gt;0,HLOOKUP($BT635,Prisudvikling!$CC$7:$KP$63,S$3),"")</f>
        <v/>
      </c>
      <c r="T635" s="105" t="str">
        <f>IF(HLOOKUP($BT635,Prisudvikling!$CC$7:$KP$63,T$3)&gt;0,HLOOKUP($BT635,Prisudvikling!$CC$7:$KP$63,T$3),"")</f>
        <v/>
      </c>
      <c r="U635" s="105" t="str">
        <f>IF(HLOOKUP($BT635,Prisudvikling!$CC$7:$KP$63,U$3)&gt;0,HLOOKUP($BT635,Prisudvikling!$CC$7:$KP$63,U$3),"")</f>
        <v/>
      </c>
      <c r="V635" s="105" t="str">
        <f>IF(HLOOKUP($BT635,Prisudvikling!$CC$7:$KP$63,V$3)&gt;0,HLOOKUP($BT635,Prisudvikling!$CC$7:$KP$63,V$3),"")</f>
        <v/>
      </c>
      <c r="W635" s="105" t="str">
        <f>IF(HLOOKUP($BT635,Prisudvikling!$CC$7:$KP$63,W$3)&gt;0,HLOOKUP($BT635,Prisudvikling!$CC$7:$KP$63,W$3),"")</f>
        <v/>
      </c>
      <c r="X635" s="32" t="str">
        <f>IF(HLOOKUP($BT635,Prisudvikling!$CC$7:$KP$63,X$3)&gt;0,HLOOKUP($BT635,Prisudvikling!$CC$7:$KP$63,X$3),"")</f>
        <v/>
      </c>
      <c r="Y635" s="32" t="str">
        <f>IF(HLOOKUP($BT635,Prisudvikling!$CC$7:$KP$63,Y$3)&gt;0,HLOOKUP($BT635,Prisudvikling!$CC$7:$KP$63,Y$3),"")</f>
        <v/>
      </c>
      <c r="Z635" s="32" t="str">
        <f>IF(HLOOKUP($BT635,Prisudvikling!$CC$7:$KP$63,Z$3)&gt;0,HLOOKUP($BT635,Prisudvikling!$CC$7:$KP$63,Z$3),"")</f>
        <v/>
      </c>
      <c r="AA635" s="32" t="str">
        <f>IF(HLOOKUP($BT635,Prisudvikling!$CC$7:$KP$63,AA$3)&gt;0,HLOOKUP($BT635,Prisudvikling!$CC$7:$KP$63,AA$3),"")</f>
        <v/>
      </c>
      <c r="AB635" s="32" t="str">
        <f>IF(HLOOKUP($BT635,Prisudvikling!$CC$7:$KP$63,AB$3)&gt;0,HLOOKUP($BT635,Prisudvikling!$CC$7:$KP$63,AB$3),"")</f>
        <v/>
      </c>
      <c r="AC635" s="32" t="str">
        <f>IF(HLOOKUP($BT635,Prisudvikling!$CC$7:$KP$63,AC$3)&gt;0,HLOOKUP($BT635,Prisudvikling!$CC$7:$KP$63,AC$3),"")</f>
        <v/>
      </c>
      <c r="AD635" s="32" t="str">
        <f>IF(HLOOKUP($BT635,Prisudvikling!$CC$7:$KP$63,AD$3)&gt;0,HLOOKUP($BT635,Prisudvikling!$CC$7:$KP$63,AD$3),"")</f>
        <v/>
      </c>
      <c r="AE635" s="32" t="str">
        <f>IF(HLOOKUP($BT635,Prisudvikling!$CC$7:$KP$63,AE$3)&gt;0,HLOOKUP($BT635,Prisudvikling!$CC$7:$KP$63,AE$3),"")</f>
        <v/>
      </c>
      <c r="AF635" s="32" t="str">
        <f>IF(HLOOKUP($BT635,Prisudvikling!$CC$7:$KP$63,AF$3)&gt;0,HLOOKUP($BT635,Prisudvikling!$CC$7:$KP$63,AF$3),"")</f>
        <v xml:space="preserve"> </v>
      </c>
      <c r="AG635" s="32" t="str">
        <f>IF(HLOOKUP($BT635,Prisudvikling!$CC$7:$KP$63,AG$3)&gt;0,HLOOKUP($BT635,Prisudvikling!$CC$7:$KP$63,AG$3),"")</f>
        <v xml:space="preserve"> </v>
      </c>
      <c r="AH635" s="32" t="str">
        <f>IF(HLOOKUP($BT635,Prisudvikling!$CC$7:$KP$63,AH$3)&gt;0,HLOOKUP($BT635,Prisudvikling!$CC$7:$KP$63,AH$3),"")</f>
        <v xml:space="preserve"> </v>
      </c>
      <c r="AI635" s="32" t="str">
        <f>IF(HLOOKUP($BT635,Prisudvikling!$CC$7:$KP$63,AI$3)&gt;0,HLOOKUP($BT635,Prisudvikling!$CC$7:$KP$63,AI$3),"")</f>
        <v xml:space="preserve"> </v>
      </c>
      <c r="AJ635" s="32" t="str">
        <f>IF(HLOOKUP($BT635,Prisudvikling!$CC$7:$KP$63,AJ$3)&gt;0,HLOOKUP($BT635,Prisudvikling!$CC$7:$KP$63,AJ$3),"")</f>
        <v xml:space="preserve"> </v>
      </c>
      <c r="AK635" s="32" t="str">
        <f>IF(HLOOKUP($BT635,Prisudvikling!$CC$7:$KP$63,AK$3)&gt;0,HLOOKUP($BT635,Prisudvikling!$CC$7:$KP$63,AK$3),"")</f>
        <v xml:space="preserve"> </v>
      </c>
      <c r="AL635" s="32" t="str">
        <f>IF(HLOOKUP($BT635,Prisudvikling!$CC$7:$KP$63,AL$3)&gt;0,HLOOKUP($BT635,Prisudvikling!$CC$7:$KP$63,AL$3),"")</f>
        <v/>
      </c>
      <c r="AM635" s="32" t="str">
        <f>IF(HLOOKUP($BT635,Prisudvikling!$CC$7:$KP$63,AM$3)&gt;0,HLOOKUP($BT635,Prisudvikling!$CC$7:$KP$63,AM$3),"")</f>
        <v/>
      </c>
      <c r="AN635" s="113" t="str">
        <f>IF(HLOOKUP($BT635,Prisudvikling!$CC$7:$KP$63,AN$3)&gt;0,HLOOKUP($BT635,Prisudvikling!$CC$7:$KP$63,AN$3),"")</f>
        <v/>
      </c>
      <c r="AO635" s="113" t="str">
        <f>IF(HLOOKUP($BT635,Prisudvikling!$CC$7:$KP$63,AO$3)&gt;0,HLOOKUP($BT635,Prisudvikling!$CC$7:$KP$63,AO$3),"")</f>
        <v xml:space="preserve"> </v>
      </c>
      <c r="AP635" s="113" t="str">
        <f>IF(HLOOKUP($BT635,Prisudvikling!$CC$7:$KP$63,AP$3)&gt;0,HLOOKUP($BT635,Prisudvikling!$CC$7:$KP$63,AP$3),"")</f>
        <v/>
      </c>
      <c r="AQ635" s="113" t="str">
        <f>IF(HLOOKUP($BT635,Prisudvikling!$CC$7:$KP$63,AQ$3)&gt;0,HLOOKUP($BT635,Prisudvikling!$CC$7:$KP$63,AQ$3),"")</f>
        <v/>
      </c>
      <c r="AR635" s="113" t="str">
        <f>IF(HLOOKUP($BT635,Prisudvikling!$CC$7:$KP$63,AR$3)&gt;0,HLOOKUP($BT635,Prisudvikling!$CC$7:$KP$63,AR$3),"")</f>
        <v xml:space="preserve"> </v>
      </c>
      <c r="AS635" s="113" t="str">
        <f>IF(HLOOKUP($BT635,Prisudvikling!$CC$7:$KP$63,AS$3)&gt;0,HLOOKUP($BT635,Prisudvikling!$CC$7:$KP$63,AS$3),"")</f>
        <v/>
      </c>
      <c r="AT635" s="113" t="str">
        <f>IF(HLOOKUP($BT635,Prisudvikling!$CC$7:$KP$63,AT$3)&gt;0,HLOOKUP($BT635,Prisudvikling!$CC$7:$KP$63,AT$3),"")</f>
        <v/>
      </c>
      <c r="AU635" s="113" t="str">
        <f>IF(HLOOKUP($BT635,Prisudvikling!$CC$7:$KP$63,AU$3)&gt;0,HLOOKUP($BT635,Prisudvikling!$CC$7:$KP$63,AU$3),"")</f>
        <v xml:space="preserve"> </v>
      </c>
      <c r="AV635" s="113" t="str">
        <f>IF(HLOOKUP($BT635,Prisudvikling!$CC$7:$KP$63,AV$3)&gt;0,HLOOKUP($BT635,Prisudvikling!$CC$7:$KP$63,AV$3),"")</f>
        <v/>
      </c>
      <c r="AW635" s="113" t="str">
        <f>IF(HLOOKUP($BT635,Prisudvikling!$CC$7:$KP$63,AW$3)&gt;0,HLOOKUP($BT635,Prisudvikling!$CC$7:$KP$63,AW$3),"")</f>
        <v/>
      </c>
      <c r="AX635" s="113" t="str">
        <f>IF(HLOOKUP($BT635,Prisudvikling!$CC$7:$KP$63,AX$3)&gt;0,HLOOKUP($BT635,Prisudvikling!$CC$7:$KP$63,AX$3),"")</f>
        <v xml:space="preserve"> </v>
      </c>
      <c r="BT635">
        <f t="shared" si="34"/>
        <v>312</v>
      </c>
    </row>
    <row r="636" spans="1:72" x14ac:dyDescent="0.2">
      <c r="A636" s="82">
        <f>IF(HLOOKUP($BT636,Prisudvikling!$CC$7:$KP$63,D$3)&gt;0,YEAR(C636),0)</f>
        <v>0</v>
      </c>
      <c r="B636" s="82">
        <f>IF(HLOOKUP($BT636,Prisudvikling!$CC$7:$KP$63,D$3)&gt;0,MONTH(C636),0)</f>
        <v>0</v>
      </c>
      <c r="C636" s="65" t="str">
        <f>IF(HLOOKUP($BT636,Prisudvikling!$CC$7:$KP$63,D$3)&gt;0,HLOOKUP($BT636,Prisudvikling!$CC$7:$KP$63,C$3),"")</f>
        <v/>
      </c>
      <c r="D636" s="105" t="str">
        <f>IF(HLOOKUP($BT636,Prisudvikling!$CC$7:$KP$63,D$3)&gt;0,HLOOKUP($BT636,Prisudvikling!$CC$7:$KP$63,D$3),"")</f>
        <v/>
      </c>
      <c r="E636" s="105" t="str">
        <f>IF(HLOOKUP($BT636,Prisudvikling!$CC$7:$KP$63,E$3)&gt;0,HLOOKUP($BT636,Prisudvikling!$CC$7:$KP$63,E$3),"")</f>
        <v/>
      </c>
      <c r="F636" s="105" t="str">
        <f>IF(HLOOKUP($BT636,Prisudvikling!$CC$7:$KP$63,F$3)&gt;0,HLOOKUP($BT636,Prisudvikling!$CC$7:$KP$63,F$3),"")</f>
        <v/>
      </c>
      <c r="G636" s="105" t="str">
        <f>IF(HLOOKUP($BT636,Prisudvikling!$CC$7:$KP$63,G$3)&gt;0,HLOOKUP($BT636,Prisudvikling!$CC$7:$KP$63,G$3),"")</f>
        <v/>
      </c>
      <c r="H636" s="105" t="str">
        <f>IF(HLOOKUP($BT636,Prisudvikling!$CC$7:$KP$63,H$3)&gt;0,HLOOKUP($BT636,Prisudvikling!$CC$7:$KP$63,H$3),"")</f>
        <v/>
      </c>
      <c r="I636" s="105" t="str">
        <f>IF(HLOOKUP($BT636,Prisudvikling!$CC$7:$KP$63,I$3)&gt;0,HLOOKUP($BT636,Prisudvikling!$CC$7:$KP$63,I$3),"")</f>
        <v/>
      </c>
      <c r="J636" s="105" t="str">
        <f>IF(HLOOKUP($BT636,Prisudvikling!$CC$7:$KP$63,J$3)&gt;0,HLOOKUP($BT636,Prisudvikling!$CC$7:$KP$63,J$3),"")</f>
        <v/>
      </c>
      <c r="K636" s="105" t="str">
        <f>IF(HLOOKUP($BT636,Prisudvikling!$CC$7:$KP$63,K$3)&gt;0,HLOOKUP($BT636,Prisudvikling!$CC$7:$KP$63,K$3),"")</f>
        <v/>
      </c>
      <c r="L636" s="105" t="str">
        <f>IF(HLOOKUP($BT636,Prisudvikling!$CC$7:$KP$63,L$3)&gt;0,HLOOKUP($BT636,Prisudvikling!$CC$7:$KP$63,L$3),"")</f>
        <v/>
      </c>
      <c r="M636" s="105" t="str">
        <f>IF(HLOOKUP($BT636,Prisudvikling!$CC$7:$KP$63,M$3)&gt;0,HLOOKUP($BT636,Prisudvikling!$CC$7:$KP$63,M$3),"")</f>
        <v/>
      </c>
      <c r="N636" s="105" t="str">
        <f>IF(HLOOKUP($BT636,Prisudvikling!$CC$7:$KP$63,N$3)&gt;0,HLOOKUP($BT636,Prisudvikling!$CC$7:$KP$63,N$3),"")</f>
        <v/>
      </c>
      <c r="O636" s="105" t="str">
        <f>IF(HLOOKUP($BT636,Prisudvikling!$CC$7:$KP$63,O$3)&gt;0,HLOOKUP($BT636,Prisudvikling!$CC$7:$KP$63,O$3),"")</f>
        <v/>
      </c>
      <c r="P636" s="105" t="str">
        <f>IF(HLOOKUP($BT636,Prisudvikling!$CC$7:$KP$63,P$3)&gt;0,HLOOKUP($BT636,Prisudvikling!$CC$7:$KP$63,P$3),"")</f>
        <v/>
      </c>
      <c r="Q636" s="105" t="str">
        <f>IF(HLOOKUP($BT636,Prisudvikling!$CC$7:$KP$63,Q$3)&gt;0,HLOOKUP($BT636,Prisudvikling!$CC$7:$KP$63,Q$3),"")</f>
        <v/>
      </c>
      <c r="R636" s="105" t="str">
        <f>IF(HLOOKUP($BT636,Prisudvikling!$CC$7:$KP$63,R$3)&gt;0,HLOOKUP($BT636,Prisudvikling!$CC$7:$KP$63,R$3),"")</f>
        <v/>
      </c>
      <c r="S636" s="105" t="str">
        <f>IF(HLOOKUP($BT636,Prisudvikling!$CC$7:$KP$63,S$3)&gt;0,HLOOKUP($BT636,Prisudvikling!$CC$7:$KP$63,S$3),"")</f>
        <v/>
      </c>
      <c r="T636" s="105" t="str">
        <f>IF(HLOOKUP($BT636,Prisudvikling!$CC$7:$KP$63,T$3)&gt;0,HLOOKUP($BT636,Prisudvikling!$CC$7:$KP$63,T$3),"")</f>
        <v/>
      </c>
      <c r="U636" s="105" t="str">
        <f>IF(HLOOKUP($BT636,Prisudvikling!$CC$7:$KP$63,U$3)&gt;0,HLOOKUP($BT636,Prisudvikling!$CC$7:$KP$63,U$3),"")</f>
        <v/>
      </c>
      <c r="V636" s="105" t="str">
        <f>IF(HLOOKUP($BT636,Prisudvikling!$CC$7:$KP$63,V$3)&gt;0,HLOOKUP($BT636,Prisudvikling!$CC$7:$KP$63,V$3),"")</f>
        <v/>
      </c>
      <c r="W636" s="105" t="str">
        <f>IF(HLOOKUP($BT636,Prisudvikling!$CC$7:$KP$63,W$3)&gt;0,HLOOKUP($BT636,Prisudvikling!$CC$7:$KP$63,W$3),"")</f>
        <v/>
      </c>
      <c r="X636" s="32" t="str">
        <f>IF(HLOOKUP($BT636,Prisudvikling!$CC$7:$KP$63,X$3)&gt;0,HLOOKUP($BT636,Prisudvikling!$CC$7:$KP$63,X$3),"")</f>
        <v/>
      </c>
      <c r="Y636" s="32" t="str">
        <f>IF(HLOOKUP($BT636,Prisudvikling!$CC$7:$KP$63,Y$3)&gt;0,HLOOKUP($BT636,Prisudvikling!$CC$7:$KP$63,Y$3),"")</f>
        <v/>
      </c>
      <c r="Z636" s="32" t="str">
        <f>IF(HLOOKUP($BT636,Prisudvikling!$CC$7:$KP$63,Z$3)&gt;0,HLOOKUP($BT636,Prisudvikling!$CC$7:$KP$63,Z$3),"")</f>
        <v/>
      </c>
      <c r="AA636" s="32" t="str">
        <f>IF(HLOOKUP($BT636,Prisudvikling!$CC$7:$KP$63,AA$3)&gt;0,HLOOKUP($BT636,Prisudvikling!$CC$7:$KP$63,AA$3),"")</f>
        <v/>
      </c>
      <c r="AB636" s="32" t="str">
        <f>IF(HLOOKUP($BT636,Prisudvikling!$CC$7:$KP$63,AB$3)&gt;0,HLOOKUP($BT636,Prisudvikling!$CC$7:$KP$63,AB$3),"")</f>
        <v/>
      </c>
      <c r="AC636" s="32" t="str">
        <f>IF(HLOOKUP($BT636,Prisudvikling!$CC$7:$KP$63,AC$3)&gt;0,HLOOKUP($BT636,Prisudvikling!$CC$7:$KP$63,AC$3),"")</f>
        <v/>
      </c>
      <c r="AD636" s="32" t="str">
        <f>IF(HLOOKUP($BT636,Prisudvikling!$CC$7:$KP$63,AD$3)&gt;0,HLOOKUP($BT636,Prisudvikling!$CC$7:$KP$63,AD$3),"")</f>
        <v/>
      </c>
      <c r="AE636" s="32" t="str">
        <f>IF(HLOOKUP($BT636,Prisudvikling!$CC$7:$KP$63,AE$3)&gt;0,HLOOKUP($BT636,Prisudvikling!$CC$7:$KP$63,AE$3),"")</f>
        <v/>
      </c>
      <c r="AF636" s="32" t="str">
        <f>IF(HLOOKUP($BT636,Prisudvikling!$CC$7:$KP$63,AF$3)&gt;0,HLOOKUP($BT636,Prisudvikling!$CC$7:$KP$63,AF$3),"")</f>
        <v xml:space="preserve"> </v>
      </c>
      <c r="AG636" s="32" t="str">
        <f>IF(HLOOKUP($BT636,Prisudvikling!$CC$7:$KP$63,AG$3)&gt;0,HLOOKUP($BT636,Prisudvikling!$CC$7:$KP$63,AG$3),"")</f>
        <v xml:space="preserve"> </v>
      </c>
      <c r="AH636" s="32" t="str">
        <f>IF(HLOOKUP($BT636,Prisudvikling!$CC$7:$KP$63,AH$3)&gt;0,HLOOKUP($BT636,Prisudvikling!$CC$7:$KP$63,AH$3),"")</f>
        <v xml:space="preserve"> </v>
      </c>
      <c r="AI636" s="32" t="str">
        <f>IF(HLOOKUP($BT636,Prisudvikling!$CC$7:$KP$63,AI$3)&gt;0,HLOOKUP($BT636,Prisudvikling!$CC$7:$KP$63,AI$3),"")</f>
        <v xml:space="preserve"> </v>
      </c>
      <c r="AJ636" s="32" t="str">
        <f>IF(HLOOKUP($BT636,Prisudvikling!$CC$7:$KP$63,AJ$3)&gt;0,HLOOKUP($BT636,Prisudvikling!$CC$7:$KP$63,AJ$3),"")</f>
        <v xml:space="preserve"> </v>
      </c>
      <c r="AK636" s="32" t="str">
        <f>IF(HLOOKUP($BT636,Prisudvikling!$CC$7:$KP$63,AK$3)&gt;0,HLOOKUP($BT636,Prisudvikling!$CC$7:$KP$63,AK$3),"")</f>
        <v xml:space="preserve"> </v>
      </c>
      <c r="AL636" s="32" t="str">
        <f>IF(HLOOKUP($BT636,Prisudvikling!$CC$7:$KP$63,AL$3)&gt;0,HLOOKUP($BT636,Prisudvikling!$CC$7:$KP$63,AL$3),"")</f>
        <v/>
      </c>
      <c r="AM636" s="32" t="str">
        <f>IF(HLOOKUP($BT636,Prisudvikling!$CC$7:$KP$63,AM$3)&gt;0,HLOOKUP($BT636,Prisudvikling!$CC$7:$KP$63,AM$3),"")</f>
        <v/>
      </c>
      <c r="AN636" s="113" t="str">
        <f>IF(HLOOKUP($BT636,Prisudvikling!$CC$7:$KP$63,AN$3)&gt;0,HLOOKUP($BT636,Prisudvikling!$CC$7:$KP$63,AN$3),"")</f>
        <v/>
      </c>
      <c r="AO636" s="113" t="str">
        <f>IF(HLOOKUP($BT636,Prisudvikling!$CC$7:$KP$63,AO$3)&gt;0,HLOOKUP($BT636,Prisudvikling!$CC$7:$KP$63,AO$3),"")</f>
        <v xml:space="preserve"> </v>
      </c>
      <c r="AP636" s="113" t="str">
        <f>IF(HLOOKUP($BT636,Prisudvikling!$CC$7:$KP$63,AP$3)&gt;0,HLOOKUP($BT636,Prisudvikling!$CC$7:$KP$63,AP$3),"")</f>
        <v/>
      </c>
      <c r="AQ636" s="113" t="str">
        <f>IF(HLOOKUP($BT636,Prisudvikling!$CC$7:$KP$63,AQ$3)&gt;0,HLOOKUP($BT636,Prisudvikling!$CC$7:$KP$63,AQ$3),"")</f>
        <v/>
      </c>
      <c r="AR636" s="113" t="str">
        <f>IF(HLOOKUP($BT636,Prisudvikling!$CC$7:$KP$63,AR$3)&gt;0,HLOOKUP($BT636,Prisudvikling!$CC$7:$KP$63,AR$3),"")</f>
        <v xml:space="preserve"> </v>
      </c>
      <c r="AS636" s="113" t="str">
        <f>IF(HLOOKUP($BT636,Prisudvikling!$CC$7:$KP$63,AS$3)&gt;0,HLOOKUP($BT636,Prisudvikling!$CC$7:$KP$63,AS$3),"")</f>
        <v/>
      </c>
      <c r="AT636" s="113" t="str">
        <f>IF(HLOOKUP($BT636,Prisudvikling!$CC$7:$KP$63,AT$3)&gt;0,HLOOKUP($BT636,Prisudvikling!$CC$7:$KP$63,AT$3),"")</f>
        <v/>
      </c>
      <c r="AU636" s="113" t="str">
        <f>IF(HLOOKUP($BT636,Prisudvikling!$CC$7:$KP$63,AU$3)&gt;0,HLOOKUP($BT636,Prisudvikling!$CC$7:$KP$63,AU$3),"")</f>
        <v xml:space="preserve"> </v>
      </c>
      <c r="AV636" s="113" t="str">
        <f>IF(HLOOKUP($BT636,Prisudvikling!$CC$7:$KP$63,AV$3)&gt;0,HLOOKUP($BT636,Prisudvikling!$CC$7:$KP$63,AV$3),"")</f>
        <v/>
      </c>
      <c r="AW636" s="113" t="str">
        <f>IF(HLOOKUP($BT636,Prisudvikling!$CC$7:$KP$63,AW$3)&gt;0,HLOOKUP($BT636,Prisudvikling!$CC$7:$KP$63,AW$3),"")</f>
        <v/>
      </c>
      <c r="AX636" s="113" t="str">
        <f>IF(HLOOKUP($BT636,Prisudvikling!$CC$7:$KP$63,AX$3)&gt;0,HLOOKUP($BT636,Prisudvikling!$CC$7:$KP$63,AX$3),"")</f>
        <v xml:space="preserve"> </v>
      </c>
      <c r="BT636">
        <f t="shared" si="34"/>
        <v>313</v>
      </c>
    </row>
    <row r="637" spans="1:72" x14ac:dyDescent="0.2">
      <c r="A637" s="82">
        <f>IF(HLOOKUP($BT637,Prisudvikling!$CC$7:$KP$63,D$3)&gt;0,YEAR(C637),0)</f>
        <v>0</v>
      </c>
      <c r="B637" s="82">
        <f>IF(HLOOKUP($BT637,Prisudvikling!$CC$7:$KP$63,D$3)&gt;0,MONTH(C637),0)</f>
        <v>0</v>
      </c>
      <c r="C637" s="65" t="str">
        <f>IF(HLOOKUP($BT637,Prisudvikling!$CC$7:$KP$63,D$3)&gt;0,HLOOKUP($BT637,Prisudvikling!$CC$7:$KP$63,C$3),"")</f>
        <v/>
      </c>
      <c r="D637" s="105" t="str">
        <f>IF(HLOOKUP($BT637,Prisudvikling!$CC$7:$KP$63,D$3)&gt;0,HLOOKUP($BT637,Prisudvikling!$CC$7:$KP$63,D$3),"")</f>
        <v/>
      </c>
      <c r="E637" s="105" t="str">
        <f>IF(HLOOKUP($BT637,Prisudvikling!$CC$7:$KP$63,E$3)&gt;0,HLOOKUP($BT637,Prisudvikling!$CC$7:$KP$63,E$3),"")</f>
        <v/>
      </c>
      <c r="F637" s="105" t="str">
        <f>IF(HLOOKUP($BT637,Prisudvikling!$CC$7:$KP$63,F$3)&gt;0,HLOOKUP($BT637,Prisudvikling!$CC$7:$KP$63,F$3),"")</f>
        <v/>
      </c>
      <c r="G637" s="105" t="str">
        <f>IF(HLOOKUP($BT637,Prisudvikling!$CC$7:$KP$63,G$3)&gt;0,HLOOKUP($BT637,Prisudvikling!$CC$7:$KP$63,G$3),"")</f>
        <v/>
      </c>
      <c r="H637" s="105" t="str">
        <f>IF(HLOOKUP($BT637,Prisudvikling!$CC$7:$KP$63,H$3)&gt;0,HLOOKUP($BT637,Prisudvikling!$CC$7:$KP$63,H$3),"")</f>
        <v/>
      </c>
      <c r="I637" s="105" t="str">
        <f>IF(HLOOKUP($BT637,Prisudvikling!$CC$7:$KP$63,I$3)&gt;0,HLOOKUP($BT637,Prisudvikling!$CC$7:$KP$63,I$3),"")</f>
        <v/>
      </c>
      <c r="J637" s="105" t="str">
        <f>IF(HLOOKUP($BT637,Prisudvikling!$CC$7:$KP$63,J$3)&gt;0,HLOOKUP($BT637,Prisudvikling!$CC$7:$KP$63,J$3),"")</f>
        <v/>
      </c>
      <c r="K637" s="105" t="str">
        <f>IF(HLOOKUP($BT637,Prisudvikling!$CC$7:$KP$63,K$3)&gt;0,HLOOKUP($BT637,Prisudvikling!$CC$7:$KP$63,K$3),"")</f>
        <v/>
      </c>
      <c r="L637" s="105" t="str">
        <f>IF(HLOOKUP($BT637,Prisudvikling!$CC$7:$KP$63,L$3)&gt;0,HLOOKUP($BT637,Prisudvikling!$CC$7:$KP$63,L$3),"")</f>
        <v/>
      </c>
      <c r="M637" s="105" t="str">
        <f>IF(HLOOKUP($BT637,Prisudvikling!$CC$7:$KP$63,M$3)&gt;0,HLOOKUP($BT637,Prisudvikling!$CC$7:$KP$63,M$3),"")</f>
        <v/>
      </c>
      <c r="N637" s="105" t="str">
        <f>IF(HLOOKUP($BT637,Prisudvikling!$CC$7:$KP$63,N$3)&gt;0,HLOOKUP($BT637,Prisudvikling!$CC$7:$KP$63,N$3),"")</f>
        <v/>
      </c>
      <c r="O637" s="105" t="str">
        <f>IF(HLOOKUP($BT637,Prisudvikling!$CC$7:$KP$63,O$3)&gt;0,HLOOKUP($BT637,Prisudvikling!$CC$7:$KP$63,O$3),"")</f>
        <v/>
      </c>
      <c r="P637" s="105" t="str">
        <f>IF(HLOOKUP($BT637,Prisudvikling!$CC$7:$KP$63,P$3)&gt;0,HLOOKUP($BT637,Prisudvikling!$CC$7:$KP$63,P$3),"")</f>
        <v/>
      </c>
      <c r="Q637" s="105" t="str">
        <f>IF(HLOOKUP($BT637,Prisudvikling!$CC$7:$KP$63,Q$3)&gt;0,HLOOKUP($BT637,Prisudvikling!$CC$7:$KP$63,Q$3),"")</f>
        <v/>
      </c>
      <c r="R637" s="105" t="str">
        <f>IF(HLOOKUP($BT637,Prisudvikling!$CC$7:$KP$63,R$3)&gt;0,HLOOKUP($BT637,Prisudvikling!$CC$7:$KP$63,R$3),"")</f>
        <v/>
      </c>
      <c r="S637" s="105" t="str">
        <f>IF(HLOOKUP($BT637,Prisudvikling!$CC$7:$KP$63,S$3)&gt;0,HLOOKUP($BT637,Prisudvikling!$CC$7:$KP$63,S$3),"")</f>
        <v/>
      </c>
      <c r="T637" s="105" t="str">
        <f>IF(HLOOKUP($BT637,Prisudvikling!$CC$7:$KP$63,T$3)&gt;0,HLOOKUP($BT637,Prisudvikling!$CC$7:$KP$63,T$3),"")</f>
        <v/>
      </c>
      <c r="U637" s="105" t="str">
        <f>IF(HLOOKUP($BT637,Prisudvikling!$CC$7:$KP$63,U$3)&gt;0,HLOOKUP($BT637,Prisudvikling!$CC$7:$KP$63,U$3),"")</f>
        <v/>
      </c>
      <c r="V637" s="105" t="str">
        <f>IF(HLOOKUP($BT637,Prisudvikling!$CC$7:$KP$63,V$3)&gt;0,HLOOKUP($BT637,Prisudvikling!$CC$7:$KP$63,V$3),"")</f>
        <v/>
      </c>
      <c r="W637" s="105" t="str">
        <f>IF(HLOOKUP($BT637,Prisudvikling!$CC$7:$KP$63,W$3)&gt;0,HLOOKUP($BT637,Prisudvikling!$CC$7:$KP$63,W$3),"")</f>
        <v/>
      </c>
      <c r="X637" s="32" t="str">
        <f>IF(HLOOKUP($BT637,Prisudvikling!$CC$7:$KP$63,X$3)&gt;0,HLOOKUP($BT637,Prisudvikling!$CC$7:$KP$63,X$3),"")</f>
        <v/>
      </c>
      <c r="Y637" s="32" t="str">
        <f>IF(HLOOKUP($BT637,Prisudvikling!$CC$7:$KP$63,Y$3)&gt;0,HLOOKUP($BT637,Prisudvikling!$CC$7:$KP$63,Y$3),"")</f>
        <v/>
      </c>
      <c r="Z637" s="32" t="str">
        <f>IF(HLOOKUP($BT637,Prisudvikling!$CC$7:$KP$63,Z$3)&gt;0,HLOOKUP($BT637,Prisudvikling!$CC$7:$KP$63,Z$3),"")</f>
        <v/>
      </c>
      <c r="AA637" s="32" t="str">
        <f>IF(HLOOKUP($BT637,Prisudvikling!$CC$7:$KP$63,AA$3)&gt;0,HLOOKUP($BT637,Prisudvikling!$CC$7:$KP$63,AA$3),"")</f>
        <v/>
      </c>
      <c r="AB637" s="32" t="str">
        <f>IF(HLOOKUP($BT637,Prisudvikling!$CC$7:$KP$63,AB$3)&gt;0,HLOOKUP($BT637,Prisudvikling!$CC$7:$KP$63,AB$3),"")</f>
        <v/>
      </c>
      <c r="AC637" s="32" t="str">
        <f>IF(HLOOKUP($BT637,Prisudvikling!$CC$7:$KP$63,AC$3)&gt;0,HLOOKUP($BT637,Prisudvikling!$CC$7:$KP$63,AC$3),"")</f>
        <v/>
      </c>
      <c r="AD637" s="32" t="str">
        <f>IF(HLOOKUP($BT637,Prisudvikling!$CC$7:$KP$63,AD$3)&gt;0,HLOOKUP($BT637,Prisudvikling!$CC$7:$KP$63,AD$3),"")</f>
        <v/>
      </c>
      <c r="AE637" s="32" t="str">
        <f>IF(HLOOKUP($BT637,Prisudvikling!$CC$7:$KP$63,AE$3)&gt;0,HLOOKUP($BT637,Prisudvikling!$CC$7:$KP$63,AE$3),"")</f>
        <v/>
      </c>
      <c r="AF637" s="32" t="str">
        <f>IF(HLOOKUP($BT637,Prisudvikling!$CC$7:$KP$63,AF$3)&gt;0,HLOOKUP($BT637,Prisudvikling!$CC$7:$KP$63,AF$3),"")</f>
        <v xml:space="preserve"> </v>
      </c>
      <c r="AG637" s="32" t="str">
        <f>IF(HLOOKUP($BT637,Prisudvikling!$CC$7:$KP$63,AG$3)&gt;0,HLOOKUP($BT637,Prisudvikling!$CC$7:$KP$63,AG$3),"")</f>
        <v xml:space="preserve"> </v>
      </c>
      <c r="AH637" s="32" t="str">
        <f>IF(HLOOKUP($BT637,Prisudvikling!$CC$7:$KP$63,AH$3)&gt;0,HLOOKUP($BT637,Prisudvikling!$CC$7:$KP$63,AH$3),"")</f>
        <v xml:space="preserve"> </v>
      </c>
      <c r="AI637" s="32" t="str">
        <f>IF(HLOOKUP($BT637,Prisudvikling!$CC$7:$KP$63,AI$3)&gt;0,HLOOKUP($BT637,Prisudvikling!$CC$7:$KP$63,AI$3),"")</f>
        <v xml:space="preserve"> </v>
      </c>
      <c r="AJ637" s="32" t="str">
        <f>IF(HLOOKUP($BT637,Prisudvikling!$CC$7:$KP$63,AJ$3)&gt;0,HLOOKUP($BT637,Prisudvikling!$CC$7:$KP$63,AJ$3),"")</f>
        <v xml:space="preserve"> </v>
      </c>
      <c r="AK637" s="32" t="str">
        <f>IF(HLOOKUP($BT637,Prisudvikling!$CC$7:$KP$63,AK$3)&gt;0,HLOOKUP($BT637,Prisudvikling!$CC$7:$KP$63,AK$3),"")</f>
        <v xml:space="preserve"> </v>
      </c>
      <c r="AL637" s="32" t="str">
        <f>IF(HLOOKUP($BT637,Prisudvikling!$CC$7:$KP$63,AL$3)&gt;0,HLOOKUP($BT637,Prisudvikling!$CC$7:$KP$63,AL$3),"")</f>
        <v/>
      </c>
      <c r="AM637" s="32" t="str">
        <f>IF(HLOOKUP($BT637,Prisudvikling!$CC$7:$KP$63,AM$3)&gt;0,HLOOKUP($BT637,Prisudvikling!$CC$7:$KP$63,AM$3),"")</f>
        <v/>
      </c>
      <c r="AN637" s="113" t="str">
        <f>IF(HLOOKUP($BT637,Prisudvikling!$CC$7:$KP$63,AN$3)&gt;0,HLOOKUP($BT637,Prisudvikling!$CC$7:$KP$63,AN$3),"")</f>
        <v/>
      </c>
      <c r="AO637" s="113" t="str">
        <f>IF(HLOOKUP($BT637,Prisudvikling!$CC$7:$KP$63,AO$3)&gt;0,HLOOKUP($BT637,Prisudvikling!$CC$7:$KP$63,AO$3),"")</f>
        <v xml:space="preserve"> </v>
      </c>
      <c r="AP637" s="113" t="str">
        <f>IF(HLOOKUP($BT637,Prisudvikling!$CC$7:$KP$63,AP$3)&gt;0,HLOOKUP($BT637,Prisudvikling!$CC$7:$KP$63,AP$3),"")</f>
        <v/>
      </c>
      <c r="AQ637" s="113" t="str">
        <f>IF(HLOOKUP($BT637,Prisudvikling!$CC$7:$KP$63,AQ$3)&gt;0,HLOOKUP($BT637,Prisudvikling!$CC$7:$KP$63,AQ$3),"")</f>
        <v/>
      </c>
      <c r="AR637" s="113" t="str">
        <f>IF(HLOOKUP($BT637,Prisudvikling!$CC$7:$KP$63,AR$3)&gt;0,HLOOKUP($BT637,Prisudvikling!$CC$7:$KP$63,AR$3),"")</f>
        <v xml:space="preserve"> </v>
      </c>
      <c r="AS637" s="113" t="str">
        <f>IF(HLOOKUP($BT637,Prisudvikling!$CC$7:$KP$63,AS$3)&gt;0,HLOOKUP($BT637,Prisudvikling!$CC$7:$KP$63,AS$3),"")</f>
        <v/>
      </c>
      <c r="AT637" s="113" t="str">
        <f>IF(HLOOKUP($BT637,Prisudvikling!$CC$7:$KP$63,AT$3)&gt;0,HLOOKUP($BT637,Prisudvikling!$CC$7:$KP$63,AT$3),"")</f>
        <v/>
      </c>
      <c r="AU637" s="113" t="str">
        <f>IF(HLOOKUP($BT637,Prisudvikling!$CC$7:$KP$63,AU$3)&gt;0,HLOOKUP($BT637,Prisudvikling!$CC$7:$KP$63,AU$3),"")</f>
        <v xml:space="preserve"> </v>
      </c>
      <c r="AV637" s="113" t="str">
        <f>IF(HLOOKUP($BT637,Prisudvikling!$CC$7:$KP$63,AV$3)&gt;0,HLOOKUP($BT637,Prisudvikling!$CC$7:$KP$63,AV$3),"")</f>
        <v/>
      </c>
      <c r="AW637" s="113" t="str">
        <f>IF(HLOOKUP($BT637,Prisudvikling!$CC$7:$KP$63,AW$3)&gt;0,HLOOKUP($BT637,Prisudvikling!$CC$7:$KP$63,AW$3),"")</f>
        <v/>
      </c>
      <c r="AX637" s="113" t="str">
        <f>IF(HLOOKUP($BT637,Prisudvikling!$CC$7:$KP$63,AX$3)&gt;0,HLOOKUP($BT637,Prisudvikling!$CC$7:$KP$63,AX$3),"")</f>
        <v xml:space="preserve"> </v>
      </c>
      <c r="BT637">
        <f t="shared" si="34"/>
        <v>314</v>
      </c>
    </row>
    <row r="638" spans="1:72" x14ac:dyDescent="0.2">
      <c r="A638" s="82">
        <f>IF(HLOOKUP($BT638,Prisudvikling!$CC$7:$KP$63,D$3)&gt;0,YEAR(C638),0)</f>
        <v>0</v>
      </c>
      <c r="B638" s="82">
        <f>IF(HLOOKUP($BT638,Prisudvikling!$CC$7:$KP$63,D$3)&gt;0,MONTH(C638),0)</f>
        <v>0</v>
      </c>
      <c r="C638" s="65" t="str">
        <f>IF(HLOOKUP($BT638,Prisudvikling!$CC$7:$KP$63,D$3)&gt;0,HLOOKUP($BT638,Prisudvikling!$CC$7:$KP$63,C$3),"")</f>
        <v/>
      </c>
      <c r="D638" s="105" t="str">
        <f>IF(HLOOKUP($BT638,Prisudvikling!$CC$7:$KP$63,D$3)&gt;0,HLOOKUP($BT638,Prisudvikling!$CC$7:$KP$63,D$3),"")</f>
        <v/>
      </c>
      <c r="E638" s="105" t="str">
        <f>IF(HLOOKUP($BT638,Prisudvikling!$CC$7:$KP$63,E$3)&gt;0,HLOOKUP($BT638,Prisudvikling!$CC$7:$KP$63,E$3),"")</f>
        <v/>
      </c>
      <c r="F638" s="105" t="str">
        <f>IF(HLOOKUP($BT638,Prisudvikling!$CC$7:$KP$63,F$3)&gt;0,HLOOKUP($BT638,Prisudvikling!$CC$7:$KP$63,F$3),"")</f>
        <v/>
      </c>
      <c r="G638" s="105" t="str">
        <f>IF(HLOOKUP($BT638,Prisudvikling!$CC$7:$KP$63,G$3)&gt;0,HLOOKUP($BT638,Prisudvikling!$CC$7:$KP$63,G$3),"")</f>
        <v/>
      </c>
      <c r="H638" s="105" t="str">
        <f>IF(HLOOKUP($BT638,Prisudvikling!$CC$7:$KP$63,H$3)&gt;0,HLOOKUP($BT638,Prisudvikling!$CC$7:$KP$63,H$3),"")</f>
        <v/>
      </c>
      <c r="I638" s="105" t="str">
        <f>IF(HLOOKUP($BT638,Prisudvikling!$CC$7:$KP$63,I$3)&gt;0,HLOOKUP($BT638,Prisudvikling!$CC$7:$KP$63,I$3),"")</f>
        <v/>
      </c>
      <c r="J638" s="105" t="str">
        <f>IF(HLOOKUP($BT638,Prisudvikling!$CC$7:$KP$63,J$3)&gt;0,HLOOKUP($BT638,Prisudvikling!$CC$7:$KP$63,J$3),"")</f>
        <v/>
      </c>
      <c r="K638" s="105" t="str">
        <f>IF(HLOOKUP($BT638,Prisudvikling!$CC$7:$KP$63,K$3)&gt;0,HLOOKUP($BT638,Prisudvikling!$CC$7:$KP$63,K$3),"")</f>
        <v/>
      </c>
      <c r="L638" s="105" t="str">
        <f>IF(HLOOKUP($BT638,Prisudvikling!$CC$7:$KP$63,L$3)&gt;0,HLOOKUP($BT638,Prisudvikling!$CC$7:$KP$63,L$3),"")</f>
        <v/>
      </c>
      <c r="M638" s="105" t="str">
        <f>IF(HLOOKUP($BT638,Prisudvikling!$CC$7:$KP$63,M$3)&gt;0,HLOOKUP($BT638,Prisudvikling!$CC$7:$KP$63,M$3),"")</f>
        <v/>
      </c>
      <c r="N638" s="105" t="str">
        <f>IF(HLOOKUP($BT638,Prisudvikling!$CC$7:$KP$63,N$3)&gt;0,HLOOKUP($BT638,Prisudvikling!$CC$7:$KP$63,N$3),"")</f>
        <v/>
      </c>
      <c r="O638" s="105" t="str">
        <f>IF(HLOOKUP($BT638,Prisudvikling!$CC$7:$KP$63,O$3)&gt;0,HLOOKUP($BT638,Prisudvikling!$CC$7:$KP$63,O$3),"")</f>
        <v/>
      </c>
      <c r="P638" s="105" t="str">
        <f>IF(HLOOKUP($BT638,Prisudvikling!$CC$7:$KP$63,P$3)&gt;0,HLOOKUP($BT638,Prisudvikling!$CC$7:$KP$63,P$3),"")</f>
        <v/>
      </c>
      <c r="Q638" s="105" t="str">
        <f>IF(HLOOKUP($BT638,Prisudvikling!$CC$7:$KP$63,Q$3)&gt;0,HLOOKUP($BT638,Prisudvikling!$CC$7:$KP$63,Q$3),"")</f>
        <v/>
      </c>
      <c r="R638" s="105" t="str">
        <f>IF(HLOOKUP($BT638,Prisudvikling!$CC$7:$KP$63,R$3)&gt;0,HLOOKUP($BT638,Prisudvikling!$CC$7:$KP$63,R$3),"")</f>
        <v/>
      </c>
      <c r="S638" s="105" t="str">
        <f>IF(HLOOKUP($BT638,Prisudvikling!$CC$7:$KP$63,S$3)&gt;0,HLOOKUP($BT638,Prisudvikling!$CC$7:$KP$63,S$3),"")</f>
        <v/>
      </c>
      <c r="T638" s="105" t="str">
        <f>IF(HLOOKUP($BT638,Prisudvikling!$CC$7:$KP$63,T$3)&gt;0,HLOOKUP($BT638,Prisudvikling!$CC$7:$KP$63,T$3),"")</f>
        <v/>
      </c>
      <c r="U638" s="105" t="str">
        <f>IF(HLOOKUP($BT638,Prisudvikling!$CC$7:$KP$63,U$3)&gt;0,HLOOKUP($BT638,Prisudvikling!$CC$7:$KP$63,U$3),"")</f>
        <v/>
      </c>
      <c r="V638" s="105" t="str">
        <f>IF(HLOOKUP($BT638,Prisudvikling!$CC$7:$KP$63,V$3)&gt;0,HLOOKUP($BT638,Prisudvikling!$CC$7:$KP$63,V$3),"")</f>
        <v/>
      </c>
      <c r="W638" s="105" t="str">
        <f>IF(HLOOKUP($BT638,Prisudvikling!$CC$7:$KP$63,W$3)&gt;0,HLOOKUP($BT638,Prisudvikling!$CC$7:$KP$63,W$3),"")</f>
        <v/>
      </c>
      <c r="X638" s="32" t="str">
        <f>IF(HLOOKUP($BT638,Prisudvikling!$CC$7:$KP$63,X$3)&gt;0,HLOOKUP($BT638,Prisudvikling!$CC$7:$KP$63,X$3),"")</f>
        <v/>
      </c>
      <c r="Y638" s="32" t="str">
        <f>IF(HLOOKUP($BT638,Prisudvikling!$CC$7:$KP$63,Y$3)&gt;0,HLOOKUP($BT638,Prisudvikling!$CC$7:$KP$63,Y$3),"")</f>
        <v/>
      </c>
      <c r="Z638" s="32" t="str">
        <f>IF(HLOOKUP($BT638,Prisudvikling!$CC$7:$KP$63,Z$3)&gt;0,HLOOKUP($BT638,Prisudvikling!$CC$7:$KP$63,Z$3),"")</f>
        <v/>
      </c>
      <c r="AA638" s="32" t="str">
        <f>IF(HLOOKUP($BT638,Prisudvikling!$CC$7:$KP$63,AA$3)&gt;0,HLOOKUP($BT638,Prisudvikling!$CC$7:$KP$63,AA$3),"")</f>
        <v/>
      </c>
      <c r="AB638" s="32" t="str">
        <f>IF(HLOOKUP($BT638,Prisudvikling!$CC$7:$KP$63,AB$3)&gt;0,HLOOKUP($BT638,Prisudvikling!$CC$7:$KP$63,AB$3),"")</f>
        <v/>
      </c>
      <c r="AC638" s="32" t="str">
        <f>IF(HLOOKUP($BT638,Prisudvikling!$CC$7:$KP$63,AC$3)&gt;0,HLOOKUP($BT638,Prisudvikling!$CC$7:$KP$63,AC$3),"")</f>
        <v/>
      </c>
      <c r="AD638" s="32" t="str">
        <f>IF(HLOOKUP($BT638,Prisudvikling!$CC$7:$KP$63,AD$3)&gt;0,HLOOKUP($BT638,Prisudvikling!$CC$7:$KP$63,AD$3),"")</f>
        <v/>
      </c>
      <c r="AE638" s="32" t="str">
        <f>IF(HLOOKUP($BT638,Prisudvikling!$CC$7:$KP$63,AE$3)&gt;0,HLOOKUP($BT638,Prisudvikling!$CC$7:$KP$63,AE$3),"")</f>
        <v/>
      </c>
      <c r="AF638" s="32" t="str">
        <f>IF(HLOOKUP($BT638,Prisudvikling!$CC$7:$KP$63,AF$3)&gt;0,HLOOKUP($BT638,Prisudvikling!$CC$7:$KP$63,AF$3),"")</f>
        <v xml:space="preserve"> </v>
      </c>
      <c r="AG638" s="32" t="str">
        <f>IF(HLOOKUP($BT638,Prisudvikling!$CC$7:$KP$63,AG$3)&gt;0,HLOOKUP($BT638,Prisudvikling!$CC$7:$KP$63,AG$3),"")</f>
        <v xml:space="preserve"> </v>
      </c>
      <c r="AH638" s="32" t="str">
        <f>IF(HLOOKUP($BT638,Prisudvikling!$CC$7:$KP$63,AH$3)&gt;0,HLOOKUP($BT638,Prisudvikling!$CC$7:$KP$63,AH$3),"")</f>
        <v xml:space="preserve"> </v>
      </c>
      <c r="AI638" s="32" t="str">
        <f>IF(HLOOKUP($BT638,Prisudvikling!$CC$7:$KP$63,AI$3)&gt;0,HLOOKUP($BT638,Prisudvikling!$CC$7:$KP$63,AI$3),"")</f>
        <v xml:space="preserve"> </v>
      </c>
      <c r="AJ638" s="32" t="str">
        <f>IF(HLOOKUP($BT638,Prisudvikling!$CC$7:$KP$63,AJ$3)&gt;0,HLOOKUP($BT638,Prisudvikling!$CC$7:$KP$63,AJ$3),"")</f>
        <v xml:space="preserve"> </v>
      </c>
      <c r="AK638" s="32" t="str">
        <f>IF(HLOOKUP($BT638,Prisudvikling!$CC$7:$KP$63,AK$3)&gt;0,HLOOKUP($BT638,Prisudvikling!$CC$7:$KP$63,AK$3),"")</f>
        <v xml:space="preserve"> </v>
      </c>
      <c r="AL638" s="32" t="str">
        <f>IF(HLOOKUP($BT638,Prisudvikling!$CC$7:$KP$63,AL$3)&gt;0,HLOOKUP($BT638,Prisudvikling!$CC$7:$KP$63,AL$3),"")</f>
        <v/>
      </c>
      <c r="AM638" s="32" t="str">
        <f>IF(HLOOKUP($BT638,Prisudvikling!$CC$7:$KP$63,AM$3)&gt;0,HLOOKUP($BT638,Prisudvikling!$CC$7:$KP$63,AM$3),"")</f>
        <v/>
      </c>
      <c r="AN638" s="113" t="str">
        <f>IF(HLOOKUP($BT638,Prisudvikling!$CC$7:$KP$63,AN$3)&gt;0,HLOOKUP($BT638,Prisudvikling!$CC$7:$KP$63,AN$3),"")</f>
        <v/>
      </c>
      <c r="AO638" s="113" t="str">
        <f>IF(HLOOKUP($BT638,Prisudvikling!$CC$7:$KP$63,AO$3)&gt;0,HLOOKUP($BT638,Prisudvikling!$CC$7:$KP$63,AO$3),"")</f>
        <v xml:space="preserve"> </v>
      </c>
      <c r="AP638" s="113" t="str">
        <f>IF(HLOOKUP($BT638,Prisudvikling!$CC$7:$KP$63,AP$3)&gt;0,HLOOKUP($BT638,Prisudvikling!$CC$7:$KP$63,AP$3),"")</f>
        <v/>
      </c>
      <c r="AQ638" s="113" t="str">
        <f>IF(HLOOKUP($BT638,Prisudvikling!$CC$7:$KP$63,AQ$3)&gt;0,HLOOKUP($BT638,Prisudvikling!$CC$7:$KP$63,AQ$3),"")</f>
        <v/>
      </c>
      <c r="AR638" s="113" t="str">
        <f>IF(HLOOKUP($BT638,Prisudvikling!$CC$7:$KP$63,AR$3)&gt;0,HLOOKUP($BT638,Prisudvikling!$CC$7:$KP$63,AR$3),"")</f>
        <v xml:space="preserve"> </v>
      </c>
      <c r="AS638" s="113" t="str">
        <f>IF(HLOOKUP($BT638,Prisudvikling!$CC$7:$KP$63,AS$3)&gt;0,HLOOKUP($BT638,Prisudvikling!$CC$7:$KP$63,AS$3),"")</f>
        <v/>
      </c>
      <c r="AT638" s="113" t="str">
        <f>IF(HLOOKUP($BT638,Prisudvikling!$CC$7:$KP$63,AT$3)&gt;0,HLOOKUP($BT638,Prisudvikling!$CC$7:$KP$63,AT$3),"")</f>
        <v/>
      </c>
      <c r="AU638" s="113" t="str">
        <f>IF(HLOOKUP($BT638,Prisudvikling!$CC$7:$KP$63,AU$3)&gt;0,HLOOKUP($BT638,Prisudvikling!$CC$7:$KP$63,AU$3),"")</f>
        <v xml:space="preserve"> </v>
      </c>
      <c r="AV638" s="113" t="str">
        <f>IF(HLOOKUP($BT638,Prisudvikling!$CC$7:$KP$63,AV$3)&gt;0,HLOOKUP($BT638,Prisudvikling!$CC$7:$KP$63,AV$3),"")</f>
        <v/>
      </c>
      <c r="AW638" s="113" t="str">
        <f>IF(HLOOKUP($BT638,Prisudvikling!$CC$7:$KP$63,AW$3)&gt;0,HLOOKUP($BT638,Prisudvikling!$CC$7:$KP$63,AW$3),"")</f>
        <v/>
      </c>
      <c r="AX638" s="113" t="str">
        <f>IF(HLOOKUP($BT638,Prisudvikling!$CC$7:$KP$63,AX$3)&gt;0,HLOOKUP($BT638,Prisudvikling!$CC$7:$KP$63,AX$3),"")</f>
        <v xml:space="preserve"> </v>
      </c>
      <c r="BT638">
        <f t="shared" si="34"/>
        <v>315</v>
      </c>
    </row>
    <row r="639" spans="1:72" x14ac:dyDescent="0.2">
      <c r="A639" s="82">
        <f>IF(HLOOKUP($BT639,Prisudvikling!$CC$7:$KP$63,D$3)&gt;0,YEAR(C639),0)</f>
        <v>0</v>
      </c>
      <c r="B639" s="82">
        <f>IF(HLOOKUP($BT639,Prisudvikling!$CC$7:$KP$63,D$3)&gt;0,MONTH(C639),0)</f>
        <v>0</v>
      </c>
      <c r="C639" s="65" t="str">
        <f>IF(HLOOKUP($BT639,Prisudvikling!$CC$7:$KP$63,D$3)&gt;0,HLOOKUP($BT639,Prisudvikling!$CC$7:$KP$63,C$3),"")</f>
        <v/>
      </c>
      <c r="D639" s="105" t="str">
        <f>IF(HLOOKUP($BT639,Prisudvikling!$CC$7:$KP$63,D$3)&gt;0,HLOOKUP($BT639,Prisudvikling!$CC$7:$KP$63,D$3),"")</f>
        <v/>
      </c>
      <c r="E639" s="105" t="str">
        <f>IF(HLOOKUP($BT639,Prisudvikling!$CC$7:$KP$63,E$3)&gt;0,HLOOKUP($BT639,Prisudvikling!$CC$7:$KP$63,E$3),"")</f>
        <v/>
      </c>
      <c r="F639" s="105" t="str">
        <f>IF(HLOOKUP($BT639,Prisudvikling!$CC$7:$KP$63,F$3)&gt;0,HLOOKUP($BT639,Prisudvikling!$CC$7:$KP$63,F$3),"")</f>
        <v/>
      </c>
      <c r="G639" s="105" t="str">
        <f>IF(HLOOKUP($BT639,Prisudvikling!$CC$7:$KP$63,G$3)&gt;0,HLOOKUP($BT639,Prisudvikling!$CC$7:$KP$63,G$3),"")</f>
        <v/>
      </c>
      <c r="H639" s="105" t="str">
        <f>IF(HLOOKUP($BT639,Prisudvikling!$CC$7:$KP$63,H$3)&gt;0,HLOOKUP($BT639,Prisudvikling!$CC$7:$KP$63,H$3),"")</f>
        <v/>
      </c>
      <c r="I639" s="105" t="str">
        <f>IF(HLOOKUP($BT639,Prisudvikling!$CC$7:$KP$63,I$3)&gt;0,HLOOKUP($BT639,Prisudvikling!$CC$7:$KP$63,I$3),"")</f>
        <v/>
      </c>
      <c r="J639" s="105" t="str">
        <f>IF(HLOOKUP($BT639,Prisudvikling!$CC$7:$KP$63,J$3)&gt;0,HLOOKUP($BT639,Prisudvikling!$CC$7:$KP$63,J$3),"")</f>
        <v/>
      </c>
      <c r="K639" s="105" t="str">
        <f>IF(HLOOKUP($BT639,Prisudvikling!$CC$7:$KP$63,K$3)&gt;0,HLOOKUP($BT639,Prisudvikling!$CC$7:$KP$63,K$3),"")</f>
        <v/>
      </c>
      <c r="L639" s="105" t="str">
        <f>IF(HLOOKUP($BT639,Prisudvikling!$CC$7:$KP$63,L$3)&gt;0,HLOOKUP($BT639,Prisudvikling!$CC$7:$KP$63,L$3),"")</f>
        <v/>
      </c>
      <c r="M639" s="105" t="str">
        <f>IF(HLOOKUP($BT639,Prisudvikling!$CC$7:$KP$63,M$3)&gt;0,HLOOKUP($BT639,Prisudvikling!$CC$7:$KP$63,M$3),"")</f>
        <v/>
      </c>
      <c r="N639" s="105" t="str">
        <f>IF(HLOOKUP($BT639,Prisudvikling!$CC$7:$KP$63,N$3)&gt;0,HLOOKUP($BT639,Prisudvikling!$CC$7:$KP$63,N$3),"")</f>
        <v/>
      </c>
      <c r="O639" s="105" t="str">
        <f>IF(HLOOKUP($BT639,Prisudvikling!$CC$7:$KP$63,O$3)&gt;0,HLOOKUP($BT639,Prisudvikling!$CC$7:$KP$63,O$3),"")</f>
        <v/>
      </c>
      <c r="P639" s="105" t="str">
        <f>IF(HLOOKUP($BT639,Prisudvikling!$CC$7:$KP$63,P$3)&gt;0,HLOOKUP($BT639,Prisudvikling!$CC$7:$KP$63,P$3),"")</f>
        <v/>
      </c>
      <c r="Q639" s="105" t="str">
        <f>IF(HLOOKUP($BT639,Prisudvikling!$CC$7:$KP$63,Q$3)&gt;0,HLOOKUP($BT639,Prisudvikling!$CC$7:$KP$63,Q$3),"")</f>
        <v/>
      </c>
      <c r="R639" s="105" t="str">
        <f>IF(HLOOKUP($BT639,Prisudvikling!$CC$7:$KP$63,R$3)&gt;0,HLOOKUP($BT639,Prisudvikling!$CC$7:$KP$63,R$3),"")</f>
        <v/>
      </c>
      <c r="S639" s="105" t="str">
        <f>IF(HLOOKUP($BT639,Prisudvikling!$CC$7:$KP$63,S$3)&gt;0,HLOOKUP($BT639,Prisudvikling!$CC$7:$KP$63,S$3),"")</f>
        <v/>
      </c>
      <c r="T639" s="105" t="str">
        <f>IF(HLOOKUP($BT639,Prisudvikling!$CC$7:$KP$63,T$3)&gt;0,HLOOKUP($BT639,Prisudvikling!$CC$7:$KP$63,T$3),"")</f>
        <v/>
      </c>
      <c r="U639" s="105" t="str">
        <f>IF(HLOOKUP($BT639,Prisudvikling!$CC$7:$KP$63,U$3)&gt;0,HLOOKUP($BT639,Prisudvikling!$CC$7:$KP$63,U$3),"")</f>
        <v/>
      </c>
      <c r="V639" s="105" t="str">
        <f>IF(HLOOKUP($BT639,Prisudvikling!$CC$7:$KP$63,V$3)&gt;0,HLOOKUP($BT639,Prisudvikling!$CC$7:$KP$63,V$3),"")</f>
        <v/>
      </c>
      <c r="W639" s="105" t="str">
        <f>IF(HLOOKUP($BT639,Prisudvikling!$CC$7:$KP$63,W$3)&gt;0,HLOOKUP($BT639,Prisudvikling!$CC$7:$KP$63,W$3),"")</f>
        <v/>
      </c>
      <c r="X639" s="32" t="str">
        <f>IF(HLOOKUP($BT639,Prisudvikling!$CC$7:$KP$63,X$3)&gt;0,HLOOKUP($BT639,Prisudvikling!$CC$7:$KP$63,X$3),"")</f>
        <v/>
      </c>
      <c r="Y639" s="32" t="str">
        <f>IF(HLOOKUP($BT639,Prisudvikling!$CC$7:$KP$63,Y$3)&gt;0,HLOOKUP($BT639,Prisudvikling!$CC$7:$KP$63,Y$3),"")</f>
        <v/>
      </c>
      <c r="Z639" s="32" t="str">
        <f>IF(HLOOKUP($BT639,Prisudvikling!$CC$7:$KP$63,Z$3)&gt;0,HLOOKUP($BT639,Prisudvikling!$CC$7:$KP$63,Z$3),"")</f>
        <v/>
      </c>
      <c r="AA639" s="32" t="str">
        <f>IF(HLOOKUP($BT639,Prisudvikling!$CC$7:$KP$63,AA$3)&gt;0,HLOOKUP($BT639,Prisudvikling!$CC$7:$KP$63,AA$3),"")</f>
        <v/>
      </c>
      <c r="AB639" s="32" t="str">
        <f>IF(HLOOKUP($BT639,Prisudvikling!$CC$7:$KP$63,AB$3)&gt;0,HLOOKUP($BT639,Prisudvikling!$CC$7:$KP$63,AB$3),"")</f>
        <v/>
      </c>
      <c r="AC639" s="32" t="str">
        <f>IF(HLOOKUP($BT639,Prisudvikling!$CC$7:$KP$63,AC$3)&gt;0,HLOOKUP($BT639,Prisudvikling!$CC$7:$KP$63,AC$3),"")</f>
        <v/>
      </c>
      <c r="AD639" s="32" t="str">
        <f>IF(HLOOKUP($BT639,Prisudvikling!$CC$7:$KP$63,AD$3)&gt;0,HLOOKUP($BT639,Prisudvikling!$CC$7:$KP$63,AD$3),"")</f>
        <v/>
      </c>
      <c r="AE639" s="32" t="str">
        <f>IF(HLOOKUP($BT639,Prisudvikling!$CC$7:$KP$63,AE$3)&gt;0,HLOOKUP($BT639,Prisudvikling!$CC$7:$KP$63,AE$3),"")</f>
        <v/>
      </c>
      <c r="AF639" s="32" t="str">
        <f>IF(HLOOKUP($BT639,Prisudvikling!$CC$7:$KP$63,AF$3)&gt;0,HLOOKUP($BT639,Prisudvikling!$CC$7:$KP$63,AF$3),"")</f>
        <v xml:space="preserve"> </v>
      </c>
      <c r="AG639" s="32" t="str">
        <f>IF(HLOOKUP($BT639,Prisudvikling!$CC$7:$KP$63,AG$3)&gt;0,HLOOKUP($BT639,Prisudvikling!$CC$7:$KP$63,AG$3),"")</f>
        <v xml:space="preserve"> </v>
      </c>
      <c r="AH639" s="32" t="str">
        <f>IF(HLOOKUP($BT639,Prisudvikling!$CC$7:$KP$63,AH$3)&gt;0,HLOOKUP($BT639,Prisudvikling!$CC$7:$KP$63,AH$3),"")</f>
        <v xml:space="preserve"> </v>
      </c>
      <c r="AI639" s="32" t="str">
        <f>IF(HLOOKUP($BT639,Prisudvikling!$CC$7:$KP$63,AI$3)&gt;0,HLOOKUP($BT639,Prisudvikling!$CC$7:$KP$63,AI$3),"")</f>
        <v xml:space="preserve"> </v>
      </c>
      <c r="AJ639" s="32" t="str">
        <f>IF(HLOOKUP($BT639,Prisudvikling!$CC$7:$KP$63,AJ$3)&gt;0,HLOOKUP($BT639,Prisudvikling!$CC$7:$KP$63,AJ$3),"")</f>
        <v xml:space="preserve"> </v>
      </c>
      <c r="AK639" s="32" t="str">
        <f>IF(HLOOKUP($BT639,Prisudvikling!$CC$7:$KP$63,AK$3)&gt;0,HLOOKUP($BT639,Prisudvikling!$CC$7:$KP$63,AK$3),"")</f>
        <v xml:space="preserve"> </v>
      </c>
      <c r="AL639" s="32" t="str">
        <f>IF(HLOOKUP($BT639,Prisudvikling!$CC$7:$KP$63,AL$3)&gt;0,HLOOKUP($BT639,Prisudvikling!$CC$7:$KP$63,AL$3),"")</f>
        <v/>
      </c>
      <c r="AM639" s="32" t="str">
        <f>IF(HLOOKUP($BT639,Prisudvikling!$CC$7:$KP$63,AM$3)&gt;0,HLOOKUP($BT639,Prisudvikling!$CC$7:$KP$63,AM$3),"")</f>
        <v/>
      </c>
      <c r="AN639" s="113" t="str">
        <f>IF(HLOOKUP($BT639,Prisudvikling!$CC$7:$KP$63,AN$3)&gt;0,HLOOKUP($BT639,Prisudvikling!$CC$7:$KP$63,AN$3),"")</f>
        <v/>
      </c>
      <c r="AO639" s="113" t="str">
        <f>IF(HLOOKUP($BT639,Prisudvikling!$CC$7:$KP$63,AO$3)&gt;0,HLOOKUP($BT639,Prisudvikling!$CC$7:$KP$63,AO$3),"")</f>
        <v xml:space="preserve"> </v>
      </c>
      <c r="AP639" s="113" t="str">
        <f>IF(HLOOKUP($BT639,Prisudvikling!$CC$7:$KP$63,AP$3)&gt;0,HLOOKUP($BT639,Prisudvikling!$CC$7:$KP$63,AP$3),"")</f>
        <v/>
      </c>
      <c r="AQ639" s="113" t="str">
        <f>IF(HLOOKUP($BT639,Prisudvikling!$CC$7:$KP$63,AQ$3)&gt;0,HLOOKUP($BT639,Prisudvikling!$CC$7:$KP$63,AQ$3),"")</f>
        <v/>
      </c>
      <c r="AR639" s="113" t="str">
        <f>IF(HLOOKUP($BT639,Prisudvikling!$CC$7:$KP$63,AR$3)&gt;0,HLOOKUP($BT639,Prisudvikling!$CC$7:$KP$63,AR$3),"")</f>
        <v xml:space="preserve"> </v>
      </c>
      <c r="AS639" s="113" t="str">
        <f>IF(HLOOKUP($BT639,Prisudvikling!$CC$7:$KP$63,AS$3)&gt;0,HLOOKUP($BT639,Prisudvikling!$CC$7:$KP$63,AS$3),"")</f>
        <v/>
      </c>
      <c r="AT639" s="113" t="str">
        <f>IF(HLOOKUP($BT639,Prisudvikling!$CC$7:$KP$63,AT$3)&gt;0,HLOOKUP($BT639,Prisudvikling!$CC$7:$KP$63,AT$3),"")</f>
        <v/>
      </c>
      <c r="AU639" s="113" t="str">
        <f>IF(HLOOKUP($BT639,Prisudvikling!$CC$7:$KP$63,AU$3)&gt;0,HLOOKUP($BT639,Prisudvikling!$CC$7:$KP$63,AU$3),"")</f>
        <v xml:space="preserve"> </v>
      </c>
      <c r="AV639" s="113" t="str">
        <f>IF(HLOOKUP($BT639,Prisudvikling!$CC$7:$KP$63,AV$3)&gt;0,HLOOKUP($BT639,Prisudvikling!$CC$7:$KP$63,AV$3),"")</f>
        <v/>
      </c>
      <c r="AW639" s="113" t="str">
        <f>IF(HLOOKUP($BT639,Prisudvikling!$CC$7:$KP$63,AW$3)&gt;0,HLOOKUP($BT639,Prisudvikling!$CC$7:$KP$63,AW$3),"")</f>
        <v/>
      </c>
      <c r="AX639" s="113" t="str">
        <f>IF(HLOOKUP($BT639,Prisudvikling!$CC$7:$KP$63,AX$3)&gt;0,HLOOKUP($BT639,Prisudvikling!$CC$7:$KP$63,AX$3),"")</f>
        <v xml:space="preserve"> </v>
      </c>
      <c r="BT639">
        <f t="shared" si="34"/>
        <v>316</v>
      </c>
    </row>
    <row r="640" spans="1:72" x14ac:dyDescent="0.2">
      <c r="A640" s="82">
        <f>IF(HLOOKUP($BT640,Prisudvikling!$CC$7:$KP$63,D$3)&gt;0,YEAR(C640),0)</f>
        <v>0</v>
      </c>
      <c r="B640" s="82">
        <f>IF(HLOOKUP($BT640,Prisudvikling!$CC$7:$KP$63,D$3)&gt;0,MONTH(C640),0)</f>
        <v>0</v>
      </c>
      <c r="C640" s="65" t="str">
        <f>IF(HLOOKUP($BT640,Prisudvikling!$CC$7:$KP$63,D$3)&gt;0,HLOOKUP($BT640,Prisudvikling!$CC$7:$KP$63,C$3),"")</f>
        <v/>
      </c>
      <c r="D640" s="105" t="str">
        <f>IF(HLOOKUP($BT640,Prisudvikling!$CC$7:$KP$63,D$3)&gt;0,HLOOKUP($BT640,Prisudvikling!$CC$7:$KP$63,D$3),"")</f>
        <v/>
      </c>
      <c r="E640" s="105" t="str">
        <f>IF(HLOOKUP($BT640,Prisudvikling!$CC$7:$KP$63,E$3)&gt;0,HLOOKUP($BT640,Prisudvikling!$CC$7:$KP$63,E$3),"")</f>
        <v/>
      </c>
      <c r="F640" s="105" t="str">
        <f>IF(HLOOKUP($BT640,Prisudvikling!$CC$7:$KP$63,F$3)&gt;0,HLOOKUP($BT640,Prisudvikling!$CC$7:$KP$63,F$3),"")</f>
        <v/>
      </c>
      <c r="G640" s="105" t="str">
        <f>IF(HLOOKUP($BT640,Prisudvikling!$CC$7:$KP$63,G$3)&gt;0,HLOOKUP($BT640,Prisudvikling!$CC$7:$KP$63,G$3),"")</f>
        <v/>
      </c>
      <c r="H640" s="105" t="str">
        <f>IF(HLOOKUP($BT640,Prisudvikling!$CC$7:$KP$63,H$3)&gt;0,HLOOKUP($BT640,Prisudvikling!$CC$7:$KP$63,H$3),"")</f>
        <v/>
      </c>
      <c r="I640" s="105" t="str">
        <f>IF(HLOOKUP($BT640,Prisudvikling!$CC$7:$KP$63,I$3)&gt;0,HLOOKUP($BT640,Prisudvikling!$CC$7:$KP$63,I$3),"")</f>
        <v/>
      </c>
      <c r="J640" s="105" t="str">
        <f>IF(HLOOKUP($BT640,Prisudvikling!$CC$7:$KP$63,J$3)&gt;0,HLOOKUP($BT640,Prisudvikling!$CC$7:$KP$63,J$3),"")</f>
        <v/>
      </c>
      <c r="K640" s="105" t="str">
        <f>IF(HLOOKUP($BT640,Prisudvikling!$CC$7:$KP$63,K$3)&gt;0,HLOOKUP($BT640,Prisudvikling!$CC$7:$KP$63,K$3),"")</f>
        <v/>
      </c>
      <c r="L640" s="105" t="str">
        <f>IF(HLOOKUP($BT640,Prisudvikling!$CC$7:$KP$63,L$3)&gt;0,HLOOKUP($BT640,Prisudvikling!$CC$7:$KP$63,L$3),"")</f>
        <v/>
      </c>
      <c r="M640" s="105" t="str">
        <f>IF(HLOOKUP($BT640,Prisudvikling!$CC$7:$KP$63,M$3)&gt;0,HLOOKUP($BT640,Prisudvikling!$CC$7:$KP$63,M$3),"")</f>
        <v/>
      </c>
      <c r="N640" s="105" t="str">
        <f>IF(HLOOKUP($BT640,Prisudvikling!$CC$7:$KP$63,N$3)&gt;0,HLOOKUP($BT640,Prisudvikling!$CC$7:$KP$63,N$3),"")</f>
        <v/>
      </c>
      <c r="O640" s="105" t="str">
        <f>IF(HLOOKUP($BT640,Prisudvikling!$CC$7:$KP$63,O$3)&gt;0,HLOOKUP($BT640,Prisudvikling!$CC$7:$KP$63,O$3),"")</f>
        <v/>
      </c>
      <c r="P640" s="105" t="str">
        <f>IF(HLOOKUP($BT640,Prisudvikling!$CC$7:$KP$63,P$3)&gt;0,HLOOKUP($BT640,Prisudvikling!$CC$7:$KP$63,P$3),"")</f>
        <v/>
      </c>
      <c r="Q640" s="105" t="str">
        <f>IF(HLOOKUP($BT640,Prisudvikling!$CC$7:$KP$63,Q$3)&gt;0,HLOOKUP($BT640,Prisudvikling!$CC$7:$KP$63,Q$3),"")</f>
        <v/>
      </c>
      <c r="R640" s="105" t="str">
        <f>IF(HLOOKUP($BT640,Prisudvikling!$CC$7:$KP$63,R$3)&gt;0,HLOOKUP($BT640,Prisudvikling!$CC$7:$KP$63,R$3),"")</f>
        <v/>
      </c>
      <c r="S640" s="105" t="str">
        <f>IF(HLOOKUP($BT640,Prisudvikling!$CC$7:$KP$63,S$3)&gt;0,HLOOKUP($BT640,Prisudvikling!$CC$7:$KP$63,S$3),"")</f>
        <v/>
      </c>
      <c r="T640" s="105" t="str">
        <f>IF(HLOOKUP($BT640,Prisudvikling!$CC$7:$KP$63,T$3)&gt;0,HLOOKUP($BT640,Prisudvikling!$CC$7:$KP$63,T$3),"")</f>
        <v/>
      </c>
      <c r="U640" s="105" t="str">
        <f>IF(HLOOKUP($BT640,Prisudvikling!$CC$7:$KP$63,U$3)&gt;0,HLOOKUP($BT640,Prisudvikling!$CC$7:$KP$63,U$3),"")</f>
        <v/>
      </c>
      <c r="V640" s="105" t="str">
        <f>IF(HLOOKUP($BT640,Prisudvikling!$CC$7:$KP$63,V$3)&gt;0,HLOOKUP($BT640,Prisudvikling!$CC$7:$KP$63,V$3),"")</f>
        <v/>
      </c>
      <c r="W640" s="105" t="str">
        <f>IF(HLOOKUP($BT640,Prisudvikling!$CC$7:$KP$63,W$3)&gt;0,HLOOKUP($BT640,Prisudvikling!$CC$7:$KP$63,W$3),"")</f>
        <v/>
      </c>
      <c r="X640" s="32" t="str">
        <f>IF(HLOOKUP($BT640,Prisudvikling!$CC$7:$KP$63,X$3)&gt;0,HLOOKUP($BT640,Prisudvikling!$CC$7:$KP$63,X$3),"")</f>
        <v/>
      </c>
      <c r="Y640" s="32" t="str">
        <f>IF(HLOOKUP($BT640,Prisudvikling!$CC$7:$KP$63,Y$3)&gt;0,HLOOKUP($BT640,Prisudvikling!$CC$7:$KP$63,Y$3),"")</f>
        <v/>
      </c>
      <c r="Z640" s="32" t="str">
        <f>IF(HLOOKUP($BT640,Prisudvikling!$CC$7:$KP$63,Z$3)&gt;0,HLOOKUP($BT640,Prisudvikling!$CC$7:$KP$63,Z$3),"")</f>
        <v/>
      </c>
      <c r="AA640" s="32" t="str">
        <f>IF(HLOOKUP($BT640,Prisudvikling!$CC$7:$KP$63,AA$3)&gt;0,HLOOKUP($BT640,Prisudvikling!$CC$7:$KP$63,AA$3),"")</f>
        <v/>
      </c>
      <c r="AB640" s="32" t="str">
        <f>IF(HLOOKUP($BT640,Prisudvikling!$CC$7:$KP$63,AB$3)&gt;0,HLOOKUP($BT640,Prisudvikling!$CC$7:$KP$63,AB$3),"")</f>
        <v/>
      </c>
      <c r="AC640" s="32" t="str">
        <f>IF(HLOOKUP($BT640,Prisudvikling!$CC$7:$KP$63,AC$3)&gt;0,HLOOKUP($BT640,Prisudvikling!$CC$7:$KP$63,AC$3),"")</f>
        <v/>
      </c>
      <c r="AD640" s="32" t="str">
        <f>IF(HLOOKUP($BT640,Prisudvikling!$CC$7:$KP$63,AD$3)&gt;0,HLOOKUP($BT640,Prisudvikling!$CC$7:$KP$63,AD$3),"")</f>
        <v/>
      </c>
      <c r="AE640" s="32" t="str">
        <f>IF(HLOOKUP($BT640,Prisudvikling!$CC$7:$KP$63,AE$3)&gt;0,HLOOKUP($BT640,Prisudvikling!$CC$7:$KP$63,AE$3),"")</f>
        <v/>
      </c>
      <c r="AF640" s="32" t="str">
        <f>IF(HLOOKUP($BT640,Prisudvikling!$CC$7:$KP$63,AF$3)&gt;0,HLOOKUP($BT640,Prisudvikling!$CC$7:$KP$63,AF$3),"")</f>
        <v xml:space="preserve"> </v>
      </c>
      <c r="AG640" s="32" t="str">
        <f>IF(HLOOKUP($BT640,Prisudvikling!$CC$7:$KP$63,AG$3)&gt;0,HLOOKUP($BT640,Prisudvikling!$CC$7:$KP$63,AG$3),"")</f>
        <v xml:space="preserve"> </v>
      </c>
      <c r="AH640" s="32" t="str">
        <f>IF(HLOOKUP($BT640,Prisudvikling!$CC$7:$KP$63,AH$3)&gt;0,HLOOKUP($BT640,Prisudvikling!$CC$7:$KP$63,AH$3),"")</f>
        <v xml:space="preserve"> </v>
      </c>
      <c r="AI640" s="32" t="str">
        <f>IF(HLOOKUP($BT640,Prisudvikling!$CC$7:$KP$63,AI$3)&gt;0,HLOOKUP($BT640,Prisudvikling!$CC$7:$KP$63,AI$3),"")</f>
        <v xml:space="preserve"> </v>
      </c>
      <c r="AJ640" s="32" t="str">
        <f>IF(HLOOKUP($BT640,Prisudvikling!$CC$7:$KP$63,AJ$3)&gt;0,HLOOKUP($BT640,Prisudvikling!$CC$7:$KP$63,AJ$3),"")</f>
        <v xml:space="preserve"> </v>
      </c>
      <c r="AK640" s="32" t="str">
        <f>IF(HLOOKUP($BT640,Prisudvikling!$CC$7:$KP$63,AK$3)&gt;0,HLOOKUP($BT640,Prisudvikling!$CC$7:$KP$63,AK$3),"")</f>
        <v xml:space="preserve"> </v>
      </c>
      <c r="AL640" s="32" t="str">
        <f>IF(HLOOKUP($BT640,Prisudvikling!$CC$7:$KP$63,AL$3)&gt;0,HLOOKUP($BT640,Prisudvikling!$CC$7:$KP$63,AL$3),"")</f>
        <v/>
      </c>
      <c r="AM640" s="32" t="str">
        <f>IF(HLOOKUP($BT640,Prisudvikling!$CC$7:$KP$63,AM$3)&gt;0,HLOOKUP($BT640,Prisudvikling!$CC$7:$KP$63,AM$3),"")</f>
        <v/>
      </c>
      <c r="AN640" s="113" t="str">
        <f>IF(HLOOKUP($BT640,Prisudvikling!$CC$7:$KP$63,AN$3)&gt;0,HLOOKUP($BT640,Prisudvikling!$CC$7:$KP$63,AN$3),"")</f>
        <v/>
      </c>
      <c r="AO640" s="113" t="str">
        <f>IF(HLOOKUP($BT640,Prisudvikling!$CC$7:$KP$63,AO$3)&gt;0,HLOOKUP($BT640,Prisudvikling!$CC$7:$KP$63,AO$3),"")</f>
        <v xml:space="preserve"> </v>
      </c>
      <c r="AP640" s="113" t="str">
        <f>IF(HLOOKUP($BT640,Prisudvikling!$CC$7:$KP$63,AP$3)&gt;0,HLOOKUP($BT640,Prisudvikling!$CC$7:$KP$63,AP$3),"")</f>
        <v/>
      </c>
      <c r="AQ640" s="113" t="str">
        <f>IF(HLOOKUP($BT640,Prisudvikling!$CC$7:$KP$63,AQ$3)&gt;0,HLOOKUP($BT640,Prisudvikling!$CC$7:$KP$63,AQ$3),"")</f>
        <v/>
      </c>
      <c r="AR640" s="113" t="str">
        <f>IF(HLOOKUP($BT640,Prisudvikling!$CC$7:$KP$63,AR$3)&gt;0,HLOOKUP($BT640,Prisudvikling!$CC$7:$KP$63,AR$3),"")</f>
        <v xml:space="preserve"> </v>
      </c>
      <c r="AS640" s="113" t="str">
        <f>IF(HLOOKUP($BT640,Prisudvikling!$CC$7:$KP$63,AS$3)&gt;0,HLOOKUP($BT640,Prisudvikling!$CC$7:$KP$63,AS$3),"")</f>
        <v/>
      </c>
      <c r="AT640" s="113" t="str">
        <f>IF(HLOOKUP($BT640,Prisudvikling!$CC$7:$KP$63,AT$3)&gt;0,HLOOKUP($BT640,Prisudvikling!$CC$7:$KP$63,AT$3),"")</f>
        <v/>
      </c>
      <c r="AU640" s="113" t="str">
        <f>IF(HLOOKUP($BT640,Prisudvikling!$CC$7:$KP$63,AU$3)&gt;0,HLOOKUP($BT640,Prisudvikling!$CC$7:$KP$63,AU$3),"")</f>
        <v xml:space="preserve"> </v>
      </c>
      <c r="AV640" s="113" t="str">
        <f>IF(HLOOKUP($BT640,Prisudvikling!$CC$7:$KP$63,AV$3)&gt;0,HLOOKUP($BT640,Prisudvikling!$CC$7:$KP$63,AV$3),"")</f>
        <v/>
      </c>
      <c r="AW640" s="113" t="str">
        <f>IF(HLOOKUP($BT640,Prisudvikling!$CC$7:$KP$63,AW$3)&gt;0,HLOOKUP($BT640,Prisudvikling!$CC$7:$KP$63,AW$3),"")</f>
        <v/>
      </c>
      <c r="AX640" s="113" t="str">
        <f>IF(HLOOKUP($BT640,Prisudvikling!$CC$7:$KP$63,AX$3)&gt;0,HLOOKUP($BT640,Prisudvikling!$CC$7:$KP$63,AX$3),"")</f>
        <v xml:space="preserve"> </v>
      </c>
      <c r="BT640">
        <f t="shared" si="34"/>
        <v>317</v>
      </c>
    </row>
    <row r="641" spans="1:72" x14ac:dyDescent="0.2">
      <c r="A641" s="82">
        <f>IF(HLOOKUP($BT641,Prisudvikling!$CC$7:$KP$63,D$3)&gt;0,YEAR(C641),0)</f>
        <v>0</v>
      </c>
      <c r="B641" s="82">
        <f>IF(HLOOKUP($BT641,Prisudvikling!$CC$7:$KP$63,D$3)&gt;0,MONTH(C641),0)</f>
        <v>0</v>
      </c>
      <c r="C641" s="65" t="str">
        <f>IF(HLOOKUP($BT641,Prisudvikling!$CC$7:$KP$63,D$3)&gt;0,HLOOKUP($BT641,Prisudvikling!$CC$7:$KP$63,C$3),"")</f>
        <v/>
      </c>
      <c r="D641" s="105" t="str">
        <f>IF(HLOOKUP($BT641,Prisudvikling!$CC$7:$KP$63,D$3)&gt;0,HLOOKUP($BT641,Prisudvikling!$CC$7:$KP$63,D$3),"")</f>
        <v/>
      </c>
      <c r="E641" s="105" t="str">
        <f>IF(HLOOKUP($BT641,Prisudvikling!$CC$7:$KP$63,E$3)&gt;0,HLOOKUP($BT641,Prisudvikling!$CC$7:$KP$63,E$3),"")</f>
        <v/>
      </c>
      <c r="F641" s="105" t="str">
        <f>IF(HLOOKUP($BT641,Prisudvikling!$CC$7:$KP$63,F$3)&gt;0,HLOOKUP($BT641,Prisudvikling!$CC$7:$KP$63,F$3),"")</f>
        <v/>
      </c>
      <c r="G641" s="105" t="str">
        <f>IF(HLOOKUP($BT641,Prisudvikling!$CC$7:$KP$63,G$3)&gt;0,HLOOKUP($BT641,Prisudvikling!$CC$7:$KP$63,G$3),"")</f>
        <v/>
      </c>
      <c r="H641" s="105" t="str">
        <f>IF(HLOOKUP($BT641,Prisudvikling!$CC$7:$KP$63,H$3)&gt;0,HLOOKUP($BT641,Prisudvikling!$CC$7:$KP$63,H$3),"")</f>
        <v/>
      </c>
      <c r="I641" s="105" t="str">
        <f>IF(HLOOKUP($BT641,Prisudvikling!$CC$7:$KP$63,I$3)&gt;0,HLOOKUP($BT641,Prisudvikling!$CC$7:$KP$63,I$3),"")</f>
        <v/>
      </c>
      <c r="J641" s="105" t="str">
        <f>IF(HLOOKUP($BT641,Prisudvikling!$CC$7:$KP$63,J$3)&gt;0,HLOOKUP($BT641,Prisudvikling!$CC$7:$KP$63,J$3),"")</f>
        <v/>
      </c>
      <c r="K641" s="105" t="str">
        <f>IF(HLOOKUP($BT641,Prisudvikling!$CC$7:$KP$63,K$3)&gt;0,HLOOKUP($BT641,Prisudvikling!$CC$7:$KP$63,K$3),"")</f>
        <v/>
      </c>
      <c r="L641" s="105" t="str">
        <f>IF(HLOOKUP($BT641,Prisudvikling!$CC$7:$KP$63,L$3)&gt;0,HLOOKUP($BT641,Prisudvikling!$CC$7:$KP$63,L$3),"")</f>
        <v/>
      </c>
      <c r="M641" s="105" t="str">
        <f>IF(HLOOKUP($BT641,Prisudvikling!$CC$7:$KP$63,M$3)&gt;0,HLOOKUP($BT641,Prisudvikling!$CC$7:$KP$63,M$3),"")</f>
        <v/>
      </c>
      <c r="N641" s="105" t="str">
        <f>IF(HLOOKUP($BT641,Prisudvikling!$CC$7:$KP$63,N$3)&gt;0,HLOOKUP($BT641,Prisudvikling!$CC$7:$KP$63,N$3),"")</f>
        <v/>
      </c>
      <c r="O641" s="105" t="str">
        <f>IF(HLOOKUP($BT641,Prisudvikling!$CC$7:$KP$63,O$3)&gt;0,HLOOKUP($BT641,Prisudvikling!$CC$7:$KP$63,O$3),"")</f>
        <v/>
      </c>
      <c r="P641" s="105" t="str">
        <f>IF(HLOOKUP($BT641,Prisudvikling!$CC$7:$KP$63,P$3)&gt;0,HLOOKUP($BT641,Prisudvikling!$CC$7:$KP$63,P$3),"")</f>
        <v/>
      </c>
      <c r="Q641" s="105" t="str">
        <f>IF(HLOOKUP($BT641,Prisudvikling!$CC$7:$KP$63,Q$3)&gt;0,HLOOKUP($BT641,Prisudvikling!$CC$7:$KP$63,Q$3),"")</f>
        <v/>
      </c>
      <c r="R641" s="105" t="str">
        <f>IF(HLOOKUP($BT641,Prisudvikling!$CC$7:$KP$63,R$3)&gt;0,HLOOKUP($BT641,Prisudvikling!$CC$7:$KP$63,R$3),"")</f>
        <v/>
      </c>
      <c r="S641" s="105" t="str">
        <f>IF(HLOOKUP($BT641,Prisudvikling!$CC$7:$KP$63,S$3)&gt;0,HLOOKUP($BT641,Prisudvikling!$CC$7:$KP$63,S$3),"")</f>
        <v/>
      </c>
      <c r="T641" s="105" t="str">
        <f>IF(HLOOKUP($BT641,Prisudvikling!$CC$7:$KP$63,T$3)&gt;0,HLOOKUP($BT641,Prisudvikling!$CC$7:$KP$63,T$3),"")</f>
        <v/>
      </c>
      <c r="U641" s="105" t="str">
        <f>IF(HLOOKUP($BT641,Prisudvikling!$CC$7:$KP$63,U$3)&gt;0,HLOOKUP($BT641,Prisudvikling!$CC$7:$KP$63,U$3),"")</f>
        <v/>
      </c>
      <c r="V641" s="105" t="str">
        <f>IF(HLOOKUP($BT641,Prisudvikling!$CC$7:$KP$63,V$3)&gt;0,HLOOKUP($BT641,Prisudvikling!$CC$7:$KP$63,V$3),"")</f>
        <v/>
      </c>
      <c r="W641" s="105" t="str">
        <f>IF(HLOOKUP($BT641,Prisudvikling!$CC$7:$KP$63,W$3)&gt;0,HLOOKUP($BT641,Prisudvikling!$CC$7:$KP$63,W$3),"")</f>
        <v/>
      </c>
      <c r="X641" s="32" t="str">
        <f>IF(HLOOKUP($BT641,Prisudvikling!$CC$7:$KP$63,X$3)&gt;0,HLOOKUP($BT641,Prisudvikling!$CC$7:$KP$63,X$3),"")</f>
        <v/>
      </c>
      <c r="Y641" s="32" t="str">
        <f>IF(HLOOKUP($BT641,Prisudvikling!$CC$7:$KP$63,Y$3)&gt;0,HLOOKUP($BT641,Prisudvikling!$CC$7:$KP$63,Y$3),"")</f>
        <v/>
      </c>
      <c r="Z641" s="32" t="str">
        <f>IF(HLOOKUP($BT641,Prisudvikling!$CC$7:$KP$63,Z$3)&gt;0,HLOOKUP($BT641,Prisudvikling!$CC$7:$KP$63,Z$3),"")</f>
        <v/>
      </c>
      <c r="AA641" s="32" t="str">
        <f>IF(HLOOKUP($BT641,Prisudvikling!$CC$7:$KP$63,AA$3)&gt;0,HLOOKUP($BT641,Prisudvikling!$CC$7:$KP$63,AA$3),"")</f>
        <v/>
      </c>
      <c r="AB641" s="32" t="str">
        <f>IF(HLOOKUP($BT641,Prisudvikling!$CC$7:$KP$63,AB$3)&gt;0,HLOOKUP($BT641,Prisudvikling!$CC$7:$KP$63,AB$3),"")</f>
        <v/>
      </c>
      <c r="AC641" s="32" t="str">
        <f>IF(HLOOKUP($BT641,Prisudvikling!$CC$7:$KP$63,AC$3)&gt;0,HLOOKUP($BT641,Prisudvikling!$CC$7:$KP$63,AC$3),"")</f>
        <v/>
      </c>
      <c r="AD641" s="32" t="str">
        <f>IF(HLOOKUP($BT641,Prisudvikling!$CC$7:$KP$63,AD$3)&gt;0,HLOOKUP($BT641,Prisudvikling!$CC$7:$KP$63,AD$3),"")</f>
        <v/>
      </c>
      <c r="AE641" s="32" t="str">
        <f>IF(HLOOKUP($BT641,Prisudvikling!$CC$7:$KP$63,AE$3)&gt;0,HLOOKUP($BT641,Prisudvikling!$CC$7:$KP$63,AE$3),"")</f>
        <v/>
      </c>
      <c r="AF641" s="32" t="str">
        <f>IF(HLOOKUP($BT641,Prisudvikling!$CC$7:$KP$63,AF$3)&gt;0,HLOOKUP($BT641,Prisudvikling!$CC$7:$KP$63,AF$3),"")</f>
        <v xml:space="preserve"> </v>
      </c>
      <c r="AG641" s="32" t="str">
        <f>IF(HLOOKUP($BT641,Prisudvikling!$CC$7:$KP$63,AG$3)&gt;0,HLOOKUP($BT641,Prisudvikling!$CC$7:$KP$63,AG$3),"")</f>
        <v xml:space="preserve"> </v>
      </c>
      <c r="AH641" s="32" t="str">
        <f>IF(HLOOKUP($BT641,Prisudvikling!$CC$7:$KP$63,AH$3)&gt;0,HLOOKUP($BT641,Prisudvikling!$CC$7:$KP$63,AH$3),"")</f>
        <v xml:space="preserve"> </v>
      </c>
      <c r="AI641" s="32" t="str">
        <f>IF(HLOOKUP($BT641,Prisudvikling!$CC$7:$KP$63,AI$3)&gt;0,HLOOKUP($BT641,Prisudvikling!$CC$7:$KP$63,AI$3),"")</f>
        <v xml:space="preserve"> </v>
      </c>
      <c r="AJ641" s="32" t="str">
        <f>IF(HLOOKUP($BT641,Prisudvikling!$CC$7:$KP$63,AJ$3)&gt;0,HLOOKUP($BT641,Prisudvikling!$CC$7:$KP$63,AJ$3),"")</f>
        <v xml:space="preserve"> </v>
      </c>
      <c r="AK641" s="32" t="str">
        <f>IF(HLOOKUP($BT641,Prisudvikling!$CC$7:$KP$63,AK$3)&gt;0,HLOOKUP($BT641,Prisudvikling!$CC$7:$KP$63,AK$3),"")</f>
        <v xml:space="preserve"> </v>
      </c>
      <c r="AL641" s="32" t="str">
        <f>IF(HLOOKUP($BT641,Prisudvikling!$CC$7:$KP$63,AL$3)&gt;0,HLOOKUP($BT641,Prisudvikling!$CC$7:$KP$63,AL$3),"")</f>
        <v/>
      </c>
      <c r="AM641" s="32" t="str">
        <f>IF(HLOOKUP($BT641,Prisudvikling!$CC$7:$KP$63,AM$3)&gt;0,HLOOKUP($BT641,Prisudvikling!$CC$7:$KP$63,AM$3),"")</f>
        <v/>
      </c>
      <c r="AN641" s="113" t="str">
        <f>IF(HLOOKUP($BT641,Prisudvikling!$CC$7:$KP$63,AN$3)&gt;0,HLOOKUP($BT641,Prisudvikling!$CC$7:$KP$63,AN$3),"")</f>
        <v/>
      </c>
      <c r="AO641" s="113" t="str">
        <f>IF(HLOOKUP($BT641,Prisudvikling!$CC$7:$KP$63,AO$3)&gt;0,HLOOKUP($BT641,Prisudvikling!$CC$7:$KP$63,AO$3),"")</f>
        <v xml:space="preserve"> </v>
      </c>
      <c r="AP641" s="113" t="str">
        <f>IF(HLOOKUP($BT641,Prisudvikling!$CC$7:$KP$63,AP$3)&gt;0,HLOOKUP($BT641,Prisudvikling!$CC$7:$KP$63,AP$3),"")</f>
        <v/>
      </c>
      <c r="AQ641" s="113" t="str">
        <f>IF(HLOOKUP($BT641,Prisudvikling!$CC$7:$KP$63,AQ$3)&gt;0,HLOOKUP($BT641,Prisudvikling!$CC$7:$KP$63,AQ$3),"")</f>
        <v/>
      </c>
      <c r="AR641" s="113" t="str">
        <f>IF(HLOOKUP($BT641,Prisudvikling!$CC$7:$KP$63,AR$3)&gt;0,HLOOKUP($BT641,Prisudvikling!$CC$7:$KP$63,AR$3),"")</f>
        <v xml:space="preserve"> </v>
      </c>
      <c r="AS641" s="113" t="str">
        <f>IF(HLOOKUP($BT641,Prisudvikling!$CC$7:$KP$63,AS$3)&gt;0,HLOOKUP($BT641,Prisudvikling!$CC$7:$KP$63,AS$3),"")</f>
        <v/>
      </c>
      <c r="AT641" s="113" t="str">
        <f>IF(HLOOKUP($BT641,Prisudvikling!$CC$7:$KP$63,AT$3)&gt;0,HLOOKUP($BT641,Prisudvikling!$CC$7:$KP$63,AT$3),"")</f>
        <v/>
      </c>
      <c r="AU641" s="113" t="str">
        <f>IF(HLOOKUP($BT641,Prisudvikling!$CC$7:$KP$63,AU$3)&gt;0,HLOOKUP($BT641,Prisudvikling!$CC$7:$KP$63,AU$3),"")</f>
        <v xml:space="preserve"> </v>
      </c>
      <c r="AV641" s="113" t="str">
        <f>IF(HLOOKUP($BT641,Prisudvikling!$CC$7:$KP$63,AV$3)&gt;0,HLOOKUP($BT641,Prisudvikling!$CC$7:$KP$63,AV$3),"")</f>
        <v/>
      </c>
      <c r="AW641" s="113" t="str">
        <f>IF(HLOOKUP($BT641,Prisudvikling!$CC$7:$KP$63,AW$3)&gt;0,HLOOKUP($BT641,Prisudvikling!$CC$7:$KP$63,AW$3),"")</f>
        <v/>
      </c>
      <c r="AX641" s="113" t="str">
        <f>IF(HLOOKUP($BT641,Prisudvikling!$CC$7:$KP$63,AX$3)&gt;0,HLOOKUP($BT641,Prisudvikling!$CC$7:$KP$63,AX$3),"")</f>
        <v xml:space="preserve"> </v>
      </c>
      <c r="BT641">
        <f t="shared" si="34"/>
        <v>318</v>
      </c>
    </row>
    <row r="642" spans="1:72" x14ac:dyDescent="0.2">
      <c r="A642" s="82">
        <f>IF(HLOOKUP($BT642,Prisudvikling!$CC$7:$KP$63,D$3)&gt;0,YEAR(C642),0)</f>
        <v>0</v>
      </c>
      <c r="B642" s="82">
        <f>IF(HLOOKUP($BT642,Prisudvikling!$CC$7:$KP$63,D$3)&gt;0,MONTH(C642),0)</f>
        <v>0</v>
      </c>
      <c r="C642" s="65" t="str">
        <f>IF(HLOOKUP($BT642,Prisudvikling!$CC$7:$KP$63,D$3)&gt;0,HLOOKUP($BT642,Prisudvikling!$CC$7:$KP$63,C$3),"")</f>
        <v/>
      </c>
      <c r="D642" s="105" t="str">
        <f>IF(HLOOKUP($BT642,Prisudvikling!$CC$7:$KP$63,D$3)&gt;0,HLOOKUP($BT642,Prisudvikling!$CC$7:$KP$63,D$3),"")</f>
        <v/>
      </c>
      <c r="E642" s="105" t="str">
        <f>IF(HLOOKUP($BT642,Prisudvikling!$CC$7:$KP$63,E$3)&gt;0,HLOOKUP($BT642,Prisudvikling!$CC$7:$KP$63,E$3),"")</f>
        <v/>
      </c>
      <c r="F642" s="105" t="str">
        <f>IF(HLOOKUP($BT642,Prisudvikling!$CC$7:$KP$63,F$3)&gt;0,HLOOKUP($BT642,Prisudvikling!$CC$7:$KP$63,F$3),"")</f>
        <v/>
      </c>
      <c r="G642" s="105" t="str">
        <f>IF(HLOOKUP($BT642,Prisudvikling!$CC$7:$KP$63,G$3)&gt;0,HLOOKUP($BT642,Prisudvikling!$CC$7:$KP$63,G$3),"")</f>
        <v/>
      </c>
      <c r="H642" s="105" t="str">
        <f>IF(HLOOKUP($BT642,Prisudvikling!$CC$7:$KP$63,H$3)&gt;0,HLOOKUP($BT642,Prisudvikling!$CC$7:$KP$63,H$3),"")</f>
        <v/>
      </c>
      <c r="I642" s="105" t="str">
        <f>IF(HLOOKUP($BT642,Prisudvikling!$CC$7:$KP$63,I$3)&gt;0,HLOOKUP($BT642,Prisudvikling!$CC$7:$KP$63,I$3),"")</f>
        <v/>
      </c>
      <c r="J642" s="105" t="str">
        <f>IF(HLOOKUP($BT642,Prisudvikling!$CC$7:$KP$63,J$3)&gt;0,HLOOKUP($BT642,Prisudvikling!$CC$7:$KP$63,J$3),"")</f>
        <v/>
      </c>
      <c r="K642" s="105" t="str">
        <f>IF(HLOOKUP($BT642,Prisudvikling!$CC$7:$KP$63,K$3)&gt;0,HLOOKUP($BT642,Prisudvikling!$CC$7:$KP$63,K$3),"")</f>
        <v/>
      </c>
      <c r="L642" s="105" t="str">
        <f>IF(HLOOKUP($BT642,Prisudvikling!$CC$7:$KP$63,L$3)&gt;0,HLOOKUP($BT642,Prisudvikling!$CC$7:$KP$63,L$3),"")</f>
        <v/>
      </c>
      <c r="M642" s="105" t="str">
        <f>IF(HLOOKUP($BT642,Prisudvikling!$CC$7:$KP$63,M$3)&gt;0,HLOOKUP($BT642,Prisudvikling!$CC$7:$KP$63,M$3),"")</f>
        <v/>
      </c>
      <c r="N642" s="105" t="str">
        <f>IF(HLOOKUP($BT642,Prisudvikling!$CC$7:$KP$63,N$3)&gt;0,HLOOKUP($BT642,Prisudvikling!$CC$7:$KP$63,N$3),"")</f>
        <v/>
      </c>
      <c r="O642" s="105" t="str">
        <f>IF(HLOOKUP($BT642,Prisudvikling!$CC$7:$KP$63,O$3)&gt;0,HLOOKUP($BT642,Prisudvikling!$CC$7:$KP$63,O$3),"")</f>
        <v/>
      </c>
      <c r="P642" s="105" t="str">
        <f>IF(HLOOKUP($BT642,Prisudvikling!$CC$7:$KP$63,P$3)&gt;0,HLOOKUP($BT642,Prisudvikling!$CC$7:$KP$63,P$3),"")</f>
        <v/>
      </c>
      <c r="Q642" s="105" t="str">
        <f>IF(HLOOKUP($BT642,Prisudvikling!$CC$7:$KP$63,Q$3)&gt;0,HLOOKUP($BT642,Prisudvikling!$CC$7:$KP$63,Q$3),"")</f>
        <v/>
      </c>
      <c r="R642" s="105" t="str">
        <f>IF(HLOOKUP($BT642,Prisudvikling!$CC$7:$KP$63,R$3)&gt;0,HLOOKUP($BT642,Prisudvikling!$CC$7:$KP$63,R$3),"")</f>
        <v/>
      </c>
      <c r="S642" s="105" t="str">
        <f>IF(HLOOKUP($BT642,Prisudvikling!$CC$7:$KP$63,S$3)&gt;0,HLOOKUP($BT642,Prisudvikling!$CC$7:$KP$63,S$3),"")</f>
        <v/>
      </c>
      <c r="T642" s="105" t="str">
        <f>IF(HLOOKUP($BT642,Prisudvikling!$CC$7:$KP$63,T$3)&gt;0,HLOOKUP($BT642,Prisudvikling!$CC$7:$KP$63,T$3),"")</f>
        <v/>
      </c>
      <c r="U642" s="105" t="str">
        <f>IF(HLOOKUP($BT642,Prisudvikling!$CC$7:$KP$63,U$3)&gt;0,HLOOKUP($BT642,Prisudvikling!$CC$7:$KP$63,U$3),"")</f>
        <v/>
      </c>
      <c r="V642" s="105" t="str">
        <f>IF(HLOOKUP($BT642,Prisudvikling!$CC$7:$KP$63,V$3)&gt;0,HLOOKUP($BT642,Prisudvikling!$CC$7:$KP$63,V$3),"")</f>
        <v/>
      </c>
      <c r="W642" s="105" t="str">
        <f>IF(HLOOKUP($BT642,Prisudvikling!$CC$7:$KP$63,W$3)&gt;0,HLOOKUP($BT642,Prisudvikling!$CC$7:$KP$63,W$3),"")</f>
        <v/>
      </c>
      <c r="X642" s="32" t="str">
        <f>IF(HLOOKUP($BT642,Prisudvikling!$CC$7:$KP$63,X$3)&gt;0,HLOOKUP($BT642,Prisudvikling!$CC$7:$KP$63,X$3),"")</f>
        <v/>
      </c>
      <c r="Y642" s="32" t="str">
        <f>IF(HLOOKUP($BT642,Prisudvikling!$CC$7:$KP$63,Y$3)&gt;0,HLOOKUP($BT642,Prisudvikling!$CC$7:$KP$63,Y$3),"")</f>
        <v/>
      </c>
      <c r="Z642" s="32" t="str">
        <f>IF(HLOOKUP($BT642,Prisudvikling!$CC$7:$KP$63,Z$3)&gt;0,HLOOKUP($BT642,Prisudvikling!$CC$7:$KP$63,Z$3),"")</f>
        <v/>
      </c>
      <c r="AA642" s="32" t="str">
        <f>IF(HLOOKUP($BT642,Prisudvikling!$CC$7:$KP$63,AA$3)&gt;0,HLOOKUP($BT642,Prisudvikling!$CC$7:$KP$63,AA$3),"")</f>
        <v/>
      </c>
      <c r="AB642" s="32" t="str">
        <f>IF(HLOOKUP($BT642,Prisudvikling!$CC$7:$KP$63,AB$3)&gt;0,HLOOKUP($BT642,Prisudvikling!$CC$7:$KP$63,AB$3),"")</f>
        <v/>
      </c>
      <c r="AC642" s="32" t="str">
        <f>IF(HLOOKUP($BT642,Prisudvikling!$CC$7:$KP$63,AC$3)&gt;0,HLOOKUP($BT642,Prisudvikling!$CC$7:$KP$63,AC$3),"")</f>
        <v/>
      </c>
      <c r="AD642" s="32" t="str">
        <f>IF(HLOOKUP($BT642,Prisudvikling!$CC$7:$KP$63,AD$3)&gt;0,HLOOKUP($BT642,Prisudvikling!$CC$7:$KP$63,AD$3),"")</f>
        <v/>
      </c>
      <c r="AE642" s="32" t="str">
        <f>IF(HLOOKUP($BT642,Prisudvikling!$CC$7:$KP$63,AE$3)&gt;0,HLOOKUP($BT642,Prisudvikling!$CC$7:$KP$63,AE$3),"")</f>
        <v/>
      </c>
      <c r="AF642" s="32" t="str">
        <f>IF(HLOOKUP($BT642,Prisudvikling!$CC$7:$KP$63,AF$3)&gt;0,HLOOKUP($BT642,Prisudvikling!$CC$7:$KP$63,AF$3),"")</f>
        <v xml:space="preserve"> </v>
      </c>
      <c r="AG642" s="32" t="str">
        <f>IF(HLOOKUP($BT642,Prisudvikling!$CC$7:$KP$63,AG$3)&gt;0,HLOOKUP($BT642,Prisudvikling!$CC$7:$KP$63,AG$3),"")</f>
        <v xml:space="preserve"> </v>
      </c>
      <c r="AH642" s="32" t="str">
        <f>IF(HLOOKUP($BT642,Prisudvikling!$CC$7:$KP$63,AH$3)&gt;0,HLOOKUP($BT642,Prisudvikling!$CC$7:$KP$63,AH$3),"")</f>
        <v xml:space="preserve"> </v>
      </c>
      <c r="AI642" s="32" t="str">
        <f>IF(HLOOKUP($BT642,Prisudvikling!$CC$7:$KP$63,AI$3)&gt;0,HLOOKUP($BT642,Prisudvikling!$CC$7:$KP$63,AI$3),"")</f>
        <v xml:space="preserve"> </v>
      </c>
      <c r="AJ642" s="32" t="str">
        <f>IF(HLOOKUP($BT642,Prisudvikling!$CC$7:$KP$63,AJ$3)&gt;0,HLOOKUP($BT642,Prisudvikling!$CC$7:$KP$63,AJ$3),"")</f>
        <v xml:space="preserve"> </v>
      </c>
      <c r="AK642" s="32" t="str">
        <f>IF(HLOOKUP($BT642,Prisudvikling!$CC$7:$KP$63,AK$3)&gt;0,HLOOKUP($BT642,Prisudvikling!$CC$7:$KP$63,AK$3),"")</f>
        <v xml:space="preserve"> </v>
      </c>
      <c r="AL642" s="32" t="str">
        <f>IF(HLOOKUP($BT642,Prisudvikling!$CC$7:$KP$63,AL$3)&gt;0,HLOOKUP($BT642,Prisudvikling!$CC$7:$KP$63,AL$3),"")</f>
        <v/>
      </c>
      <c r="AM642" s="32" t="str">
        <f>IF(HLOOKUP($BT642,Prisudvikling!$CC$7:$KP$63,AM$3)&gt;0,HLOOKUP($BT642,Prisudvikling!$CC$7:$KP$63,AM$3),"")</f>
        <v/>
      </c>
      <c r="AN642" s="113" t="str">
        <f>IF(HLOOKUP($BT642,Prisudvikling!$CC$7:$KP$63,AN$3)&gt;0,HLOOKUP($BT642,Prisudvikling!$CC$7:$KP$63,AN$3),"")</f>
        <v/>
      </c>
      <c r="AO642" s="113" t="str">
        <f>IF(HLOOKUP($BT642,Prisudvikling!$CC$7:$KP$63,AO$3)&gt;0,HLOOKUP($BT642,Prisudvikling!$CC$7:$KP$63,AO$3),"")</f>
        <v xml:space="preserve"> </v>
      </c>
      <c r="AP642" s="113" t="str">
        <f>IF(HLOOKUP($BT642,Prisudvikling!$CC$7:$KP$63,AP$3)&gt;0,HLOOKUP($BT642,Prisudvikling!$CC$7:$KP$63,AP$3),"")</f>
        <v/>
      </c>
      <c r="AQ642" s="113" t="str">
        <f>IF(HLOOKUP($BT642,Prisudvikling!$CC$7:$KP$63,AQ$3)&gt;0,HLOOKUP($BT642,Prisudvikling!$CC$7:$KP$63,AQ$3),"")</f>
        <v/>
      </c>
      <c r="AR642" s="113" t="str">
        <f>IF(HLOOKUP($BT642,Prisudvikling!$CC$7:$KP$63,AR$3)&gt;0,HLOOKUP($BT642,Prisudvikling!$CC$7:$KP$63,AR$3),"")</f>
        <v xml:space="preserve"> </v>
      </c>
      <c r="AS642" s="113" t="str">
        <f>IF(HLOOKUP($BT642,Prisudvikling!$CC$7:$KP$63,AS$3)&gt;0,HLOOKUP($BT642,Prisudvikling!$CC$7:$KP$63,AS$3),"")</f>
        <v/>
      </c>
      <c r="AT642" s="113" t="str">
        <f>IF(HLOOKUP($BT642,Prisudvikling!$CC$7:$KP$63,AT$3)&gt;0,HLOOKUP($BT642,Prisudvikling!$CC$7:$KP$63,AT$3),"")</f>
        <v/>
      </c>
      <c r="AU642" s="113" t="str">
        <f>IF(HLOOKUP($BT642,Prisudvikling!$CC$7:$KP$63,AU$3)&gt;0,HLOOKUP($BT642,Prisudvikling!$CC$7:$KP$63,AU$3),"")</f>
        <v xml:space="preserve"> </v>
      </c>
      <c r="AV642" s="113" t="str">
        <f>IF(HLOOKUP($BT642,Prisudvikling!$CC$7:$KP$63,AV$3)&gt;0,HLOOKUP($BT642,Prisudvikling!$CC$7:$KP$63,AV$3),"")</f>
        <v/>
      </c>
      <c r="AW642" s="113" t="str">
        <f>IF(HLOOKUP($BT642,Prisudvikling!$CC$7:$KP$63,AW$3)&gt;0,HLOOKUP($BT642,Prisudvikling!$CC$7:$KP$63,AW$3),"")</f>
        <v/>
      </c>
      <c r="AX642" s="113" t="str">
        <f>IF(HLOOKUP($BT642,Prisudvikling!$CC$7:$KP$63,AX$3)&gt;0,HLOOKUP($BT642,Prisudvikling!$CC$7:$KP$63,AX$3),"")</f>
        <v xml:space="preserve"> </v>
      </c>
      <c r="BT642">
        <f t="shared" si="34"/>
        <v>319</v>
      </c>
    </row>
    <row r="643" spans="1:72" x14ac:dyDescent="0.2">
      <c r="A643" s="82">
        <f>IF(HLOOKUP($BT643,Prisudvikling!$CC$7:$KP$63,D$3)&gt;0,YEAR(C643),0)</f>
        <v>0</v>
      </c>
      <c r="B643" s="82">
        <f>IF(HLOOKUP($BT643,Prisudvikling!$CC$7:$KP$63,D$3)&gt;0,MONTH(C643),0)</f>
        <v>0</v>
      </c>
      <c r="C643" s="65" t="str">
        <f>IF(HLOOKUP($BT643,Prisudvikling!$CC$7:$KP$63,D$3)&gt;0,HLOOKUP($BT643,Prisudvikling!$CC$7:$KP$63,C$3),"")</f>
        <v/>
      </c>
      <c r="D643" s="105" t="str">
        <f>IF(HLOOKUP($BT643,Prisudvikling!$CC$7:$KP$63,D$3)&gt;0,HLOOKUP($BT643,Prisudvikling!$CC$7:$KP$63,D$3),"")</f>
        <v/>
      </c>
      <c r="E643" s="105" t="str">
        <f>IF(HLOOKUP($BT643,Prisudvikling!$CC$7:$KP$63,E$3)&gt;0,HLOOKUP($BT643,Prisudvikling!$CC$7:$KP$63,E$3),"")</f>
        <v/>
      </c>
      <c r="F643" s="105" t="str">
        <f>IF(HLOOKUP($BT643,Prisudvikling!$CC$7:$KP$63,F$3)&gt;0,HLOOKUP($BT643,Prisudvikling!$CC$7:$KP$63,F$3),"")</f>
        <v/>
      </c>
      <c r="G643" s="105" t="str">
        <f>IF(HLOOKUP($BT643,Prisudvikling!$CC$7:$KP$63,G$3)&gt;0,HLOOKUP($BT643,Prisudvikling!$CC$7:$KP$63,G$3),"")</f>
        <v/>
      </c>
      <c r="H643" s="105" t="str">
        <f>IF(HLOOKUP($BT643,Prisudvikling!$CC$7:$KP$63,H$3)&gt;0,HLOOKUP($BT643,Prisudvikling!$CC$7:$KP$63,H$3),"")</f>
        <v/>
      </c>
      <c r="I643" s="105" t="str">
        <f>IF(HLOOKUP($BT643,Prisudvikling!$CC$7:$KP$63,I$3)&gt;0,HLOOKUP($BT643,Prisudvikling!$CC$7:$KP$63,I$3),"")</f>
        <v/>
      </c>
      <c r="J643" s="105" t="str">
        <f>IF(HLOOKUP($BT643,Prisudvikling!$CC$7:$KP$63,J$3)&gt;0,HLOOKUP($BT643,Prisudvikling!$CC$7:$KP$63,J$3),"")</f>
        <v/>
      </c>
      <c r="K643" s="105" t="str">
        <f>IF(HLOOKUP($BT643,Prisudvikling!$CC$7:$KP$63,K$3)&gt;0,HLOOKUP($BT643,Prisudvikling!$CC$7:$KP$63,K$3),"")</f>
        <v/>
      </c>
      <c r="L643" s="105" t="str">
        <f>IF(HLOOKUP($BT643,Prisudvikling!$CC$7:$KP$63,L$3)&gt;0,HLOOKUP($BT643,Prisudvikling!$CC$7:$KP$63,L$3),"")</f>
        <v/>
      </c>
      <c r="M643" s="105" t="str">
        <f>IF(HLOOKUP($BT643,Prisudvikling!$CC$7:$KP$63,M$3)&gt;0,HLOOKUP($BT643,Prisudvikling!$CC$7:$KP$63,M$3),"")</f>
        <v/>
      </c>
      <c r="N643" s="105" t="str">
        <f>IF(HLOOKUP($BT643,Prisudvikling!$CC$7:$KP$63,N$3)&gt;0,HLOOKUP($BT643,Prisudvikling!$CC$7:$KP$63,N$3),"")</f>
        <v/>
      </c>
      <c r="O643" s="105" t="str">
        <f>IF(HLOOKUP($BT643,Prisudvikling!$CC$7:$KP$63,O$3)&gt;0,HLOOKUP($BT643,Prisudvikling!$CC$7:$KP$63,O$3),"")</f>
        <v/>
      </c>
      <c r="P643" s="105" t="str">
        <f>IF(HLOOKUP($BT643,Prisudvikling!$CC$7:$KP$63,P$3)&gt;0,HLOOKUP($BT643,Prisudvikling!$CC$7:$KP$63,P$3),"")</f>
        <v/>
      </c>
      <c r="Q643" s="105" t="str">
        <f>IF(HLOOKUP($BT643,Prisudvikling!$CC$7:$KP$63,Q$3)&gt;0,HLOOKUP($BT643,Prisudvikling!$CC$7:$KP$63,Q$3),"")</f>
        <v/>
      </c>
      <c r="R643" s="105" t="str">
        <f>IF(HLOOKUP($BT643,Prisudvikling!$CC$7:$KP$63,R$3)&gt;0,HLOOKUP($BT643,Prisudvikling!$CC$7:$KP$63,R$3),"")</f>
        <v/>
      </c>
      <c r="S643" s="105" t="str">
        <f>IF(HLOOKUP($BT643,Prisudvikling!$CC$7:$KP$63,S$3)&gt;0,HLOOKUP($BT643,Prisudvikling!$CC$7:$KP$63,S$3),"")</f>
        <v/>
      </c>
      <c r="T643" s="105" t="str">
        <f>IF(HLOOKUP($BT643,Prisudvikling!$CC$7:$KP$63,T$3)&gt;0,HLOOKUP($BT643,Prisudvikling!$CC$7:$KP$63,T$3),"")</f>
        <v/>
      </c>
      <c r="U643" s="105" t="str">
        <f>IF(HLOOKUP($BT643,Prisudvikling!$CC$7:$KP$63,U$3)&gt;0,HLOOKUP($BT643,Prisudvikling!$CC$7:$KP$63,U$3),"")</f>
        <v/>
      </c>
      <c r="V643" s="105" t="str">
        <f>IF(HLOOKUP($BT643,Prisudvikling!$CC$7:$KP$63,V$3)&gt;0,HLOOKUP($BT643,Prisudvikling!$CC$7:$KP$63,V$3),"")</f>
        <v/>
      </c>
      <c r="W643" s="105" t="str">
        <f>IF(HLOOKUP($BT643,Prisudvikling!$CC$7:$KP$63,W$3)&gt;0,HLOOKUP($BT643,Prisudvikling!$CC$7:$KP$63,W$3),"")</f>
        <v/>
      </c>
      <c r="X643" s="32" t="str">
        <f>IF(HLOOKUP($BT643,Prisudvikling!$CC$7:$KP$63,X$3)&gt;0,HLOOKUP($BT643,Prisudvikling!$CC$7:$KP$63,X$3),"")</f>
        <v/>
      </c>
      <c r="Y643" s="32" t="str">
        <f>IF(HLOOKUP($BT643,Prisudvikling!$CC$7:$KP$63,Y$3)&gt;0,HLOOKUP($BT643,Prisudvikling!$CC$7:$KP$63,Y$3),"")</f>
        <v/>
      </c>
      <c r="Z643" s="32" t="str">
        <f>IF(HLOOKUP($BT643,Prisudvikling!$CC$7:$KP$63,Z$3)&gt;0,HLOOKUP($BT643,Prisudvikling!$CC$7:$KP$63,Z$3),"")</f>
        <v/>
      </c>
      <c r="AA643" s="32" t="str">
        <f>IF(HLOOKUP($BT643,Prisudvikling!$CC$7:$KP$63,AA$3)&gt;0,HLOOKUP($BT643,Prisudvikling!$CC$7:$KP$63,AA$3),"")</f>
        <v/>
      </c>
      <c r="AB643" s="32" t="str">
        <f>IF(HLOOKUP($BT643,Prisudvikling!$CC$7:$KP$63,AB$3)&gt;0,HLOOKUP($BT643,Prisudvikling!$CC$7:$KP$63,AB$3),"")</f>
        <v/>
      </c>
      <c r="AC643" s="32" t="str">
        <f>IF(HLOOKUP($BT643,Prisudvikling!$CC$7:$KP$63,AC$3)&gt;0,HLOOKUP($BT643,Prisudvikling!$CC$7:$KP$63,AC$3),"")</f>
        <v/>
      </c>
      <c r="AD643" s="32" t="str">
        <f>IF(HLOOKUP($BT643,Prisudvikling!$CC$7:$KP$63,AD$3)&gt;0,HLOOKUP($BT643,Prisudvikling!$CC$7:$KP$63,AD$3),"")</f>
        <v/>
      </c>
      <c r="AE643" s="32" t="str">
        <f>IF(HLOOKUP($BT643,Prisudvikling!$CC$7:$KP$63,AE$3)&gt;0,HLOOKUP($BT643,Prisudvikling!$CC$7:$KP$63,AE$3),"")</f>
        <v/>
      </c>
      <c r="AF643" s="32" t="str">
        <f>IF(HLOOKUP($BT643,Prisudvikling!$CC$7:$KP$63,AF$3)&gt;0,HLOOKUP($BT643,Prisudvikling!$CC$7:$KP$63,AF$3),"")</f>
        <v xml:space="preserve"> </v>
      </c>
      <c r="AG643" s="32" t="str">
        <f>IF(HLOOKUP($BT643,Prisudvikling!$CC$7:$KP$63,AG$3)&gt;0,HLOOKUP($BT643,Prisudvikling!$CC$7:$KP$63,AG$3),"")</f>
        <v xml:space="preserve"> </v>
      </c>
      <c r="AH643" s="32" t="str">
        <f>IF(HLOOKUP($BT643,Prisudvikling!$CC$7:$KP$63,AH$3)&gt;0,HLOOKUP($BT643,Prisudvikling!$CC$7:$KP$63,AH$3),"")</f>
        <v xml:space="preserve"> </v>
      </c>
      <c r="AI643" s="32" t="str">
        <f>IF(HLOOKUP($BT643,Prisudvikling!$CC$7:$KP$63,AI$3)&gt;0,HLOOKUP($BT643,Prisudvikling!$CC$7:$KP$63,AI$3),"")</f>
        <v xml:space="preserve"> </v>
      </c>
      <c r="AJ643" s="32" t="str">
        <f>IF(HLOOKUP($BT643,Prisudvikling!$CC$7:$KP$63,AJ$3)&gt;0,HLOOKUP($BT643,Prisudvikling!$CC$7:$KP$63,AJ$3),"")</f>
        <v xml:space="preserve"> </v>
      </c>
      <c r="AK643" s="32" t="str">
        <f>IF(HLOOKUP($BT643,Prisudvikling!$CC$7:$KP$63,AK$3)&gt;0,HLOOKUP($BT643,Prisudvikling!$CC$7:$KP$63,AK$3),"")</f>
        <v xml:space="preserve"> </v>
      </c>
      <c r="AL643" s="32" t="str">
        <f>IF(HLOOKUP($BT643,Prisudvikling!$CC$7:$KP$63,AL$3)&gt;0,HLOOKUP($BT643,Prisudvikling!$CC$7:$KP$63,AL$3),"")</f>
        <v/>
      </c>
      <c r="AM643" s="32" t="str">
        <f>IF(HLOOKUP($BT643,Prisudvikling!$CC$7:$KP$63,AM$3)&gt;0,HLOOKUP($BT643,Prisudvikling!$CC$7:$KP$63,AM$3),"")</f>
        <v/>
      </c>
      <c r="AN643" s="113" t="str">
        <f>IF(HLOOKUP($BT643,Prisudvikling!$CC$7:$KP$63,AN$3)&gt;0,HLOOKUP($BT643,Prisudvikling!$CC$7:$KP$63,AN$3),"")</f>
        <v/>
      </c>
      <c r="AO643" s="113" t="str">
        <f>IF(HLOOKUP($BT643,Prisudvikling!$CC$7:$KP$63,AO$3)&gt;0,HLOOKUP($BT643,Prisudvikling!$CC$7:$KP$63,AO$3),"")</f>
        <v xml:space="preserve"> </v>
      </c>
      <c r="AP643" s="113" t="str">
        <f>IF(HLOOKUP($BT643,Prisudvikling!$CC$7:$KP$63,AP$3)&gt;0,HLOOKUP($BT643,Prisudvikling!$CC$7:$KP$63,AP$3),"")</f>
        <v/>
      </c>
      <c r="AQ643" s="113" t="str">
        <f>IF(HLOOKUP($BT643,Prisudvikling!$CC$7:$KP$63,AQ$3)&gt;0,HLOOKUP($BT643,Prisudvikling!$CC$7:$KP$63,AQ$3),"")</f>
        <v/>
      </c>
      <c r="AR643" s="113" t="str">
        <f>IF(HLOOKUP($BT643,Prisudvikling!$CC$7:$KP$63,AR$3)&gt;0,HLOOKUP($BT643,Prisudvikling!$CC$7:$KP$63,AR$3),"")</f>
        <v xml:space="preserve"> </v>
      </c>
      <c r="AS643" s="113" t="str">
        <f>IF(HLOOKUP($BT643,Prisudvikling!$CC$7:$KP$63,AS$3)&gt;0,HLOOKUP($BT643,Prisudvikling!$CC$7:$KP$63,AS$3),"")</f>
        <v/>
      </c>
      <c r="AT643" s="113" t="str">
        <f>IF(HLOOKUP($BT643,Prisudvikling!$CC$7:$KP$63,AT$3)&gt;0,HLOOKUP($BT643,Prisudvikling!$CC$7:$KP$63,AT$3),"")</f>
        <v/>
      </c>
      <c r="AU643" s="113" t="str">
        <f>IF(HLOOKUP($BT643,Prisudvikling!$CC$7:$KP$63,AU$3)&gt;0,HLOOKUP($BT643,Prisudvikling!$CC$7:$KP$63,AU$3),"")</f>
        <v xml:space="preserve"> </v>
      </c>
      <c r="AV643" s="113" t="str">
        <f>IF(HLOOKUP($BT643,Prisudvikling!$CC$7:$KP$63,AV$3)&gt;0,HLOOKUP($BT643,Prisudvikling!$CC$7:$KP$63,AV$3),"")</f>
        <v/>
      </c>
      <c r="AW643" s="113" t="str">
        <f>IF(HLOOKUP($BT643,Prisudvikling!$CC$7:$KP$63,AW$3)&gt;0,HLOOKUP($BT643,Prisudvikling!$CC$7:$KP$63,AW$3),"")</f>
        <v/>
      </c>
      <c r="AX643" s="113" t="str">
        <f>IF(HLOOKUP($BT643,Prisudvikling!$CC$7:$KP$63,AX$3)&gt;0,HLOOKUP($BT643,Prisudvikling!$CC$7:$KP$63,AX$3),"")</f>
        <v xml:space="preserve"> </v>
      </c>
      <c r="BT643">
        <f t="shared" si="34"/>
        <v>320</v>
      </c>
    </row>
    <row r="644" spans="1:72" x14ac:dyDescent="0.2">
      <c r="A644" s="82">
        <f>IF(HLOOKUP($BT644,Prisudvikling!$CC$7:$KP$63,D$3)&gt;0,YEAR(C644),0)</f>
        <v>0</v>
      </c>
      <c r="B644" s="82">
        <f>IF(HLOOKUP($BT644,Prisudvikling!$CC$7:$KP$63,D$3)&gt;0,MONTH(C644),0)</f>
        <v>0</v>
      </c>
      <c r="C644" s="65" t="str">
        <f>IF(HLOOKUP($BT644,Prisudvikling!$CC$7:$KP$63,D$3)&gt;0,HLOOKUP($BT644,Prisudvikling!$CC$7:$KP$63,C$3),"")</f>
        <v/>
      </c>
      <c r="D644" s="105" t="str">
        <f>IF(HLOOKUP($BT644,Prisudvikling!$CC$7:$KP$63,D$3)&gt;0,HLOOKUP($BT644,Prisudvikling!$CC$7:$KP$63,D$3),"")</f>
        <v/>
      </c>
      <c r="E644" s="105" t="str">
        <f>IF(HLOOKUP($BT644,Prisudvikling!$CC$7:$KP$63,E$3)&gt;0,HLOOKUP($BT644,Prisudvikling!$CC$7:$KP$63,E$3),"")</f>
        <v/>
      </c>
      <c r="F644" s="105" t="str">
        <f>IF(HLOOKUP($BT644,Prisudvikling!$CC$7:$KP$63,F$3)&gt;0,HLOOKUP($BT644,Prisudvikling!$CC$7:$KP$63,F$3),"")</f>
        <v/>
      </c>
      <c r="G644" s="105" t="str">
        <f>IF(HLOOKUP($BT644,Prisudvikling!$CC$7:$KP$63,G$3)&gt;0,HLOOKUP($BT644,Prisudvikling!$CC$7:$KP$63,G$3),"")</f>
        <v/>
      </c>
      <c r="H644" s="105" t="str">
        <f>IF(HLOOKUP($BT644,Prisudvikling!$CC$7:$KP$63,H$3)&gt;0,HLOOKUP($BT644,Prisudvikling!$CC$7:$KP$63,H$3),"")</f>
        <v/>
      </c>
      <c r="I644" s="105" t="str">
        <f>IF(HLOOKUP($BT644,Prisudvikling!$CC$7:$KP$63,I$3)&gt;0,HLOOKUP($BT644,Prisudvikling!$CC$7:$KP$63,I$3),"")</f>
        <v/>
      </c>
      <c r="J644" s="105" t="str">
        <f>IF(HLOOKUP($BT644,Prisudvikling!$CC$7:$KP$63,J$3)&gt;0,HLOOKUP($BT644,Prisudvikling!$CC$7:$KP$63,J$3),"")</f>
        <v/>
      </c>
      <c r="K644" s="105" t="str">
        <f>IF(HLOOKUP($BT644,Prisudvikling!$CC$7:$KP$63,K$3)&gt;0,HLOOKUP($BT644,Prisudvikling!$CC$7:$KP$63,K$3),"")</f>
        <v/>
      </c>
      <c r="L644" s="105" t="str">
        <f>IF(HLOOKUP($BT644,Prisudvikling!$CC$7:$KP$63,L$3)&gt;0,HLOOKUP($BT644,Prisudvikling!$CC$7:$KP$63,L$3),"")</f>
        <v/>
      </c>
      <c r="M644" s="105" t="str">
        <f>IF(HLOOKUP($BT644,Prisudvikling!$CC$7:$KP$63,M$3)&gt;0,HLOOKUP($BT644,Prisudvikling!$CC$7:$KP$63,M$3),"")</f>
        <v/>
      </c>
      <c r="N644" s="105" t="str">
        <f>IF(HLOOKUP($BT644,Prisudvikling!$CC$7:$KP$63,N$3)&gt;0,HLOOKUP($BT644,Prisudvikling!$CC$7:$KP$63,N$3),"")</f>
        <v/>
      </c>
      <c r="O644" s="105" t="str">
        <f>IF(HLOOKUP($BT644,Prisudvikling!$CC$7:$KP$63,O$3)&gt;0,HLOOKUP($BT644,Prisudvikling!$CC$7:$KP$63,O$3),"")</f>
        <v/>
      </c>
      <c r="P644" s="105" t="str">
        <f>IF(HLOOKUP($BT644,Prisudvikling!$CC$7:$KP$63,P$3)&gt;0,HLOOKUP($BT644,Prisudvikling!$CC$7:$KP$63,P$3),"")</f>
        <v/>
      </c>
      <c r="Q644" s="105" t="str">
        <f>IF(HLOOKUP($BT644,Prisudvikling!$CC$7:$KP$63,Q$3)&gt;0,HLOOKUP($BT644,Prisudvikling!$CC$7:$KP$63,Q$3),"")</f>
        <v/>
      </c>
      <c r="R644" s="105" t="str">
        <f>IF(HLOOKUP($BT644,Prisudvikling!$CC$7:$KP$63,R$3)&gt;0,HLOOKUP($BT644,Prisudvikling!$CC$7:$KP$63,R$3),"")</f>
        <v/>
      </c>
      <c r="S644" s="105" t="str">
        <f>IF(HLOOKUP($BT644,Prisudvikling!$CC$7:$KP$63,S$3)&gt;0,HLOOKUP($BT644,Prisudvikling!$CC$7:$KP$63,S$3),"")</f>
        <v/>
      </c>
      <c r="T644" s="105" t="str">
        <f>IF(HLOOKUP($BT644,Prisudvikling!$CC$7:$KP$63,T$3)&gt;0,HLOOKUP($BT644,Prisudvikling!$CC$7:$KP$63,T$3),"")</f>
        <v/>
      </c>
      <c r="U644" s="105" t="str">
        <f>IF(HLOOKUP($BT644,Prisudvikling!$CC$7:$KP$63,U$3)&gt;0,HLOOKUP($BT644,Prisudvikling!$CC$7:$KP$63,U$3),"")</f>
        <v/>
      </c>
      <c r="V644" s="105" t="str">
        <f>IF(HLOOKUP($BT644,Prisudvikling!$CC$7:$KP$63,V$3)&gt;0,HLOOKUP($BT644,Prisudvikling!$CC$7:$KP$63,V$3),"")</f>
        <v/>
      </c>
      <c r="W644" s="105" t="str">
        <f>IF(HLOOKUP($BT644,Prisudvikling!$CC$7:$KP$63,W$3)&gt;0,HLOOKUP($BT644,Prisudvikling!$CC$7:$KP$63,W$3),"")</f>
        <v/>
      </c>
      <c r="X644" s="32" t="str">
        <f>IF(HLOOKUP($BT644,Prisudvikling!$CC$7:$KP$63,X$3)&gt;0,HLOOKUP($BT644,Prisudvikling!$CC$7:$KP$63,X$3),"")</f>
        <v/>
      </c>
      <c r="Y644" s="32" t="str">
        <f>IF(HLOOKUP($BT644,Prisudvikling!$CC$7:$KP$63,Y$3)&gt;0,HLOOKUP($BT644,Prisudvikling!$CC$7:$KP$63,Y$3),"")</f>
        <v/>
      </c>
      <c r="Z644" s="32" t="str">
        <f>IF(HLOOKUP($BT644,Prisudvikling!$CC$7:$KP$63,Z$3)&gt;0,HLOOKUP($BT644,Prisudvikling!$CC$7:$KP$63,Z$3),"")</f>
        <v/>
      </c>
      <c r="AA644" s="32" t="str">
        <f>IF(HLOOKUP($BT644,Prisudvikling!$CC$7:$KP$63,AA$3)&gt;0,HLOOKUP($BT644,Prisudvikling!$CC$7:$KP$63,AA$3),"")</f>
        <v/>
      </c>
      <c r="AB644" s="32" t="str">
        <f>IF(HLOOKUP($BT644,Prisudvikling!$CC$7:$KP$63,AB$3)&gt;0,HLOOKUP($BT644,Prisudvikling!$CC$7:$KP$63,AB$3),"")</f>
        <v/>
      </c>
      <c r="AC644" s="32" t="str">
        <f>IF(HLOOKUP($BT644,Prisudvikling!$CC$7:$KP$63,AC$3)&gt;0,HLOOKUP($BT644,Prisudvikling!$CC$7:$KP$63,AC$3),"")</f>
        <v/>
      </c>
      <c r="AD644" s="32" t="str">
        <f>IF(HLOOKUP($BT644,Prisudvikling!$CC$7:$KP$63,AD$3)&gt;0,HLOOKUP($BT644,Prisudvikling!$CC$7:$KP$63,AD$3),"")</f>
        <v/>
      </c>
      <c r="AE644" s="32" t="str">
        <f>IF(HLOOKUP($BT644,Prisudvikling!$CC$7:$KP$63,AE$3)&gt;0,HLOOKUP($BT644,Prisudvikling!$CC$7:$KP$63,AE$3),"")</f>
        <v/>
      </c>
      <c r="AF644" s="32" t="str">
        <f>IF(HLOOKUP($BT644,Prisudvikling!$CC$7:$KP$63,AF$3)&gt;0,HLOOKUP($BT644,Prisudvikling!$CC$7:$KP$63,AF$3),"")</f>
        <v xml:space="preserve"> </v>
      </c>
      <c r="AG644" s="32" t="str">
        <f>IF(HLOOKUP($BT644,Prisudvikling!$CC$7:$KP$63,AG$3)&gt;0,HLOOKUP($BT644,Prisudvikling!$CC$7:$KP$63,AG$3),"")</f>
        <v xml:space="preserve"> </v>
      </c>
      <c r="AH644" s="32" t="str">
        <f>IF(HLOOKUP($BT644,Prisudvikling!$CC$7:$KP$63,AH$3)&gt;0,HLOOKUP($BT644,Prisudvikling!$CC$7:$KP$63,AH$3),"")</f>
        <v xml:space="preserve"> </v>
      </c>
      <c r="AI644" s="32" t="str">
        <f>IF(HLOOKUP($BT644,Prisudvikling!$CC$7:$KP$63,AI$3)&gt;0,HLOOKUP($BT644,Prisudvikling!$CC$7:$KP$63,AI$3),"")</f>
        <v xml:space="preserve"> </v>
      </c>
      <c r="AJ644" s="32" t="str">
        <f>IF(HLOOKUP($BT644,Prisudvikling!$CC$7:$KP$63,AJ$3)&gt;0,HLOOKUP($BT644,Prisudvikling!$CC$7:$KP$63,AJ$3),"")</f>
        <v xml:space="preserve"> </v>
      </c>
      <c r="AK644" s="32" t="str">
        <f>IF(HLOOKUP($BT644,Prisudvikling!$CC$7:$KP$63,AK$3)&gt;0,HLOOKUP($BT644,Prisudvikling!$CC$7:$KP$63,AK$3),"")</f>
        <v xml:space="preserve"> </v>
      </c>
      <c r="AL644" s="32" t="str">
        <f>IF(HLOOKUP($BT644,Prisudvikling!$CC$7:$KP$63,AL$3)&gt;0,HLOOKUP($BT644,Prisudvikling!$CC$7:$KP$63,AL$3),"")</f>
        <v/>
      </c>
      <c r="AM644" s="32" t="str">
        <f>IF(HLOOKUP($BT644,Prisudvikling!$CC$7:$KP$63,AM$3)&gt;0,HLOOKUP($BT644,Prisudvikling!$CC$7:$KP$63,AM$3),"")</f>
        <v/>
      </c>
      <c r="AN644" s="113" t="str">
        <f>IF(HLOOKUP($BT644,Prisudvikling!$CC$7:$KP$63,AN$3)&gt;0,HLOOKUP($BT644,Prisudvikling!$CC$7:$KP$63,AN$3),"")</f>
        <v/>
      </c>
      <c r="AO644" s="113" t="str">
        <f>IF(HLOOKUP($BT644,Prisudvikling!$CC$7:$KP$63,AO$3)&gt;0,HLOOKUP($BT644,Prisudvikling!$CC$7:$KP$63,AO$3),"")</f>
        <v xml:space="preserve"> </v>
      </c>
      <c r="AP644" s="113" t="str">
        <f>IF(HLOOKUP($BT644,Prisudvikling!$CC$7:$KP$63,AP$3)&gt;0,HLOOKUP($BT644,Prisudvikling!$CC$7:$KP$63,AP$3),"")</f>
        <v/>
      </c>
      <c r="AQ644" s="113" t="str">
        <f>IF(HLOOKUP($BT644,Prisudvikling!$CC$7:$KP$63,AQ$3)&gt;0,HLOOKUP($BT644,Prisudvikling!$CC$7:$KP$63,AQ$3),"")</f>
        <v/>
      </c>
      <c r="AR644" s="113" t="str">
        <f>IF(HLOOKUP($BT644,Prisudvikling!$CC$7:$KP$63,AR$3)&gt;0,HLOOKUP($BT644,Prisudvikling!$CC$7:$KP$63,AR$3),"")</f>
        <v xml:space="preserve"> </v>
      </c>
      <c r="AS644" s="113" t="str">
        <f>IF(HLOOKUP($BT644,Prisudvikling!$CC$7:$KP$63,AS$3)&gt;0,HLOOKUP($BT644,Prisudvikling!$CC$7:$KP$63,AS$3),"")</f>
        <v/>
      </c>
      <c r="AT644" s="113" t="str">
        <f>IF(HLOOKUP($BT644,Prisudvikling!$CC$7:$KP$63,AT$3)&gt;0,HLOOKUP($BT644,Prisudvikling!$CC$7:$KP$63,AT$3),"")</f>
        <v/>
      </c>
      <c r="AU644" s="113" t="str">
        <f>IF(HLOOKUP($BT644,Prisudvikling!$CC$7:$KP$63,AU$3)&gt;0,HLOOKUP($BT644,Prisudvikling!$CC$7:$KP$63,AU$3),"")</f>
        <v xml:space="preserve"> </v>
      </c>
      <c r="AV644" s="113" t="str">
        <f>IF(HLOOKUP($BT644,Prisudvikling!$CC$7:$KP$63,AV$3)&gt;0,HLOOKUP($BT644,Prisudvikling!$CC$7:$KP$63,AV$3),"")</f>
        <v/>
      </c>
      <c r="AW644" s="113" t="str">
        <f>IF(HLOOKUP($BT644,Prisudvikling!$CC$7:$KP$63,AW$3)&gt;0,HLOOKUP($BT644,Prisudvikling!$CC$7:$KP$63,AW$3),"")</f>
        <v/>
      </c>
      <c r="AX644" s="113" t="str">
        <f>IF(HLOOKUP($BT644,Prisudvikling!$CC$7:$KP$63,AX$3)&gt;0,HLOOKUP($BT644,Prisudvikling!$CC$7:$KP$63,AX$3),"")</f>
        <v xml:space="preserve"> </v>
      </c>
      <c r="BT644">
        <f t="shared" si="34"/>
        <v>321</v>
      </c>
    </row>
    <row r="645" spans="1:72" x14ac:dyDescent="0.2">
      <c r="A645" s="82">
        <f>IF(HLOOKUP($BT645,Prisudvikling!$CC$7:$KP$63,D$3)&gt;0,YEAR(C645),0)</f>
        <v>0</v>
      </c>
      <c r="B645" s="82">
        <f>IF(HLOOKUP($BT645,Prisudvikling!$CC$7:$KP$63,D$3)&gt;0,MONTH(C645),0)</f>
        <v>0</v>
      </c>
      <c r="C645" s="65" t="str">
        <f>IF(HLOOKUP($BT645,Prisudvikling!$CC$7:$KP$63,D$3)&gt;0,HLOOKUP($BT645,Prisudvikling!$CC$7:$KP$63,C$3),"")</f>
        <v/>
      </c>
      <c r="D645" s="105" t="str">
        <f>IF(HLOOKUP($BT645,Prisudvikling!$CC$7:$KP$63,D$3)&gt;0,HLOOKUP($BT645,Prisudvikling!$CC$7:$KP$63,D$3),"")</f>
        <v/>
      </c>
      <c r="E645" s="105" t="str">
        <f>IF(HLOOKUP($BT645,Prisudvikling!$CC$7:$KP$63,E$3)&gt;0,HLOOKUP($BT645,Prisudvikling!$CC$7:$KP$63,E$3),"")</f>
        <v/>
      </c>
      <c r="F645" s="105" t="str">
        <f>IF(HLOOKUP($BT645,Prisudvikling!$CC$7:$KP$63,F$3)&gt;0,HLOOKUP($BT645,Prisudvikling!$CC$7:$KP$63,F$3),"")</f>
        <v/>
      </c>
      <c r="G645" s="105" t="str">
        <f>IF(HLOOKUP($BT645,Prisudvikling!$CC$7:$KP$63,G$3)&gt;0,HLOOKUP($BT645,Prisudvikling!$CC$7:$KP$63,G$3),"")</f>
        <v/>
      </c>
      <c r="H645" s="105" t="str">
        <f>IF(HLOOKUP($BT645,Prisudvikling!$CC$7:$KP$63,H$3)&gt;0,HLOOKUP($BT645,Prisudvikling!$CC$7:$KP$63,H$3),"")</f>
        <v/>
      </c>
      <c r="I645" s="105" t="str">
        <f>IF(HLOOKUP($BT645,Prisudvikling!$CC$7:$KP$63,I$3)&gt;0,HLOOKUP($BT645,Prisudvikling!$CC$7:$KP$63,I$3),"")</f>
        <v/>
      </c>
      <c r="J645" s="105" t="str">
        <f>IF(HLOOKUP($BT645,Prisudvikling!$CC$7:$KP$63,J$3)&gt;0,HLOOKUP($BT645,Prisudvikling!$CC$7:$KP$63,J$3),"")</f>
        <v/>
      </c>
      <c r="K645" s="105" t="str">
        <f>IF(HLOOKUP($BT645,Prisudvikling!$CC$7:$KP$63,K$3)&gt;0,HLOOKUP($BT645,Prisudvikling!$CC$7:$KP$63,K$3),"")</f>
        <v/>
      </c>
      <c r="L645" s="105" t="str">
        <f>IF(HLOOKUP($BT645,Prisudvikling!$CC$7:$KP$63,L$3)&gt;0,HLOOKUP($BT645,Prisudvikling!$CC$7:$KP$63,L$3),"")</f>
        <v/>
      </c>
      <c r="M645" s="105" t="str">
        <f>IF(HLOOKUP($BT645,Prisudvikling!$CC$7:$KP$63,M$3)&gt;0,HLOOKUP($BT645,Prisudvikling!$CC$7:$KP$63,M$3),"")</f>
        <v/>
      </c>
      <c r="N645" s="105" t="str">
        <f>IF(HLOOKUP($BT645,Prisudvikling!$CC$7:$KP$63,N$3)&gt;0,HLOOKUP($BT645,Prisudvikling!$CC$7:$KP$63,N$3),"")</f>
        <v/>
      </c>
      <c r="O645" s="105" t="str">
        <f>IF(HLOOKUP($BT645,Prisudvikling!$CC$7:$KP$63,O$3)&gt;0,HLOOKUP($BT645,Prisudvikling!$CC$7:$KP$63,O$3),"")</f>
        <v/>
      </c>
      <c r="P645" s="105" t="str">
        <f>IF(HLOOKUP($BT645,Prisudvikling!$CC$7:$KP$63,P$3)&gt;0,HLOOKUP($BT645,Prisudvikling!$CC$7:$KP$63,P$3),"")</f>
        <v/>
      </c>
      <c r="Q645" s="105" t="str">
        <f>IF(HLOOKUP($BT645,Prisudvikling!$CC$7:$KP$63,Q$3)&gt;0,HLOOKUP($BT645,Prisudvikling!$CC$7:$KP$63,Q$3),"")</f>
        <v/>
      </c>
      <c r="R645" s="105" t="str">
        <f>IF(HLOOKUP($BT645,Prisudvikling!$CC$7:$KP$63,R$3)&gt;0,HLOOKUP($BT645,Prisudvikling!$CC$7:$KP$63,R$3),"")</f>
        <v/>
      </c>
      <c r="S645" s="105" t="str">
        <f>IF(HLOOKUP($BT645,Prisudvikling!$CC$7:$KP$63,S$3)&gt;0,HLOOKUP($BT645,Prisudvikling!$CC$7:$KP$63,S$3),"")</f>
        <v/>
      </c>
      <c r="T645" s="105" t="str">
        <f>IF(HLOOKUP($BT645,Prisudvikling!$CC$7:$KP$63,T$3)&gt;0,HLOOKUP($BT645,Prisudvikling!$CC$7:$KP$63,T$3),"")</f>
        <v/>
      </c>
      <c r="U645" s="105" t="str">
        <f>IF(HLOOKUP($BT645,Prisudvikling!$CC$7:$KP$63,U$3)&gt;0,HLOOKUP($BT645,Prisudvikling!$CC$7:$KP$63,U$3),"")</f>
        <v/>
      </c>
      <c r="V645" s="105" t="str">
        <f>IF(HLOOKUP($BT645,Prisudvikling!$CC$7:$KP$63,V$3)&gt;0,HLOOKUP($BT645,Prisudvikling!$CC$7:$KP$63,V$3),"")</f>
        <v/>
      </c>
      <c r="W645" s="105" t="str">
        <f>IF(HLOOKUP($BT645,Prisudvikling!$CC$7:$KP$63,W$3)&gt;0,HLOOKUP($BT645,Prisudvikling!$CC$7:$KP$63,W$3),"")</f>
        <v/>
      </c>
      <c r="X645" s="32" t="str">
        <f>IF(HLOOKUP($BT645,Prisudvikling!$CC$7:$KP$63,X$3)&gt;0,HLOOKUP($BT645,Prisudvikling!$CC$7:$KP$63,X$3),"")</f>
        <v/>
      </c>
      <c r="Y645" s="32" t="str">
        <f>IF(HLOOKUP($BT645,Prisudvikling!$CC$7:$KP$63,Y$3)&gt;0,HLOOKUP($BT645,Prisudvikling!$CC$7:$KP$63,Y$3),"")</f>
        <v/>
      </c>
      <c r="Z645" s="32" t="str">
        <f>IF(HLOOKUP($BT645,Prisudvikling!$CC$7:$KP$63,Z$3)&gt;0,HLOOKUP($BT645,Prisudvikling!$CC$7:$KP$63,Z$3),"")</f>
        <v/>
      </c>
      <c r="AA645" s="32" t="str">
        <f>IF(HLOOKUP($BT645,Prisudvikling!$CC$7:$KP$63,AA$3)&gt;0,HLOOKUP($BT645,Prisudvikling!$CC$7:$KP$63,AA$3),"")</f>
        <v/>
      </c>
      <c r="AB645" s="32" t="str">
        <f>IF(HLOOKUP($BT645,Prisudvikling!$CC$7:$KP$63,AB$3)&gt;0,HLOOKUP($BT645,Prisudvikling!$CC$7:$KP$63,AB$3),"")</f>
        <v/>
      </c>
      <c r="AC645" s="32" t="str">
        <f>IF(HLOOKUP($BT645,Prisudvikling!$CC$7:$KP$63,AC$3)&gt;0,HLOOKUP($BT645,Prisudvikling!$CC$7:$KP$63,AC$3),"")</f>
        <v/>
      </c>
      <c r="AD645" s="32" t="str">
        <f>IF(HLOOKUP($BT645,Prisudvikling!$CC$7:$KP$63,AD$3)&gt;0,HLOOKUP($BT645,Prisudvikling!$CC$7:$KP$63,AD$3),"")</f>
        <v/>
      </c>
      <c r="AE645" s="32" t="str">
        <f>IF(HLOOKUP($BT645,Prisudvikling!$CC$7:$KP$63,AE$3)&gt;0,HLOOKUP($BT645,Prisudvikling!$CC$7:$KP$63,AE$3),"")</f>
        <v/>
      </c>
      <c r="AF645" s="32" t="str">
        <f>IF(HLOOKUP($BT645,Prisudvikling!$CC$7:$KP$63,AF$3)&gt;0,HLOOKUP($BT645,Prisudvikling!$CC$7:$KP$63,AF$3),"")</f>
        <v xml:space="preserve"> </v>
      </c>
      <c r="AG645" s="32" t="str">
        <f>IF(HLOOKUP($BT645,Prisudvikling!$CC$7:$KP$63,AG$3)&gt;0,HLOOKUP($BT645,Prisudvikling!$CC$7:$KP$63,AG$3),"")</f>
        <v xml:space="preserve"> </v>
      </c>
      <c r="AH645" s="32" t="str">
        <f>IF(HLOOKUP($BT645,Prisudvikling!$CC$7:$KP$63,AH$3)&gt;0,HLOOKUP($BT645,Prisudvikling!$CC$7:$KP$63,AH$3),"")</f>
        <v xml:space="preserve"> </v>
      </c>
      <c r="AI645" s="32" t="str">
        <f>IF(HLOOKUP($BT645,Prisudvikling!$CC$7:$KP$63,AI$3)&gt;0,HLOOKUP($BT645,Prisudvikling!$CC$7:$KP$63,AI$3),"")</f>
        <v xml:space="preserve"> </v>
      </c>
      <c r="AJ645" s="32" t="str">
        <f>IF(HLOOKUP($BT645,Prisudvikling!$CC$7:$KP$63,AJ$3)&gt;0,HLOOKUP($BT645,Prisudvikling!$CC$7:$KP$63,AJ$3),"")</f>
        <v xml:space="preserve"> </v>
      </c>
      <c r="AK645" s="32" t="str">
        <f>IF(HLOOKUP($BT645,Prisudvikling!$CC$7:$KP$63,AK$3)&gt;0,HLOOKUP($BT645,Prisudvikling!$CC$7:$KP$63,AK$3),"")</f>
        <v xml:space="preserve"> </v>
      </c>
      <c r="AL645" s="32" t="str">
        <f>IF(HLOOKUP($BT645,Prisudvikling!$CC$7:$KP$63,AL$3)&gt;0,HLOOKUP($BT645,Prisudvikling!$CC$7:$KP$63,AL$3),"")</f>
        <v/>
      </c>
      <c r="AM645" s="32" t="str">
        <f>IF(HLOOKUP($BT645,Prisudvikling!$CC$7:$KP$63,AM$3)&gt;0,HLOOKUP($BT645,Prisudvikling!$CC$7:$KP$63,AM$3),"")</f>
        <v/>
      </c>
      <c r="AN645" s="113" t="str">
        <f>IF(HLOOKUP($BT645,Prisudvikling!$CC$7:$KP$63,AN$3)&gt;0,HLOOKUP($BT645,Prisudvikling!$CC$7:$KP$63,AN$3),"")</f>
        <v/>
      </c>
      <c r="AO645" s="113" t="str">
        <f>IF(HLOOKUP($BT645,Prisudvikling!$CC$7:$KP$63,AO$3)&gt;0,HLOOKUP($BT645,Prisudvikling!$CC$7:$KP$63,AO$3),"")</f>
        <v xml:space="preserve"> </v>
      </c>
      <c r="AP645" s="113" t="str">
        <f>IF(HLOOKUP($BT645,Prisudvikling!$CC$7:$KP$63,AP$3)&gt;0,HLOOKUP($BT645,Prisudvikling!$CC$7:$KP$63,AP$3),"")</f>
        <v/>
      </c>
      <c r="AQ645" s="113" t="str">
        <f>IF(HLOOKUP($BT645,Prisudvikling!$CC$7:$KP$63,AQ$3)&gt;0,HLOOKUP($BT645,Prisudvikling!$CC$7:$KP$63,AQ$3),"")</f>
        <v/>
      </c>
      <c r="AR645" s="113" t="str">
        <f>IF(HLOOKUP($BT645,Prisudvikling!$CC$7:$KP$63,AR$3)&gt;0,HLOOKUP($BT645,Prisudvikling!$CC$7:$KP$63,AR$3),"")</f>
        <v xml:space="preserve"> </v>
      </c>
      <c r="AS645" s="113" t="str">
        <f>IF(HLOOKUP($BT645,Prisudvikling!$CC$7:$KP$63,AS$3)&gt;0,HLOOKUP($BT645,Prisudvikling!$CC$7:$KP$63,AS$3),"")</f>
        <v/>
      </c>
      <c r="AT645" s="113" t="str">
        <f>IF(HLOOKUP($BT645,Prisudvikling!$CC$7:$KP$63,AT$3)&gt;0,HLOOKUP($BT645,Prisudvikling!$CC$7:$KP$63,AT$3),"")</f>
        <v/>
      </c>
      <c r="AU645" s="113" t="str">
        <f>IF(HLOOKUP($BT645,Prisudvikling!$CC$7:$KP$63,AU$3)&gt;0,HLOOKUP($BT645,Prisudvikling!$CC$7:$KP$63,AU$3),"")</f>
        <v xml:space="preserve"> </v>
      </c>
      <c r="AV645" s="113" t="str">
        <f>IF(HLOOKUP($BT645,Prisudvikling!$CC$7:$KP$63,AV$3)&gt;0,HLOOKUP($BT645,Prisudvikling!$CC$7:$KP$63,AV$3),"")</f>
        <v/>
      </c>
      <c r="AW645" s="113" t="str">
        <f>IF(HLOOKUP($BT645,Prisudvikling!$CC$7:$KP$63,AW$3)&gt;0,HLOOKUP($BT645,Prisudvikling!$CC$7:$KP$63,AW$3),"")</f>
        <v/>
      </c>
      <c r="AX645" s="113" t="str">
        <f>IF(HLOOKUP($BT645,Prisudvikling!$CC$7:$KP$63,AX$3)&gt;0,HLOOKUP($BT645,Prisudvikling!$CC$7:$KP$63,AX$3),"")</f>
        <v xml:space="preserve"> </v>
      </c>
      <c r="BT645">
        <f t="shared" si="34"/>
        <v>322</v>
      </c>
    </row>
    <row r="646" spans="1:72" x14ac:dyDescent="0.2">
      <c r="A646" s="82">
        <f>IF(HLOOKUP($BT646,Prisudvikling!$CC$7:$KP$63,D$3)&gt;0,YEAR(C646),0)</f>
        <v>0</v>
      </c>
      <c r="B646" s="82">
        <f>IF(HLOOKUP($BT646,Prisudvikling!$CC$7:$KP$63,D$3)&gt;0,MONTH(C646),0)</f>
        <v>0</v>
      </c>
      <c r="C646" s="65" t="str">
        <f>IF(HLOOKUP($BT646,Prisudvikling!$CC$7:$KP$63,D$3)&gt;0,HLOOKUP($BT646,Prisudvikling!$CC$7:$KP$63,C$3),"")</f>
        <v/>
      </c>
      <c r="D646" s="105" t="str">
        <f>IF(HLOOKUP($BT646,Prisudvikling!$CC$7:$KP$63,D$3)&gt;0,HLOOKUP($BT646,Prisudvikling!$CC$7:$KP$63,D$3),"")</f>
        <v/>
      </c>
      <c r="E646" s="105" t="str">
        <f>IF(HLOOKUP($BT646,Prisudvikling!$CC$7:$KP$63,E$3)&gt;0,HLOOKUP($BT646,Prisudvikling!$CC$7:$KP$63,E$3),"")</f>
        <v/>
      </c>
      <c r="F646" s="105" t="str">
        <f>IF(HLOOKUP($BT646,Prisudvikling!$CC$7:$KP$63,F$3)&gt;0,HLOOKUP($BT646,Prisudvikling!$CC$7:$KP$63,F$3),"")</f>
        <v/>
      </c>
      <c r="G646" s="105" t="str">
        <f>IF(HLOOKUP($BT646,Prisudvikling!$CC$7:$KP$63,G$3)&gt;0,HLOOKUP($BT646,Prisudvikling!$CC$7:$KP$63,G$3),"")</f>
        <v/>
      </c>
      <c r="H646" s="105" t="str">
        <f>IF(HLOOKUP($BT646,Prisudvikling!$CC$7:$KP$63,H$3)&gt;0,HLOOKUP($BT646,Prisudvikling!$CC$7:$KP$63,H$3),"")</f>
        <v/>
      </c>
      <c r="I646" s="105" t="str">
        <f>IF(HLOOKUP($BT646,Prisudvikling!$CC$7:$KP$63,I$3)&gt;0,HLOOKUP($BT646,Prisudvikling!$CC$7:$KP$63,I$3),"")</f>
        <v/>
      </c>
      <c r="J646" s="105" t="str">
        <f>IF(HLOOKUP($BT646,Prisudvikling!$CC$7:$KP$63,J$3)&gt;0,HLOOKUP($BT646,Prisudvikling!$CC$7:$KP$63,J$3),"")</f>
        <v/>
      </c>
      <c r="K646" s="105" t="str">
        <f>IF(HLOOKUP($BT646,Prisudvikling!$CC$7:$KP$63,K$3)&gt;0,HLOOKUP($BT646,Prisudvikling!$CC$7:$KP$63,K$3),"")</f>
        <v/>
      </c>
      <c r="L646" s="105" t="str">
        <f>IF(HLOOKUP($BT646,Prisudvikling!$CC$7:$KP$63,L$3)&gt;0,HLOOKUP($BT646,Prisudvikling!$CC$7:$KP$63,L$3),"")</f>
        <v/>
      </c>
      <c r="M646" s="105" t="str">
        <f>IF(HLOOKUP($BT646,Prisudvikling!$CC$7:$KP$63,M$3)&gt;0,HLOOKUP($BT646,Prisudvikling!$CC$7:$KP$63,M$3),"")</f>
        <v/>
      </c>
      <c r="N646" s="105" t="str">
        <f>IF(HLOOKUP($BT646,Prisudvikling!$CC$7:$KP$63,N$3)&gt;0,HLOOKUP($BT646,Prisudvikling!$CC$7:$KP$63,N$3),"")</f>
        <v/>
      </c>
      <c r="O646" s="105" t="str">
        <f>IF(HLOOKUP($BT646,Prisudvikling!$CC$7:$KP$63,O$3)&gt;0,HLOOKUP($BT646,Prisudvikling!$CC$7:$KP$63,O$3),"")</f>
        <v/>
      </c>
      <c r="P646" s="105" t="str">
        <f>IF(HLOOKUP($BT646,Prisudvikling!$CC$7:$KP$63,P$3)&gt;0,HLOOKUP($BT646,Prisudvikling!$CC$7:$KP$63,P$3),"")</f>
        <v/>
      </c>
      <c r="Q646" s="105" t="str">
        <f>IF(HLOOKUP($BT646,Prisudvikling!$CC$7:$KP$63,Q$3)&gt;0,HLOOKUP($BT646,Prisudvikling!$CC$7:$KP$63,Q$3),"")</f>
        <v/>
      </c>
      <c r="R646" s="105" t="str">
        <f>IF(HLOOKUP($BT646,Prisudvikling!$CC$7:$KP$63,R$3)&gt;0,HLOOKUP($BT646,Prisudvikling!$CC$7:$KP$63,R$3),"")</f>
        <v/>
      </c>
      <c r="S646" s="105" t="str">
        <f>IF(HLOOKUP($BT646,Prisudvikling!$CC$7:$KP$63,S$3)&gt;0,HLOOKUP($BT646,Prisudvikling!$CC$7:$KP$63,S$3),"")</f>
        <v/>
      </c>
      <c r="T646" s="105" t="str">
        <f>IF(HLOOKUP($BT646,Prisudvikling!$CC$7:$KP$63,T$3)&gt;0,HLOOKUP($BT646,Prisudvikling!$CC$7:$KP$63,T$3),"")</f>
        <v/>
      </c>
      <c r="U646" s="105" t="str">
        <f>IF(HLOOKUP($BT646,Prisudvikling!$CC$7:$KP$63,U$3)&gt;0,HLOOKUP($BT646,Prisudvikling!$CC$7:$KP$63,U$3),"")</f>
        <v/>
      </c>
      <c r="V646" s="105" t="str">
        <f>IF(HLOOKUP($BT646,Prisudvikling!$CC$7:$KP$63,V$3)&gt;0,HLOOKUP($BT646,Prisudvikling!$CC$7:$KP$63,V$3),"")</f>
        <v/>
      </c>
      <c r="W646" s="105" t="str">
        <f>IF(HLOOKUP($BT646,Prisudvikling!$CC$7:$KP$63,W$3)&gt;0,HLOOKUP($BT646,Prisudvikling!$CC$7:$KP$63,W$3),"")</f>
        <v/>
      </c>
      <c r="X646" s="32" t="str">
        <f>IF(HLOOKUP($BT646,Prisudvikling!$CC$7:$KP$63,X$3)&gt;0,HLOOKUP($BT646,Prisudvikling!$CC$7:$KP$63,X$3),"")</f>
        <v/>
      </c>
      <c r="Y646" s="32" t="str">
        <f>IF(HLOOKUP($BT646,Prisudvikling!$CC$7:$KP$63,Y$3)&gt;0,HLOOKUP($BT646,Prisudvikling!$CC$7:$KP$63,Y$3),"")</f>
        <v/>
      </c>
      <c r="Z646" s="32" t="str">
        <f>IF(HLOOKUP($BT646,Prisudvikling!$CC$7:$KP$63,Z$3)&gt;0,HLOOKUP($BT646,Prisudvikling!$CC$7:$KP$63,Z$3),"")</f>
        <v/>
      </c>
      <c r="AA646" s="32" t="str">
        <f>IF(HLOOKUP($BT646,Prisudvikling!$CC$7:$KP$63,AA$3)&gt;0,HLOOKUP($BT646,Prisudvikling!$CC$7:$KP$63,AA$3),"")</f>
        <v/>
      </c>
      <c r="AB646" s="32" t="str">
        <f>IF(HLOOKUP($BT646,Prisudvikling!$CC$7:$KP$63,AB$3)&gt;0,HLOOKUP($BT646,Prisudvikling!$CC$7:$KP$63,AB$3),"")</f>
        <v/>
      </c>
      <c r="AC646" s="32" t="str">
        <f>IF(HLOOKUP($BT646,Prisudvikling!$CC$7:$KP$63,AC$3)&gt;0,HLOOKUP($BT646,Prisudvikling!$CC$7:$KP$63,AC$3),"")</f>
        <v/>
      </c>
      <c r="AD646" s="32" t="str">
        <f>IF(HLOOKUP($BT646,Prisudvikling!$CC$7:$KP$63,AD$3)&gt;0,HLOOKUP($BT646,Prisudvikling!$CC$7:$KP$63,AD$3),"")</f>
        <v/>
      </c>
      <c r="AE646" s="32" t="str">
        <f>IF(HLOOKUP($BT646,Prisudvikling!$CC$7:$KP$63,AE$3)&gt;0,HLOOKUP($BT646,Prisudvikling!$CC$7:$KP$63,AE$3),"")</f>
        <v/>
      </c>
      <c r="AF646" s="32" t="str">
        <f>IF(HLOOKUP($BT646,Prisudvikling!$CC$7:$KP$63,AF$3)&gt;0,HLOOKUP($BT646,Prisudvikling!$CC$7:$KP$63,AF$3),"")</f>
        <v xml:space="preserve"> </v>
      </c>
      <c r="AG646" s="32" t="str">
        <f>IF(HLOOKUP($BT646,Prisudvikling!$CC$7:$KP$63,AG$3)&gt;0,HLOOKUP($BT646,Prisudvikling!$CC$7:$KP$63,AG$3),"")</f>
        <v xml:space="preserve"> </v>
      </c>
      <c r="AH646" s="32" t="str">
        <f>IF(HLOOKUP($BT646,Prisudvikling!$CC$7:$KP$63,AH$3)&gt;0,HLOOKUP($BT646,Prisudvikling!$CC$7:$KP$63,AH$3),"")</f>
        <v xml:space="preserve"> </v>
      </c>
      <c r="AI646" s="32" t="str">
        <f>IF(HLOOKUP($BT646,Prisudvikling!$CC$7:$KP$63,AI$3)&gt;0,HLOOKUP($BT646,Prisudvikling!$CC$7:$KP$63,AI$3),"")</f>
        <v xml:space="preserve"> </v>
      </c>
      <c r="AJ646" s="32" t="str">
        <f>IF(HLOOKUP($BT646,Prisudvikling!$CC$7:$KP$63,AJ$3)&gt;0,HLOOKUP($BT646,Prisudvikling!$CC$7:$KP$63,AJ$3),"")</f>
        <v xml:space="preserve"> </v>
      </c>
      <c r="AK646" s="32" t="str">
        <f>IF(HLOOKUP($BT646,Prisudvikling!$CC$7:$KP$63,AK$3)&gt;0,HLOOKUP($BT646,Prisudvikling!$CC$7:$KP$63,AK$3),"")</f>
        <v xml:space="preserve"> </v>
      </c>
      <c r="AL646" s="32" t="str">
        <f>IF(HLOOKUP($BT646,Prisudvikling!$CC$7:$KP$63,AL$3)&gt;0,HLOOKUP($BT646,Prisudvikling!$CC$7:$KP$63,AL$3),"")</f>
        <v/>
      </c>
      <c r="AM646" s="32" t="str">
        <f>IF(HLOOKUP($BT646,Prisudvikling!$CC$7:$KP$63,AM$3)&gt;0,HLOOKUP($BT646,Prisudvikling!$CC$7:$KP$63,AM$3),"")</f>
        <v/>
      </c>
      <c r="AN646" s="113" t="str">
        <f>IF(HLOOKUP($BT646,Prisudvikling!$CC$7:$KP$63,AN$3)&gt;0,HLOOKUP($BT646,Prisudvikling!$CC$7:$KP$63,AN$3),"")</f>
        <v/>
      </c>
      <c r="AO646" s="113" t="str">
        <f>IF(HLOOKUP($BT646,Prisudvikling!$CC$7:$KP$63,AO$3)&gt;0,HLOOKUP($BT646,Prisudvikling!$CC$7:$KP$63,AO$3),"")</f>
        <v xml:space="preserve"> </v>
      </c>
      <c r="AP646" s="113" t="str">
        <f>IF(HLOOKUP($BT646,Prisudvikling!$CC$7:$KP$63,AP$3)&gt;0,HLOOKUP($BT646,Prisudvikling!$CC$7:$KP$63,AP$3),"")</f>
        <v/>
      </c>
      <c r="AQ646" s="113" t="str">
        <f>IF(HLOOKUP($BT646,Prisudvikling!$CC$7:$KP$63,AQ$3)&gt;0,HLOOKUP($BT646,Prisudvikling!$CC$7:$KP$63,AQ$3),"")</f>
        <v/>
      </c>
      <c r="AR646" s="113" t="str">
        <f>IF(HLOOKUP($BT646,Prisudvikling!$CC$7:$KP$63,AR$3)&gt;0,HLOOKUP($BT646,Prisudvikling!$CC$7:$KP$63,AR$3),"")</f>
        <v xml:space="preserve"> </v>
      </c>
      <c r="AS646" s="113" t="str">
        <f>IF(HLOOKUP($BT646,Prisudvikling!$CC$7:$KP$63,AS$3)&gt;0,HLOOKUP($BT646,Prisudvikling!$CC$7:$KP$63,AS$3),"")</f>
        <v/>
      </c>
      <c r="AT646" s="113" t="str">
        <f>IF(HLOOKUP($BT646,Prisudvikling!$CC$7:$KP$63,AT$3)&gt;0,HLOOKUP($BT646,Prisudvikling!$CC$7:$KP$63,AT$3),"")</f>
        <v/>
      </c>
      <c r="AU646" s="113" t="str">
        <f>IF(HLOOKUP($BT646,Prisudvikling!$CC$7:$KP$63,AU$3)&gt;0,HLOOKUP($BT646,Prisudvikling!$CC$7:$KP$63,AU$3),"")</f>
        <v xml:space="preserve"> </v>
      </c>
      <c r="AV646" s="113" t="str">
        <f>IF(HLOOKUP($BT646,Prisudvikling!$CC$7:$KP$63,AV$3)&gt;0,HLOOKUP($BT646,Prisudvikling!$CC$7:$KP$63,AV$3),"")</f>
        <v/>
      </c>
      <c r="AW646" s="113" t="str">
        <f>IF(HLOOKUP($BT646,Prisudvikling!$CC$7:$KP$63,AW$3)&gt;0,HLOOKUP($BT646,Prisudvikling!$CC$7:$KP$63,AW$3),"")</f>
        <v/>
      </c>
      <c r="AX646" s="113" t="str">
        <f>IF(HLOOKUP($BT646,Prisudvikling!$CC$7:$KP$63,AX$3)&gt;0,HLOOKUP($BT646,Prisudvikling!$CC$7:$KP$63,AX$3),"")</f>
        <v xml:space="preserve"> </v>
      </c>
      <c r="BT646">
        <f t="shared" si="34"/>
        <v>323</v>
      </c>
    </row>
    <row r="647" spans="1:72" x14ac:dyDescent="0.2">
      <c r="A647" s="82">
        <f>IF(HLOOKUP($BT647,Prisudvikling!$CC$7:$KP$63,D$3)&gt;0,YEAR(C647),0)</f>
        <v>0</v>
      </c>
      <c r="B647" s="82">
        <f>IF(HLOOKUP($BT647,Prisudvikling!$CC$7:$KP$63,D$3)&gt;0,MONTH(C647),0)</f>
        <v>0</v>
      </c>
      <c r="C647" s="65" t="str">
        <f>IF(HLOOKUP($BT647,Prisudvikling!$CC$7:$KP$63,D$3)&gt;0,HLOOKUP($BT647,Prisudvikling!$CC$7:$KP$63,C$3),"")</f>
        <v/>
      </c>
      <c r="D647" s="105" t="str">
        <f>IF(HLOOKUP($BT647,Prisudvikling!$CC$7:$KP$63,D$3)&gt;0,HLOOKUP($BT647,Prisudvikling!$CC$7:$KP$63,D$3),"")</f>
        <v/>
      </c>
      <c r="E647" s="105" t="str">
        <f>IF(HLOOKUP($BT647,Prisudvikling!$CC$7:$KP$63,E$3)&gt;0,HLOOKUP($BT647,Prisudvikling!$CC$7:$KP$63,E$3),"")</f>
        <v/>
      </c>
      <c r="F647" s="105" t="str">
        <f>IF(HLOOKUP($BT647,Prisudvikling!$CC$7:$KP$63,F$3)&gt;0,HLOOKUP($BT647,Prisudvikling!$CC$7:$KP$63,F$3),"")</f>
        <v/>
      </c>
      <c r="G647" s="105" t="str">
        <f>IF(HLOOKUP($BT647,Prisudvikling!$CC$7:$KP$63,G$3)&gt;0,HLOOKUP($BT647,Prisudvikling!$CC$7:$KP$63,G$3),"")</f>
        <v/>
      </c>
      <c r="H647" s="105" t="str">
        <f>IF(HLOOKUP($BT647,Prisudvikling!$CC$7:$KP$63,H$3)&gt;0,HLOOKUP($BT647,Prisudvikling!$CC$7:$KP$63,H$3),"")</f>
        <v/>
      </c>
      <c r="I647" s="105" t="str">
        <f>IF(HLOOKUP($BT647,Prisudvikling!$CC$7:$KP$63,I$3)&gt;0,HLOOKUP($BT647,Prisudvikling!$CC$7:$KP$63,I$3),"")</f>
        <v/>
      </c>
      <c r="J647" s="105" t="str">
        <f>IF(HLOOKUP($BT647,Prisudvikling!$CC$7:$KP$63,J$3)&gt;0,HLOOKUP($BT647,Prisudvikling!$CC$7:$KP$63,J$3),"")</f>
        <v/>
      </c>
      <c r="K647" s="105" t="str">
        <f>IF(HLOOKUP($BT647,Prisudvikling!$CC$7:$KP$63,K$3)&gt;0,HLOOKUP($BT647,Prisudvikling!$CC$7:$KP$63,K$3),"")</f>
        <v/>
      </c>
      <c r="L647" s="105" t="str">
        <f>IF(HLOOKUP($BT647,Prisudvikling!$CC$7:$KP$63,L$3)&gt;0,HLOOKUP($BT647,Prisudvikling!$CC$7:$KP$63,L$3),"")</f>
        <v/>
      </c>
      <c r="M647" s="105" t="str">
        <f>IF(HLOOKUP($BT647,Prisudvikling!$CC$7:$KP$63,M$3)&gt;0,HLOOKUP($BT647,Prisudvikling!$CC$7:$KP$63,M$3),"")</f>
        <v/>
      </c>
      <c r="N647" s="105" t="str">
        <f>IF(HLOOKUP($BT647,Prisudvikling!$CC$7:$KP$63,N$3)&gt;0,HLOOKUP($BT647,Prisudvikling!$CC$7:$KP$63,N$3),"")</f>
        <v/>
      </c>
      <c r="O647" s="105" t="str">
        <f>IF(HLOOKUP($BT647,Prisudvikling!$CC$7:$KP$63,O$3)&gt;0,HLOOKUP($BT647,Prisudvikling!$CC$7:$KP$63,O$3),"")</f>
        <v/>
      </c>
      <c r="P647" s="105" t="str">
        <f>IF(HLOOKUP($BT647,Prisudvikling!$CC$7:$KP$63,P$3)&gt;0,HLOOKUP($BT647,Prisudvikling!$CC$7:$KP$63,P$3),"")</f>
        <v/>
      </c>
      <c r="Q647" s="105" t="str">
        <f>IF(HLOOKUP($BT647,Prisudvikling!$CC$7:$KP$63,Q$3)&gt;0,HLOOKUP($BT647,Prisudvikling!$CC$7:$KP$63,Q$3),"")</f>
        <v/>
      </c>
      <c r="R647" s="105" t="str">
        <f>IF(HLOOKUP($BT647,Prisudvikling!$CC$7:$KP$63,R$3)&gt;0,HLOOKUP($BT647,Prisudvikling!$CC$7:$KP$63,R$3),"")</f>
        <v/>
      </c>
      <c r="S647" s="105" t="str">
        <f>IF(HLOOKUP($BT647,Prisudvikling!$CC$7:$KP$63,S$3)&gt;0,HLOOKUP($BT647,Prisudvikling!$CC$7:$KP$63,S$3),"")</f>
        <v/>
      </c>
      <c r="T647" s="105" t="str">
        <f>IF(HLOOKUP($BT647,Prisudvikling!$CC$7:$KP$63,T$3)&gt;0,HLOOKUP($BT647,Prisudvikling!$CC$7:$KP$63,T$3),"")</f>
        <v/>
      </c>
      <c r="U647" s="105" t="str">
        <f>IF(HLOOKUP($BT647,Prisudvikling!$CC$7:$KP$63,U$3)&gt;0,HLOOKUP($BT647,Prisudvikling!$CC$7:$KP$63,U$3),"")</f>
        <v/>
      </c>
      <c r="V647" s="105" t="str">
        <f>IF(HLOOKUP($BT647,Prisudvikling!$CC$7:$KP$63,V$3)&gt;0,HLOOKUP($BT647,Prisudvikling!$CC$7:$KP$63,V$3),"")</f>
        <v/>
      </c>
      <c r="W647" s="105" t="str">
        <f>IF(HLOOKUP($BT647,Prisudvikling!$CC$7:$KP$63,W$3)&gt;0,HLOOKUP($BT647,Prisudvikling!$CC$7:$KP$63,W$3),"")</f>
        <v/>
      </c>
      <c r="X647" s="32" t="str">
        <f>IF(HLOOKUP($BT647,Prisudvikling!$CC$7:$KP$63,X$3)&gt;0,HLOOKUP($BT647,Prisudvikling!$CC$7:$KP$63,X$3),"")</f>
        <v/>
      </c>
      <c r="Y647" s="32" t="str">
        <f>IF(HLOOKUP($BT647,Prisudvikling!$CC$7:$KP$63,Y$3)&gt;0,HLOOKUP($BT647,Prisudvikling!$CC$7:$KP$63,Y$3),"")</f>
        <v/>
      </c>
      <c r="Z647" s="32" t="str">
        <f>IF(HLOOKUP($BT647,Prisudvikling!$CC$7:$KP$63,Z$3)&gt;0,HLOOKUP($BT647,Prisudvikling!$CC$7:$KP$63,Z$3),"")</f>
        <v/>
      </c>
      <c r="AA647" s="32" t="str">
        <f>IF(HLOOKUP($BT647,Prisudvikling!$CC$7:$KP$63,AA$3)&gt;0,HLOOKUP($BT647,Prisudvikling!$CC$7:$KP$63,AA$3),"")</f>
        <v/>
      </c>
      <c r="AB647" s="32" t="str">
        <f>IF(HLOOKUP($BT647,Prisudvikling!$CC$7:$KP$63,AB$3)&gt;0,HLOOKUP($BT647,Prisudvikling!$CC$7:$KP$63,AB$3),"")</f>
        <v/>
      </c>
      <c r="AC647" s="32" t="str">
        <f>IF(HLOOKUP($BT647,Prisudvikling!$CC$7:$KP$63,AC$3)&gt;0,HLOOKUP($BT647,Prisudvikling!$CC$7:$KP$63,AC$3),"")</f>
        <v/>
      </c>
      <c r="AD647" s="32" t="str">
        <f>IF(HLOOKUP($BT647,Prisudvikling!$CC$7:$KP$63,AD$3)&gt;0,HLOOKUP($BT647,Prisudvikling!$CC$7:$KP$63,AD$3),"")</f>
        <v/>
      </c>
      <c r="AE647" s="32" t="str">
        <f>IF(HLOOKUP($BT647,Prisudvikling!$CC$7:$KP$63,AE$3)&gt;0,HLOOKUP($BT647,Prisudvikling!$CC$7:$KP$63,AE$3),"")</f>
        <v/>
      </c>
      <c r="AF647" s="32" t="str">
        <f>IF(HLOOKUP($BT647,Prisudvikling!$CC$7:$KP$63,AF$3)&gt;0,HLOOKUP($BT647,Prisudvikling!$CC$7:$KP$63,AF$3),"")</f>
        <v xml:space="preserve"> </v>
      </c>
      <c r="AG647" s="32" t="str">
        <f>IF(HLOOKUP($BT647,Prisudvikling!$CC$7:$KP$63,AG$3)&gt;0,HLOOKUP($BT647,Prisudvikling!$CC$7:$KP$63,AG$3),"")</f>
        <v xml:space="preserve"> </v>
      </c>
      <c r="AH647" s="32" t="str">
        <f>IF(HLOOKUP($BT647,Prisudvikling!$CC$7:$KP$63,AH$3)&gt;0,HLOOKUP($BT647,Prisudvikling!$CC$7:$KP$63,AH$3),"")</f>
        <v xml:space="preserve"> </v>
      </c>
      <c r="AI647" s="32" t="str">
        <f>IF(HLOOKUP($BT647,Prisudvikling!$CC$7:$KP$63,AI$3)&gt;0,HLOOKUP($BT647,Prisudvikling!$CC$7:$KP$63,AI$3),"")</f>
        <v xml:space="preserve"> </v>
      </c>
      <c r="AJ647" s="32" t="str">
        <f>IF(HLOOKUP($BT647,Prisudvikling!$CC$7:$KP$63,AJ$3)&gt;0,HLOOKUP($BT647,Prisudvikling!$CC$7:$KP$63,AJ$3),"")</f>
        <v xml:space="preserve"> </v>
      </c>
      <c r="AK647" s="32" t="str">
        <f>IF(HLOOKUP($BT647,Prisudvikling!$CC$7:$KP$63,AK$3)&gt;0,HLOOKUP($BT647,Prisudvikling!$CC$7:$KP$63,AK$3),"")</f>
        <v xml:space="preserve"> </v>
      </c>
      <c r="AL647" s="32" t="str">
        <f>IF(HLOOKUP($BT647,Prisudvikling!$CC$7:$KP$63,AL$3)&gt;0,HLOOKUP($BT647,Prisudvikling!$CC$7:$KP$63,AL$3),"")</f>
        <v/>
      </c>
      <c r="AM647" s="32" t="str">
        <f>IF(HLOOKUP($BT647,Prisudvikling!$CC$7:$KP$63,AM$3)&gt;0,HLOOKUP($BT647,Prisudvikling!$CC$7:$KP$63,AM$3),"")</f>
        <v/>
      </c>
      <c r="AN647" s="113" t="str">
        <f>IF(HLOOKUP($BT647,Prisudvikling!$CC$7:$KP$63,AN$3)&gt;0,HLOOKUP($BT647,Prisudvikling!$CC$7:$KP$63,AN$3),"")</f>
        <v/>
      </c>
      <c r="AO647" s="113" t="str">
        <f>IF(HLOOKUP($BT647,Prisudvikling!$CC$7:$KP$63,AO$3)&gt;0,HLOOKUP($BT647,Prisudvikling!$CC$7:$KP$63,AO$3),"")</f>
        <v xml:space="preserve"> </v>
      </c>
      <c r="AP647" s="113" t="str">
        <f>IF(HLOOKUP($BT647,Prisudvikling!$CC$7:$KP$63,AP$3)&gt;0,HLOOKUP($BT647,Prisudvikling!$CC$7:$KP$63,AP$3),"")</f>
        <v/>
      </c>
      <c r="AQ647" s="113" t="str">
        <f>IF(HLOOKUP($BT647,Prisudvikling!$CC$7:$KP$63,AQ$3)&gt;0,HLOOKUP($BT647,Prisudvikling!$CC$7:$KP$63,AQ$3),"")</f>
        <v/>
      </c>
      <c r="AR647" s="113" t="str">
        <f>IF(HLOOKUP($BT647,Prisudvikling!$CC$7:$KP$63,AR$3)&gt;0,HLOOKUP($BT647,Prisudvikling!$CC$7:$KP$63,AR$3),"")</f>
        <v xml:space="preserve"> </v>
      </c>
      <c r="AS647" s="113" t="str">
        <f>IF(HLOOKUP($BT647,Prisudvikling!$CC$7:$KP$63,AS$3)&gt;0,HLOOKUP($BT647,Prisudvikling!$CC$7:$KP$63,AS$3),"")</f>
        <v/>
      </c>
      <c r="AT647" s="113" t="str">
        <f>IF(HLOOKUP($BT647,Prisudvikling!$CC$7:$KP$63,AT$3)&gt;0,HLOOKUP($BT647,Prisudvikling!$CC$7:$KP$63,AT$3),"")</f>
        <v/>
      </c>
      <c r="AU647" s="113" t="str">
        <f>IF(HLOOKUP($BT647,Prisudvikling!$CC$7:$KP$63,AU$3)&gt;0,HLOOKUP($BT647,Prisudvikling!$CC$7:$KP$63,AU$3),"")</f>
        <v xml:space="preserve"> </v>
      </c>
      <c r="AV647" s="113" t="str">
        <f>IF(HLOOKUP($BT647,Prisudvikling!$CC$7:$KP$63,AV$3)&gt;0,HLOOKUP($BT647,Prisudvikling!$CC$7:$KP$63,AV$3),"")</f>
        <v/>
      </c>
      <c r="AW647" s="113" t="str">
        <f>IF(HLOOKUP($BT647,Prisudvikling!$CC$7:$KP$63,AW$3)&gt;0,HLOOKUP($BT647,Prisudvikling!$CC$7:$KP$63,AW$3),"")</f>
        <v/>
      </c>
      <c r="AX647" s="113" t="str">
        <f>IF(HLOOKUP($BT647,Prisudvikling!$CC$7:$KP$63,AX$3)&gt;0,HLOOKUP($BT647,Prisudvikling!$CC$7:$KP$63,AX$3),"")</f>
        <v xml:space="preserve"> </v>
      </c>
      <c r="BT647">
        <f t="shared" si="34"/>
        <v>324</v>
      </c>
    </row>
    <row r="648" spans="1:72" x14ac:dyDescent="0.2">
      <c r="A648" s="82">
        <f>IF(HLOOKUP($BT648,Prisudvikling!$CC$7:$KP$63,D$3)&gt;0,YEAR(C648),0)</f>
        <v>0</v>
      </c>
      <c r="B648" s="82">
        <f>IF(HLOOKUP($BT648,Prisudvikling!$CC$7:$KP$63,D$3)&gt;0,MONTH(C648),0)</f>
        <v>0</v>
      </c>
      <c r="C648" s="65" t="str">
        <f>IF(HLOOKUP($BT648,Prisudvikling!$CC$7:$KP$63,D$3)&gt;0,HLOOKUP($BT648,Prisudvikling!$CC$7:$KP$63,C$3),"")</f>
        <v/>
      </c>
      <c r="D648" s="105" t="str">
        <f>IF(HLOOKUP($BT648,Prisudvikling!$CC$7:$KP$63,D$3)&gt;0,HLOOKUP($BT648,Prisudvikling!$CC$7:$KP$63,D$3),"")</f>
        <v/>
      </c>
      <c r="E648" s="105" t="str">
        <f>IF(HLOOKUP($BT648,Prisudvikling!$CC$7:$KP$63,E$3)&gt;0,HLOOKUP($BT648,Prisudvikling!$CC$7:$KP$63,E$3),"")</f>
        <v/>
      </c>
      <c r="F648" s="105" t="str">
        <f>IF(HLOOKUP($BT648,Prisudvikling!$CC$7:$KP$63,F$3)&gt;0,HLOOKUP($BT648,Prisudvikling!$CC$7:$KP$63,F$3),"")</f>
        <v/>
      </c>
      <c r="G648" s="105" t="str">
        <f>IF(HLOOKUP($BT648,Prisudvikling!$CC$7:$KP$63,G$3)&gt;0,HLOOKUP($BT648,Prisudvikling!$CC$7:$KP$63,G$3),"")</f>
        <v/>
      </c>
      <c r="H648" s="105" t="str">
        <f>IF(HLOOKUP($BT648,Prisudvikling!$CC$7:$KP$63,H$3)&gt;0,HLOOKUP($BT648,Prisudvikling!$CC$7:$KP$63,H$3),"")</f>
        <v/>
      </c>
      <c r="I648" s="105" t="str">
        <f>IF(HLOOKUP($BT648,Prisudvikling!$CC$7:$KP$63,I$3)&gt;0,HLOOKUP($BT648,Prisudvikling!$CC$7:$KP$63,I$3),"")</f>
        <v/>
      </c>
      <c r="J648" s="105" t="str">
        <f>IF(HLOOKUP($BT648,Prisudvikling!$CC$7:$KP$63,J$3)&gt;0,HLOOKUP($BT648,Prisudvikling!$CC$7:$KP$63,J$3),"")</f>
        <v/>
      </c>
      <c r="K648" s="105" t="str">
        <f>IF(HLOOKUP($BT648,Prisudvikling!$CC$7:$KP$63,K$3)&gt;0,HLOOKUP($BT648,Prisudvikling!$CC$7:$KP$63,K$3),"")</f>
        <v/>
      </c>
      <c r="L648" s="105" t="str">
        <f>IF(HLOOKUP($BT648,Prisudvikling!$CC$7:$KP$63,L$3)&gt;0,HLOOKUP($BT648,Prisudvikling!$CC$7:$KP$63,L$3),"")</f>
        <v/>
      </c>
      <c r="M648" s="105" t="str">
        <f>IF(HLOOKUP($BT648,Prisudvikling!$CC$7:$KP$63,M$3)&gt;0,HLOOKUP($BT648,Prisudvikling!$CC$7:$KP$63,M$3),"")</f>
        <v/>
      </c>
      <c r="N648" s="105" t="str">
        <f>IF(HLOOKUP($BT648,Prisudvikling!$CC$7:$KP$63,N$3)&gt;0,HLOOKUP($BT648,Prisudvikling!$CC$7:$KP$63,N$3),"")</f>
        <v/>
      </c>
      <c r="O648" s="105" t="str">
        <f>IF(HLOOKUP($BT648,Prisudvikling!$CC$7:$KP$63,O$3)&gt;0,HLOOKUP($BT648,Prisudvikling!$CC$7:$KP$63,O$3),"")</f>
        <v/>
      </c>
      <c r="P648" s="105" t="str">
        <f>IF(HLOOKUP($BT648,Prisudvikling!$CC$7:$KP$63,P$3)&gt;0,HLOOKUP($BT648,Prisudvikling!$CC$7:$KP$63,P$3),"")</f>
        <v/>
      </c>
      <c r="Q648" s="105" t="str">
        <f>IF(HLOOKUP($BT648,Prisudvikling!$CC$7:$KP$63,Q$3)&gt;0,HLOOKUP($BT648,Prisudvikling!$CC$7:$KP$63,Q$3),"")</f>
        <v/>
      </c>
      <c r="R648" s="105" t="str">
        <f>IF(HLOOKUP($BT648,Prisudvikling!$CC$7:$KP$63,R$3)&gt;0,HLOOKUP($BT648,Prisudvikling!$CC$7:$KP$63,R$3),"")</f>
        <v/>
      </c>
      <c r="S648" s="105" t="str">
        <f>IF(HLOOKUP($BT648,Prisudvikling!$CC$7:$KP$63,S$3)&gt;0,HLOOKUP($BT648,Prisudvikling!$CC$7:$KP$63,S$3),"")</f>
        <v/>
      </c>
      <c r="T648" s="105" t="str">
        <f>IF(HLOOKUP($BT648,Prisudvikling!$CC$7:$KP$63,T$3)&gt;0,HLOOKUP($BT648,Prisudvikling!$CC$7:$KP$63,T$3),"")</f>
        <v/>
      </c>
      <c r="U648" s="105" t="str">
        <f>IF(HLOOKUP($BT648,Prisudvikling!$CC$7:$KP$63,U$3)&gt;0,HLOOKUP($BT648,Prisudvikling!$CC$7:$KP$63,U$3),"")</f>
        <v/>
      </c>
      <c r="V648" s="105" t="str">
        <f>IF(HLOOKUP($BT648,Prisudvikling!$CC$7:$KP$63,V$3)&gt;0,HLOOKUP($BT648,Prisudvikling!$CC$7:$KP$63,V$3),"")</f>
        <v/>
      </c>
      <c r="W648" s="105" t="str">
        <f>IF(HLOOKUP($BT648,Prisudvikling!$CC$7:$KP$63,W$3)&gt;0,HLOOKUP($BT648,Prisudvikling!$CC$7:$KP$63,W$3),"")</f>
        <v/>
      </c>
      <c r="X648" s="32" t="str">
        <f>IF(HLOOKUP($BT648,Prisudvikling!$CC$7:$KP$63,X$3)&gt;0,HLOOKUP($BT648,Prisudvikling!$CC$7:$KP$63,X$3),"")</f>
        <v/>
      </c>
      <c r="Y648" s="32" t="str">
        <f>IF(HLOOKUP($BT648,Prisudvikling!$CC$7:$KP$63,Y$3)&gt;0,HLOOKUP($BT648,Prisudvikling!$CC$7:$KP$63,Y$3),"")</f>
        <v/>
      </c>
      <c r="Z648" s="32" t="str">
        <f>IF(HLOOKUP($BT648,Prisudvikling!$CC$7:$KP$63,Z$3)&gt;0,HLOOKUP($BT648,Prisudvikling!$CC$7:$KP$63,Z$3),"")</f>
        <v/>
      </c>
      <c r="AA648" s="32" t="str">
        <f>IF(HLOOKUP($BT648,Prisudvikling!$CC$7:$KP$63,AA$3)&gt;0,HLOOKUP($BT648,Prisudvikling!$CC$7:$KP$63,AA$3),"")</f>
        <v/>
      </c>
      <c r="AB648" s="32" t="str">
        <f>IF(HLOOKUP($BT648,Prisudvikling!$CC$7:$KP$63,AB$3)&gt;0,HLOOKUP($BT648,Prisudvikling!$CC$7:$KP$63,AB$3),"")</f>
        <v/>
      </c>
      <c r="AC648" s="32" t="str">
        <f>IF(HLOOKUP($BT648,Prisudvikling!$CC$7:$KP$63,AC$3)&gt;0,HLOOKUP($BT648,Prisudvikling!$CC$7:$KP$63,AC$3),"")</f>
        <v/>
      </c>
      <c r="AD648" s="32" t="str">
        <f>IF(HLOOKUP($BT648,Prisudvikling!$CC$7:$KP$63,AD$3)&gt;0,HLOOKUP($BT648,Prisudvikling!$CC$7:$KP$63,AD$3),"")</f>
        <v/>
      </c>
      <c r="AE648" s="32" t="str">
        <f>IF(HLOOKUP($BT648,Prisudvikling!$CC$7:$KP$63,AE$3)&gt;0,HLOOKUP($BT648,Prisudvikling!$CC$7:$KP$63,AE$3),"")</f>
        <v/>
      </c>
      <c r="AF648" s="32" t="str">
        <f>IF(HLOOKUP($BT648,Prisudvikling!$CC$7:$KP$63,AF$3)&gt;0,HLOOKUP($BT648,Prisudvikling!$CC$7:$KP$63,AF$3),"")</f>
        <v xml:space="preserve"> </v>
      </c>
      <c r="AG648" s="32" t="str">
        <f>IF(HLOOKUP($BT648,Prisudvikling!$CC$7:$KP$63,AG$3)&gt;0,HLOOKUP($BT648,Prisudvikling!$CC$7:$KP$63,AG$3),"")</f>
        <v xml:space="preserve"> </v>
      </c>
      <c r="AH648" s="32" t="str">
        <f>IF(HLOOKUP($BT648,Prisudvikling!$CC$7:$KP$63,AH$3)&gt;0,HLOOKUP($BT648,Prisudvikling!$CC$7:$KP$63,AH$3),"")</f>
        <v xml:space="preserve"> </v>
      </c>
      <c r="AI648" s="32" t="str">
        <f>IF(HLOOKUP($BT648,Prisudvikling!$CC$7:$KP$63,AI$3)&gt;0,HLOOKUP($BT648,Prisudvikling!$CC$7:$KP$63,AI$3),"")</f>
        <v xml:space="preserve"> </v>
      </c>
      <c r="AJ648" s="32" t="str">
        <f>IF(HLOOKUP($BT648,Prisudvikling!$CC$7:$KP$63,AJ$3)&gt;0,HLOOKUP($BT648,Prisudvikling!$CC$7:$KP$63,AJ$3),"")</f>
        <v xml:space="preserve"> </v>
      </c>
      <c r="AK648" s="32" t="str">
        <f>IF(HLOOKUP($BT648,Prisudvikling!$CC$7:$KP$63,AK$3)&gt;0,HLOOKUP($BT648,Prisudvikling!$CC$7:$KP$63,AK$3),"")</f>
        <v xml:space="preserve"> </v>
      </c>
      <c r="AL648" s="32" t="str">
        <f>IF(HLOOKUP($BT648,Prisudvikling!$CC$7:$KP$63,AL$3)&gt;0,HLOOKUP($BT648,Prisudvikling!$CC$7:$KP$63,AL$3),"")</f>
        <v/>
      </c>
      <c r="AM648" s="32" t="str">
        <f>IF(HLOOKUP($BT648,Prisudvikling!$CC$7:$KP$63,AM$3)&gt;0,HLOOKUP($BT648,Prisudvikling!$CC$7:$KP$63,AM$3),"")</f>
        <v/>
      </c>
      <c r="AN648" s="113" t="str">
        <f>IF(HLOOKUP($BT648,Prisudvikling!$CC$7:$KP$63,AN$3)&gt;0,HLOOKUP($BT648,Prisudvikling!$CC$7:$KP$63,AN$3),"")</f>
        <v/>
      </c>
      <c r="AO648" s="113" t="str">
        <f>IF(HLOOKUP($BT648,Prisudvikling!$CC$7:$KP$63,AO$3)&gt;0,HLOOKUP($BT648,Prisudvikling!$CC$7:$KP$63,AO$3),"")</f>
        <v xml:space="preserve"> </v>
      </c>
      <c r="AP648" s="113" t="str">
        <f>IF(HLOOKUP($BT648,Prisudvikling!$CC$7:$KP$63,AP$3)&gt;0,HLOOKUP($BT648,Prisudvikling!$CC$7:$KP$63,AP$3),"")</f>
        <v/>
      </c>
      <c r="AQ648" s="113" t="str">
        <f>IF(HLOOKUP($BT648,Prisudvikling!$CC$7:$KP$63,AQ$3)&gt;0,HLOOKUP($BT648,Prisudvikling!$CC$7:$KP$63,AQ$3),"")</f>
        <v/>
      </c>
      <c r="AR648" s="113" t="str">
        <f>IF(HLOOKUP($BT648,Prisudvikling!$CC$7:$KP$63,AR$3)&gt;0,HLOOKUP($BT648,Prisudvikling!$CC$7:$KP$63,AR$3),"")</f>
        <v xml:space="preserve"> </v>
      </c>
      <c r="AS648" s="113" t="str">
        <f>IF(HLOOKUP($BT648,Prisudvikling!$CC$7:$KP$63,AS$3)&gt;0,HLOOKUP($BT648,Prisudvikling!$CC$7:$KP$63,AS$3),"")</f>
        <v/>
      </c>
      <c r="AT648" s="113" t="str">
        <f>IF(HLOOKUP($BT648,Prisudvikling!$CC$7:$KP$63,AT$3)&gt;0,HLOOKUP($BT648,Prisudvikling!$CC$7:$KP$63,AT$3),"")</f>
        <v/>
      </c>
      <c r="AU648" s="113" t="str">
        <f>IF(HLOOKUP($BT648,Prisudvikling!$CC$7:$KP$63,AU$3)&gt;0,HLOOKUP($BT648,Prisudvikling!$CC$7:$KP$63,AU$3),"")</f>
        <v xml:space="preserve"> </v>
      </c>
      <c r="AV648" s="113" t="str">
        <f>IF(HLOOKUP($BT648,Prisudvikling!$CC$7:$KP$63,AV$3)&gt;0,HLOOKUP($BT648,Prisudvikling!$CC$7:$KP$63,AV$3),"")</f>
        <v/>
      </c>
      <c r="AW648" s="113" t="str">
        <f>IF(HLOOKUP($BT648,Prisudvikling!$CC$7:$KP$63,AW$3)&gt;0,HLOOKUP($BT648,Prisudvikling!$CC$7:$KP$63,AW$3),"")</f>
        <v/>
      </c>
      <c r="AX648" s="113" t="str">
        <f>IF(HLOOKUP($BT648,Prisudvikling!$CC$7:$KP$63,AX$3)&gt;0,HLOOKUP($BT648,Prisudvikling!$CC$7:$KP$63,AX$3),"")</f>
        <v xml:space="preserve"> </v>
      </c>
      <c r="BT648">
        <f t="shared" si="34"/>
        <v>325</v>
      </c>
    </row>
    <row r="649" spans="1:72" x14ac:dyDescent="0.2">
      <c r="A649" s="82">
        <f>IF(HLOOKUP($BT649,Prisudvikling!$CC$7:$KP$63,D$3)&gt;0,YEAR(C649),0)</f>
        <v>0</v>
      </c>
      <c r="B649" s="82">
        <f>IF(HLOOKUP($BT649,Prisudvikling!$CC$7:$KP$63,D$3)&gt;0,MONTH(C649),0)</f>
        <v>0</v>
      </c>
      <c r="C649" s="65" t="str">
        <f>IF(HLOOKUP($BT649,Prisudvikling!$CC$7:$KP$63,D$3)&gt;0,HLOOKUP($BT649,Prisudvikling!$CC$7:$KP$63,C$3),"")</f>
        <v/>
      </c>
      <c r="D649" s="105" t="str">
        <f>IF(HLOOKUP($BT649,Prisudvikling!$CC$7:$KP$63,D$3)&gt;0,HLOOKUP($BT649,Prisudvikling!$CC$7:$KP$63,D$3),"")</f>
        <v/>
      </c>
      <c r="E649" s="105" t="str">
        <f>IF(HLOOKUP($BT649,Prisudvikling!$CC$7:$KP$63,E$3)&gt;0,HLOOKUP($BT649,Prisudvikling!$CC$7:$KP$63,E$3),"")</f>
        <v/>
      </c>
      <c r="F649" s="105" t="str">
        <f>IF(HLOOKUP($BT649,Prisudvikling!$CC$7:$KP$63,F$3)&gt;0,HLOOKUP($BT649,Prisudvikling!$CC$7:$KP$63,F$3),"")</f>
        <v/>
      </c>
      <c r="G649" s="105" t="str">
        <f>IF(HLOOKUP($BT649,Prisudvikling!$CC$7:$KP$63,G$3)&gt;0,HLOOKUP($BT649,Prisudvikling!$CC$7:$KP$63,G$3),"")</f>
        <v/>
      </c>
      <c r="H649" s="105" t="str">
        <f>IF(HLOOKUP($BT649,Prisudvikling!$CC$7:$KP$63,H$3)&gt;0,HLOOKUP($BT649,Prisudvikling!$CC$7:$KP$63,H$3),"")</f>
        <v/>
      </c>
      <c r="I649" s="105" t="str">
        <f>IF(HLOOKUP($BT649,Prisudvikling!$CC$7:$KP$63,I$3)&gt;0,HLOOKUP($BT649,Prisudvikling!$CC$7:$KP$63,I$3),"")</f>
        <v/>
      </c>
      <c r="J649" s="105" t="str">
        <f>IF(HLOOKUP($BT649,Prisudvikling!$CC$7:$KP$63,J$3)&gt;0,HLOOKUP($BT649,Prisudvikling!$CC$7:$KP$63,J$3),"")</f>
        <v/>
      </c>
      <c r="K649" s="105" t="str">
        <f>IF(HLOOKUP($BT649,Prisudvikling!$CC$7:$KP$63,K$3)&gt;0,HLOOKUP($BT649,Prisudvikling!$CC$7:$KP$63,K$3),"")</f>
        <v/>
      </c>
      <c r="L649" s="105" t="str">
        <f>IF(HLOOKUP($BT649,Prisudvikling!$CC$7:$KP$63,L$3)&gt;0,HLOOKUP($BT649,Prisudvikling!$CC$7:$KP$63,L$3),"")</f>
        <v/>
      </c>
      <c r="M649" s="105" t="str">
        <f>IF(HLOOKUP($BT649,Prisudvikling!$CC$7:$KP$63,M$3)&gt;0,HLOOKUP($BT649,Prisudvikling!$CC$7:$KP$63,M$3),"")</f>
        <v/>
      </c>
      <c r="N649" s="105" t="str">
        <f>IF(HLOOKUP($BT649,Prisudvikling!$CC$7:$KP$63,N$3)&gt;0,HLOOKUP($BT649,Prisudvikling!$CC$7:$KP$63,N$3),"")</f>
        <v/>
      </c>
      <c r="O649" s="105" t="str">
        <f>IF(HLOOKUP($BT649,Prisudvikling!$CC$7:$KP$63,O$3)&gt;0,HLOOKUP($BT649,Prisudvikling!$CC$7:$KP$63,O$3),"")</f>
        <v/>
      </c>
      <c r="P649" s="105" t="str">
        <f>IF(HLOOKUP($BT649,Prisudvikling!$CC$7:$KP$63,P$3)&gt;0,HLOOKUP($BT649,Prisudvikling!$CC$7:$KP$63,P$3),"")</f>
        <v/>
      </c>
      <c r="Q649" s="105" t="str">
        <f>IF(HLOOKUP($BT649,Prisudvikling!$CC$7:$KP$63,Q$3)&gt;0,HLOOKUP($BT649,Prisudvikling!$CC$7:$KP$63,Q$3),"")</f>
        <v/>
      </c>
      <c r="R649" s="105" t="str">
        <f>IF(HLOOKUP($BT649,Prisudvikling!$CC$7:$KP$63,R$3)&gt;0,HLOOKUP($BT649,Prisudvikling!$CC$7:$KP$63,R$3),"")</f>
        <v/>
      </c>
      <c r="S649" s="105" t="str">
        <f>IF(HLOOKUP($BT649,Prisudvikling!$CC$7:$KP$63,S$3)&gt;0,HLOOKUP($BT649,Prisudvikling!$CC$7:$KP$63,S$3),"")</f>
        <v/>
      </c>
      <c r="T649" s="105" t="str">
        <f>IF(HLOOKUP($BT649,Prisudvikling!$CC$7:$KP$63,T$3)&gt;0,HLOOKUP($BT649,Prisudvikling!$CC$7:$KP$63,T$3),"")</f>
        <v/>
      </c>
      <c r="U649" s="105" t="str">
        <f>IF(HLOOKUP($BT649,Prisudvikling!$CC$7:$KP$63,U$3)&gt;0,HLOOKUP($BT649,Prisudvikling!$CC$7:$KP$63,U$3),"")</f>
        <v/>
      </c>
      <c r="V649" s="105" t="str">
        <f>IF(HLOOKUP($BT649,Prisudvikling!$CC$7:$KP$63,V$3)&gt;0,HLOOKUP($BT649,Prisudvikling!$CC$7:$KP$63,V$3),"")</f>
        <v/>
      </c>
      <c r="W649" s="105" t="str">
        <f>IF(HLOOKUP($BT649,Prisudvikling!$CC$7:$KP$63,W$3)&gt;0,HLOOKUP($BT649,Prisudvikling!$CC$7:$KP$63,W$3),"")</f>
        <v/>
      </c>
      <c r="X649" s="32" t="str">
        <f>IF(HLOOKUP($BT649,Prisudvikling!$CC$7:$KP$63,X$3)&gt;0,HLOOKUP($BT649,Prisudvikling!$CC$7:$KP$63,X$3),"")</f>
        <v/>
      </c>
      <c r="Y649" s="32" t="str">
        <f>IF(HLOOKUP($BT649,Prisudvikling!$CC$7:$KP$63,Y$3)&gt;0,HLOOKUP($BT649,Prisudvikling!$CC$7:$KP$63,Y$3),"")</f>
        <v/>
      </c>
      <c r="Z649" s="32" t="str">
        <f>IF(HLOOKUP($BT649,Prisudvikling!$CC$7:$KP$63,Z$3)&gt;0,HLOOKUP($BT649,Prisudvikling!$CC$7:$KP$63,Z$3),"")</f>
        <v/>
      </c>
      <c r="AA649" s="32" t="str">
        <f>IF(HLOOKUP($BT649,Prisudvikling!$CC$7:$KP$63,AA$3)&gt;0,HLOOKUP($BT649,Prisudvikling!$CC$7:$KP$63,AA$3),"")</f>
        <v/>
      </c>
      <c r="AB649" s="32" t="str">
        <f>IF(HLOOKUP($BT649,Prisudvikling!$CC$7:$KP$63,AB$3)&gt;0,HLOOKUP($BT649,Prisudvikling!$CC$7:$KP$63,AB$3),"")</f>
        <v/>
      </c>
      <c r="AC649" s="32" t="str">
        <f>IF(HLOOKUP($BT649,Prisudvikling!$CC$7:$KP$63,AC$3)&gt;0,HLOOKUP($BT649,Prisudvikling!$CC$7:$KP$63,AC$3),"")</f>
        <v/>
      </c>
      <c r="AD649" s="32" t="str">
        <f>IF(HLOOKUP($BT649,Prisudvikling!$CC$7:$KP$63,AD$3)&gt;0,HLOOKUP($BT649,Prisudvikling!$CC$7:$KP$63,AD$3),"")</f>
        <v/>
      </c>
      <c r="AE649" s="32" t="str">
        <f>IF(HLOOKUP($BT649,Prisudvikling!$CC$7:$KP$63,AE$3)&gt;0,HLOOKUP($BT649,Prisudvikling!$CC$7:$KP$63,AE$3),"")</f>
        <v/>
      </c>
      <c r="AF649" s="32" t="str">
        <f>IF(HLOOKUP($BT649,Prisudvikling!$CC$7:$KP$63,AF$3)&gt;0,HLOOKUP($BT649,Prisudvikling!$CC$7:$KP$63,AF$3),"")</f>
        <v xml:space="preserve"> </v>
      </c>
      <c r="AG649" s="32" t="str">
        <f>IF(HLOOKUP($BT649,Prisudvikling!$CC$7:$KP$63,AG$3)&gt;0,HLOOKUP($BT649,Prisudvikling!$CC$7:$KP$63,AG$3),"")</f>
        <v xml:space="preserve"> </v>
      </c>
      <c r="AH649" s="32" t="str">
        <f>IF(HLOOKUP($BT649,Prisudvikling!$CC$7:$KP$63,AH$3)&gt;0,HLOOKUP($BT649,Prisudvikling!$CC$7:$KP$63,AH$3),"")</f>
        <v xml:space="preserve"> </v>
      </c>
      <c r="AI649" s="32" t="str">
        <f>IF(HLOOKUP($BT649,Prisudvikling!$CC$7:$KP$63,AI$3)&gt;0,HLOOKUP($BT649,Prisudvikling!$CC$7:$KP$63,AI$3),"")</f>
        <v xml:space="preserve"> </v>
      </c>
      <c r="AJ649" s="32" t="str">
        <f>IF(HLOOKUP($BT649,Prisudvikling!$CC$7:$KP$63,AJ$3)&gt;0,HLOOKUP($BT649,Prisudvikling!$CC$7:$KP$63,AJ$3),"")</f>
        <v xml:space="preserve"> </v>
      </c>
      <c r="AK649" s="32" t="str">
        <f>IF(HLOOKUP($BT649,Prisudvikling!$CC$7:$KP$63,AK$3)&gt;0,HLOOKUP($BT649,Prisudvikling!$CC$7:$KP$63,AK$3),"")</f>
        <v xml:space="preserve"> </v>
      </c>
      <c r="AL649" s="32" t="str">
        <f>IF(HLOOKUP($BT649,Prisudvikling!$CC$7:$KP$63,AL$3)&gt;0,HLOOKUP($BT649,Prisudvikling!$CC$7:$KP$63,AL$3),"")</f>
        <v/>
      </c>
      <c r="AM649" s="32" t="str">
        <f>IF(HLOOKUP($BT649,Prisudvikling!$CC$7:$KP$63,AM$3)&gt;0,HLOOKUP($BT649,Prisudvikling!$CC$7:$KP$63,AM$3),"")</f>
        <v/>
      </c>
      <c r="AN649" s="113" t="str">
        <f>IF(HLOOKUP($BT649,Prisudvikling!$CC$7:$KP$63,AN$3)&gt;0,HLOOKUP($BT649,Prisudvikling!$CC$7:$KP$63,AN$3),"")</f>
        <v/>
      </c>
      <c r="AO649" s="113" t="str">
        <f>IF(HLOOKUP($BT649,Prisudvikling!$CC$7:$KP$63,AO$3)&gt;0,HLOOKUP($BT649,Prisudvikling!$CC$7:$KP$63,AO$3),"")</f>
        <v xml:space="preserve"> </v>
      </c>
      <c r="AP649" s="113" t="str">
        <f>IF(HLOOKUP($BT649,Prisudvikling!$CC$7:$KP$63,AP$3)&gt;0,HLOOKUP($BT649,Prisudvikling!$CC$7:$KP$63,AP$3),"")</f>
        <v/>
      </c>
      <c r="AQ649" s="113" t="str">
        <f>IF(HLOOKUP($BT649,Prisudvikling!$CC$7:$KP$63,AQ$3)&gt;0,HLOOKUP($BT649,Prisudvikling!$CC$7:$KP$63,AQ$3),"")</f>
        <v/>
      </c>
      <c r="AR649" s="113" t="str">
        <f>IF(HLOOKUP($BT649,Prisudvikling!$CC$7:$KP$63,AR$3)&gt;0,HLOOKUP($BT649,Prisudvikling!$CC$7:$KP$63,AR$3),"")</f>
        <v xml:space="preserve"> </v>
      </c>
      <c r="AS649" s="113" t="str">
        <f>IF(HLOOKUP($BT649,Prisudvikling!$CC$7:$KP$63,AS$3)&gt;0,HLOOKUP($BT649,Prisudvikling!$CC$7:$KP$63,AS$3),"")</f>
        <v/>
      </c>
      <c r="AT649" s="113" t="str">
        <f>IF(HLOOKUP($BT649,Prisudvikling!$CC$7:$KP$63,AT$3)&gt;0,HLOOKUP($BT649,Prisudvikling!$CC$7:$KP$63,AT$3),"")</f>
        <v/>
      </c>
      <c r="AU649" s="113" t="str">
        <f>IF(HLOOKUP($BT649,Prisudvikling!$CC$7:$KP$63,AU$3)&gt;0,HLOOKUP($BT649,Prisudvikling!$CC$7:$KP$63,AU$3),"")</f>
        <v xml:space="preserve"> </v>
      </c>
      <c r="AV649" s="113" t="str">
        <f>IF(HLOOKUP($BT649,Prisudvikling!$CC$7:$KP$63,AV$3)&gt;0,HLOOKUP($BT649,Prisudvikling!$CC$7:$KP$63,AV$3),"")</f>
        <v/>
      </c>
      <c r="AW649" s="113" t="str">
        <f>IF(HLOOKUP($BT649,Prisudvikling!$CC$7:$KP$63,AW$3)&gt;0,HLOOKUP($BT649,Prisudvikling!$CC$7:$KP$63,AW$3),"")</f>
        <v/>
      </c>
      <c r="AX649" s="113" t="str">
        <f>IF(HLOOKUP($BT649,Prisudvikling!$CC$7:$KP$63,AX$3)&gt;0,HLOOKUP($BT649,Prisudvikling!$CC$7:$KP$63,AX$3),"")</f>
        <v xml:space="preserve"> </v>
      </c>
      <c r="BT649">
        <f t="shared" si="34"/>
        <v>326</v>
      </c>
    </row>
    <row r="650" spans="1:72" x14ac:dyDescent="0.2">
      <c r="A650" s="82">
        <f>IF(HLOOKUP($BT650,Prisudvikling!$CC$7:$KP$63,D$3)&gt;0,YEAR(C650),0)</f>
        <v>0</v>
      </c>
      <c r="B650" s="82">
        <f>IF(HLOOKUP($BT650,Prisudvikling!$CC$7:$KP$63,D$3)&gt;0,MONTH(C650),0)</f>
        <v>0</v>
      </c>
      <c r="C650" s="65" t="str">
        <f>IF(HLOOKUP($BT650,Prisudvikling!$CC$7:$KP$63,D$3)&gt;0,HLOOKUP($BT650,Prisudvikling!$CC$7:$KP$63,C$3),"")</f>
        <v/>
      </c>
      <c r="D650" s="105" t="str">
        <f>IF(HLOOKUP($BT650,Prisudvikling!$CC$7:$KP$63,D$3)&gt;0,HLOOKUP($BT650,Prisudvikling!$CC$7:$KP$63,D$3),"")</f>
        <v/>
      </c>
      <c r="E650" s="105" t="str">
        <f>IF(HLOOKUP($BT650,Prisudvikling!$CC$7:$KP$63,E$3)&gt;0,HLOOKUP($BT650,Prisudvikling!$CC$7:$KP$63,E$3),"")</f>
        <v/>
      </c>
      <c r="F650" s="105" t="str">
        <f>IF(HLOOKUP($BT650,Prisudvikling!$CC$7:$KP$63,F$3)&gt;0,HLOOKUP($BT650,Prisudvikling!$CC$7:$KP$63,F$3),"")</f>
        <v/>
      </c>
      <c r="G650" s="105" t="str">
        <f>IF(HLOOKUP($BT650,Prisudvikling!$CC$7:$KP$63,G$3)&gt;0,HLOOKUP($BT650,Prisudvikling!$CC$7:$KP$63,G$3),"")</f>
        <v/>
      </c>
      <c r="H650" s="105" t="str">
        <f>IF(HLOOKUP($BT650,Prisudvikling!$CC$7:$KP$63,H$3)&gt;0,HLOOKUP($BT650,Prisudvikling!$CC$7:$KP$63,H$3),"")</f>
        <v/>
      </c>
      <c r="I650" s="105" t="str">
        <f>IF(HLOOKUP($BT650,Prisudvikling!$CC$7:$KP$63,I$3)&gt;0,HLOOKUP($BT650,Prisudvikling!$CC$7:$KP$63,I$3),"")</f>
        <v/>
      </c>
      <c r="J650" s="105" t="str">
        <f>IF(HLOOKUP($BT650,Prisudvikling!$CC$7:$KP$63,J$3)&gt;0,HLOOKUP($BT650,Prisudvikling!$CC$7:$KP$63,J$3),"")</f>
        <v/>
      </c>
      <c r="K650" s="105" t="str">
        <f>IF(HLOOKUP($BT650,Prisudvikling!$CC$7:$KP$63,K$3)&gt;0,HLOOKUP($BT650,Prisudvikling!$CC$7:$KP$63,K$3),"")</f>
        <v/>
      </c>
      <c r="L650" s="105" t="str">
        <f>IF(HLOOKUP($BT650,Prisudvikling!$CC$7:$KP$63,L$3)&gt;0,HLOOKUP($BT650,Prisudvikling!$CC$7:$KP$63,L$3),"")</f>
        <v/>
      </c>
      <c r="M650" s="105" t="str">
        <f>IF(HLOOKUP($BT650,Prisudvikling!$CC$7:$KP$63,M$3)&gt;0,HLOOKUP($BT650,Prisudvikling!$CC$7:$KP$63,M$3),"")</f>
        <v/>
      </c>
      <c r="N650" s="105" t="str">
        <f>IF(HLOOKUP($BT650,Prisudvikling!$CC$7:$KP$63,N$3)&gt;0,HLOOKUP($BT650,Prisudvikling!$CC$7:$KP$63,N$3),"")</f>
        <v/>
      </c>
      <c r="O650" s="105" t="str">
        <f>IF(HLOOKUP($BT650,Prisudvikling!$CC$7:$KP$63,O$3)&gt;0,HLOOKUP($BT650,Prisudvikling!$CC$7:$KP$63,O$3),"")</f>
        <v/>
      </c>
      <c r="P650" s="105" t="str">
        <f>IF(HLOOKUP($BT650,Prisudvikling!$CC$7:$KP$63,P$3)&gt;0,HLOOKUP($BT650,Prisudvikling!$CC$7:$KP$63,P$3),"")</f>
        <v/>
      </c>
      <c r="Q650" s="105" t="str">
        <f>IF(HLOOKUP($BT650,Prisudvikling!$CC$7:$KP$63,Q$3)&gt;0,HLOOKUP($BT650,Prisudvikling!$CC$7:$KP$63,Q$3),"")</f>
        <v/>
      </c>
      <c r="R650" s="105" t="str">
        <f>IF(HLOOKUP($BT650,Prisudvikling!$CC$7:$KP$63,R$3)&gt;0,HLOOKUP($BT650,Prisudvikling!$CC$7:$KP$63,R$3),"")</f>
        <v/>
      </c>
      <c r="S650" s="105" t="str">
        <f>IF(HLOOKUP($BT650,Prisudvikling!$CC$7:$KP$63,S$3)&gt;0,HLOOKUP($BT650,Prisudvikling!$CC$7:$KP$63,S$3),"")</f>
        <v/>
      </c>
      <c r="T650" s="105" t="str">
        <f>IF(HLOOKUP($BT650,Prisudvikling!$CC$7:$KP$63,T$3)&gt;0,HLOOKUP($BT650,Prisudvikling!$CC$7:$KP$63,T$3),"")</f>
        <v/>
      </c>
      <c r="U650" s="105" t="str">
        <f>IF(HLOOKUP($BT650,Prisudvikling!$CC$7:$KP$63,U$3)&gt;0,HLOOKUP($BT650,Prisudvikling!$CC$7:$KP$63,U$3),"")</f>
        <v/>
      </c>
      <c r="V650" s="105" t="str">
        <f>IF(HLOOKUP($BT650,Prisudvikling!$CC$7:$KP$63,V$3)&gt;0,HLOOKUP($BT650,Prisudvikling!$CC$7:$KP$63,V$3),"")</f>
        <v/>
      </c>
      <c r="W650" s="105" t="str">
        <f>IF(HLOOKUP($BT650,Prisudvikling!$CC$7:$KP$63,W$3)&gt;0,HLOOKUP($BT650,Prisudvikling!$CC$7:$KP$63,W$3),"")</f>
        <v/>
      </c>
      <c r="X650" s="32" t="str">
        <f>IF(HLOOKUP($BT650,Prisudvikling!$CC$7:$KP$63,X$3)&gt;0,HLOOKUP($BT650,Prisudvikling!$CC$7:$KP$63,X$3),"")</f>
        <v/>
      </c>
      <c r="Y650" s="32" t="str">
        <f>IF(HLOOKUP($BT650,Prisudvikling!$CC$7:$KP$63,Y$3)&gt;0,HLOOKUP($BT650,Prisudvikling!$CC$7:$KP$63,Y$3),"")</f>
        <v/>
      </c>
      <c r="Z650" s="32" t="str">
        <f>IF(HLOOKUP($BT650,Prisudvikling!$CC$7:$KP$63,Z$3)&gt;0,HLOOKUP($BT650,Prisudvikling!$CC$7:$KP$63,Z$3),"")</f>
        <v/>
      </c>
      <c r="AA650" s="32" t="str">
        <f>IF(HLOOKUP($BT650,Prisudvikling!$CC$7:$KP$63,AA$3)&gt;0,HLOOKUP($BT650,Prisudvikling!$CC$7:$KP$63,AA$3),"")</f>
        <v/>
      </c>
      <c r="AB650" s="32" t="str">
        <f>IF(HLOOKUP($BT650,Prisudvikling!$CC$7:$KP$63,AB$3)&gt;0,HLOOKUP($BT650,Prisudvikling!$CC$7:$KP$63,AB$3),"")</f>
        <v/>
      </c>
      <c r="AC650" s="32" t="str">
        <f>IF(HLOOKUP($BT650,Prisudvikling!$CC$7:$KP$63,AC$3)&gt;0,HLOOKUP($BT650,Prisudvikling!$CC$7:$KP$63,AC$3),"")</f>
        <v/>
      </c>
      <c r="AD650" s="32" t="str">
        <f>IF(HLOOKUP($BT650,Prisudvikling!$CC$7:$KP$63,AD$3)&gt;0,HLOOKUP($BT650,Prisudvikling!$CC$7:$KP$63,AD$3),"")</f>
        <v/>
      </c>
      <c r="AE650" s="32" t="str">
        <f>IF(HLOOKUP($BT650,Prisudvikling!$CC$7:$KP$63,AE$3)&gt;0,HLOOKUP($BT650,Prisudvikling!$CC$7:$KP$63,AE$3),"")</f>
        <v/>
      </c>
      <c r="AF650" s="32" t="str">
        <f>IF(HLOOKUP($BT650,Prisudvikling!$CC$7:$KP$63,AF$3)&gt;0,HLOOKUP($BT650,Prisudvikling!$CC$7:$KP$63,AF$3),"")</f>
        <v xml:space="preserve"> </v>
      </c>
      <c r="AG650" s="32" t="str">
        <f>IF(HLOOKUP($BT650,Prisudvikling!$CC$7:$KP$63,AG$3)&gt;0,HLOOKUP($BT650,Prisudvikling!$CC$7:$KP$63,AG$3),"")</f>
        <v xml:space="preserve"> </v>
      </c>
      <c r="AH650" s="32" t="str">
        <f>IF(HLOOKUP($BT650,Prisudvikling!$CC$7:$KP$63,AH$3)&gt;0,HLOOKUP($BT650,Prisudvikling!$CC$7:$KP$63,AH$3),"")</f>
        <v xml:space="preserve"> </v>
      </c>
      <c r="AI650" s="32" t="str">
        <f>IF(HLOOKUP($BT650,Prisudvikling!$CC$7:$KP$63,AI$3)&gt;0,HLOOKUP($BT650,Prisudvikling!$CC$7:$KP$63,AI$3),"")</f>
        <v xml:space="preserve"> </v>
      </c>
      <c r="AJ650" s="32" t="str">
        <f>IF(HLOOKUP($BT650,Prisudvikling!$CC$7:$KP$63,AJ$3)&gt;0,HLOOKUP($BT650,Prisudvikling!$CC$7:$KP$63,AJ$3),"")</f>
        <v xml:space="preserve"> </v>
      </c>
      <c r="AK650" s="32" t="str">
        <f>IF(HLOOKUP($BT650,Prisudvikling!$CC$7:$KP$63,AK$3)&gt;0,HLOOKUP($BT650,Prisudvikling!$CC$7:$KP$63,AK$3),"")</f>
        <v xml:space="preserve"> </v>
      </c>
      <c r="AL650" s="32" t="str">
        <f>IF(HLOOKUP($BT650,Prisudvikling!$CC$7:$KP$63,AL$3)&gt;0,HLOOKUP($BT650,Prisudvikling!$CC$7:$KP$63,AL$3),"")</f>
        <v/>
      </c>
      <c r="AM650" s="32" t="str">
        <f>IF(HLOOKUP($BT650,Prisudvikling!$CC$7:$KP$63,AM$3)&gt;0,HLOOKUP($BT650,Prisudvikling!$CC$7:$KP$63,AM$3),"")</f>
        <v/>
      </c>
      <c r="AN650" s="113" t="str">
        <f>IF(HLOOKUP($BT650,Prisudvikling!$CC$7:$KP$63,AN$3)&gt;0,HLOOKUP($BT650,Prisudvikling!$CC$7:$KP$63,AN$3),"")</f>
        <v/>
      </c>
      <c r="AO650" s="113" t="str">
        <f>IF(HLOOKUP($BT650,Prisudvikling!$CC$7:$KP$63,AO$3)&gt;0,HLOOKUP($BT650,Prisudvikling!$CC$7:$KP$63,AO$3),"")</f>
        <v xml:space="preserve"> </v>
      </c>
      <c r="AP650" s="113" t="str">
        <f>IF(HLOOKUP($BT650,Prisudvikling!$CC$7:$KP$63,AP$3)&gt;0,HLOOKUP($BT650,Prisudvikling!$CC$7:$KP$63,AP$3),"")</f>
        <v/>
      </c>
      <c r="AQ650" s="113" t="str">
        <f>IF(HLOOKUP($BT650,Prisudvikling!$CC$7:$KP$63,AQ$3)&gt;0,HLOOKUP($BT650,Prisudvikling!$CC$7:$KP$63,AQ$3),"")</f>
        <v/>
      </c>
      <c r="AR650" s="113" t="str">
        <f>IF(HLOOKUP($BT650,Prisudvikling!$CC$7:$KP$63,AR$3)&gt;0,HLOOKUP($BT650,Prisudvikling!$CC$7:$KP$63,AR$3),"")</f>
        <v xml:space="preserve"> </v>
      </c>
      <c r="AS650" s="113" t="str">
        <f>IF(HLOOKUP($BT650,Prisudvikling!$CC$7:$KP$63,AS$3)&gt;0,HLOOKUP($BT650,Prisudvikling!$CC$7:$KP$63,AS$3),"")</f>
        <v/>
      </c>
      <c r="AT650" s="113" t="str">
        <f>IF(HLOOKUP($BT650,Prisudvikling!$CC$7:$KP$63,AT$3)&gt;0,HLOOKUP($BT650,Prisudvikling!$CC$7:$KP$63,AT$3),"")</f>
        <v/>
      </c>
      <c r="AU650" s="113" t="str">
        <f>IF(HLOOKUP($BT650,Prisudvikling!$CC$7:$KP$63,AU$3)&gt;0,HLOOKUP($BT650,Prisudvikling!$CC$7:$KP$63,AU$3),"")</f>
        <v xml:space="preserve"> </v>
      </c>
      <c r="AV650" s="113" t="str">
        <f>IF(HLOOKUP($BT650,Prisudvikling!$CC$7:$KP$63,AV$3)&gt;0,HLOOKUP($BT650,Prisudvikling!$CC$7:$KP$63,AV$3),"")</f>
        <v/>
      </c>
      <c r="AW650" s="113" t="str">
        <f>IF(HLOOKUP($BT650,Prisudvikling!$CC$7:$KP$63,AW$3)&gt;0,HLOOKUP($BT650,Prisudvikling!$CC$7:$KP$63,AW$3),"")</f>
        <v/>
      </c>
      <c r="AX650" s="113" t="str">
        <f>IF(HLOOKUP($BT650,Prisudvikling!$CC$7:$KP$63,AX$3)&gt;0,HLOOKUP($BT650,Prisudvikling!$CC$7:$KP$63,AX$3),"")</f>
        <v xml:space="preserve"> </v>
      </c>
      <c r="BT650">
        <f t="shared" si="34"/>
        <v>327</v>
      </c>
    </row>
    <row r="651" spans="1:72" x14ac:dyDescent="0.2">
      <c r="A651" s="82">
        <f>IF(HLOOKUP($BT651,Prisudvikling!$CC$7:$KP$63,D$3)&gt;0,YEAR(C651),0)</f>
        <v>0</v>
      </c>
      <c r="B651" s="82">
        <f>IF(HLOOKUP($BT651,Prisudvikling!$CC$7:$KP$63,D$3)&gt;0,MONTH(C651),0)</f>
        <v>0</v>
      </c>
      <c r="C651" s="65" t="str">
        <f>IF(HLOOKUP($BT651,Prisudvikling!$CC$7:$KP$63,D$3)&gt;0,HLOOKUP($BT651,Prisudvikling!$CC$7:$KP$63,C$3),"")</f>
        <v/>
      </c>
      <c r="D651" s="105" t="str">
        <f>IF(HLOOKUP($BT651,Prisudvikling!$CC$7:$KP$63,D$3)&gt;0,HLOOKUP($BT651,Prisudvikling!$CC$7:$KP$63,D$3),"")</f>
        <v/>
      </c>
      <c r="E651" s="105" t="str">
        <f>IF(HLOOKUP($BT651,Prisudvikling!$CC$7:$KP$63,E$3)&gt;0,HLOOKUP($BT651,Prisudvikling!$CC$7:$KP$63,E$3),"")</f>
        <v/>
      </c>
      <c r="F651" s="105" t="str">
        <f>IF(HLOOKUP($BT651,Prisudvikling!$CC$7:$KP$63,F$3)&gt;0,HLOOKUP($BT651,Prisudvikling!$CC$7:$KP$63,F$3),"")</f>
        <v/>
      </c>
      <c r="G651" s="105" t="str">
        <f>IF(HLOOKUP($BT651,Prisudvikling!$CC$7:$KP$63,G$3)&gt;0,HLOOKUP($BT651,Prisudvikling!$CC$7:$KP$63,G$3),"")</f>
        <v/>
      </c>
      <c r="H651" s="105" t="str">
        <f>IF(HLOOKUP($BT651,Prisudvikling!$CC$7:$KP$63,H$3)&gt;0,HLOOKUP($BT651,Prisudvikling!$CC$7:$KP$63,H$3),"")</f>
        <v/>
      </c>
      <c r="I651" s="105" t="str">
        <f>IF(HLOOKUP($BT651,Prisudvikling!$CC$7:$KP$63,I$3)&gt;0,HLOOKUP($BT651,Prisudvikling!$CC$7:$KP$63,I$3),"")</f>
        <v/>
      </c>
      <c r="J651" s="105" t="str">
        <f>IF(HLOOKUP($BT651,Prisudvikling!$CC$7:$KP$63,J$3)&gt;0,HLOOKUP($BT651,Prisudvikling!$CC$7:$KP$63,J$3),"")</f>
        <v/>
      </c>
      <c r="K651" s="105" t="str">
        <f>IF(HLOOKUP($BT651,Prisudvikling!$CC$7:$KP$63,K$3)&gt;0,HLOOKUP($BT651,Prisudvikling!$CC$7:$KP$63,K$3),"")</f>
        <v/>
      </c>
      <c r="L651" s="105" t="str">
        <f>IF(HLOOKUP($BT651,Prisudvikling!$CC$7:$KP$63,L$3)&gt;0,HLOOKUP($BT651,Prisudvikling!$CC$7:$KP$63,L$3),"")</f>
        <v/>
      </c>
      <c r="M651" s="105" t="str">
        <f>IF(HLOOKUP($BT651,Prisudvikling!$CC$7:$KP$63,M$3)&gt;0,HLOOKUP($BT651,Prisudvikling!$CC$7:$KP$63,M$3),"")</f>
        <v/>
      </c>
      <c r="N651" s="105" t="str">
        <f>IF(HLOOKUP($BT651,Prisudvikling!$CC$7:$KP$63,N$3)&gt;0,HLOOKUP($BT651,Prisudvikling!$CC$7:$KP$63,N$3),"")</f>
        <v/>
      </c>
      <c r="O651" s="105" t="str">
        <f>IF(HLOOKUP($BT651,Prisudvikling!$CC$7:$KP$63,O$3)&gt;0,HLOOKUP($BT651,Prisudvikling!$CC$7:$KP$63,O$3),"")</f>
        <v/>
      </c>
      <c r="P651" s="105" t="str">
        <f>IF(HLOOKUP($BT651,Prisudvikling!$CC$7:$KP$63,P$3)&gt;0,HLOOKUP($BT651,Prisudvikling!$CC$7:$KP$63,P$3),"")</f>
        <v/>
      </c>
      <c r="Q651" s="105" t="str">
        <f>IF(HLOOKUP($BT651,Prisudvikling!$CC$7:$KP$63,Q$3)&gt;0,HLOOKUP($BT651,Prisudvikling!$CC$7:$KP$63,Q$3),"")</f>
        <v/>
      </c>
      <c r="R651" s="105" t="str">
        <f>IF(HLOOKUP($BT651,Prisudvikling!$CC$7:$KP$63,R$3)&gt;0,HLOOKUP($BT651,Prisudvikling!$CC$7:$KP$63,R$3),"")</f>
        <v/>
      </c>
      <c r="S651" s="105" t="str">
        <f>IF(HLOOKUP($BT651,Prisudvikling!$CC$7:$KP$63,S$3)&gt;0,HLOOKUP($BT651,Prisudvikling!$CC$7:$KP$63,S$3),"")</f>
        <v/>
      </c>
      <c r="T651" s="105" t="str">
        <f>IF(HLOOKUP($BT651,Prisudvikling!$CC$7:$KP$63,T$3)&gt;0,HLOOKUP($BT651,Prisudvikling!$CC$7:$KP$63,T$3),"")</f>
        <v/>
      </c>
      <c r="U651" s="105" t="str">
        <f>IF(HLOOKUP($BT651,Prisudvikling!$CC$7:$KP$63,U$3)&gt;0,HLOOKUP($BT651,Prisudvikling!$CC$7:$KP$63,U$3),"")</f>
        <v/>
      </c>
      <c r="V651" s="105" t="str">
        <f>IF(HLOOKUP($BT651,Prisudvikling!$CC$7:$KP$63,V$3)&gt;0,HLOOKUP($BT651,Prisudvikling!$CC$7:$KP$63,V$3),"")</f>
        <v/>
      </c>
      <c r="W651" s="105" t="str">
        <f>IF(HLOOKUP($BT651,Prisudvikling!$CC$7:$KP$63,W$3)&gt;0,HLOOKUP($BT651,Prisudvikling!$CC$7:$KP$63,W$3),"")</f>
        <v/>
      </c>
      <c r="X651" s="32" t="str">
        <f>IF(HLOOKUP($BT651,Prisudvikling!$CC$7:$KP$63,X$3)&gt;0,HLOOKUP($BT651,Prisudvikling!$CC$7:$KP$63,X$3),"")</f>
        <v/>
      </c>
      <c r="Y651" s="32" t="str">
        <f>IF(HLOOKUP($BT651,Prisudvikling!$CC$7:$KP$63,Y$3)&gt;0,HLOOKUP($BT651,Prisudvikling!$CC$7:$KP$63,Y$3),"")</f>
        <v/>
      </c>
      <c r="Z651" s="32" t="str">
        <f>IF(HLOOKUP($BT651,Prisudvikling!$CC$7:$KP$63,Z$3)&gt;0,HLOOKUP($BT651,Prisudvikling!$CC$7:$KP$63,Z$3),"")</f>
        <v/>
      </c>
      <c r="AA651" s="32" t="str">
        <f>IF(HLOOKUP($BT651,Prisudvikling!$CC$7:$KP$63,AA$3)&gt;0,HLOOKUP($BT651,Prisudvikling!$CC$7:$KP$63,AA$3),"")</f>
        <v/>
      </c>
      <c r="AB651" s="32" t="str">
        <f>IF(HLOOKUP($BT651,Prisudvikling!$CC$7:$KP$63,AB$3)&gt;0,HLOOKUP($BT651,Prisudvikling!$CC$7:$KP$63,AB$3),"")</f>
        <v/>
      </c>
      <c r="AC651" s="32" t="str">
        <f>IF(HLOOKUP($BT651,Prisudvikling!$CC$7:$KP$63,AC$3)&gt;0,HLOOKUP($BT651,Prisudvikling!$CC$7:$KP$63,AC$3),"")</f>
        <v/>
      </c>
      <c r="AD651" s="32" t="str">
        <f>IF(HLOOKUP($BT651,Prisudvikling!$CC$7:$KP$63,AD$3)&gt;0,HLOOKUP($BT651,Prisudvikling!$CC$7:$KP$63,AD$3),"")</f>
        <v/>
      </c>
      <c r="AE651" s="32" t="str">
        <f>IF(HLOOKUP($BT651,Prisudvikling!$CC$7:$KP$63,AE$3)&gt;0,HLOOKUP($BT651,Prisudvikling!$CC$7:$KP$63,AE$3),"")</f>
        <v/>
      </c>
      <c r="AF651" s="32" t="str">
        <f>IF(HLOOKUP($BT651,Prisudvikling!$CC$7:$KP$63,AF$3)&gt;0,HLOOKUP($BT651,Prisudvikling!$CC$7:$KP$63,AF$3),"")</f>
        <v xml:space="preserve"> </v>
      </c>
      <c r="AG651" s="32" t="str">
        <f>IF(HLOOKUP($BT651,Prisudvikling!$CC$7:$KP$63,AG$3)&gt;0,HLOOKUP($BT651,Prisudvikling!$CC$7:$KP$63,AG$3),"")</f>
        <v xml:space="preserve"> </v>
      </c>
      <c r="AH651" s="32" t="str">
        <f>IF(HLOOKUP($BT651,Prisudvikling!$CC$7:$KP$63,AH$3)&gt;0,HLOOKUP($BT651,Prisudvikling!$CC$7:$KP$63,AH$3),"")</f>
        <v xml:space="preserve"> </v>
      </c>
      <c r="AI651" s="32" t="str">
        <f>IF(HLOOKUP($BT651,Prisudvikling!$CC$7:$KP$63,AI$3)&gt;0,HLOOKUP($BT651,Prisudvikling!$CC$7:$KP$63,AI$3),"")</f>
        <v xml:space="preserve"> </v>
      </c>
      <c r="AJ651" s="32" t="str">
        <f>IF(HLOOKUP($BT651,Prisudvikling!$CC$7:$KP$63,AJ$3)&gt;0,HLOOKUP($BT651,Prisudvikling!$CC$7:$KP$63,AJ$3),"")</f>
        <v xml:space="preserve"> </v>
      </c>
      <c r="AK651" s="32" t="str">
        <f>IF(HLOOKUP($BT651,Prisudvikling!$CC$7:$KP$63,AK$3)&gt;0,HLOOKUP($BT651,Prisudvikling!$CC$7:$KP$63,AK$3),"")</f>
        <v xml:space="preserve"> </v>
      </c>
      <c r="AL651" s="32" t="str">
        <f>IF(HLOOKUP($BT651,Prisudvikling!$CC$7:$KP$63,AL$3)&gt;0,HLOOKUP($BT651,Prisudvikling!$CC$7:$KP$63,AL$3),"")</f>
        <v/>
      </c>
      <c r="AM651" s="32" t="str">
        <f>IF(HLOOKUP($BT651,Prisudvikling!$CC$7:$KP$63,AM$3)&gt;0,HLOOKUP($BT651,Prisudvikling!$CC$7:$KP$63,AM$3),"")</f>
        <v/>
      </c>
      <c r="AN651" s="113" t="str">
        <f>IF(HLOOKUP($BT651,Prisudvikling!$CC$7:$KP$63,AN$3)&gt;0,HLOOKUP($BT651,Prisudvikling!$CC$7:$KP$63,AN$3),"")</f>
        <v/>
      </c>
      <c r="AO651" s="113" t="str">
        <f>IF(HLOOKUP($BT651,Prisudvikling!$CC$7:$KP$63,AO$3)&gt;0,HLOOKUP($BT651,Prisudvikling!$CC$7:$KP$63,AO$3),"")</f>
        <v xml:space="preserve"> </v>
      </c>
      <c r="AP651" s="113" t="str">
        <f>IF(HLOOKUP($BT651,Prisudvikling!$CC$7:$KP$63,AP$3)&gt;0,HLOOKUP($BT651,Prisudvikling!$CC$7:$KP$63,AP$3),"")</f>
        <v/>
      </c>
      <c r="AQ651" s="113" t="str">
        <f>IF(HLOOKUP($BT651,Prisudvikling!$CC$7:$KP$63,AQ$3)&gt;0,HLOOKUP($BT651,Prisudvikling!$CC$7:$KP$63,AQ$3),"")</f>
        <v/>
      </c>
      <c r="AR651" s="113" t="str">
        <f>IF(HLOOKUP($BT651,Prisudvikling!$CC$7:$KP$63,AR$3)&gt;0,HLOOKUP($BT651,Prisudvikling!$CC$7:$KP$63,AR$3),"")</f>
        <v xml:space="preserve"> </v>
      </c>
      <c r="AS651" s="113" t="str">
        <f>IF(HLOOKUP($BT651,Prisudvikling!$CC$7:$KP$63,AS$3)&gt;0,HLOOKUP($BT651,Prisudvikling!$CC$7:$KP$63,AS$3),"")</f>
        <v/>
      </c>
      <c r="AT651" s="113" t="str">
        <f>IF(HLOOKUP($BT651,Prisudvikling!$CC$7:$KP$63,AT$3)&gt;0,HLOOKUP($BT651,Prisudvikling!$CC$7:$KP$63,AT$3),"")</f>
        <v/>
      </c>
      <c r="AU651" s="113" t="str">
        <f>IF(HLOOKUP($BT651,Prisudvikling!$CC$7:$KP$63,AU$3)&gt;0,HLOOKUP($BT651,Prisudvikling!$CC$7:$KP$63,AU$3),"")</f>
        <v xml:space="preserve"> </v>
      </c>
      <c r="AV651" s="113" t="str">
        <f>IF(HLOOKUP($BT651,Prisudvikling!$CC$7:$KP$63,AV$3)&gt;0,HLOOKUP($BT651,Prisudvikling!$CC$7:$KP$63,AV$3),"")</f>
        <v/>
      </c>
      <c r="AW651" s="113" t="str">
        <f>IF(HLOOKUP($BT651,Prisudvikling!$CC$7:$KP$63,AW$3)&gt;0,HLOOKUP($BT651,Prisudvikling!$CC$7:$KP$63,AW$3),"")</f>
        <v/>
      </c>
      <c r="AX651" s="113" t="str">
        <f>IF(HLOOKUP($BT651,Prisudvikling!$CC$7:$KP$63,AX$3)&gt;0,HLOOKUP($BT651,Prisudvikling!$CC$7:$KP$63,AX$3),"")</f>
        <v xml:space="preserve"> </v>
      </c>
      <c r="BT651">
        <f t="shared" si="34"/>
        <v>328</v>
      </c>
    </row>
    <row r="652" spans="1:72" x14ac:dyDescent="0.2">
      <c r="A652" s="82">
        <f>IF(HLOOKUP($BT652,Prisudvikling!$CC$7:$KP$63,D$3)&gt;0,YEAR(C652),0)</f>
        <v>0</v>
      </c>
      <c r="B652" s="82">
        <f>IF(HLOOKUP($BT652,Prisudvikling!$CC$7:$KP$63,D$3)&gt;0,MONTH(C652),0)</f>
        <v>0</v>
      </c>
      <c r="C652" s="65" t="str">
        <f>IF(HLOOKUP($BT652,Prisudvikling!$CC$7:$KP$63,D$3)&gt;0,HLOOKUP($BT652,Prisudvikling!$CC$7:$KP$63,C$3),"")</f>
        <v/>
      </c>
      <c r="D652" s="105" t="str">
        <f>IF(HLOOKUP($BT652,Prisudvikling!$CC$7:$KP$63,D$3)&gt;0,HLOOKUP($BT652,Prisudvikling!$CC$7:$KP$63,D$3),"")</f>
        <v/>
      </c>
      <c r="E652" s="105" t="str">
        <f>IF(HLOOKUP($BT652,Prisudvikling!$CC$7:$KP$63,E$3)&gt;0,HLOOKUP($BT652,Prisudvikling!$CC$7:$KP$63,E$3),"")</f>
        <v/>
      </c>
      <c r="F652" s="105" t="str">
        <f>IF(HLOOKUP($BT652,Prisudvikling!$CC$7:$KP$63,F$3)&gt;0,HLOOKUP($BT652,Prisudvikling!$CC$7:$KP$63,F$3),"")</f>
        <v/>
      </c>
      <c r="G652" s="105" t="str">
        <f>IF(HLOOKUP($BT652,Prisudvikling!$CC$7:$KP$63,G$3)&gt;0,HLOOKUP($BT652,Prisudvikling!$CC$7:$KP$63,G$3),"")</f>
        <v/>
      </c>
      <c r="H652" s="105" t="str">
        <f>IF(HLOOKUP($BT652,Prisudvikling!$CC$7:$KP$63,H$3)&gt;0,HLOOKUP($BT652,Prisudvikling!$CC$7:$KP$63,H$3),"")</f>
        <v/>
      </c>
      <c r="I652" s="105" t="str">
        <f>IF(HLOOKUP($BT652,Prisudvikling!$CC$7:$KP$63,I$3)&gt;0,HLOOKUP($BT652,Prisudvikling!$CC$7:$KP$63,I$3),"")</f>
        <v/>
      </c>
      <c r="J652" s="105" t="str">
        <f>IF(HLOOKUP($BT652,Prisudvikling!$CC$7:$KP$63,J$3)&gt;0,HLOOKUP($BT652,Prisudvikling!$CC$7:$KP$63,J$3),"")</f>
        <v/>
      </c>
      <c r="K652" s="105" t="str">
        <f>IF(HLOOKUP($BT652,Prisudvikling!$CC$7:$KP$63,K$3)&gt;0,HLOOKUP($BT652,Prisudvikling!$CC$7:$KP$63,K$3),"")</f>
        <v/>
      </c>
      <c r="L652" s="105" t="str">
        <f>IF(HLOOKUP($BT652,Prisudvikling!$CC$7:$KP$63,L$3)&gt;0,HLOOKUP($BT652,Prisudvikling!$CC$7:$KP$63,L$3),"")</f>
        <v/>
      </c>
      <c r="M652" s="105" t="str">
        <f>IF(HLOOKUP($BT652,Prisudvikling!$CC$7:$KP$63,M$3)&gt;0,HLOOKUP($BT652,Prisudvikling!$CC$7:$KP$63,M$3),"")</f>
        <v/>
      </c>
      <c r="N652" s="105" t="str">
        <f>IF(HLOOKUP($BT652,Prisudvikling!$CC$7:$KP$63,N$3)&gt;0,HLOOKUP($BT652,Prisudvikling!$CC$7:$KP$63,N$3),"")</f>
        <v/>
      </c>
      <c r="O652" s="105" t="str">
        <f>IF(HLOOKUP($BT652,Prisudvikling!$CC$7:$KP$63,O$3)&gt;0,HLOOKUP($BT652,Prisudvikling!$CC$7:$KP$63,O$3),"")</f>
        <v/>
      </c>
      <c r="P652" s="105" t="str">
        <f>IF(HLOOKUP($BT652,Prisudvikling!$CC$7:$KP$63,P$3)&gt;0,HLOOKUP($BT652,Prisudvikling!$CC$7:$KP$63,P$3),"")</f>
        <v/>
      </c>
      <c r="Q652" s="105" t="str">
        <f>IF(HLOOKUP($BT652,Prisudvikling!$CC$7:$KP$63,Q$3)&gt;0,HLOOKUP($BT652,Prisudvikling!$CC$7:$KP$63,Q$3),"")</f>
        <v/>
      </c>
      <c r="R652" s="105" t="str">
        <f>IF(HLOOKUP($BT652,Prisudvikling!$CC$7:$KP$63,R$3)&gt;0,HLOOKUP($BT652,Prisudvikling!$CC$7:$KP$63,R$3),"")</f>
        <v/>
      </c>
      <c r="S652" s="105" t="str">
        <f>IF(HLOOKUP($BT652,Prisudvikling!$CC$7:$KP$63,S$3)&gt;0,HLOOKUP($BT652,Prisudvikling!$CC$7:$KP$63,S$3),"")</f>
        <v/>
      </c>
      <c r="T652" s="105" t="str">
        <f>IF(HLOOKUP($BT652,Prisudvikling!$CC$7:$KP$63,T$3)&gt;0,HLOOKUP($BT652,Prisudvikling!$CC$7:$KP$63,T$3),"")</f>
        <v/>
      </c>
      <c r="U652" s="105" t="str">
        <f>IF(HLOOKUP($BT652,Prisudvikling!$CC$7:$KP$63,U$3)&gt;0,HLOOKUP($BT652,Prisudvikling!$CC$7:$KP$63,U$3),"")</f>
        <v/>
      </c>
      <c r="V652" s="105" t="str">
        <f>IF(HLOOKUP($BT652,Prisudvikling!$CC$7:$KP$63,V$3)&gt;0,HLOOKUP($BT652,Prisudvikling!$CC$7:$KP$63,V$3),"")</f>
        <v/>
      </c>
      <c r="W652" s="105" t="str">
        <f>IF(HLOOKUP($BT652,Prisudvikling!$CC$7:$KP$63,W$3)&gt;0,HLOOKUP($BT652,Prisudvikling!$CC$7:$KP$63,W$3),"")</f>
        <v/>
      </c>
      <c r="X652" s="32" t="str">
        <f>IF(HLOOKUP($BT652,Prisudvikling!$CC$7:$KP$63,X$3)&gt;0,HLOOKUP($BT652,Prisudvikling!$CC$7:$KP$63,X$3),"")</f>
        <v/>
      </c>
      <c r="Y652" s="32" t="str">
        <f>IF(HLOOKUP($BT652,Prisudvikling!$CC$7:$KP$63,Y$3)&gt;0,HLOOKUP($BT652,Prisudvikling!$CC$7:$KP$63,Y$3),"")</f>
        <v/>
      </c>
      <c r="Z652" s="32" t="str">
        <f>IF(HLOOKUP($BT652,Prisudvikling!$CC$7:$KP$63,Z$3)&gt;0,HLOOKUP($BT652,Prisudvikling!$CC$7:$KP$63,Z$3),"")</f>
        <v/>
      </c>
      <c r="AA652" s="32" t="str">
        <f>IF(HLOOKUP($BT652,Prisudvikling!$CC$7:$KP$63,AA$3)&gt;0,HLOOKUP($BT652,Prisudvikling!$CC$7:$KP$63,AA$3),"")</f>
        <v/>
      </c>
      <c r="AB652" s="32" t="str">
        <f>IF(HLOOKUP($BT652,Prisudvikling!$CC$7:$KP$63,AB$3)&gt;0,HLOOKUP($BT652,Prisudvikling!$CC$7:$KP$63,AB$3),"")</f>
        <v/>
      </c>
      <c r="AC652" s="32" t="str">
        <f>IF(HLOOKUP($BT652,Prisudvikling!$CC$7:$KP$63,AC$3)&gt;0,HLOOKUP($BT652,Prisudvikling!$CC$7:$KP$63,AC$3),"")</f>
        <v/>
      </c>
      <c r="AD652" s="32" t="str">
        <f>IF(HLOOKUP($BT652,Prisudvikling!$CC$7:$KP$63,AD$3)&gt;0,HLOOKUP($BT652,Prisudvikling!$CC$7:$KP$63,AD$3),"")</f>
        <v/>
      </c>
      <c r="AE652" s="32" t="str">
        <f>IF(HLOOKUP($BT652,Prisudvikling!$CC$7:$KP$63,AE$3)&gt;0,HLOOKUP($BT652,Prisudvikling!$CC$7:$KP$63,AE$3),"")</f>
        <v/>
      </c>
      <c r="AF652" s="32" t="str">
        <f>IF(HLOOKUP($BT652,Prisudvikling!$CC$7:$KP$63,AF$3)&gt;0,HLOOKUP($BT652,Prisudvikling!$CC$7:$KP$63,AF$3),"")</f>
        <v xml:space="preserve"> </v>
      </c>
      <c r="AG652" s="32" t="str">
        <f>IF(HLOOKUP($BT652,Prisudvikling!$CC$7:$KP$63,AG$3)&gt;0,HLOOKUP($BT652,Prisudvikling!$CC$7:$KP$63,AG$3),"")</f>
        <v xml:space="preserve"> </v>
      </c>
      <c r="AH652" s="32" t="str">
        <f>IF(HLOOKUP($BT652,Prisudvikling!$CC$7:$KP$63,AH$3)&gt;0,HLOOKUP($BT652,Prisudvikling!$CC$7:$KP$63,AH$3),"")</f>
        <v xml:space="preserve"> </v>
      </c>
      <c r="AI652" s="32" t="str">
        <f>IF(HLOOKUP($BT652,Prisudvikling!$CC$7:$KP$63,AI$3)&gt;0,HLOOKUP($BT652,Prisudvikling!$CC$7:$KP$63,AI$3),"")</f>
        <v xml:space="preserve"> </v>
      </c>
      <c r="AJ652" s="32" t="str">
        <f>IF(HLOOKUP($BT652,Prisudvikling!$CC$7:$KP$63,AJ$3)&gt;0,HLOOKUP($BT652,Prisudvikling!$CC$7:$KP$63,AJ$3),"")</f>
        <v xml:space="preserve"> </v>
      </c>
      <c r="AK652" s="32" t="str">
        <f>IF(HLOOKUP($BT652,Prisudvikling!$CC$7:$KP$63,AK$3)&gt;0,HLOOKUP($BT652,Prisudvikling!$CC$7:$KP$63,AK$3),"")</f>
        <v xml:space="preserve"> </v>
      </c>
      <c r="AL652" s="32" t="str">
        <f>IF(HLOOKUP($BT652,Prisudvikling!$CC$7:$KP$63,AL$3)&gt;0,HLOOKUP($BT652,Prisudvikling!$CC$7:$KP$63,AL$3),"")</f>
        <v/>
      </c>
      <c r="AM652" s="32" t="str">
        <f>IF(HLOOKUP($BT652,Prisudvikling!$CC$7:$KP$63,AM$3)&gt;0,HLOOKUP($BT652,Prisudvikling!$CC$7:$KP$63,AM$3),"")</f>
        <v/>
      </c>
      <c r="AN652" s="113" t="str">
        <f>IF(HLOOKUP($BT652,Prisudvikling!$CC$7:$KP$63,AN$3)&gt;0,HLOOKUP($BT652,Prisudvikling!$CC$7:$KP$63,AN$3),"")</f>
        <v/>
      </c>
      <c r="AO652" s="113" t="str">
        <f>IF(HLOOKUP($BT652,Prisudvikling!$CC$7:$KP$63,AO$3)&gt;0,HLOOKUP($BT652,Prisudvikling!$CC$7:$KP$63,AO$3),"")</f>
        <v xml:space="preserve"> </v>
      </c>
      <c r="AP652" s="113" t="str">
        <f>IF(HLOOKUP($BT652,Prisudvikling!$CC$7:$KP$63,AP$3)&gt;0,HLOOKUP($BT652,Prisudvikling!$CC$7:$KP$63,AP$3),"")</f>
        <v/>
      </c>
      <c r="AQ652" s="113" t="str">
        <f>IF(HLOOKUP($BT652,Prisudvikling!$CC$7:$KP$63,AQ$3)&gt;0,HLOOKUP($BT652,Prisudvikling!$CC$7:$KP$63,AQ$3),"")</f>
        <v/>
      </c>
      <c r="AR652" s="113" t="str">
        <f>IF(HLOOKUP($BT652,Prisudvikling!$CC$7:$KP$63,AR$3)&gt;0,HLOOKUP($BT652,Prisudvikling!$CC$7:$KP$63,AR$3),"")</f>
        <v xml:space="preserve"> </v>
      </c>
      <c r="AS652" s="113" t="str">
        <f>IF(HLOOKUP($BT652,Prisudvikling!$CC$7:$KP$63,AS$3)&gt;0,HLOOKUP($BT652,Prisudvikling!$CC$7:$KP$63,AS$3),"")</f>
        <v/>
      </c>
      <c r="AT652" s="113" t="str">
        <f>IF(HLOOKUP($BT652,Prisudvikling!$CC$7:$KP$63,AT$3)&gt;0,HLOOKUP($BT652,Prisudvikling!$CC$7:$KP$63,AT$3),"")</f>
        <v/>
      </c>
      <c r="AU652" s="113" t="str">
        <f>IF(HLOOKUP($BT652,Prisudvikling!$CC$7:$KP$63,AU$3)&gt;0,HLOOKUP($BT652,Prisudvikling!$CC$7:$KP$63,AU$3),"")</f>
        <v xml:space="preserve"> </v>
      </c>
      <c r="AV652" s="113" t="str">
        <f>IF(HLOOKUP($BT652,Prisudvikling!$CC$7:$KP$63,AV$3)&gt;0,HLOOKUP($BT652,Prisudvikling!$CC$7:$KP$63,AV$3),"")</f>
        <v/>
      </c>
      <c r="AW652" s="113" t="str">
        <f>IF(HLOOKUP($BT652,Prisudvikling!$CC$7:$KP$63,AW$3)&gt;0,HLOOKUP($BT652,Prisudvikling!$CC$7:$KP$63,AW$3),"")</f>
        <v/>
      </c>
      <c r="AX652" s="113" t="str">
        <f>IF(HLOOKUP($BT652,Prisudvikling!$CC$7:$KP$63,AX$3)&gt;0,HLOOKUP($BT652,Prisudvikling!$CC$7:$KP$63,AX$3),"")</f>
        <v xml:space="preserve"> </v>
      </c>
      <c r="BT652">
        <f t="shared" si="34"/>
        <v>329</v>
      </c>
    </row>
    <row r="653" spans="1:72" x14ac:dyDescent="0.2">
      <c r="A653" s="82">
        <f>IF(HLOOKUP($BT653,Prisudvikling!$CC$7:$KP$63,D$3)&gt;0,YEAR(C653),0)</f>
        <v>0</v>
      </c>
      <c r="B653" s="82">
        <f>IF(HLOOKUP($BT653,Prisudvikling!$CC$7:$KP$63,D$3)&gt;0,MONTH(C653),0)</f>
        <v>0</v>
      </c>
      <c r="C653" s="65" t="str">
        <f>IF(HLOOKUP($BT653,Prisudvikling!$CC$7:$KP$63,D$3)&gt;0,HLOOKUP($BT653,Prisudvikling!$CC$7:$KP$63,C$3),"")</f>
        <v/>
      </c>
      <c r="D653" s="105" t="str">
        <f>IF(HLOOKUP($BT653,Prisudvikling!$CC$7:$KP$63,D$3)&gt;0,HLOOKUP($BT653,Prisudvikling!$CC$7:$KP$63,D$3),"")</f>
        <v/>
      </c>
      <c r="E653" s="105" t="str">
        <f>IF(HLOOKUP($BT653,Prisudvikling!$CC$7:$KP$63,E$3)&gt;0,HLOOKUP($BT653,Prisudvikling!$CC$7:$KP$63,E$3),"")</f>
        <v/>
      </c>
      <c r="F653" s="105" t="str">
        <f>IF(HLOOKUP($BT653,Prisudvikling!$CC$7:$KP$63,F$3)&gt;0,HLOOKUP($BT653,Prisudvikling!$CC$7:$KP$63,F$3),"")</f>
        <v/>
      </c>
      <c r="G653" s="105" t="str">
        <f>IF(HLOOKUP($BT653,Prisudvikling!$CC$7:$KP$63,G$3)&gt;0,HLOOKUP($BT653,Prisudvikling!$CC$7:$KP$63,G$3),"")</f>
        <v/>
      </c>
      <c r="H653" s="105" t="str">
        <f>IF(HLOOKUP($BT653,Prisudvikling!$CC$7:$KP$63,H$3)&gt;0,HLOOKUP($BT653,Prisudvikling!$CC$7:$KP$63,H$3),"")</f>
        <v/>
      </c>
      <c r="I653" s="105" t="str">
        <f>IF(HLOOKUP($BT653,Prisudvikling!$CC$7:$KP$63,I$3)&gt;0,HLOOKUP($BT653,Prisudvikling!$CC$7:$KP$63,I$3),"")</f>
        <v/>
      </c>
      <c r="J653" s="105" t="str">
        <f>IF(HLOOKUP($BT653,Prisudvikling!$CC$7:$KP$63,J$3)&gt;0,HLOOKUP($BT653,Prisudvikling!$CC$7:$KP$63,J$3),"")</f>
        <v/>
      </c>
      <c r="K653" s="105" t="str">
        <f>IF(HLOOKUP($BT653,Prisudvikling!$CC$7:$KP$63,K$3)&gt;0,HLOOKUP($BT653,Prisudvikling!$CC$7:$KP$63,K$3),"")</f>
        <v/>
      </c>
      <c r="L653" s="105" t="str">
        <f>IF(HLOOKUP($BT653,Prisudvikling!$CC$7:$KP$63,L$3)&gt;0,HLOOKUP($BT653,Prisudvikling!$CC$7:$KP$63,L$3),"")</f>
        <v/>
      </c>
      <c r="M653" s="105" t="str">
        <f>IF(HLOOKUP($BT653,Prisudvikling!$CC$7:$KP$63,M$3)&gt;0,HLOOKUP($BT653,Prisudvikling!$CC$7:$KP$63,M$3),"")</f>
        <v/>
      </c>
      <c r="N653" s="105" t="str">
        <f>IF(HLOOKUP($BT653,Prisudvikling!$CC$7:$KP$63,N$3)&gt;0,HLOOKUP($BT653,Prisudvikling!$CC$7:$KP$63,N$3),"")</f>
        <v/>
      </c>
      <c r="O653" s="105" t="str">
        <f>IF(HLOOKUP($BT653,Prisudvikling!$CC$7:$KP$63,O$3)&gt;0,HLOOKUP($BT653,Prisudvikling!$CC$7:$KP$63,O$3),"")</f>
        <v/>
      </c>
      <c r="P653" s="105" t="str">
        <f>IF(HLOOKUP($BT653,Prisudvikling!$CC$7:$KP$63,P$3)&gt;0,HLOOKUP($BT653,Prisudvikling!$CC$7:$KP$63,P$3),"")</f>
        <v/>
      </c>
      <c r="Q653" s="105" t="str">
        <f>IF(HLOOKUP($BT653,Prisudvikling!$CC$7:$KP$63,Q$3)&gt;0,HLOOKUP($BT653,Prisudvikling!$CC$7:$KP$63,Q$3),"")</f>
        <v/>
      </c>
      <c r="R653" s="105" t="str">
        <f>IF(HLOOKUP($BT653,Prisudvikling!$CC$7:$KP$63,R$3)&gt;0,HLOOKUP($BT653,Prisudvikling!$CC$7:$KP$63,R$3),"")</f>
        <v/>
      </c>
      <c r="S653" s="105" t="str">
        <f>IF(HLOOKUP($BT653,Prisudvikling!$CC$7:$KP$63,S$3)&gt;0,HLOOKUP($BT653,Prisudvikling!$CC$7:$KP$63,S$3),"")</f>
        <v/>
      </c>
      <c r="T653" s="105" t="str">
        <f>IF(HLOOKUP($BT653,Prisudvikling!$CC$7:$KP$63,T$3)&gt;0,HLOOKUP($BT653,Prisudvikling!$CC$7:$KP$63,T$3),"")</f>
        <v/>
      </c>
      <c r="U653" s="105" t="str">
        <f>IF(HLOOKUP($BT653,Prisudvikling!$CC$7:$KP$63,U$3)&gt;0,HLOOKUP($BT653,Prisudvikling!$CC$7:$KP$63,U$3),"")</f>
        <v/>
      </c>
      <c r="V653" s="105" t="str">
        <f>IF(HLOOKUP($BT653,Prisudvikling!$CC$7:$KP$63,V$3)&gt;0,HLOOKUP($BT653,Prisudvikling!$CC$7:$KP$63,V$3),"")</f>
        <v/>
      </c>
      <c r="W653" s="105" t="str">
        <f>IF(HLOOKUP($BT653,Prisudvikling!$CC$7:$KP$63,W$3)&gt;0,HLOOKUP($BT653,Prisudvikling!$CC$7:$KP$63,W$3),"")</f>
        <v/>
      </c>
      <c r="X653" s="32" t="str">
        <f>IF(HLOOKUP($BT653,Prisudvikling!$CC$7:$KP$63,X$3)&gt;0,HLOOKUP($BT653,Prisudvikling!$CC$7:$KP$63,X$3),"")</f>
        <v/>
      </c>
      <c r="Y653" s="32" t="str">
        <f>IF(HLOOKUP($BT653,Prisudvikling!$CC$7:$KP$63,Y$3)&gt;0,HLOOKUP($BT653,Prisudvikling!$CC$7:$KP$63,Y$3),"")</f>
        <v/>
      </c>
      <c r="Z653" s="32" t="str">
        <f>IF(HLOOKUP($BT653,Prisudvikling!$CC$7:$KP$63,Z$3)&gt;0,HLOOKUP($BT653,Prisudvikling!$CC$7:$KP$63,Z$3),"")</f>
        <v/>
      </c>
      <c r="AA653" s="32" t="str">
        <f>IF(HLOOKUP($BT653,Prisudvikling!$CC$7:$KP$63,AA$3)&gt;0,HLOOKUP($BT653,Prisudvikling!$CC$7:$KP$63,AA$3),"")</f>
        <v/>
      </c>
      <c r="AB653" s="32" t="str">
        <f>IF(HLOOKUP($BT653,Prisudvikling!$CC$7:$KP$63,AB$3)&gt;0,HLOOKUP($BT653,Prisudvikling!$CC$7:$KP$63,AB$3),"")</f>
        <v/>
      </c>
      <c r="AC653" s="32" t="str">
        <f>IF(HLOOKUP($BT653,Prisudvikling!$CC$7:$KP$63,AC$3)&gt;0,HLOOKUP($BT653,Prisudvikling!$CC$7:$KP$63,AC$3),"")</f>
        <v/>
      </c>
      <c r="AD653" s="32" t="str">
        <f>IF(HLOOKUP($BT653,Prisudvikling!$CC$7:$KP$63,AD$3)&gt;0,HLOOKUP($BT653,Prisudvikling!$CC$7:$KP$63,AD$3),"")</f>
        <v/>
      </c>
      <c r="AE653" s="32" t="str">
        <f>IF(HLOOKUP($BT653,Prisudvikling!$CC$7:$KP$63,AE$3)&gt;0,HLOOKUP($BT653,Prisudvikling!$CC$7:$KP$63,AE$3),"")</f>
        <v/>
      </c>
      <c r="AF653" s="32" t="str">
        <f>IF(HLOOKUP($BT653,Prisudvikling!$CC$7:$KP$63,AF$3)&gt;0,HLOOKUP($BT653,Prisudvikling!$CC$7:$KP$63,AF$3),"")</f>
        <v xml:space="preserve"> </v>
      </c>
      <c r="AG653" s="32" t="str">
        <f>IF(HLOOKUP($BT653,Prisudvikling!$CC$7:$KP$63,AG$3)&gt;0,HLOOKUP($BT653,Prisudvikling!$CC$7:$KP$63,AG$3),"")</f>
        <v xml:space="preserve"> </v>
      </c>
      <c r="AH653" s="32" t="str">
        <f>IF(HLOOKUP($BT653,Prisudvikling!$CC$7:$KP$63,AH$3)&gt;0,HLOOKUP($BT653,Prisudvikling!$CC$7:$KP$63,AH$3),"")</f>
        <v xml:space="preserve"> </v>
      </c>
      <c r="AI653" s="32" t="str">
        <f>IF(HLOOKUP($BT653,Prisudvikling!$CC$7:$KP$63,AI$3)&gt;0,HLOOKUP($BT653,Prisudvikling!$CC$7:$KP$63,AI$3),"")</f>
        <v xml:space="preserve"> </v>
      </c>
      <c r="AJ653" s="32" t="str">
        <f>IF(HLOOKUP($BT653,Prisudvikling!$CC$7:$KP$63,AJ$3)&gt;0,HLOOKUP($BT653,Prisudvikling!$CC$7:$KP$63,AJ$3),"")</f>
        <v xml:space="preserve"> </v>
      </c>
      <c r="AK653" s="32" t="str">
        <f>IF(HLOOKUP($BT653,Prisudvikling!$CC$7:$KP$63,AK$3)&gt;0,HLOOKUP($BT653,Prisudvikling!$CC$7:$KP$63,AK$3),"")</f>
        <v xml:space="preserve"> </v>
      </c>
      <c r="AL653" s="32" t="str">
        <f>IF(HLOOKUP($BT653,Prisudvikling!$CC$7:$KP$63,AL$3)&gt;0,HLOOKUP($BT653,Prisudvikling!$CC$7:$KP$63,AL$3),"")</f>
        <v/>
      </c>
      <c r="AM653" s="32" t="str">
        <f>IF(HLOOKUP($BT653,Prisudvikling!$CC$7:$KP$63,AM$3)&gt;0,HLOOKUP($BT653,Prisudvikling!$CC$7:$KP$63,AM$3),"")</f>
        <v/>
      </c>
      <c r="AN653" s="113" t="str">
        <f>IF(HLOOKUP($BT653,Prisudvikling!$CC$7:$KP$63,AN$3)&gt;0,HLOOKUP($BT653,Prisudvikling!$CC$7:$KP$63,AN$3),"")</f>
        <v/>
      </c>
      <c r="AO653" s="113" t="str">
        <f>IF(HLOOKUP($BT653,Prisudvikling!$CC$7:$KP$63,AO$3)&gt;0,HLOOKUP($BT653,Prisudvikling!$CC$7:$KP$63,AO$3),"")</f>
        <v xml:space="preserve"> </v>
      </c>
      <c r="AP653" s="113" t="str">
        <f>IF(HLOOKUP($BT653,Prisudvikling!$CC$7:$KP$63,AP$3)&gt;0,HLOOKUP($BT653,Prisudvikling!$CC$7:$KP$63,AP$3),"")</f>
        <v/>
      </c>
      <c r="AQ653" s="113" t="str">
        <f>IF(HLOOKUP($BT653,Prisudvikling!$CC$7:$KP$63,AQ$3)&gt;0,HLOOKUP($BT653,Prisudvikling!$CC$7:$KP$63,AQ$3),"")</f>
        <v/>
      </c>
      <c r="AR653" s="113" t="str">
        <f>IF(HLOOKUP($BT653,Prisudvikling!$CC$7:$KP$63,AR$3)&gt;0,HLOOKUP($BT653,Prisudvikling!$CC$7:$KP$63,AR$3),"")</f>
        <v xml:space="preserve"> </v>
      </c>
      <c r="AS653" s="113" t="str">
        <f>IF(HLOOKUP($BT653,Prisudvikling!$CC$7:$KP$63,AS$3)&gt;0,HLOOKUP($BT653,Prisudvikling!$CC$7:$KP$63,AS$3),"")</f>
        <v/>
      </c>
      <c r="AT653" s="113" t="str">
        <f>IF(HLOOKUP($BT653,Prisudvikling!$CC$7:$KP$63,AT$3)&gt;0,HLOOKUP($BT653,Prisudvikling!$CC$7:$KP$63,AT$3),"")</f>
        <v/>
      </c>
      <c r="AU653" s="113" t="str">
        <f>IF(HLOOKUP($BT653,Prisudvikling!$CC$7:$KP$63,AU$3)&gt;0,HLOOKUP($BT653,Prisudvikling!$CC$7:$KP$63,AU$3),"")</f>
        <v xml:space="preserve"> </v>
      </c>
      <c r="AV653" s="113" t="str">
        <f>IF(HLOOKUP($BT653,Prisudvikling!$CC$7:$KP$63,AV$3)&gt;0,HLOOKUP($BT653,Prisudvikling!$CC$7:$KP$63,AV$3),"")</f>
        <v/>
      </c>
      <c r="AW653" s="113" t="str">
        <f>IF(HLOOKUP($BT653,Prisudvikling!$CC$7:$KP$63,AW$3)&gt;0,HLOOKUP($BT653,Prisudvikling!$CC$7:$KP$63,AW$3),"")</f>
        <v/>
      </c>
      <c r="AX653" s="113" t="str">
        <f>IF(HLOOKUP($BT653,Prisudvikling!$CC$7:$KP$63,AX$3)&gt;0,HLOOKUP($BT653,Prisudvikling!$CC$7:$KP$63,AX$3),"")</f>
        <v xml:space="preserve"> </v>
      </c>
      <c r="BT653">
        <f t="shared" si="34"/>
        <v>330</v>
      </c>
    </row>
    <row r="654" spans="1:72" x14ac:dyDescent="0.2">
      <c r="A654" s="82">
        <f>IF(HLOOKUP($BT654,Prisudvikling!$CC$7:$KP$63,D$3)&gt;0,YEAR(C654),0)</f>
        <v>0</v>
      </c>
      <c r="B654" s="82">
        <f>IF(HLOOKUP($BT654,Prisudvikling!$CC$7:$KP$63,D$3)&gt;0,MONTH(C654),0)</f>
        <v>0</v>
      </c>
      <c r="C654" s="65" t="str">
        <f>IF(HLOOKUP($BT654,Prisudvikling!$CC$7:$KP$63,D$3)&gt;0,HLOOKUP($BT654,Prisudvikling!$CC$7:$KP$63,C$3),"")</f>
        <v/>
      </c>
      <c r="D654" s="105" t="str">
        <f>IF(HLOOKUP($BT654,Prisudvikling!$CC$7:$KP$63,D$3)&gt;0,HLOOKUP($BT654,Prisudvikling!$CC$7:$KP$63,D$3),"")</f>
        <v/>
      </c>
      <c r="E654" s="105" t="str">
        <f>IF(HLOOKUP($BT654,Prisudvikling!$CC$7:$KP$63,E$3)&gt;0,HLOOKUP($BT654,Prisudvikling!$CC$7:$KP$63,E$3),"")</f>
        <v/>
      </c>
      <c r="F654" s="105" t="str">
        <f>IF(HLOOKUP($BT654,Prisudvikling!$CC$7:$KP$63,F$3)&gt;0,HLOOKUP($BT654,Prisudvikling!$CC$7:$KP$63,F$3),"")</f>
        <v/>
      </c>
      <c r="G654" s="105" t="str">
        <f>IF(HLOOKUP($BT654,Prisudvikling!$CC$7:$KP$63,G$3)&gt;0,HLOOKUP($BT654,Prisudvikling!$CC$7:$KP$63,G$3),"")</f>
        <v/>
      </c>
      <c r="H654" s="105" t="str">
        <f>IF(HLOOKUP($BT654,Prisudvikling!$CC$7:$KP$63,H$3)&gt;0,HLOOKUP($BT654,Prisudvikling!$CC$7:$KP$63,H$3),"")</f>
        <v/>
      </c>
      <c r="I654" s="105" t="str">
        <f>IF(HLOOKUP($BT654,Prisudvikling!$CC$7:$KP$63,I$3)&gt;0,HLOOKUP($BT654,Prisudvikling!$CC$7:$KP$63,I$3),"")</f>
        <v/>
      </c>
      <c r="J654" s="105" t="str">
        <f>IF(HLOOKUP($BT654,Prisudvikling!$CC$7:$KP$63,J$3)&gt;0,HLOOKUP($BT654,Prisudvikling!$CC$7:$KP$63,J$3),"")</f>
        <v/>
      </c>
      <c r="K654" s="105" t="str">
        <f>IF(HLOOKUP($BT654,Prisudvikling!$CC$7:$KP$63,K$3)&gt;0,HLOOKUP($BT654,Prisudvikling!$CC$7:$KP$63,K$3),"")</f>
        <v/>
      </c>
      <c r="L654" s="105" t="str">
        <f>IF(HLOOKUP($BT654,Prisudvikling!$CC$7:$KP$63,L$3)&gt;0,HLOOKUP($BT654,Prisudvikling!$CC$7:$KP$63,L$3),"")</f>
        <v/>
      </c>
      <c r="M654" s="105" t="str">
        <f>IF(HLOOKUP($BT654,Prisudvikling!$CC$7:$KP$63,M$3)&gt;0,HLOOKUP($BT654,Prisudvikling!$CC$7:$KP$63,M$3),"")</f>
        <v/>
      </c>
      <c r="N654" s="105" t="str">
        <f>IF(HLOOKUP($BT654,Prisudvikling!$CC$7:$KP$63,N$3)&gt;0,HLOOKUP($BT654,Prisudvikling!$CC$7:$KP$63,N$3),"")</f>
        <v/>
      </c>
      <c r="O654" s="105" t="str">
        <f>IF(HLOOKUP($BT654,Prisudvikling!$CC$7:$KP$63,O$3)&gt;0,HLOOKUP($BT654,Prisudvikling!$CC$7:$KP$63,O$3),"")</f>
        <v/>
      </c>
      <c r="P654" s="105" t="str">
        <f>IF(HLOOKUP($BT654,Prisudvikling!$CC$7:$KP$63,P$3)&gt;0,HLOOKUP($BT654,Prisudvikling!$CC$7:$KP$63,P$3),"")</f>
        <v/>
      </c>
      <c r="Q654" s="105" t="str">
        <f>IF(HLOOKUP($BT654,Prisudvikling!$CC$7:$KP$63,Q$3)&gt;0,HLOOKUP($BT654,Prisudvikling!$CC$7:$KP$63,Q$3),"")</f>
        <v/>
      </c>
      <c r="R654" s="105" t="str">
        <f>IF(HLOOKUP($BT654,Prisudvikling!$CC$7:$KP$63,R$3)&gt;0,HLOOKUP($BT654,Prisudvikling!$CC$7:$KP$63,R$3),"")</f>
        <v/>
      </c>
      <c r="S654" s="105" t="str">
        <f>IF(HLOOKUP($BT654,Prisudvikling!$CC$7:$KP$63,S$3)&gt;0,HLOOKUP($BT654,Prisudvikling!$CC$7:$KP$63,S$3),"")</f>
        <v/>
      </c>
      <c r="T654" s="105" t="str">
        <f>IF(HLOOKUP($BT654,Prisudvikling!$CC$7:$KP$63,T$3)&gt;0,HLOOKUP($BT654,Prisudvikling!$CC$7:$KP$63,T$3),"")</f>
        <v/>
      </c>
      <c r="U654" s="105" t="str">
        <f>IF(HLOOKUP($BT654,Prisudvikling!$CC$7:$KP$63,U$3)&gt;0,HLOOKUP($BT654,Prisudvikling!$CC$7:$KP$63,U$3),"")</f>
        <v/>
      </c>
      <c r="V654" s="105" t="str">
        <f>IF(HLOOKUP($BT654,Prisudvikling!$CC$7:$KP$63,V$3)&gt;0,HLOOKUP($BT654,Prisudvikling!$CC$7:$KP$63,V$3),"")</f>
        <v/>
      </c>
      <c r="W654" s="105" t="str">
        <f>IF(HLOOKUP($BT654,Prisudvikling!$CC$7:$KP$63,W$3)&gt;0,HLOOKUP($BT654,Prisudvikling!$CC$7:$KP$63,W$3),"")</f>
        <v/>
      </c>
      <c r="X654" s="32" t="str">
        <f>IF(HLOOKUP($BT654,Prisudvikling!$CC$7:$KP$63,X$3)&gt;0,HLOOKUP($BT654,Prisudvikling!$CC$7:$KP$63,X$3),"")</f>
        <v/>
      </c>
      <c r="Y654" s="32" t="str">
        <f>IF(HLOOKUP($BT654,Prisudvikling!$CC$7:$KP$63,Y$3)&gt;0,HLOOKUP($BT654,Prisudvikling!$CC$7:$KP$63,Y$3),"")</f>
        <v/>
      </c>
      <c r="Z654" s="32" t="str">
        <f>IF(HLOOKUP($BT654,Prisudvikling!$CC$7:$KP$63,Z$3)&gt;0,HLOOKUP($BT654,Prisudvikling!$CC$7:$KP$63,Z$3),"")</f>
        <v/>
      </c>
      <c r="AA654" s="32" t="str">
        <f>IF(HLOOKUP($BT654,Prisudvikling!$CC$7:$KP$63,AA$3)&gt;0,HLOOKUP($BT654,Prisudvikling!$CC$7:$KP$63,AA$3),"")</f>
        <v/>
      </c>
      <c r="AB654" s="32" t="str">
        <f>IF(HLOOKUP($BT654,Prisudvikling!$CC$7:$KP$63,AB$3)&gt;0,HLOOKUP($BT654,Prisudvikling!$CC$7:$KP$63,AB$3),"")</f>
        <v/>
      </c>
      <c r="AC654" s="32" t="str">
        <f>IF(HLOOKUP($BT654,Prisudvikling!$CC$7:$KP$63,AC$3)&gt;0,HLOOKUP($BT654,Prisudvikling!$CC$7:$KP$63,AC$3),"")</f>
        <v/>
      </c>
      <c r="AD654" s="32" t="str">
        <f>IF(HLOOKUP($BT654,Prisudvikling!$CC$7:$KP$63,AD$3)&gt;0,HLOOKUP($BT654,Prisudvikling!$CC$7:$KP$63,AD$3),"")</f>
        <v/>
      </c>
      <c r="AE654" s="32" t="str">
        <f>IF(HLOOKUP($BT654,Prisudvikling!$CC$7:$KP$63,AE$3)&gt;0,HLOOKUP($BT654,Prisudvikling!$CC$7:$KP$63,AE$3),"")</f>
        <v/>
      </c>
      <c r="AF654" s="32" t="str">
        <f>IF(HLOOKUP($BT654,Prisudvikling!$CC$7:$KP$63,AF$3)&gt;0,HLOOKUP($BT654,Prisudvikling!$CC$7:$KP$63,AF$3),"")</f>
        <v xml:space="preserve"> </v>
      </c>
      <c r="AG654" s="32" t="str">
        <f>IF(HLOOKUP($BT654,Prisudvikling!$CC$7:$KP$63,AG$3)&gt;0,HLOOKUP($BT654,Prisudvikling!$CC$7:$KP$63,AG$3),"")</f>
        <v xml:space="preserve"> </v>
      </c>
      <c r="AH654" s="32" t="str">
        <f>IF(HLOOKUP($BT654,Prisudvikling!$CC$7:$KP$63,AH$3)&gt;0,HLOOKUP($BT654,Prisudvikling!$CC$7:$KP$63,AH$3),"")</f>
        <v xml:space="preserve"> </v>
      </c>
      <c r="AI654" s="32" t="str">
        <f>IF(HLOOKUP($BT654,Prisudvikling!$CC$7:$KP$63,AI$3)&gt;0,HLOOKUP($BT654,Prisudvikling!$CC$7:$KP$63,AI$3),"")</f>
        <v xml:space="preserve"> </v>
      </c>
      <c r="AJ654" s="32" t="str">
        <f>IF(HLOOKUP($BT654,Prisudvikling!$CC$7:$KP$63,AJ$3)&gt;0,HLOOKUP($BT654,Prisudvikling!$CC$7:$KP$63,AJ$3),"")</f>
        <v xml:space="preserve"> </v>
      </c>
      <c r="AK654" s="32" t="str">
        <f>IF(HLOOKUP($BT654,Prisudvikling!$CC$7:$KP$63,AK$3)&gt;0,HLOOKUP($BT654,Prisudvikling!$CC$7:$KP$63,AK$3),"")</f>
        <v xml:space="preserve"> </v>
      </c>
      <c r="AL654" s="32" t="str">
        <f>IF(HLOOKUP($BT654,Prisudvikling!$CC$7:$KP$63,AL$3)&gt;0,HLOOKUP($BT654,Prisudvikling!$CC$7:$KP$63,AL$3),"")</f>
        <v/>
      </c>
      <c r="AM654" s="32" t="str">
        <f>IF(HLOOKUP($BT654,Prisudvikling!$CC$7:$KP$63,AM$3)&gt;0,HLOOKUP($BT654,Prisudvikling!$CC$7:$KP$63,AM$3),"")</f>
        <v/>
      </c>
      <c r="AN654" s="113" t="str">
        <f>IF(HLOOKUP($BT654,Prisudvikling!$CC$7:$KP$63,AN$3)&gt;0,HLOOKUP($BT654,Prisudvikling!$CC$7:$KP$63,AN$3),"")</f>
        <v/>
      </c>
      <c r="AO654" s="113" t="str">
        <f>IF(HLOOKUP($BT654,Prisudvikling!$CC$7:$KP$63,AO$3)&gt;0,HLOOKUP($BT654,Prisudvikling!$CC$7:$KP$63,AO$3),"")</f>
        <v xml:space="preserve"> </v>
      </c>
      <c r="AP654" s="113" t="str">
        <f>IF(HLOOKUP($BT654,Prisudvikling!$CC$7:$KP$63,AP$3)&gt;0,HLOOKUP($BT654,Prisudvikling!$CC$7:$KP$63,AP$3),"")</f>
        <v/>
      </c>
      <c r="AQ654" s="113" t="str">
        <f>IF(HLOOKUP($BT654,Prisudvikling!$CC$7:$KP$63,AQ$3)&gt;0,HLOOKUP($BT654,Prisudvikling!$CC$7:$KP$63,AQ$3),"")</f>
        <v/>
      </c>
      <c r="AR654" s="113" t="str">
        <f>IF(HLOOKUP($BT654,Prisudvikling!$CC$7:$KP$63,AR$3)&gt;0,HLOOKUP($BT654,Prisudvikling!$CC$7:$KP$63,AR$3),"")</f>
        <v xml:space="preserve"> </v>
      </c>
      <c r="AS654" s="113" t="str">
        <f>IF(HLOOKUP($BT654,Prisudvikling!$CC$7:$KP$63,AS$3)&gt;0,HLOOKUP($BT654,Prisudvikling!$CC$7:$KP$63,AS$3),"")</f>
        <v/>
      </c>
      <c r="AT654" s="113" t="str">
        <f>IF(HLOOKUP($BT654,Prisudvikling!$CC$7:$KP$63,AT$3)&gt;0,HLOOKUP($BT654,Prisudvikling!$CC$7:$KP$63,AT$3),"")</f>
        <v/>
      </c>
      <c r="AU654" s="113" t="str">
        <f>IF(HLOOKUP($BT654,Prisudvikling!$CC$7:$KP$63,AU$3)&gt;0,HLOOKUP($BT654,Prisudvikling!$CC$7:$KP$63,AU$3),"")</f>
        <v xml:space="preserve"> </v>
      </c>
      <c r="AV654" s="113" t="str">
        <f>IF(HLOOKUP($BT654,Prisudvikling!$CC$7:$KP$63,AV$3)&gt;0,HLOOKUP($BT654,Prisudvikling!$CC$7:$KP$63,AV$3),"")</f>
        <v/>
      </c>
      <c r="AW654" s="113" t="str">
        <f>IF(HLOOKUP($BT654,Prisudvikling!$CC$7:$KP$63,AW$3)&gt;0,HLOOKUP($BT654,Prisudvikling!$CC$7:$KP$63,AW$3),"")</f>
        <v/>
      </c>
      <c r="AX654" s="113" t="str">
        <f>IF(HLOOKUP($BT654,Prisudvikling!$CC$7:$KP$63,AX$3)&gt;0,HLOOKUP($BT654,Prisudvikling!$CC$7:$KP$63,AX$3),"")</f>
        <v xml:space="preserve"> </v>
      </c>
      <c r="BT654">
        <f t="shared" si="34"/>
        <v>331</v>
      </c>
    </row>
    <row r="655" spans="1:72" x14ac:dyDescent="0.2">
      <c r="A655" s="82">
        <f>IF(HLOOKUP($BT655,Prisudvikling!$CC$7:$KP$63,D$3)&gt;0,YEAR(C655),0)</f>
        <v>0</v>
      </c>
      <c r="B655" s="82">
        <f>IF(HLOOKUP($BT655,Prisudvikling!$CC$7:$KP$63,D$3)&gt;0,MONTH(C655),0)</f>
        <v>0</v>
      </c>
      <c r="C655" s="65" t="str">
        <f>IF(HLOOKUP($BT655,Prisudvikling!$CC$7:$KP$63,D$3)&gt;0,HLOOKUP($BT655,Prisudvikling!$CC$7:$KP$63,C$3),"")</f>
        <v/>
      </c>
      <c r="D655" s="105" t="str">
        <f>IF(HLOOKUP($BT655,Prisudvikling!$CC$7:$KP$63,D$3)&gt;0,HLOOKUP($BT655,Prisudvikling!$CC$7:$KP$63,D$3),"")</f>
        <v/>
      </c>
      <c r="E655" s="105" t="str">
        <f>IF(HLOOKUP($BT655,Prisudvikling!$CC$7:$KP$63,E$3)&gt;0,HLOOKUP($BT655,Prisudvikling!$CC$7:$KP$63,E$3),"")</f>
        <v/>
      </c>
      <c r="F655" s="105" t="str">
        <f>IF(HLOOKUP($BT655,Prisudvikling!$CC$7:$KP$63,F$3)&gt;0,HLOOKUP($BT655,Prisudvikling!$CC$7:$KP$63,F$3),"")</f>
        <v/>
      </c>
      <c r="G655" s="105" t="str">
        <f>IF(HLOOKUP($BT655,Prisudvikling!$CC$7:$KP$63,G$3)&gt;0,HLOOKUP($BT655,Prisudvikling!$CC$7:$KP$63,G$3),"")</f>
        <v/>
      </c>
      <c r="H655" s="105" t="str">
        <f>IF(HLOOKUP($BT655,Prisudvikling!$CC$7:$KP$63,H$3)&gt;0,HLOOKUP($BT655,Prisudvikling!$CC$7:$KP$63,H$3),"")</f>
        <v/>
      </c>
      <c r="I655" s="105" t="str">
        <f>IF(HLOOKUP($BT655,Prisudvikling!$CC$7:$KP$63,I$3)&gt;0,HLOOKUP($BT655,Prisudvikling!$CC$7:$KP$63,I$3),"")</f>
        <v/>
      </c>
      <c r="J655" s="105" t="str">
        <f>IF(HLOOKUP($BT655,Prisudvikling!$CC$7:$KP$63,J$3)&gt;0,HLOOKUP($BT655,Prisudvikling!$CC$7:$KP$63,J$3),"")</f>
        <v/>
      </c>
      <c r="K655" s="105" t="str">
        <f>IF(HLOOKUP($BT655,Prisudvikling!$CC$7:$KP$63,K$3)&gt;0,HLOOKUP($BT655,Prisudvikling!$CC$7:$KP$63,K$3),"")</f>
        <v/>
      </c>
      <c r="L655" s="105" t="str">
        <f>IF(HLOOKUP($BT655,Prisudvikling!$CC$7:$KP$63,L$3)&gt;0,HLOOKUP($BT655,Prisudvikling!$CC$7:$KP$63,L$3),"")</f>
        <v/>
      </c>
      <c r="M655" s="105" t="str">
        <f>IF(HLOOKUP($BT655,Prisudvikling!$CC$7:$KP$63,M$3)&gt;0,HLOOKUP($BT655,Prisudvikling!$CC$7:$KP$63,M$3),"")</f>
        <v/>
      </c>
      <c r="N655" s="105" t="str">
        <f>IF(HLOOKUP($BT655,Prisudvikling!$CC$7:$KP$63,N$3)&gt;0,HLOOKUP($BT655,Prisudvikling!$CC$7:$KP$63,N$3),"")</f>
        <v/>
      </c>
      <c r="O655" s="105" t="str">
        <f>IF(HLOOKUP($BT655,Prisudvikling!$CC$7:$KP$63,O$3)&gt;0,HLOOKUP($BT655,Prisudvikling!$CC$7:$KP$63,O$3),"")</f>
        <v/>
      </c>
      <c r="P655" s="105" t="str">
        <f>IF(HLOOKUP($BT655,Prisudvikling!$CC$7:$KP$63,P$3)&gt;0,HLOOKUP($BT655,Prisudvikling!$CC$7:$KP$63,P$3),"")</f>
        <v/>
      </c>
      <c r="Q655" s="105" t="str">
        <f>IF(HLOOKUP($BT655,Prisudvikling!$CC$7:$KP$63,Q$3)&gt;0,HLOOKUP($BT655,Prisudvikling!$CC$7:$KP$63,Q$3),"")</f>
        <v/>
      </c>
      <c r="R655" s="105" t="str">
        <f>IF(HLOOKUP($BT655,Prisudvikling!$CC$7:$KP$63,R$3)&gt;0,HLOOKUP($BT655,Prisudvikling!$CC$7:$KP$63,R$3),"")</f>
        <v/>
      </c>
      <c r="S655" s="105" t="str">
        <f>IF(HLOOKUP($BT655,Prisudvikling!$CC$7:$KP$63,S$3)&gt;0,HLOOKUP($BT655,Prisudvikling!$CC$7:$KP$63,S$3),"")</f>
        <v/>
      </c>
      <c r="T655" s="105" t="str">
        <f>IF(HLOOKUP($BT655,Prisudvikling!$CC$7:$KP$63,T$3)&gt;0,HLOOKUP($BT655,Prisudvikling!$CC$7:$KP$63,T$3),"")</f>
        <v/>
      </c>
      <c r="U655" s="105" t="str">
        <f>IF(HLOOKUP($BT655,Prisudvikling!$CC$7:$KP$63,U$3)&gt;0,HLOOKUP($BT655,Prisudvikling!$CC$7:$KP$63,U$3),"")</f>
        <v/>
      </c>
      <c r="V655" s="105" t="str">
        <f>IF(HLOOKUP($BT655,Prisudvikling!$CC$7:$KP$63,V$3)&gt;0,HLOOKUP($BT655,Prisudvikling!$CC$7:$KP$63,V$3),"")</f>
        <v/>
      </c>
      <c r="W655" s="105" t="str">
        <f>IF(HLOOKUP($BT655,Prisudvikling!$CC$7:$KP$63,W$3)&gt;0,HLOOKUP($BT655,Prisudvikling!$CC$7:$KP$63,W$3),"")</f>
        <v/>
      </c>
      <c r="X655" s="32" t="str">
        <f>IF(HLOOKUP($BT655,Prisudvikling!$CC$7:$KP$63,X$3)&gt;0,HLOOKUP($BT655,Prisudvikling!$CC$7:$KP$63,X$3),"")</f>
        <v/>
      </c>
      <c r="Y655" s="32" t="str">
        <f>IF(HLOOKUP($BT655,Prisudvikling!$CC$7:$KP$63,Y$3)&gt;0,HLOOKUP($BT655,Prisudvikling!$CC$7:$KP$63,Y$3),"")</f>
        <v/>
      </c>
      <c r="Z655" s="32" t="str">
        <f>IF(HLOOKUP($BT655,Prisudvikling!$CC$7:$KP$63,Z$3)&gt;0,HLOOKUP($BT655,Prisudvikling!$CC$7:$KP$63,Z$3),"")</f>
        <v/>
      </c>
      <c r="AA655" s="32" t="str">
        <f>IF(HLOOKUP($BT655,Prisudvikling!$CC$7:$KP$63,AA$3)&gt;0,HLOOKUP($BT655,Prisudvikling!$CC$7:$KP$63,AA$3),"")</f>
        <v/>
      </c>
      <c r="AB655" s="32" t="str">
        <f>IF(HLOOKUP($BT655,Prisudvikling!$CC$7:$KP$63,AB$3)&gt;0,HLOOKUP($BT655,Prisudvikling!$CC$7:$KP$63,AB$3),"")</f>
        <v/>
      </c>
      <c r="AC655" s="32" t="str">
        <f>IF(HLOOKUP($BT655,Prisudvikling!$CC$7:$KP$63,AC$3)&gt;0,HLOOKUP($BT655,Prisudvikling!$CC$7:$KP$63,AC$3),"")</f>
        <v/>
      </c>
      <c r="AD655" s="32" t="str">
        <f>IF(HLOOKUP($BT655,Prisudvikling!$CC$7:$KP$63,AD$3)&gt;0,HLOOKUP($BT655,Prisudvikling!$CC$7:$KP$63,AD$3),"")</f>
        <v/>
      </c>
      <c r="AE655" s="32" t="str">
        <f>IF(HLOOKUP($BT655,Prisudvikling!$CC$7:$KP$63,AE$3)&gt;0,HLOOKUP($BT655,Prisudvikling!$CC$7:$KP$63,AE$3),"")</f>
        <v/>
      </c>
      <c r="AF655" s="32" t="str">
        <f>IF(HLOOKUP($BT655,Prisudvikling!$CC$7:$KP$63,AF$3)&gt;0,HLOOKUP($BT655,Prisudvikling!$CC$7:$KP$63,AF$3),"")</f>
        <v xml:space="preserve"> </v>
      </c>
      <c r="AG655" s="32" t="str">
        <f>IF(HLOOKUP($BT655,Prisudvikling!$CC$7:$KP$63,AG$3)&gt;0,HLOOKUP($BT655,Prisudvikling!$CC$7:$KP$63,AG$3),"")</f>
        <v xml:space="preserve"> </v>
      </c>
      <c r="AH655" s="32" t="str">
        <f>IF(HLOOKUP($BT655,Prisudvikling!$CC$7:$KP$63,AH$3)&gt;0,HLOOKUP($BT655,Prisudvikling!$CC$7:$KP$63,AH$3),"")</f>
        <v xml:space="preserve"> </v>
      </c>
      <c r="AI655" s="32" t="str">
        <f>IF(HLOOKUP($BT655,Prisudvikling!$CC$7:$KP$63,AI$3)&gt;0,HLOOKUP($BT655,Prisudvikling!$CC$7:$KP$63,AI$3),"")</f>
        <v xml:space="preserve"> </v>
      </c>
      <c r="AJ655" s="32" t="str">
        <f>IF(HLOOKUP($BT655,Prisudvikling!$CC$7:$KP$63,AJ$3)&gt;0,HLOOKUP($BT655,Prisudvikling!$CC$7:$KP$63,AJ$3),"")</f>
        <v xml:space="preserve"> </v>
      </c>
      <c r="AK655" s="32" t="str">
        <f>IF(HLOOKUP($BT655,Prisudvikling!$CC$7:$KP$63,AK$3)&gt;0,HLOOKUP($BT655,Prisudvikling!$CC$7:$KP$63,AK$3),"")</f>
        <v xml:space="preserve"> </v>
      </c>
      <c r="AL655" s="32" t="str">
        <f>IF(HLOOKUP($BT655,Prisudvikling!$CC$7:$KP$63,AL$3)&gt;0,HLOOKUP($BT655,Prisudvikling!$CC$7:$KP$63,AL$3),"")</f>
        <v/>
      </c>
      <c r="AM655" s="32" t="str">
        <f>IF(HLOOKUP($BT655,Prisudvikling!$CC$7:$KP$63,AM$3)&gt;0,HLOOKUP($BT655,Prisudvikling!$CC$7:$KP$63,AM$3),"")</f>
        <v/>
      </c>
      <c r="AN655" s="113" t="str">
        <f>IF(HLOOKUP($BT655,Prisudvikling!$CC$7:$KP$63,AN$3)&gt;0,HLOOKUP($BT655,Prisudvikling!$CC$7:$KP$63,AN$3),"")</f>
        <v/>
      </c>
      <c r="AO655" s="113" t="str">
        <f>IF(HLOOKUP($BT655,Prisudvikling!$CC$7:$KP$63,AO$3)&gt;0,HLOOKUP($BT655,Prisudvikling!$CC$7:$KP$63,AO$3),"")</f>
        <v xml:space="preserve"> </v>
      </c>
      <c r="AP655" s="113" t="str">
        <f>IF(HLOOKUP($BT655,Prisudvikling!$CC$7:$KP$63,AP$3)&gt;0,HLOOKUP($BT655,Prisudvikling!$CC$7:$KP$63,AP$3),"")</f>
        <v/>
      </c>
      <c r="AQ655" s="113" t="str">
        <f>IF(HLOOKUP($BT655,Prisudvikling!$CC$7:$KP$63,AQ$3)&gt;0,HLOOKUP($BT655,Prisudvikling!$CC$7:$KP$63,AQ$3),"")</f>
        <v/>
      </c>
      <c r="AR655" s="113" t="str">
        <f>IF(HLOOKUP($BT655,Prisudvikling!$CC$7:$KP$63,AR$3)&gt;0,HLOOKUP($BT655,Prisudvikling!$CC$7:$KP$63,AR$3),"")</f>
        <v xml:space="preserve"> </v>
      </c>
      <c r="AS655" s="113" t="str">
        <f>IF(HLOOKUP($BT655,Prisudvikling!$CC$7:$KP$63,AS$3)&gt;0,HLOOKUP($BT655,Prisudvikling!$CC$7:$KP$63,AS$3),"")</f>
        <v/>
      </c>
      <c r="AT655" s="113" t="str">
        <f>IF(HLOOKUP($BT655,Prisudvikling!$CC$7:$KP$63,AT$3)&gt;0,HLOOKUP($BT655,Prisudvikling!$CC$7:$KP$63,AT$3),"")</f>
        <v/>
      </c>
      <c r="AU655" s="113" t="str">
        <f>IF(HLOOKUP($BT655,Prisudvikling!$CC$7:$KP$63,AU$3)&gt;0,HLOOKUP($BT655,Prisudvikling!$CC$7:$KP$63,AU$3),"")</f>
        <v xml:space="preserve"> </v>
      </c>
      <c r="AV655" s="113" t="str">
        <f>IF(HLOOKUP($BT655,Prisudvikling!$CC$7:$KP$63,AV$3)&gt;0,HLOOKUP($BT655,Prisudvikling!$CC$7:$KP$63,AV$3),"")</f>
        <v/>
      </c>
      <c r="AW655" s="113" t="str">
        <f>IF(HLOOKUP($BT655,Prisudvikling!$CC$7:$KP$63,AW$3)&gt;0,HLOOKUP($BT655,Prisudvikling!$CC$7:$KP$63,AW$3),"")</f>
        <v/>
      </c>
      <c r="AX655" s="113" t="str">
        <f>IF(HLOOKUP($BT655,Prisudvikling!$CC$7:$KP$63,AX$3)&gt;0,HLOOKUP($BT655,Prisudvikling!$CC$7:$KP$63,AX$3),"")</f>
        <v xml:space="preserve"> </v>
      </c>
      <c r="BT655">
        <f t="shared" si="34"/>
        <v>332</v>
      </c>
    </row>
    <row r="656" spans="1:72" x14ac:dyDescent="0.2">
      <c r="A656" s="82">
        <f>IF(HLOOKUP($BT656,Prisudvikling!$CC$7:$KP$63,D$3)&gt;0,YEAR(C656),0)</f>
        <v>0</v>
      </c>
      <c r="B656" s="82">
        <f>IF(HLOOKUP($BT656,Prisudvikling!$CC$7:$KP$63,D$3)&gt;0,MONTH(C656),0)</f>
        <v>0</v>
      </c>
      <c r="C656" s="65" t="str">
        <f>IF(HLOOKUP($BT656,Prisudvikling!$CC$7:$KP$63,D$3)&gt;0,HLOOKUP($BT656,Prisudvikling!$CC$7:$KP$63,C$3),"")</f>
        <v/>
      </c>
      <c r="D656" s="105" t="str">
        <f>IF(HLOOKUP($BT656,Prisudvikling!$CC$7:$KP$63,D$3)&gt;0,HLOOKUP($BT656,Prisudvikling!$CC$7:$KP$63,D$3),"")</f>
        <v/>
      </c>
      <c r="E656" s="105" t="str">
        <f>IF(HLOOKUP($BT656,Prisudvikling!$CC$7:$KP$63,E$3)&gt;0,HLOOKUP($BT656,Prisudvikling!$CC$7:$KP$63,E$3),"")</f>
        <v/>
      </c>
      <c r="F656" s="105" t="str">
        <f>IF(HLOOKUP($BT656,Prisudvikling!$CC$7:$KP$63,F$3)&gt;0,HLOOKUP($BT656,Prisudvikling!$CC$7:$KP$63,F$3),"")</f>
        <v/>
      </c>
      <c r="G656" s="105" t="str">
        <f>IF(HLOOKUP($BT656,Prisudvikling!$CC$7:$KP$63,G$3)&gt;0,HLOOKUP($BT656,Prisudvikling!$CC$7:$KP$63,G$3),"")</f>
        <v/>
      </c>
      <c r="H656" s="105" t="str">
        <f>IF(HLOOKUP($BT656,Prisudvikling!$CC$7:$KP$63,H$3)&gt;0,HLOOKUP($BT656,Prisudvikling!$CC$7:$KP$63,H$3),"")</f>
        <v/>
      </c>
      <c r="I656" s="105" t="str">
        <f>IF(HLOOKUP($BT656,Prisudvikling!$CC$7:$KP$63,I$3)&gt;0,HLOOKUP($BT656,Prisudvikling!$CC$7:$KP$63,I$3),"")</f>
        <v/>
      </c>
      <c r="J656" s="105" t="str">
        <f>IF(HLOOKUP($BT656,Prisudvikling!$CC$7:$KP$63,J$3)&gt;0,HLOOKUP($BT656,Prisudvikling!$CC$7:$KP$63,J$3),"")</f>
        <v/>
      </c>
      <c r="K656" s="105" t="str">
        <f>IF(HLOOKUP($BT656,Prisudvikling!$CC$7:$KP$63,K$3)&gt;0,HLOOKUP($BT656,Prisudvikling!$CC$7:$KP$63,K$3),"")</f>
        <v/>
      </c>
      <c r="L656" s="105" t="str">
        <f>IF(HLOOKUP($BT656,Prisudvikling!$CC$7:$KP$63,L$3)&gt;0,HLOOKUP($BT656,Prisudvikling!$CC$7:$KP$63,L$3),"")</f>
        <v/>
      </c>
      <c r="M656" s="105" t="str">
        <f>IF(HLOOKUP($BT656,Prisudvikling!$CC$7:$KP$63,M$3)&gt;0,HLOOKUP($BT656,Prisudvikling!$CC$7:$KP$63,M$3),"")</f>
        <v/>
      </c>
      <c r="N656" s="105" t="str">
        <f>IF(HLOOKUP($BT656,Prisudvikling!$CC$7:$KP$63,N$3)&gt;0,HLOOKUP($BT656,Prisudvikling!$CC$7:$KP$63,N$3),"")</f>
        <v/>
      </c>
      <c r="O656" s="105" t="str">
        <f>IF(HLOOKUP($BT656,Prisudvikling!$CC$7:$KP$63,O$3)&gt;0,HLOOKUP($BT656,Prisudvikling!$CC$7:$KP$63,O$3),"")</f>
        <v/>
      </c>
      <c r="P656" s="105" t="str">
        <f>IF(HLOOKUP($BT656,Prisudvikling!$CC$7:$KP$63,P$3)&gt;0,HLOOKUP($BT656,Prisudvikling!$CC$7:$KP$63,P$3),"")</f>
        <v/>
      </c>
      <c r="Q656" s="105" t="str">
        <f>IF(HLOOKUP($BT656,Prisudvikling!$CC$7:$KP$63,Q$3)&gt;0,HLOOKUP($BT656,Prisudvikling!$CC$7:$KP$63,Q$3),"")</f>
        <v/>
      </c>
      <c r="R656" s="105" t="str">
        <f>IF(HLOOKUP($BT656,Prisudvikling!$CC$7:$KP$63,R$3)&gt;0,HLOOKUP($BT656,Prisudvikling!$CC$7:$KP$63,R$3),"")</f>
        <v/>
      </c>
      <c r="S656" s="105" t="str">
        <f>IF(HLOOKUP($BT656,Prisudvikling!$CC$7:$KP$63,S$3)&gt;0,HLOOKUP($BT656,Prisudvikling!$CC$7:$KP$63,S$3),"")</f>
        <v/>
      </c>
      <c r="T656" s="105" t="str">
        <f>IF(HLOOKUP($BT656,Prisudvikling!$CC$7:$KP$63,T$3)&gt;0,HLOOKUP($BT656,Prisudvikling!$CC$7:$KP$63,T$3),"")</f>
        <v/>
      </c>
      <c r="U656" s="105" t="str">
        <f>IF(HLOOKUP($BT656,Prisudvikling!$CC$7:$KP$63,U$3)&gt;0,HLOOKUP($BT656,Prisudvikling!$CC$7:$KP$63,U$3),"")</f>
        <v/>
      </c>
      <c r="V656" s="105" t="str">
        <f>IF(HLOOKUP($BT656,Prisudvikling!$CC$7:$KP$63,V$3)&gt;0,HLOOKUP($BT656,Prisudvikling!$CC$7:$KP$63,V$3),"")</f>
        <v/>
      </c>
      <c r="W656" s="105" t="str">
        <f>IF(HLOOKUP($BT656,Prisudvikling!$CC$7:$KP$63,W$3)&gt;0,HLOOKUP($BT656,Prisudvikling!$CC$7:$KP$63,W$3),"")</f>
        <v/>
      </c>
      <c r="X656" s="32" t="str">
        <f>IF(HLOOKUP($BT656,Prisudvikling!$CC$7:$KP$63,X$3)&gt;0,HLOOKUP($BT656,Prisudvikling!$CC$7:$KP$63,X$3),"")</f>
        <v/>
      </c>
      <c r="Y656" s="32" t="str">
        <f>IF(HLOOKUP($BT656,Prisudvikling!$CC$7:$KP$63,Y$3)&gt;0,HLOOKUP($BT656,Prisudvikling!$CC$7:$KP$63,Y$3),"")</f>
        <v/>
      </c>
      <c r="Z656" s="32" t="str">
        <f>IF(HLOOKUP($BT656,Prisudvikling!$CC$7:$KP$63,Z$3)&gt;0,HLOOKUP($BT656,Prisudvikling!$CC$7:$KP$63,Z$3),"")</f>
        <v/>
      </c>
      <c r="AA656" s="32" t="str">
        <f>IF(HLOOKUP($BT656,Prisudvikling!$CC$7:$KP$63,AA$3)&gt;0,HLOOKUP($BT656,Prisudvikling!$CC$7:$KP$63,AA$3),"")</f>
        <v/>
      </c>
      <c r="AB656" s="32" t="str">
        <f>IF(HLOOKUP($BT656,Prisudvikling!$CC$7:$KP$63,AB$3)&gt;0,HLOOKUP($BT656,Prisudvikling!$CC$7:$KP$63,AB$3),"")</f>
        <v/>
      </c>
      <c r="AC656" s="32" t="str">
        <f>IF(HLOOKUP($BT656,Prisudvikling!$CC$7:$KP$63,AC$3)&gt;0,HLOOKUP($BT656,Prisudvikling!$CC$7:$KP$63,AC$3),"")</f>
        <v/>
      </c>
      <c r="AD656" s="32" t="str">
        <f>IF(HLOOKUP($BT656,Prisudvikling!$CC$7:$KP$63,AD$3)&gt;0,HLOOKUP($BT656,Prisudvikling!$CC$7:$KP$63,AD$3),"")</f>
        <v/>
      </c>
      <c r="AE656" s="32" t="str">
        <f>IF(HLOOKUP($BT656,Prisudvikling!$CC$7:$KP$63,AE$3)&gt;0,HLOOKUP($BT656,Prisudvikling!$CC$7:$KP$63,AE$3),"")</f>
        <v/>
      </c>
      <c r="AF656" s="32" t="str">
        <f>IF(HLOOKUP($BT656,Prisudvikling!$CC$7:$KP$63,AF$3)&gt;0,HLOOKUP($BT656,Prisudvikling!$CC$7:$KP$63,AF$3),"")</f>
        <v xml:space="preserve"> </v>
      </c>
      <c r="AG656" s="32" t="str">
        <f>IF(HLOOKUP($BT656,Prisudvikling!$CC$7:$KP$63,AG$3)&gt;0,HLOOKUP($BT656,Prisudvikling!$CC$7:$KP$63,AG$3),"")</f>
        <v xml:space="preserve"> </v>
      </c>
      <c r="AH656" s="32" t="str">
        <f>IF(HLOOKUP($BT656,Prisudvikling!$CC$7:$KP$63,AH$3)&gt;0,HLOOKUP($BT656,Prisudvikling!$CC$7:$KP$63,AH$3),"")</f>
        <v xml:space="preserve"> </v>
      </c>
      <c r="AI656" s="32" t="str">
        <f>IF(HLOOKUP($BT656,Prisudvikling!$CC$7:$KP$63,AI$3)&gt;0,HLOOKUP($BT656,Prisudvikling!$CC$7:$KP$63,AI$3),"")</f>
        <v xml:space="preserve"> </v>
      </c>
      <c r="AJ656" s="32" t="str">
        <f>IF(HLOOKUP($BT656,Prisudvikling!$CC$7:$KP$63,AJ$3)&gt;0,HLOOKUP($BT656,Prisudvikling!$CC$7:$KP$63,AJ$3),"")</f>
        <v xml:space="preserve"> </v>
      </c>
      <c r="AK656" s="32" t="str">
        <f>IF(HLOOKUP($BT656,Prisudvikling!$CC$7:$KP$63,AK$3)&gt;0,HLOOKUP($BT656,Prisudvikling!$CC$7:$KP$63,AK$3),"")</f>
        <v xml:space="preserve"> </v>
      </c>
      <c r="AL656" s="32" t="str">
        <f>IF(HLOOKUP($BT656,Prisudvikling!$CC$7:$KP$63,AL$3)&gt;0,HLOOKUP($BT656,Prisudvikling!$CC$7:$KP$63,AL$3),"")</f>
        <v/>
      </c>
      <c r="AM656" s="32" t="str">
        <f>IF(HLOOKUP($BT656,Prisudvikling!$CC$7:$KP$63,AM$3)&gt;0,HLOOKUP($BT656,Prisudvikling!$CC$7:$KP$63,AM$3),"")</f>
        <v/>
      </c>
      <c r="AN656" s="113" t="str">
        <f>IF(HLOOKUP($BT656,Prisudvikling!$CC$7:$KP$63,AN$3)&gt;0,HLOOKUP($BT656,Prisudvikling!$CC$7:$KP$63,AN$3),"")</f>
        <v/>
      </c>
      <c r="AO656" s="113" t="str">
        <f>IF(HLOOKUP($BT656,Prisudvikling!$CC$7:$KP$63,AO$3)&gt;0,HLOOKUP($BT656,Prisudvikling!$CC$7:$KP$63,AO$3),"")</f>
        <v xml:space="preserve"> </v>
      </c>
      <c r="AP656" s="113" t="str">
        <f>IF(HLOOKUP($BT656,Prisudvikling!$CC$7:$KP$63,AP$3)&gt;0,HLOOKUP($BT656,Prisudvikling!$CC$7:$KP$63,AP$3),"")</f>
        <v/>
      </c>
      <c r="AQ656" s="113" t="str">
        <f>IF(HLOOKUP($BT656,Prisudvikling!$CC$7:$KP$63,AQ$3)&gt;0,HLOOKUP($BT656,Prisudvikling!$CC$7:$KP$63,AQ$3),"")</f>
        <v/>
      </c>
      <c r="AR656" s="113" t="str">
        <f>IF(HLOOKUP($BT656,Prisudvikling!$CC$7:$KP$63,AR$3)&gt;0,HLOOKUP($BT656,Prisudvikling!$CC$7:$KP$63,AR$3),"")</f>
        <v xml:space="preserve"> </v>
      </c>
      <c r="AS656" s="113" t="str">
        <f>IF(HLOOKUP($BT656,Prisudvikling!$CC$7:$KP$63,AS$3)&gt;0,HLOOKUP($BT656,Prisudvikling!$CC$7:$KP$63,AS$3),"")</f>
        <v/>
      </c>
      <c r="AT656" s="113" t="str">
        <f>IF(HLOOKUP($BT656,Prisudvikling!$CC$7:$KP$63,AT$3)&gt;0,HLOOKUP($BT656,Prisudvikling!$CC$7:$KP$63,AT$3),"")</f>
        <v/>
      </c>
      <c r="AU656" s="113" t="str">
        <f>IF(HLOOKUP($BT656,Prisudvikling!$CC$7:$KP$63,AU$3)&gt;0,HLOOKUP($BT656,Prisudvikling!$CC$7:$KP$63,AU$3),"")</f>
        <v xml:space="preserve"> </v>
      </c>
      <c r="AV656" s="113" t="str">
        <f>IF(HLOOKUP($BT656,Prisudvikling!$CC$7:$KP$63,AV$3)&gt;0,HLOOKUP($BT656,Prisudvikling!$CC$7:$KP$63,AV$3),"")</f>
        <v/>
      </c>
      <c r="AW656" s="113" t="str">
        <f>IF(HLOOKUP($BT656,Prisudvikling!$CC$7:$KP$63,AW$3)&gt;0,HLOOKUP($BT656,Prisudvikling!$CC$7:$KP$63,AW$3),"")</f>
        <v/>
      </c>
      <c r="AX656" s="113" t="str">
        <f>IF(HLOOKUP($BT656,Prisudvikling!$CC$7:$KP$63,AX$3)&gt;0,HLOOKUP($BT656,Prisudvikling!$CC$7:$KP$63,AX$3),"")</f>
        <v xml:space="preserve"> </v>
      </c>
      <c r="BT656">
        <f t="shared" si="34"/>
        <v>333</v>
      </c>
    </row>
    <row r="657" spans="1:72" x14ac:dyDescent="0.2">
      <c r="A657" s="82">
        <f>IF(HLOOKUP($BT657,Prisudvikling!$CC$7:$KP$63,D$3)&gt;0,YEAR(C657),0)</f>
        <v>0</v>
      </c>
      <c r="B657" s="82">
        <f>IF(HLOOKUP($BT657,Prisudvikling!$CC$7:$KP$63,D$3)&gt;0,MONTH(C657),0)</f>
        <v>0</v>
      </c>
      <c r="C657" s="65" t="str">
        <f>IF(HLOOKUP($BT657,Prisudvikling!$CC$7:$KP$63,D$3)&gt;0,HLOOKUP($BT657,Prisudvikling!$CC$7:$KP$63,C$3),"")</f>
        <v/>
      </c>
      <c r="D657" s="105" t="str">
        <f>IF(HLOOKUP($BT657,Prisudvikling!$CC$7:$KP$63,D$3)&gt;0,HLOOKUP($BT657,Prisudvikling!$CC$7:$KP$63,D$3),"")</f>
        <v/>
      </c>
      <c r="E657" s="105" t="str">
        <f>IF(HLOOKUP($BT657,Prisudvikling!$CC$7:$KP$63,E$3)&gt;0,HLOOKUP($BT657,Prisudvikling!$CC$7:$KP$63,E$3),"")</f>
        <v/>
      </c>
      <c r="F657" s="105" t="str">
        <f>IF(HLOOKUP($BT657,Prisudvikling!$CC$7:$KP$63,F$3)&gt;0,HLOOKUP($BT657,Prisudvikling!$CC$7:$KP$63,F$3),"")</f>
        <v/>
      </c>
      <c r="G657" s="105" t="str">
        <f>IF(HLOOKUP($BT657,Prisudvikling!$CC$7:$KP$63,G$3)&gt;0,HLOOKUP($BT657,Prisudvikling!$CC$7:$KP$63,G$3),"")</f>
        <v/>
      </c>
      <c r="H657" s="105" t="str">
        <f>IF(HLOOKUP($BT657,Prisudvikling!$CC$7:$KP$63,H$3)&gt;0,HLOOKUP($BT657,Prisudvikling!$CC$7:$KP$63,H$3),"")</f>
        <v/>
      </c>
      <c r="I657" s="105" t="str">
        <f>IF(HLOOKUP($BT657,Prisudvikling!$CC$7:$KP$63,I$3)&gt;0,HLOOKUP($BT657,Prisudvikling!$CC$7:$KP$63,I$3),"")</f>
        <v/>
      </c>
      <c r="J657" s="105" t="str">
        <f>IF(HLOOKUP($BT657,Prisudvikling!$CC$7:$KP$63,J$3)&gt;0,HLOOKUP($BT657,Prisudvikling!$CC$7:$KP$63,J$3),"")</f>
        <v/>
      </c>
      <c r="K657" s="105" t="str">
        <f>IF(HLOOKUP($BT657,Prisudvikling!$CC$7:$KP$63,K$3)&gt;0,HLOOKUP($BT657,Prisudvikling!$CC$7:$KP$63,K$3),"")</f>
        <v/>
      </c>
      <c r="L657" s="105" t="str">
        <f>IF(HLOOKUP($BT657,Prisudvikling!$CC$7:$KP$63,L$3)&gt;0,HLOOKUP($BT657,Prisudvikling!$CC$7:$KP$63,L$3),"")</f>
        <v/>
      </c>
      <c r="M657" s="105" t="str">
        <f>IF(HLOOKUP($BT657,Prisudvikling!$CC$7:$KP$63,M$3)&gt;0,HLOOKUP($BT657,Prisudvikling!$CC$7:$KP$63,M$3),"")</f>
        <v/>
      </c>
      <c r="N657" s="105" t="str">
        <f>IF(HLOOKUP($BT657,Prisudvikling!$CC$7:$KP$63,N$3)&gt;0,HLOOKUP($BT657,Prisudvikling!$CC$7:$KP$63,N$3),"")</f>
        <v/>
      </c>
      <c r="O657" s="105" t="str">
        <f>IF(HLOOKUP($BT657,Prisudvikling!$CC$7:$KP$63,O$3)&gt;0,HLOOKUP($BT657,Prisudvikling!$CC$7:$KP$63,O$3),"")</f>
        <v/>
      </c>
      <c r="P657" s="105" t="str">
        <f>IF(HLOOKUP($BT657,Prisudvikling!$CC$7:$KP$63,P$3)&gt;0,HLOOKUP($BT657,Prisudvikling!$CC$7:$KP$63,P$3),"")</f>
        <v/>
      </c>
      <c r="Q657" s="105" t="str">
        <f>IF(HLOOKUP($BT657,Prisudvikling!$CC$7:$KP$63,Q$3)&gt;0,HLOOKUP($BT657,Prisudvikling!$CC$7:$KP$63,Q$3),"")</f>
        <v/>
      </c>
      <c r="R657" s="105" t="str">
        <f>IF(HLOOKUP($BT657,Prisudvikling!$CC$7:$KP$63,R$3)&gt;0,HLOOKUP($BT657,Prisudvikling!$CC$7:$KP$63,R$3),"")</f>
        <v/>
      </c>
      <c r="S657" s="105" t="str">
        <f>IF(HLOOKUP($BT657,Prisudvikling!$CC$7:$KP$63,S$3)&gt;0,HLOOKUP($BT657,Prisudvikling!$CC$7:$KP$63,S$3),"")</f>
        <v/>
      </c>
      <c r="T657" s="105" t="str">
        <f>IF(HLOOKUP($BT657,Prisudvikling!$CC$7:$KP$63,T$3)&gt;0,HLOOKUP($BT657,Prisudvikling!$CC$7:$KP$63,T$3),"")</f>
        <v/>
      </c>
      <c r="U657" s="105" t="str">
        <f>IF(HLOOKUP($BT657,Prisudvikling!$CC$7:$KP$63,U$3)&gt;0,HLOOKUP($BT657,Prisudvikling!$CC$7:$KP$63,U$3),"")</f>
        <v/>
      </c>
      <c r="V657" s="105" t="str">
        <f>IF(HLOOKUP($BT657,Prisudvikling!$CC$7:$KP$63,V$3)&gt;0,HLOOKUP($BT657,Prisudvikling!$CC$7:$KP$63,V$3),"")</f>
        <v/>
      </c>
      <c r="W657" s="105" t="str">
        <f>IF(HLOOKUP($BT657,Prisudvikling!$CC$7:$KP$63,W$3)&gt;0,HLOOKUP($BT657,Prisudvikling!$CC$7:$KP$63,W$3),"")</f>
        <v/>
      </c>
      <c r="X657" s="32" t="str">
        <f>IF(HLOOKUP($BT657,Prisudvikling!$CC$7:$KP$63,X$3)&gt;0,HLOOKUP($BT657,Prisudvikling!$CC$7:$KP$63,X$3),"")</f>
        <v/>
      </c>
      <c r="Y657" s="32" t="str">
        <f>IF(HLOOKUP($BT657,Prisudvikling!$CC$7:$KP$63,Y$3)&gt;0,HLOOKUP($BT657,Prisudvikling!$CC$7:$KP$63,Y$3),"")</f>
        <v/>
      </c>
      <c r="Z657" s="32" t="str">
        <f>IF(HLOOKUP($BT657,Prisudvikling!$CC$7:$KP$63,Z$3)&gt;0,HLOOKUP($BT657,Prisudvikling!$CC$7:$KP$63,Z$3),"")</f>
        <v/>
      </c>
      <c r="AA657" s="32" t="str">
        <f>IF(HLOOKUP($BT657,Prisudvikling!$CC$7:$KP$63,AA$3)&gt;0,HLOOKUP($BT657,Prisudvikling!$CC$7:$KP$63,AA$3),"")</f>
        <v/>
      </c>
      <c r="AB657" s="32" t="str">
        <f>IF(HLOOKUP($BT657,Prisudvikling!$CC$7:$KP$63,AB$3)&gt;0,HLOOKUP($BT657,Prisudvikling!$CC$7:$KP$63,AB$3),"")</f>
        <v/>
      </c>
      <c r="AC657" s="32" t="str">
        <f>IF(HLOOKUP($BT657,Prisudvikling!$CC$7:$KP$63,AC$3)&gt;0,HLOOKUP($BT657,Prisudvikling!$CC$7:$KP$63,AC$3),"")</f>
        <v/>
      </c>
      <c r="AD657" s="32" t="str">
        <f>IF(HLOOKUP($BT657,Prisudvikling!$CC$7:$KP$63,AD$3)&gt;0,HLOOKUP($BT657,Prisudvikling!$CC$7:$KP$63,AD$3),"")</f>
        <v/>
      </c>
      <c r="AE657" s="32" t="str">
        <f>IF(HLOOKUP($BT657,Prisudvikling!$CC$7:$KP$63,AE$3)&gt;0,HLOOKUP($BT657,Prisudvikling!$CC$7:$KP$63,AE$3),"")</f>
        <v/>
      </c>
      <c r="AF657" s="32" t="str">
        <f>IF(HLOOKUP($BT657,Prisudvikling!$CC$7:$KP$63,AF$3)&gt;0,HLOOKUP($BT657,Prisudvikling!$CC$7:$KP$63,AF$3),"")</f>
        <v xml:space="preserve"> </v>
      </c>
      <c r="AG657" s="32" t="str">
        <f>IF(HLOOKUP($BT657,Prisudvikling!$CC$7:$KP$63,AG$3)&gt;0,HLOOKUP($BT657,Prisudvikling!$CC$7:$KP$63,AG$3),"")</f>
        <v xml:space="preserve"> </v>
      </c>
      <c r="AH657" s="32" t="str">
        <f>IF(HLOOKUP($BT657,Prisudvikling!$CC$7:$KP$63,AH$3)&gt;0,HLOOKUP($BT657,Prisudvikling!$CC$7:$KP$63,AH$3),"")</f>
        <v xml:space="preserve"> </v>
      </c>
      <c r="AI657" s="32" t="str">
        <f>IF(HLOOKUP($BT657,Prisudvikling!$CC$7:$KP$63,AI$3)&gt;0,HLOOKUP($BT657,Prisudvikling!$CC$7:$KP$63,AI$3),"")</f>
        <v xml:space="preserve"> </v>
      </c>
      <c r="AJ657" s="32" t="str">
        <f>IF(HLOOKUP($BT657,Prisudvikling!$CC$7:$KP$63,AJ$3)&gt;0,HLOOKUP($BT657,Prisudvikling!$CC$7:$KP$63,AJ$3),"")</f>
        <v xml:space="preserve"> </v>
      </c>
      <c r="AK657" s="32" t="str">
        <f>IF(HLOOKUP($BT657,Prisudvikling!$CC$7:$KP$63,AK$3)&gt;0,HLOOKUP($BT657,Prisudvikling!$CC$7:$KP$63,AK$3),"")</f>
        <v xml:space="preserve"> </v>
      </c>
      <c r="AL657" s="32" t="str">
        <f>IF(HLOOKUP($BT657,Prisudvikling!$CC$7:$KP$63,AL$3)&gt;0,HLOOKUP($BT657,Prisudvikling!$CC$7:$KP$63,AL$3),"")</f>
        <v/>
      </c>
      <c r="AM657" s="32" t="str">
        <f>IF(HLOOKUP($BT657,Prisudvikling!$CC$7:$KP$63,AM$3)&gt;0,HLOOKUP($BT657,Prisudvikling!$CC$7:$KP$63,AM$3),"")</f>
        <v/>
      </c>
      <c r="AN657" s="113" t="str">
        <f>IF(HLOOKUP($BT657,Prisudvikling!$CC$7:$KP$63,AN$3)&gt;0,HLOOKUP($BT657,Prisudvikling!$CC$7:$KP$63,AN$3),"")</f>
        <v/>
      </c>
      <c r="AO657" s="113" t="str">
        <f>IF(HLOOKUP($BT657,Prisudvikling!$CC$7:$KP$63,AO$3)&gt;0,HLOOKUP($BT657,Prisudvikling!$CC$7:$KP$63,AO$3),"")</f>
        <v xml:space="preserve"> </v>
      </c>
      <c r="AP657" s="113" t="str">
        <f>IF(HLOOKUP($BT657,Prisudvikling!$CC$7:$KP$63,AP$3)&gt;0,HLOOKUP($BT657,Prisudvikling!$CC$7:$KP$63,AP$3),"")</f>
        <v/>
      </c>
      <c r="AQ657" s="113" t="str">
        <f>IF(HLOOKUP($BT657,Prisudvikling!$CC$7:$KP$63,AQ$3)&gt;0,HLOOKUP($BT657,Prisudvikling!$CC$7:$KP$63,AQ$3),"")</f>
        <v/>
      </c>
      <c r="AR657" s="113" t="str">
        <f>IF(HLOOKUP($BT657,Prisudvikling!$CC$7:$KP$63,AR$3)&gt;0,HLOOKUP($BT657,Prisudvikling!$CC$7:$KP$63,AR$3),"")</f>
        <v xml:space="preserve"> </v>
      </c>
      <c r="AS657" s="113" t="str">
        <f>IF(HLOOKUP($BT657,Prisudvikling!$CC$7:$KP$63,AS$3)&gt;0,HLOOKUP($BT657,Prisudvikling!$CC$7:$KP$63,AS$3),"")</f>
        <v/>
      </c>
      <c r="AT657" s="113" t="str">
        <f>IF(HLOOKUP($BT657,Prisudvikling!$CC$7:$KP$63,AT$3)&gt;0,HLOOKUP($BT657,Prisudvikling!$CC$7:$KP$63,AT$3),"")</f>
        <v/>
      </c>
      <c r="AU657" s="113" t="str">
        <f>IF(HLOOKUP($BT657,Prisudvikling!$CC$7:$KP$63,AU$3)&gt;0,HLOOKUP($BT657,Prisudvikling!$CC$7:$KP$63,AU$3),"")</f>
        <v xml:space="preserve"> </v>
      </c>
      <c r="AV657" s="113" t="str">
        <f>IF(HLOOKUP($BT657,Prisudvikling!$CC$7:$KP$63,AV$3)&gt;0,HLOOKUP($BT657,Prisudvikling!$CC$7:$KP$63,AV$3),"")</f>
        <v/>
      </c>
      <c r="AW657" s="113" t="str">
        <f>IF(HLOOKUP($BT657,Prisudvikling!$CC$7:$KP$63,AW$3)&gt;0,HLOOKUP($BT657,Prisudvikling!$CC$7:$KP$63,AW$3),"")</f>
        <v/>
      </c>
      <c r="AX657" s="113" t="str">
        <f>IF(HLOOKUP($BT657,Prisudvikling!$CC$7:$KP$63,AX$3)&gt;0,HLOOKUP($BT657,Prisudvikling!$CC$7:$KP$63,AX$3),"")</f>
        <v xml:space="preserve"> </v>
      </c>
      <c r="BT657">
        <f t="shared" si="34"/>
        <v>334</v>
      </c>
    </row>
    <row r="658" spans="1:72" x14ac:dyDescent="0.2">
      <c r="A658" s="82">
        <f>IF(HLOOKUP($BT658,Prisudvikling!$CC$7:$KP$63,D$3)&gt;0,YEAR(C658),0)</f>
        <v>0</v>
      </c>
      <c r="B658" s="82">
        <f>IF(HLOOKUP($BT658,Prisudvikling!$CC$7:$KP$63,D$3)&gt;0,MONTH(C658),0)</f>
        <v>0</v>
      </c>
      <c r="C658" s="65" t="str">
        <f>IF(HLOOKUP($BT658,Prisudvikling!$CC$7:$KP$63,D$3)&gt;0,HLOOKUP($BT658,Prisudvikling!$CC$7:$KP$63,C$3),"")</f>
        <v/>
      </c>
      <c r="D658" s="105" t="str">
        <f>IF(HLOOKUP($BT658,Prisudvikling!$CC$7:$KP$63,D$3)&gt;0,HLOOKUP($BT658,Prisudvikling!$CC$7:$KP$63,D$3),"")</f>
        <v/>
      </c>
      <c r="E658" s="105" t="str">
        <f>IF(HLOOKUP($BT658,Prisudvikling!$CC$7:$KP$63,E$3)&gt;0,HLOOKUP($BT658,Prisudvikling!$CC$7:$KP$63,E$3),"")</f>
        <v/>
      </c>
      <c r="F658" s="105" t="str">
        <f>IF(HLOOKUP($BT658,Prisudvikling!$CC$7:$KP$63,F$3)&gt;0,HLOOKUP($BT658,Prisudvikling!$CC$7:$KP$63,F$3),"")</f>
        <v/>
      </c>
      <c r="G658" s="105" t="str">
        <f>IF(HLOOKUP($BT658,Prisudvikling!$CC$7:$KP$63,G$3)&gt;0,HLOOKUP($BT658,Prisudvikling!$CC$7:$KP$63,G$3),"")</f>
        <v/>
      </c>
      <c r="H658" s="105" t="str">
        <f>IF(HLOOKUP($BT658,Prisudvikling!$CC$7:$KP$63,H$3)&gt;0,HLOOKUP($BT658,Prisudvikling!$CC$7:$KP$63,H$3),"")</f>
        <v/>
      </c>
      <c r="I658" s="105" t="str">
        <f>IF(HLOOKUP($BT658,Prisudvikling!$CC$7:$KP$63,I$3)&gt;0,HLOOKUP($BT658,Prisudvikling!$CC$7:$KP$63,I$3),"")</f>
        <v/>
      </c>
      <c r="J658" s="105" t="str">
        <f>IF(HLOOKUP($BT658,Prisudvikling!$CC$7:$KP$63,J$3)&gt;0,HLOOKUP($BT658,Prisudvikling!$CC$7:$KP$63,J$3),"")</f>
        <v/>
      </c>
      <c r="K658" s="105" t="str">
        <f>IF(HLOOKUP($BT658,Prisudvikling!$CC$7:$KP$63,K$3)&gt;0,HLOOKUP($BT658,Prisudvikling!$CC$7:$KP$63,K$3),"")</f>
        <v/>
      </c>
      <c r="L658" s="105" t="str">
        <f>IF(HLOOKUP($BT658,Prisudvikling!$CC$7:$KP$63,L$3)&gt;0,HLOOKUP($BT658,Prisudvikling!$CC$7:$KP$63,L$3),"")</f>
        <v/>
      </c>
      <c r="M658" s="105" t="str">
        <f>IF(HLOOKUP($BT658,Prisudvikling!$CC$7:$KP$63,M$3)&gt;0,HLOOKUP($BT658,Prisudvikling!$CC$7:$KP$63,M$3),"")</f>
        <v/>
      </c>
      <c r="N658" s="105" t="str">
        <f>IF(HLOOKUP($BT658,Prisudvikling!$CC$7:$KP$63,N$3)&gt;0,HLOOKUP($BT658,Prisudvikling!$CC$7:$KP$63,N$3),"")</f>
        <v/>
      </c>
      <c r="O658" s="105" t="str">
        <f>IF(HLOOKUP($BT658,Prisudvikling!$CC$7:$KP$63,O$3)&gt;0,HLOOKUP($BT658,Prisudvikling!$CC$7:$KP$63,O$3),"")</f>
        <v/>
      </c>
      <c r="P658" s="105" t="str">
        <f>IF(HLOOKUP($BT658,Prisudvikling!$CC$7:$KP$63,P$3)&gt;0,HLOOKUP($BT658,Prisudvikling!$CC$7:$KP$63,P$3),"")</f>
        <v/>
      </c>
      <c r="Q658" s="105" t="str">
        <f>IF(HLOOKUP($BT658,Prisudvikling!$CC$7:$KP$63,Q$3)&gt;0,HLOOKUP($BT658,Prisudvikling!$CC$7:$KP$63,Q$3),"")</f>
        <v/>
      </c>
      <c r="R658" s="105" t="str">
        <f>IF(HLOOKUP($BT658,Prisudvikling!$CC$7:$KP$63,R$3)&gt;0,HLOOKUP($BT658,Prisudvikling!$CC$7:$KP$63,R$3),"")</f>
        <v/>
      </c>
      <c r="S658" s="105" t="str">
        <f>IF(HLOOKUP($BT658,Prisudvikling!$CC$7:$KP$63,S$3)&gt;0,HLOOKUP($BT658,Prisudvikling!$CC$7:$KP$63,S$3),"")</f>
        <v/>
      </c>
      <c r="T658" s="105" t="str">
        <f>IF(HLOOKUP($BT658,Prisudvikling!$CC$7:$KP$63,T$3)&gt;0,HLOOKUP($BT658,Prisudvikling!$CC$7:$KP$63,T$3),"")</f>
        <v/>
      </c>
      <c r="U658" s="105" t="str">
        <f>IF(HLOOKUP($BT658,Prisudvikling!$CC$7:$KP$63,U$3)&gt;0,HLOOKUP($BT658,Prisudvikling!$CC$7:$KP$63,U$3),"")</f>
        <v/>
      </c>
      <c r="V658" s="105" t="str">
        <f>IF(HLOOKUP($BT658,Prisudvikling!$CC$7:$KP$63,V$3)&gt;0,HLOOKUP($BT658,Prisudvikling!$CC$7:$KP$63,V$3),"")</f>
        <v/>
      </c>
      <c r="W658" s="105" t="str">
        <f>IF(HLOOKUP($BT658,Prisudvikling!$CC$7:$KP$63,W$3)&gt;0,HLOOKUP($BT658,Prisudvikling!$CC$7:$KP$63,W$3),"")</f>
        <v/>
      </c>
      <c r="X658" s="32" t="str">
        <f>IF(HLOOKUP($BT658,Prisudvikling!$CC$7:$KP$63,X$3)&gt;0,HLOOKUP($BT658,Prisudvikling!$CC$7:$KP$63,X$3),"")</f>
        <v/>
      </c>
      <c r="Y658" s="32" t="str">
        <f>IF(HLOOKUP($BT658,Prisudvikling!$CC$7:$KP$63,Y$3)&gt;0,HLOOKUP($BT658,Prisudvikling!$CC$7:$KP$63,Y$3),"")</f>
        <v/>
      </c>
      <c r="Z658" s="32" t="str">
        <f>IF(HLOOKUP($BT658,Prisudvikling!$CC$7:$KP$63,Z$3)&gt;0,HLOOKUP($BT658,Prisudvikling!$CC$7:$KP$63,Z$3),"")</f>
        <v/>
      </c>
      <c r="AA658" s="32" t="str">
        <f>IF(HLOOKUP($BT658,Prisudvikling!$CC$7:$KP$63,AA$3)&gt;0,HLOOKUP($BT658,Prisudvikling!$CC$7:$KP$63,AA$3),"")</f>
        <v/>
      </c>
      <c r="AB658" s="32" t="str">
        <f>IF(HLOOKUP($BT658,Prisudvikling!$CC$7:$KP$63,AB$3)&gt;0,HLOOKUP($BT658,Prisudvikling!$CC$7:$KP$63,AB$3),"")</f>
        <v/>
      </c>
      <c r="AC658" s="32" t="str">
        <f>IF(HLOOKUP($BT658,Prisudvikling!$CC$7:$KP$63,AC$3)&gt;0,HLOOKUP($BT658,Prisudvikling!$CC$7:$KP$63,AC$3),"")</f>
        <v/>
      </c>
      <c r="AD658" s="32" t="str">
        <f>IF(HLOOKUP($BT658,Prisudvikling!$CC$7:$KP$63,AD$3)&gt;0,HLOOKUP($BT658,Prisudvikling!$CC$7:$KP$63,AD$3),"")</f>
        <v/>
      </c>
      <c r="AE658" s="32" t="str">
        <f>IF(HLOOKUP($BT658,Prisudvikling!$CC$7:$KP$63,AE$3)&gt;0,HLOOKUP($BT658,Prisudvikling!$CC$7:$KP$63,AE$3),"")</f>
        <v/>
      </c>
      <c r="AF658" s="32" t="str">
        <f>IF(HLOOKUP($BT658,Prisudvikling!$CC$7:$KP$63,AF$3)&gt;0,HLOOKUP($BT658,Prisudvikling!$CC$7:$KP$63,AF$3),"")</f>
        <v xml:space="preserve"> </v>
      </c>
      <c r="AG658" s="32" t="str">
        <f>IF(HLOOKUP($BT658,Prisudvikling!$CC$7:$KP$63,AG$3)&gt;0,HLOOKUP($BT658,Prisudvikling!$CC$7:$KP$63,AG$3),"")</f>
        <v xml:space="preserve"> </v>
      </c>
      <c r="AH658" s="32" t="str">
        <f>IF(HLOOKUP($BT658,Prisudvikling!$CC$7:$KP$63,AH$3)&gt;0,HLOOKUP($BT658,Prisudvikling!$CC$7:$KP$63,AH$3),"")</f>
        <v xml:space="preserve"> </v>
      </c>
      <c r="AI658" s="32" t="str">
        <f>IF(HLOOKUP($BT658,Prisudvikling!$CC$7:$KP$63,AI$3)&gt;0,HLOOKUP($BT658,Prisudvikling!$CC$7:$KP$63,AI$3),"")</f>
        <v xml:space="preserve"> </v>
      </c>
      <c r="AJ658" s="32" t="str">
        <f>IF(HLOOKUP($BT658,Prisudvikling!$CC$7:$KP$63,AJ$3)&gt;0,HLOOKUP($BT658,Prisudvikling!$CC$7:$KP$63,AJ$3),"")</f>
        <v xml:space="preserve"> </v>
      </c>
      <c r="AK658" s="32" t="str">
        <f>IF(HLOOKUP($BT658,Prisudvikling!$CC$7:$KP$63,AK$3)&gt;0,HLOOKUP($BT658,Prisudvikling!$CC$7:$KP$63,AK$3),"")</f>
        <v xml:space="preserve"> </v>
      </c>
      <c r="AL658" s="32" t="str">
        <f>IF(HLOOKUP($BT658,Prisudvikling!$CC$7:$KP$63,AL$3)&gt;0,HLOOKUP($BT658,Prisudvikling!$CC$7:$KP$63,AL$3),"")</f>
        <v/>
      </c>
      <c r="AM658" s="32" t="str">
        <f>IF(HLOOKUP($BT658,Prisudvikling!$CC$7:$KP$63,AM$3)&gt;0,HLOOKUP($BT658,Prisudvikling!$CC$7:$KP$63,AM$3),"")</f>
        <v/>
      </c>
      <c r="AN658" s="113" t="str">
        <f>IF(HLOOKUP($BT658,Prisudvikling!$CC$7:$KP$63,AN$3)&gt;0,HLOOKUP($BT658,Prisudvikling!$CC$7:$KP$63,AN$3),"")</f>
        <v/>
      </c>
      <c r="AO658" s="113" t="str">
        <f>IF(HLOOKUP($BT658,Prisudvikling!$CC$7:$KP$63,AO$3)&gt;0,HLOOKUP($BT658,Prisudvikling!$CC$7:$KP$63,AO$3),"")</f>
        <v xml:space="preserve"> </v>
      </c>
      <c r="AP658" s="113" t="str">
        <f>IF(HLOOKUP($BT658,Prisudvikling!$CC$7:$KP$63,AP$3)&gt;0,HLOOKUP($BT658,Prisudvikling!$CC$7:$KP$63,AP$3),"")</f>
        <v/>
      </c>
      <c r="AQ658" s="113" t="str">
        <f>IF(HLOOKUP($BT658,Prisudvikling!$CC$7:$KP$63,AQ$3)&gt;0,HLOOKUP($BT658,Prisudvikling!$CC$7:$KP$63,AQ$3),"")</f>
        <v/>
      </c>
      <c r="AR658" s="113" t="str">
        <f>IF(HLOOKUP($BT658,Prisudvikling!$CC$7:$KP$63,AR$3)&gt;0,HLOOKUP($BT658,Prisudvikling!$CC$7:$KP$63,AR$3),"")</f>
        <v xml:space="preserve"> </v>
      </c>
      <c r="AS658" s="113" t="str">
        <f>IF(HLOOKUP($BT658,Prisudvikling!$CC$7:$KP$63,AS$3)&gt;0,HLOOKUP($BT658,Prisudvikling!$CC$7:$KP$63,AS$3),"")</f>
        <v/>
      </c>
      <c r="AT658" s="113" t="str">
        <f>IF(HLOOKUP($BT658,Prisudvikling!$CC$7:$KP$63,AT$3)&gt;0,HLOOKUP($BT658,Prisudvikling!$CC$7:$KP$63,AT$3),"")</f>
        <v/>
      </c>
      <c r="AU658" s="113" t="str">
        <f>IF(HLOOKUP($BT658,Prisudvikling!$CC$7:$KP$63,AU$3)&gt;0,HLOOKUP($BT658,Prisudvikling!$CC$7:$KP$63,AU$3),"")</f>
        <v xml:space="preserve"> </v>
      </c>
      <c r="AV658" s="113" t="str">
        <f>IF(HLOOKUP($BT658,Prisudvikling!$CC$7:$KP$63,AV$3)&gt;0,HLOOKUP($BT658,Prisudvikling!$CC$7:$KP$63,AV$3),"")</f>
        <v/>
      </c>
      <c r="AW658" s="113" t="str">
        <f>IF(HLOOKUP($BT658,Prisudvikling!$CC$7:$KP$63,AW$3)&gt;0,HLOOKUP($BT658,Prisudvikling!$CC$7:$KP$63,AW$3),"")</f>
        <v/>
      </c>
      <c r="AX658" s="113" t="str">
        <f>IF(HLOOKUP($BT658,Prisudvikling!$CC$7:$KP$63,AX$3)&gt;0,HLOOKUP($BT658,Prisudvikling!$CC$7:$KP$63,AX$3),"")</f>
        <v xml:space="preserve"> </v>
      </c>
      <c r="BT658">
        <f t="shared" si="34"/>
        <v>335</v>
      </c>
    </row>
    <row r="659" spans="1:72" x14ac:dyDescent="0.2">
      <c r="A659" s="82">
        <f>IF(HLOOKUP($BT659,Prisudvikling!$CC$7:$KP$63,D$3)&gt;0,YEAR(C659),0)</f>
        <v>0</v>
      </c>
      <c r="B659" s="82">
        <f>IF(HLOOKUP($BT659,Prisudvikling!$CC$7:$KP$63,D$3)&gt;0,MONTH(C659),0)</f>
        <v>0</v>
      </c>
      <c r="C659" s="65" t="str">
        <f>IF(HLOOKUP($BT659,Prisudvikling!$CC$7:$KP$63,D$3)&gt;0,HLOOKUP($BT659,Prisudvikling!$CC$7:$KP$63,C$3),"")</f>
        <v/>
      </c>
      <c r="D659" s="105" t="str">
        <f>IF(HLOOKUP($BT659,Prisudvikling!$CC$7:$KP$63,D$3)&gt;0,HLOOKUP($BT659,Prisudvikling!$CC$7:$KP$63,D$3),"")</f>
        <v/>
      </c>
      <c r="E659" s="105" t="str">
        <f>IF(HLOOKUP($BT659,Prisudvikling!$CC$7:$KP$63,E$3)&gt;0,HLOOKUP($BT659,Prisudvikling!$CC$7:$KP$63,E$3),"")</f>
        <v/>
      </c>
      <c r="F659" s="105" t="str">
        <f>IF(HLOOKUP($BT659,Prisudvikling!$CC$7:$KP$63,F$3)&gt;0,HLOOKUP($BT659,Prisudvikling!$CC$7:$KP$63,F$3),"")</f>
        <v/>
      </c>
      <c r="G659" s="105" t="str">
        <f>IF(HLOOKUP($BT659,Prisudvikling!$CC$7:$KP$63,G$3)&gt;0,HLOOKUP($BT659,Prisudvikling!$CC$7:$KP$63,G$3),"")</f>
        <v/>
      </c>
      <c r="H659" s="105" t="str">
        <f>IF(HLOOKUP($BT659,Prisudvikling!$CC$7:$KP$63,H$3)&gt;0,HLOOKUP($BT659,Prisudvikling!$CC$7:$KP$63,H$3),"")</f>
        <v/>
      </c>
      <c r="I659" s="105" t="str">
        <f>IF(HLOOKUP($BT659,Prisudvikling!$CC$7:$KP$63,I$3)&gt;0,HLOOKUP($BT659,Prisudvikling!$CC$7:$KP$63,I$3),"")</f>
        <v/>
      </c>
      <c r="J659" s="105" t="str">
        <f>IF(HLOOKUP($BT659,Prisudvikling!$CC$7:$KP$63,J$3)&gt;0,HLOOKUP($BT659,Prisudvikling!$CC$7:$KP$63,J$3),"")</f>
        <v/>
      </c>
      <c r="K659" s="105" t="str">
        <f>IF(HLOOKUP($BT659,Prisudvikling!$CC$7:$KP$63,K$3)&gt;0,HLOOKUP($BT659,Prisudvikling!$CC$7:$KP$63,K$3),"")</f>
        <v/>
      </c>
      <c r="L659" s="105" t="str">
        <f>IF(HLOOKUP($BT659,Prisudvikling!$CC$7:$KP$63,L$3)&gt;0,HLOOKUP($BT659,Prisudvikling!$CC$7:$KP$63,L$3),"")</f>
        <v/>
      </c>
      <c r="M659" s="105" t="str">
        <f>IF(HLOOKUP($BT659,Prisudvikling!$CC$7:$KP$63,M$3)&gt;0,HLOOKUP($BT659,Prisudvikling!$CC$7:$KP$63,M$3),"")</f>
        <v/>
      </c>
      <c r="N659" s="105" t="str">
        <f>IF(HLOOKUP($BT659,Prisudvikling!$CC$7:$KP$63,N$3)&gt;0,HLOOKUP($BT659,Prisudvikling!$CC$7:$KP$63,N$3),"")</f>
        <v/>
      </c>
      <c r="O659" s="105" t="str">
        <f>IF(HLOOKUP($BT659,Prisudvikling!$CC$7:$KP$63,O$3)&gt;0,HLOOKUP($BT659,Prisudvikling!$CC$7:$KP$63,O$3),"")</f>
        <v/>
      </c>
      <c r="P659" s="105" t="str">
        <f>IF(HLOOKUP($BT659,Prisudvikling!$CC$7:$KP$63,P$3)&gt;0,HLOOKUP($BT659,Prisudvikling!$CC$7:$KP$63,P$3),"")</f>
        <v/>
      </c>
      <c r="Q659" s="105" t="str">
        <f>IF(HLOOKUP($BT659,Prisudvikling!$CC$7:$KP$63,Q$3)&gt;0,HLOOKUP($BT659,Prisudvikling!$CC$7:$KP$63,Q$3),"")</f>
        <v/>
      </c>
      <c r="R659" s="105" t="str">
        <f>IF(HLOOKUP($BT659,Prisudvikling!$CC$7:$KP$63,R$3)&gt;0,HLOOKUP($BT659,Prisudvikling!$CC$7:$KP$63,R$3),"")</f>
        <v/>
      </c>
      <c r="S659" s="105" t="str">
        <f>IF(HLOOKUP($BT659,Prisudvikling!$CC$7:$KP$63,S$3)&gt;0,HLOOKUP($BT659,Prisudvikling!$CC$7:$KP$63,S$3),"")</f>
        <v/>
      </c>
      <c r="T659" s="105" t="str">
        <f>IF(HLOOKUP($BT659,Prisudvikling!$CC$7:$KP$63,T$3)&gt;0,HLOOKUP($BT659,Prisudvikling!$CC$7:$KP$63,T$3),"")</f>
        <v/>
      </c>
      <c r="U659" s="105" t="str">
        <f>IF(HLOOKUP($BT659,Prisudvikling!$CC$7:$KP$63,U$3)&gt;0,HLOOKUP($BT659,Prisudvikling!$CC$7:$KP$63,U$3),"")</f>
        <v/>
      </c>
      <c r="V659" s="105" t="str">
        <f>IF(HLOOKUP($BT659,Prisudvikling!$CC$7:$KP$63,V$3)&gt;0,HLOOKUP($BT659,Prisudvikling!$CC$7:$KP$63,V$3),"")</f>
        <v/>
      </c>
      <c r="W659" s="105" t="str">
        <f>IF(HLOOKUP($BT659,Prisudvikling!$CC$7:$KP$63,W$3)&gt;0,HLOOKUP($BT659,Prisudvikling!$CC$7:$KP$63,W$3),"")</f>
        <v/>
      </c>
      <c r="X659" s="32" t="str">
        <f>IF(HLOOKUP($BT659,Prisudvikling!$CC$7:$KP$63,X$3)&gt;0,HLOOKUP($BT659,Prisudvikling!$CC$7:$KP$63,X$3),"")</f>
        <v/>
      </c>
      <c r="Y659" s="32" t="str">
        <f>IF(HLOOKUP($BT659,Prisudvikling!$CC$7:$KP$63,Y$3)&gt;0,HLOOKUP($BT659,Prisudvikling!$CC$7:$KP$63,Y$3),"")</f>
        <v/>
      </c>
      <c r="Z659" s="32" t="str">
        <f>IF(HLOOKUP($BT659,Prisudvikling!$CC$7:$KP$63,Z$3)&gt;0,HLOOKUP($BT659,Prisudvikling!$CC$7:$KP$63,Z$3),"")</f>
        <v/>
      </c>
      <c r="AA659" s="32" t="str">
        <f>IF(HLOOKUP($BT659,Prisudvikling!$CC$7:$KP$63,AA$3)&gt;0,HLOOKUP($BT659,Prisudvikling!$CC$7:$KP$63,AA$3),"")</f>
        <v/>
      </c>
      <c r="AB659" s="32" t="str">
        <f>IF(HLOOKUP($BT659,Prisudvikling!$CC$7:$KP$63,AB$3)&gt;0,HLOOKUP($BT659,Prisudvikling!$CC$7:$KP$63,AB$3),"")</f>
        <v/>
      </c>
      <c r="AC659" s="32" t="str">
        <f>IF(HLOOKUP($BT659,Prisudvikling!$CC$7:$KP$63,AC$3)&gt;0,HLOOKUP($BT659,Prisudvikling!$CC$7:$KP$63,AC$3),"")</f>
        <v/>
      </c>
      <c r="AD659" s="32" t="str">
        <f>IF(HLOOKUP($BT659,Prisudvikling!$CC$7:$KP$63,AD$3)&gt;0,HLOOKUP($BT659,Prisudvikling!$CC$7:$KP$63,AD$3),"")</f>
        <v/>
      </c>
      <c r="AE659" s="32" t="str">
        <f>IF(HLOOKUP($BT659,Prisudvikling!$CC$7:$KP$63,AE$3)&gt;0,HLOOKUP($BT659,Prisudvikling!$CC$7:$KP$63,AE$3),"")</f>
        <v/>
      </c>
      <c r="AF659" s="32" t="str">
        <f>IF(HLOOKUP($BT659,Prisudvikling!$CC$7:$KP$63,AF$3)&gt;0,HLOOKUP($BT659,Prisudvikling!$CC$7:$KP$63,AF$3),"")</f>
        <v xml:space="preserve"> </v>
      </c>
      <c r="AG659" s="32" t="str">
        <f>IF(HLOOKUP($BT659,Prisudvikling!$CC$7:$KP$63,AG$3)&gt;0,HLOOKUP($BT659,Prisudvikling!$CC$7:$KP$63,AG$3),"")</f>
        <v xml:space="preserve"> </v>
      </c>
      <c r="AH659" s="32" t="str">
        <f>IF(HLOOKUP($BT659,Prisudvikling!$CC$7:$KP$63,AH$3)&gt;0,HLOOKUP($BT659,Prisudvikling!$CC$7:$KP$63,AH$3),"")</f>
        <v xml:space="preserve"> </v>
      </c>
      <c r="AI659" s="32" t="str">
        <f>IF(HLOOKUP($BT659,Prisudvikling!$CC$7:$KP$63,AI$3)&gt;0,HLOOKUP($BT659,Prisudvikling!$CC$7:$KP$63,AI$3),"")</f>
        <v xml:space="preserve"> </v>
      </c>
      <c r="AJ659" s="32" t="str">
        <f>IF(HLOOKUP($BT659,Prisudvikling!$CC$7:$KP$63,AJ$3)&gt;0,HLOOKUP($BT659,Prisudvikling!$CC$7:$KP$63,AJ$3),"")</f>
        <v xml:space="preserve"> </v>
      </c>
      <c r="AK659" s="32" t="str">
        <f>IF(HLOOKUP($BT659,Prisudvikling!$CC$7:$KP$63,AK$3)&gt;0,HLOOKUP($BT659,Prisudvikling!$CC$7:$KP$63,AK$3),"")</f>
        <v xml:space="preserve"> </v>
      </c>
      <c r="AL659" s="32" t="str">
        <f>IF(HLOOKUP($BT659,Prisudvikling!$CC$7:$KP$63,AL$3)&gt;0,HLOOKUP($BT659,Prisudvikling!$CC$7:$KP$63,AL$3),"")</f>
        <v/>
      </c>
      <c r="AM659" s="32" t="str">
        <f>IF(HLOOKUP($BT659,Prisudvikling!$CC$7:$KP$63,AM$3)&gt;0,HLOOKUP($BT659,Prisudvikling!$CC$7:$KP$63,AM$3),"")</f>
        <v/>
      </c>
      <c r="AN659" s="113" t="str">
        <f>IF(HLOOKUP($BT659,Prisudvikling!$CC$7:$KP$63,AN$3)&gt;0,HLOOKUP($BT659,Prisudvikling!$CC$7:$KP$63,AN$3),"")</f>
        <v/>
      </c>
      <c r="AO659" s="113" t="str">
        <f>IF(HLOOKUP($BT659,Prisudvikling!$CC$7:$KP$63,AO$3)&gt;0,HLOOKUP($BT659,Prisudvikling!$CC$7:$KP$63,AO$3),"")</f>
        <v xml:space="preserve"> </v>
      </c>
      <c r="AP659" s="113" t="str">
        <f>IF(HLOOKUP($BT659,Prisudvikling!$CC$7:$KP$63,AP$3)&gt;0,HLOOKUP($BT659,Prisudvikling!$CC$7:$KP$63,AP$3),"")</f>
        <v/>
      </c>
      <c r="AQ659" s="113" t="str">
        <f>IF(HLOOKUP($BT659,Prisudvikling!$CC$7:$KP$63,AQ$3)&gt;0,HLOOKUP($BT659,Prisudvikling!$CC$7:$KP$63,AQ$3),"")</f>
        <v/>
      </c>
      <c r="AR659" s="113" t="str">
        <f>IF(HLOOKUP($BT659,Prisudvikling!$CC$7:$KP$63,AR$3)&gt;0,HLOOKUP($BT659,Prisudvikling!$CC$7:$KP$63,AR$3),"")</f>
        <v xml:space="preserve"> </v>
      </c>
      <c r="AS659" s="113" t="str">
        <f>IF(HLOOKUP($BT659,Prisudvikling!$CC$7:$KP$63,AS$3)&gt;0,HLOOKUP($BT659,Prisudvikling!$CC$7:$KP$63,AS$3),"")</f>
        <v/>
      </c>
      <c r="AT659" s="113" t="str">
        <f>IF(HLOOKUP($BT659,Prisudvikling!$CC$7:$KP$63,AT$3)&gt;0,HLOOKUP($BT659,Prisudvikling!$CC$7:$KP$63,AT$3),"")</f>
        <v/>
      </c>
      <c r="AU659" s="113" t="str">
        <f>IF(HLOOKUP($BT659,Prisudvikling!$CC$7:$KP$63,AU$3)&gt;0,HLOOKUP($BT659,Prisudvikling!$CC$7:$KP$63,AU$3),"")</f>
        <v xml:space="preserve"> </v>
      </c>
      <c r="AV659" s="113" t="str">
        <f>IF(HLOOKUP($BT659,Prisudvikling!$CC$7:$KP$63,AV$3)&gt;0,HLOOKUP($BT659,Prisudvikling!$CC$7:$KP$63,AV$3),"")</f>
        <v/>
      </c>
      <c r="AW659" s="113" t="str">
        <f>IF(HLOOKUP($BT659,Prisudvikling!$CC$7:$KP$63,AW$3)&gt;0,HLOOKUP($BT659,Prisudvikling!$CC$7:$KP$63,AW$3),"")</f>
        <v/>
      </c>
      <c r="AX659" s="113" t="str">
        <f>IF(HLOOKUP($BT659,Prisudvikling!$CC$7:$KP$63,AX$3)&gt;0,HLOOKUP($BT659,Prisudvikling!$CC$7:$KP$63,AX$3),"")</f>
        <v xml:space="preserve"> </v>
      </c>
      <c r="BT659">
        <f t="shared" si="34"/>
        <v>336</v>
      </c>
    </row>
    <row r="660" spans="1:72" x14ac:dyDescent="0.2">
      <c r="A660" s="82">
        <f>IF(HLOOKUP($BT660,Prisudvikling!$CC$7:$KP$63,D$3)&gt;0,YEAR(C660),0)</f>
        <v>0</v>
      </c>
      <c r="B660" s="82">
        <f>IF(HLOOKUP($BT660,Prisudvikling!$CC$7:$KP$63,D$3)&gt;0,MONTH(C660),0)</f>
        <v>0</v>
      </c>
      <c r="C660" s="65" t="str">
        <f>IF(HLOOKUP($BT660,Prisudvikling!$CC$7:$KP$63,D$3)&gt;0,HLOOKUP($BT660,Prisudvikling!$CC$7:$KP$63,C$3),"")</f>
        <v/>
      </c>
      <c r="D660" s="105" t="str">
        <f>IF(HLOOKUP($BT660,Prisudvikling!$CC$7:$KP$63,D$3)&gt;0,HLOOKUP($BT660,Prisudvikling!$CC$7:$KP$63,D$3),"")</f>
        <v/>
      </c>
      <c r="E660" s="105" t="str">
        <f>IF(HLOOKUP($BT660,Prisudvikling!$CC$7:$KP$63,E$3)&gt;0,HLOOKUP($BT660,Prisudvikling!$CC$7:$KP$63,E$3),"")</f>
        <v/>
      </c>
      <c r="F660" s="105" t="str">
        <f>IF(HLOOKUP($BT660,Prisudvikling!$CC$7:$KP$63,F$3)&gt;0,HLOOKUP($BT660,Prisudvikling!$CC$7:$KP$63,F$3),"")</f>
        <v/>
      </c>
      <c r="G660" s="105" t="str">
        <f>IF(HLOOKUP($BT660,Prisudvikling!$CC$7:$KP$63,G$3)&gt;0,HLOOKUP($BT660,Prisudvikling!$CC$7:$KP$63,G$3),"")</f>
        <v/>
      </c>
      <c r="H660" s="105" t="str">
        <f>IF(HLOOKUP($BT660,Prisudvikling!$CC$7:$KP$63,H$3)&gt;0,HLOOKUP($BT660,Prisudvikling!$CC$7:$KP$63,H$3),"")</f>
        <v/>
      </c>
      <c r="I660" s="105" t="str">
        <f>IF(HLOOKUP($BT660,Prisudvikling!$CC$7:$KP$63,I$3)&gt;0,HLOOKUP($BT660,Prisudvikling!$CC$7:$KP$63,I$3),"")</f>
        <v/>
      </c>
      <c r="J660" s="105" t="str">
        <f>IF(HLOOKUP($BT660,Prisudvikling!$CC$7:$KP$63,J$3)&gt;0,HLOOKUP($BT660,Prisudvikling!$CC$7:$KP$63,J$3),"")</f>
        <v/>
      </c>
      <c r="K660" s="105" t="str">
        <f>IF(HLOOKUP($BT660,Prisudvikling!$CC$7:$KP$63,K$3)&gt;0,HLOOKUP($BT660,Prisudvikling!$CC$7:$KP$63,K$3),"")</f>
        <v/>
      </c>
      <c r="L660" s="105" t="str">
        <f>IF(HLOOKUP($BT660,Prisudvikling!$CC$7:$KP$63,L$3)&gt;0,HLOOKUP($BT660,Prisudvikling!$CC$7:$KP$63,L$3),"")</f>
        <v/>
      </c>
      <c r="M660" s="105" t="str">
        <f>IF(HLOOKUP($BT660,Prisudvikling!$CC$7:$KP$63,M$3)&gt;0,HLOOKUP($BT660,Prisudvikling!$CC$7:$KP$63,M$3),"")</f>
        <v/>
      </c>
      <c r="N660" s="105" t="str">
        <f>IF(HLOOKUP($BT660,Prisudvikling!$CC$7:$KP$63,N$3)&gt;0,HLOOKUP($BT660,Prisudvikling!$CC$7:$KP$63,N$3),"")</f>
        <v/>
      </c>
      <c r="O660" s="105" t="str">
        <f>IF(HLOOKUP($BT660,Prisudvikling!$CC$7:$KP$63,O$3)&gt;0,HLOOKUP($BT660,Prisudvikling!$CC$7:$KP$63,O$3),"")</f>
        <v/>
      </c>
      <c r="P660" s="105" t="str">
        <f>IF(HLOOKUP($BT660,Prisudvikling!$CC$7:$KP$63,P$3)&gt;0,HLOOKUP($BT660,Prisudvikling!$CC$7:$KP$63,P$3),"")</f>
        <v/>
      </c>
      <c r="Q660" s="105" t="str">
        <f>IF(HLOOKUP($BT660,Prisudvikling!$CC$7:$KP$63,Q$3)&gt;0,HLOOKUP($BT660,Prisudvikling!$CC$7:$KP$63,Q$3),"")</f>
        <v/>
      </c>
      <c r="R660" s="105" t="str">
        <f>IF(HLOOKUP($BT660,Prisudvikling!$CC$7:$KP$63,R$3)&gt;0,HLOOKUP($BT660,Prisudvikling!$CC$7:$KP$63,R$3),"")</f>
        <v/>
      </c>
      <c r="S660" s="105" t="str">
        <f>IF(HLOOKUP($BT660,Prisudvikling!$CC$7:$KP$63,S$3)&gt;0,HLOOKUP($BT660,Prisudvikling!$CC$7:$KP$63,S$3),"")</f>
        <v/>
      </c>
      <c r="T660" s="105" t="str">
        <f>IF(HLOOKUP($BT660,Prisudvikling!$CC$7:$KP$63,T$3)&gt;0,HLOOKUP($BT660,Prisudvikling!$CC$7:$KP$63,T$3),"")</f>
        <v/>
      </c>
      <c r="U660" s="105" t="str">
        <f>IF(HLOOKUP($BT660,Prisudvikling!$CC$7:$KP$63,U$3)&gt;0,HLOOKUP($BT660,Prisudvikling!$CC$7:$KP$63,U$3),"")</f>
        <v/>
      </c>
      <c r="V660" s="105" t="str">
        <f>IF(HLOOKUP($BT660,Prisudvikling!$CC$7:$KP$63,V$3)&gt;0,HLOOKUP($BT660,Prisudvikling!$CC$7:$KP$63,V$3),"")</f>
        <v/>
      </c>
      <c r="W660" s="105" t="str">
        <f>IF(HLOOKUP($BT660,Prisudvikling!$CC$7:$KP$63,W$3)&gt;0,HLOOKUP($BT660,Prisudvikling!$CC$7:$KP$63,W$3),"")</f>
        <v/>
      </c>
      <c r="X660" s="32" t="str">
        <f>IF(HLOOKUP($BT660,Prisudvikling!$CC$7:$KP$63,X$3)&gt;0,HLOOKUP($BT660,Prisudvikling!$CC$7:$KP$63,X$3),"")</f>
        <v/>
      </c>
      <c r="Y660" s="32" t="str">
        <f>IF(HLOOKUP($BT660,Prisudvikling!$CC$7:$KP$63,Y$3)&gt;0,HLOOKUP($BT660,Prisudvikling!$CC$7:$KP$63,Y$3),"")</f>
        <v/>
      </c>
      <c r="Z660" s="32" t="str">
        <f>IF(HLOOKUP($BT660,Prisudvikling!$CC$7:$KP$63,Z$3)&gt;0,HLOOKUP($BT660,Prisudvikling!$CC$7:$KP$63,Z$3),"")</f>
        <v/>
      </c>
      <c r="AA660" s="32" t="str">
        <f>IF(HLOOKUP($BT660,Prisudvikling!$CC$7:$KP$63,AA$3)&gt;0,HLOOKUP($BT660,Prisudvikling!$CC$7:$KP$63,AA$3),"")</f>
        <v/>
      </c>
      <c r="AB660" s="32" t="str">
        <f>IF(HLOOKUP($BT660,Prisudvikling!$CC$7:$KP$63,AB$3)&gt;0,HLOOKUP($BT660,Prisudvikling!$CC$7:$KP$63,AB$3),"")</f>
        <v/>
      </c>
      <c r="AC660" s="32" t="str">
        <f>IF(HLOOKUP($BT660,Prisudvikling!$CC$7:$KP$63,AC$3)&gt;0,HLOOKUP($BT660,Prisudvikling!$CC$7:$KP$63,AC$3),"")</f>
        <v/>
      </c>
      <c r="AD660" s="32" t="str">
        <f>IF(HLOOKUP($BT660,Prisudvikling!$CC$7:$KP$63,AD$3)&gt;0,HLOOKUP($BT660,Prisudvikling!$CC$7:$KP$63,AD$3),"")</f>
        <v/>
      </c>
      <c r="AE660" s="32" t="str">
        <f>IF(HLOOKUP($BT660,Prisudvikling!$CC$7:$KP$63,AE$3)&gt;0,HLOOKUP($BT660,Prisudvikling!$CC$7:$KP$63,AE$3),"")</f>
        <v/>
      </c>
      <c r="AF660" s="32" t="str">
        <f>IF(HLOOKUP($BT660,Prisudvikling!$CC$7:$KP$63,AF$3)&gt;0,HLOOKUP($BT660,Prisudvikling!$CC$7:$KP$63,AF$3),"")</f>
        <v xml:space="preserve"> </v>
      </c>
      <c r="AG660" s="32" t="str">
        <f>IF(HLOOKUP($BT660,Prisudvikling!$CC$7:$KP$63,AG$3)&gt;0,HLOOKUP($BT660,Prisudvikling!$CC$7:$KP$63,AG$3),"")</f>
        <v xml:space="preserve"> </v>
      </c>
      <c r="AH660" s="32" t="str">
        <f>IF(HLOOKUP($BT660,Prisudvikling!$CC$7:$KP$63,AH$3)&gt;0,HLOOKUP($BT660,Prisudvikling!$CC$7:$KP$63,AH$3),"")</f>
        <v xml:space="preserve"> </v>
      </c>
      <c r="AI660" s="32" t="str">
        <f>IF(HLOOKUP($BT660,Prisudvikling!$CC$7:$KP$63,AI$3)&gt;0,HLOOKUP($BT660,Prisudvikling!$CC$7:$KP$63,AI$3),"")</f>
        <v xml:space="preserve"> </v>
      </c>
      <c r="AJ660" s="32" t="str">
        <f>IF(HLOOKUP($BT660,Prisudvikling!$CC$7:$KP$63,AJ$3)&gt;0,HLOOKUP($BT660,Prisudvikling!$CC$7:$KP$63,AJ$3),"")</f>
        <v xml:space="preserve"> </v>
      </c>
      <c r="AK660" s="32" t="str">
        <f>IF(HLOOKUP($BT660,Prisudvikling!$CC$7:$KP$63,AK$3)&gt;0,HLOOKUP($BT660,Prisudvikling!$CC$7:$KP$63,AK$3),"")</f>
        <v xml:space="preserve"> </v>
      </c>
      <c r="AL660" s="32" t="str">
        <f>IF(HLOOKUP($BT660,Prisudvikling!$CC$7:$KP$63,AL$3)&gt;0,HLOOKUP($BT660,Prisudvikling!$CC$7:$KP$63,AL$3),"")</f>
        <v/>
      </c>
      <c r="AM660" s="32" t="str">
        <f>IF(HLOOKUP($BT660,Prisudvikling!$CC$7:$KP$63,AM$3)&gt;0,HLOOKUP($BT660,Prisudvikling!$CC$7:$KP$63,AM$3),"")</f>
        <v/>
      </c>
      <c r="AN660" s="113" t="str">
        <f>IF(HLOOKUP($BT660,Prisudvikling!$CC$7:$KP$63,AN$3)&gt;0,HLOOKUP($BT660,Prisudvikling!$CC$7:$KP$63,AN$3),"")</f>
        <v/>
      </c>
      <c r="AO660" s="113" t="str">
        <f>IF(HLOOKUP($BT660,Prisudvikling!$CC$7:$KP$63,AO$3)&gt;0,HLOOKUP($BT660,Prisudvikling!$CC$7:$KP$63,AO$3),"")</f>
        <v xml:space="preserve"> </v>
      </c>
      <c r="AP660" s="113" t="str">
        <f>IF(HLOOKUP($BT660,Prisudvikling!$CC$7:$KP$63,AP$3)&gt;0,HLOOKUP($BT660,Prisudvikling!$CC$7:$KP$63,AP$3),"")</f>
        <v/>
      </c>
      <c r="AQ660" s="113" t="str">
        <f>IF(HLOOKUP($BT660,Prisudvikling!$CC$7:$KP$63,AQ$3)&gt;0,HLOOKUP($BT660,Prisudvikling!$CC$7:$KP$63,AQ$3),"")</f>
        <v/>
      </c>
      <c r="AR660" s="113" t="str">
        <f>IF(HLOOKUP($BT660,Prisudvikling!$CC$7:$KP$63,AR$3)&gt;0,HLOOKUP($BT660,Prisudvikling!$CC$7:$KP$63,AR$3),"")</f>
        <v xml:space="preserve"> </v>
      </c>
      <c r="AS660" s="113" t="str">
        <f>IF(HLOOKUP($BT660,Prisudvikling!$CC$7:$KP$63,AS$3)&gt;0,HLOOKUP($BT660,Prisudvikling!$CC$7:$KP$63,AS$3),"")</f>
        <v/>
      </c>
      <c r="AT660" s="113" t="str">
        <f>IF(HLOOKUP($BT660,Prisudvikling!$CC$7:$KP$63,AT$3)&gt;0,HLOOKUP($BT660,Prisudvikling!$CC$7:$KP$63,AT$3),"")</f>
        <v/>
      </c>
      <c r="AU660" s="113" t="str">
        <f>IF(HLOOKUP($BT660,Prisudvikling!$CC$7:$KP$63,AU$3)&gt;0,HLOOKUP($BT660,Prisudvikling!$CC$7:$KP$63,AU$3),"")</f>
        <v xml:space="preserve"> </v>
      </c>
      <c r="AV660" s="113" t="str">
        <f>IF(HLOOKUP($BT660,Prisudvikling!$CC$7:$KP$63,AV$3)&gt;0,HLOOKUP($BT660,Prisudvikling!$CC$7:$KP$63,AV$3),"")</f>
        <v/>
      </c>
      <c r="AW660" s="113" t="str">
        <f>IF(HLOOKUP($BT660,Prisudvikling!$CC$7:$KP$63,AW$3)&gt;0,HLOOKUP($BT660,Prisudvikling!$CC$7:$KP$63,AW$3),"")</f>
        <v/>
      </c>
      <c r="AX660" s="113" t="str">
        <f>IF(HLOOKUP($BT660,Prisudvikling!$CC$7:$KP$63,AX$3)&gt;0,HLOOKUP($BT660,Prisudvikling!$CC$7:$KP$63,AX$3),"")</f>
        <v xml:space="preserve"> </v>
      </c>
      <c r="BT660">
        <f t="shared" si="34"/>
        <v>337</v>
      </c>
    </row>
    <row r="661" spans="1:72" x14ac:dyDescent="0.2">
      <c r="A661" s="82">
        <f>IF(HLOOKUP($BT661,Prisudvikling!$CC$7:$KP$63,D$3)&gt;0,YEAR(C661),0)</f>
        <v>0</v>
      </c>
      <c r="B661" s="82">
        <f>IF(HLOOKUP($BT661,Prisudvikling!$CC$7:$KP$63,D$3)&gt;0,MONTH(C661),0)</f>
        <v>0</v>
      </c>
      <c r="C661" s="65" t="str">
        <f>IF(HLOOKUP($BT661,Prisudvikling!$CC$7:$KP$63,D$3)&gt;0,HLOOKUP($BT661,Prisudvikling!$CC$7:$KP$63,C$3),"")</f>
        <v/>
      </c>
      <c r="D661" s="105" t="str">
        <f>IF(HLOOKUP($BT661,Prisudvikling!$CC$7:$KP$63,D$3)&gt;0,HLOOKUP($BT661,Prisudvikling!$CC$7:$KP$63,D$3),"")</f>
        <v/>
      </c>
      <c r="E661" s="105" t="str">
        <f>IF(HLOOKUP($BT661,Prisudvikling!$CC$7:$KP$63,E$3)&gt;0,HLOOKUP($BT661,Prisudvikling!$CC$7:$KP$63,E$3),"")</f>
        <v/>
      </c>
      <c r="F661" s="105" t="str">
        <f>IF(HLOOKUP($BT661,Prisudvikling!$CC$7:$KP$63,F$3)&gt;0,HLOOKUP($BT661,Prisudvikling!$CC$7:$KP$63,F$3),"")</f>
        <v/>
      </c>
      <c r="G661" s="105" t="str">
        <f>IF(HLOOKUP($BT661,Prisudvikling!$CC$7:$KP$63,G$3)&gt;0,HLOOKUP($BT661,Prisudvikling!$CC$7:$KP$63,G$3),"")</f>
        <v/>
      </c>
      <c r="H661" s="105" t="str">
        <f>IF(HLOOKUP($BT661,Prisudvikling!$CC$7:$KP$63,H$3)&gt;0,HLOOKUP($BT661,Prisudvikling!$CC$7:$KP$63,H$3),"")</f>
        <v/>
      </c>
      <c r="I661" s="105" t="str">
        <f>IF(HLOOKUP($BT661,Prisudvikling!$CC$7:$KP$63,I$3)&gt;0,HLOOKUP($BT661,Prisudvikling!$CC$7:$KP$63,I$3),"")</f>
        <v/>
      </c>
      <c r="J661" s="105" t="str">
        <f>IF(HLOOKUP($BT661,Prisudvikling!$CC$7:$KP$63,J$3)&gt;0,HLOOKUP($BT661,Prisudvikling!$CC$7:$KP$63,J$3),"")</f>
        <v/>
      </c>
      <c r="K661" s="105" t="str">
        <f>IF(HLOOKUP($BT661,Prisudvikling!$CC$7:$KP$63,K$3)&gt;0,HLOOKUP($BT661,Prisudvikling!$CC$7:$KP$63,K$3),"")</f>
        <v/>
      </c>
      <c r="L661" s="105" t="str">
        <f>IF(HLOOKUP($BT661,Prisudvikling!$CC$7:$KP$63,L$3)&gt;0,HLOOKUP($BT661,Prisudvikling!$CC$7:$KP$63,L$3),"")</f>
        <v/>
      </c>
      <c r="M661" s="105" t="str">
        <f>IF(HLOOKUP($BT661,Prisudvikling!$CC$7:$KP$63,M$3)&gt;0,HLOOKUP($BT661,Prisudvikling!$CC$7:$KP$63,M$3),"")</f>
        <v/>
      </c>
      <c r="N661" s="105" t="str">
        <f>IF(HLOOKUP($BT661,Prisudvikling!$CC$7:$KP$63,N$3)&gt;0,HLOOKUP($BT661,Prisudvikling!$CC$7:$KP$63,N$3),"")</f>
        <v/>
      </c>
      <c r="O661" s="105" t="str">
        <f>IF(HLOOKUP($BT661,Prisudvikling!$CC$7:$KP$63,O$3)&gt;0,HLOOKUP($BT661,Prisudvikling!$CC$7:$KP$63,O$3),"")</f>
        <v/>
      </c>
      <c r="P661" s="105" t="str">
        <f>IF(HLOOKUP($BT661,Prisudvikling!$CC$7:$KP$63,P$3)&gt;0,HLOOKUP($BT661,Prisudvikling!$CC$7:$KP$63,P$3),"")</f>
        <v/>
      </c>
      <c r="Q661" s="105" t="str">
        <f>IF(HLOOKUP($BT661,Prisudvikling!$CC$7:$KP$63,Q$3)&gt;0,HLOOKUP($BT661,Prisudvikling!$CC$7:$KP$63,Q$3),"")</f>
        <v/>
      </c>
      <c r="R661" s="105" t="str">
        <f>IF(HLOOKUP($BT661,Prisudvikling!$CC$7:$KP$63,R$3)&gt;0,HLOOKUP($BT661,Prisudvikling!$CC$7:$KP$63,R$3),"")</f>
        <v/>
      </c>
      <c r="S661" s="105" t="str">
        <f>IF(HLOOKUP($BT661,Prisudvikling!$CC$7:$KP$63,S$3)&gt;0,HLOOKUP($BT661,Prisudvikling!$CC$7:$KP$63,S$3),"")</f>
        <v/>
      </c>
      <c r="T661" s="105" t="str">
        <f>IF(HLOOKUP($BT661,Prisudvikling!$CC$7:$KP$63,T$3)&gt;0,HLOOKUP($BT661,Prisudvikling!$CC$7:$KP$63,T$3),"")</f>
        <v/>
      </c>
      <c r="U661" s="105" t="str">
        <f>IF(HLOOKUP($BT661,Prisudvikling!$CC$7:$KP$63,U$3)&gt;0,HLOOKUP($BT661,Prisudvikling!$CC$7:$KP$63,U$3),"")</f>
        <v/>
      </c>
      <c r="V661" s="105" t="str">
        <f>IF(HLOOKUP($BT661,Prisudvikling!$CC$7:$KP$63,V$3)&gt;0,HLOOKUP($BT661,Prisudvikling!$CC$7:$KP$63,V$3),"")</f>
        <v/>
      </c>
      <c r="W661" s="105" t="str">
        <f>IF(HLOOKUP($BT661,Prisudvikling!$CC$7:$KP$63,W$3)&gt;0,HLOOKUP($BT661,Prisudvikling!$CC$7:$KP$63,W$3),"")</f>
        <v/>
      </c>
      <c r="X661" s="32" t="str">
        <f>IF(HLOOKUP($BT661,Prisudvikling!$CC$7:$KP$63,X$3)&gt;0,HLOOKUP($BT661,Prisudvikling!$CC$7:$KP$63,X$3),"")</f>
        <v/>
      </c>
      <c r="Y661" s="32" t="str">
        <f>IF(HLOOKUP($BT661,Prisudvikling!$CC$7:$KP$63,Y$3)&gt;0,HLOOKUP($BT661,Prisudvikling!$CC$7:$KP$63,Y$3),"")</f>
        <v/>
      </c>
      <c r="Z661" s="32" t="str">
        <f>IF(HLOOKUP($BT661,Prisudvikling!$CC$7:$KP$63,Z$3)&gt;0,HLOOKUP($BT661,Prisudvikling!$CC$7:$KP$63,Z$3),"")</f>
        <v/>
      </c>
      <c r="AA661" s="32" t="str">
        <f>IF(HLOOKUP($BT661,Prisudvikling!$CC$7:$KP$63,AA$3)&gt;0,HLOOKUP($BT661,Prisudvikling!$CC$7:$KP$63,AA$3),"")</f>
        <v/>
      </c>
      <c r="AB661" s="32" t="str">
        <f>IF(HLOOKUP($BT661,Prisudvikling!$CC$7:$KP$63,AB$3)&gt;0,HLOOKUP($BT661,Prisudvikling!$CC$7:$KP$63,AB$3),"")</f>
        <v/>
      </c>
      <c r="AC661" s="32" t="str">
        <f>IF(HLOOKUP($BT661,Prisudvikling!$CC$7:$KP$63,AC$3)&gt;0,HLOOKUP($BT661,Prisudvikling!$CC$7:$KP$63,AC$3),"")</f>
        <v/>
      </c>
      <c r="AD661" s="32" t="str">
        <f>IF(HLOOKUP($BT661,Prisudvikling!$CC$7:$KP$63,AD$3)&gt;0,HLOOKUP($BT661,Prisudvikling!$CC$7:$KP$63,AD$3),"")</f>
        <v/>
      </c>
      <c r="AE661" s="32" t="str">
        <f>IF(HLOOKUP($BT661,Prisudvikling!$CC$7:$KP$63,AE$3)&gt;0,HLOOKUP($BT661,Prisudvikling!$CC$7:$KP$63,AE$3),"")</f>
        <v/>
      </c>
      <c r="AF661" s="32" t="str">
        <f>IF(HLOOKUP($BT661,Prisudvikling!$CC$7:$KP$63,AF$3)&gt;0,HLOOKUP($BT661,Prisudvikling!$CC$7:$KP$63,AF$3),"")</f>
        <v xml:space="preserve"> </v>
      </c>
      <c r="AG661" s="32" t="str">
        <f>IF(HLOOKUP($BT661,Prisudvikling!$CC$7:$KP$63,AG$3)&gt;0,HLOOKUP($BT661,Prisudvikling!$CC$7:$KP$63,AG$3),"")</f>
        <v xml:space="preserve"> </v>
      </c>
      <c r="AH661" s="32" t="str">
        <f>IF(HLOOKUP($BT661,Prisudvikling!$CC$7:$KP$63,AH$3)&gt;0,HLOOKUP($BT661,Prisudvikling!$CC$7:$KP$63,AH$3),"")</f>
        <v xml:space="preserve"> </v>
      </c>
      <c r="AI661" s="32" t="str">
        <f>IF(HLOOKUP($BT661,Prisudvikling!$CC$7:$KP$63,AI$3)&gt;0,HLOOKUP($BT661,Prisudvikling!$CC$7:$KP$63,AI$3),"")</f>
        <v xml:space="preserve"> </v>
      </c>
      <c r="AJ661" s="32" t="str">
        <f>IF(HLOOKUP($BT661,Prisudvikling!$CC$7:$KP$63,AJ$3)&gt;0,HLOOKUP($BT661,Prisudvikling!$CC$7:$KP$63,AJ$3),"")</f>
        <v xml:space="preserve"> </v>
      </c>
      <c r="AK661" s="32" t="str">
        <f>IF(HLOOKUP($BT661,Prisudvikling!$CC$7:$KP$63,AK$3)&gt;0,HLOOKUP($BT661,Prisudvikling!$CC$7:$KP$63,AK$3),"")</f>
        <v xml:space="preserve"> </v>
      </c>
      <c r="AL661" s="32" t="str">
        <f>IF(HLOOKUP($BT661,Prisudvikling!$CC$7:$KP$63,AL$3)&gt;0,HLOOKUP($BT661,Prisudvikling!$CC$7:$KP$63,AL$3),"")</f>
        <v/>
      </c>
      <c r="AM661" s="32" t="str">
        <f>IF(HLOOKUP($BT661,Prisudvikling!$CC$7:$KP$63,AM$3)&gt;0,HLOOKUP($BT661,Prisudvikling!$CC$7:$KP$63,AM$3),"")</f>
        <v/>
      </c>
      <c r="AN661" s="113" t="str">
        <f>IF(HLOOKUP($BT661,Prisudvikling!$CC$7:$KP$63,AN$3)&gt;0,HLOOKUP($BT661,Prisudvikling!$CC$7:$KP$63,AN$3),"")</f>
        <v/>
      </c>
      <c r="AO661" s="113" t="str">
        <f>IF(HLOOKUP($BT661,Prisudvikling!$CC$7:$KP$63,AO$3)&gt;0,HLOOKUP($BT661,Prisudvikling!$CC$7:$KP$63,AO$3),"")</f>
        <v xml:space="preserve"> </v>
      </c>
      <c r="AP661" s="113" t="str">
        <f>IF(HLOOKUP($BT661,Prisudvikling!$CC$7:$KP$63,AP$3)&gt;0,HLOOKUP($BT661,Prisudvikling!$CC$7:$KP$63,AP$3),"")</f>
        <v/>
      </c>
      <c r="AQ661" s="113" t="str">
        <f>IF(HLOOKUP($BT661,Prisudvikling!$CC$7:$KP$63,AQ$3)&gt;0,HLOOKUP($BT661,Prisudvikling!$CC$7:$KP$63,AQ$3),"")</f>
        <v/>
      </c>
      <c r="AR661" s="113" t="str">
        <f>IF(HLOOKUP($BT661,Prisudvikling!$CC$7:$KP$63,AR$3)&gt;0,HLOOKUP($BT661,Prisudvikling!$CC$7:$KP$63,AR$3),"")</f>
        <v xml:space="preserve"> </v>
      </c>
      <c r="AS661" s="113" t="str">
        <f>IF(HLOOKUP($BT661,Prisudvikling!$CC$7:$KP$63,AS$3)&gt;0,HLOOKUP($BT661,Prisudvikling!$CC$7:$KP$63,AS$3),"")</f>
        <v/>
      </c>
      <c r="AT661" s="113" t="str">
        <f>IF(HLOOKUP($BT661,Prisudvikling!$CC$7:$KP$63,AT$3)&gt;0,HLOOKUP($BT661,Prisudvikling!$CC$7:$KP$63,AT$3),"")</f>
        <v/>
      </c>
      <c r="AU661" s="113" t="str">
        <f>IF(HLOOKUP($BT661,Prisudvikling!$CC$7:$KP$63,AU$3)&gt;0,HLOOKUP($BT661,Prisudvikling!$CC$7:$KP$63,AU$3),"")</f>
        <v xml:space="preserve"> </v>
      </c>
      <c r="AV661" s="113" t="str">
        <f>IF(HLOOKUP($BT661,Prisudvikling!$CC$7:$KP$63,AV$3)&gt;0,HLOOKUP($BT661,Prisudvikling!$CC$7:$KP$63,AV$3),"")</f>
        <v/>
      </c>
      <c r="AW661" s="113" t="str">
        <f>IF(HLOOKUP($BT661,Prisudvikling!$CC$7:$KP$63,AW$3)&gt;0,HLOOKUP($BT661,Prisudvikling!$CC$7:$KP$63,AW$3),"")</f>
        <v/>
      </c>
      <c r="AX661" s="113" t="str">
        <f>IF(HLOOKUP($BT661,Prisudvikling!$CC$7:$KP$63,AX$3)&gt;0,HLOOKUP($BT661,Prisudvikling!$CC$7:$KP$63,AX$3),"")</f>
        <v xml:space="preserve"> </v>
      </c>
      <c r="BT661">
        <f t="shared" ref="BT661:BT724" si="35">+BT660+1</f>
        <v>338</v>
      </c>
    </row>
    <row r="662" spans="1:72" x14ac:dyDescent="0.2">
      <c r="A662" s="82">
        <f>IF(HLOOKUP($BT662,Prisudvikling!$CC$7:$KP$63,D$3)&gt;0,YEAR(C662),0)</f>
        <v>0</v>
      </c>
      <c r="B662" s="82">
        <f>IF(HLOOKUP($BT662,Prisudvikling!$CC$7:$KP$63,D$3)&gt;0,MONTH(C662),0)</f>
        <v>0</v>
      </c>
      <c r="C662" s="65" t="str">
        <f>IF(HLOOKUP($BT662,Prisudvikling!$CC$7:$KP$63,D$3)&gt;0,HLOOKUP($BT662,Prisudvikling!$CC$7:$KP$63,C$3),"")</f>
        <v/>
      </c>
      <c r="D662" s="105" t="str">
        <f>IF(HLOOKUP($BT662,Prisudvikling!$CC$7:$KP$63,D$3)&gt;0,HLOOKUP($BT662,Prisudvikling!$CC$7:$KP$63,D$3),"")</f>
        <v/>
      </c>
      <c r="E662" s="105" t="str">
        <f>IF(HLOOKUP($BT662,Prisudvikling!$CC$7:$KP$63,E$3)&gt;0,HLOOKUP($BT662,Prisudvikling!$CC$7:$KP$63,E$3),"")</f>
        <v/>
      </c>
      <c r="F662" s="105" t="str">
        <f>IF(HLOOKUP($BT662,Prisudvikling!$CC$7:$KP$63,F$3)&gt;0,HLOOKUP($BT662,Prisudvikling!$CC$7:$KP$63,F$3),"")</f>
        <v/>
      </c>
      <c r="G662" s="105" t="str">
        <f>IF(HLOOKUP($BT662,Prisudvikling!$CC$7:$KP$63,G$3)&gt;0,HLOOKUP($BT662,Prisudvikling!$CC$7:$KP$63,G$3),"")</f>
        <v/>
      </c>
      <c r="H662" s="105" t="str">
        <f>IF(HLOOKUP($BT662,Prisudvikling!$CC$7:$KP$63,H$3)&gt;0,HLOOKUP($BT662,Prisudvikling!$CC$7:$KP$63,H$3),"")</f>
        <v/>
      </c>
      <c r="I662" s="105" t="str">
        <f>IF(HLOOKUP($BT662,Prisudvikling!$CC$7:$KP$63,I$3)&gt;0,HLOOKUP($BT662,Prisudvikling!$CC$7:$KP$63,I$3),"")</f>
        <v/>
      </c>
      <c r="J662" s="105" t="str">
        <f>IF(HLOOKUP($BT662,Prisudvikling!$CC$7:$KP$63,J$3)&gt;0,HLOOKUP($BT662,Prisudvikling!$CC$7:$KP$63,J$3),"")</f>
        <v/>
      </c>
      <c r="K662" s="105" t="str">
        <f>IF(HLOOKUP($BT662,Prisudvikling!$CC$7:$KP$63,K$3)&gt;0,HLOOKUP($BT662,Prisudvikling!$CC$7:$KP$63,K$3),"")</f>
        <v/>
      </c>
      <c r="L662" s="105" t="str">
        <f>IF(HLOOKUP($BT662,Prisudvikling!$CC$7:$KP$63,L$3)&gt;0,HLOOKUP($BT662,Prisudvikling!$CC$7:$KP$63,L$3),"")</f>
        <v/>
      </c>
      <c r="M662" s="105" t="str">
        <f>IF(HLOOKUP($BT662,Prisudvikling!$CC$7:$KP$63,M$3)&gt;0,HLOOKUP($BT662,Prisudvikling!$CC$7:$KP$63,M$3),"")</f>
        <v/>
      </c>
      <c r="N662" s="105" t="str">
        <f>IF(HLOOKUP($BT662,Prisudvikling!$CC$7:$KP$63,N$3)&gt;0,HLOOKUP($BT662,Prisudvikling!$CC$7:$KP$63,N$3),"")</f>
        <v/>
      </c>
      <c r="O662" s="105" t="str">
        <f>IF(HLOOKUP($BT662,Prisudvikling!$CC$7:$KP$63,O$3)&gt;0,HLOOKUP($BT662,Prisudvikling!$CC$7:$KP$63,O$3),"")</f>
        <v/>
      </c>
      <c r="P662" s="105" t="str">
        <f>IF(HLOOKUP($BT662,Prisudvikling!$CC$7:$KP$63,P$3)&gt;0,HLOOKUP($BT662,Prisudvikling!$CC$7:$KP$63,P$3),"")</f>
        <v/>
      </c>
      <c r="Q662" s="105" t="str">
        <f>IF(HLOOKUP($BT662,Prisudvikling!$CC$7:$KP$63,Q$3)&gt;0,HLOOKUP($BT662,Prisudvikling!$CC$7:$KP$63,Q$3),"")</f>
        <v/>
      </c>
      <c r="R662" s="105" t="str">
        <f>IF(HLOOKUP($BT662,Prisudvikling!$CC$7:$KP$63,R$3)&gt;0,HLOOKUP($BT662,Prisudvikling!$CC$7:$KP$63,R$3),"")</f>
        <v/>
      </c>
      <c r="S662" s="105" t="str">
        <f>IF(HLOOKUP($BT662,Prisudvikling!$CC$7:$KP$63,S$3)&gt;0,HLOOKUP($BT662,Prisudvikling!$CC$7:$KP$63,S$3),"")</f>
        <v/>
      </c>
      <c r="T662" s="105" t="str">
        <f>IF(HLOOKUP($BT662,Prisudvikling!$CC$7:$KP$63,T$3)&gt;0,HLOOKUP($BT662,Prisudvikling!$CC$7:$KP$63,T$3),"")</f>
        <v/>
      </c>
      <c r="U662" s="105" t="str">
        <f>IF(HLOOKUP($BT662,Prisudvikling!$CC$7:$KP$63,U$3)&gt;0,HLOOKUP($BT662,Prisudvikling!$CC$7:$KP$63,U$3),"")</f>
        <v/>
      </c>
      <c r="V662" s="105" t="str">
        <f>IF(HLOOKUP($BT662,Prisudvikling!$CC$7:$KP$63,V$3)&gt;0,HLOOKUP($BT662,Prisudvikling!$CC$7:$KP$63,V$3),"")</f>
        <v/>
      </c>
      <c r="W662" s="105" t="str">
        <f>IF(HLOOKUP($BT662,Prisudvikling!$CC$7:$KP$63,W$3)&gt;0,HLOOKUP($BT662,Prisudvikling!$CC$7:$KP$63,W$3),"")</f>
        <v/>
      </c>
      <c r="X662" s="32" t="str">
        <f>IF(HLOOKUP($BT662,Prisudvikling!$CC$7:$KP$63,X$3)&gt;0,HLOOKUP($BT662,Prisudvikling!$CC$7:$KP$63,X$3),"")</f>
        <v/>
      </c>
      <c r="Y662" s="32" t="str">
        <f>IF(HLOOKUP($BT662,Prisudvikling!$CC$7:$KP$63,Y$3)&gt;0,HLOOKUP($BT662,Prisudvikling!$CC$7:$KP$63,Y$3),"")</f>
        <v/>
      </c>
      <c r="Z662" s="32" t="str">
        <f>IF(HLOOKUP($BT662,Prisudvikling!$CC$7:$KP$63,Z$3)&gt;0,HLOOKUP($BT662,Prisudvikling!$CC$7:$KP$63,Z$3),"")</f>
        <v/>
      </c>
      <c r="AA662" s="32" t="str">
        <f>IF(HLOOKUP($BT662,Prisudvikling!$CC$7:$KP$63,AA$3)&gt;0,HLOOKUP($BT662,Prisudvikling!$CC$7:$KP$63,AA$3),"")</f>
        <v/>
      </c>
      <c r="AB662" s="32" t="str">
        <f>IF(HLOOKUP($BT662,Prisudvikling!$CC$7:$KP$63,AB$3)&gt;0,HLOOKUP($BT662,Prisudvikling!$CC$7:$KP$63,AB$3),"")</f>
        <v/>
      </c>
      <c r="AC662" s="32" t="str">
        <f>IF(HLOOKUP($BT662,Prisudvikling!$CC$7:$KP$63,AC$3)&gt;0,HLOOKUP($BT662,Prisudvikling!$CC$7:$KP$63,AC$3),"")</f>
        <v/>
      </c>
      <c r="AD662" s="32" t="str">
        <f>IF(HLOOKUP($BT662,Prisudvikling!$CC$7:$KP$63,AD$3)&gt;0,HLOOKUP($BT662,Prisudvikling!$CC$7:$KP$63,AD$3),"")</f>
        <v/>
      </c>
      <c r="AE662" s="32" t="str">
        <f>IF(HLOOKUP($BT662,Prisudvikling!$CC$7:$KP$63,AE$3)&gt;0,HLOOKUP($BT662,Prisudvikling!$CC$7:$KP$63,AE$3),"")</f>
        <v/>
      </c>
      <c r="AF662" s="32" t="str">
        <f>IF(HLOOKUP($BT662,Prisudvikling!$CC$7:$KP$63,AF$3)&gt;0,HLOOKUP($BT662,Prisudvikling!$CC$7:$KP$63,AF$3),"")</f>
        <v xml:space="preserve"> </v>
      </c>
      <c r="AG662" s="32" t="str">
        <f>IF(HLOOKUP($BT662,Prisudvikling!$CC$7:$KP$63,AG$3)&gt;0,HLOOKUP($BT662,Prisudvikling!$CC$7:$KP$63,AG$3),"")</f>
        <v xml:space="preserve"> </v>
      </c>
      <c r="AH662" s="32" t="str">
        <f>IF(HLOOKUP($BT662,Prisudvikling!$CC$7:$KP$63,AH$3)&gt;0,HLOOKUP($BT662,Prisudvikling!$CC$7:$KP$63,AH$3),"")</f>
        <v xml:space="preserve"> </v>
      </c>
      <c r="AI662" s="32" t="str">
        <f>IF(HLOOKUP($BT662,Prisudvikling!$CC$7:$KP$63,AI$3)&gt;0,HLOOKUP($BT662,Prisudvikling!$CC$7:$KP$63,AI$3),"")</f>
        <v xml:space="preserve"> </v>
      </c>
      <c r="AJ662" s="32" t="str">
        <f>IF(HLOOKUP($BT662,Prisudvikling!$CC$7:$KP$63,AJ$3)&gt;0,HLOOKUP($BT662,Prisudvikling!$CC$7:$KP$63,AJ$3),"")</f>
        <v xml:space="preserve"> </v>
      </c>
      <c r="AK662" s="32" t="str">
        <f>IF(HLOOKUP($BT662,Prisudvikling!$CC$7:$KP$63,AK$3)&gt;0,HLOOKUP($BT662,Prisudvikling!$CC$7:$KP$63,AK$3),"")</f>
        <v xml:space="preserve"> </v>
      </c>
      <c r="AL662" s="32" t="str">
        <f>IF(HLOOKUP($BT662,Prisudvikling!$CC$7:$KP$63,AL$3)&gt;0,HLOOKUP($BT662,Prisudvikling!$CC$7:$KP$63,AL$3),"")</f>
        <v/>
      </c>
      <c r="AM662" s="32" t="str">
        <f>IF(HLOOKUP($BT662,Prisudvikling!$CC$7:$KP$63,AM$3)&gt;0,HLOOKUP($BT662,Prisudvikling!$CC$7:$KP$63,AM$3),"")</f>
        <v/>
      </c>
      <c r="AN662" s="113" t="str">
        <f>IF(HLOOKUP($BT662,Prisudvikling!$CC$7:$KP$63,AN$3)&gt;0,HLOOKUP($BT662,Prisudvikling!$CC$7:$KP$63,AN$3),"")</f>
        <v/>
      </c>
      <c r="AO662" s="113" t="str">
        <f>IF(HLOOKUP($BT662,Prisudvikling!$CC$7:$KP$63,AO$3)&gt;0,HLOOKUP($BT662,Prisudvikling!$CC$7:$KP$63,AO$3),"")</f>
        <v xml:space="preserve"> </v>
      </c>
      <c r="AP662" s="113" t="str">
        <f>IF(HLOOKUP($BT662,Prisudvikling!$CC$7:$KP$63,AP$3)&gt;0,HLOOKUP($BT662,Prisudvikling!$CC$7:$KP$63,AP$3),"")</f>
        <v/>
      </c>
      <c r="AQ662" s="113" t="str">
        <f>IF(HLOOKUP($BT662,Prisudvikling!$CC$7:$KP$63,AQ$3)&gt;0,HLOOKUP($BT662,Prisudvikling!$CC$7:$KP$63,AQ$3),"")</f>
        <v/>
      </c>
      <c r="AR662" s="113" t="str">
        <f>IF(HLOOKUP($BT662,Prisudvikling!$CC$7:$KP$63,AR$3)&gt;0,HLOOKUP($BT662,Prisudvikling!$CC$7:$KP$63,AR$3),"")</f>
        <v xml:space="preserve"> </v>
      </c>
      <c r="AS662" s="113" t="str">
        <f>IF(HLOOKUP($BT662,Prisudvikling!$CC$7:$KP$63,AS$3)&gt;0,HLOOKUP($BT662,Prisudvikling!$CC$7:$KP$63,AS$3),"")</f>
        <v/>
      </c>
      <c r="AT662" s="113" t="str">
        <f>IF(HLOOKUP($BT662,Prisudvikling!$CC$7:$KP$63,AT$3)&gt;0,HLOOKUP($BT662,Prisudvikling!$CC$7:$KP$63,AT$3),"")</f>
        <v/>
      </c>
      <c r="AU662" s="113" t="str">
        <f>IF(HLOOKUP($BT662,Prisudvikling!$CC$7:$KP$63,AU$3)&gt;0,HLOOKUP($BT662,Prisudvikling!$CC$7:$KP$63,AU$3),"")</f>
        <v xml:space="preserve"> </v>
      </c>
      <c r="AV662" s="113" t="str">
        <f>IF(HLOOKUP($BT662,Prisudvikling!$CC$7:$KP$63,AV$3)&gt;0,HLOOKUP($BT662,Prisudvikling!$CC$7:$KP$63,AV$3),"")</f>
        <v/>
      </c>
      <c r="AW662" s="113" t="str">
        <f>IF(HLOOKUP($BT662,Prisudvikling!$CC$7:$KP$63,AW$3)&gt;0,HLOOKUP($BT662,Prisudvikling!$CC$7:$KP$63,AW$3),"")</f>
        <v/>
      </c>
      <c r="AX662" s="113" t="str">
        <f>IF(HLOOKUP($BT662,Prisudvikling!$CC$7:$KP$63,AX$3)&gt;0,HLOOKUP($BT662,Prisudvikling!$CC$7:$KP$63,AX$3),"")</f>
        <v xml:space="preserve"> </v>
      </c>
      <c r="BT662">
        <f t="shared" si="35"/>
        <v>339</v>
      </c>
    </row>
    <row r="663" spans="1:72" x14ac:dyDescent="0.2">
      <c r="A663" s="82">
        <f>IF(HLOOKUP($BT663,Prisudvikling!$CC$7:$KP$63,D$3)&gt;0,YEAR(C663),0)</f>
        <v>0</v>
      </c>
      <c r="B663" s="82">
        <f>IF(HLOOKUP($BT663,Prisudvikling!$CC$7:$KP$63,D$3)&gt;0,MONTH(C663),0)</f>
        <v>0</v>
      </c>
      <c r="C663" s="65" t="str">
        <f>IF(HLOOKUP($BT663,Prisudvikling!$CC$7:$KP$63,D$3)&gt;0,HLOOKUP($BT663,Prisudvikling!$CC$7:$KP$63,C$3),"")</f>
        <v/>
      </c>
      <c r="D663" s="105" t="str">
        <f>IF(HLOOKUP($BT663,Prisudvikling!$CC$7:$KP$63,D$3)&gt;0,HLOOKUP($BT663,Prisudvikling!$CC$7:$KP$63,D$3),"")</f>
        <v/>
      </c>
      <c r="E663" s="105" t="str">
        <f>IF(HLOOKUP($BT663,Prisudvikling!$CC$7:$KP$63,E$3)&gt;0,HLOOKUP($BT663,Prisudvikling!$CC$7:$KP$63,E$3),"")</f>
        <v/>
      </c>
      <c r="F663" s="105" t="str">
        <f>IF(HLOOKUP($BT663,Prisudvikling!$CC$7:$KP$63,F$3)&gt;0,HLOOKUP($BT663,Prisudvikling!$CC$7:$KP$63,F$3),"")</f>
        <v/>
      </c>
      <c r="G663" s="105" t="str">
        <f>IF(HLOOKUP($BT663,Prisudvikling!$CC$7:$KP$63,G$3)&gt;0,HLOOKUP($BT663,Prisudvikling!$CC$7:$KP$63,G$3),"")</f>
        <v/>
      </c>
      <c r="H663" s="105" t="str">
        <f>IF(HLOOKUP($BT663,Prisudvikling!$CC$7:$KP$63,H$3)&gt;0,HLOOKUP($BT663,Prisudvikling!$CC$7:$KP$63,H$3),"")</f>
        <v/>
      </c>
      <c r="I663" s="105" t="str">
        <f>IF(HLOOKUP($BT663,Prisudvikling!$CC$7:$KP$63,I$3)&gt;0,HLOOKUP($BT663,Prisudvikling!$CC$7:$KP$63,I$3),"")</f>
        <v/>
      </c>
      <c r="J663" s="105" t="str">
        <f>IF(HLOOKUP($BT663,Prisudvikling!$CC$7:$KP$63,J$3)&gt;0,HLOOKUP($BT663,Prisudvikling!$CC$7:$KP$63,J$3),"")</f>
        <v/>
      </c>
      <c r="K663" s="105" t="str">
        <f>IF(HLOOKUP($BT663,Prisudvikling!$CC$7:$KP$63,K$3)&gt;0,HLOOKUP($BT663,Prisudvikling!$CC$7:$KP$63,K$3),"")</f>
        <v/>
      </c>
      <c r="L663" s="105" t="str">
        <f>IF(HLOOKUP($BT663,Prisudvikling!$CC$7:$KP$63,L$3)&gt;0,HLOOKUP($BT663,Prisudvikling!$CC$7:$KP$63,L$3),"")</f>
        <v/>
      </c>
      <c r="M663" s="105" t="str">
        <f>IF(HLOOKUP($BT663,Prisudvikling!$CC$7:$KP$63,M$3)&gt;0,HLOOKUP($BT663,Prisudvikling!$CC$7:$KP$63,M$3),"")</f>
        <v/>
      </c>
      <c r="N663" s="105" t="str">
        <f>IF(HLOOKUP($BT663,Prisudvikling!$CC$7:$KP$63,N$3)&gt;0,HLOOKUP($BT663,Prisudvikling!$CC$7:$KP$63,N$3),"")</f>
        <v/>
      </c>
      <c r="O663" s="105" t="str">
        <f>IF(HLOOKUP($BT663,Prisudvikling!$CC$7:$KP$63,O$3)&gt;0,HLOOKUP($BT663,Prisudvikling!$CC$7:$KP$63,O$3),"")</f>
        <v/>
      </c>
      <c r="P663" s="105" t="str">
        <f>IF(HLOOKUP($BT663,Prisudvikling!$CC$7:$KP$63,P$3)&gt;0,HLOOKUP($BT663,Prisudvikling!$CC$7:$KP$63,P$3),"")</f>
        <v/>
      </c>
      <c r="Q663" s="105" t="str">
        <f>IF(HLOOKUP($BT663,Prisudvikling!$CC$7:$KP$63,Q$3)&gt;0,HLOOKUP($BT663,Prisudvikling!$CC$7:$KP$63,Q$3),"")</f>
        <v/>
      </c>
      <c r="R663" s="105" t="str">
        <f>IF(HLOOKUP($BT663,Prisudvikling!$CC$7:$KP$63,R$3)&gt;0,HLOOKUP($BT663,Prisudvikling!$CC$7:$KP$63,R$3),"")</f>
        <v/>
      </c>
      <c r="S663" s="105" t="str">
        <f>IF(HLOOKUP($BT663,Prisudvikling!$CC$7:$KP$63,S$3)&gt;0,HLOOKUP($BT663,Prisudvikling!$CC$7:$KP$63,S$3),"")</f>
        <v/>
      </c>
      <c r="T663" s="105" t="str">
        <f>IF(HLOOKUP($BT663,Prisudvikling!$CC$7:$KP$63,T$3)&gt;0,HLOOKUP($BT663,Prisudvikling!$CC$7:$KP$63,T$3),"")</f>
        <v/>
      </c>
      <c r="U663" s="105" t="str">
        <f>IF(HLOOKUP($BT663,Prisudvikling!$CC$7:$KP$63,U$3)&gt;0,HLOOKUP($BT663,Prisudvikling!$CC$7:$KP$63,U$3),"")</f>
        <v/>
      </c>
      <c r="V663" s="105" t="str">
        <f>IF(HLOOKUP($BT663,Prisudvikling!$CC$7:$KP$63,V$3)&gt;0,HLOOKUP($BT663,Prisudvikling!$CC$7:$KP$63,V$3),"")</f>
        <v/>
      </c>
      <c r="W663" s="105" t="str">
        <f>IF(HLOOKUP($BT663,Prisudvikling!$CC$7:$KP$63,W$3)&gt;0,HLOOKUP($BT663,Prisudvikling!$CC$7:$KP$63,W$3),"")</f>
        <v/>
      </c>
      <c r="X663" s="32" t="str">
        <f>IF(HLOOKUP($BT663,Prisudvikling!$CC$7:$KP$63,X$3)&gt;0,HLOOKUP($BT663,Prisudvikling!$CC$7:$KP$63,X$3),"")</f>
        <v/>
      </c>
      <c r="Y663" s="32" t="str">
        <f>IF(HLOOKUP($BT663,Prisudvikling!$CC$7:$KP$63,Y$3)&gt;0,HLOOKUP($BT663,Prisudvikling!$CC$7:$KP$63,Y$3),"")</f>
        <v/>
      </c>
      <c r="Z663" s="32" t="str">
        <f>IF(HLOOKUP($BT663,Prisudvikling!$CC$7:$KP$63,Z$3)&gt;0,HLOOKUP($BT663,Prisudvikling!$CC$7:$KP$63,Z$3),"")</f>
        <v/>
      </c>
      <c r="AA663" s="32" t="str">
        <f>IF(HLOOKUP($BT663,Prisudvikling!$CC$7:$KP$63,AA$3)&gt;0,HLOOKUP($BT663,Prisudvikling!$CC$7:$KP$63,AA$3),"")</f>
        <v/>
      </c>
      <c r="AB663" s="32" t="str">
        <f>IF(HLOOKUP($BT663,Prisudvikling!$CC$7:$KP$63,AB$3)&gt;0,HLOOKUP($BT663,Prisudvikling!$CC$7:$KP$63,AB$3),"")</f>
        <v/>
      </c>
      <c r="AC663" s="32" t="str">
        <f>IF(HLOOKUP($BT663,Prisudvikling!$CC$7:$KP$63,AC$3)&gt;0,HLOOKUP($BT663,Prisudvikling!$CC$7:$KP$63,AC$3),"")</f>
        <v/>
      </c>
      <c r="AD663" s="32" t="str">
        <f>IF(HLOOKUP($BT663,Prisudvikling!$CC$7:$KP$63,AD$3)&gt;0,HLOOKUP($BT663,Prisudvikling!$CC$7:$KP$63,AD$3),"")</f>
        <v/>
      </c>
      <c r="AE663" s="32" t="str">
        <f>IF(HLOOKUP($BT663,Prisudvikling!$CC$7:$KP$63,AE$3)&gt;0,HLOOKUP($BT663,Prisudvikling!$CC$7:$KP$63,AE$3),"")</f>
        <v/>
      </c>
      <c r="AF663" s="32" t="str">
        <f>IF(HLOOKUP($BT663,Prisudvikling!$CC$7:$KP$63,AF$3)&gt;0,HLOOKUP($BT663,Prisudvikling!$CC$7:$KP$63,AF$3),"")</f>
        <v xml:space="preserve"> </v>
      </c>
      <c r="AG663" s="32" t="str">
        <f>IF(HLOOKUP($BT663,Prisudvikling!$CC$7:$KP$63,AG$3)&gt;0,HLOOKUP($BT663,Prisudvikling!$CC$7:$KP$63,AG$3),"")</f>
        <v xml:space="preserve"> </v>
      </c>
      <c r="AH663" s="32" t="str">
        <f>IF(HLOOKUP($BT663,Prisudvikling!$CC$7:$KP$63,AH$3)&gt;0,HLOOKUP($BT663,Prisudvikling!$CC$7:$KP$63,AH$3),"")</f>
        <v xml:space="preserve"> </v>
      </c>
      <c r="AI663" s="32" t="str">
        <f>IF(HLOOKUP($BT663,Prisudvikling!$CC$7:$KP$63,AI$3)&gt;0,HLOOKUP($BT663,Prisudvikling!$CC$7:$KP$63,AI$3),"")</f>
        <v xml:space="preserve"> </v>
      </c>
      <c r="AJ663" s="32" t="str">
        <f>IF(HLOOKUP($BT663,Prisudvikling!$CC$7:$KP$63,AJ$3)&gt;0,HLOOKUP($BT663,Prisudvikling!$CC$7:$KP$63,AJ$3),"")</f>
        <v xml:space="preserve"> </v>
      </c>
      <c r="AK663" s="32" t="str">
        <f>IF(HLOOKUP($BT663,Prisudvikling!$CC$7:$KP$63,AK$3)&gt;0,HLOOKUP($BT663,Prisudvikling!$CC$7:$KP$63,AK$3),"")</f>
        <v xml:space="preserve"> </v>
      </c>
      <c r="AL663" s="32" t="str">
        <f>IF(HLOOKUP($BT663,Prisudvikling!$CC$7:$KP$63,AL$3)&gt;0,HLOOKUP($BT663,Prisudvikling!$CC$7:$KP$63,AL$3),"")</f>
        <v/>
      </c>
      <c r="AM663" s="32" t="str">
        <f>IF(HLOOKUP($BT663,Prisudvikling!$CC$7:$KP$63,AM$3)&gt;0,HLOOKUP($BT663,Prisudvikling!$CC$7:$KP$63,AM$3),"")</f>
        <v/>
      </c>
      <c r="AN663" s="113" t="str">
        <f>IF(HLOOKUP($BT663,Prisudvikling!$CC$7:$KP$63,AN$3)&gt;0,HLOOKUP($BT663,Prisudvikling!$CC$7:$KP$63,AN$3),"")</f>
        <v/>
      </c>
      <c r="AO663" s="113" t="str">
        <f>IF(HLOOKUP($BT663,Prisudvikling!$CC$7:$KP$63,AO$3)&gt;0,HLOOKUP($BT663,Prisudvikling!$CC$7:$KP$63,AO$3),"")</f>
        <v xml:space="preserve"> </v>
      </c>
      <c r="AP663" s="113" t="str">
        <f>IF(HLOOKUP($BT663,Prisudvikling!$CC$7:$KP$63,AP$3)&gt;0,HLOOKUP($BT663,Prisudvikling!$CC$7:$KP$63,AP$3),"")</f>
        <v/>
      </c>
      <c r="AQ663" s="113" t="str">
        <f>IF(HLOOKUP($BT663,Prisudvikling!$CC$7:$KP$63,AQ$3)&gt;0,HLOOKUP($BT663,Prisudvikling!$CC$7:$KP$63,AQ$3),"")</f>
        <v/>
      </c>
      <c r="AR663" s="113" t="str">
        <f>IF(HLOOKUP($BT663,Prisudvikling!$CC$7:$KP$63,AR$3)&gt;0,HLOOKUP($BT663,Prisudvikling!$CC$7:$KP$63,AR$3),"")</f>
        <v xml:space="preserve"> </v>
      </c>
      <c r="AS663" s="113" t="str">
        <f>IF(HLOOKUP($BT663,Prisudvikling!$CC$7:$KP$63,AS$3)&gt;0,HLOOKUP($BT663,Prisudvikling!$CC$7:$KP$63,AS$3),"")</f>
        <v/>
      </c>
      <c r="AT663" s="113" t="str">
        <f>IF(HLOOKUP($BT663,Prisudvikling!$CC$7:$KP$63,AT$3)&gt;0,HLOOKUP($BT663,Prisudvikling!$CC$7:$KP$63,AT$3),"")</f>
        <v/>
      </c>
      <c r="AU663" s="113" t="str">
        <f>IF(HLOOKUP($BT663,Prisudvikling!$CC$7:$KP$63,AU$3)&gt;0,HLOOKUP($BT663,Prisudvikling!$CC$7:$KP$63,AU$3),"")</f>
        <v xml:space="preserve"> </v>
      </c>
      <c r="AV663" s="113" t="str">
        <f>IF(HLOOKUP($BT663,Prisudvikling!$CC$7:$KP$63,AV$3)&gt;0,HLOOKUP($BT663,Prisudvikling!$CC$7:$KP$63,AV$3),"")</f>
        <v/>
      </c>
      <c r="AW663" s="113" t="str">
        <f>IF(HLOOKUP($BT663,Prisudvikling!$CC$7:$KP$63,AW$3)&gt;0,HLOOKUP($BT663,Prisudvikling!$CC$7:$KP$63,AW$3),"")</f>
        <v/>
      </c>
      <c r="AX663" s="113" t="str">
        <f>IF(HLOOKUP($BT663,Prisudvikling!$CC$7:$KP$63,AX$3)&gt;0,HLOOKUP($BT663,Prisudvikling!$CC$7:$KP$63,AX$3),"")</f>
        <v xml:space="preserve"> </v>
      </c>
      <c r="BT663">
        <f t="shared" si="35"/>
        <v>340</v>
      </c>
    </row>
    <row r="664" spans="1:72" x14ac:dyDescent="0.2">
      <c r="A664" s="82">
        <f>IF(HLOOKUP($BT664,Prisudvikling!$CC$7:$KP$63,D$3)&gt;0,YEAR(C664),0)</f>
        <v>0</v>
      </c>
      <c r="B664" s="82">
        <f>IF(HLOOKUP($BT664,Prisudvikling!$CC$7:$KP$63,D$3)&gt;0,MONTH(C664),0)</f>
        <v>0</v>
      </c>
      <c r="C664" s="65" t="str">
        <f>IF(HLOOKUP($BT664,Prisudvikling!$CC$7:$KP$63,D$3)&gt;0,HLOOKUP($BT664,Prisudvikling!$CC$7:$KP$63,C$3),"")</f>
        <v/>
      </c>
      <c r="D664" s="105" t="str">
        <f>IF(HLOOKUP($BT664,Prisudvikling!$CC$7:$KP$63,D$3)&gt;0,HLOOKUP($BT664,Prisudvikling!$CC$7:$KP$63,D$3),"")</f>
        <v/>
      </c>
      <c r="E664" s="105" t="str">
        <f>IF(HLOOKUP($BT664,Prisudvikling!$CC$7:$KP$63,E$3)&gt;0,HLOOKUP($BT664,Prisudvikling!$CC$7:$KP$63,E$3),"")</f>
        <v/>
      </c>
      <c r="F664" s="105" t="str">
        <f>IF(HLOOKUP($BT664,Prisudvikling!$CC$7:$KP$63,F$3)&gt;0,HLOOKUP($BT664,Prisudvikling!$CC$7:$KP$63,F$3),"")</f>
        <v/>
      </c>
      <c r="G664" s="105" t="str">
        <f>IF(HLOOKUP($BT664,Prisudvikling!$CC$7:$KP$63,G$3)&gt;0,HLOOKUP($BT664,Prisudvikling!$CC$7:$KP$63,G$3),"")</f>
        <v/>
      </c>
      <c r="H664" s="105" t="str">
        <f>IF(HLOOKUP($BT664,Prisudvikling!$CC$7:$KP$63,H$3)&gt;0,HLOOKUP($BT664,Prisudvikling!$CC$7:$KP$63,H$3),"")</f>
        <v/>
      </c>
      <c r="I664" s="105" t="str">
        <f>IF(HLOOKUP($BT664,Prisudvikling!$CC$7:$KP$63,I$3)&gt;0,HLOOKUP($BT664,Prisudvikling!$CC$7:$KP$63,I$3),"")</f>
        <v/>
      </c>
      <c r="J664" s="105" t="str">
        <f>IF(HLOOKUP($BT664,Prisudvikling!$CC$7:$KP$63,J$3)&gt;0,HLOOKUP($BT664,Prisudvikling!$CC$7:$KP$63,J$3),"")</f>
        <v/>
      </c>
      <c r="K664" s="105" t="str">
        <f>IF(HLOOKUP($BT664,Prisudvikling!$CC$7:$KP$63,K$3)&gt;0,HLOOKUP($BT664,Prisudvikling!$CC$7:$KP$63,K$3),"")</f>
        <v/>
      </c>
      <c r="L664" s="105" t="str">
        <f>IF(HLOOKUP($BT664,Prisudvikling!$CC$7:$KP$63,L$3)&gt;0,HLOOKUP($BT664,Prisudvikling!$CC$7:$KP$63,L$3),"")</f>
        <v/>
      </c>
      <c r="M664" s="105" t="str">
        <f>IF(HLOOKUP($BT664,Prisudvikling!$CC$7:$KP$63,M$3)&gt;0,HLOOKUP($BT664,Prisudvikling!$CC$7:$KP$63,M$3),"")</f>
        <v/>
      </c>
      <c r="N664" s="105" t="str">
        <f>IF(HLOOKUP($BT664,Prisudvikling!$CC$7:$KP$63,N$3)&gt;0,HLOOKUP($BT664,Prisudvikling!$CC$7:$KP$63,N$3),"")</f>
        <v/>
      </c>
      <c r="O664" s="105" t="str">
        <f>IF(HLOOKUP($BT664,Prisudvikling!$CC$7:$KP$63,O$3)&gt;0,HLOOKUP($BT664,Prisudvikling!$CC$7:$KP$63,O$3),"")</f>
        <v/>
      </c>
      <c r="P664" s="105" t="str">
        <f>IF(HLOOKUP($BT664,Prisudvikling!$CC$7:$KP$63,P$3)&gt;0,HLOOKUP($BT664,Prisudvikling!$CC$7:$KP$63,P$3),"")</f>
        <v/>
      </c>
      <c r="Q664" s="105" t="str">
        <f>IF(HLOOKUP($BT664,Prisudvikling!$CC$7:$KP$63,Q$3)&gt;0,HLOOKUP($BT664,Prisudvikling!$CC$7:$KP$63,Q$3),"")</f>
        <v/>
      </c>
      <c r="R664" s="105" t="str">
        <f>IF(HLOOKUP($BT664,Prisudvikling!$CC$7:$KP$63,R$3)&gt;0,HLOOKUP($BT664,Prisudvikling!$CC$7:$KP$63,R$3),"")</f>
        <v/>
      </c>
      <c r="S664" s="105" t="str">
        <f>IF(HLOOKUP($BT664,Prisudvikling!$CC$7:$KP$63,S$3)&gt;0,HLOOKUP($BT664,Prisudvikling!$CC$7:$KP$63,S$3),"")</f>
        <v/>
      </c>
      <c r="T664" s="105" t="str">
        <f>IF(HLOOKUP($BT664,Prisudvikling!$CC$7:$KP$63,T$3)&gt;0,HLOOKUP($BT664,Prisudvikling!$CC$7:$KP$63,T$3),"")</f>
        <v/>
      </c>
      <c r="U664" s="105" t="str">
        <f>IF(HLOOKUP($BT664,Prisudvikling!$CC$7:$KP$63,U$3)&gt;0,HLOOKUP($BT664,Prisudvikling!$CC$7:$KP$63,U$3),"")</f>
        <v/>
      </c>
      <c r="V664" s="105" t="str">
        <f>IF(HLOOKUP($BT664,Prisudvikling!$CC$7:$KP$63,V$3)&gt;0,HLOOKUP($BT664,Prisudvikling!$CC$7:$KP$63,V$3),"")</f>
        <v/>
      </c>
      <c r="W664" s="105" t="str">
        <f>IF(HLOOKUP($BT664,Prisudvikling!$CC$7:$KP$63,W$3)&gt;0,HLOOKUP($BT664,Prisudvikling!$CC$7:$KP$63,W$3),"")</f>
        <v/>
      </c>
      <c r="X664" s="32" t="str">
        <f>IF(HLOOKUP($BT664,Prisudvikling!$CC$7:$KP$63,X$3)&gt;0,HLOOKUP($BT664,Prisudvikling!$CC$7:$KP$63,X$3),"")</f>
        <v/>
      </c>
      <c r="Y664" s="32" t="str">
        <f>IF(HLOOKUP($BT664,Prisudvikling!$CC$7:$KP$63,Y$3)&gt;0,HLOOKUP($BT664,Prisudvikling!$CC$7:$KP$63,Y$3),"")</f>
        <v/>
      </c>
      <c r="Z664" s="32" t="str">
        <f>IF(HLOOKUP($BT664,Prisudvikling!$CC$7:$KP$63,Z$3)&gt;0,HLOOKUP($BT664,Prisudvikling!$CC$7:$KP$63,Z$3),"")</f>
        <v/>
      </c>
      <c r="AA664" s="32" t="str">
        <f>IF(HLOOKUP($BT664,Prisudvikling!$CC$7:$KP$63,AA$3)&gt;0,HLOOKUP($BT664,Prisudvikling!$CC$7:$KP$63,AA$3),"")</f>
        <v/>
      </c>
      <c r="AB664" s="32" t="str">
        <f>IF(HLOOKUP($BT664,Prisudvikling!$CC$7:$KP$63,AB$3)&gt;0,HLOOKUP($BT664,Prisudvikling!$CC$7:$KP$63,AB$3),"")</f>
        <v/>
      </c>
      <c r="AC664" s="32" t="str">
        <f>IF(HLOOKUP($BT664,Prisudvikling!$CC$7:$KP$63,AC$3)&gt;0,HLOOKUP($BT664,Prisudvikling!$CC$7:$KP$63,AC$3),"")</f>
        <v/>
      </c>
      <c r="AD664" s="32" t="str">
        <f>IF(HLOOKUP($BT664,Prisudvikling!$CC$7:$KP$63,AD$3)&gt;0,HLOOKUP($BT664,Prisudvikling!$CC$7:$KP$63,AD$3),"")</f>
        <v/>
      </c>
      <c r="AE664" s="32" t="str">
        <f>IF(HLOOKUP($BT664,Prisudvikling!$CC$7:$KP$63,AE$3)&gt;0,HLOOKUP($BT664,Prisudvikling!$CC$7:$KP$63,AE$3),"")</f>
        <v/>
      </c>
      <c r="AF664" s="32" t="str">
        <f>IF(HLOOKUP($BT664,Prisudvikling!$CC$7:$KP$63,AF$3)&gt;0,HLOOKUP($BT664,Prisudvikling!$CC$7:$KP$63,AF$3),"")</f>
        <v xml:space="preserve"> </v>
      </c>
      <c r="AG664" s="32" t="str">
        <f>IF(HLOOKUP($BT664,Prisudvikling!$CC$7:$KP$63,AG$3)&gt;0,HLOOKUP($BT664,Prisudvikling!$CC$7:$KP$63,AG$3),"")</f>
        <v xml:space="preserve"> </v>
      </c>
      <c r="AH664" s="32" t="str">
        <f>IF(HLOOKUP($BT664,Prisudvikling!$CC$7:$KP$63,AH$3)&gt;0,HLOOKUP($BT664,Prisudvikling!$CC$7:$KP$63,AH$3),"")</f>
        <v xml:space="preserve"> </v>
      </c>
      <c r="AI664" s="32" t="str">
        <f>IF(HLOOKUP($BT664,Prisudvikling!$CC$7:$KP$63,AI$3)&gt;0,HLOOKUP($BT664,Prisudvikling!$CC$7:$KP$63,AI$3),"")</f>
        <v xml:space="preserve"> </v>
      </c>
      <c r="AJ664" s="32" t="str">
        <f>IF(HLOOKUP($BT664,Prisudvikling!$CC$7:$KP$63,AJ$3)&gt;0,HLOOKUP($BT664,Prisudvikling!$CC$7:$KP$63,AJ$3),"")</f>
        <v xml:space="preserve"> </v>
      </c>
      <c r="AK664" s="32" t="str">
        <f>IF(HLOOKUP($BT664,Prisudvikling!$CC$7:$KP$63,AK$3)&gt;0,HLOOKUP($BT664,Prisudvikling!$CC$7:$KP$63,AK$3),"")</f>
        <v xml:space="preserve"> </v>
      </c>
      <c r="AL664" s="32" t="str">
        <f>IF(HLOOKUP($BT664,Prisudvikling!$CC$7:$KP$63,AL$3)&gt;0,HLOOKUP($BT664,Prisudvikling!$CC$7:$KP$63,AL$3),"")</f>
        <v/>
      </c>
      <c r="AM664" s="32" t="str">
        <f>IF(HLOOKUP($BT664,Prisudvikling!$CC$7:$KP$63,AM$3)&gt;0,HLOOKUP($BT664,Prisudvikling!$CC$7:$KP$63,AM$3),"")</f>
        <v/>
      </c>
      <c r="AN664" s="113" t="str">
        <f>IF(HLOOKUP($BT664,Prisudvikling!$CC$7:$KP$63,AN$3)&gt;0,HLOOKUP($BT664,Prisudvikling!$CC$7:$KP$63,AN$3),"")</f>
        <v/>
      </c>
      <c r="AO664" s="113" t="str">
        <f>IF(HLOOKUP($BT664,Prisudvikling!$CC$7:$KP$63,AO$3)&gt;0,HLOOKUP($BT664,Prisudvikling!$CC$7:$KP$63,AO$3),"")</f>
        <v xml:space="preserve"> </v>
      </c>
      <c r="AP664" s="113" t="str">
        <f>IF(HLOOKUP($BT664,Prisudvikling!$CC$7:$KP$63,AP$3)&gt;0,HLOOKUP($BT664,Prisudvikling!$CC$7:$KP$63,AP$3),"")</f>
        <v/>
      </c>
      <c r="AQ664" s="113" t="str">
        <f>IF(HLOOKUP($BT664,Prisudvikling!$CC$7:$KP$63,AQ$3)&gt;0,HLOOKUP($BT664,Prisudvikling!$CC$7:$KP$63,AQ$3),"")</f>
        <v/>
      </c>
      <c r="AR664" s="113" t="str">
        <f>IF(HLOOKUP($BT664,Prisudvikling!$CC$7:$KP$63,AR$3)&gt;0,HLOOKUP($BT664,Prisudvikling!$CC$7:$KP$63,AR$3),"")</f>
        <v xml:space="preserve"> </v>
      </c>
      <c r="AS664" s="113" t="str">
        <f>IF(HLOOKUP($BT664,Prisudvikling!$CC$7:$KP$63,AS$3)&gt;0,HLOOKUP($BT664,Prisudvikling!$CC$7:$KP$63,AS$3),"")</f>
        <v/>
      </c>
      <c r="AT664" s="113" t="str">
        <f>IF(HLOOKUP($BT664,Prisudvikling!$CC$7:$KP$63,AT$3)&gt;0,HLOOKUP($BT664,Prisudvikling!$CC$7:$KP$63,AT$3),"")</f>
        <v/>
      </c>
      <c r="AU664" s="113" t="str">
        <f>IF(HLOOKUP($BT664,Prisudvikling!$CC$7:$KP$63,AU$3)&gt;0,HLOOKUP($BT664,Prisudvikling!$CC$7:$KP$63,AU$3),"")</f>
        <v xml:space="preserve"> </v>
      </c>
      <c r="AV664" s="113" t="str">
        <f>IF(HLOOKUP($BT664,Prisudvikling!$CC$7:$KP$63,AV$3)&gt;0,HLOOKUP($BT664,Prisudvikling!$CC$7:$KP$63,AV$3),"")</f>
        <v/>
      </c>
      <c r="AW664" s="113" t="str">
        <f>IF(HLOOKUP($BT664,Prisudvikling!$CC$7:$KP$63,AW$3)&gt;0,HLOOKUP($BT664,Prisudvikling!$CC$7:$KP$63,AW$3),"")</f>
        <v/>
      </c>
      <c r="AX664" s="113" t="str">
        <f>IF(HLOOKUP($BT664,Prisudvikling!$CC$7:$KP$63,AX$3)&gt;0,HLOOKUP($BT664,Prisudvikling!$CC$7:$KP$63,AX$3),"")</f>
        <v xml:space="preserve"> </v>
      </c>
      <c r="BT664">
        <f t="shared" si="35"/>
        <v>341</v>
      </c>
    </row>
    <row r="665" spans="1:72" x14ac:dyDescent="0.2">
      <c r="A665" s="82">
        <f>IF(HLOOKUP($BT665,Prisudvikling!$CC$7:$KP$63,D$3)&gt;0,YEAR(C665),0)</f>
        <v>0</v>
      </c>
      <c r="B665" s="82">
        <f>IF(HLOOKUP($BT665,Prisudvikling!$CC$7:$KP$63,D$3)&gt;0,MONTH(C665),0)</f>
        <v>0</v>
      </c>
      <c r="C665" s="65" t="str">
        <f>IF(HLOOKUP($BT665,Prisudvikling!$CC$7:$KP$63,D$3)&gt;0,HLOOKUP($BT665,Prisudvikling!$CC$7:$KP$63,C$3),"")</f>
        <v/>
      </c>
      <c r="D665" s="105" t="str">
        <f>IF(HLOOKUP($BT665,Prisudvikling!$CC$7:$KP$63,D$3)&gt;0,HLOOKUP($BT665,Prisudvikling!$CC$7:$KP$63,D$3),"")</f>
        <v/>
      </c>
      <c r="E665" s="105" t="str">
        <f>IF(HLOOKUP($BT665,Prisudvikling!$CC$7:$KP$63,E$3)&gt;0,HLOOKUP($BT665,Prisudvikling!$CC$7:$KP$63,E$3),"")</f>
        <v/>
      </c>
      <c r="F665" s="105" t="str">
        <f>IF(HLOOKUP($BT665,Prisudvikling!$CC$7:$KP$63,F$3)&gt;0,HLOOKUP($BT665,Prisudvikling!$CC$7:$KP$63,F$3),"")</f>
        <v/>
      </c>
      <c r="G665" s="105" t="str">
        <f>IF(HLOOKUP($BT665,Prisudvikling!$CC$7:$KP$63,G$3)&gt;0,HLOOKUP($BT665,Prisudvikling!$CC$7:$KP$63,G$3),"")</f>
        <v/>
      </c>
      <c r="H665" s="105" t="str">
        <f>IF(HLOOKUP($BT665,Prisudvikling!$CC$7:$KP$63,H$3)&gt;0,HLOOKUP($BT665,Prisudvikling!$CC$7:$KP$63,H$3),"")</f>
        <v/>
      </c>
      <c r="I665" s="105" t="str">
        <f>IF(HLOOKUP($BT665,Prisudvikling!$CC$7:$KP$63,I$3)&gt;0,HLOOKUP($BT665,Prisudvikling!$CC$7:$KP$63,I$3),"")</f>
        <v/>
      </c>
      <c r="J665" s="105" t="str">
        <f>IF(HLOOKUP($BT665,Prisudvikling!$CC$7:$KP$63,J$3)&gt;0,HLOOKUP($BT665,Prisudvikling!$CC$7:$KP$63,J$3),"")</f>
        <v/>
      </c>
      <c r="K665" s="105" t="str">
        <f>IF(HLOOKUP($BT665,Prisudvikling!$CC$7:$KP$63,K$3)&gt;0,HLOOKUP($BT665,Prisudvikling!$CC$7:$KP$63,K$3),"")</f>
        <v/>
      </c>
      <c r="L665" s="105" t="str">
        <f>IF(HLOOKUP($BT665,Prisudvikling!$CC$7:$KP$63,L$3)&gt;0,HLOOKUP($BT665,Prisudvikling!$CC$7:$KP$63,L$3),"")</f>
        <v/>
      </c>
      <c r="M665" s="105" t="str">
        <f>IF(HLOOKUP($BT665,Prisudvikling!$CC$7:$KP$63,M$3)&gt;0,HLOOKUP($BT665,Prisudvikling!$CC$7:$KP$63,M$3),"")</f>
        <v/>
      </c>
      <c r="N665" s="105" t="str">
        <f>IF(HLOOKUP($BT665,Prisudvikling!$CC$7:$KP$63,N$3)&gt;0,HLOOKUP($BT665,Prisudvikling!$CC$7:$KP$63,N$3),"")</f>
        <v/>
      </c>
      <c r="O665" s="105" t="str">
        <f>IF(HLOOKUP($BT665,Prisudvikling!$CC$7:$KP$63,O$3)&gt;0,HLOOKUP($BT665,Prisudvikling!$CC$7:$KP$63,O$3),"")</f>
        <v/>
      </c>
      <c r="P665" s="105" t="str">
        <f>IF(HLOOKUP($BT665,Prisudvikling!$CC$7:$KP$63,P$3)&gt;0,HLOOKUP($BT665,Prisudvikling!$CC$7:$KP$63,P$3),"")</f>
        <v/>
      </c>
      <c r="Q665" s="105" t="str">
        <f>IF(HLOOKUP($BT665,Prisudvikling!$CC$7:$KP$63,Q$3)&gt;0,HLOOKUP($BT665,Prisudvikling!$CC$7:$KP$63,Q$3),"")</f>
        <v/>
      </c>
      <c r="R665" s="105" t="str">
        <f>IF(HLOOKUP($BT665,Prisudvikling!$CC$7:$KP$63,R$3)&gt;0,HLOOKUP($BT665,Prisudvikling!$CC$7:$KP$63,R$3),"")</f>
        <v/>
      </c>
      <c r="S665" s="105" t="str">
        <f>IF(HLOOKUP($BT665,Prisudvikling!$CC$7:$KP$63,S$3)&gt;0,HLOOKUP($BT665,Prisudvikling!$CC$7:$KP$63,S$3),"")</f>
        <v/>
      </c>
      <c r="T665" s="105" t="str">
        <f>IF(HLOOKUP($BT665,Prisudvikling!$CC$7:$KP$63,T$3)&gt;0,HLOOKUP($BT665,Prisudvikling!$CC$7:$KP$63,T$3),"")</f>
        <v/>
      </c>
      <c r="U665" s="105" t="str">
        <f>IF(HLOOKUP($BT665,Prisudvikling!$CC$7:$KP$63,U$3)&gt;0,HLOOKUP($BT665,Prisudvikling!$CC$7:$KP$63,U$3),"")</f>
        <v/>
      </c>
      <c r="V665" s="105" t="str">
        <f>IF(HLOOKUP($BT665,Prisudvikling!$CC$7:$KP$63,V$3)&gt;0,HLOOKUP($BT665,Prisudvikling!$CC$7:$KP$63,V$3),"")</f>
        <v/>
      </c>
      <c r="W665" s="105" t="str">
        <f>IF(HLOOKUP($BT665,Prisudvikling!$CC$7:$KP$63,W$3)&gt;0,HLOOKUP($BT665,Prisudvikling!$CC$7:$KP$63,W$3),"")</f>
        <v/>
      </c>
      <c r="X665" s="32" t="str">
        <f>IF(HLOOKUP($BT665,Prisudvikling!$CC$7:$KP$63,X$3)&gt;0,HLOOKUP($BT665,Prisudvikling!$CC$7:$KP$63,X$3),"")</f>
        <v/>
      </c>
      <c r="Y665" s="32" t="str">
        <f>IF(HLOOKUP($BT665,Prisudvikling!$CC$7:$KP$63,Y$3)&gt;0,HLOOKUP($BT665,Prisudvikling!$CC$7:$KP$63,Y$3),"")</f>
        <v/>
      </c>
      <c r="Z665" s="32" t="str">
        <f>IF(HLOOKUP($BT665,Prisudvikling!$CC$7:$KP$63,Z$3)&gt;0,HLOOKUP($BT665,Prisudvikling!$CC$7:$KP$63,Z$3),"")</f>
        <v/>
      </c>
      <c r="AA665" s="32" t="str">
        <f>IF(HLOOKUP($BT665,Prisudvikling!$CC$7:$KP$63,AA$3)&gt;0,HLOOKUP($BT665,Prisudvikling!$CC$7:$KP$63,AA$3),"")</f>
        <v/>
      </c>
      <c r="AB665" s="32" t="str">
        <f>IF(HLOOKUP($BT665,Prisudvikling!$CC$7:$KP$63,AB$3)&gt;0,HLOOKUP($BT665,Prisudvikling!$CC$7:$KP$63,AB$3),"")</f>
        <v/>
      </c>
      <c r="AC665" s="32" t="str">
        <f>IF(HLOOKUP($BT665,Prisudvikling!$CC$7:$KP$63,AC$3)&gt;0,HLOOKUP($BT665,Prisudvikling!$CC$7:$KP$63,AC$3),"")</f>
        <v/>
      </c>
      <c r="AD665" s="32" t="str">
        <f>IF(HLOOKUP($BT665,Prisudvikling!$CC$7:$KP$63,AD$3)&gt;0,HLOOKUP($BT665,Prisudvikling!$CC$7:$KP$63,AD$3),"")</f>
        <v/>
      </c>
      <c r="AE665" s="32" t="str">
        <f>IF(HLOOKUP($BT665,Prisudvikling!$CC$7:$KP$63,AE$3)&gt;0,HLOOKUP($BT665,Prisudvikling!$CC$7:$KP$63,AE$3),"")</f>
        <v/>
      </c>
      <c r="AF665" s="32" t="str">
        <f>IF(HLOOKUP($BT665,Prisudvikling!$CC$7:$KP$63,AF$3)&gt;0,HLOOKUP($BT665,Prisudvikling!$CC$7:$KP$63,AF$3),"")</f>
        <v xml:space="preserve"> </v>
      </c>
      <c r="AG665" s="32" t="str">
        <f>IF(HLOOKUP($BT665,Prisudvikling!$CC$7:$KP$63,AG$3)&gt;0,HLOOKUP($BT665,Prisudvikling!$CC$7:$KP$63,AG$3),"")</f>
        <v xml:space="preserve"> </v>
      </c>
      <c r="AH665" s="32" t="str">
        <f>IF(HLOOKUP($BT665,Prisudvikling!$CC$7:$KP$63,AH$3)&gt;0,HLOOKUP($BT665,Prisudvikling!$CC$7:$KP$63,AH$3),"")</f>
        <v xml:space="preserve"> </v>
      </c>
      <c r="AI665" s="32" t="str">
        <f>IF(HLOOKUP($BT665,Prisudvikling!$CC$7:$KP$63,AI$3)&gt;0,HLOOKUP($BT665,Prisudvikling!$CC$7:$KP$63,AI$3),"")</f>
        <v xml:space="preserve"> </v>
      </c>
      <c r="AJ665" s="32" t="str">
        <f>IF(HLOOKUP($BT665,Prisudvikling!$CC$7:$KP$63,AJ$3)&gt;0,HLOOKUP($BT665,Prisudvikling!$CC$7:$KP$63,AJ$3),"")</f>
        <v xml:space="preserve"> </v>
      </c>
      <c r="AK665" s="32" t="str">
        <f>IF(HLOOKUP($BT665,Prisudvikling!$CC$7:$KP$63,AK$3)&gt;0,HLOOKUP($BT665,Prisudvikling!$CC$7:$KP$63,AK$3),"")</f>
        <v xml:space="preserve"> </v>
      </c>
      <c r="AL665" s="32" t="str">
        <f>IF(HLOOKUP($BT665,Prisudvikling!$CC$7:$KP$63,AL$3)&gt;0,HLOOKUP($BT665,Prisudvikling!$CC$7:$KP$63,AL$3),"")</f>
        <v/>
      </c>
      <c r="AM665" s="32" t="str">
        <f>IF(HLOOKUP($BT665,Prisudvikling!$CC$7:$KP$63,AM$3)&gt;0,HLOOKUP($BT665,Prisudvikling!$CC$7:$KP$63,AM$3),"")</f>
        <v/>
      </c>
      <c r="AN665" s="113" t="str">
        <f>IF(HLOOKUP($BT665,Prisudvikling!$CC$7:$KP$63,AN$3)&gt;0,HLOOKUP($BT665,Prisudvikling!$CC$7:$KP$63,AN$3),"")</f>
        <v/>
      </c>
      <c r="AO665" s="113" t="str">
        <f>IF(HLOOKUP($BT665,Prisudvikling!$CC$7:$KP$63,AO$3)&gt;0,HLOOKUP($BT665,Prisudvikling!$CC$7:$KP$63,AO$3),"")</f>
        <v xml:space="preserve"> </v>
      </c>
      <c r="AP665" s="113" t="str">
        <f>IF(HLOOKUP($BT665,Prisudvikling!$CC$7:$KP$63,AP$3)&gt;0,HLOOKUP($BT665,Prisudvikling!$CC$7:$KP$63,AP$3),"")</f>
        <v/>
      </c>
      <c r="AQ665" s="113" t="str">
        <f>IF(HLOOKUP($BT665,Prisudvikling!$CC$7:$KP$63,AQ$3)&gt;0,HLOOKUP($BT665,Prisudvikling!$CC$7:$KP$63,AQ$3),"")</f>
        <v/>
      </c>
      <c r="AR665" s="113" t="str">
        <f>IF(HLOOKUP($BT665,Prisudvikling!$CC$7:$KP$63,AR$3)&gt;0,HLOOKUP($BT665,Prisudvikling!$CC$7:$KP$63,AR$3),"")</f>
        <v xml:space="preserve"> </v>
      </c>
      <c r="AS665" s="113" t="str">
        <f>IF(HLOOKUP($BT665,Prisudvikling!$CC$7:$KP$63,AS$3)&gt;0,HLOOKUP($BT665,Prisudvikling!$CC$7:$KP$63,AS$3),"")</f>
        <v/>
      </c>
      <c r="AT665" s="113" t="str">
        <f>IF(HLOOKUP($BT665,Prisudvikling!$CC$7:$KP$63,AT$3)&gt;0,HLOOKUP($BT665,Prisudvikling!$CC$7:$KP$63,AT$3),"")</f>
        <v/>
      </c>
      <c r="AU665" s="113" t="str">
        <f>IF(HLOOKUP($BT665,Prisudvikling!$CC$7:$KP$63,AU$3)&gt;0,HLOOKUP($BT665,Prisudvikling!$CC$7:$KP$63,AU$3),"")</f>
        <v xml:space="preserve"> </v>
      </c>
      <c r="AV665" s="113" t="str">
        <f>IF(HLOOKUP($BT665,Prisudvikling!$CC$7:$KP$63,AV$3)&gt;0,HLOOKUP($BT665,Prisudvikling!$CC$7:$KP$63,AV$3),"")</f>
        <v/>
      </c>
      <c r="AW665" s="113" t="str">
        <f>IF(HLOOKUP($BT665,Prisudvikling!$CC$7:$KP$63,AW$3)&gt;0,HLOOKUP($BT665,Prisudvikling!$CC$7:$KP$63,AW$3),"")</f>
        <v/>
      </c>
      <c r="AX665" s="113" t="str">
        <f>IF(HLOOKUP($BT665,Prisudvikling!$CC$7:$KP$63,AX$3)&gt;0,HLOOKUP($BT665,Prisudvikling!$CC$7:$KP$63,AX$3),"")</f>
        <v xml:space="preserve"> </v>
      </c>
      <c r="BT665">
        <f t="shared" si="35"/>
        <v>342</v>
      </c>
    </row>
    <row r="666" spans="1:72" x14ac:dyDescent="0.2">
      <c r="A666" s="82">
        <f>IF(HLOOKUP($BT666,Prisudvikling!$CC$7:$KP$63,D$3)&gt;0,YEAR(C666),0)</f>
        <v>0</v>
      </c>
      <c r="B666" s="82">
        <f>IF(HLOOKUP($BT666,Prisudvikling!$CC$7:$KP$63,D$3)&gt;0,MONTH(C666),0)</f>
        <v>0</v>
      </c>
      <c r="C666" s="65" t="str">
        <f>IF(HLOOKUP($BT666,Prisudvikling!$CC$7:$KP$63,D$3)&gt;0,HLOOKUP($BT666,Prisudvikling!$CC$7:$KP$63,C$3),"")</f>
        <v/>
      </c>
      <c r="D666" s="105" t="str">
        <f>IF(HLOOKUP($BT666,Prisudvikling!$CC$7:$KP$63,D$3)&gt;0,HLOOKUP($BT666,Prisudvikling!$CC$7:$KP$63,D$3),"")</f>
        <v/>
      </c>
      <c r="E666" s="105" t="str">
        <f>IF(HLOOKUP($BT666,Prisudvikling!$CC$7:$KP$63,E$3)&gt;0,HLOOKUP($BT666,Prisudvikling!$CC$7:$KP$63,E$3),"")</f>
        <v/>
      </c>
      <c r="F666" s="105" t="str">
        <f>IF(HLOOKUP($BT666,Prisudvikling!$CC$7:$KP$63,F$3)&gt;0,HLOOKUP($BT666,Prisudvikling!$CC$7:$KP$63,F$3),"")</f>
        <v/>
      </c>
      <c r="G666" s="105" t="str">
        <f>IF(HLOOKUP($BT666,Prisudvikling!$CC$7:$KP$63,G$3)&gt;0,HLOOKUP($BT666,Prisudvikling!$CC$7:$KP$63,G$3),"")</f>
        <v/>
      </c>
      <c r="H666" s="105" t="str">
        <f>IF(HLOOKUP($BT666,Prisudvikling!$CC$7:$KP$63,H$3)&gt;0,HLOOKUP($BT666,Prisudvikling!$CC$7:$KP$63,H$3),"")</f>
        <v/>
      </c>
      <c r="I666" s="105" t="str">
        <f>IF(HLOOKUP($BT666,Prisudvikling!$CC$7:$KP$63,I$3)&gt;0,HLOOKUP($BT666,Prisudvikling!$CC$7:$KP$63,I$3),"")</f>
        <v/>
      </c>
      <c r="J666" s="105" t="str">
        <f>IF(HLOOKUP($BT666,Prisudvikling!$CC$7:$KP$63,J$3)&gt;0,HLOOKUP($BT666,Prisudvikling!$CC$7:$KP$63,J$3),"")</f>
        <v/>
      </c>
      <c r="K666" s="105" t="str">
        <f>IF(HLOOKUP($BT666,Prisudvikling!$CC$7:$KP$63,K$3)&gt;0,HLOOKUP($BT666,Prisudvikling!$CC$7:$KP$63,K$3),"")</f>
        <v/>
      </c>
      <c r="L666" s="105" t="str">
        <f>IF(HLOOKUP($BT666,Prisudvikling!$CC$7:$KP$63,L$3)&gt;0,HLOOKUP($BT666,Prisudvikling!$CC$7:$KP$63,L$3),"")</f>
        <v/>
      </c>
      <c r="M666" s="105" t="str">
        <f>IF(HLOOKUP($BT666,Prisudvikling!$CC$7:$KP$63,M$3)&gt;0,HLOOKUP($BT666,Prisudvikling!$CC$7:$KP$63,M$3),"")</f>
        <v/>
      </c>
      <c r="N666" s="105" t="str">
        <f>IF(HLOOKUP($BT666,Prisudvikling!$CC$7:$KP$63,N$3)&gt;0,HLOOKUP($BT666,Prisudvikling!$CC$7:$KP$63,N$3),"")</f>
        <v/>
      </c>
      <c r="O666" s="105" t="str">
        <f>IF(HLOOKUP($BT666,Prisudvikling!$CC$7:$KP$63,O$3)&gt;0,HLOOKUP($BT666,Prisudvikling!$CC$7:$KP$63,O$3),"")</f>
        <v/>
      </c>
      <c r="P666" s="105" t="str">
        <f>IF(HLOOKUP($BT666,Prisudvikling!$CC$7:$KP$63,P$3)&gt;0,HLOOKUP($BT666,Prisudvikling!$CC$7:$KP$63,P$3),"")</f>
        <v/>
      </c>
      <c r="Q666" s="105" t="str">
        <f>IF(HLOOKUP($BT666,Prisudvikling!$CC$7:$KP$63,Q$3)&gt;0,HLOOKUP($BT666,Prisudvikling!$CC$7:$KP$63,Q$3),"")</f>
        <v/>
      </c>
      <c r="R666" s="105" t="str">
        <f>IF(HLOOKUP($BT666,Prisudvikling!$CC$7:$KP$63,R$3)&gt;0,HLOOKUP($BT666,Prisudvikling!$CC$7:$KP$63,R$3),"")</f>
        <v/>
      </c>
      <c r="S666" s="105" t="str">
        <f>IF(HLOOKUP($BT666,Prisudvikling!$CC$7:$KP$63,S$3)&gt;0,HLOOKUP($BT666,Prisudvikling!$CC$7:$KP$63,S$3),"")</f>
        <v/>
      </c>
      <c r="T666" s="105" t="str">
        <f>IF(HLOOKUP($BT666,Prisudvikling!$CC$7:$KP$63,T$3)&gt;0,HLOOKUP($BT666,Prisudvikling!$CC$7:$KP$63,T$3),"")</f>
        <v/>
      </c>
      <c r="U666" s="105" t="str">
        <f>IF(HLOOKUP($BT666,Prisudvikling!$CC$7:$KP$63,U$3)&gt;0,HLOOKUP($BT666,Prisudvikling!$CC$7:$KP$63,U$3),"")</f>
        <v/>
      </c>
      <c r="V666" s="105" t="str">
        <f>IF(HLOOKUP($BT666,Prisudvikling!$CC$7:$KP$63,V$3)&gt;0,HLOOKUP($BT666,Prisudvikling!$CC$7:$KP$63,V$3),"")</f>
        <v/>
      </c>
      <c r="W666" s="105" t="str">
        <f>IF(HLOOKUP($BT666,Prisudvikling!$CC$7:$KP$63,W$3)&gt;0,HLOOKUP($BT666,Prisudvikling!$CC$7:$KP$63,W$3),"")</f>
        <v/>
      </c>
      <c r="X666" s="32" t="str">
        <f>IF(HLOOKUP($BT666,Prisudvikling!$CC$7:$KP$63,X$3)&gt;0,HLOOKUP($BT666,Prisudvikling!$CC$7:$KP$63,X$3),"")</f>
        <v/>
      </c>
      <c r="Y666" s="32" t="str">
        <f>IF(HLOOKUP($BT666,Prisudvikling!$CC$7:$KP$63,Y$3)&gt;0,HLOOKUP($BT666,Prisudvikling!$CC$7:$KP$63,Y$3),"")</f>
        <v/>
      </c>
      <c r="Z666" s="32" t="str">
        <f>IF(HLOOKUP($BT666,Prisudvikling!$CC$7:$KP$63,Z$3)&gt;0,HLOOKUP($BT666,Prisudvikling!$CC$7:$KP$63,Z$3),"")</f>
        <v/>
      </c>
      <c r="AA666" s="32" t="str">
        <f>IF(HLOOKUP($BT666,Prisudvikling!$CC$7:$KP$63,AA$3)&gt;0,HLOOKUP($BT666,Prisudvikling!$CC$7:$KP$63,AA$3),"")</f>
        <v/>
      </c>
      <c r="AB666" s="32" t="str">
        <f>IF(HLOOKUP($BT666,Prisudvikling!$CC$7:$KP$63,AB$3)&gt;0,HLOOKUP($BT666,Prisudvikling!$CC$7:$KP$63,AB$3),"")</f>
        <v/>
      </c>
      <c r="AC666" s="32" t="str">
        <f>IF(HLOOKUP($BT666,Prisudvikling!$CC$7:$KP$63,AC$3)&gt;0,HLOOKUP($BT666,Prisudvikling!$CC$7:$KP$63,AC$3),"")</f>
        <v/>
      </c>
      <c r="AD666" s="32" t="str">
        <f>IF(HLOOKUP($BT666,Prisudvikling!$CC$7:$KP$63,AD$3)&gt;0,HLOOKUP($BT666,Prisudvikling!$CC$7:$KP$63,AD$3),"")</f>
        <v/>
      </c>
      <c r="AE666" s="32" t="str">
        <f>IF(HLOOKUP($BT666,Prisudvikling!$CC$7:$KP$63,AE$3)&gt;0,HLOOKUP($BT666,Prisudvikling!$CC$7:$KP$63,AE$3),"")</f>
        <v/>
      </c>
      <c r="AF666" s="32" t="str">
        <f>IF(HLOOKUP($BT666,Prisudvikling!$CC$7:$KP$63,AF$3)&gt;0,HLOOKUP($BT666,Prisudvikling!$CC$7:$KP$63,AF$3),"")</f>
        <v xml:space="preserve"> </v>
      </c>
      <c r="AG666" s="32" t="str">
        <f>IF(HLOOKUP($BT666,Prisudvikling!$CC$7:$KP$63,AG$3)&gt;0,HLOOKUP($BT666,Prisudvikling!$CC$7:$KP$63,AG$3),"")</f>
        <v xml:space="preserve"> </v>
      </c>
      <c r="AH666" s="32" t="str">
        <f>IF(HLOOKUP($BT666,Prisudvikling!$CC$7:$KP$63,AH$3)&gt;0,HLOOKUP($BT666,Prisudvikling!$CC$7:$KP$63,AH$3),"")</f>
        <v xml:space="preserve"> </v>
      </c>
      <c r="AI666" s="32" t="str">
        <f>IF(HLOOKUP($BT666,Prisudvikling!$CC$7:$KP$63,AI$3)&gt;0,HLOOKUP($BT666,Prisudvikling!$CC$7:$KP$63,AI$3),"")</f>
        <v xml:space="preserve"> </v>
      </c>
      <c r="AJ666" s="32" t="str">
        <f>IF(HLOOKUP($BT666,Prisudvikling!$CC$7:$KP$63,AJ$3)&gt;0,HLOOKUP($BT666,Prisudvikling!$CC$7:$KP$63,AJ$3),"")</f>
        <v xml:space="preserve"> </v>
      </c>
      <c r="AK666" s="32" t="str">
        <f>IF(HLOOKUP($BT666,Prisudvikling!$CC$7:$KP$63,AK$3)&gt;0,HLOOKUP($BT666,Prisudvikling!$CC$7:$KP$63,AK$3),"")</f>
        <v xml:space="preserve"> </v>
      </c>
      <c r="AL666" s="32" t="str">
        <f>IF(HLOOKUP($BT666,Prisudvikling!$CC$7:$KP$63,AL$3)&gt;0,HLOOKUP($BT666,Prisudvikling!$CC$7:$KP$63,AL$3),"")</f>
        <v/>
      </c>
      <c r="AM666" s="32" t="str">
        <f>IF(HLOOKUP($BT666,Prisudvikling!$CC$7:$KP$63,AM$3)&gt;0,HLOOKUP($BT666,Prisudvikling!$CC$7:$KP$63,AM$3),"")</f>
        <v/>
      </c>
      <c r="AN666" s="113" t="str">
        <f>IF(HLOOKUP($BT666,Prisudvikling!$CC$7:$KP$63,AN$3)&gt;0,HLOOKUP($BT666,Prisudvikling!$CC$7:$KP$63,AN$3),"")</f>
        <v/>
      </c>
      <c r="AO666" s="113" t="str">
        <f>IF(HLOOKUP($BT666,Prisudvikling!$CC$7:$KP$63,AO$3)&gt;0,HLOOKUP($BT666,Prisudvikling!$CC$7:$KP$63,AO$3),"")</f>
        <v xml:space="preserve"> </v>
      </c>
      <c r="AP666" s="113" t="str">
        <f>IF(HLOOKUP($BT666,Prisudvikling!$CC$7:$KP$63,AP$3)&gt;0,HLOOKUP($BT666,Prisudvikling!$CC$7:$KP$63,AP$3),"")</f>
        <v/>
      </c>
      <c r="AQ666" s="113" t="str">
        <f>IF(HLOOKUP($BT666,Prisudvikling!$CC$7:$KP$63,AQ$3)&gt;0,HLOOKUP($BT666,Prisudvikling!$CC$7:$KP$63,AQ$3),"")</f>
        <v/>
      </c>
      <c r="AR666" s="113" t="str">
        <f>IF(HLOOKUP($BT666,Prisudvikling!$CC$7:$KP$63,AR$3)&gt;0,HLOOKUP($BT666,Prisudvikling!$CC$7:$KP$63,AR$3),"")</f>
        <v xml:space="preserve"> </v>
      </c>
      <c r="AS666" s="113" t="str">
        <f>IF(HLOOKUP($BT666,Prisudvikling!$CC$7:$KP$63,AS$3)&gt;0,HLOOKUP($BT666,Prisudvikling!$CC$7:$KP$63,AS$3),"")</f>
        <v/>
      </c>
      <c r="AT666" s="113" t="str">
        <f>IF(HLOOKUP($BT666,Prisudvikling!$CC$7:$KP$63,AT$3)&gt;0,HLOOKUP($BT666,Prisudvikling!$CC$7:$KP$63,AT$3),"")</f>
        <v/>
      </c>
      <c r="AU666" s="113" t="str">
        <f>IF(HLOOKUP($BT666,Prisudvikling!$CC$7:$KP$63,AU$3)&gt;0,HLOOKUP($BT666,Prisudvikling!$CC$7:$KP$63,AU$3),"")</f>
        <v xml:space="preserve"> </v>
      </c>
      <c r="AV666" s="113" t="str">
        <f>IF(HLOOKUP($BT666,Prisudvikling!$CC$7:$KP$63,AV$3)&gt;0,HLOOKUP($BT666,Prisudvikling!$CC$7:$KP$63,AV$3),"")</f>
        <v/>
      </c>
      <c r="AW666" s="113" t="str">
        <f>IF(HLOOKUP($BT666,Prisudvikling!$CC$7:$KP$63,AW$3)&gt;0,HLOOKUP($BT666,Prisudvikling!$CC$7:$KP$63,AW$3),"")</f>
        <v/>
      </c>
      <c r="AX666" s="113" t="str">
        <f>IF(HLOOKUP($BT666,Prisudvikling!$CC$7:$KP$63,AX$3)&gt;0,HLOOKUP($BT666,Prisudvikling!$CC$7:$KP$63,AX$3),"")</f>
        <v xml:space="preserve"> </v>
      </c>
      <c r="BT666">
        <f t="shared" si="35"/>
        <v>343</v>
      </c>
    </row>
    <row r="667" spans="1:72" x14ac:dyDescent="0.2">
      <c r="A667" s="82">
        <f>IF(HLOOKUP($BT667,Prisudvikling!$CC$7:$KP$63,D$3)&gt;0,YEAR(C667),0)</f>
        <v>0</v>
      </c>
      <c r="B667" s="82">
        <f>IF(HLOOKUP($BT667,Prisudvikling!$CC$7:$KP$63,D$3)&gt;0,MONTH(C667),0)</f>
        <v>0</v>
      </c>
      <c r="C667" s="65" t="str">
        <f>IF(HLOOKUP($BT667,Prisudvikling!$CC$7:$KP$63,D$3)&gt;0,HLOOKUP($BT667,Prisudvikling!$CC$7:$KP$63,C$3),"")</f>
        <v/>
      </c>
      <c r="D667" s="105" t="str">
        <f>IF(HLOOKUP($BT667,Prisudvikling!$CC$7:$KP$63,D$3)&gt;0,HLOOKUP($BT667,Prisudvikling!$CC$7:$KP$63,D$3),"")</f>
        <v/>
      </c>
      <c r="E667" s="105" t="str">
        <f>IF(HLOOKUP($BT667,Prisudvikling!$CC$7:$KP$63,E$3)&gt;0,HLOOKUP($BT667,Prisudvikling!$CC$7:$KP$63,E$3),"")</f>
        <v/>
      </c>
      <c r="F667" s="105" t="str">
        <f>IF(HLOOKUP($BT667,Prisudvikling!$CC$7:$KP$63,F$3)&gt;0,HLOOKUP($BT667,Prisudvikling!$CC$7:$KP$63,F$3),"")</f>
        <v/>
      </c>
      <c r="G667" s="105" t="str">
        <f>IF(HLOOKUP($BT667,Prisudvikling!$CC$7:$KP$63,G$3)&gt;0,HLOOKUP($BT667,Prisudvikling!$CC$7:$KP$63,G$3),"")</f>
        <v/>
      </c>
      <c r="H667" s="105" t="str">
        <f>IF(HLOOKUP($BT667,Prisudvikling!$CC$7:$KP$63,H$3)&gt;0,HLOOKUP($BT667,Prisudvikling!$CC$7:$KP$63,H$3),"")</f>
        <v/>
      </c>
      <c r="I667" s="105" t="str">
        <f>IF(HLOOKUP($BT667,Prisudvikling!$CC$7:$KP$63,I$3)&gt;0,HLOOKUP($BT667,Prisudvikling!$CC$7:$KP$63,I$3),"")</f>
        <v/>
      </c>
      <c r="J667" s="105" t="str">
        <f>IF(HLOOKUP($BT667,Prisudvikling!$CC$7:$KP$63,J$3)&gt;0,HLOOKUP($BT667,Prisudvikling!$CC$7:$KP$63,J$3),"")</f>
        <v/>
      </c>
      <c r="K667" s="105" t="str">
        <f>IF(HLOOKUP($BT667,Prisudvikling!$CC$7:$KP$63,K$3)&gt;0,HLOOKUP($BT667,Prisudvikling!$CC$7:$KP$63,K$3),"")</f>
        <v/>
      </c>
      <c r="L667" s="105" t="str">
        <f>IF(HLOOKUP($BT667,Prisudvikling!$CC$7:$KP$63,L$3)&gt;0,HLOOKUP($BT667,Prisudvikling!$CC$7:$KP$63,L$3),"")</f>
        <v/>
      </c>
      <c r="M667" s="105" t="str">
        <f>IF(HLOOKUP($BT667,Prisudvikling!$CC$7:$KP$63,M$3)&gt;0,HLOOKUP($BT667,Prisudvikling!$CC$7:$KP$63,M$3),"")</f>
        <v/>
      </c>
      <c r="N667" s="105" t="str">
        <f>IF(HLOOKUP($BT667,Prisudvikling!$CC$7:$KP$63,N$3)&gt;0,HLOOKUP($BT667,Prisudvikling!$CC$7:$KP$63,N$3),"")</f>
        <v/>
      </c>
      <c r="O667" s="105" t="str">
        <f>IF(HLOOKUP($BT667,Prisudvikling!$CC$7:$KP$63,O$3)&gt;0,HLOOKUP($BT667,Prisudvikling!$CC$7:$KP$63,O$3),"")</f>
        <v/>
      </c>
      <c r="P667" s="105" t="str">
        <f>IF(HLOOKUP($BT667,Prisudvikling!$CC$7:$KP$63,P$3)&gt;0,HLOOKUP($BT667,Prisudvikling!$CC$7:$KP$63,P$3),"")</f>
        <v/>
      </c>
      <c r="Q667" s="105" t="str">
        <f>IF(HLOOKUP($BT667,Prisudvikling!$CC$7:$KP$63,Q$3)&gt;0,HLOOKUP($BT667,Prisudvikling!$CC$7:$KP$63,Q$3),"")</f>
        <v/>
      </c>
      <c r="R667" s="105" t="str">
        <f>IF(HLOOKUP($BT667,Prisudvikling!$CC$7:$KP$63,R$3)&gt;0,HLOOKUP($BT667,Prisudvikling!$CC$7:$KP$63,R$3),"")</f>
        <v/>
      </c>
      <c r="S667" s="105" t="str">
        <f>IF(HLOOKUP($BT667,Prisudvikling!$CC$7:$KP$63,S$3)&gt;0,HLOOKUP($BT667,Prisudvikling!$CC$7:$KP$63,S$3),"")</f>
        <v/>
      </c>
      <c r="T667" s="105" t="str">
        <f>IF(HLOOKUP($BT667,Prisudvikling!$CC$7:$KP$63,T$3)&gt;0,HLOOKUP($BT667,Prisudvikling!$CC$7:$KP$63,T$3),"")</f>
        <v/>
      </c>
      <c r="U667" s="105" t="str">
        <f>IF(HLOOKUP($BT667,Prisudvikling!$CC$7:$KP$63,U$3)&gt;0,HLOOKUP($BT667,Prisudvikling!$CC$7:$KP$63,U$3),"")</f>
        <v/>
      </c>
      <c r="V667" s="105" t="str">
        <f>IF(HLOOKUP($BT667,Prisudvikling!$CC$7:$KP$63,V$3)&gt;0,HLOOKUP($BT667,Prisudvikling!$CC$7:$KP$63,V$3),"")</f>
        <v/>
      </c>
      <c r="W667" s="105" t="str">
        <f>IF(HLOOKUP($BT667,Prisudvikling!$CC$7:$KP$63,W$3)&gt;0,HLOOKUP($BT667,Prisudvikling!$CC$7:$KP$63,W$3),"")</f>
        <v/>
      </c>
      <c r="X667" s="32" t="str">
        <f>IF(HLOOKUP($BT667,Prisudvikling!$CC$7:$KP$63,X$3)&gt;0,HLOOKUP($BT667,Prisudvikling!$CC$7:$KP$63,X$3),"")</f>
        <v/>
      </c>
      <c r="Y667" s="32" t="str">
        <f>IF(HLOOKUP($BT667,Prisudvikling!$CC$7:$KP$63,Y$3)&gt;0,HLOOKUP($BT667,Prisudvikling!$CC$7:$KP$63,Y$3),"")</f>
        <v/>
      </c>
      <c r="Z667" s="32" t="str">
        <f>IF(HLOOKUP($BT667,Prisudvikling!$CC$7:$KP$63,Z$3)&gt;0,HLOOKUP($BT667,Prisudvikling!$CC$7:$KP$63,Z$3),"")</f>
        <v/>
      </c>
      <c r="AA667" s="32" t="str">
        <f>IF(HLOOKUP($BT667,Prisudvikling!$CC$7:$KP$63,AA$3)&gt;0,HLOOKUP($BT667,Prisudvikling!$CC$7:$KP$63,AA$3),"")</f>
        <v/>
      </c>
      <c r="AB667" s="32" t="str">
        <f>IF(HLOOKUP($BT667,Prisudvikling!$CC$7:$KP$63,AB$3)&gt;0,HLOOKUP($BT667,Prisudvikling!$CC$7:$KP$63,AB$3),"")</f>
        <v/>
      </c>
      <c r="AC667" s="32" t="str">
        <f>IF(HLOOKUP($BT667,Prisudvikling!$CC$7:$KP$63,AC$3)&gt;0,HLOOKUP($BT667,Prisudvikling!$CC$7:$KP$63,AC$3),"")</f>
        <v/>
      </c>
      <c r="AD667" s="32" t="str">
        <f>IF(HLOOKUP($BT667,Prisudvikling!$CC$7:$KP$63,AD$3)&gt;0,HLOOKUP($BT667,Prisudvikling!$CC$7:$KP$63,AD$3),"")</f>
        <v/>
      </c>
      <c r="AE667" s="32" t="str">
        <f>IF(HLOOKUP($BT667,Prisudvikling!$CC$7:$KP$63,AE$3)&gt;0,HLOOKUP($BT667,Prisudvikling!$CC$7:$KP$63,AE$3),"")</f>
        <v/>
      </c>
      <c r="AF667" s="32" t="str">
        <f>IF(HLOOKUP($BT667,Prisudvikling!$CC$7:$KP$63,AF$3)&gt;0,HLOOKUP($BT667,Prisudvikling!$CC$7:$KP$63,AF$3),"")</f>
        <v xml:space="preserve"> </v>
      </c>
      <c r="AG667" s="32" t="str">
        <f>IF(HLOOKUP($BT667,Prisudvikling!$CC$7:$KP$63,AG$3)&gt;0,HLOOKUP($BT667,Prisudvikling!$CC$7:$KP$63,AG$3),"")</f>
        <v xml:space="preserve"> </v>
      </c>
      <c r="AH667" s="32" t="str">
        <f>IF(HLOOKUP($BT667,Prisudvikling!$CC$7:$KP$63,AH$3)&gt;0,HLOOKUP($BT667,Prisudvikling!$CC$7:$KP$63,AH$3),"")</f>
        <v xml:space="preserve"> </v>
      </c>
      <c r="AI667" s="32" t="str">
        <f>IF(HLOOKUP($BT667,Prisudvikling!$CC$7:$KP$63,AI$3)&gt;0,HLOOKUP($BT667,Prisudvikling!$CC$7:$KP$63,AI$3),"")</f>
        <v xml:space="preserve"> </v>
      </c>
      <c r="AJ667" s="32" t="str">
        <f>IF(HLOOKUP($BT667,Prisudvikling!$CC$7:$KP$63,AJ$3)&gt;0,HLOOKUP($BT667,Prisudvikling!$CC$7:$KP$63,AJ$3),"")</f>
        <v xml:space="preserve"> </v>
      </c>
      <c r="AK667" s="32" t="str">
        <f>IF(HLOOKUP($BT667,Prisudvikling!$CC$7:$KP$63,AK$3)&gt;0,HLOOKUP($BT667,Prisudvikling!$CC$7:$KP$63,AK$3),"")</f>
        <v xml:space="preserve"> </v>
      </c>
      <c r="AL667" s="32" t="str">
        <f>IF(HLOOKUP($BT667,Prisudvikling!$CC$7:$KP$63,AL$3)&gt;0,HLOOKUP($BT667,Prisudvikling!$CC$7:$KP$63,AL$3),"")</f>
        <v/>
      </c>
      <c r="AM667" s="32" t="str">
        <f>IF(HLOOKUP($BT667,Prisudvikling!$CC$7:$KP$63,AM$3)&gt;0,HLOOKUP($BT667,Prisudvikling!$CC$7:$KP$63,AM$3),"")</f>
        <v/>
      </c>
      <c r="AN667" s="113" t="str">
        <f>IF(HLOOKUP($BT667,Prisudvikling!$CC$7:$KP$63,AN$3)&gt;0,HLOOKUP($BT667,Prisudvikling!$CC$7:$KP$63,AN$3),"")</f>
        <v/>
      </c>
      <c r="AO667" s="113" t="str">
        <f>IF(HLOOKUP($BT667,Prisudvikling!$CC$7:$KP$63,AO$3)&gt;0,HLOOKUP($BT667,Prisudvikling!$CC$7:$KP$63,AO$3),"")</f>
        <v xml:space="preserve"> </v>
      </c>
      <c r="AP667" s="113" t="str">
        <f>IF(HLOOKUP($BT667,Prisudvikling!$CC$7:$KP$63,AP$3)&gt;0,HLOOKUP($BT667,Prisudvikling!$CC$7:$KP$63,AP$3),"")</f>
        <v/>
      </c>
      <c r="AQ667" s="113" t="str">
        <f>IF(HLOOKUP($BT667,Prisudvikling!$CC$7:$KP$63,AQ$3)&gt;0,HLOOKUP($BT667,Prisudvikling!$CC$7:$KP$63,AQ$3),"")</f>
        <v/>
      </c>
      <c r="AR667" s="113" t="str">
        <f>IF(HLOOKUP($BT667,Prisudvikling!$CC$7:$KP$63,AR$3)&gt;0,HLOOKUP($BT667,Prisudvikling!$CC$7:$KP$63,AR$3),"")</f>
        <v xml:space="preserve"> </v>
      </c>
      <c r="AS667" s="113" t="str">
        <f>IF(HLOOKUP($BT667,Prisudvikling!$CC$7:$KP$63,AS$3)&gt;0,HLOOKUP($BT667,Prisudvikling!$CC$7:$KP$63,AS$3),"")</f>
        <v/>
      </c>
      <c r="AT667" s="113" t="str">
        <f>IF(HLOOKUP($BT667,Prisudvikling!$CC$7:$KP$63,AT$3)&gt;0,HLOOKUP($BT667,Prisudvikling!$CC$7:$KP$63,AT$3),"")</f>
        <v/>
      </c>
      <c r="AU667" s="113" t="str">
        <f>IF(HLOOKUP($BT667,Prisudvikling!$CC$7:$KP$63,AU$3)&gt;0,HLOOKUP($BT667,Prisudvikling!$CC$7:$KP$63,AU$3),"")</f>
        <v xml:space="preserve"> </v>
      </c>
      <c r="AV667" s="113" t="str">
        <f>IF(HLOOKUP($BT667,Prisudvikling!$CC$7:$KP$63,AV$3)&gt;0,HLOOKUP($BT667,Prisudvikling!$CC$7:$KP$63,AV$3),"")</f>
        <v/>
      </c>
      <c r="AW667" s="113" t="str">
        <f>IF(HLOOKUP($BT667,Prisudvikling!$CC$7:$KP$63,AW$3)&gt;0,HLOOKUP($BT667,Prisudvikling!$CC$7:$KP$63,AW$3),"")</f>
        <v/>
      </c>
      <c r="AX667" s="113" t="str">
        <f>IF(HLOOKUP($BT667,Prisudvikling!$CC$7:$KP$63,AX$3)&gt;0,HLOOKUP($BT667,Prisudvikling!$CC$7:$KP$63,AX$3),"")</f>
        <v xml:space="preserve"> </v>
      </c>
      <c r="BT667">
        <f t="shared" si="35"/>
        <v>344</v>
      </c>
    </row>
    <row r="668" spans="1:72" x14ac:dyDescent="0.2">
      <c r="A668" s="82">
        <f>IF(HLOOKUP($BT668,Prisudvikling!$CC$7:$KP$63,D$3)&gt;0,YEAR(C668),0)</f>
        <v>0</v>
      </c>
      <c r="B668" s="82">
        <f>IF(HLOOKUP($BT668,Prisudvikling!$CC$7:$KP$63,D$3)&gt;0,MONTH(C668),0)</f>
        <v>0</v>
      </c>
      <c r="C668" s="65" t="str">
        <f>IF(HLOOKUP($BT668,Prisudvikling!$CC$7:$KP$63,D$3)&gt;0,HLOOKUP($BT668,Prisudvikling!$CC$7:$KP$63,C$3),"")</f>
        <v/>
      </c>
      <c r="D668" s="105" t="str">
        <f>IF(HLOOKUP($BT668,Prisudvikling!$CC$7:$KP$63,D$3)&gt;0,HLOOKUP($BT668,Prisudvikling!$CC$7:$KP$63,D$3),"")</f>
        <v/>
      </c>
      <c r="E668" s="105" t="str">
        <f>IF(HLOOKUP($BT668,Prisudvikling!$CC$7:$KP$63,E$3)&gt;0,HLOOKUP($BT668,Prisudvikling!$CC$7:$KP$63,E$3),"")</f>
        <v/>
      </c>
      <c r="F668" s="105" t="str">
        <f>IF(HLOOKUP($BT668,Prisudvikling!$CC$7:$KP$63,F$3)&gt;0,HLOOKUP($BT668,Prisudvikling!$CC$7:$KP$63,F$3),"")</f>
        <v/>
      </c>
      <c r="G668" s="105" t="str">
        <f>IF(HLOOKUP($BT668,Prisudvikling!$CC$7:$KP$63,G$3)&gt;0,HLOOKUP($BT668,Prisudvikling!$CC$7:$KP$63,G$3),"")</f>
        <v/>
      </c>
      <c r="H668" s="105" t="str">
        <f>IF(HLOOKUP($BT668,Prisudvikling!$CC$7:$KP$63,H$3)&gt;0,HLOOKUP($BT668,Prisudvikling!$CC$7:$KP$63,H$3),"")</f>
        <v/>
      </c>
      <c r="I668" s="105" t="str">
        <f>IF(HLOOKUP($BT668,Prisudvikling!$CC$7:$KP$63,I$3)&gt;0,HLOOKUP($BT668,Prisudvikling!$CC$7:$KP$63,I$3),"")</f>
        <v/>
      </c>
      <c r="J668" s="105" t="str">
        <f>IF(HLOOKUP($BT668,Prisudvikling!$CC$7:$KP$63,J$3)&gt;0,HLOOKUP($BT668,Prisudvikling!$CC$7:$KP$63,J$3),"")</f>
        <v/>
      </c>
      <c r="K668" s="105" t="str">
        <f>IF(HLOOKUP($BT668,Prisudvikling!$CC$7:$KP$63,K$3)&gt;0,HLOOKUP($BT668,Prisudvikling!$CC$7:$KP$63,K$3),"")</f>
        <v/>
      </c>
      <c r="L668" s="105" t="str">
        <f>IF(HLOOKUP($BT668,Prisudvikling!$CC$7:$KP$63,L$3)&gt;0,HLOOKUP($BT668,Prisudvikling!$CC$7:$KP$63,L$3),"")</f>
        <v/>
      </c>
      <c r="M668" s="105" t="str">
        <f>IF(HLOOKUP($BT668,Prisudvikling!$CC$7:$KP$63,M$3)&gt;0,HLOOKUP($BT668,Prisudvikling!$CC$7:$KP$63,M$3),"")</f>
        <v/>
      </c>
      <c r="N668" s="105" t="str">
        <f>IF(HLOOKUP($BT668,Prisudvikling!$CC$7:$KP$63,N$3)&gt;0,HLOOKUP($BT668,Prisudvikling!$CC$7:$KP$63,N$3),"")</f>
        <v/>
      </c>
      <c r="O668" s="105" t="str">
        <f>IF(HLOOKUP($BT668,Prisudvikling!$CC$7:$KP$63,O$3)&gt;0,HLOOKUP($BT668,Prisudvikling!$CC$7:$KP$63,O$3),"")</f>
        <v/>
      </c>
      <c r="P668" s="105" t="str">
        <f>IF(HLOOKUP($BT668,Prisudvikling!$CC$7:$KP$63,P$3)&gt;0,HLOOKUP($BT668,Prisudvikling!$CC$7:$KP$63,P$3),"")</f>
        <v/>
      </c>
      <c r="Q668" s="105" t="str">
        <f>IF(HLOOKUP($BT668,Prisudvikling!$CC$7:$KP$63,Q$3)&gt;0,HLOOKUP($BT668,Prisudvikling!$CC$7:$KP$63,Q$3),"")</f>
        <v/>
      </c>
      <c r="R668" s="105" t="str">
        <f>IF(HLOOKUP($BT668,Prisudvikling!$CC$7:$KP$63,R$3)&gt;0,HLOOKUP($BT668,Prisudvikling!$CC$7:$KP$63,R$3),"")</f>
        <v/>
      </c>
      <c r="S668" s="105" t="str">
        <f>IF(HLOOKUP($BT668,Prisudvikling!$CC$7:$KP$63,S$3)&gt;0,HLOOKUP($BT668,Prisudvikling!$CC$7:$KP$63,S$3),"")</f>
        <v/>
      </c>
      <c r="T668" s="105" t="str">
        <f>IF(HLOOKUP($BT668,Prisudvikling!$CC$7:$KP$63,T$3)&gt;0,HLOOKUP($BT668,Prisudvikling!$CC$7:$KP$63,T$3),"")</f>
        <v/>
      </c>
      <c r="U668" s="105" t="str">
        <f>IF(HLOOKUP($BT668,Prisudvikling!$CC$7:$KP$63,U$3)&gt;0,HLOOKUP($BT668,Prisudvikling!$CC$7:$KP$63,U$3),"")</f>
        <v/>
      </c>
      <c r="V668" s="105" t="str">
        <f>IF(HLOOKUP($BT668,Prisudvikling!$CC$7:$KP$63,V$3)&gt;0,HLOOKUP($BT668,Prisudvikling!$CC$7:$KP$63,V$3),"")</f>
        <v/>
      </c>
      <c r="W668" s="105" t="str">
        <f>IF(HLOOKUP($BT668,Prisudvikling!$CC$7:$KP$63,W$3)&gt;0,HLOOKUP($BT668,Prisudvikling!$CC$7:$KP$63,W$3),"")</f>
        <v/>
      </c>
      <c r="X668" s="32" t="str">
        <f>IF(HLOOKUP($BT668,Prisudvikling!$CC$7:$KP$63,X$3)&gt;0,HLOOKUP($BT668,Prisudvikling!$CC$7:$KP$63,X$3),"")</f>
        <v/>
      </c>
      <c r="Y668" s="32" t="str">
        <f>IF(HLOOKUP($BT668,Prisudvikling!$CC$7:$KP$63,Y$3)&gt;0,HLOOKUP($BT668,Prisudvikling!$CC$7:$KP$63,Y$3),"")</f>
        <v/>
      </c>
      <c r="Z668" s="32" t="str">
        <f>IF(HLOOKUP($BT668,Prisudvikling!$CC$7:$KP$63,Z$3)&gt;0,HLOOKUP($BT668,Prisudvikling!$CC$7:$KP$63,Z$3),"")</f>
        <v/>
      </c>
      <c r="AA668" s="32" t="str">
        <f>IF(HLOOKUP($BT668,Prisudvikling!$CC$7:$KP$63,AA$3)&gt;0,HLOOKUP($BT668,Prisudvikling!$CC$7:$KP$63,AA$3),"")</f>
        <v/>
      </c>
      <c r="AB668" s="32" t="str">
        <f>IF(HLOOKUP($BT668,Prisudvikling!$CC$7:$KP$63,AB$3)&gt;0,HLOOKUP($BT668,Prisudvikling!$CC$7:$KP$63,AB$3),"")</f>
        <v/>
      </c>
      <c r="AC668" s="32" t="str">
        <f>IF(HLOOKUP($BT668,Prisudvikling!$CC$7:$KP$63,AC$3)&gt;0,HLOOKUP($BT668,Prisudvikling!$CC$7:$KP$63,AC$3),"")</f>
        <v/>
      </c>
      <c r="AD668" s="32" t="str">
        <f>IF(HLOOKUP($BT668,Prisudvikling!$CC$7:$KP$63,AD$3)&gt;0,HLOOKUP($BT668,Prisudvikling!$CC$7:$KP$63,AD$3),"")</f>
        <v/>
      </c>
      <c r="AE668" s="32" t="str">
        <f>IF(HLOOKUP($BT668,Prisudvikling!$CC$7:$KP$63,AE$3)&gt;0,HLOOKUP($BT668,Prisudvikling!$CC$7:$KP$63,AE$3),"")</f>
        <v/>
      </c>
      <c r="AF668" s="32" t="str">
        <f>IF(HLOOKUP($BT668,Prisudvikling!$CC$7:$KP$63,AF$3)&gt;0,HLOOKUP($BT668,Prisudvikling!$CC$7:$KP$63,AF$3),"")</f>
        <v xml:space="preserve"> </v>
      </c>
      <c r="AG668" s="32" t="str">
        <f>IF(HLOOKUP($BT668,Prisudvikling!$CC$7:$KP$63,AG$3)&gt;0,HLOOKUP($BT668,Prisudvikling!$CC$7:$KP$63,AG$3),"")</f>
        <v xml:space="preserve"> </v>
      </c>
      <c r="AH668" s="32" t="str">
        <f>IF(HLOOKUP($BT668,Prisudvikling!$CC$7:$KP$63,AH$3)&gt;0,HLOOKUP($BT668,Prisudvikling!$CC$7:$KP$63,AH$3),"")</f>
        <v xml:space="preserve"> </v>
      </c>
      <c r="AI668" s="32" t="str">
        <f>IF(HLOOKUP($BT668,Prisudvikling!$CC$7:$KP$63,AI$3)&gt;0,HLOOKUP($BT668,Prisudvikling!$CC$7:$KP$63,AI$3),"")</f>
        <v xml:space="preserve"> </v>
      </c>
      <c r="AJ668" s="32" t="str">
        <f>IF(HLOOKUP($BT668,Prisudvikling!$CC$7:$KP$63,AJ$3)&gt;0,HLOOKUP($BT668,Prisudvikling!$CC$7:$KP$63,AJ$3),"")</f>
        <v xml:space="preserve"> </v>
      </c>
      <c r="AK668" s="32" t="str">
        <f>IF(HLOOKUP($BT668,Prisudvikling!$CC$7:$KP$63,AK$3)&gt;0,HLOOKUP($BT668,Prisudvikling!$CC$7:$KP$63,AK$3),"")</f>
        <v xml:space="preserve"> </v>
      </c>
      <c r="AL668" s="32" t="str">
        <f>IF(HLOOKUP($BT668,Prisudvikling!$CC$7:$KP$63,AL$3)&gt;0,HLOOKUP($BT668,Prisudvikling!$CC$7:$KP$63,AL$3),"")</f>
        <v/>
      </c>
      <c r="AM668" s="32" t="str">
        <f>IF(HLOOKUP($BT668,Prisudvikling!$CC$7:$KP$63,AM$3)&gt;0,HLOOKUP($BT668,Prisudvikling!$CC$7:$KP$63,AM$3),"")</f>
        <v/>
      </c>
      <c r="AN668" s="113" t="str">
        <f>IF(HLOOKUP($BT668,Prisudvikling!$CC$7:$KP$63,AN$3)&gt;0,HLOOKUP($BT668,Prisudvikling!$CC$7:$KP$63,AN$3),"")</f>
        <v/>
      </c>
      <c r="AO668" s="113" t="str">
        <f>IF(HLOOKUP($BT668,Prisudvikling!$CC$7:$KP$63,AO$3)&gt;0,HLOOKUP($BT668,Prisudvikling!$CC$7:$KP$63,AO$3),"")</f>
        <v xml:space="preserve"> </v>
      </c>
      <c r="AP668" s="113" t="str">
        <f>IF(HLOOKUP($BT668,Prisudvikling!$CC$7:$KP$63,AP$3)&gt;0,HLOOKUP($BT668,Prisudvikling!$CC$7:$KP$63,AP$3),"")</f>
        <v/>
      </c>
      <c r="AQ668" s="113" t="str">
        <f>IF(HLOOKUP($BT668,Prisudvikling!$CC$7:$KP$63,AQ$3)&gt;0,HLOOKUP($BT668,Prisudvikling!$CC$7:$KP$63,AQ$3),"")</f>
        <v/>
      </c>
      <c r="AR668" s="113" t="str">
        <f>IF(HLOOKUP($BT668,Prisudvikling!$CC$7:$KP$63,AR$3)&gt;0,HLOOKUP($BT668,Prisudvikling!$CC$7:$KP$63,AR$3),"")</f>
        <v xml:space="preserve"> </v>
      </c>
      <c r="AS668" s="113" t="str">
        <f>IF(HLOOKUP($BT668,Prisudvikling!$CC$7:$KP$63,AS$3)&gt;0,HLOOKUP($BT668,Prisudvikling!$CC$7:$KP$63,AS$3),"")</f>
        <v/>
      </c>
      <c r="AT668" s="113" t="str">
        <f>IF(HLOOKUP($BT668,Prisudvikling!$CC$7:$KP$63,AT$3)&gt;0,HLOOKUP($BT668,Prisudvikling!$CC$7:$KP$63,AT$3),"")</f>
        <v/>
      </c>
      <c r="AU668" s="113" t="str">
        <f>IF(HLOOKUP($BT668,Prisudvikling!$CC$7:$KP$63,AU$3)&gt;0,HLOOKUP($BT668,Prisudvikling!$CC$7:$KP$63,AU$3),"")</f>
        <v xml:space="preserve"> </v>
      </c>
      <c r="AV668" s="113" t="str">
        <f>IF(HLOOKUP($BT668,Prisudvikling!$CC$7:$KP$63,AV$3)&gt;0,HLOOKUP($BT668,Prisudvikling!$CC$7:$KP$63,AV$3),"")</f>
        <v/>
      </c>
      <c r="AW668" s="113" t="str">
        <f>IF(HLOOKUP($BT668,Prisudvikling!$CC$7:$KP$63,AW$3)&gt;0,HLOOKUP($BT668,Prisudvikling!$CC$7:$KP$63,AW$3),"")</f>
        <v/>
      </c>
      <c r="AX668" s="113" t="str">
        <f>IF(HLOOKUP($BT668,Prisudvikling!$CC$7:$KP$63,AX$3)&gt;0,HLOOKUP($BT668,Prisudvikling!$CC$7:$KP$63,AX$3),"")</f>
        <v xml:space="preserve"> </v>
      </c>
      <c r="BT668">
        <f t="shared" si="35"/>
        <v>345</v>
      </c>
    </row>
    <row r="669" spans="1:72" x14ac:dyDescent="0.2">
      <c r="A669" s="82">
        <f>IF(HLOOKUP($BT669,Prisudvikling!$CC$7:$KP$63,D$3)&gt;0,YEAR(C669),0)</f>
        <v>0</v>
      </c>
      <c r="B669" s="82">
        <f>IF(HLOOKUP($BT669,Prisudvikling!$CC$7:$KP$63,D$3)&gt;0,MONTH(C669),0)</f>
        <v>0</v>
      </c>
      <c r="C669" s="65" t="str">
        <f>IF(HLOOKUP($BT669,Prisudvikling!$CC$7:$KP$63,D$3)&gt;0,HLOOKUP($BT669,Prisudvikling!$CC$7:$KP$63,C$3),"")</f>
        <v/>
      </c>
      <c r="D669" s="105" t="str">
        <f>IF(HLOOKUP($BT669,Prisudvikling!$CC$7:$KP$63,D$3)&gt;0,HLOOKUP($BT669,Prisudvikling!$CC$7:$KP$63,D$3),"")</f>
        <v/>
      </c>
      <c r="E669" s="105" t="str">
        <f>IF(HLOOKUP($BT669,Prisudvikling!$CC$7:$KP$63,E$3)&gt;0,HLOOKUP($BT669,Prisudvikling!$CC$7:$KP$63,E$3),"")</f>
        <v/>
      </c>
      <c r="F669" s="105" t="str">
        <f>IF(HLOOKUP($BT669,Prisudvikling!$CC$7:$KP$63,F$3)&gt;0,HLOOKUP($BT669,Prisudvikling!$CC$7:$KP$63,F$3),"")</f>
        <v/>
      </c>
      <c r="G669" s="105" t="str">
        <f>IF(HLOOKUP($BT669,Prisudvikling!$CC$7:$KP$63,G$3)&gt;0,HLOOKUP($BT669,Prisudvikling!$CC$7:$KP$63,G$3),"")</f>
        <v/>
      </c>
      <c r="H669" s="105" t="str">
        <f>IF(HLOOKUP($BT669,Prisudvikling!$CC$7:$KP$63,H$3)&gt;0,HLOOKUP($BT669,Prisudvikling!$CC$7:$KP$63,H$3),"")</f>
        <v/>
      </c>
      <c r="I669" s="105" t="str">
        <f>IF(HLOOKUP($BT669,Prisudvikling!$CC$7:$KP$63,I$3)&gt;0,HLOOKUP($BT669,Prisudvikling!$CC$7:$KP$63,I$3),"")</f>
        <v/>
      </c>
      <c r="J669" s="105" t="str">
        <f>IF(HLOOKUP($BT669,Prisudvikling!$CC$7:$KP$63,J$3)&gt;0,HLOOKUP($BT669,Prisudvikling!$CC$7:$KP$63,J$3),"")</f>
        <v/>
      </c>
      <c r="K669" s="105" t="str">
        <f>IF(HLOOKUP($BT669,Prisudvikling!$CC$7:$KP$63,K$3)&gt;0,HLOOKUP($BT669,Prisudvikling!$CC$7:$KP$63,K$3),"")</f>
        <v/>
      </c>
      <c r="L669" s="105" t="str">
        <f>IF(HLOOKUP($BT669,Prisudvikling!$CC$7:$KP$63,L$3)&gt;0,HLOOKUP($BT669,Prisudvikling!$CC$7:$KP$63,L$3),"")</f>
        <v/>
      </c>
      <c r="M669" s="105" t="str">
        <f>IF(HLOOKUP($BT669,Prisudvikling!$CC$7:$KP$63,M$3)&gt;0,HLOOKUP($BT669,Prisudvikling!$CC$7:$KP$63,M$3),"")</f>
        <v/>
      </c>
      <c r="N669" s="105" t="str">
        <f>IF(HLOOKUP($BT669,Prisudvikling!$CC$7:$KP$63,N$3)&gt;0,HLOOKUP($BT669,Prisudvikling!$CC$7:$KP$63,N$3),"")</f>
        <v/>
      </c>
      <c r="O669" s="105" t="str">
        <f>IF(HLOOKUP($BT669,Prisudvikling!$CC$7:$KP$63,O$3)&gt;0,HLOOKUP($BT669,Prisudvikling!$CC$7:$KP$63,O$3),"")</f>
        <v/>
      </c>
      <c r="P669" s="105" t="str">
        <f>IF(HLOOKUP($BT669,Prisudvikling!$CC$7:$KP$63,P$3)&gt;0,HLOOKUP($BT669,Prisudvikling!$CC$7:$KP$63,P$3),"")</f>
        <v/>
      </c>
      <c r="Q669" s="105" t="str">
        <f>IF(HLOOKUP($BT669,Prisudvikling!$CC$7:$KP$63,Q$3)&gt;0,HLOOKUP($BT669,Prisudvikling!$CC$7:$KP$63,Q$3),"")</f>
        <v/>
      </c>
      <c r="R669" s="105" t="str">
        <f>IF(HLOOKUP($BT669,Prisudvikling!$CC$7:$KP$63,R$3)&gt;0,HLOOKUP($BT669,Prisudvikling!$CC$7:$KP$63,R$3),"")</f>
        <v/>
      </c>
      <c r="S669" s="105" t="str">
        <f>IF(HLOOKUP($BT669,Prisudvikling!$CC$7:$KP$63,S$3)&gt;0,HLOOKUP($BT669,Prisudvikling!$CC$7:$KP$63,S$3),"")</f>
        <v/>
      </c>
      <c r="T669" s="105" t="str">
        <f>IF(HLOOKUP($BT669,Prisudvikling!$CC$7:$KP$63,T$3)&gt;0,HLOOKUP($BT669,Prisudvikling!$CC$7:$KP$63,T$3),"")</f>
        <v/>
      </c>
      <c r="U669" s="105" t="str">
        <f>IF(HLOOKUP($BT669,Prisudvikling!$CC$7:$KP$63,U$3)&gt;0,HLOOKUP($BT669,Prisudvikling!$CC$7:$KP$63,U$3),"")</f>
        <v/>
      </c>
      <c r="V669" s="105" t="str">
        <f>IF(HLOOKUP($BT669,Prisudvikling!$CC$7:$KP$63,V$3)&gt;0,HLOOKUP($BT669,Prisudvikling!$CC$7:$KP$63,V$3),"")</f>
        <v/>
      </c>
      <c r="W669" s="105" t="str">
        <f>IF(HLOOKUP($BT669,Prisudvikling!$CC$7:$KP$63,W$3)&gt;0,HLOOKUP($BT669,Prisudvikling!$CC$7:$KP$63,W$3),"")</f>
        <v/>
      </c>
      <c r="X669" s="32" t="str">
        <f>IF(HLOOKUP($BT669,Prisudvikling!$CC$7:$KP$63,X$3)&gt;0,HLOOKUP($BT669,Prisudvikling!$CC$7:$KP$63,X$3),"")</f>
        <v/>
      </c>
      <c r="Y669" s="32" t="str">
        <f>IF(HLOOKUP($BT669,Prisudvikling!$CC$7:$KP$63,Y$3)&gt;0,HLOOKUP($BT669,Prisudvikling!$CC$7:$KP$63,Y$3),"")</f>
        <v/>
      </c>
      <c r="Z669" s="32" t="str">
        <f>IF(HLOOKUP($BT669,Prisudvikling!$CC$7:$KP$63,Z$3)&gt;0,HLOOKUP($BT669,Prisudvikling!$CC$7:$KP$63,Z$3),"")</f>
        <v/>
      </c>
      <c r="AA669" s="32" t="str">
        <f>IF(HLOOKUP($BT669,Prisudvikling!$CC$7:$KP$63,AA$3)&gt;0,HLOOKUP($BT669,Prisudvikling!$CC$7:$KP$63,AA$3),"")</f>
        <v/>
      </c>
      <c r="AB669" s="32" t="str">
        <f>IF(HLOOKUP($BT669,Prisudvikling!$CC$7:$KP$63,AB$3)&gt;0,HLOOKUP($BT669,Prisudvikling!$CC$7:$KP$63,AB$3),"")</f>
        <v/>
      </c>
      <c r="AC669" s="32" t="str">
        <f>IF(HLOOKUP($BT669,Prisudvikling!$CC$7:$KP$63,AC$3)&gt;0,HLOOKUP($BT669,Prisudvikling!$CC$7:$KP$63,AC$3),"")</f>
        <v/>
      </c>
      <c r="AD669" s="32" t="str">
        <f>IF(HLOOKUP($BT669,Prisudvikling!$CC$7:$KP$63,AD$3)&gt;0,HLOOKUP($BT669,Prisudvikling!$CC$7:$KP$63,AD$3),"")</f>
        <v/>
      </c>
      <c r="AE669" s="32" t="str">
        <f>IF(HLOOKUP($BT669,Prisudvikling!$CC$7:$KP$63,AE$3)&gt;0,HLOOKUP($BT669,Prisudvikling!$CC$7:$KP$63,AE$3),"")</f>
        <v/>
      </c>
      <c r="AF669" s="32" t="str">
        <f>IF(HLOOKUP($BT669,Prisudvikling!$CC$7:$KP$63,AF$3)&gt;0,HLOOKUP($BT669,Prisudvikling!$CC$7:$KP$63,AF$3),"")</f>
        <v xml:space="preserve"> </v>
      </c>
      <c r="AG669" s="32" t="str">
        <f>IF(HLOOKUP($BT669,Prisudvikling!$CC$7:$KP$63,AG$3)&gt;0,HLOOKUP($BT669,Prisudvikling!$CC$7:$KP$63,AG$3),"")</f>
        <v xml:space="preserve"> </v>
      </c>
      <c r="AH669" s="32" t="str">
        <f>IF(HLOOKUP($BT669,Prisudvikling!$CC$7:$KP$63,AH$3)&gt;0,HLOOKUP($BT669,Prisudvikling!$CC$7:$KP$63,AH$3),"")</f>
        <v xml:space="preserve"> </v>
      </c>
      <c r="AI669" s="32" t="str">
        <f>IF(HLOOKUP($BT669,Prisudvikling!$CC$7:$KP$63,AI$3)&gt;0,HLOOKUP($BT669,Prisudvikling!$CC$7:$KP$63,AI$3),"")</f>
        <v xml:space="preserve"> </v>
      </c>
      <c r="AJ669" s="32" t="str">
        <f>IF(HLOOKUP($BT669,Prisudvikling!$CC$7:$KP$63,AJ$3)&gt;0,HLOOKUP($BT669,Prisudvikling!$CC$7:$KP$63,AJ$3),"")</f>
        <v xml:space="preserve"> </v>
      </c>
      <c r="AK669" s="32" t="str">
        <f>IF(HLOOKUP($BT669,Prisudvikling!$CC$7:$KP$63,AK$3)&gt;0,HLOOKUP($BT669,Prisudvikling!$CC$7:$KP$63,AK$3),"")</f>
        <v xml:space="preserve"> </v>
      </c>
      <c r="AL669" s="32" t="str">
        <f>IF(HLOOKUP($BT669,Prisudvikling!$CC$7:$KP$63,AL$3)&gt;0,HLOOKUP($BT669,Prisudvikling!$CC$7:$KP$63,AL$3),"")</f>
        <v/>
      </c>
      <c r="AM669" s="32" t="str">
        <f>IF(HLOOKUP($BT669,Prisudvikling!$CC$7:$KP$63,AM$3)&gt;0,HLOOKUP($BT669,Prisudvikling!$CC$7:$KP$63,AM$3),"")</f>
        <v/>
      </c>
      <c r="AN669" s="113" t="str">
        <f>IF(HLOOKUP($BT669,Prisudvikling!$CC$7:$KP$63,AN$3)&gt;0,HLOOKUP($BT669,Prisudvikling!$CC$7:$KP$63,AN$3),"")</f>
        <v/>
      </c>
      <c r="AO669" s="113" t="str">
        <f>IF(HLOOKUP($BT669,Prisudvikling!$CC$7:$KP$63,AO$3)&gt;0,HLOOKUP($BT669,Prisudvikling!$CC$7:$KP$63,AO$3),"")</f>
        <v xml:space="preserve"> </v>
      </c>
      <c r="AP669" s="113" t="str">
        <f>IF(HLOOKUP($BT669,Prisudvikling!$CC$7:$KP$63,AP$3)&gt;0,HLOOKUP($BT669,Prisudvikling!$CC$7:$KP$63,AP$3),"")</f>
        <v/>
      </c>
      <c r="AQ669" s="113" t="str">
        <f>IF(HLOOKUP($BT669,Prisudvikling!$CC$7:$KP$63,AQ$3)&gt;0,HLOOKUP($BT669,Prisudvikling!$CC$7:$KP$63,AQ$3),"")</f>
        <v/>
      </c>
      <c r="AR669" s="113" t="str">
        <f>IF(HLOOKUP($BT669,Prisudvikling!$CC$7:$KP$63,AR$3)&gt;0,HLOOKUP($BT669,Prisudvikling!$CC$7:$KP$63,AR$3),"")</f>
        <v xml:space="preserve"> </v>
      </c>
      <c r="AS669" s="113" t="str">
        <f>IF(HLOOKUP($BT669,Prisudvikling!$CC$7:$KP$63,AS$3)&gt;0,HLOOKUP($BT669,Prisudvikling!$CC$7:$KP$63,AS$3),"")</f>
        <v/>
      </c>
      <c r="AT669" s="113" t="str">
        <f>IF(HLOOKUP($BT669,Prisudvikling!$CC$7:$KP$63,AT$3)&gt;0,HLOOKUP($BT669,Prisudvikling!$CC$7:$KP$63,AT$3),"")</f>
        <v/>
      </c>
      <c r="AU669" s="113" t="str">
        <f>IF(HLOOKUP($BT669,Prisudvikling!$CC$7:$KP$63,AU$3)&gt;0,HLOOKUP($BT669,Prisudvikling!$CC$7:$KP$63,AU$3),"")</f>
        <v xml:space="preserve"> </v>
      </c>
      <c r="AV669" s="113" t="str">
        <f>IF(HLOOKUP($BT669,Prisudvikling!$CC$7:$KP$63,AV$3)&gt;0,HLOOKUP($BT669,Prisudvikling!$CC$7:$KP$63,AV$3),"")</f>
        <v/>
      </c>
      <c r="AW669" s="113" t="str">
        <f>IF(HLOOKUP($BT669,Prisudvikling!$CC$7:$KP$63,AW$3)&gt;0,HLOOKUP($BT669,Prisudvikling!$CC$7:$KP$63,AW$3),"")</f>
        <v/>
      </c>
      <c r="AX669" s="113" t="str">
        <f>IF(HLOOKUP($BT669,Prisudvikling!$CC$7:$KP$63,AX$3)&gt;0,HLOOKUP($BT669,Prisudvikling!$CC$7:$KP$63,AX$3),"")</f>
        <v xml:space="preserve"> </v>
      </c>
      <c r="BT669">
        <f t="shared" si="35"/>
        <v>346</v>
      </c>
    </row>
    <row r="670" spans="1:72" x14ac:dyDescent="0.2">
      <c r="A670" s="82">
        <f>IF(HLOOKUP($BT670,Prisudvikling!$CC$7:$KP$63,D$3)&gt;0,YEAR(C670),0)</f>
        <v>0</v>
      </c>
      <c r="B670" s="82">
        <f>IF(HLOOKUP($BT670,Prisudvikling!$CC$7:$KP$63,D$3)&gt;0,MONTH(C670),0)</f>
        <v>0</v>
      </c>
      <c r="C670" s="65" t="str">
        <f>IF(HLOOKUP($BT670,Prisudvikling!$CC$7:$KP$63,D$3)&gt;0,HLOOKUP($BT670,Prisudvikling!$CC$7:$KP$63,C$3),"")</f>
        <v/>
      </c>
      <c r="D670" s="105" t="str">
        <f>IF(HLOOKUP($BT670,Prisudvikling!$CC$7:$KP$63,D$3)&gt;0,HLOOKUP($BT670,Prisudvikling!$CC$7:$KP$63,D$3),"")</f>
        <v/>
      </c>
      <c r="E670" s="105" t="str">
        <f>IF(HLOOKUP($BT670,Prisudvikling!$CC$7:$KP$63,E$3)&gt;0,HLOOKUP($BT670,Prisudvikling!$CC$7:$KP$63,E$3),"")</f>
        <v/>
      </c>
      <c r="F670" s="105" t="str">
        <f>IF(HLOOKUP($BT670,Prisudvikling!$CC$7:$KP$63,F$3)&gt;0,HLOOKUP($BT670,Prisudvikling!$CC$7:$KP$63,F$3),"")</f>
        <v/>
      </c>
      <c r="G670" s="105" t="str">
        <f>IF(HLOOKUP($BT670,Prisudvikling!$CC$7:$KP$63,G$3)&gt;0,HLOOKUP($BT670,Prisudvikling!$CC$7:$KP$63,G$3),"")</f>
        <v/>
      </c>
      <c r="H670" s="105" t="str">
        <f>IF(HLOOKUP($BT670,Prisudvikling!$CC$7:$KP$63,H$3)&gt;0,HLOOKUP($BT670,Prisudvikling!$CC$7:$KP$63,H$3),"")</f>
        <v/>
      </c>
      <c r="I670" s="105" t="str">
        <f>IF(HLOOKUP($BT670,Prisudvikling!$CC$7:$KP$63,I$3)&gt;0,HLOOKUP($BT670,Prisudvikling!$CC$7:$KP$63,I$3),"")</f>
        <v/>
      </c>
      <c r="J670" s="105" t="str">
        <f>IF(HLOOKUP($BT670,Prisudvikling!$CC$7:$KP$63,J$3)&gt;0,HLOOKUP($BT670,Prisudvikling!$CC$7:$KP$63,J$3),"")</f>
        <v/>
      </c>
      <c r="K670" s="105" t="str">
        <f>IF(HLOOKUP($BT670,Prisudvikling!$CC$7:$KP$63,K$3)&gt;0,HLOOKUP($BT670,Prisudvikling!$CC$7:$KP$63,K$3),"")</f>
        <v/>
      </c>
      <c r="L670" s="105" t="str">
        <f>IF(HLOOKUP($BT670,Prisudvikling!$CC$7:$KP$63,L$3)&gt;0,HLOOKUP($BT670,Prisudvikling!$CC$7:$KP$63,L$3),"")</f>
        <v/>
      </c>
      <c r="M670" s="105" t="str">
        <f>IF(HLOOKUP($BT670,Prisudvikling!$CC$7:$KP$63,M$3)&gt;0,HLOOKUP($BT670,Prisudvikling!$CC$7:$KP$63,M$3),"")</f>
        <v/>
      </c>
      <c r="N670" s="105" t="str">
        <f>IF(HLOOKUP($BT670,Prisudvikling!$CC$7:$KP$63,N$3)&gt;0,HLOOKUP($BT670,Prisudvikling!$CC$7:$KP$63,N$3),"")</f>
        <v/>
      </c>
      <c r="O670" s="105" t="str">
        <f>IF(HLOOKUP($BT670,Prisudvikling!$CC$7:$KP$63,O$3)&gt;0,HLOOKUP($BT670,Prisudvikling!$CC$7:$KP$63,O$3),"")</f>
        <v/>
      </c>
      <c r="P670" s="105" t="str">
        <f>IF(HLOOKUP($BT670,Prisudvikling!$CC$7:$KP$63,P$3)&gt;0,HLOOKUP($BT670,Prisudvikling!$CC$7:$KP$63,P$3),"")</f>
        <v/>
      </c>
      <c r="Q670" s="105" t="str">
        <f>IF(HLOOKUP($BT670,Prisudvikling!$CC$7:$KP$63,Q$3)&gt;0,HLOOKUP($BT670,Prisudvikling!$CC$7:$KP$63,Q$3),"")</f>
        <v/>
      </c>
      <c r="R670" s="105" t="str">
        <f>IF(HLOOKUP($BT670,Prisudvikling!$CC$7:$KP$63,R$3)&gt;0,HLOOKUP($BT670,Prisudvikling!$CC$7:$KP$63,R$3),"")</f>
        <v/>
      </c>
      <c r="S670" s="105" t="str">
        <f>IF(HLOOKUP($BT670,Prisudvikling!$CC$7:$KP$63,S$3)&gt;0,HLOOKUP($BT670,Prisudvikling!$CC$7:$KP$63,S$3),"")</f>
        <v/>
      </c>
      <c r="T670" s="105" t="str">
        <f>IF(HLOOKUP($BT670,Prisudvikling!$CC$7:$KP$63,T$3)&gt;0,HLOOKUP($BT670,Prisudvikling!$CC$7:$KP$63,T$3),"")</f>
        <v/>
      </c>
      <c r="U670" s="105" t="str">
        <f>IF(HLOOKUP($BT670,Prisudvikling!$CC$7:$KP$63,U$3)&gt;0,HLOOKUP($BT670,Prisudvikling!$CC$7:$KP$63,U$3),"")</f>
        <v/>
      </c>
      <c r="V670" s="105" t="str">
        <f>IF(HLOOKUP($BT670,Prisudvikling!$CC$7:$KP$63,V$3)&gt;0,HLOOKUP($BT670,Prisudvikling!$CC$7:$KP$63,V$3),"")</f>
        <v/>
      </c>
      <c r="W670" s="105" t="str">
        <f>IF(HLOOKUP($BT670,Prisudvikling!$CC$7:$KP$63,W$3)&gt;0,HLOOKUP($BT670,Prisudvikling!$CC$7:$KP$63,W$3),"")</f>
        <v/>
      </c>
      <c r="X670" s="32" t="str">
        <f>IF(HLOOKUP($BT670,Prisudvikling!$CC$7:$KP$63,X$3)&gt;0,HLOOKUP($BT670,Prisudvikling!$CC$7:$KP$63,X$3),"")</f>
        <v/>
      </c>
      <c r="Y670" s="32" t="str">
        <f>IF(HLOOKUP($BT670,Prisudvikling!$CC$7:$KP$63,Y$3)&gt;0,HLOOKUP($BT670,Prisudvikling!$CC$7:$KP$63,Y$3),"")</f>
        <v/>
      </c>
      <c r="Z670" s="32" t="str">
        <f>IF(HLOOKUP($BT670,Prisudvikling!$CC$7:$KP$63,Z$3)&gt;0,HLOOKUP($BT670,Prisudvikling!$CC$7:$KP$63,Z$3),"")</f>
        <v/>
      </c>
      <c r="AA670" s="32" t="str">
        <f>IF(HLOOKUP($BT670,Prisudvikling!$CC$7:$KP$63,AA$3)&gt;0,HLOOKUP($BT670,Prisudvikling!$CC$7:$KP$63,AA$3),"")</f>
        <v/>
      </c>
      <c r="AB670" s="32" t="str">
        <f>IF(HLOOKUP($BT670,Prisudvikling!$CC$7:$KP$63,AB$3)&gt;0,HLOOKUP($BT670,Prisudvikling!$CC$7:$KP$63,AB$3),"")</f>
        <v/>
      </c>
      <c r="AC670" s="32" t="str">
        <f>IF(HLOOKUP($BT670,Prisudvikling!$CC$7:$KP$63,AC$3)&gt;0,HLOOKUP($BT670,Prisudvikling!$CC$7:$KP$63,AC$3),"")</f>
        <v/>
      </c>
      <c r="AD670" s="32" t="str">
        <f>IF(HLOOKUP($BT670,Prisudvikling!$CC$7:$KP$63,AD$3)&gt;0,HLOOKUP($BT670,Prisudvikling!$CC$7:$KP$63,AD$3),"")</f>
        <v/>
      </c>
      <c r="AE670" s="32" t="str">
        <f>IF(HLOOKUP($BT670,Prisudvikling!$CC$7:$KP$63,AE$3)&gt;0,HLOOKUP($BT670,Prisudvikling!$CC$7:$KP$63,AE$3),"")</f>
        <v/>
      </c>
      <c r="AF670" s="32" t="str">
        <f>IF(HLOOKUP($BT670,Prisudvikling!$CC$7:$KP$63,AF$3)&gt;0,HLOOKUP($BT670,Prisudvikling!$CC$7:$KP$63,AF$3),"")</f>
        <v xml:space="preserve"> </v>
      </c>
      <c r="AG670" s="32" t="str">
        <f>IF(HLOOKUP($BT670,Prisudvikling!$CC$7:$KP$63,AG$3)&gt;0,HLOOKUP($BT670,Prisudvikling!$CC$7:$KP$63,AG$3),"")</f>
        <v xml:space="preserve"> </v>
      </c>
      <c r="AH670" s="32" t="str">
        <f>IF(HLOOKUP($BT670,Prisudvikling!$CC$7:$KP$63,AH$3)&gt;0,HLOOKUP($BT670,Prisudvikling!$CC$7:$KP$63,AH$3),"")</f>
        <v xml:space="preserve"> </v>
      </c>
      <c r="AI670" s="32" t="str">
        <f>IF(HLOOKUP($BT670,Prisudvikling!$CC$7:$KP$63,AI$3)&gt;0,HLOOKUP($BT670,Prisudvikling!$CC$7:$KP$63,AI$3),"")</f>
        <v xml:space="preserve"> </v>
      </c>
      <c r="AJ670" s="32" t="str">
        <f>IF(HLOOKUP($BT670,Prisudvikling!$CC$7:$KP$63,AJ$3)&gt;0,HLOOKUP($BT670,Prisudvikling!$CC$7:$KP$63,AJ$3),"")</f>
        <v xml:space="preserve"> </v>
      </c>
      <c r="AK670" s="32" t="str">
        <f>IF(HLOOKUP($BT670,Prisudvikling!$CC$7:$KP$63,AK$3)&gt;0,HLOOKUP($BT670,Prisudvikling!$CC$7:$KP$63,AK$3),"")</f>
        <v xml:space="preserve"> </v>
      </c>
      <c r="AL670" s="32" t="str">
        <f>IF(HLOOKUP($BT670,Prisudvikling!$CC$7:$KP$63,AL$3)&gt;0,HLOOKUP($BT670,Prisudvikling!$CC$7:$KP$63,AL$3),"")</f>
        <v/>
      </c>
      <c r="AM670" s="32" t="str">
        <f>IF(HLOOKUP($BT670,Prisudvikling!$CC$7:$KP$63,AM$3)&gt;0,HLOOKUP($BT670,Prisudvikling!$CC$7:$KP$63,AM$3),"")</f>
        <v/>
      </c>
      <c r="AN670" s="113" t="str">
        <f>IF(HLOOKUP($BT670,Prisudvikling!$CC$7:$KP$63,AN$3)&gt;0,HLOOKUP($BT670,Prisudvikling!$CC$7:$KP$63,AN$3),"")</f>
        <v/>
      </c>
      <c r="AO670" s="113" t="str">
        <f>IF(HLOOKUP($BT670,Prisudvikling!$CC$7:$KP$63,AO$3)&gt;0,HLOOKUP($BT670,Prisudvikling!$CC$7:$KP$63,AO$3),"")</f>
        <v xml:space="preserve"> </v>
      </c>
      <c r="AP670" s="113" t="str">
        <f>IF(HLOOKUP($BT670,Prisudvikling!$CC$7:$KP$63,AP$3)&gt;0,HLOOKUP($BT670,Prisudvikling!$CC$7:$KP$63,AP$3),"")</f>
        <v/>
      </c>
      <c r="AQ670" s="113" t="str">
        <f>IF(HLOOKUP($BT670,Prisudvikling!$CC$7:$KP$63,AQ$3)&gt;0,HLOOKUP($BT670,Prisudvikling!$CC$7:$KP$63,AQ$3),"")</f>
        <v/>
      </c>
      <c r="AR670" s="113" t="str">
        <f>IF(HLOOKUP($BT670,Prisudvikling!$CC$7:$KP$63,AR$3)&gt;0,HLOOKUP($BT670,Prisudvikling!$CC$7:$KP$63,AR$3),"")</f>
        <v xml:space="preserve"> </v>
      </c>
      <c r="AS670" s="113" t="str">
        <f>IF(HLOOKUP($BT670,Prisudvikling!$CC$7:$KP$63,AS$3)&gt;0,HLOOKUP($BT670,Prisudvikling!$CC$7:$KP$63,AS$3),"")</f>
        <v/>
      </c>
      <c r="AT670" s="113" t="str">
        <f>IF(HLOOKUP($BT670,Prisudvikling!$CC$7:$KP$63,AT$3)&gt;0,HLOOKUP($BT670,Prisudvikling!$CC$7:$KP$63,AT$3),"")</f>
        <v/>
      </c>
      <c r="AU670" s="113" t="str">
        <f>IF(HLOOKUP($BT670,Prisudvikling!$CC$7:$KP$63,AU$3)&gt;0,HLOOKUP($BT670,Prisudvikling!$CC$7:$KP$63,AU$3),"")</f>
        <v xml:space="preserve"> </v>
      </c>
      <c r="AV670" s="113" t="str">
        <f>IF(HLOOKUP($BT670,Prisudvikling!$CC$7:$KP$63,AV$3)&gt;0,HLOOKUP($BT670,Prisudvikling!$CC$7:$KP$63,AV$3),"")</f>
        <v/>
      </c>
      <c r="AW670" s="113" t="str">
        <f>IF(HLOOKUP($BT670,Prisudvikling!$CC$7:$KP$63,AW$3)&gt;0,HLOOKUP($BT670,Prisudvikling!$CC$7:$KP$63,AW$3),"")</f>
        <v/>
      </c>
      <c r="AX670" s="113" t="str">
        <f>IF(HLOOKUP($BT670,Prisudvikling!$CC$7:$KP$63,AX$3)&gt;0,HLOOKUP($BT670,Prisudvikling!$CC$7:$KP$63,AX$3),"")</f>
        <v xml:space="preserve"> </v>
      </c>
      <c r="BT670">
        <f t="shared" si="35"/>
        <v>347</v>
      </c>
    </row>
    <row r="671" spans="1:72" x14ac:dyDescent="0.2">
      <c r="A671" s="82">
        <f>IF(HLOOKUP($BT671,Prisudvikling!$CC$7:$KP$63,D$3)&gt;0,YEAR(C671),0)</f>
        <v>0</v>
      </c>
      <c r="B671" s="82">
        <f>IF(HLOOKUP($BT671,Prisudvikling!$CC$7:$KP$63,D$3)&gt;0,MONTH(C671),0)</f>
        <v>0</v>
      </c>
      <c r="C671" s="65" t="str">
        <f>IF(HLOOKUP($BT671,Prisudvikling!$CC$7:$KP$63,D$3)&gt;0,HLOOKUP($BT671,Prisudvikling!$CC$7:$KP$63,C$3),"")</f>
        <v/>
      </c>
      <c r="D671" s="105" t="str">
        <f>IF(HLOOKUP($BT671,Prisudvikling!$CC$7:$KP$63,D$3)&gt;0,HLOOKUP($BT671,Prisudvikling!$CC$7:$KP$63,D$3),"")</f>
        <v/>
      </c>
      <c r="E671" s="105" t="str">
        <f>IF(HLOOKUP($BT671,Prisudvikling!$CC$7:$KP$63,E$3)&gt;0,HLOOKUP($BT671,Prisudvikling!$CC$7:$KP$63,E$3),"")</f>
        <v/>
      </c>
      <c r="F671" s="105" t="str">
        <f>IF(HLOOKUP($BT671,Prisudvikling!$CC$7:$KP$63,F$3)&gt;0,HLOOKUP($BT671,Prisudvikling!$CC$7:$KP$63,F$3),"")</f>
        <v/>
      </c>
      <c r="G671" s="105" t="str">
        <f>IF(HLOOKUP($BT671,Prisudvikling!$CC$7:$KP$63,G$3)&gt;0,HLOOKUP($BT671,Prisudvikling!$CC$7:$KP$63,G$3),"")</f>
        <v/>
      </c>
      <c r="H671" s="105" t="str">
        <f>IF(HLOOKUP($BT671,Prisudvikling!$CC$7:$KP$63,H$3)&gt;0,HLOOKUP($BT671,Prisudvikling!$CC$7:$KP$63,H$3),"")</f>
        <v/>
      </c>
      <c r="I671" s="105" t="str">
        <f>IF(HLOOKUP($BT671,Prisudvikling!$CC$7:$KP$63,I$3)&gt;0,HLOOKUP($BT671,Prisudvikling!$CC$7:$KP$63,I$3),"")</f>
        <v/>
      </c>
      <c r="J671" s="105" t="str">
        <f>IF(HLOOKUP($BT671,Prisudvikling!$CC$7:$KP$63,J$3)&gt;0,HLOOKUP($BT671,Prisudvikling!$CC$7:$KP$63,J$3),"")</f>
        <v/>
      </c>
      <c r="K671" s="105" t="str">
        <f>IF(HLOOKUP($BT671,Prisudvikling!$CC$7:$KP$63,K$3)&gt;0,HLOOKUP($BT671,Prisudvikling!$CC$7:$KP$63,K$3),"")</f>
        <v/>
      </c>
      <c r="L671" s="105" t="str">
        <f>IF(HLOOKUP($BT671,Prisudvikling!$CC$7:$KP$63,L$3)&gt;0,HLOOKUP($BT671,Prisudvikling!$CC$7:$KP$63,L$3),"")</f>
        <v/>
      </c>
      <c r="M671" s="105" t="str">
        <f>IF(HLOOKUP($BT671,Prisudvikling!$CC$7:$KP$63,M$3)&gt;0,HLOOKUP($BT671,Prisudvikling!$CC$7:$KP$63,M$3),"")</f>
        <v/>
      </c>
      <c r="N671" s="105" t="str">
        <f>IF(HLOOKUP($BT671,Prisudvikling!$CC$7:$KP$63,N$3)&gt;0,HLOOKUP($BT671,Prisudvikling!$CC$7:$KP$63,N$3),"")</f>
        <v/>
      </c>
      <c r="O671" s="105" t="str">
        <f>IF(HLOOKUP($BT671,Prisudvikling!$CC$7:$KP$63,O$3)&gt;0,HLOOKUP($BT671,Prisudvikling!$CC$7:$KP$63,O$3),"")</f>
        <v/>
      </c>
      <c r="P671" s="105" t="str">
        <f>IF(HLOOKUP($BT671,Prisudvikling!$CC$7:$KP$63,P$3)&gt;0,HLOOKUP($BT671,Prisudvikling!$CC$7:$KP$63,P$3),"")</f>
        <v/>
      </c>
      <c r="Q671" s="105" t="str">
        <f>IF(HLOOKUP($BT671,Prisudvikling!$CC$7:$KP$63,Q$3)&gt;0,HLOOKUP($BT671,Prisudvikling!$CC$7:$KP$63,Q$3),"")</f>
        <v/>
      </c>
      <c r="R671" s="105" t="str">
        <f>IF(HLOOKUP($BT671,Prisudvikling!$CC$7:$KP$63,R$3)&gt;0,HLOOKUP($BT671,Prisudvikling!$CC$7:$KP$63,R$3),"")</f>
        <v/>
      </c>
      <c r="S671" s="105" t="str">
        <f>IF(HLOOKUP($BT671,Prisudvikling!$CC$7:$KP$63,S$3)&gt;0,HLOOKUP($BT671,Prisudvikling!$CC$7:$KP$63,S$3),"")</f>
        <v/>
      </c>
      <c r="T671" s="105" t="str">
        <f>IF(HLOOKUP($BT671,Prisudvikling!$CC$7:$KP$63,T$3)&gt;0,HLOOKUP($BT671,Prisudvikling!$CC$7:$KP$63,T$3),"")</f>
        <v/>
      </c>
      <c r="U671" s="105" t="str">
        <f>IF(HLOOKUP($BT671,Prisudvikling!$CC$7:$KP$63,U$3)&gt;0,HLOOKUP($BT671,Prisudvikling!$CC$7:$KP$63,U$3),"")</f>
        <v/>
      </c>
      <c r="V671" s="105" t="str">
        <f>IF(HLOOKUP($BT671,Prisudvikling!$CC$7:$KP$63,V$3)&gt;0,HLOOKUP($BT671,Prisudvikling!$CC$7:$KP$63,V$3),"")</f>
        <v/>
      </c>
      <c r="W671" s="105" t="str">
        <f>IF(HLOOKUP($BT671,Prisudvikling!$CC$7:$KP$63,W$3)&gt;0,HLOOKUP($BT671,Prisudvikling!$CC$7:$KP$63,W$3),"")</f>
        <v/>
      </c>
      <c r="X671" s="32" t="str">
        <f>IF(HLOOKUP($BT671,Prisudvikling!$CC$7:$KP$63,X$3)&gt;0,HLOOKUP($BT671,Prisudvikling!$CC$7:$KP$63,X$3),"")</f>
        <v/>
      </c>
      <c r="Y671" s="32" t="str">
        <f>IF(HLOOKUP($BT671,Prisudvikling!$CC$7:$KP$63,Y$3)&gt;0,HLOOKUP($BT671,Prisudvikling!$CC$7:$KP$63,Y$3),"")</f>
        <v/>
      </c>
      <c r="Z671" s="32" t="str">
        <f>IF(HLOOKUP($BT671,Prisudvikling!$CC$7:$KP$63,Z$3)&gt;0,HLOOKUP($BT671,Prisudvikling!$CC$7:$KP$63,Z$3),"")</f>
        <v/>
      </c>
      <c r="AA671" s="32" t="str">
        <f>IF(HLOOKUP($BT671,Prisudvikling!$CC$7:$KP$63,AA$3)&gt;0,HLOOKUP($BT671,Prisudvikling!$CC$7:$KP$63,AA$3),"")</f>
        <v/>
      </c>
      <c r="AB671" s="32" t="str">
        <f>IF(HLOOKUP($BT671,Prisudvikling!$CC$7:$KP$63,AB$3)&gt;0,HLOOKUP($BT671,Prisudvikling!$CC$7:$KP$63,AB$3),"")</f>
        <v/>
      </c>
      <c r="AC671" s="32" t="str">
        <f>IF(HLOOKUP($BT671,Prisudvikling!$CC$7:$KP$63,AC$3)&gt;0,HLOOKUP($BT671,Prisudvikling!$CC$7:$KP$63,AC$3),"")</f>
        <v/>
      </c>
      <c r="AD671" s="32" t="str">
        <f>IF(HLOOKUP($BT671,Prisudvikling!$CC$7:$KP$63,AD$3)&gt;0,HLOOKUP($BT671,Prisudvikling!$CC$7:$KP$63,AD$3),"")</f>
        <v/>
      </c>
      <c r="AE671" s="32" t="str">
        <f>IF(HLOOKUP($BT671,Prisudvikling!$CC$7:$KP$63,AE$3)&gt;0,HLOOKUP($BT671,Prisudvikling!$CC$7:$KP$63,AE$3),"")</f>
        <v/>
      </c>
      <c r="AF671" s="32" t="str">
        <f>IF(HLOOKUP($BT671,Prisudvikling!$CC$7:$KP$63,AF$3)&gt;0,HLOOKUP($BT671,Prisudvikling!$CC$7:$KP$63,AF$3),"")</f>
        <v xml:space="preserve"> </v>
      </c>
      <c r="AG671" s="32" t="str">
        <f>IF(HLOOKUP($BT671,Prisudvikling!$CC$7:$KP$63,AG$3)&gt;0,HLOOKUP($BT671,Prisudvikling!$CC$7:$KP$63,AG$3),"")</f>
        <v xml:space="preserve"> </v>
      </c>
      <c r="AH671" s="32" t="str">
        <f>IF(HLOOKUP($BT671,Prisudvikling!$CC$7:$KP$63,AH$3)&gt;0,HLOOKUP($BT671,Prisudvikling!$CC$7:$KP$63,AH$3),"")</f>
        <v xml:space="preserve"> </v>
      </c>
      <c r="AI671" s="32" t="str">
        <f>IF(HLOOKUP($BT671,Prisudvikling!$CC$7:$KP$63,AI$3)&gt;0,HLOOKUP($BT671,Prisudvikling!$CC$7:$KP$63,AI$3),"")</f>
        <v xml:space="preserve"> </v>
      </c>
      <c r="AJ671" s="32" t="str">
        <f>IF(HLOOKUP($BT671,Prisudvikling!$CC$7:$KP$63,AJ$3)&gt;0,HLOOKUP($BT671,Prisudvikling!$CC$7:$KP$63,AJ$3),"")</f>
        <v xml:space="preserve"> </v>
      </c>
      <c r="AK671" s="32" t="str">
        <f>IF(HLOOKUP($BT671,Prisudvikling!$CC$7:$KP$63,AK$3)&gt;0,HLOOKUP($BT671,Prisudvikling!$CC$7:$KP$63,AK$3),"")</f>
        <v xml:space="preserve"> </v>
      </c>
      <c r="AL671" s="32" t="str">
        <f>IF(HLOOKUP($BT671,Prisudvikling!$CC$7:$KP$63,AL$3)&gt;0,HLOOKUP($BT671,Prisudvikling!$CC$7:$KP$63,AL$3),"")</f>
        <v/>
      </c>
      <c r="AM671" s="32" t="str">
        <f>IF(HLOOKUP($BT671,Prisudvikling!$CC$7:$KP$63,AM$3)&gt;0,HLOOKUP($BT671,Prisudvikling!$CC$7:$KP$63,AM$3),"")</f>
        <v/>
      </c>
      <c r="AN671" s="113" t="str">
        <f>IF(HLOOKUP($BT671,Prisudvikling!$CC$7:$KP$63,AN$3)&gt;0,HLOOKUP($BT671,Prisudvikling!$CC$7:$KP$63,AN$3),"")</f>
        <v/>
      </c>
      <c r="AO671" s="113" t="str">
        <f>IF(HLOOKUP($BT671,Prisudvikling!$CC$7:$KP$63,AO$3)&gt;0,HLOOKUP($BT671,Prisudvikling!$CC$7:$KP$63,AO$3),"")</f>
        <v xml:space="preserve"> </v>
      </c>
      <c r="AP671" s="113" t="str">
        <f>IF(HLOOKUP($BT671,Prisudvikling!$CC$7:$KP$63,AP$3)&gt;0,HLOOKUP($BT671,Prisudvikling!$CC$7:$KP$63,AP$3),"")</f>
        <v/>
      </c>
      <c r="AQ671" s="113" t="str">
        <f>IF(HLOOKUP($BT671,Prisudvikling!$CC$7:$KP$63,AQ$3)&gt;0,HLOOKUP($BT671,Prisudvikling!$CC$7:$KP$63,AQ$3),"")</f>
        <v/>
      </c>
      <c r="AR671" s="113" t="str">
        <f>IF(HLOOKUP($BT671,Prisudvikling!$CC$7:$KP$63,AR$3)&gt;0,HLOOKUP($BT671,Prisudvikling!$CC$7:$KP$63,AR$3),"")</f>
        <v xml:space="preserve"> </v>
      </c>
      <c r="AS671" s="113" t="str">
        <f>IF(HLOOKUP($BT671,Prisudvikling!$CC$7:$KP$63,AS$3)&gt;0,HLOOKUP($BT671,Prisudvikling!$CC$7:$KP$63,AS$3),"")</f>
        <v/>
      </c>
      <c r="AT671" s="113" t="str">
        <f>IF(HLOOKUP($BT671,Prisudvikling!$CC$7:$KP$63,AT$3)&gt;0,HLOOKUP($BT671,Prisudvikling!$CC$7:$KP$63,AT$3),"")</f>
        <v/>
      </c>
      <c r="AU671" s="113" t="str">
        <f>IF(HLOOKUP($BT671,Prisudvikling!$CC$7:$KP$63,AU$3)&gt;0,HLOOKUP($BT671,Prisudvikling!$CC$7:$KP$63,AU$3),"")</f>
        <v xml:space="preserve"> </v>
      </c>
      <c r="AV671" s="113" t="str">
        <f>IF(HLOOKUP($BT671,Prisudvikling!$CC$7:$KP$63,AV$3)&gt;0,HLOOKUP($BT671,Prisudvikling!$CC$7:$KP$63,AV$3),"")</f>
        <v/>
      </c>
      <c r="AW671" s="113" t="str">
        <f>IF(HLOOKUP($BT671,Prisudvikling!$CC$7:$KP$63,AW$3)&gt;0,HLOOKUP($BT671,Prisudvikling!$CC$7:$KP$63,AW$3),"")</f>
        <v/>
      </c>
      <c r="AX671" s="113" t="str">
        <f>IF(HLOOKUP($BT671,Prisudvikling!$CC$7:$KP$63,AX$3)&gt;0,HLOOKUP($BT671,Prisudvikling!$CC$7:$KP$63,AX$3),"")</f>
        <v xml:space="preserve"> </v>
      </c>
      <c r="BT671">
        <f t="shared" si="35"/>
        <v>348</v>
      </c>
    </row>
    <row r="672" spans="1:72" x14ac:dyDescent="0.2">
      <c r="A672" s="82">
        <f>IF(HLOOKUP($BT672,Prisudvikling!$CC$7:$KP$63,D$3)&gt;0,YEAR(C672),0)</f>
        <v>0</v>
      </c>
      <c r="B672" s="82">
        <f>IF(HLOOKUP($BT672,Prisudvikling!$CC$7:$KP$63,D$3)&gt;0,MONTH(C672),0)</f>
        <v>0</v>
      </c>
      <c r="C672" s="65" t="str">
        <f>IF(HLOOKUP($BT672,Prisudvikling!$CC$7:$KP$63,D$3)&gt;0,HLOOKUP($BT672,Prisudvikling!$CC$7:$KP$63,C$3),"")</f>
        <v/>
      </c>
      <c r="D672" s="105" t="str">
        <f>IF(HLOOKUP($BT672,Prisudvikling!$CC$7:$KP$63,D$3)&gt;0,HLOOKUP($BT672,Prisudvikling!$CC$7:$KP$63,D$3),"")</f>
        <v/>
      </c>
      <c r="E672" s="105" t="str">
        <f>IF(HLOOKUP($BT672,Prisudvikling!$CC$7:$KP$63,E$3)&gt;0,HLOOKUP($BT672,Prisudvikling!$CC$7:$KP$63,E$3),"")</f>
        <v/>
      </c>
      <c r="F672" s="105" t="str">
        <f>IF(HLOOKUP($BT672,Prisudvikling!$CC$7:$KP$63,F$3)&gt;0,HLOOKUP($BT672,Prisudvikling!$CC$7:$KP$63,F$3),"")</f>
        <v/>
      </c>
      <c r="G672" s="105" t="str">
        <f>IF(HLOOKUP($BT672,Prisudvikling!$CC$7:$KP$63,G$3)&gt;0,HLOOKUP($BT672,Prisudvikling!$CC$7:$KP$63,G$3),"")</f>
        <v/>
      </c>
      <c r="H672" s="105" t="str">
        <f>IF(HLOOKUP($BT672,Prisudvikling!$CC$7:$KP$63,H$3)&gt;0,HLOOKUP($BT672,Prisudvikling!$CC$7:$KP$63,H$3),"")</f>
        <v/>
      </c>
      <c r="I672" s="105" t="str">
        <f>IF(HLOOKUP($BT672,Prisudvikling!$CC$7:$KP$63,I$3)&gt;0,HLOOKUP($BT672,Prisudvikling!$CC$7:$KP$63,I$3),"")</f>
        <v/>
      </c>
      <c r="J672" s="105" t="str">
        <f>IF(HLOOKUP($BT672,Prisudvikling!$CC$7:$KP$63,J$3)&gt;0,HLOOKUP($BT672,Prisudvikling!$CC$7:$KP$63,J$3),"")</f>
        <v/>
      </c>
      <c r="K672" s="105" t="str">
        <f>IF(HLOOKUP($BT672,Prisudvikling!$CC$7:$KP$63,K$3)&gt;0,HLOOKUP($BT672,Prisudvikling!$CC$7:$KP$63,K$3),"")</f>
        <v/>
      </c>
      <c r="L672" s="105" t="str">
        <f>IF(HLOOKUP($BT672,Prisudvikling!$CC$7:$KP$63,L$3)&gt;0,HLOOKUP($BT672,Prisudvikling!$CC$7:$KP$63,L$3),"")</f>
        <v/>
      </c>
      <c r="M672" s="105" t="str">
        <f>IF(HLOOKUP($BT672,Prisudvikling!$CC$7:$KP$63,M$3)&gt;0,HLOOKUP($BT672,Prisudvikling!$CC$7:$KP$63,M$3),"")</f>
        <v/>
      </c>
      <c r="N672" s="105" t="str">
        <f>IF(HLOOKUP($BT672,Prisudvikling!$CC$7:$KP$63,N$3)&gt;0,HLOOKUP($BT672,Prisudvikling!$CC$7:$KP$63,N$3),"")</f>
        <v/>
      </c>
      <c r="O672" s="105" t="str">
        <f>IF(HLOOKUP($BT672,Prisudvikling!$CC$7:$KP$63,O$3)&gt;0,HLOOKUP($BT672,Prisudvikling!$CC$7:$KP$63,O$3),"")</f>
        <v/>
      </c>
      <c r="P672" s="105" t="str">
        <f>IF(HLOOKUP($BT672,Prisudvikling!$CC$7:$KP$63,P$3)&gt;0,HLOOKUP($BT672,Prisudvikling!$CC$7:$KP$63,P$3),"")</f>
        <v/>
      </c>
      <c r="Q672" s="105" t="str">
        <f>IF(HLOOKUP($BT672,Prisudvikling!$CC$7:$KP$63,Q$3)&gt;0,HLOOKUP($BT672,Prisudvikling!$CC$7:$KP$63,Q$3),"")</f>
        <v/>
      </c>
      <c r="R672" s="105" t="str">
        <f>IF(HLOOKUP($BT672,Prisudvikling!$CC$7:$KP$63,R$3)&gt;0,HLOOKUP($BT672,Prisudvikling!$CC$7:$KP$63,R$3),"")</f>
        <v/>
      </c>
      <c r="S672" s="105" t="str">
        <f>IF(HLOOKUP($BT672,Prisudvikling!$CC$7:$KP$63,S$3)&gt;0,HLOOKUP($BT672,Prisudvikling!$CC$7:$KP$63,S$3),"")</f>
        <v/>
      </c>
      <c r="T672" s="105" t="str">
        <f>IF(HLOOKUP($BT672,Prisudvikling!$CC$7:$KP$63,T$3)&gt;0,HLOOKUP($BT672,Prisudvikling!$CC$7:$KP$63,T$3),"")</f>
        <v/>
      </c>
      <c r="U672" s="105" t="str">
        <f>IF(HLOOKUP($BT672,Prisudvikling!$CC$7:$KP$63,U$3)&gt;0,HLOOKUP($BT672,Prisudvikling!$CC$7:$KP$63,U$3),"")</f>
        <v/>
      </c>
      <c r="V672" s="105" t="str">
        <f>IF(HLOOKUP($BT672,Prisudvikling!$CC$7:$KP$63,V$3)&gt;0,HLOOKUP($BT672,Prisudvikling!$CC$7:$KP$63,V$3),"")</f>
        <v/>
      </c>
      <c r="W672" s="105" t="str">
        <f>IF(HLOOKUP($BT672,Prisudvikling!$CC$7:$KP$63,W$3)&gt;0,HLOOKUP($BT672,Prisudvikling!$CC$7:$KP$63,W$3),"")</f>
        <v/>
      </c>
      <c r="X672" s="32" t="str">
        <f>IF(HLOOKUP($BT672,Prisudvikling!$CC$7:$KP$63,X$3)&gt;0,HLOOKUP($BT672,Prisudvikling!$CC$7:$KP$63,X$3),"")</f>
        <v/>
      </c>
      <c r="Y672" s="32" t="str">
        <f>IF(HLOOKUP($BT672,Prisudvikling!$CC$7:$KP$63,Y$3)&gt;0,HLOOKUP($BT672,Prisudvikling!$CC$7:$KP$63,Y$3),"")</f>
        <v/>
      </c>
      <c r="Z672" s="32" t="str">
        <f>IF(HLOOKUP($BT672,Prisudvikling!$CC$7:$KP$63,Z$3)&gt;0,HLOOKUP($BT672,Prisudvikling!$CC$7:$KP$63,Z$3),"")</f>
        <v/>
      </c>
      <c r="AA672" s="32" t="str">
        <f>IF(HLOOKUP($BT672,Prisudvikling!$CC$7:$KP$63,AA$3)&gt;0,HLOOKUP($BT672,Prisudvikling!$CC$7:$KP$63,AA$3),"")</f>
        <v/>
      </c>
      <c r="AB672" s="32" t="str">
        <f>IF(HLOOKUP($BT672,Prisudvikling!$CC$7:$KP$63,AB$3)&gt;0,HLOOKUP($BT672,Prisudvikling!$CC$7:$KP$63,AB$3),"")</f>
        <v/>
      </c>
      <c r="AC672" s="32" t="str">
        <f>IF(HLOOKUP($BT672,Prisudvikling!$CC$7:$KP$63,AC$3)&gt;0,HLOOKUP($BT672,Prisudvikling!$CC$7:$KP$63,AC$3),"")</f>
        <v/>
      </c>
      <c r="AD672" s="32" t="str">
        <f>IF(HLOOKUP($BT672,Prisudvikling!$CC$7:$KP$63,AD$3)&gt;0,HLOOKUP($BT672,Prisudvikling!$CC$7:$KP$63,AD$3),"")</f>
        <v/>
      </c>
      <c r="AE672" s="32" t="str">
        <f>IF(HLOOKUP($BT672,Prisudvikling!$CC$7:$KP$63,AE$3)&gt;0,HLOOKUP($BT672,Prisudvikling!$CC$7:$KP$63,AE$3),"")</f>
        <v/>
      </c>
      <c r="AF672" s="32" t="str">
        <f>IF(HLOOKUP($BT672,Prisudvikling!$CC$7:$KP$63,AF$3)&gt;0,HLOOKUP($BT672,Prisudvikling!$CC$7:$KP$63,AF$3),"")</f>
        <v xml:space="preserve"> </v>
      </c>
      <c r="AG672" s="32" t="str">
        <f>IF(HLOOKUP($BT672,Prisudvikling!$CC$7:$KP$63,AG$3)&gt;0,HLOOKUP($BT672,Prisudvikling!$CC$7:$KP$63,AG$3),"")</f>
        <v xml:space="preserve"> </v>
      </c>
      <c r="AH672" s="32" t="str">
        <f>IF(HLOOKUP($BT672,Prisudvikling!$CC$7:$KP$63,AH$3)&gt;0,HLOOKUP($BT672,Prisudvikling!$CC$7:$KP$63,AH$3),"")</f>
        <v xml:space="preserve"> </v>
      </c>
      <c r="AI672" s="32" t="str">
        <f>IF(HLOOKUP($BT672,Prisudvikling!$CC$7:$KP$63,AI$3)&gt;0,HLOOKUP($BT672,Prisudvikling!$CC$7:$KP$63,AI$3),"")</f>
        <v xml:space="preserve"> </v>
      </c>
      <c r="AJ672" s="32" t="str">
        <f>IF(HLOOKUP($BT672,Prisudvikling!$CC$7:$KP$63,AJ$3)&gt;0,HLOOKUP($BT672,Prisudvikling!$CC$7:$KP$63,AJ$3),"")</f>
        <v xml:space="preserve"> </v>
      </c>
      <c r="AK672" s="32" t="str">
        <f>IF(HLOOKUP($BT672,Prisudvikling!$CC$7:$KP$63,AK$3)&gt;0,HLOOKUP($BT672,Prisudvikling!$CC$7:$KP$63,AK$3),"")</f>
        <v xml:space="preserve"> </v>
      </c>
      <c r="AL672" s="32" t="str">
        <f>IF(HLOOKUP($BT672,Prisudvikling!$CC$7:$KP$63,AL$3)&gt;0,HLOOKUP($BT672,Prisudvikling!$CC$7:$KP$63,AL$3),"")</f>
        <v/>
      </c>
      <c r="AM672" s="32" t="str">
        <f>IF(HLOOKUP($BT672,Prisudvikling!$CC$7:$KP$63,AM$3)&gt;0,HLOOKUP($BT672,Prisudvikling!$CC$7:$KP$63,AM$3),"")</f>
        <v/>
      </c>
      <c r="AN672" s="113" t="str">
        <f>IF(HLOOKUP($BT672,Prisudvikling!$CC$7:$KP$63,AN$3)&gt;0,HLOOKUP($BT672,Prisudvikling!$CC$7:$KP$63,AN$3),"")</f>
        <v/>
      </c>
      <c r="AO672" s="113" t="str">
        <f>IF(HLOOKUP($BT672,Prisudvikling!$CC$7:$KP$63,AO$3)&gt;0,HLOOKUP($BT672,Prisudvikling!$CC$7:$KP$63,AO$3),"")</f>
        <v xml:space="preserve"> </v>
      </c>
      <c r="AP672" s="113" t="str">
        <f>IF(HLOOKUP($BT672,Prisudvikling!$CC$7:$KP$63,AP$3)&gt;0,HLOOKUP($BT672,Prisudvikling!$CC$7:$KP$63,AP$3),"")</f>
        <v/>
      </c>
      <c r="AQ672" s="113" t="str">
        <f>IF(HLOOKUP($BT672,Prisudvikling!$CC$7:$KP$63,AQ$3)&gt;0,HLOOKUP($BT672,Prisudvikling!$CC$7:$KP$63,AQ$3),"")</f>
        <v/>
      </c>
      <c r="AR672" s="113" t="str">
        <f>IF(HLOOKUP($BT672,Prisudvikling!$CC$7:$KP$63,AR$3)&gt;0,HLOOKUP($BT672,Prisudvikling!$CC$7:$KP$63,AR$3),"")</f>
        <v xml:space="preserve"> </v>
      </c>
      <c r="AS672" s="113" t="str">
        <f>IF(HLOOKUP($BT672,Prisudvikling!$CC$7:$KP$63,AS$3)&gt;0,HLOOKUP($BT672,Prisudvikling!$CC$7:$KP$63,AS$3),"")</f>
        <v/>
      </c>
      <c r="AT672" s="113" t="str">
        <f>IF(HLOOKUP($BT672,Prisudvikling!$CC$7:$KP$63,AT$3)&gt;0,HLOOKUP($BT672,Prisudvikling!$CC$7:$KP$63,AT$3),"")</f>
        <v/>
      </c>
      <c r="AU672" s="113" t="str">
        <f>IF(HLOOKUP($BT672,Prisudvikling!$CC$7:$KP$63,AU$3)&gt;0,HLOOKUP($BT672,Prisudvikling!$CC$7:$KP$63,AU$3),"")</f>
        <v xml:space="preserve"> </v>
      </c>
      <c r="AV672" s="113" t="str">
        <f>IF(HLOOKUP($BT672,Prisudvikling!$CC$7:$KP$63,AV$3)&gt;0,HLOOKUP($BT672,Prisudvikling!$CC$7:$KP$63,AV$3),"")</f>
        <v/>
      </c>
      <c r="AW672" s="113" t="str">
        <f>IF(HLOOKUP($BT672,Prisudvikling!$CC$7:$KP$63,AW$3)&gt;0,HLOOKUP($BT672,Prisudvikling!$CC$7:$KP$63,AW$3),"")</f>
        <v/>
      </c>
      <c r="AX672" s="113" t="str">
        <f>IF(HLOOKUP($BT672,Prisudvikling!$CC$7:$KP$63,AX$3)&gt;0,HLOOKUP($BT672,Prisudvikling!$CC$7:$KP$63,AX$3),"")</f>
        <v xml:space="preserve"> </v>
      </c>
      <c r="BT672">
        <f t="shared" si="35"/>
        <v>349</v>
      </c>
    </row>
    <row r="673" spans="1:72" x14ac:dyDescent="0.2">
      <c r="A673" s="82">
        <f>IF(HLOOKUP($BT673,Prisudvikling!$CC$7:$KP$63,D$3)&gt;0,YEAR(C673),0)</f>
        <v>0</v>
      </c>
      <c r="B673" s="82">
        <f>IF(HLOOKUP($BT673,Prisudvikling!$CC$7:$KP$63,D$3)&gt;0,MONTH(C673),0)</f>
        <v>0</v>
      </c>
      <c r="C673" s="65" t="str">
        <f>IF(HLOOKUP($BT673,Prisudvikling!$CC$7:$KP$63,D$3)&gt;0,HLOOKUP($BT673,Prisudvikling!$CC$7:$KP$63,C$3),"")</f>
        <v/>
      </c>
      <c r="D673" s="105" t="str">
        <f>IF(HLOOKUP($BT673,Prisudvikling!$CC$7:$KP$63,D$3)&gt;0,HLOOKUP($BT673,Prisudvikling!$CC$7:$KP$63,D$3),"")</f>
        <v/>
      </c>
      <c r="E673" s="105" t="str">
        <f>IF(HLOOKUP($BT673,Prisudvikling!$CC$7:$KP$63,E$3)&gt;0,HLOOKUP($BT673,Prisudvikling!$CC$7:$KP$63,E$3),"")</f>
        <v/>
      </c>
      <c r="F673" s="105" t="str">
        <f>IF(HLOOKUP($BT673,Prisudvikling!$CC$7:$KP$63,F$3)&gt;0,HLOOKUP($BT673,Prisudvikling!$CC$7:$KP$63,F$3),"")</f>
        <v/>
      </c>
      <c r="G673" s="105" t="str">
        <f>IF(HLOOKUP($BT673,Prisudvikling!$CC$7:$KP$63,G$3)&gt;0,HLOOKUP($BT673,Prisudvikling!$CC$7:$KP$63,G$3),"")</f>
        <v/>
      </c>
      <c r="H673" s="105" t="str">
        <f>IF(HLOOKUP($BT673,Prisudvikling!$CC$7:$KP$63,H$3)&gt;0,HLOOKUP($BT673,Prisudvikling!$CC$7:$KP$63,H$3),"")</f>
        <v/>
      </c>
      <c r="I673" s="105" t="str">
        <f>IF(HLOOKUP($BT673,Prisudvikling!$CC$7:$KP$63,I$3)&gt;0,HLOOKUP($BT673,Prisudvikling!$CC$7:$KP$63,I$3),"")</f>
        <v/>
      </c>
      <c r="J673" s="105" t="str">
        <f>IF(HLOOKUP($BT673,Prisudvikling!$CC$7:$KP$63,J$3)&gt;0,HLOOKUP($BT673,Prisudvikling!$CC$7:$KP$63,J$3),"")</f>
        <v/>
      </c>
      <c r="K673" s="105" t="str">
        <f>IF(HLOOKUP($BT673,Prisudvikling!$CC$7:$KP$63,K$3)&gt;0,HLOOKUP($BT673,Prisudvikling!$CC$7:$KP$63,K$3),"")</f>
        <v/>
      </c>
      <c r="L673" s="105" t="str">
        <f>IF(HLOOKUP($BT673,Prisudvikling!$CC$7:$KP$63,L$3)&gt;0,HLOOKUP($BT673,Prisudvikling!$CC$7:$KP$63,L$3),"")</f>
        <v/>
      </c>
      <c r="M673" s="105" t="str">
        <f>IF(HLOOKUP($BT673,Prisudvikling!$CC$7:$KP$63,M$3)&gt;0,HLOOKUP($BT673,Prisudvikling!$CC$7:$KP$63,M$3),"")</f>
        <v/>
      </c>
      <c r="N673" s="105" t="str">
        <f>IF(HLOOKUP($BT673,Prisudvikling!$CC$7:$KP$63,N$3)&gt;0,HLOOKUP($BT673,Prisudvikling!$CC$7:$KP$63,N$3),"")</f>
        <v/>
      </c>
      <c r="O673" s="105" t="str">
        <f>IF(HLOOKUP($BT673,Prisudvikling!$CC$7:$KP$63,O$3)&gt;0,HLOOKUP($BT673,Prisudvikling!$CC$7:$KP$63,O$3),"")</f>
        <v/>
      </c>
      <c r="P673" s="105" t="str">
        <f>IF(HLOOKUP($BT673,Prisudvikling!$CC$7:$KP$63,P$3)&gt;0,HLOOKUP($BT673,Prisudvikling!$CC$7:$KP$63,P$3),"")</f>
        <v/>
      </c>
      <c r="Q673" s="105" t="str">
        <f>IF(HLOOKUP($BT673,Prisudvikling!$CC$7:$KP$63,Q$3)&gt;0,HLOOKUP($BT673,Prisudvikling!$CC$7:$KP$63,Q$3),"")</f>
        <v/>
      </c>
      <c r="R673" s="105" t="str">
        <f>IF(HLOOKUP($BT673,Prisudvikling!$CC$7:$KP$63,R$3)&gt;0,HLOOKUP($BT673,Prisudvikling!$CC$7:$KP$63,R$3),"")</f>
        <v/>
      </c>
      <c r="S673" s="105" t="str">
        <f>IF(HLOOKUP($BT673,Prisudvikling!$CC$7:$KP$63,S$3)&gt;0,HLOOKUP($BT673,Prisudvikling!$CC$7:$KP$63,S$3),"")</f>
        <v/>
      </c>
      <c r="T673" s="105" t="str">
        <f>IF(HLOOKUP($BT673,Prisudvikling!$CC$7:$KP$63,T$3)&gt;0,HLOOKUP($BT673,Prisudvikling!$CC$7:$KP$63,T$3),"")</f>
        <v/>
      </c>
      <c r="U673" s="105" t="str">
        <f>IF(HLOOKUP($BT673,Prisudvikling!$CC$7:$KP$63,U$3)&gt;0,HLOOKUP($BT673,Prisudvikling!$CC$7:$KP$63,U$3),"")</f>
        <v/>
      </c>
      <c r="V673" s="105" t="str">
        <f>IF(HLOOKUP($BT673,Prisudvikling!$CC$7:$KP$63,V$3)&gt;0,HLOOKUP($BT673,Prisudvikling!$CC$7:$KP$63,V$3),"")</f>
        <v/>
      </c>
      <c r="W673" s="105" t="str">
        <f>IF(HLOOKUP($BT673,Prisudvikling!$CC$7:$KP$63,W$3)&gt;0,HLOOKUP($BT673,Prisudvikling!$CC$7:$KP$63,W$3),"")</f>
        <v/>
      </c>
      <c r="X673" s="32" t="str">
        <f>IF(HLOOKUP($BT673,Prisudvikling!$CC$7:$KP$63,X$3)&gt;0,HLOOKUP($BT673,Prisudvikling!$CC$7:$KP$63,X$3),"")</f>
        <v/>
      </c>
      <c r="Y673" s="32" t="str">
        <f>IF(HLOOKUP($BT673,Prisudvikling!$CC$7:$KP$63,Y$3)&gt;0,HLOOKUP($BT673,Prisudvikling!$CC$7:$KP$63,Y$3),"")</f>
        <v/>
      </c>
      <c r="Z673" s="32" t="str">
        <f>IF(HLOOKUP($BT673,Prisudvikling!$CC$7:$KP$63,Z$3)&gt;0,HLOOKUP($BT673,Prisudvikling!$CC$7:$KP$63,Z$3),"")</f>
        <v/>
      </c>
      <c r="AA673" s="32" t="str">
        <f>IF(HLOOKUP($BT673,Prisudvikling!$CC$7:$KP$63,AA$3)&gt;0,HLOOKUP($BT673,Prisudvikling!$CC$7:$KP$63,AA$3),"")</f>
        <v/>
      </c>
      <c r="AB673" s="32" t="str">
        <f>IF(HLOOKUP($BT673,Prisudvikling!$CC$7:$KP$63,AB$3)&gt;0,HLOOKUP($BT673,Prisudvikling!$CC$7:$KP$63,AB$3),"")</f>
        <v/>
      </c>
      <c r="AC673" s="32" t="str">
        <f>IF(HLOOKUP($BT673,Prisudvikling!$CC$7:$KP$63,AC$3)&gt;0,HLOOKUP($BT673,Prisudvikling!$CC$7:$KP$63,AC$3),"")</f>
        <v/>
      </c>
      <c r="AD673" s="32" t="str">
        <f>IF(HLOOKUP($BT673,Prisudvikling!$CC$7:$KP$63,AD$3)&gt;0,HLOOKUP($BT673,Prisudvikling!$CC$7:$KP$63,AD$3),"")</f>
        <v/>
      </c>
      <c r="AE673" s="32" t="str">
        <f>IF(HLOOKUP($BT673,Prisudvikling!$CC$7:$KP$63,AE$3)&gt;0,HLOOKUP($BT673,Prisudvikling!$CC$7:$KP$63,AE$3),"")</f>
        <v/>
      </c>
      <c r="AF673" s="32" t="str">
        <f>IF(HLOOKUP($BT673,Prisudvikling!$CC$7:$KP$63,AF$3)&gt;0,HLOOKUP($BT673,Prisudvikling!$CC$7:$KP$63,AF$3),"")</f>
        <v xml:space="preserve"> </v>
      </c>
      <c r="AG673" s="32" t="str">
        <f>IF(HLOOKUP($BT673,Prisudvikling!$CC$7:$KP$63,AG$3)&gt;0,HLOOKUP($BT673,Prisudvikling!$CC$7:$KP$63,AG$3),"")</f>
        <v xml:space="preserve"> </v>
      </c>
      <c r="AH673" s="32" t="str">
        <f>IF(HLOOKUP($BT673,Prisudvikling!$CC$7:$KP$63,AH$3)&gt;0,HLOOKUP($BT673,Prisudvikling!$CC$7:$KP$63,AH$3),"")</f>
        <v xml:space="preserve"> </v>
      </c>
      <c r="AI673" s="32" t="str">
        <f>IF(HLOOKUP($BT673,Prisudvikling!$CC$7:$KP$63,AI$3)&gt;0,HLOOKUP($BT673,Prisudvikling!$CC$7:$KP$63,AI$3),"")</f>
        <v xml:space="preserve"> </v>
      </c>
      <c r="AJ673" s="32" t="str">
        <f>IF(HLOOKUP($BT673,Prisudvikling!$CC$7:$KP$63,AJ$3)&gt;0,HLOOKUP($BT673,Prisudvikling!$CC$7:$KP$63,AJ$3),"")</f>
        <v xml:space="preserve"> </v>
      </c>
      <c r="AK673" s="32" t="str">
        <f>IF(HLOOKUP($BT673,Prisudvikling!$CC$7:$KP$63,AK$3)&gt;0,HLOOKUP($BT673,Prisudvikling!$CC$7:$KP$63,AK$3),"")</f>
        <v xml:space="preserve"> </v>
      </c>
      <c r="AL673" s="32" t="str">
        <f>IF(HLOOKUP($BT673,Prisudvikling!$CC$7:$KP$63,AL$3)&gt;0,HLOOKUP($BT673,Prisudvikling!$CC$7:$KP$63,AL$3),"")</f>
        <v/>
      </c>
      <c r="AM673" s="32" t="str">
        <f>IF(HLOOKUP($BT673,Prisudvikling!$CC$7:$KP$63,AM$3)&gt;0,HLOOKUP($BT673,Prisudvikling!$CC$7:$KP$63,AM$3),"")</f>
        <v/>
      </c>
      <c r="AN673" s="113" t="str">
        <f>IF(HLOOKUP($BT673,Prisudvikling!$CC$7:$KP$63,AN$3)&gt;0,HLOOKUP($BT673,Prisudvikling!$CC$7:$KP$63,AN$3),"")</f>
        <v/>
      </c>
      <c r="AO673" s="113" t="str">
        <f>IF(HLOOKUP($BT673,Prisudvikling!$CC$7:$KP$63,AO$3)&gt;0,HLOOKUP($BT673,Prisudvikling!$CC$7:$KP$63,AO$3),"")</f>
        <v xml:space="preserve"> </v>
      </c>
      <c r="AP673" s="113" t="str">
        <f>IF(HLOOKUP($BT673,Prisudvikling!$CC$7:$KP$63,AP$3)&gt;0,HLOOKUP($BT673,Prisudvikling!$CC$7:$KP$63,AP$3),"")</f>
        <v/>
      </c>
      <c r="AQ673" s="113" t="str">
        <f>IF(HLOOKUP($BT673,Prisudvikling!$CC$7:$KP$63,AQ$3)&gt;0,HLOOKUP($BT673,Prisudvikling!$CC$7:$KP$63,AQ$3),"")</f>
        <v/>
      </c>
      <c r="AR673" s="113" t="str">
        <f>IF(HLOOKUP($BT673,Prisudvikling!$CC$7:$KP$63,AR$3)&gt;0,HLOOKUP($BT673,Prisudvikling!$CC$7:$KP$63,AR$3),"")</f>
        <v xml:space="preserve"> </v>
      </c>
      <c r="AS673" s="113" t="str">
        <f>IF(HLOOKUP($BT673,Prisudvikling!$CC$7:$KP$63,AS$3)&gt;0,HLOOKUP($BT673,Prisudvikling!$CC$7:$KP$63,AS$3),"")</f>
        <v/>
      </c>
      <c r="AT673" s="113" t="str">
        <f>IF(HLOOKUP($BT673,Prisudvikling!$CC$7:$KP$63,AT$3)&gt;0,HLOOKUP($BT673,Prisudvikling!$CC$7:$KP$63,AT$3),"")</f>
        <v/>
      </c>
      <c r="AU673" s="113" t="str">
        <f>IF(HLOOKUP($BT673,Prisudvikling!$CC$7:$KP$63,AU$3)&gt;0,HLOOKUP($BT673,Prisudvikling!$CC$7:$KP$63,AU$3),"")</f>
        <v xml:space="preserve"> </v>
      </c>
      <c r="AV673" s="113" t="str">
        <f>IF(HLOOKUP($BT673,Prisudvikling!$CC$7:$KP$63,AV$3)&gt;0,HLOOKUP($BT673,Prisudvikling!$CC$7:$KP$63,AV$3),"")</f>
        <v/>
      </c>
      <c r="AW673" s="113" t="str">
        <f>IF(HLOOKUP($BT673,Prisudvikling!$CC$7:$KP$63,AW$3)&gt;0,HLOOKUP($BT673,Prisudvikling!$CC$7:$KP$63,AW$3),"")</f>
        <v/>
      </c>
      <c r="AX673" s="113" t="str">
        <f>IF(HLOOKUP($BT673,Prisudvikling!$CC$7:$KP$63,AX$3)&gt;0,HLOOKUP($BT673,Prisudvikling!$CC$7:$KP$63,AX$3),"")</f>
        <v xml:space="preserve"> </v>
      </c>
      <c r="BT673">
        <f t="shared" si="35"/>
        <v>350</v>
      </c>
    </row>
    <row r="674" spans="1:72" x14ac:dyDescent="0.2">
      <c r="A674" s="82">
        <f>IF(HLOOKUP($BT674,Prisudvikling!$CC$7:$KP$63,D$3)&gt;0,YEAR(C674),0)</f>
        <v>0</v>
      </c>
      <c r="B674" s="82">
        <f>IF(HLOOKUP($BT674,Prisudvikling!$CC$7:$KP$63,D$3)&gt;0,MONTH(C674),0)</f>
        <v>0</v>
      </c>
      <c r="C674" s="65" t="str">
        <f>IF(HLOOKUP($BT674,Prisudvikling!$CC$7:$KP$63,D$3)&gt;0,HLOOKUP($BT674,Prisudvikling!$CC$7:$KP$63,C$3),"")</f>
        <v/>
      </c>
      <c r="D674" s="105" t="str">
        <f>IF(HLOOKUP($BT674,Prisudvikling!$CC$7:$KP$63,D$3)&gt;0,HLOOKUP($BT674,Prisudvikling!$CC$7:$KP$63,D$3),"")</f>
        <v/>
      </c>
      <c r="E674" s="105" t="str">
        <f>IF(HLOOKUP($BT674,Prisudvikling!$CC$7:$KP$63,E$3)&gt;0,HLOOKUP($BT674,Prisudvikling!$CC$7:$KP$63,E$3),"")</f>
        <v/>
      </c>
      <c r="F674" s="105" t="str">
        <f>IF(HLOOKUP($BT674,Prisudvikling!$CC$7:$KP$63,F$3)&gt;0,HLOOKUP($BT674,Prisudvikling!$CC$7:$KP$63,F$3),"")</f>
        <v/>
      </c>
      <c r="G674" s="105" t="str">
        <f>IF(HLOOKUP($BT674,Prisudvikling!$CC$7:$KP$63,G$3)&gt;0,HLOOKUP($BT674,Prisudvikling!$CC$7:$KP$63,G$3),"")</f>
        <v/>
      </c>
      <c r="H674" s="105" t="str">
        <f>IF(HLOOKUP($BT674,Prisudvikling!$CC$7:$KP$63,H$3)&gt;0,HLOOKUP($BT674,Prisudvikling!$CC$7:$KP$63,H$3),"")</f>
        <v/>
      </c>
      <c r="I674" s="105" t="str">
        <f>IF(HLOOKUP($BT674,Prisudvikling!$CC$7:$KP$63,I$3)&gt;0,HLOOKUP($BT674,Prisudvikling!$CC$7:$KP$63,I$3),"")</f>
        <v/>
      </c>
      <c r="J674" s="105" t="str">
        <f>IF(HLOOKUP($BT674,Prisudvikling!$CC$7:$KP$63,J$3)&gt;0,HLOOKUP($BT674,Prisudvikling!$CC$7:$KP$63,J$3),"")</f>
        <v/>
      </c>
      <c r="K674" s="105" t="str">
        <f>IF(HLOOKUP($BT674,Prisudvikling!$CC$7:$KP$63,K$3)&gt;0,HLOOKUP($BT674,Prisudvikling!$CC$7:$KP$63,K$3),"")</f>
        <v/>
      </c>
      <c r="L674" s="105" t="str">
        <f>IF(HLOOKUP($BT674,Prisudvikling!$CC$7:$KP$63,L$3)&gt;0,HLOOKUP($BT674,Prisudvikling!$CC$7:$KP$63,L$3),"")</f>
        <v/>
      </c>
      <c r="M674" s="105" t="str">
        <f>IF(HLOOKUP($BT674,Prisudvikling!$CC$7:$KP$63,M$3)&gt;0,HLOOKUP($BT674,Prisudvikling!$CC$7:$KP$63,M$3),"")</f>
        <v/>
      </c>
      <c r="N674" s="105" t="str">
        <f>IF(HLOOKUP($BT674,Prisudvikling!$CC$7:$KP$63,N$3)&gt;0,HLOOKUP($BT674,Prisudvikling!$CC$7:$KP$63,N$3),"")</f>
        <v/>
      </c>
      <c r="O674" s="105" t="str">
        <f>IF(HLOOKUP($BT674,Prisudvikling!$CC$7:$KP$63,O$3)&gt;0,HLOOKUP($BT674,Prisudvikling!$CC$7:$KP$63,O$3),"")</f>
        <v/>
      </c>
      <c r="P674" s="105" t="str">
        <f>IF(HLOOKUP($BT674,Prisudvikling!$CC$7:$KP$63,P$3)&gt;0,HLOOKUP($BT674,Prisudvikling!$CC$7:$KP$63,P$3),"")</f>
        <v/>
      </c>
      <c r="Q674" s="105" t="str">
        <f>IF(HLOOKUP($BT674,Prisudvikling!$CC$7:$KP$63,Q$3)&gt;0,HLOOKUP($BT674,Prisudvikling!$CC$7:$KP$63,Q$3),"")</f>
        <v/>
      </c>
      <c r="R674" s="105" t="str">
        <f>IF(HLOOKUP($BT674,Prisudvikling!$CC$7:$KP$63,R$3)&gt;0,HLOOKUP($BT674,Prisudvikling!$CC$7:$KP$63,R$3),"")</f>
        <v/>
      </c>
      <c r="S674" s="105" t="str">
        <f>IF(HLOOKUP($BT674,Prisudvikling!$CC$7:$KP$63,S$3)&gt;0,HLOOKUP($BT674,Prisudvikling!$CC$7:$KP$63,S$3),"")</f>
        <v/>
      </c>
      <c r="T674" s="105" t="str">
        <f>IF(HLOOKUP($BT674,Prisudvikling!$CC$7:$KP$63,T$3)&gt;0,HLOOKUP($BT674,Prisudvikling!$CC$7:$KP$63,T$3),"")</f>
        <v/>
      </c>
      <c r="U674" s="105" t="str">
        <f>IF(HLOOKUP($BT674,Prisudvikling!$CC$7:$KP$63,U$3)&gt;0,HLOOKUP($BT674,Prisudvikling!$CC$7:$KP$63,U$3),"")</f>
        <v/>
      </c>
      <c r="V674" s="105" t="str">
        <f>IF(HLOOKUP($BT674,Prisudvikling!$CC$7:$KP$63,V$3)&gt;0,HLOOKUP($BT674,Prisudvikling!$CC$7:$KP$63,V$3),"")</f>
        <v/>
      </c>
      <c r="W674" s="105" t="str">
        <f>IF(HLOOKUP($BT674,Prisudvikling!$CC$7:$KP$63,W$3)&gt;0,HLOOKUP($BT674,Prisudvikling!$CC$7:$KP$63,W$3),"")</f>
        <v/>
      </c>
      <c r="X674" s="32" t="str">
        <f>IF(HLOOKUP($BT674,Prisudvikling!$CC$7:$KP$63,X$3)&gt;0,HLOOKUP($BT674,Prisudvikling!$CC$7:$KP$63,X$3),"")</f>
        <v/>
      </c>
      <c r="Y674" s="32" t="str">
        <f>IF(HLOOKUP($BT674,Prisudvikling!$CC$7:$KP$63,Y$3)&gt;0,HLOOKUP($BT674,Prisudvikling!$CC$7:$KP$63,Y$3),"")</f>
        <v/>
      </c>
      <c r="Z674" s="32" t="str">
        <f>IF(HLOOKUP($BT674,Prisudvikling!$CC$7:$KP$63,Z$3)&gt;0,HLOOKUP($BT674,Prisudvikling!$CC$7:$KP$63,Z$3),"")</f>
        <v/>
      </c>
      <c r="AA674" s="32" t="str">
        <f>IF(HLOOKUP($BT674,Prisudvikling!$CC$7:$KP$63,AA$3)&gt;0,HLOOKUP($BT674,Prisudvikling!$CC$7:$KP$63,AA$3),"")</f>
        <v/>
      </c>
      <c r="AB674" s="32" t="str">
        <f>IF(HLOOKUP($BT674,Prisudvikling!$CC$7:$KP$63,AB$3)&gt;0,HLOOKUP($BT674,Prisudvikling!$CC$7:$KP$63,AB$3),"")</f>
        <v/>
      </c>
      <c r="AC674" s="32" t="str">
        <f>IF(HLOOKUP($BT674,Prisudvikling!$CC$7:$KP$63,AC$3)&gt;0,HLOOKUP($BT674,Prisudvikling!$CC$7:$KP$63,AC$3),"")</f>
        <v/>
      </c>
      <c r="AD674" s="32" t="str">
        <f>IF(HLOOKUP($BT674,Prisudvikling!$CC$7:$KP$63,AD$3)&gt;0,HLOOKUP($BT674,Prisudvikling!$CC$7:$KP$63,AD$3),"")</f>
        <v/>
      </c>
      <c r="AE674" s="32" t="str">
        <f>IF(HLOOKUP($BT674,Prisudvikling!$CC$7:$KP$63,AE$3)&gt;0,HLOOKUP($BT674,Prisudvikling!$CC$7:$KP$63,AE$3),"")</f>
        <v/>
      </c>
      <c r="AF674" s="32" t="str">
        <f>IF(HLOOKUP($BT674,Prisudvikling!$CC$7:$KP$63,AF$3)&gt;0,HLOOKUP($BT674,Prisudvikling!$CC$7:$KP$63,AF$3),"")</f>
        <v xml:space="preserve"> </v>
      </c>
      <c r="AG674" s="32" t="str">
        <f>IF(HLOOKUP($BT674,Prisudvikling!$CC$7:$KP$63,AG$3)&gt;0,HLOOKUP($BT674,Prisudvikling!$CC$7:$KP$63,AG$3),"")</f>
        <v xml:space="preserve"> </v>
      </c>
      <c r="AH674" s="32" t="str">
        <f>IF(HLOOKUP($BT674,Prisudvikling!$CC$7:$KP$63,AH$3)&gt;0,HLOOKUP($BT674,Prisudvikling!$CC$7:$KP$63,AH$3),"")</f>
        <v xml:space="preserve"> </v>
      </c>
      <c r="AI674" s="32" t="str">
        <f>IF(HLOOKUP($BT674,Prisudvikling!$CC$7:$KP$63,AI$3)&gt;0,HLOOKUP($BT674,Prisudvikling!$CC$7:$KP$63,AI$3),"")</f>
        <v xml:space="preserve"> </v>
      </c>
      <c r="AJ674" s="32" t="str">
        <f>IF(HLOOKUP($BT674,Prisudvikling!$CC$7:$KP$63,AJ$3)&gt;0,HLOOKUP($BT674,Prisudvikling!$CC$7:$KP$63,AJ$3),"")</f>
        <v xml:space="preserve"> </v>
      </c>
      <c r="AK674" s="32" t="str">
        <f>IF(HLOOKUP($BT674,Prisudvikling!$CC$7:$KP$63,AK$3)&gt;0,HLOOKUP($BT674,Prisudvikling!$CC$7:$KP$63,AK$3),"")</f>
        <v xml:space="preserve"> </v>
      </c>
      <c r="AL674" s="32" t="str">
        <f>IF(HLOOKUP($BT674,Prisudvikling!$CC$7:$KP$63,AL$3)&gt;0,HLOOKUP($BT674,Prisudvikling!$CC$7:$KP$63,AL$3),"")</f>
        <v/>
      </c>
      <c r="AM674" s="32" t="str">
        <f>IF(HLOOKUP($BT674,Prisudvikling!$CC$7:$KP$63,AM$3)&gt;0,HLOOKUP($BT674,Prisudvikling!$CC$7:$KP$63,AM$3),"")</f>
        <v/>
      </c>
      <c r="AN674" s="113" t="str">
        <f>IF(HLOOKUP($BT674,Prisudvikling!$CC$7:$KP$63,AN$3)&gt;0,HLOOKUP($BT674,Prisudvikling!$CC$7:$KP$63,AN$3),"")</f>
        <v/>
      </c>
      <c r="AO674" s="113" t="str">
        <f>IF(HLOOKUP($BT674,Prisudvikling!$CC$7:$KP$63,AO$3)&gt;0,HLOOKUP($BT674,Prisudvikling!$CC$7:$KP$63,AO$3),"")</f>
        <v xml:space="preserve"> </v>
      </c>
      <c r="AP674" s="113" t="str">
        <f>IF(HLOOKUP($BT674,Prisudvikling!$CC$7:$KP$63,AP$3)&gt;0,HLOOKUP($BT674,Prisudvikling!$CC$7:$KP$63,AP$3),"")</f>
        <v/>
      </c>
      <c r="AQ674" s="113" t="str">
        <f>IF(HLOOKUP($BT674,Prisudvikling!$CC$7:$KP$63,AQ$3)&gt;0,HLOOKUP($BT674,Prisudvikling!$CC$7:$KP$63,AQ$3),"")</f>
        <v/>
      </c>
      <c r="AR674" s="113" t="str">
        <f>IF(HLOOKUP($BT674,Prisudvikling!$CC$7:$KP$63,AR$3)&gt;0,HLOOKUP($BT674,Prisudvikling!$CC$7:$KP$63,AR$3),"")</f>
        <v xml:space="preserve"> </v>
      </c>
      <c r="AS674" s="113" t="str">
        <f>IF(HLOOKUP($BT674,Prisudvikling!$CC$7:$KP$63,AS$3)&gt;0,HLOOKUP($BT674,Prisudvikling!$CC$7:$KP$63,AS$3),"")</f>
        <v/>
      </c>
      <c r="AT674" s="113" t="str">
        <f>IF(HLOOKUP($BT674,Prisudvikling!$CC$7:$KP$63,AT$3)&gt;0,HLOOKUP($BT674,Prisudvikling!$CC$7:$KP$63,AT$3),"")</f>
        <v/>
      </c>
      <c r="AU674" s="113" t="str">
        <f>IF(HLOOKUP($BT674,Prisudvikling!$CC$7:$KP$63,AU$3)&gt;0,HLOOKUP($BT674,Prisudvikling!$CC$7:$KP$63,AU$3),"")</f>
        <v xml:space="preserve"> </v>
      </c>
      <c r="AV674" s="113" t="str">
        <f>IF(HLOOKUP($BT674,Prisudvikling!$CC$7:$KP$63,AV$3)&gt;0,HLOOKUP($BT674,Prisudvikling!$CC$7:$KP$63,AV$3),"")</f>
        <v/>
      </c>
      <c r="AW674" s="113" t="str">
        <f>IF(HLOOKUP($BT674,Prisudvikling!$CC$7:$KP$63,AW$3)&gt;0,HLOOKUP($BT674,Prisudvikling!$CC$7:$KP$63,AW$3),"")</f>
        <v/>
      </c>
      <c r="AX674" s="113" t="str">
        <f>IF(HLOOKUP($BT674,Prisudvikling!$CC$7:$KP$63,AX$3)&gt;0,HLOOKUP($BT674,Prisudvikling!$CC$7:$KP$63,AX$3),"")</f>
        <v xml:space="preserve"> </v>
      </c>
      <c r="BT674">
        <f t="shared" si="35"/>
        <v>351</v>
      </c>
    </row>
    <row r="675" spans="1:72" x14ac:dyDescent="0.2">
      <c r="A675" s="82">
        <f>IF(HLOOKUP($BT675,Prisudvikling!$CC$7:$KP$63,D$3)&gt;0,YEAR(C675),0)</f>
        <v>0</v>
      </c>
      <c r="B675" s="82">
        <f>IF(HLOOKUP($BT675,Prisudvikling!$CC$7:$KP$63,D$3)&gt;0,MONTH(C675),0)</f>
        <v>0</v>
      </c>
      <c r="C675" s="65" t="str">
        <f>IF(HLOOKUP($BT675,Prisudvikling!$CC$7:$KP$63,D$3)&gt;0,HLOOKUP($BT675,Prisudvikling!$CC$7:$KP$63,C$3),"")</f>
        <v/>
      </c>
      <c r="D675" s="105" t="str">
        <f>IF(HLOOKUP($BT675,Prisudvikling!$CC$7:$KP$63,D$3)&gt;0,HLOOKUP($BT675,Prisudvikling!$CC$7:$KP$63,D$3),"")</f>
        <v/>
      </c>
      <c r="E675" s="105" t="str">
        <f>IF(HLOOKUP($BT675,Prisudvikling!$CC$7:$KP$63,E$3)&gt;0,HLOOKUP($BT675,Prisudvikling!$CC$7:$KP$63,E$3),"")</f>
        <v/>
      </c>
      <c r="F675" s="105" t="str">
        <f>IF(HLOOKUP($BT675,Prisudvikling!$CC$7:$KP$63,F$3)&gt;0,HLOOKUP($BT675,Prisudvikling!$CC$7:$KP$63,F$3),"")</f>
        <v/>
      </c>
      <c r="G675" s="105" t="str">
        <f>IF(HLOOKUP($BT675,Prisudvikling!$CC$7:$KP$63,G$3)&gt;0,HLOOKUP($BT675,Prisudvikling!$CC$7:$KP$63,G$3),"")</f>
        <v/>
      </c>
      <c r="H675" s="105" t="str">
        <f>IF(HLOOKUP($BT675,Prisudvikling!$CC$7:$KP$63,H$3)&gt;0,HLOOKUP($BT675,Prisudvikling!$CC$7:$KP$63,H$3),"")</f>
        <v/>
      </c>
      <c r="I675" s="105" t="str">
        <f>IF(HLOOKUP($BT675,Prisudvikling!$CC$7:$KP$63,I$3)&gt;0,HLOOKUP($BT675,Prisudvikling!$CC$7:$KP$63,I$3),"")</f>
        <v/>
      </c>
      <c r="J675" s="105" t="str">
        <f>IF(HLOOKUP($BT675,Prisudvikling!$CC$7:$KP$63,J$3)&gt;0,HLOOKUP($BT675,Prisudvikling!$CC$7:$KP$63,J$3),"")</f>
        <v/>
      </c>
      <c r="K675" s="105" t="str">
        <f>IF(HLOOKUP($BT675,Prisudvikling!$CC$7:$KP$63,K$3)&gt;0,HLOOKUP($BT675,Prisudvikling!$CC$7:$KP$63,K$3),"")</f>
        <v/>
      </c>
      <c r="L675" s="105" t="str">
        <f>IF(HLOOKUP($BT675,Prisudvikling!$CC$7:$KP$63,L$3)&gt;0,HLOOKUP($BT675,Prisudvikling!$CC$7:$KP$63,L$3),"")</f>
        <v/>
      </c>
      <c r="M675" s="105" t="str">
        <f>IF(HLOOKUP($BT675,Prisudvikling!$CC$7:$KP$63,M$3)&gt;0,HLOOKUP($BT675,Prisudvikling!$CC$7:$KP$63,M$3),"")</f>
        <v/>
      </c>
      <c r="N675" s="105" t="str">
        <f>IF(HLOOKUP($BT675,Prisudvikling!$CC$7:$KP$63,N$3)&gt;0,HLOOKUP($BT675,Prisudvikling!$CC$7:$KP$63,N$3),"")</f>
        <v/>
      </c>
      <c r="O675" s="105" t="str">
        <f>IF(HLOOKUP($BT675,Prisudvikling!$CC$7:$KP$63,O$3)&gt;0,HLOOKUP($BT675,Prisudvikling!$CC$7:$KP$63,O$3),"")</f>
        <v/>
      </c>
      <c r="P675" s="105" t="str">
        <f>IF(HLOOKUP($BT675,Prisudvikling!$CC$7:$KP$63,P$3)&gt;0,HLOOKUP($BT675,Prisudvikling!$CC$7:$KP$63,P$3),"")</f>
        <v/>
      </c>
      <c r="Q675" s="105" t="str">
        <f>IF(HLOOKUP($BT675,Prisudvikling!$CC$7:$KP$63,Q$3)&gt;0,HLOOKUP($BT675,Prisudvikling!$CC$7:$KP$63,Q$3),"")</f>
        <v/>
      </c>
      <c r="R675" s="105" t="str">
        <f>IF(HLOOKUP($BT675,Prisudvikling!$CC$7:$KP$63,R$3)&gt;0,HLOOKUP($BT675,Prisudvikling!$CC$7:$KP$63,R$3),"")</f>
        <v/>
      </c>
      <c r="S675" s="105" t="str">
        <f>IF(HLOOKUP($BT675,Prisudvikling!$CC$7:$KP$63,S$3)&gt;0,HLOOKUP($BT675,Prisudvikling!$CC$7:$KP$63,S$3),"")</f>
        <v/>
      </c>
      <c r="T675" s="105" t="str">
        <f>IF(HLOOKUP($BT675,Prisudvikling!$CC$7:$KP$63,T$3)&gt;0,HLOOKUP($BT675,Prisudvikling!$CC$7:$KP$63,T$3),"")</f>
        <v/>
      </c>
      <c r="U675" s="105" t="str">
        <f>IF(HLOOKUP($BT675,Prisudvikling!$CC$7:$KP$63,U$3)&gt;0,HLOOKUP($BT675,Prisudvikling!$CC$7:$KP$63,U$3),"")</f>
        <v/>
      </c>
      <c r="V675" s="105" t="str">
        <f>IF(HLOOKUP($BT675,Prisudvikling!$CC$7:$KP$63,V$3)&gt;0,HLOOKUP($BT675,Prisudvikling!$CC$7:$KP$63,V$3),"")</f>
        <v/>
      </c>
      <c r="W675" s="105" t="str">
        <f>IF(HLOOKUP($BT675,Prisudvikling!$CC$7:$KP$63,W$3)&gt;0,HLOOKUP($BT675,Prisudvikling!$CC$7:$KP$63,W$3),"")</f>
        <v/>
      </c>
      <c r="X675" s="32" t="str">
        <f>IF(HLOOKUP($BT675,Prisudvikling!$CC$7:$KP$63,X$3)&gt;0,HLOOKUP($BT675,Prisudvikling!$CC$7:$KP$63,X$3),"")</f>
        <v/>
      </c>
      <c r="Y675" s="32" t="str">
        <f>IF(HLOOKUP($BT675,Prisudvikling!$CC$7:$KP$63,Y$3)&gt;0,HLOOKUP($BT675,Prisudvikling!$CC$7:$KP$63,Y$3),"")</f>
        <v/>
      </c>
      <c r="Z675" s="32" t="str">
        <f>IF(HLOOKUP($BT675,Prisudvikling!$CC$7:$KP$63,Z$3)&gt;0,HLOOKUP($BT675,Prisudvikling!$CC$7:$KP$63,Z$3),"")</f>
        <v/>
      </c>
      <c r="AA675" s="32" t="str">
        <f>IF(HLOOKUP($BT675,Prisudvikling!$CC$7:$KP$63,AA$3)&gt;0,HLOOKUP($BT675,Prisudvikling!$CC$7:$KP$63,AA$3),"")</f>
        <v/>
      </c>
      <c r="AB675" s="32" t="str">
        <f>IF(HLOOKUP($BT675,Prisudvikling!$CC$7:$KP$63,AB$3)&gt;0,HLOOKUP($BT675,Prisudvikling!$CC$7:$KP$63,AB$3),"")</f>
        <v/>
      </c>
      <c r="AC675" s="32" t="str">
        <f>IF(HLOOKUP($BT675,Prisudvikling!$CC$7:$KP$63,AC$3)&gt;0,HLOOKUP($BT675,Prisudvikling!$CC$7:$KP$63,AC$3),"")</f>
        <v/>
      </c>
      <c r="AD675" s="32" t="str">
        <f>IF(HLOOKUP($BT675,Prisudvikling!$CC$7:$KP$63,AD$3)&gt;0,HLOOKUP($BT675,Prisudvikling!$CC$7:$KP$63,AD$3),"")</f>
        <v/>
      </c>
      <c r="AE675" s="32" t="str">
        <f>IF(HLOOKUP($BT675,Prisudvikling!$CC$7:$KP$63,AE$3)&gt;0,HLOOKUP($BT675,Prisudvikling!$CC$7:$KP$63,AE$3),"")</f>
        <v/>
      </c>
      <c r="AF675" s="32" t="str">
        <f>IF(HLOOKUP($BT675,Prisudvikling!$CC$7:$KP$63,AF$3)&gt;0,HLOOKUP($BT675,Prisudvikling!$CC$7:$KP$63,AF$3),"")</f>
        <v xml:space="preserve"> </v>
      </c>
      <c r="AG675" s="32" t="str">
        <f>IF(HLOOKUP($BT675,Prisudvikling!$CC$7:$KP$63,AG$3)&gt;0,HLOOKUP($BT675,Prisudvikling!$CC$7:$KP$63,AG$3),"")</f>
        <v xml:space="preserve"> </v>
      </c>
      <c r="AH675" s="32" t="str">
        <f>IF(HLOOKUP($BT675,Prisudvikling!$CC$7:$KP$63,AH$3)&gt;0,HLOOKUP($BT675,Prisudvikling!$CC$7:$KP$63,AH$3),"")</f>
        <v xml:space="preserve"> </v>
      </c>
      <c r="AI675" s="32" t="str">
        <f>IF(HLOOKUP($BT675,Prisudvikling!$CC$7:$KP$63,AI$3)&gt;0,HLOOKUP($BT675,Prisudvikling!$CC$7:$KP$63,AI$3),"")</f>
        <v xml:space="preserve"> </v>
      </c>
      <c r="AJ675" s="32" t="str">
        <f>IF(HLOOKUP($BT675,Prisudvikling!$CC$7:$KP$63,AJ$3)&gt;0,HLOOKUP($BT675,Prisudvikling!$CC$7:$KP$63,AJ$3),"")</f>
        <v xml:space="preserve"> </v>
      </c>
      <c r="AK675" s="32" t="str">
        <f>IF(HLOOKUP($BT675,Prisudvikling!$CC$7:$KP$63,AK$3)&gt;0,HLOOKUP($BT675,Prisudvikling!$CC$7:$KP$63,AK$3),"")</f>
        <v xml:space="preserve"> </v>
      </c>
      <c r="AL675" s="32" t="str">
        <f>IF(HLOOKUP($BT675,Prisudvikling!$CC$7:$KP$63,AL$3)&gt;0,HLOOKUP($BT675,Prisudvikling!$CC$7:$KP$63,AL$3),"")</f>
        <v/>
      </c>
      <c r="AM675" s="32" t="str">
        <f>IF(HLOOKUP($BT675,Prisudvikling!$CC$7:$KP$63,AM$3)&gt;0,HLOOKUP($BT675,Prisudvikling!$CC$7:$KP$63,AM$3),"")</f>
        <v/>
      </c>
      <c r="AN675" s="113" t="str">
        <f>IF(HLOOKUP($BT675,Prisudvikling!$CC$7:$KP$63,AN$3)&gt;0,HLOOKUP($BT675,Prisudvikling!$CC$7:$KP$63,AN$3),"")</f>
        <v/>
      </c>
      <c r="AO675" s="113" t="str">
        <f>IF(HLOOKUP($BT675,Prisudvikling!$CC$7:$KP$63,AO$3)&gt;0,HLOOKUP($BT675,Prisudvikling!$CC$7:$KP$63,AO$3),"")</f>
        <v xml:space="preserve"> </v>
      </c>
      <c r="AP675" s="113" t="str">
        <f>IF(HLOOKUP($BT675,Prisudvikling!$CC$7:$KP$63,AP$3)&gt;0,HLOOKUP($BT675,Prisudvikling!$CC$7:$KP$63,AP$3),"")</f>
        <v/>
      </c>
      <c r="AQ675" s="113" t="str">
        <f>IF(HLOOKUP($BT675,Prisudvikling!$CC$7:$KP$63,AQ$3)&gt;0,HLOOKUP($BT675,Prisudvikling!$CC$7:$KP$63,AQ$3),"")</f>
        <v/>
      </c>
      <c r="AR675" s="113" t="str">
        <f>IF(HLOOKUP($BT675,Prisudvikling!$CC$7:$KP$63,AR$3)&gt;0,HLOOKUP($BT675,Prisudvikling!$CC$7:$KP$63,AR$3),"")</f>
        <v xml:space="preserve"> </v>
      </c>
      <c r="AS675" s="113" t="str">
        <f>IF(HLOOKUP($BT675,Prisudvikling!$CC$7:$KP$63,AS$3)&gt;0,HLOOKUP($BT675,Prisudvikling!$CC$7:$KP$63,AS$3),"")</f>
        <v/>
      </c>
      <c r="AT675" s="113" t="str">
        <f>IF(HLOOKUP($BT675,Prisudvikling!$CC$7:$KP$63,AT$3)&gt;0,HLOOKUP($BT675,Prisudvikling!$CC$7:$KP$63,AT$3),"")</f>
        <v/>
      </c>
      <c r="AU675" s="113" t="str">
        <f>IF(HLOOKUP($BT675,Prisudvikling!$CC$7:$KP$63,AU$3)&gt;0,HLOOKUP($BT675,Prisudvikling!$CC$7:$KP$63,AU$3),"")</f>
        <v xml:space="preserve"> </v>
      </c>
      <c r="AV675" s="113" t="str">
        <f>IF(HLOOKUP($BT675,Prisudvikling!$CC$7:$KP$63,AV$3)&gt;0,HLOOKUP($BT675,Prisudvikling!$CC$7:$KP$63,AV$3),"")</f>
        <v/>
      </c>
      <c r="AW675" s="113" t="str">
        <f>IF(HLOOKUP($BT675,Prisudvikling!$CC$7:$KP$63,AW$3)&gt;0,HLOOKUP($BT675,Prisudvikling!$CC$7:$KP$63,AW$3),"")</f>
        <v/>
      </c>
      <c r="AX675" s="113" t="str">
        <f>IF(HLOOKUP($BT675,Prisudvikling!$CC$7:$KP$63,AX$3)&gt;0,HLOOKUP($BT675,Prisudvikling!$CC$7:$KP$63,AX$3),"")</f>
        <v xml:space="preserve"> </v>
      </c>
      <c r="BT675">
        <f t="shared" si="35"/>
        <v>352</v>
      </c>
    </row>
    <row r="676" spans="1:72" x14ac:dyDescent="0.2">
      <c r="A676" s="82">
        <f>IF(HLOOKUP($BT676,Prisudvikling!$CC$7:$KP$63,D$3)&gt;0,YEAR(C676),0)</f>
        <v>0</v>
      </c>
      <c r="B676" s="82">
        <f>IF(HLOOKUP($BT676,Prisudvikling!$CC$7:$KP$63,D$3)&gt;0,MONTH(C676),0)</f>
        <v>0</v>
      </c>
      <c r="C676" s="65" t="str">
        <f>IF(HLOOKUP($BT676,Prisudvikling!$CC$7:$KP$63,D$3)&gt;0,HLOOKUP($BT676,Prisudvikling!$CC$7:$KP$63,C$3),"")</f>
        <v/>
      </c>
      <c r="D676" s="105" t="str">
        <f>IF(HLOOKUP($BT676,Prisudvikling!$CC$7:$KP$63,D$3)&gt;0,HLOOKUP($BT676,Prisudvikling!$CC$7:$KP$63,D$3),"")</f>
        <v/>
      </c>
      <c r="E676" s="105" t="str">
        <f>IF(HLOOKUP($BT676,Prisudvikling!$CC$7:$KP$63,E$3)&gt;0,HLOOKUP($BT676,Prisudvikling!$CC$7:$KP$63,E$3),"")</f>
        <v/>
      </c>
      <c r="F676" s="105" t="str">
        <f>IF(HLOOKUP($BT676,Prisudvikling!$CC$7:$KP$63,F$3)&gt;0,HLOOKUP($BT676,Prisudvikling!$CC$7:$KP$63,F$3),"")</f>
        <v/>
      </c>
      <c r="G676" s="105" t="str">
        <f>IF(HLOOKUP($BT676,Prisudvikling!$CC$7:$KP$63,G$3)&gt;0,HLOOKUP($BT676,Prisudvikling!$CC$7:$KP$63,G$3),"")</f>
        <v/>
      </c>
      <c r="H676" s="105" t="str">
        <f>IF(HLOOKUP($BT676,Prisudvikling!$CC$7:$KP$63,H$3)&gt;0,HLOOKUP($BT676,Prisudvikling!$CC$7:$KP$63,H$3),"")</f>
        <v/>
      </c>
      <c r="I676" s="105" t="str">
        <f>IF(HLOOKUP($BT676,Prisudvikling!$CC$7:$KP$63,I$3)&gt;0,HLOOKUP($BT676,Prisudvikling!$CC$7:$KP$63,I$3),"")</f>
        <v/>
      </c>
      <c r="J676" s="105" t="str">
        <f>IF(HLOOKUP($BT676,Prisudvikling!$CC$7:$KP$63,J$3)&gt;0,HLOOKUP($BT676,Prisudvikling!$CC$7:$KP$63,J$3),"")</f>
        <v/>
      </c>
      <c r="K676" s="105" t="str">
        <f>IF(HLOOKUP($BT676,Prisudvikling!$CC$7:$KP$63,K$3)&gt;0,HLOOKUP($BT676,Prisudvikling!$CC$7:$KP$63,K$3),"")</f>
        <v/>
      </c>
      <c r="L676" s="105" t="str">
        <f>IF(HLOOKUP($BT676,Prisudvikling!$CC$7:$KP$63,L$3)&gt;0,HLOOKUP($BT676,Prisudvikling!$CC$7:$KP$63,L$3),"")</f>
        <v/>
      </c>
      <c r="M676" s="105" t="str">
        <f>IF(HLOOKUP($BT676,Prisudvikling!$CC$7:$KP$63,M$3)&gt;0,HLOOKUP($BT676,Prisudvikling!$CC$7:$KP$63,M$3),"")</f>
        <v/>
      </c>
      <c r="N676" s="105" t="str">
        <f>IF(HLOOKUP($BT676,Prisudvikling!$CC$7:$KP$63,N$3)&gt;0,HLOOKUP($BT676,Prisudvikling!$CC$7:$KP$63,N$3),"")</f>
        <v/>
      </c>
      <c r="O676" s="105" t="str">
        <f>IF(HLOOKUP($BT676,Prisudvikling!$CC$7:$KP$63,O$3)&gt;0,HLOOKUP($BT676,Prisudvikling!$CC$7:$KP$63,O$3),"")</f>
        <v/>
      </c>
      <c r="P676" s="105" t="str">
        <f>IF(HLOOKUP($BT676,Prisudvikling!$CC$7:$KP$63,P$3)&gt;0,HLOOKUP($BT676,Prisudvikling!$CC$7:$KP$63,P$3),"")</f>
        <v/>
      </c>
      <c r="Q676" s="105" t="str">
        <f>IF(HLOOKUP($BT676,Prisudvikling!$CC$7:$KP$63,Q$3)&gt;0,HLOOKUP($BT676,Prisudvikling!$CC$7:$KP$63,Q$3),"")</f>
        <v/>
      </c>
      <c r="R676" s="105" t="str">
        <f>IF(HLOOKUP($BT676,Prisudvikling!$CC$7:$KP$63,R$3)&gt;0,HLOOKUP($BT676,Prisudvikling!$CC$7:$KP$63,R$3),"")</f>
        <v/>
      </c>
      <c r="S676" s="105" t="str">
        <f>IF(HLOOKUP($BT676,Prisudvikling!$CC$7:$KP$63,S$3)&gt;0,HLOOKUP($BT676,Prisudvikling!$CC$7:$KP$63,S$3),"")</f>
        <v/>
      </c>
      <c r="T676" s="105" t="str">
        <f>IF(HLOOKUP($BT676,Prisudvikling!$CC$7:$KP$63,T$3)&gt;0,HLOOKUP($BT676,Prisudvikling!$CC$7:$KP$63,T$3),"")</f>
        <v/>
      </c>
      <c r="U676" s="105" t="str">
        <f>IF(HLOOKUP($BT676,Prisudvikling!$CC$7:$KP$63,U$3)&gt;0,HLOOKUP($BT676,Prisudvikling!$CC$7:$KP$63,U$3),"")</f>
        <v/>
      </c>
      <c r="V676" s="105" t="str">
        <f>IF(HLOOKUP($BT676,Prisudvikling!$CC$7:$KP$63,V$3)&gt;0,HLOOKUP($BT676,Prisudvikling!$CC$7:$KP$63,V$3),"")</f>
        <v/>
      </c>
      <c r="W676" s="105" t="str">
        <f>IF(HLOOKUP($BT676,Prisudvikling!$CC$7:$KP$63,W$3)&gt;0,HLOOKUP($BT676,Prisudvikling!$CC$7:$KP$63,W$3),"")</f>
        <v/>
      </c>
      <c r="X676" s="32" t="str">
        <f>IF(HLOOKUP($BT676,Prisudvikling!$CC$7:$KP$63,X$3)&gt;0,HLOOKUP($BT676,Prisudvikling!$CC$7:$KP$63,X$3),"")</f>
        <v/>
      </c>
      <c r="Y676" s="32" t="str">
        <f>IF(HLOOKUP($BT676,Prisudvikling!$CC$7:$KP$63,Y$3)&gt;0,HLOOKUP($BT676,Prisudvikling!$CC$7:$KP$63,Y$3),"")</f>
        <v/>
      </c>
      <c r="Z676" s="32" t="str">
        <f>IF(HLOOKUP($BT676,Prisudvikling!$CC$7:$KP$63,Z$3)&gt;0,HLOOKUP($BT676,Prisudvikling!$CC$7:$KP$63,Z$3),"")</f>
        <v/>
      </c>
      <c r="AA676" s="32" t="str">
        <f>IF(HLOOKUP($BT676,Prisudvikling!$CC$7:$KP$63,AA$3)&gt;0,HLOOKUP($BT676,Prisudvikling!$CC$7:$KP$63,AA$3),"")</f>
        <v/>
      </c>
      <c r="AB676" s="32" t="str">
        <f>IF(HLOOKUP($BT676,Prisudvikling!$CC$7:$KP$63,AB$3)&gt;0,HLOOKUP($BT676,Prisudvikling!$CC$7:$KP$63,AB$3),"")</f>
        <v/>
      </c>
      <c r="AC676" s="32" t="str">
        <f>IF(HLOOKUP($BT676,Prisudvikling!$CC$7:$KP$63,AC$3)&gt;0,HLOOKUP($BT676,Prisudvikling!$CC$7:$KP$63,AC$3),"")</f>
        <v/>
      </c>
      <c r="AD676" s="32" t="str">
        <f>IF(HLOOKUP($BT676,Prisudvikling!$CC$7:$KP$63,AD$3)&gt;0,HLOOKUP($BT676,Prisudvikling!$CC$7:$KP$63,AD$3),"")</f>
        <v/>
      </c>
      <c r="AE676" s="32" t="str">
        <f>IF(HLOOKUP($BT676,Prisudvikling!$CC$7:$KP$63,AE$3)&gt;0,HLOOKUP($BT676,Prisudvikling!$CC$7:$KP$63,AE$3),"")</f>
        <v/>
      </c>
      <c r="AF676" s="32" t="str">
        <f>IF(HLOOKUP($BT676,Prisudvikling!$CC$7:$KP$63,AF$3)&gt;0,HLOOKUP($BT676,Prisudvikling!$CC$7:$KP$63,AF$3),"")</f>
        <v xml:space="preserve"> </v>
      </c>
      <c r="AG676" s="32" t="str">
        <f>IF(HLOOKUP($BT676,Prisudvikling!$CC$7:$KP$63,AG$3)&gt;0,HLOOKUP($BT676,Prisudvikling!$CC$7:$KP$63,AG$3),"")</f>
        <v xml:space="preserve"> </v>
      </c>
      <c r="AH676" s="32" t="str">
        <f>IF(HLOOKUP($BT676,Prisudvikling!$CC$7:$KP$63,AH$3)&gt;0,HLOOKUP($BT676,Prisudvikling!$CC$7:$KP$63,AH$3),"")</f>
        <v xml:space="preserve"> </v>
      </c>
      <c r="AI676" s="32" t="str">
        <f>IF(HLOOKUP($BT676,Prisudvikling!$CC$7:$KP$63,AI$3)&gt;0,HLOOKUP($BT676,Prisudvikling!$CC$7:$KP$63,AI$3),"")</f>
        <v xml:space="preserve"> </v>
      </c>
      <c r="AJ676" s="32" t="str">
        <f>IF(HLOOKUP($BT676,Prisudvikling!$CC$7:$KP$63,AJ$3)&gt;0,HLOOKUP($BT676,Prisudvikling!$CC$7:$KP$63,AJ$3),"")</f>
        <v xml:space="preserve"> </v>
      </c>
      <c r="AK676" s="32" t="str">
        <f>IF(HLOOKUP($BT676,Prisudvikling!$CC$7:$KP$63,AK$3)&gt;0,HLOOKUP($BT676,Prisudvikling!$CC$7:$KP$63,AK$3),"")</f>
        <v xml:space="preserve"> </v>
      </c>
      <c r="AL676" s="32" t="str">
        <f>IF(HLOOKUP($BT676,Prisudvikling!$CC$7:$KP$63,AL$3)&gt;0,HLOOKUP($BT676,Prisudvikling!$CC$7:$KP$63,AL$3),"")</f>
        <v/>
      </c>
      <c r="AM676" s="32" t="str">
        <f>IF(HLOOKUP($BT676,Prisudvikling!$CC$7:$KP$63,AM$3)&gt;0,HLOOKUP($BT676,Prisudvikling!$CC$7:$KP$63,AM$3),"")</f>
        <v/>
      </c>
      <c r="AN676" s="113" t="str">
        <f>IF(HLOOKUP($BT676,Prisudvikling!$CC$7:$KP$63,AN$3)&gt;0,HLOOKUP($BT676,Prisudvikling!$CC$7:$KP$63,AN$3),"")</f>
        <v/>
      </c>
      <c r="AO676" s="113" t="str">
        <f>IF(HLOOKUP($BT676,Prisudvikling!$CC$7:$KP$63,AO$3)&gt;0,HLOOKUP($BT676,Prisudvikling!$CC$7:$KP$63,AO$3),"")</f>
        <v xml:space="preserve"> </v>
      </c>
      <c r="AP676" s="113" t="str">
        <f>IF(HLOOKUP($BT676,Prisudvikling!$CC$7:$KP$63,AP$3)&gt;0,HLOOKUP($BT676,Prisudvikling!$CC$7:$KP$63,AP$3),"")</f>
        <v/>
      </c>
      <c r="AQ676" s="113" t="str">
        <f>IF(HLOOKUP($BT676,Prisudvikling!$CC$7:$KP$63,AQ$3)&gt;0,HLOOKUP($BT676,Prisudvikling!$CC$7:$KP$63,AQ$3),"")</f>
        <v/>
      </c>
      <c r="AR676" s="113" t="str">
        <f>IF(HLOOKUP($BT676,Prisudvikling!$CC$7:$KP$63,AR$3)&gt;0,HLOOKUP($BT676,Prisudvikling!$CC$7:$KP$63,AR$3),"")</f>
        <v xml:space="preserve"> </v>
      </c>
      <c r="AS676" s="113" t="str">
        <f>IF(HLOOKUP($BT676,Prisudvikling!$CC$7:$KP$63,AS$3)&gt;0,HLOOKUP($BT676,Prisudvikling!$CC$7:$KP$63,AS$3),"")</f>
        <v/>
      </c>
      <c r="AT676" s="113" t="str">
        <f>IF(HLOOKUP($BT676,Prisudvikling!$CC$7:$KP$63,AT$3)&gt;0,HLOOKUP($BT676,Prisudvikling!$CC$7:$KP$63,AT$3),"")</f>
        <v/>
      </c>
      <c r="AU676" s="113" t="str">
        <f>IF(HLOOKUP($BT676,Prisudvikling!$CC$7:$KP$63,AU$3)&gt;0,HLOOKUP($BT676,Prisudvikling!$CC$7:$KP$63,AU$3),"")</f>
        <v xml:space="preserve"> </v>
      </c>
      <c r="AV676" s="113" t="str">
        <f>IF(HLOOKUP($BT676,Prisudvikling!$CC$7:$KP$63,AV$3)&gt;0,HLOOKUP($BT676,Prisudvikling!$CC$7:$KP$63,AV$3),"")</f>
        <v/>
      </c>
      <c r="AW676" s="113" t="str">
        <f>IF(HLOOKUP($BT676,Prisudvikling!$CC$7:$KP$63,AW$3)&gt;0,HLOOKUP($BT676,Prisudvikling!$CC$7:$KP$63,AW$3),"")</f>
        <v/>
      </c>
      <c r="AX676" s="113" t="str">
        <f>IF(HLOOKUP($BT676,Prisudvikling!$CC$7:$KP$63,AX$3)&gt;0,HLOOKUP($BT676,Prisudvikling!$CC$7:$KP$63,AX$3),"")</f>
        <v xml:space="preserve"> </v>
      </c>
      <c r="BT676">
        <f t="shared" si="35"/>
        <v>353</v>
      </c>
    </row>
    <row r="677" spans="1:72" x14ac:dyDescent="0.2">
      <c r="A677" s="82">
        <f>IF(HLOOKUP($BT677,Prisudvikling!$CC$7:$KP$63,D$3)&gt;0,YEAR(C677),0)</f>
        <v>0</v>
      </c>
      <c r="B677" s="82">
        <f>IF(HLOOKUP($BT677,Prisudvikling!$CC$7:$KP$63,D$3)&gt;0,MONTH(C677),0)</f>
        <v>0</v>
      </c>
      <c r="C677" s="65" t="str">
        <f>IF(HLOOKUP($BT677,Prisudvikling!$CC$7:$KP$63,D$3)&gt;0,HLOOKUP($BT677,Prisudvikling!$CC$7:$KP$63,C$3),"")</f>
        <v/>
      </c>
      <c r="D677" s="105" t="str">
        <f>IF(HLOOKUP($BT677,Prisudvikling!$CC$7:$KP$63,D$3)&gt;0,HLOOKUP($BT677,Prisudvikling!$CC$7:$KP$63,D$3),"")</f>
        <v/>
      </c>
      <c r="E677" s="105" t="str">
        <f>IF(HLOOKUP($BT677,Prisudvikling!$CC$7:$KP$63,E$3)&gt;0,HLOOKUP($BT677,Prisudvikling!$CC$7:$KP$63,E$3),"")</f>
        <v/>
      </c>
      <c r="F677" s="105" t="str">
        <f>IF(HLOOKUP($BT677,Prisudvikling!$CC$7:$KP$63,F$3)&gt;0,HLOOKUP($BT677,Prisudvikling!$CC$7:$KP$63,F$3),"")</f>
        <v/>
      </c>
      <c r="G677" s="105" t="str">
        <f>IF(HLOOKUP($BT677,Prisudvikling!$CC$7:$KP$63,G$3)&gt;0,HLOOKUP($BT677,Prisudvikling!$CC$7:$KP$63,G$3),"")</f>
        <v/>
      </c>
      <c r="H677" s="105" t="str">
        <f>IF(HLOOKUP($BT677,Prisudvikling!$CC$7:$KP$63,H$3)&gt;0,HLOOKUP($BT677,Prisudvikling!$CC$7:$KP$63,H$3),"")</f>
        <v/>
      </c>
      <c r="I677" s="105" t="str">
        <f>IF(HLOOKUP($BT677,Prisudvikling!$CC$7:$KP$63,I$3)&gt;0,HLOOKUP($BT677,Prisudvikling!$CC$7:$KP$63,I$3),"")</f>
        <v/>
      </c>
      <c r="J677" s="105" t="str">
        <f>IF(HLOOKUP($BT677,Prisudvikling!$CC$7:$KP$63,J$3)&gt;0,HLOOKUP($BT677,Prisudvikling!$CC$7:$KP$63,J$3),"")</f>
        <v/>
      </c>
      <c r="K677" s="105" t="str">
        <f>IF(HLOOKUP($BT677,Prisudvikling!$CC$7:$KP$63,K$3)&gt;0,HLOOKUP($BT677,Prisudvikling!$CC$7:$KP$63,K$3),"")</f>
        <v/>
      </c>
      <c r="L677" s="105" t="str">
        <f>IF(HLOOKUP($BT677,Prisudvikling!$CC$7:$KP$63,L$3)&gt;0,HLOOKUP($BT677,Prisudvikling!$CC$7:$KP$63,L$3),"")</f>
        <v/>
      </c>
      <c r="M677" s="105" t="str">
        <f>IF(HLOOKUP($BT677,Prisudvikling!$CC$7:$KP$63,M$3)&gt;0,HLOOKUP($BT677,Prisudvikling!$CC$7:$KP$63,M$3),"")</f>
        <v/>
      </c>
      <c r="N677" s="105" t="str">
        <f>IF(HLOOKUP($BT677,Prisudvikling!$CC$7:$KP$63,N$3)&gt;0,HLOOKUP($BT677,Prisudvikling!$CC$7:$KP$63,N$3),"")</f>
        <v/>
      </c>
      <c r="O677" s="105" t="str">
        <f>IF(HLOOKUP($BT677,Prisudvikling!$CC$7:$KP$63,O$3)&gt;0,HLOOKUP($BT677,Prisudvikling!$CC$7:$KP$63,O$3),"")</f>
        <v/>
      </c>
      <c r="P677" s="105" t="str">
        <f>IF(HLOOKUP($BT677,Prisudvikling!$CC$7:$KP$63,P$3)&gt;0,HLOOKUP($BT677,Prisudvikling!$CC$7:$KP$63,P$3),"")</f>
        <v/>
      </c>
      <c r="Q677" s="105" t="str">
        <f>IF(HLOOKUP($BT677,Prisudvikling!$CC$7:$KP$63,Q$3)&gt;0,HLOOKUP($BT677,Prisudvikling!$CC$7:$KP$63,Q$3),"")</f>
        <v/>
      </c>
      <c r="R677" s="105" t="str">
        <f>IF(HLOOKUP($BT677,Prisudvikling!$CC$7:$KP$63,R$3)&gt;0,HLOOKUP($BT677,Prisudvikling!$CC$7:$KP$63,R$3),"")</f>
        <v/>
      </c>
      <c r="S677" s="105" t="str">
        <f>IF(HLOOKUP($BT677,Prisudvikling!$CC$7:$KP$63,S$3)&gt;0,HLOOKUP($BT677,Prisudvikling!$CC$7:$KP$63,S$3),"")</f>
        <v/>
      </c>
      <c r="T677" s="105" t="str">
        <f>IF(HLOOKUP($BT677,Prisudvikling!$CC$7:$KP$63,T$3)&gt;0,HLOOKUP($BT677,Prisudvikling!$CC$7:$KP$63,T$3),"")</f>
        <v/>
      </c>
      <c r="U677" s="105" t="str">
        <f>IF(HLOOKUP($BT677,Prisudvikling!$CC$7:$KP$63,U$3)&gt;0,HLOOKUP($BT677,Prisudvikling!$CC$7:$KP$63,U$3),"")</f>
        <v/>
      </c>
      <c r="V677" s="105" t="str">
        <f>IF(HLOOKUP($BT677,Prisudvikling!$CC$7:$KP$63,V$3)&gt;0,HLOOKUP($BT677,Prisudvikling!$CC$7:$KP$63,V$3),"")</f>
        <v/>
      </c>
      <c r="W677" s="105" t="str">
        <f>IF(HLOOKUP($BT677,Prisudvikling!$CC$7:$KP$63,W$3)&gt;0,HLOOKUP($BT677,Prisudvikling!$CC$7:$KP$63,W$3),"")</f>
        <v/>
      </c>
      <c r="X677" s="32" t="str">
        <f>IF(HLOOKUP($BT677,Prisudvikling!$CC$7:$KP$63,X$3)&gt;0,HLOOKUP($BT677,Prisudvikling!$CC$7:$KP$63,X$3),"")</f>
        <v/>
      </c>
      <c r="Y677" s="32" t="str">
        <f>IF(HLOOKUP($BT677,Prisudvikling!$CC$7:$KP$63,Y$3)&gt;0,HLOOKUP($BT677,Prisudvikling!$CC$7:$KP$63,Y$3),"")</f>
        <v/>
      </c>
      <c r="Z677" s="32" t="str">
        <f>IF(HLOOKUP($BT677,Prisudvikling!$CC$7:$KP$63,Z$3)&gt;0,HLOOKUP($BT677,Prisudvikling!$CC$7:$KP$63,Z$3),"")</f>
        <v/>
      </c>
      <c r="AA677" s="32" t="str">
        <f>IF(HLOOKUP($BT677,Prisudvikling!$CC$7:$KP$63,AA$3)&gt;0,HLOOKUP($BT677,Prisudvikling!$CC$7:$KP$63,AA$3),"")</f>
        <v/>
      </c>
      <c r="AB677" s="32" t="str">
        <f>IF(HLOOKUP($BT677,Prisudvikling!$CC$7:$KP$63,AB$3)&gt;0,HLOOKUP($BT677,Prisudvikling!$CC$7:$KP$63,AB$3),"")</f>
        <v/>
      </c>
      <c r="AC677" s="32" t="str">
        <f>IF(HLOOKUP($BT677,Prisudvikling!$CC$7:$KP$63,AC$3)&gt;0,HLOOKUP($BT677,Prisudvikling!$CC$7:$KP$63,AC$3),"")</f>
        <v/>
      </c>
      <c r="AD677" s="32" t="str">
        <f>IF(HLOOKUP($BT677,Prisudvikling!$CC$7:$KP$63,AD$3)&gt;0,HLOOKUP($BT677,Prisudvikling!$CC$7:$KP$63,AD$3),"")</f>
        <v/>
      </c>
      <c r="AE677" s="32" t="str">
        <f>IF(HLOOKUP($BT677,Prisudvikling!$CC$7:$KP$63,AE$3)&gt;0,HLOOKUP($BT677,Prisudvikling!$CC$7:$KP$63,AE$3),"")</f>
        <v/>
      </c>
      <c r="AF677" s="32" t="str">
        <f>IF(HLOOKUP($BT677,Prisudvikling!$CC$7:$KP$63,AF$3)&gt;0,HLOOKUP($BT677,Prisudvikling!$CC$7:$KP$63,AF$3),"")</f>
        <v xml:space="preserve"> </v>
      </c>
      <c r="AG677" s="32" t="str">
        <f>IF(HLOOKUP($BT677,Prisudvikling!$CC$7:$KP$63,AG$3)&gt;0,HLOOKUP($BT677,Prisudvikling!$CC$7:$KP$63,AG$3),"")</f>
        <v xml:space="preserve"> </v>
      </c>
      <c r="AH677" s="32" t="str">
        <f>IF(HLOOKUP($BT677,Prisudvikling!$CC$7:$KP$63,AH$3)&gt;0,HLOOKUP($BT677,Prisudvikling!$CC$7:$KP$63,AH$3),"")</f>
        <v xml:space="preserve"> </v>
      </c>
      <c r="AI677" s="32" t="str">
        <f>IF(HLOOKUP($BT677,Prisudvikling!$CC$7:$KP$63,AI$3)&gt;0,HLOOKUP($BT677,Prisudvikling!$CC$7:$KP$63,AI$3),"")</f>
        <v xml:space="preserve"> </v>
      </c>
      <c r="AJ677" s="32" t="str">
        <f>IF(HLOOKUP($BT677,Prisudvikling!$CC$7:$KP$63,AJ$3)&gt;0,HLOOKUP($BT677,Prisudvikling!$CC$7:$KP$63,AJ$3),"")</f>
        <v xml:space="preserve"> </v>
      </c>
      <c r="AK677" s="32" t="str">
        <f>IF(HLOOKUP($BT677,Prisudvikling!$CC$7:$KP$63,AK$3)&gt;0,HLOOKUP($BT677,Prisudvikling!$CC$7:$KP$63,AK$3),"")</f>
        <v xml:space="preserve"> </v>
      </c>
      <c r="AL677" s="32" t="str">
        <f>IF(HLOOKUP($BT677,Prisudvikling!$CC$7:$KP$63,AL$3)&gt;0,HLOOKUP($BT677,Prisudvikling!$CC$7:$KP$63,AL$3),"")</f>
        <v/>
      </c>
      <c r="AM677" s="32" t="str">
        <f>IF(HLOOKUP($BT677,Prisudvikling!$CC$7:$KP$63,AM$3)&gt;0,HLOOKUP($BT677,Prisudvikling!$CC$7:$KP$63,AM$3),"")</f>
        <v/>
      </c>
      <c r="AN677" s="113" t="str">
        <f>IF(HLOOKUP($BT677,Prisudvikling!$CC$7:$KP$63,AN$3)&gt;0,HLOOKUP($BT677,Prisudvikling!$CC$7:$KP$63,AN$3),"")</f>
        <v/>
      </c>
      <c r="AO677" s="113" t="str">
        <f>IF(HLOOKUP($BT677,Prisudvikling!$CC$7:$KP$63,AO$3)&gt;0,HLOOKUP($BT677,Prisudvikling!$CC$7:$KP$63,AO$3),"")</f>
        <v xml:space="preserve"> </v>
      </c>
      <c r="AP677" s="113" t="str">
        <f>IF(HLOOKUP($BT677,Prisudvikling!$CC$7:$KP$63,AP$3)&gt;0,HLOOKUP($BT677,Prisudvikling!$CC$7:$KP$63,AP$3),"")</f>
        <v/>
      </c>
      <c r="AQ677" s="113" t="str">
        <f>IF(HLOOKUP($BT677,Prisudvikling!$CC$7:$KP$63,AQ$3)&gt;0,HLOOKUP($BT677,Prisudvikling!$CC$7:$KP$63,AQ$3),"")</f>
        <v/>
      </c>
      <c r="AR677" s="113" t="str">
        <f>IF(HLOOKUP($BT677,Prisudvikling!$CC$7:$KP$63,AR$3)&gt;0,HLOOKUP($BT677,Prisudvikling!$CC$7:$KP$63,AR$3),"")</f>
        <v xml:space="preserve"> </v>
      </c>
      <c r="AS677" s="113" t="str">
        <f>IF(HLOOKUP($BT677,Prisudvikling!$CC$7:$KP$63,AS$3)&gt;0,HLOOKUP($BT677,Prisudvikling!$CC$7:$KP$63,AS$3),"")</f>
        <v/>
      </c>
      <c r="AT677" s="113" t="str">
        <f>IF(HLOOKUP($BT677,Prisudvikling!$CC$7:$KP$63,AT$3)&gt;0,HLOOKUP($BT677,Prisudvikling!$CC$7:$KP$63,AT$3),"")</f>
        <v/>
      </c>
      <c r="AU677" s="113" t="str">
        <f>IF(HLOOKUP($BT677,Prisudvikling!$CC$7:$KP$63,AU$3)&gt;0,HLOOKUP($BT677,Prisudvikling!$CC$7:$KP$63,AU$3),"")</f>
        <v xml:space="preserve"> </v>
      </c>
      <c r="AV677" s="113" t="str">
        <f>IF(HLOOKUP($BT677,Prisudvikling!$CC$7:$KP$63,AV$3)&gt;0,HLOOKUP($BT677,Prisudvikling!$CC$7:$KP$63,AV$3),"")</f>
        <v/>
      </c>
      <c r="AW677" s="113" t="str">
        <f>IF(HLOOKUP($BT677,Prisudvikling!$CC$7:$KP$63,AW$3)&gt;0,HLOOKUP($BT677,Prisudvikling!$CC$7:$KP$63,AW$3),"")</f>
        <v/>
      </c>
      <c r="AX677" s="113" t="str">
        <f>IF(HLOOKUP($BT677,Prisudvikling!$CC$7:$KP$63,AX$3)&gt;0,HLOOKUP($BT677,Prisudvikling!$CC$7:$KP$63,AX$3),"")</f>
        <v xml:space="preserve"> </v>
      </c>
      <c r="BT677">
        <f t="shared" si="35"/>
        <v>354</v>
      </c>
    </row>
    <row r="678" spans="1:72" x14ac:dyDescent="0.2">
      <c r="A678" s="82">
        <f>IF(HLOOKUP($BT678,Prisudvikling!$CC$7:$KP$63,D$3)&gt;0,YEAR(C678),0)</f>
        <v>0</v>
      </c>
      <c r="B678" s="82">
        <f>IF(HLOOKUP($BT678,Prisudvikling!$CC$7:$KP$63,D$3)&gt;0,MONTH(C678),0)</f>
        <v>0</v>
      </c>
      <c r="C678" s="65" t="str">
        <f>IF(HLOOKUP($BT678,Prisudvikling!$CC$7:$KP$63,D$3)&gt;0,HLOOKUP($BT678,Prisudvikling!$CC$7:$KP$63,C$3),"")</f>
        <v/>
      </c>
      <c r="D678" s="105" t="str">
        <f>IF(HLOOKUP($BT678,Prisudvikling!$CC$7:$KP$63,D$3)&gt;0,HLOOKUP($BT678,Prisudvikling!$CC$7:$KP$63,D$3),"")</f>
        <v/>
      </c>
      <c r="E678" s="105" t="str">
        <f>IF(HLOOKUP($BT678,Prisudvikling!$CC$7:$KP$63,E$3)&gt;0,HLOOKUP($BT678,Prisudvikling!$CC$7:$KP$63,E$3),"")</f>
        <v/>
      </c>
      <c r="F678" s="105" t="str">
        <f>IF(HLOOKUP($BT678,Prisudvikling!$CC$7:$KP$63,F$3)&gt;0,HLOOKUP($BT678,Prisudvikling!$CC$7:$KP$63,F$3),"")</f>
        <v/>
      </c>
      <c r="G678" s="105" t="str">
        <f>IF(HLOOKUP($BT678,Prisudvikling!$CC$7:$KP$63,G$3)&gt;0,HLOOKUP($BT678,Prisudvikling!$CC$7:$KP$63,G$3),"")</f>
        <v/>
      </c>
      <c r="H678" s="105" t="str">
        <f>IF(HLOOKUP($BT678,Prisudvikling!$CC$7:$KP$63,H$3)&gt;0,HLOOKUP($BT678,Prisudvikling!$CC$7:$KP$63,H$3),"")</f>
        <v/>
      </c>
      <c r="I678" s="105" t="str">
        <f>IF(HLOOKUP($BT678,Prisudvikling!$CC$7:$KP$63,I$3)&gt;0,HLOOKUP($BT678,Prisudvikling!$CC$7:$KP$63,I$3),"")</f>
        <v/>
      </c>
      <c r="J678" s="105" t="str">
        <f>IF(HLOOKUP($BT678,Prisudvikling!$CC$7:$KP$63,J$3)&gt;0,HLOOKUP($BT678,Prisudvikling!$CC$7:$KP$63,J$3),"")</f>
        <v/>
      </c>
      <c r="K678" s="105" t="str">
        <f>IF(HLOOKUP($BT678,Prisudvikling!$CC$7:$KP$63,K$3)&gt;0,HLOOKUP($BT678,Prisudvikling!$CC$7:$KP$63,K$3),"")</f>
        <v/>
      </c>
      <c r="L678" s="105" t="str">
        <f>IF(HLOOKUP($BT678,Prisudvikling!$CC$7:$KP$63,L$3)&gt;0,HLOOKUP($BT678,Prisudvikling!$CC$7:$KP$63,L$3),"")</f>
        <v/>
      </c>
      <c r="M678" s="105" t="str">
        <f>IF(HLOOKUP($BT678,Prisudvikling!$CC$7:$KP$63,M$3)&gt;0,HLOOKUP($BT678,Prisudvikling!$CC$7:$KP$63,M$3),"")</f>
        <v/>
      </c>
      <c r="N678" s="105" t="str">
        <f>IF(HLOOKUP($BT678,Prisudvikling!$CC$7:$KP$63,N$3)&gt;0,HLOOKUP($BT678,Prisudvikling!$CC$7:$KP$63,N$3),"")</f>
        <v/>
      </c>
      <c r="O678" s="105" t="str">
        <f>IF(HLOOKUP($BT678,Prisudvikling!$CC$7:$KP$63,O$3)&gt;0,HLOOKUP($BT678,Prisudvikling!$CC$7:$KP$63,O$3),"")</f>
        <v/>
      </c>
      <c r="P678" s="105" t="str">
        <f>IF(HLOOKUP($BT678,Prisudvikling!$CC$7:$KP$63,P$3)&gt;0,HLOOKUP($BT678,Prisudvikling!$CC$7:$KP$63,P$3),"")</f>
        <v/>
      </c>
      <c r="Q678" s="105" t="str">
        <f>IF(HLOOKUP($BT678,Prisudvikling!$CC$7:$KP$63,Q$3)&gt;0,HLOOKUP($BT678,Prisudvikling!$CC$7:$KP$63,Q$3),"")</f>
        <v/>
      </c>
      <c r="R678" s="105" t="str">
        <f>IF(HLOOKUP($BT678,Prisudvikling!$CC$7:$KP$63,R$3)&gt;0,HLOOKUP($BT678,Prisudvikling!$CC$7:$KP$63,R$3),"")</f>
        <v/>
      </c>
      <c r="S678" s="105" t="str">
        <f>IF(HLOOKUP($BT678,Prisudvikling!$CC$7:$KP$63,S$3)&gt;0,HLOOKUP($BT678,Prisudvikling!$CC$7:$KP$63,S$3),"")</f>
        <v/>
      </c>
      <c r="T678" s="105" t="str">
        <f>IF(HLOOKUP($BT678,Prisudvikling!$CC$7:$KP$63,T$3)&gt;0,HLOOKUP($BT678,Prisudvikling!$CC$7:$KP$63,T$3),"")</f>
        <v/>
      </c>
      <c r="U678" s="105" t="str">
        <f>IF(HLOOKUP($BT678,Prisudvikling!$CC$7:$KP$63,U$3)&gt;0,HLOOKUP($BT678,Prisudvikling!$CC$7:$KP$63,U$3),"")</f>
        <v/>
      </c>
      <c r="V678" s="105" t="str">
        <f>IF(HLOOKUP($BT678,Prisudvikling!$CC$7:$KP$63,V$3)&gt;0,HLOOKUP($BT678,Prisudvikling!$CC$7:$KP$63,V$3),"")</f>
        <v/>
      </c>
      <c r="W678" s="105" t="str">
        <f>IF(HLOOKUP($BT678,Prisudvikling!$CC$7:$KP$63,W$3)&gt;0,HLOOKUP($BT678,Prisudvikling!$CC$7:$KP$63,W$3),"")</f>
        <v/>
      </c>
      <c r="X678" s="32" t="str">
        <f>IF(HLOOKUP($BT678,Prisudvikling!$CC$7:$KP$63,X$3)&gt;0,HLOOKUP($BT678,Prisudvikling!$CC$7:$KP$63,X$3),"")</f>
        <v/>
      </c>
      <c r="Y678" s="32" t="str">
        <f>IF(HLOOKUP($BT678,Prisudvikling!$CC$7:$KP$63,Y$3)&gt;0,HLOOKUP($BT678,Prisudvikling!$CC$7:$KP$63,Y$3),"")</f>
        <v/>
      </c>
      <c r="Z678" s="32" t="str">
        <f>IF(HLOOKUP($BT678,Prisudvikling!$CC$7:$KP$63,Z$3)&gt;0,HLOOKUP($BT678,Prisudvikling!$CC$7:$KP$63,Z$3),"")</f>
        <v/>
      </c>
      <c r="AA678" s="32" t="str">
        <f>IF(HLOOKUP($BT678,Prisudvikling!$CC$7:$KP$63,AA$3)&gt;0,HLOOKUP($BT678,Prisudvikling!$CC$7:$KP$63,AA$3),"")</f>
        <v/>
      </c>
      <c r="AB678" s="32" t="str">
        <f>IF(HLOOKUP($BT678,Prisudvikling!$CC$7:$KP$63,AB$3)&gt;0,HLOOKUP($BT678,Prisudvikling!$CC$7:$KP$63,AB$3),"")</f>
        <v/>
      </c>
      <c r="AC678" s="32" t="str">
        <f>IF(HLOOKUP($BT678,Prisudvikling!$CC$7:$KP$63,AC$3)&gt;0,HLOOKUP($BT678,Prisudvikling!$CC$7:$KP$63,AC$3),"")</f>
        <v/>
      </c>
      <c r="AD678" s="32" t="str">
        <f>IF(HLOOKUP($BT678,Prisudvikling!$CC$7:$KP$63,AD$3)&gt;0,HLOOKUP($BT678,Prisudvikling!$CC$7:$KP$63,AD$3),"")</f>
        <v/>
      </c>
      <c r="AE678" s="32" t="str">
        <f>IF(HLOOKUP($BT678,Prisudvikling!$CC$7:$KP$63,AE$3)&gt;0,HLOOKUP($BT678,Prisudvikling!$CC$7:$KP$63,AE$3),"")</f>
        <v/>
      </c>
      <c r="AF678" s="32" t="str">
        <f>IF(HLOOKUP($BT678,Prisudvikling!$CC$7:$KP$63,AF$3)&gt;0,HLOOKUP($BT678,Prisudvikling!$CC$7:$KP$63,AF$3),"")</f>
        <v xml:space="preserve"> </v>
      </c>
      <c r="AG678" s="32" t="str">
        <f>IF(HLOOKUP($BT678,Prisudvikling!$CC$7:$KP$63,AG$3)&gt;0,HLOOKUP($BT678,Prisudvikling!$CC$7:$KP$63,AG$3),"")</f>
        <v xml:space="preserve"> </v>
      </c>
      <c r="AH678" s="32" t="str">
        <f>IF(HLOOKUP($BT678,Prisudvikling!$CC$7:$KP$63,AH$3)&gt;0,HLOOKUP($BT678,Prisudvikling!$CC$7:$KP$63,AH$3),"")</f>
        <v xml:space="preserve"> </v>
      </c>
      <c r="AI678" s="32" t="str">
        <f>IF(HLOOKUP($BT678,Prisudvikling!$CC$7:$KP$63,AI$3)&gt;0,HLOOKUP($BT678,Prisudvikling!$CC$7:$KP$63,AI$3),"")</f>
        <v xml:space="preserve"> </v>
      </c>
      <c r="AJ678" s="32" t="str">
        <f>IF(HLOOKUP($BT678,Prisudvikling!$CC$7:$KP$63,AJ$3)&gt;0,HLOOKUP($BT678,Prisudvikling!$CC$7:$KP$63,AJ$3),"")</f>
        <v xml:space="preserve"> </v>
      </c>
      <c r="AK678" s="32" t="str">
        <f>IF(HLOOKUP($BT678,Prisudvikling!$CC$7:$KP$63,AK$3)&gt;0,HLOOKUP($BT678,Prisudvikling!$CC$7:$KP$63,AK$3),"")</f>
        <v xml:space="preserve"> </v>
      </c>
      <c r="AL678" s="32" t="str">
        <f>IF(HLOOKUP($BT678,Prisudvikling!$CC$7:$KP$63,AL$3)&gt;0,HLOOKUP($BT678,Prisudvikling!$CC$7:$KP$63,AL$3),"")</f>
        <v/>
      </c>
      <c r="AM678" s="32" t="str">
        <f>IF(HLOOKUP($BT678,Prisudvikling!$CC$7:$KP$63,AM$3)&gt;0,HLOOKUP($BT678,Prisudvikling!$CC$7:$KP$63,AM$3),"")</f>
        <v/>
      </c>
      <c r="AN678" s="113" t="str">
        <f>IF(HLOOKUP($BT678,Prisudvikling!$CC$7:$KP$63,AN$3)&gt;0,HLOOKUP($BT678,Prisudvikling!$CC$7:$KP$63,AN$3),"")</f>
        <v/>
      </c>
      <c r="AO678" s="113" t="str">
        <f>IF(HLOOKUP($BT678,Prisudvikling!$CC$7:$KP$63,AO$3)&gt;0,HLOOKUP($BT678,Prisudvikling!$CC$7:$KP$63,AO$3),"")</f>
        <v xml:space="preserve"> </v>
      </c>
      <c r="AP678" s="113" t="str">
        <f>IF(HLOOKUP($BT678,Prisudvikling!$CC$7:$KP$63,AP$3)&gt;0,HLOOKUP($BT678,Prisudvikling!$CC$7:$KP$63,AP$3),"")</f>
        <v/>
      </c>
      <c r="AQ678" s="113" t="str">
        <f>IF(HLOOKUP($BT678,Prisudvikling!$CC$7:$KP$63,AQ$3)&gt;0,HLOOKUP($BT678,Prisudvikling!$CC$7:$KP$63,AQ$3),"")</f>
        <v/>
      </c>
      <c r="AR678" s="113" t="str">
        <f>IF(HLOOKUP($BT678,Prisudvikling!$CC$7:$KP$63,AR$3)&gt;0,HLOOKUP($BT678,Prisudvikling!$CC$7:$KP$63,AR$3),"")</f>
        <v xml:space="preserve"> </v>
      </c>
      <c r="AS678" s="113" t="str">
        <f>IF(HLOOKUP($BT678,Prisudvikling!$CC$7:$KP$63,AS$3)&gt;0,HLOOKUP($BT678,Prisudvikling!$CC$7:$KP$63,AS$3),"")</f>
        <v/>
      </c>
      <c r="AT678" s="113" t="str">
        <f>IF(HLOOKUP($BT678,Prisudvikling!$CC$7:$KP$63,AT$3)&gt;0,HLOOKUP($BT678,Prisudvikling!$CC$7:$KP$63,AT$3),"")</f>
        <v/>
      </c>
      <c r="AU678" s="113" t="str">
        <f>IF(HLOOKUP($BT678,Prisudvikling!$CC$7:$KP$63,AU$3)&gt;0,HLOOKUP($BT678,Prisudvikling!$CC$7:$KP$63,AU$3),"")</f>
        <v xml:space="preserve"> </v>
      </c>
      <c r="AV678" s="113" t="str">
        <f>IF(HLOOKUP($BT678,Prisudvikling!$CC$7:$KP$63,AV$3)&gt;0,HLOOKUP($BT678,Prisudvikling!$CC$7:$KP$63,AV$3),"")</f>
        <v/>
      </c>
      <c r="AW678" s="113" t="str">
        <f>IF(HLOOKUP($BT678,Prisudvikling!$CC$7:$KP$63,AW$3)&gt;0,HLOOKUP($BT678,Prisudvikling!$CC$7:$KP$63,AW$3),"")</f>
        <v/>
      </c>
      <c r="AX678" s="113" t="str">
        <f>IF(HLOOKUP($BT678,Prisudvikling!$CC$7:$KP$63,AX$3)&gt;0,HLOOKUP($BT678,Prisudvikling!$CC$7:$KP$63,AX$3),"")</f>
        <v xml:space="preserve"> </v>
      </c>
      <c r="BT678">
        <f t="shared" si="35"/>
        <v>355</v>
      </c>
    </row>
    <row r="679" spans="1:72" x14ac:dyDescent="0.2">
      <c r="A679" s="82">
        <f>IF(HLOOKUP($BT679,Prisudvikling!$CC$7:$KP$63,D$3)&gt;0,YEAR(C679),0)</f>
        <v>0</v>
      </c>
      <c r="B679" s="82">
        <f>IF(HLOOKUP($BT679,Prisudvikling!$CC$7:$KP$63,D$3)&gt;0,MONTH(C679),0)</f>
        <v>0</v>
      </c>
      <c r="C679" s="65" t="str">
        <f>IF(HLOOKUP($BT679,Prisudvikling!$CC$7:$KP$63,D$3)&gt;0,HLOOKUP($BT679,Prisudvikling!$CC$7:$KP$63,C$3),"")</f>
        <v/>
      </c>
      <c r="D679" s="105" t="str">
        <f>IF(HLOOKUP($BT679,Prisudvikling!$CC$7:$KP$63,D$3)&gt;0,HLOOKUP($BT679,Prisudvikling!$CC$7:$KP$63,D$3),"")</f>
        <v/>
      </c>
      <c r="E679" s="105" t="str">
        <f>IF(HLOOKUP($BT679,Prisudvikling!$CC$7:$KP$63,E$3)&gt;0,HLOOKUP($BT679,Prisudvikling!$CC$7:$KP$63,E$3),"")</f>
        <v/>
      </c>
      <c r="F679" s="105" t="str">
        <f>IF(HLOOKUP($BT679,Prisudvikling!$CC$7:$KP$63,F$3)&gt;0,HLOOKUP($BT679,Prisudvikling!$CC$7:$KP$63,F$3),"")</f>
        <v/>
      </c>
      <c r="G679" s="105" t="str">
        <f>IF(HLOOKUP($BT679,Prisudvikling!$CC$7:$KP$63,G$3)&gt;0,HLOOKUP($BT679,Prisudvikling!$CC$7:$KP$63,G$3),"")</f>
        <v/>
      </c>
      <c r="H679" s="105" t="str">
        <f>IF(HLOOKUP($BT679,Prisudvikling!$CC$7:$KP$63,H$3)&gt;0,HLOOKUP($BT679,Prisudvikling!$CC$7:$KP$63,H$3),"")</f>
        <v/>
      </c>
      <c r="I679" s="105" t="str">
        <f>IF(HLOOKUP($BT679,Prisudvikling!$CC$7:$KP$63,I$3)&gt;0,HLOOKUP($BT679,Prisudvikling!$CC$7:$KP$63,I$3),"")</f>
        <v/>
      </c>
      <c r="J679" s="105" t="str">
        <f>IF(HLOOKUP($BT679,Prisudvikling!$CC$7:$KP$63,J$3)&gt;0,HLOOKUP($BT679,Prisudvikling!$CC$7:$KP$63,J$3),"")</f>
        <v/>
      </c>
      <c r="K679" s="105" t="str">
        <f>IF(HLOOKUP($BT679,Prisudvikling!$CC$7:$KP$63,K$3)&gt;0,HLOOKUP($BT679,Prisudvikling!$CC$7:$KP$63,K$3),"")</f>
        <v/>
      </c>
      <c r="L679" s="105" t="str">
        <f>IF(HLOOKUP($BT679,Prisudvikling!$CC$7:$KP$63,L$3)&gt;0,HLOOKUP($BT679,Prisudvikling!$CC$7:$KP$63,L$3),"")</f>
        <v/>
      </c>
      <c r="M679" s="105" t="str">
        <f>IF(HLOOKUP($BT679,Prisudvikling!$CC$7:$KP$63,M$3)&gt;0,HLOOKUP($BT679,Prisudvikling!$CC$7:$KP$63,M$3),"")</f>
        <v/>
      </c>
      <c r="N679" s="105" t="str">
        <f>IF(HLOOKUP($BT679,Prisudvikling!$CC$7:$KP$63,N$3)&gt;0,HLOOKUP($BT679,Prisudvikling!$CC$7:$KP$63,N$3),"")</f>
        <v/>
      </c>
      <c r="O679" s="105" t="str">
        <f>IF(HLOOKUP($BT679,Prisudvikling!$CC$7:$KP$63,O$3)&gt;0,HLOOKUP($BT679,Prisudvikling!$CC$7:$KP$63,O$3),"")</f>
        <v/>
      </c>
      <c r="P679" s="105" t="str">
        <f>IF(HLOOKUP($BT679,Prisudvikling!$CC$7:$KP$63,P$3)&gt;0,HLOOKUP($BT679,Prisudvikling!$CC$7:$KP$63,P$3),"")</f>
        <v/>
      </c>
      <c r="Q679" s="105" t="str">
        <f>IF(HLOOKUP($BT679,Prisudvikling!$CC$7:$KP$63,Q$3)&gt;0,HLOOKUP($BT679,Prisudvikling!$CC$7:$KP$63,Q$3),"")</f>
        <v/>
      </c>
      <c r="R679" s="105" t="str">
        <f>IF(HLOOKUP($BT679,Prisudvikling!$CC$7:$KP$63,R$3)&gt;0,HLOOKUP($BT679,Prisudvikling!$CC$7:$KP$63,R$3),"")</f>
        <v/>
      </c>
      <c r="S679" s="105" t="str">
        <f>IF(HLOOKUP($BT679,Prisudvikling!$CC$7:$KP$63,S$3)&gt;0,HLOOKUP($BT679,Prisudvikling!$CC$7:$KP$63,S$3),"")</f>
        <v/>
      </c>
      <c r="T679" s="105" t="str">
        <f>IF(HLOOKUP($BT679,Prisudvikling!$CC$7:$KP$63,T$3)&gt;0,HLOOKUP($BT679,Prisudvikling!$CC$7:$KP$63,T$3),"")</f>
        <v/>
      </c>
      <c r="U679" s="105" t="str">
        <f>IF(HLOOKUP($BT679,Prisudvikling!$CC$7:$KP$63,U$3)&gt;0,HLOOKUP($BT679,Prisudvikling!$CC$7:$KP$63,U$3),"")</f>
        <v/>
      </c>
      <c r="V679" s="105" t="str">
        <f>IF(HLOOKUP($BT679,Prisudvikling!$CC$7:$KP$63,V$3)&gt;0,HLOOKUP($BT679,Prisudvikling!$CC$7:$KP$63,V$3),"")</f>
        <v/>
      </c>
      <c r="W679" s="105" t="str">
        <f>IF(HLOOKUP($BT679,Prisudvikling!$CC$7:$KP$63,W$3)&gt;0,HLOOKUP($BT679,Prisudvikling!$CC$7:$KP$63,W$3),"")</f>
        <v/>
      </c>
      <c r="X679" s="32" t="str">
        <f>IF(HLOOKUP($BT679,Prisudvikling!$CC$7:$KP$63,X$3)&gt;0,HLOOKUP($BT679,Prisudvikling!$CC$7:$KP$63,X$3),"")</f>
        <v/>
      </c>
      <c r="Y679" s="32" t="str">
        <f>IF(HLOOKUP($BT679,Prisudvikling!$CC$7:$KP$63,Y$3)&gt;0,HLOOKUP($BT679,Prisudvikling!$CC$7:$KP$63,Y$3),"")</f>
        <v/>
      </c>
      <c r="Z679" s="32" t="str">
        <f>IF(HLOOKUP($BT679,Prisudvikling!$CC$7:$KP$63,Z$3)&gt;0,HLOOKUP($BT679,Prisudvikling!$CC$7:$KP$63,Z$3),"")</f>
        <v/>
      </c>
      <c r="AA679" s="32" t="str">
        <f>IF(HLOOKUP($BT679,Prisudvikling!$CC$7:$KP$63,AA$3)&gt;0,HLOOKUP($BT679,Prisudvikling!$CC$7:$KP$63,AA$3),"")</f>
        <v/>
      </c>
      <c r="AB679" s="32" t="str">
        <f>IF(HLOOKUP($BT679,Prisudvikling!$CC$7:$KP$63,AB$3)&gt;0,HLOOKUP($BT679,Prisudvikling!$CC$7:$KP$63,AB$3),"")</f>
        <v/>
      </c>
      <c r="AC679" s="32" t="str">
        <f>IF(HLOOKUP($BT679,Prisudvikling!$CC$7:$KP$63,AC$3)&gt;0,HLOOKUP($BT679,Prisudvikling!$CC$7:$KP$63,AC$3),"")</f>
        <v/>
      </c>
      <c r="AD679" s="32" t="str">
        <f>IF(HLOOKUP($BT679,Prisudvikling!$CC$7:$KP$63,AD$3)&gt;0,HLOOKUP($BT679,Prisudvikling!$CC$7:$KP$63,AD$3),"")</f>
        <v/>
      </c>
      <c r="AE679" s="32" t="str">
        <f>IF(HLOOKUP($BT679,Prisudvikling!$CC$7:$KP$63,AE$3)&gt;0,HLOOKUP($BT679,Prisudvikling!$CC$7:$KP$63,AE$3),"")</f>
        <v/>
      </c>
      <c r="AF679" s="32" t="str">
        <f>IF(HLOOKUP($BT679,Prisudvikling!$CC$7:$KP$63,AF$3)&gt;0,HLOOKUP($BT679,Prisudvikling!$CC$7:$KP$63,AF$3),"")</f>
        <v xml:space="preserve"> </v>
      </c>
      <c r="AG679" s="32" t="str">
        <f>IF(HLOOKUP($BT679,Prisudvikling!$CC$7:$KP$63,AG$3)&gt;0,HLOOKUP($BT679,Prisudvikling!$CC$7:$KP$63,AG$3),"")</f>
        <v xml:space="preserve"> </v>
      </c>
      <c r="AH679" s="32" t="str">
        <f>IF(HLOOKUP($BT679,Prisudvikling!$CC$7:$KP$63,AH$3)&gt;0,HLOOKUP($BT679,Prisudvikling!$CC$7:$KP$63,AH$3),"")</f>
        <v xml:space="preserve"> </v>
      </c>
      <c r="AI679" s="32" t="str">
        <f>IF(HLOOKUP($BT679,Prisudvikling!$CC$7:$KP$63,AI$3)&gt;0,HLOOKUP($BT679,Prisudvikling!$CC$7:$KP$63,AI$3),"")</f>
        <v xml:space="preserve"> </v>
      </c>
      <c r="AJ679" s="32" t="str">
        <f>IF(HLOOKUP($BT679,Prisudvikling!$CC$7:$KP$63,AJ$3)&gt;0,HLOOKUP($BT679,Prisudvikling!$CC$7:$KP$63,AJ$3),"")</f>
        <v xml:space="preserve"> </v>
      </c>
      <c r="AK679" s="32" t="str">
        <f>IF(HLOOKUP($BT679,Prisudvikling!$CC$7:$KP$63,AK$3)&gt;0,HLOOKUP($BT679,Prisudvikling!$CC$7:$KP$63,AK$3),"")</f>
        <v xml:space="preserve"> </v>
      </c>
      <c r="AL679" s="32" t="str">
        <f>IF(HLOOKUP($BT679,Prisudvikling!$CC$7:$KP$63,AL$3)&gt;0,HLOOKUP($BT679,Prisudvikling!$CC$7:$KP$63,AL$3),"")</f>
        <v/>
      </c>
      <c r="AM679" s="32" t="str">
        <f>IF(HLOOKUP($BT679,Prisudvikling!$CC$7:$KP$63,AM$3)&gt;0,HLOOKUP($BT679,Prisudvikling!$CC$7:$KP$63,AM$3),"")</f>
        <v/>
      </c>
      <c r="AN679" s="113" t="str">
        <f>IF(HLOOKUP($BT679,Prisudvikling!$CC$7:$KP$63,AN$3)&gt;0,HLOOKUP($BT679,Prisudvikling!$CC$7:$KP$63,AN$3),"")</f>
        <v/>
      </c>
      <c r="AO679" s="113" t="str">
        <f>IF(HLOOKUP($BT679,Prisudvikling!$CC$7:$KP$63,AO$3)&gt;0,HLOOKUP($BT679,Prisudvikling!$CC$7:$KP$63,AO$3),"")</f>
        <v xml:space="preserve"> </v>
      </c>
      <c r="AP679" s="113" t="str">
        <f>IF(HLOOKUP($BT679,Prisudvikling!$CC$7:$KP$63,AP$3)&gt;0,HLOOKUP($BT679,Prisudvikling!$CC$7:$KP$63,AP$3),"")</f>
        <v/>
      </c>
      <c r="AQ679" s="113" t="str">
        <f>IF(HLOOKUP($BT679,Prisudvikling!$CC$7:$KP$63,AQ$3)&gt;0,HLOOKUP($BT679,Prisudvikling!$CC$7:$KP$63,AQ$3),"")</f>
        <v/>
      </c>
      <c r="AR679" s="113" t="str">
        <f>IF(HLOOKUP($BT679,Prisudvikling!$CC$7:$KP$63,AR$3)&gt;0,HLOOKUP($BT679,Prisudvikling!$CC$7:$KP$63,AR$3),"")</f>
        <v xml:space="preserve"> </v>
      </c>
      <c r="AS679" s="113" t="str">
        <f>IF(HLOOKUP($BT679,Prisudvikling!$CC$7:$KP$63,AS$3)&gt;0,HLOOKUP($BT679,Prisudvikling!$CC$7:$KP$63,AS$3),"")</f>
        <v/>
      </c>
      <c r="AT679" s="113" t="str">
        <f>IF(HLOOKUP($BT679,Prisudvikling!$CC$7:$KP$63,AT$3)&gt;0,HLOOKUP($BT679,Prisudvikling!$CC$7:$KP$63,AT$3),"")</f>
        <v/>
      </c>
      <c r="AU679" s="113" t="str">
        <f>IF(HLOOKUP($BT679,Prisudvikling!$CC$7:$KP$63,AU$3)&gt;0,HLOOKUP($BT679,Prisudvikling!$CC$7:$KP$63,AU$3),"")</f>
        <v xml:space="preserve"> </v>
      </c>
      <c r="AV679" s="113" t="str">
        <f>IF(HLOOKUP($BT679,Prisudvikling!$CC$7:$KP$63,AV$3)&gt;0,HLOOKUP($BT679,Prisudvikling!$CC$7:$KP$63,AV$3),"")</f>
        <v/>
      </c>
      <c r="AW679" s="113" t="str">
        <f>IF(HLOOKUP($BT679,Prisudvikling!$CC$7:$KP$63,AW$3)&gt;0,HLOOKUP($BT679,Prisudvikling!$CC$7:$KP$63,AW$3),"")</f>
        <v/>
      </c>
      <c r="AX679" s="113" t="str">
        <f>IF(HLOOKUP($BT679,Prisudvikling!$CC$7:$KP$63,AX$3)&gt;0,HLOOKUP($BT679,Prisudvikling!$CC$7:$KP$63,AX$3),"")</f>
        <v xml:space="preserve"> </v>
      </c>
      <c r="BT679">
        <f t="shared" si="35"/>
        <v>356</v>
      </c>
    </row>
    <row r="680" spans="1:72" x14ac:dyDescent="0.2">
      <c r="A680" s="82">
        <f>IF(HLOOKUP($BT680,Prisudvikling!$CC$7:$KP$63,D$3)&gt;0,YEAR(C680),0)</f>
        <v>0</v>
      </c>
      <c r="B680" s="82">
        <f>IF(HLOOKUP($BT680,Prisudvikling!$CC$7:$KP$63,D$3)&gt;0,MONTH(C680),0)</f>
        <v>0</v>
      </c>
      <c r="C680" s="65" t="str">
        <f>IF(HLOOKUP($BT680,Prisudvikling!$CC$7:$KP$63,D$3)&gt;0,HLOOKUP($BT680,Prisudvikling!$CC$7:$KP$63,C$3),"")</f>
        <v/>
      </c>
      <c r="D680" s="105" t="str">
        <f>IF(HLOOKUP($BT680,Prisudvikling!$CC$7:$KP$63,D$3)&gt;0,HLOOKUP($BT680,Prisudvikling!$CC$7:$KP$63,D$3),"")</f>
        <v/>
      </c>
      <c r="E680" s="105" t="str">
        <f>IF(HLOOKUP($BT680,Prisudvikling!$CC$7:$KP$63,E$3)&gt;0,HLOOKUP($BT680,Prisudvikling!$CC$7:$KP$63,E$3),"")</f>
        <v/>
      </c>
      <c r="F680" s="105" t="str">
        <f>IF(HLOOKUP($BT680,Prisudvikling!$CC$7:$KP$63,F$3)&gt;0,HLOOKUP($BT680,Prisudvikling!$CC$7:$KP$63,F$3),"")</f>
        <v/>
      </c>
      <c r="G680" s="105" t="str">
        <f>IF(HLOOKUP($BT680,Prisudvikling!$CC$7:$KP$63,G$3)&gt;0,HLOOKUP($BT680,Prisudvikling!$CC$7:$KP$63,G$3),"")</f>
        <v/>
      </c>
      <c r="H680" s="105" t="str">
        <f>IF(HLOOKUP($BT680,Prisudvikling!$CC$7:$KP$63,H$3)&gt;0,HLOOKUP($BT680,Prisudvikling!$CC$7:$KP$63,H$3),"")</f>
        <v/>
      </c>
      <c r="I680" s="105" t="str">
        <f>IF(HLOOKUP($BT680,Prisudvikling!$CC$7:$KP$63,I$3)&gt;0,HLOOKUP($BT680,Prisudvikling!$CC$7:$KP$63,I$3),"")</f>
        <v/>
      </c>
      <c r="J680" s="105" t="str">
        <f>IF(HLOOKUP($BT680,Prisudvikling!$CC$7:$KP$63,J$3)&gt;0,HLOOKUP($BT680,Prisudvikling!$CC$7:$KP$63,J$3),"")</f>
        <v/>
      </c>
      <c r="K680" s="105" t="str">
        <f>IF(HLOOKUP($BT680,Prisudvikling!$CC$7:$KP$63,K$3)&gt;0,HLOOKUP($BT680,Prisudvikling!$CC$7:$KP$63,K$3),"")</f>
        <v/>
      </c>
      <c r="L680" s="105" t="str">
        <f>IF(HLOOKUP($BT680,Prisudvikling!$CC$7:$KP$63,L$3)&gt;0,HLOOKUP($BT680,Prisudvikling!$CC$7:$KP$63,L$3),"")</f>
        <v/>
      </c>
      <c r="M680" s="105" t="str">
        <f>IF(HLOOKUP($BT680,Prisudvikling!$CC$7:$KP$63,M$3)&gt;0,HLOOKUP($BT680,Prisudvikling!$CC$7:$KP$63,M$3),"")</f>
        <v/>
      </c>
      <c r="N680" s="105" t="str">
        <f>IF(HLOOKUP($BT680,Prisudvikling!$CC$7:$KP$63,N$3)&gt;0,HLOOKUP($BT680,Prisudvikling!$CC$7:$KP$63,N$3),"")</f>
        <v/>
      </c>
      <c r="O680" s="105" t="str">
        <f>IF(HLOOKUP($BT680,Prisudvikling!$CC$7:$KP$63,O$3)&gt;0,HLOOKUP($BT680,Prisudvikling!$CC$7:$KP$63,O$3),"")</f>
        <v/>
      </c>
      <c r="P680" s="105" t="str">
        <f>IF(HLOOKUP($BT680,Prisudvikling!$CC$7:$KP$63,P$3)&gt;0,HLOOKUP($BT680,Prisudvikling!$CC$7:$KP$63,P$3),"")</f>
        <v/>
      </c>
      <c r="Q680" s="105" t="str">
        <f>IF(HLOOKUP($BT680,Prisudvikling!$CC$7:$KP$63,Q$3)&gt;0,HLOOKUP($BT680,Prisudvikling!$CC$7:$KP$63,Q$3),"")</f>
        <v/>
      </c>
      <c r="R680" s="105" t="str">
        <f>IF(HLOOKUP($BT680,Prisudvikling!$CC$7:$KP$63,R$3)&gt;0,HLOOKUP($BT680,Prisudvikling!$CC$7:$KP$63,R$3),"")</f>
        <v/>
      </c>
      <c r="S680" s="105" t="str">
        <f>IF(HLOOKUP($BT680,Prisudvikling!$CC$7:$KP$63,S$3)&gt;0,HLOOKUP($BT680,Prisudvikling!$CC$7:$KP$63,S$3),"")</f>
        <v/>
      </c>
      <c r="T680" s="105" t="str">
        <f>IF(HLOOKUP($BT680,Prisudvikling!$CC$7:$KP$63,T$3)&gt;0,HLOOKUP($BT680,Prisudvikling!$CC$7:$KP$63,T$3),"")</f>
        <v/>
      </c>
      <c r="U680" s="105" t="str">
        <f>IF(HLOOKUP($BT680,Prisudvikling!$CC$7:$KP$63,U$3)&gt;0,HLOOKUP($BT680,Prisudvikling!$CC$7:$KP$63,U$3),"")</f>
        <v/>
      </c>
      <c r="V680" s="105" t="str">
        <f>IF(HLOOKUP($BT680,Prisudvikling!$CC$7:$KP$63,V$3)&gt;0,HLOOKUP($BT680,Prisudvikling!$CC$7:$KP$63,V$3),"")</f>
        <v/>
      </c>
      <c r="W680" s="105" t="str">
        <f>IF(HLOOKUP($BT680,Prisudvikling!$CC$7:$KP$63,W$3)&gt;0,HLOOKUP($BT680,Prisudvikling!$CC$7:$KP$63,W$3),"")</f>
        <v/>
      </c>
      <c r="X680" s="32" t="str">
        <f>IF(HLOOKUP($BT680,Prisudvikling!$CC$7:$KP$63,X$3)&gt;0,HLOOKUP($BT680,Prisudvikling!$CC$7:$KP$63,X$3),"")</f>
        <v/>
      </c>
      <c r="Y680" s="32" t="str">
        <f>IF(HLOOKUP($BT680,Prisudvikling!$CC$7:$KP$63,Y$3)&gt;0,HLOOKUP($BT680,Prisudvikling!$CC$7:$KP$63,Y$3),"")</f>
        <v/>
      </c>
      <c r="Z680" s="32" t="str">
        <f>IF(HLOOKUP($BT680,Prisudvikling!$CC$7:$KP$63,Z$3)&gt;0,HLOOKUP($BT680,Prisudvikling!$CC$7:$KP$63,Z$3),"")</f>
        <v/>
      </c>
      <c r="AA680" s="32" t="str">
        <f>IF(HLOOKUP($BT680,Prisudvikling!$CC$7:$KP$63,AA$3)&gt;0,HLOOKUP($BT680,Prisudvikling!$CC$7:$KP$63,AA$3),"")</f>
        <v/>
      </c>
      <c r="AB680" s="32" t="str">
        <f>IF(HLOOKUP($BT680,Prisudvikling!$CC$7:$KP$63,AB$3)&gt;0,HLOOKUP($BT680,Prisudvikling!$CC$7:$KP$63,AB$3),"")</f>
        <v/>
      </c>
      <c r="AC680" s="32" t="str">
        <f>IF(HLOOKUP($BT680,Prisudvikling!$CC$7:$KP$63,AC$3)&gt;0,HLOOKUP($BT680,Prisudvikling!$CC$7:$KP$63,AC$3),"")</f>
        <v/>
      </c>
      <c r="AD680" s="32" t="str">
        <f>IF(HLOOKUP($BT680,Prisudvikling!$CC$7:$KP$63,AD$3)&gt;0,HLOOKUP($BT680,Prisudvikling!$CC$7:$KP$63,AD$3),"")</f>
        <v/>
      </c>
      <c r="AE680" s="32" t="str">
        <f>IF(HLOOKUP($BT680,Prisudvikling!$CC$7:$KP$63,AE$3)&gt;0,HLOOKUP($BT680,Prisudvikling!$CC$7:$KP$63,AE$3),"")</f>
        <v/>
      </c>
      <c r="AF680" s="32" t="str">
        <f>IF(HLOOKUP($BT680,Prisudvikling!$CC$7:$KP$63,AF$3)&gt;0,HLOOKUP($BT680,Prisudvikling!$CC$7:$KP$63,AF$3),"")</f>
        <v xml:space="preserve"> </v>
      </c>
      <c r="AG680" s="32" t="str">
        <f>IF(HLOOKUP($BT680,Prisudvikling!$CC$7:$KP$63,AG$3)&gt;0,HLOOKUP($BT680,Prisudvikling!$CC$7:$KP$63,AG$3),"")</f>
        <v xml:space="preserve"> </v>
      </c>
      <c r="AH680" s="32" t="str">
        <f>IF(HLOOKUP($BT680,Prisudvikling!$CC$7:$KP$63,AH$3)&gt;0,HLOOKUP($BT680,Prisudvikling!$CC$7:$KP$63,AH$3),"")</f>
        <v xml:space="preserve"> </v>
      </c>
      <c r="AI680" s="32" t="str">
        <f>IF(HLOOKUP($BT680,Prisudvikling!$CC$7:$KP$63,AI$3)&gt;0,HLOOKUP($BT680,Prisudvikling!$CC$7:$KP$63,AI$3),"")</f>
        <v xml:space="preserve"> </v>
      </c>
      <c r="AJ680" s="32" t="str">
        <f>IF(HLOOKUP($BT680,Prisudvikling!$CC$7:$KP$63,AJ$3)&gt;0,HLOOKUP($BT680,Prisudvikling!$CC$7:$KP$63,AJ$3),"")</f>
        <v xml:space="preserve"> </v>
      </c>
      <c r="AK680" s="32" t="str">
        <f>IF(HLOOKUP($BT680,Prisudvikling!$CC$7:$KP$63,AK$3)&gt;0,HLOOKUP($BT680,Prisudvikling!$CC$7:$KP$63,AK$3),"")</f>
        <v xml:space="preserve"> </v>
      </c>
      <c r="AL680" s="32" t="str">
        <f>IF(HLOOKUP($BT680,Prisudvikling!$CC$7:$KP$63,AL$3)&gt;0,HLOOKUP($BT680,Prisudvikling!$CC$7:$KP$63,AL$3),"")</f>
        <v/>
      </c>
      <c r="AM680" s="32" t="str">
        <f>IF(HLOOKUP($BT680,Prisudvikling!$CC$7:$KP$63,AM$3)&gt;0,HLOOKUP($BT680,Prisudvikling!$CC$7:$KP$63,AM$3),"")</f>
        <v/>
      </c>
      <c r="AN680" s="113" t="str">
        <f>IF(HLOOKUP($BT680,Prisudvikling!$CC$7:$KP$63,AN$3)&gt;0,HLOOKUP($BT680,Prisudvikling!$CC$7:$KP$63,AN$3),"")</f>
        <v/>
      </c>
      <c r="AO680" s="113" t="str">
        <f>IF(HLOOKUP($BT680,Prisudvikling!$CC$7:$KP$63,AO$3)&gt;0,HLOOKUP($BT680,Prisudvikling!$CC$7:$KP$63,AO$3),"")</f>
        <v xml:space="preserve"> </v>
      </c>
      <c r="AP680" s="113" t="str">
        <f>IF(HLOOKUP($BT680,Prisudvikling!$CC$7:$KP$63,AP$3)&gt;0,HLOOKUP($BT680,Prisudvikling!$CC$7:$KP$63,AP$3),"")</f>
        <v/>
      </c>
      <c r="AQ680" s="113" t="str">
        <f>IF(HLOOKUP($BT680,Prisudvikling!$CC$7:$KP$63,AQ$3)&gt;0,HLOOKUP($BT680,Prisudvikling!$CC$7:$KP$63,AQ$3),"")</f>
        <v/>
      </c>
      <c r="AR680" s="113" t="str">
        <f>IF(HLOOKUP($BT680,Prisudvikling!$CC$7:$KP$63,AR$3)&gt;0,HLOOKUP($BT680,Prisudvikling!$CC$7:$KP$63,AR$3),"")</f>
        <v xml:space="preserve"> </v>
      </c>
      <c r="AS680" s="113" t="str">
        <f>IF(HLOOKUP($BT680,Prisudvikling!$CC$7:$KP$63,AS$3)&gt;0,HLOOKUP($BT680,Prisudvikling!$CC$7:$KP$63,AS$3),"")</f>
        <v/>
      </c>
      <c r="AT680" s="113" t="str">
        <f>IF(HLOOKUP($BT680,Prisudvikling!$CC$7:$KP$63,AT$3)&gt;0,HLOOKUP($BT680,Prisudvikling!$CC$7:$KP$63,AT$3),"")</f>
        <v/>
      </c>
      <c r="AU680" s="113" t="str">
        <f>IF(HLOOKUP($BT680,Prisudvikling!$CC$7:$KP$63,AU$3)&gt;0,HLOOKUP($BT680,Prisudvikling!$CC$7:$KP$63,AU$3),"")</f>
        <v xml:space="preserve"> </v>
      </c>
      <c r="AV680" s="113" t="str">
        <f>IF(HLOOKUP($BT680,Prisudvikling!$CC$7:$KP$63,AV$3)&gt;0,HLOOKUP($BT680,Prisudvikling!$CC$7:$KP$63,AV$3),"")</f>
        <v/>
      </c>
      <c r="AW680" s="113" t="str">
        <f>IF(HLOOKUP($BT680,Prisudvikling!$CC$7:$KP$63,AW$3)&gt;0,HLOOKUP($BT680,Prisudvikling!$CC$7:$KP$63,AW$3),"")</f>
        <v/>
      </c>
      <c r="AX680" s="113" t="str">
        <f>IF(HLOOKUP($BT680,Prisudvikling!$CC$7:$KP$63,AX$3)&gt;0,HLOOKUP($BT680,Prisudvikling!$CC$7:$KP$63,AX$3),"")</f>
        <v xml:space="preserve"> </v>
      </c>
      <c r="BT680">
        <f t="shared" si="35"/>
        <v>357</v>
      </c>
    </row>
    <row r="681" spans="1:72" x14ac:dyDescent="0.2">
      <c r="A681" s="82">
        <f>IF(HLOOKUP($BT681,Prisudvikling!$CC$7:$KP$63,D$3)&gt;0,YEAR(C681),0)</f>
        <v>0</v>
      </c>
      <c r="B681" s="82">
        <f>IF(HLOOKUP($BT681,Prisudvikling!$CC$7:$KP$63,D$3)&gt;0,MONTH(C681),0)</f>
        <v>0</v>
      </c>
      <c r="C681" s="65" t="str">
        <f>IF(HLOOKUP($BT681,Prisudvikling!$CC$7:$KP$63,D$3)&gt;0,HLOOKUP($BT681,Prisudvikling!$CC$7:$KP$63,C$3),"")</f>
        <v/>
      </c>
      <c r="D681" s="105" t="str">
        <f>IF(HLOOKUP($BT681,Prisudvikling!$CC$7:$KP$63,D$3)&gt;0,HLOOKUP($BT681,Prisudvikling!$CC$7:$KP$63,D$3),"")</f>
        <v/>
      </c>
      <c r="E681" s="105" t="str">
        <f>IF(HLOOKUP($BT681,Prisudvikling!$CC$7:$KP$63,E$3)&gt;0,HLOOKUP($BT681,Prisudvikling!$CC$7:$KP$63,E$3),"")</f>
        <v/>
      </c>
      <c r="F681" s="105" t="str">
        <f>IF(HLOOKUP($BT681,Prisudvikling!$CC$7:$KP$63,F$3)&gt;0,HLOOKUP($BT681,Prisudvikling!$CC$7:$KP$63,F$3),"")</f>
        <v/>
      </c>
      <c r="G681" s="105" t="str">
        <f>IF(HLOOKUP($BT681,Prisudvikling!$CC$7:$KP$63,G$3)&gt;0,HLOOKUP($BT681,Prisudvikling!$CC$7:$KP$63,G$3),"")</f>
        <v/>
      </c>
      <c r="H681" s="105" t="str">
        <f>IF(HLOOKUP($BT681,Prisudvikling!$CC$7:$KP$63,H$3)&gt;0,HLOOKUP($BT681,Prisudvikling!$CC$7:$KP$63,H$3),"")</f>
        <v/>
      </c>
      <c r="I681" s="105" t="str">
        <f>IF(HLOOKUP($BT681,Prisudvikling!$CC$7:$KP$63,I$3)&gt;0,HLOOKUP($BT681,Prisudvikling!$CC$7:$KP$63,I$3),"")</f>
        <v/>
      </c>
      <c r="J681" s="105" t="str">
        <f>IF(HLOOKUP($BT681,Prisudvikling!$CC$7:$KP$63,J$3)&gt;0,HLOOKUP($BT681,Prisudvikling!$CC$7:$KP$63,J$3),"")</f>
        <v/>
      </c>
      <c r="K681" s="105" t="str">
        <f>IF(HLOOKUP($BT681,Prisudvikling!$CC$7:$KP$63,K$3)&gt;0,HLOOKUP($BT681,Prisudvikling!$CC$7:$KP$63,K$3),"")</f>
        <v/>
      </c>
      <c r="L681" s="105" t="str">
        <f>IF(HLOOKUP($BT681,Prisudvikling!$CC$7:$KP$63,L$3)&gt;0,HLOOKUP($BT681,Prisudvikling!$CC$7:$KP$63,L$3),"")</f>
        <v/>
      </c>
      <c r="M681" s="105" t="str">
        <f>IF(HLOOKUP($BT681,Prisudvikling!$CC$7:$KP$63,M$3)&gt;0,HLOOKUP($BT681,Prisudvikling!$CC$7:$KP$63,M$3),"")</f>
        <v/>
      </c>
      <c r="N681" s="105" t="str">
        <f>IF(HLOOKUP($BT681,Prisudvikling!$CC$7:$KP$63,N$3)&gt;0,HLOOKUP($BT681,Prisudvikling!$CC$7:$KP$63,N$3),"")</f>
        <v/>
      </c>
      <c r="O681" s="105" t="str">
        <f>IF(HLOOKUP($BT681,Prisudvikling!$CC$7:$KP$63,O$3)&gt;0,HLOOKUP($BT681,Prisudvikling!$CC$7:$KP$63,O$3),"")</f>
        <v/>
      </c>
      <c r="P681" s="105" t="str">
        <f>IF(HLOOKUP($BT681,Prisudvikling!$CC$7:$KP$63,P$3)&gt;0,HLOOKUP($BT681,Prisudvikling!$CC$7:$KP$63,P$3),"")</f>
        <v/>
      </c>
      <c r="Q681" s="105" t="str">
        <f>IF(HLOOKUP($BT681,Prisudvikling!$CC$7:$KP$63,Q$3)&gt;0,HLOOKUP($BT681,Prisudvikling!$CC$7:$KP$63,Q$3),"")</f>
        <v/>
      </c>
      <c r="R681" s="105" t="str">
        <f>IF(HLOOKUP($BT681,Prisudvikling!$CC$7:$KP$63,R$3)&gt;0,HLOOKUP($BT681,Prisudvikling!$CC$7:$KP$63,R$3),"")</f>
        <v/>
      </c>
      <c r="S681" s="105" t="str">
        <f>IF(HLOOKUP($BT681,Prisudvikling!$CC$7:$KP$63,S$3)&gt;0,HLOOKUP($BT681,Prisudvikling!$CC$7:$KP$63,S$3),"")</f>
        <v/>
      </c>
      <c r="T681" s="105" t="str">
        <f>IF(HLOOKUP($BT681,Prisudvikling!$CC$7:$KP$63,T$3)&gt;0,HLOOKUP($BT681,Prisudvikling!$CC$7:$KP$63,T$3),"")</f>
        <v/>
      </c>
      <c r="U681" s="105" t="str">
        <f>IF(HLOOKUP($BT681,Prisudvikling!$CC$7:$KP$63,U$3)&gt;0,HLOOKUP($BT681,Prisudvikling!$CC$7:$KP$63,U$3),"")</f>
        <v/>
      </c>
      <c r="V681" s="105" t="str">
        <f>IF(HLOOKUP($BT681,Prisudvikling!$CC$7:$KP$63,V$3)&gt;0,HLOOKUP($BT681,Prisudvikling!$CC$7:$KP$63,V$3),"")</f>
        <v/>
      </c>
      <c r="W681" s="105" t="str">
        <f>IF(HLOOKUP($BT681,Prisudvikling!$CC$7:$KP$63,W$3)&gt;0,HLOOKUP($BT681,Prisudvikling!$CC$7:$KP$63,W$3),"")</f>
        <v/>
      </c>
      <c r="X681" s="32" t="str">
        <f>IF(HLOOKUP($BT681,Prisudvikling!$CC$7:$KP$63,X$3)&gt;0,HLOOKUP($BT681,Prisudvikling!$CC$7:$KP$63,X$3),"")</f>
        <v/>
      </c>
      <c r="Y681" s="32" t="str">
        <f>IF(HLOOKUP($BT681,Prisudvikling!$CC$7:$KP$63,Y$3)&gt;0,HLOOKUP($BT681,Prisudvikling!$CC$7:$KP$63,Y$3),"")</f>
        <v/>
      </c>
      <c r="Z681" s="32" t="str">
        <f>IF(HLOOKUP($BT681,Prisudvikling!$CC$7:$KP$63,Z$3)&gt;0,HLOOKUP($BT681,Prisudvikling!$CC$7:$KP$63,Z$3),"")</f>
        <v/>
      </c>
      <c r="AA681" s="32" t="str">
        <f>IF(HLOOKUP($BT681,Prisudvikling!$CC$7:$KP$63,AA$3)&gt;0,HLOOKUP($BT681,Prisudvikling!$CC$7:$KP$63,AA$3),"")</f>
        <v/>
      </c>
      <c r="AB681" s="32" t="str">
        <f>IF(HLOOKUP($BT681,Prisudvikling!$CC$7:$KP$63,AB$3)&gt;0,HLOOKUP($BT681,Prisudvikling!$CC$7:$KP$63,AB$3),"")</f>
        <v/>
      </c>
      <c r="AC681" s="32" t="str">
        <f>IF(HLOOKUP($BT681,Prisudvikling!$CC$7:$KP$63,AC$3)&gt;0,HLOOKUP($BT681,Prisudvikling!$CC$7:$KP$63,AC$3),"")</f>
        <v/>
      </c>
      <c r="AD681" s="32" t="str">
        <f>IF(HLOOKUP($BT681,Prisudvikling!$CC$7:$KP$63,AD$3)&gt;0,HLOOKUP($BT681,Prisudvikling!$CC$7:$KP$63,AD$3),"")</f>
        <v/>
      </c>
      <c r="AE681" s="32" t="str">
        <f>IF(HLOOKUP($BT681,Prisudvikling!$CC$7:$KP$63,AE$3)&gt;0,HLOOKUP($BT681,Prisudvikling!$CC$7:$KP$63,AE$3),"")</f>
        <v/>
      </c>
      <c r="AF681" s="32" t="str">
        <f>IF(HLOOKUP($BT681,Prisudvikling!$CC$7:$KP$63,AF$3)&gt;0,HLOOKUP($BT681,Prisudvikling!$CC$7:$KP$63,AF$3),"")</f>
        <v xml:space="preserve"> </v>
      </c>
      <c r="AG681" s="32" t="str">
        <f>IF(HLOOKUP($BT681,Prisudvikling!$CC$7:$KP$63,AG$3)&gt;0,HLOOKUP($BT681,Prisudvikling!$CC$7:$KP$63,AG$3),"")</f>
        <v xml:space="preserve"> </v>
      </c>
      <c r="AH681" s="32" t="str">
        <f>IF(HLOOKUP($BT681,Prisudvikling!$CC$7:$KP$63,AH$3)&gt;0,HLOOKUP($BT681,Prisudvikling!$CC$7:$KP$63,AH$3),"")</f>
        <v xml:space="preserve"> </v>
      </c>
      <c r="AI681" s="32" t="str">
        <f>IF(HLOOKUP($BT681,Prisudvikling!$CC$7:$KP$63,AI$3)&gt;0,HLOOKUP($BT681,Prisudvikling!$CC$7:$KP$63,AI$3),"")</f>
        <v xml:space="preserve"> </v>
      </c>
      <c r="AJ681" s="32" t="str">
        <f>IF(HLOOKUP($BT681,Prisudvikling!$CC$7:$KP$63,AJ$3)&gt;0,HLOOKUP($BT681,Prisudvikling!$CC$7:$KP$63,AJ$3),"")</f>
        <v xml:space="preserve"> </v>
      </c>
      <c r="AK681" s="32" t="str">
        <f>IF(HLOOKUP($BT681,Prisudvikling!$CC$7:$KP$63,AK$3)&gt;0,HLOOKUP($BT681,Prisudvikling!$CC$7:$KP$63,AK$3),"")</f>
        <v xml:space="preserve"> </v>
      </c>
      <c r="AL681" s="32" t="str">
        <f>IF(HLOOKUP($BT681,Prisudvikling!$CC$7:$KP$63,AL$3)&gt;0,HLOOKUP($BT681,Prisudvikling!$CC$7:$KP$63,AL$3),"")</f>
        <v/>
      </c>
      <c r="AM681" s="32" t="str">
        <f>IF(HLOOKUP($BT681,Prisudvikling!$CC$7:$KP$63,AM$3)&gt;0,HLOOKUP($BT681,Prisudvikling!$CC$7:$KP$63,AM$3),"")</f>
        <v/>
      </c>
      <c r="AN681" s="113" t="str">
        <f>IF(HLOOKUP($BT681,Prisudvikling!$CC$7:$KP$63,AN$3)&gt;0,HLOOKUP($BT681,Prisudvikling!$CC$7:$KP$63,AN$3),"")</f>
        <v/>
      </c>
      <c r="AO681" s="113" t="str">
        <f>IF(HLOOKUP($BT681,Prisudvikling!$CC$7:$KP$63,AO$3)&gt;0,HLOOKUP($BT681,Prisudvikling!$CC$7:$KP$63,AO$3),"")</f>
        <v xml:space="preserve"> </v>
      </c>
      <c r="AP681" s="113" t="str">
        <f>IF(HLOOKUP($BT681,Prisudvikling!$CC$7:$KP$63,AP$3)&gt;0,HLOOKUP($BT681,Prisudvikling!$CC$7:$KP$63,AP$3),"")</f>
        <v/>
      </c>
      <c r="AQ681" s="113" t="str">
        <f>IF(HLOOKUP($BT681,Prisudvikling!$CC$7:$KP$63,AQ$3)&gt;0,HLOOKUP($BT681,Prisudvikling!$CC$7:$KP$63,AQ$3),"")</f>
        <v/>
      </c>
      <c r="AR681" s="113" t="str">
        <f>IF(HLOOKUP($BT681,Prisudvikling!$CC$7:$KP$63,AR$3)&gt;0,HLOOKUP($BT681,Prisudvikling!$CC$7:$KP$63,AR$3),"")</f>
        <v xml:space="preserve"> </v>
      </c>
      <c r="AS681" s="113" t="str">
        <f>IF(HLOOKUP($BT681,Prisudvikling!$CC$7:$KP$63,AS$3)&gt;0,HLOOKUP($BT681,Prisudvikling!$CC$7:$KP$63,AS$3),"")</f>
        <v/>
      </c>
      <c r="AT681" s="113" t="str">
        <f>IF(HLOOKUP($BT681,Prisudvikling!$CC$7:$KP$63,AT$3)&gt;0,HLOOKUP($BT681,Prisudvikling!$CC$7:$KP$63,AT$3),"")</f>
        <v/>
      </c>
      <c r="AU681" s="113" t="str">
        <f>IF(HLOOKUP($BT681,Prisudvikling!$CC$7:$KP$63,AU$3)&gt;0,HLOOKUP($BT681,Prisudvikling!$CC$7:$KP$63,AU$3),"")</f>
        <v xml:space="preserve"> </v>
      </c>
      <c r="AV681" s="113" t="str">
        <f>IF(HLOOKUP($BT681,Prisudvikling!$CC$7:$KP$63,AV$3)&gt;0,HLOOKUP($BT681,Prisudvikling!$CC$7:$KP$63,AV$3),"")</f>
        <v/>
      </c>
      <c r="AW681" s="113" t="str">
        <f>IF(HLOOKUP($BT681,Prisudvikling!$CC$7:$KP$63,AW$3)&gt;0,HLOOKUP($BT681,Prisudvikling!$CC$7:$KP$63,AW$3),"")</f>
        <v/>
      </c>
      <c r="AX681" s="113" t="str">
        <f>IF(HLOOKUP($BT681,Prisudvikling!$CC$7:$KP$63,AX$3)&gt;0,HLOOKUP($BT681,Prisudvikling!$CC$7:$KP$63,AX$3),"")</f>
        <v xml:space="preserve"> </v>
      </c>
      <c r="BT681">
        <f t="shared" si="35"/>
        <v>358</v>
      </c>
    </row>
    <row r="682" spans="1:72" x14ac:dyDescent="0.2">
      <c r="A682" s="82">
        <f>IF(HLOOKUP($BT682,Prisudvikling!$CC$7:$KP$63,D$3)&gt;0,YEAR(C682),0)</f>
        <v>0</v>
      </c>
      <c r="B682" s="82">
        <f>IF(HLOOKUP($BT682,Prisudvikling!$CC$7:$KP$63,D$3)&gt;0,MONTH(C682),0)</f>
        <v>0</v>
      </c>
      <c r="C682" s="65" t="str">
        <f>IF(HLOOKUP($BT682,Prisudvikling!$CC$7:$KP$63,D$3)&gt;0,HLOOKUP($BT682,Prisudvikling!$CC$7:$KP$63,C$3),"")</f>
        <v/>
      </c>
      <c r="D682" s="105" t="str">
        <f>IF(HLOOKUP($BT682,Prisudvikling!$CC$7:$KP$63,D$3)&gt;0,HLOOKUP($BT682,Prisudvikling!$CC$7:$KP$63,D$3),"")</f>
        <v/>
      </c>
      <c r="E682" s="105" t="str">
        <f>IF(HLOOKUP($BT682,Prisudvikling!$CC$7:$KP$63,E$3)&gt;0,HLOOKUP($BT682,Prisudvikling!$CC$7:$KP$63,E$3),"")</f>
        <v/>
      </c>
      <c r="F682" s="105" t="str">
        <f>IF(HLOOKUP($BT682,Prisudvikling!$CC$7:$KP$63,F$3)&gt;0,HLOOKUP($BT682,Prisudvikling!$CC$7:$KP$63,F$3),"")</f>
        <v/>
      </c>
      <c r="G682" s="105" t="str">
        <f>IF(HLOOKUP($BT682,Prisudvikling!$CC$7:$KP$63,G$3)&gt;0,HLOOKUP($BT682,Prisudvikling!$CC$7:$KP$63,G$3),"")</f>
        <v/>
      </c>
      <c r="H682" s="105" t="str">
        <f>IF(HLOOKUP($BT682,Prisudvikling!$CC$7:$KP$63,H$3)&gt;0,HLOOKUP($BT682,Prisudvikling!$CC$7:$KP$63,H$3),"")</f>
        <v/>
      </c>
      <c r="I682" s="105" t="str">
        <f>IF(HLOOKUP($BT682,Prisudvikling!$CC$7:$KP$63,I$3)&gt;0,HLOOKUP($BT682,Prisudvikling!$CC$7:$KP$63,I$3),"")</f>
        <v/>
      </c>
      <c r="J682" s="105" t="str">
        <f>IF(HLOOKUP($BT682,Prisudvikling!$CC$7:$KP$63,J$3)&gt;0,HLOOKUP($BT682,Prisudvikling!$CC$7:$KP$63,J$3),"")</f>
        <v/>
      </c>
      <c r="K682" s="105" t="str">
        <f>IF(HLOOKUP($BT682,Prisudvikling!$CC$7:$KP$63,K$3)&gt;0,HLOOKUP($BT682,Prisudvikling!$CC$7:$KP$63,K$3),"")</f>
        <v/>
      </c>
      <c r="L682" s="105" t="str">
        <f>IF(HLOOKUP($BT682,Prisudvikling!$CC$7:$KP$63,L$3)&gt;0,HLOOKUP($BT682,Prisudvikling!$CC$7:$KP$63,L$3),"")</f>
        <v/>
      </c>
      <c r="M682" s="105" t="str">
        <f>IF(HLOOKUP($BT682,Prisudvikling!$CC$7:$KP$63,M$3)&gt;0,HLOOKUP($BT682,Prisudvikling!$CC$7:$KP$63,M$3),"")</f>
        <v/>
      </c>
      <c r="N682" s="105" t="str">
        <f>IF(HLOOKUP($BT682,Prisudvikling!$CC$7:$KP$63,N$3)&gt;0,HLOOKUP($BT682,Prisudvikling!$CC$7:$KP$63,N$3),"")</f>
        <v/>
      </c>
      <c r="O682" s="105" t="str">
        <f>IF(HLOOKUP($BT682,Prisudvikling!$CC$7:$KP$63,O$3)&gt;0,HLOOKUP($BT682,Prisudvikling!$CC$7:$KP$63,O$3),"")</f>
        <v/>
      </c>
      <c r="P682" s="105" t="str">
        <f>IF(HLOOKUP($BT682,Prisudvikling!$CC$7:$KP$63,P$3)&gt;0,HLOOKUP($BT682,Prisudvikling!$CC$7:$KP$63,P$3),"")</f>
        <v/>
      </c>
      <c r="Q682" s="105" t="str">
        <f>IF(HLOOKUP($BT682,Prisudvikling!$CC$7:$KP$63,Q$3)&gt;0,HLOOKUP($BT682,Prisudvikling!$CC$7:$KP$63,Q$3),"")</f>
        <v/>
      </c>
      <c r="R682" s="105" t="str">
        <f>IF(HLOOKUP($BT682,Prisudvikling!$CC$7:$KP$63,R$3)&gt;0,HLOOKUP($BT682,Prisudvikling!$CC$7:$KP$63,R$3),"")</f>
        <v/>
      </c>
      <c r="S682" s="105" t="str">
        <f>IF(HLOOKUP($BT682,Prisudvikling!$CC$7:$KP$63,S$3)&gt;0,HLOOKUP($BT682,Prisudvikling!$CC$7:$KP$63,S$3),"")</f>
        <v/>
      </c>
      <c r="T682" s="105" t="str">
        <f>IF(HLOOKUP($BT682,Prisudvikling!$CC$7:$KP$63,T$3)&gt;0,HLOOKUP($BT682,Prisudvikling!$CC$7:$KP$63,T$3),"")</f>
        <v/>
      </c>
      <c r="U682" s="105" t="str">
        <f>IF(HLOOKUP($BT682,Prisudvikling!$CC$7:$KP$63,U$3)&gt;0,HLOOKUP($BT682,Prisudvikling!$CC$7:$KP$63,U$3),"")</f>
        <v/>
      </c>
      <c r="V682" s="105" t="str">
        <f>IF(HLOOKUP($BT682,Prisudvikling!$CC$7:$KP$63,V$3)&gt;0,HLOOKUP($BT682,Prisudvikling!$CC$7:$KP$63,V$3),"")</f>
        <v/>
      </c>
      <c r="W682" s="105" t="str">
        <f>IF(HLOOKUP($BT682,Prisudvikling!$CC$7:$KP$63,W$3)&gt;0,HLOOKUP($BT682,Prisudvikling!$CC$7:$KP$63,W$3),"")</f>
        <v/>
      </c>
      <c r="X682" s="32" t="str">
        <f>IF(HLOOKUP($BT682,Prisudvikling!$CC$7:$KP$63,X$3)&gt;0,HLOOKUP($BT682,Prisudvikling!$CC$7:$KP$63,X$3),"")</f>
        <v/>
      </c>
      <c r="Y682" s="32" t="str">
        <f>IF(HLOOKUP($BT682,Prisudvikling!$CC$7:$KP$63,Y$3)&gt;0,HLOOKUP($BT682,Prisudvikling!$CC$7:$KP$63,Y$3),"")</f>
        <v/>
      </c>
      <c r="Z682" s="32" t="str">
        <f>IF(HLOOKUP($BT682,Prisudvikling!$CC$7:$KP$63,Z$3)&gt;0,HLOOKUP($BT682,Prisudvikling!$CC$7:$KP$63,Z$3),"")</f>
        <v/>
      </c>
      <c r="AA682" s="32" t="str">
        <f>IF(HLOOKUP($BT682,Prisudvikling!$CC$7:$KP$63,AA$3)&gt;0,HLOOKUP($BT682,Prisudvikling!$CC$7:$KP$63,AA$3),"")</f>
        <v/>
      </c>
      <c r="AB682" s="32" t="str">
        <f>IF(HLOOKUP($BT682,Prisudvikling!$CC$7:$KP$63,AB$3)&gt;0,HLOOKUP($BT682,Prisudvikling!$CC$7:$KP$63,AB$3),"")</f>
        <v/>
      </c>
      <c r="AC682" s="32" t="str">
        <f>IF(HLOOKUP($BT682,Prisudvikling!$CC$7:$KP$63,AC$3)&gt;0,HLOOKUP($BT682,Prisudvikling!$CC$7:$KP$63,AC$3),"")</f>
        <v/>
      </c>
      <c r="AD682" s="32" t="str">
        <f>IF(HLOOKUP($BT682,Prisudvikling!$CC$7:$KP$63,AD$3)&gt;0,HLOOKUP($BT682,Prisudvikling!$CC$7:$KP$63,AD$3),"")</f>
        <v/>
      </c>
      <c r="AE682" s="32" t="str">
        <f>IF(HLOOKUP($BT682,Prisudvikling!$CC$7:$KP$63,AE$3)&gt;0,HLOOKUP($BT682,Prisudvikling!$CC$7:$KP$63,AE$3),"")</f>
        <v/>
      </c>
      <c r="AF682" s="32" t="str">
        <f>IF(HLOOKUP($BT682,Prisudvikling!$CC$7:$KP$63,AF$3)&gt;0,HLOOKUP($BT682,Prisudvikling!$CC$7:$KP$63,AF$3),"")</f>
        <v xml:space="preserve"> </v>
      </c>
      <c r="AG682" s="32" t="str">
        <f>IF(HLOOKUP($BT682,Prisudvikling!$CC$7:$KP$63,AG$3)&gt;0,HLOOKUP($BT682,Prisudvikling!$CC$7:$KP$63,AG$3),"")</f>
        <v xml:space="preserve"> </v>
      </c>
      <c r="AH682" s="32" t="str">
        <f>IF(HLOOKUP($BT682,Prisudvikling!$CC$7:$KP$63,AH$3)&gt;0,HLOOKUP($BT682,Prisudvikling!$CC$7:$KP$63,AH$3),"")</f>
        <v xml:space="preserve"> </v>
      </c>
      <c r="AI682" s="32" t="str">
        <f>IF(HLOOKUP($BT682,Prisudvikling!$CC$7:$KP$63,AI$3)&gt;0,HLOOKUP($BT682,Prisudvikling!$CC$7:$KP$63,AI$3),"")</f>
        <v xml:space="preserve"> </v>
      </c>
      <c r="AJ682" s="32" t="str">
        <f>IF(HLOOKUP($BT682,Prisudvikling!$CC$7:$KP$63,AJ$3)&gt;0,HLOOKUP($BT682,Prisudvikling!$CC$7:$KP$63,AJ$3),"")</f>
        <v xml:space="preserve"> </v>
      </c>
      <c r="AK682" s="32" t="str">
        <f>IF(HLOOKUP($BT682,Prisudvikling!$CC$7:$KP$63,AK$3)&gt;0,HLOOKUP($BT682,Prisudvikling!$CC$7:$KP$63,AK$3),"")</f>
        <v xml:space="preserve"> </v>
      </c>
      <c r="AL682" s="32" t="str">
        <f>IF(HLOOKUP($BT682,Prisudvikling!$CC$7:$KP$63,AL$3)&gt;0,HLOOKUP($BT682,Prisudvikling!$CC$7:$KP$63,AL$3),"")</f>
        <v/>
      </c>
      <c r="AM682" s="32" t="str">
        <f>IF(HLOOKUP($BT682,Prisudvikling!$CC$7:$KP$63,AM$3)&gt;0,HLOOKUP($BT682,Prisudvikling!$CC$7:$KP$63,AM$3),"")</f>
        <v/>
      </c>
      <c r="AN682" s="113" t="str">
        <f>IF(HLOOKUP($BT682,Prisudvikling!$CC$7:$KP$63,AN$3)&gt;0,HLOOKUP($BT682,Prisudvikling!$CC$7:$KP$63,AN$3),"")</f>
        <v/>
      </c>
      <c r="AO682" s="113" t="str">
        <f>IF(HLOOKUP($BT682,Prisudvikling!$CC$7:$KP$63,AO$3)&gt;0,HLOOKUP($BT682,Prisudvikling!$CC$7:$KP$63,AO$3),"")</f>
        <v xml:space="preserve"> </v>
      </c>
      <c r="AP682" s="113" t="str">
        <f>IF(HLOOKUP($BT682,Prisudvikling!$CC$7:$KP$63,AP$3)&gt;0,HLOOKUP($BT682,Prisudvikling!$CC$7:$KP$63,AP$3),"")</f>
        <v/>
      </c>
      <c r="AQ682" s="113" t="str">
        <f>IF(HLOOKUP($BT682,Prisudvikling!$CC$7:$KP$63,AQ$3)&gt;0,HLOOKUP($BT682,Prisudvikling!$CC$7:$KP$63,AQ$3),"")</f>
        <v/>
      </c>
      <c r="AR682" s="113" t="str">
        <f>IF(HLOOKUP($BT682,Prisudvikling!$CC$7:$KP$63,AR$3)&gt;0,HLOOKUP($BT682,Prisudvikling!$CC$7:$KP$63,AR$3),"")</f>
        <v xml:space="preserve"> </v>
      </c>
      <c r="AS682" s="113" t="str">
        <f>IF(HLOOKUP($BT682,Prisudvikling!$CC$7:$KP$63,AS$3)&gt;0,HLOOKUP($BT682,Prisudvikling!$CC$7:$KP$63,AS$3),"")</f>
        <v/>
      </c>
      <c r="AT682" s="113" t="str">
        <f>IF(HLOOKUP($BT682,Prisudvikling!$CC$7:$KP$63,AT$3)&gt;0,HLOOKUP($BT682,Prisudvikling!$CC$7:$KP$63,AT$3),"")</f>
        <v/>
      </c>
      <c r="AU682" s="113" t="str">
        <f>IF(HLOOKUP($BT682,Prisudvikling!$CC$7:$KP$63,AU$3)&gt;0,HLOOKUP($BT682,Prisudvikling!$CC$7:$KP$63,AU$3),"")</f>
        <v xml:space="preserve"> </v>
      </c>
      <c r="AV682" s="113" t="str">
        <f>IF(HLOOKUP($BT682,Prisudvikling!$CC$7:$KP$63,AV$3)&gt;0,HLOOKUP($BT682,Prisudvikling!$CC$7:$KP$63,AV$3),"")</f>
        <v/>
      </c>
      <c r="AW682" s="113" t="str">
        <f>IF(HLOOKUP($BT682,Prisudvikling!$CC$7:$KP$63,AW$3)&gt;0,HLOOKUP($BT682,Prisudvikling!$CC$7:$KP$63,AW$3),"")</f>
        <v/>
      </c>
      <c r="AX682" s="113" t="str">
        <f>IF(HLOOKUP($BT682,Prisudvikling!$CC$7:$KP$63,AX$3)&gt;0,HLOOKUP($BT682,Prisudvikling!$CC$7:$KP$63,AX$3),"")</f>
        <v xml:space="preserve"> </v>
      </c>
      <c r="BT682">
        <f t="shared" si="35"/>
        <v>359</v>
      </c>
    </row>
    <row r="683" spans="1:72" x14ac:dyDescent="0.2">
      <c r="A683" s="82">
        <f>IF(HLOOKUP($BT683,Prisudvikling!$CC$7:$KP$63,D$3)&gt;0,YEAR(C683),0)</f>
        <v>0</v>
      </c>
      <c r="B683" s="82">
        <f>IF(HLOOKUP($BT683,Prisudvikling!$CC$7:$KP$63,D$3)&gt;0,MONTH(C683),0)</f>
        <v>0</v>
      </c>
      <c r="C683" s="65" t="str">
        <f>IF(HLOOKUP($BT683,Prisudvikling!$CC$7:$KP$63,D$3)&gt;0,HLOOKUP($BT683,Prisudvikling!$CC$7:$KP$63,C$3),"")</f>
        <v/>
      </c>
      <c r="D683" s="105" t="str">
        <f>IF(HLOOKUP($BT683,Prisudvikling!$CC$7:$KP$63,D$3)&gt;0,HLOOKUP($BT683,Prisudvikling!$CC$7:$KP$63,D$3),"")</f>
        <v/>
      </c>
      <c r="E683" s="105" t="str">
        <f>IF(HLOOKUP($BT683,Prisudvikling!$CC$7:$KP$63,E$3)&gt;0,HLOOKUP($BT683,Prisudvikling!$CC$7:$KP$63,E$3),"")</f>
        <v/>
      </c>
      <c r="F683" s="105" t="str">
        <f>IF(HLOOKUP($BT683,Prisudvikling!$CC$7:$KP$63,F$3)&gt;0,HLOOKUP($BT683,Prisudvikling!$CC$7:$KP$63,F$3),"")</f>
        <v/>
      </c>
      <c r="G683" s="105" t="str">
        <f>IF(HLOOKUP($BT683,Prisudvikling!$CC$7:$KP$63,G$3)&gt;0,HLOOKUP($BT683,Prisudvikling!$CC$7:$KP$63,G$3),"")</f>
        <v/>
      </c>
      <c r="H683" s="105" t="str">
        <f>IF(HLOOKUP($BT683,Prisudvikling!$CC$7:$KP$63,H$3)&gt;0,HLOOKUP($BT683,Prisudvikling!$CC$7:$KP$63,H$3),"")</f>
        <v/>
      </c>
      <c r="I683" s="105" t="str">
        <f>IF(HLOOKUP($BT683,Prisudvikling!$CC$7:$KP$63,I$3)&gt;0,HLOOKUP($BT683,Prisudvikling!$CC$7:$KP$63,I$3),"")</f>
        <v/>
      </c>
      <c r="J683" s="105" t="str">
        <f>IF(HLOOKUP($BT683,Prisudvikling!$CC$7:$KP$63,J$3)&gt;0,HLOOKUP($BT683,Prisudvikling!$CC$7:$KP$63,J$3),"")</f>
        <v/>
      </c>
      <c r="K683" s="105" t="str">
        <f>IF(HLOOKUP($BT683,Prisudvikling!$CC$7:$KP$63,K$3)&gt;0,HLOOKUP($BT683,Prisudvikling!$CC$7:$KP$63,K$3),"")</f>
        <v/>
      </c>
      <c r="L683" s="105" t="str">
        <f>IF(HLOOKUP($BT683,Prisudvikling!$CC$7:$KP$63,L$3)&gt;0,HLOOKUP($BT683,Prisudvikling!$CC$7:$KP$63,L$3),"")</f>
        <v/>
      </c>
      <c r="M683" s="105" t="str">
        <f>IF(HLOOKUP($BT683,Prisudvikling!$CC$7:$KP$63,M$3)&gt;0,HLOOKUP($BT683,Prisudvikling!$CC$7:$KP$63,M$3),"")</f>
        <v/>
      </c>
      <c r="N683" s="105" t="str">
        <f>IF(HLOOKUP($BT683,Prisudvikling!$CC$7:$KP$63,N$3)&gt;0,HLOOKUP($BT683,Prisudvikling!$CC$7:$KP$63,N$3),"")</f>
        <v/>
      </c>
      <c r="O683" s="105" t="str">
        <f>IF(HLOOKUP($BT683,Prisudvikling!$CC$7:$KP$63,O$3)&gt;0,HLOOKUP($BT683,Prisudvikling!$CC$7:$KP$63,O$3),"")</f>
        <v/>
      </c>
      <c r="P683" s="105" t="str">
        <f>IF(HLOOKUP($BT683,Prisudvikling!$CC$7:$KP$63,P$3)&gt;0,HLOOKUP($BT683,Prisudvikling!$CC$7:$KP$63,P$3),"")</f>
        <v/>
      </c>
      <c r="Q683" s="105" t="str">
        <f>IF(HLOOKUP($BT683,Prisudvikling!$CC$7:$KP$63,Q$3)&gt;0,HLOOKUP($BT683,Prisudvikling!$CC$7:$KP$63,Q$3),"")</f>
        <v/>
      </c>
      <c r="R683" s="105" t="str">
        <f>IF(HLOOKUP($BT683,Prisudvikling!$CC$7:$KP$63,R$3)&gt;0,HLOOKUP($BT683,Prisudvikling!$CC$7:$KP$63,R$3),"")</f>
        <v/>
      </c>
      <c r="S683" s="105" t="str">
        <f>IF(HLOOKUP($BT683,Prisudvikling!$CC$7:$KP$63,S$3)&gt;0,HLOOKUP($BT683,Prisudvikling!$CC$7:$KP$63,S$3),"")</f>
        <v/>
      </c>
      <c r="T683" s="105" t="str">
        <f>IF(HLOOKUP($BT683,Prisudvikling!$CC$7:$KP$63,T$3)&gt;0,HLOOKUP($BT683,Prisudvikling!$CC$7:$KP$63,T$3),"")</f>
        <v/>
      </c>
      <c r="U683" s="105" t="str">
        <f>IF(HLOOKUP($BT683,Prisudvikling!$CC$7:$KP$63,U$3)&gt;0,HLOOKUP($BT683,Prisudvikling!$CC$7:$KP$63,U$3),"")</f>
        <v/>
      </c>
      <c r="V683" s="105" t="str">
        <f>IF(HLOOKUP($BT683,Prisudvikling!$CC$7:$KP$63,V$3)&gt;0,HLOOKUP($BT683,Prisudvikling!$CC$7:$KP$63,V$3),"")</f>
        <v/>
      </c>
      <c r="W683" s="105" t="str">
        <f>IF(HLOOKUP($BT683,Prisudvikling!$CC$7:$KP$63,W$3)&gt;0,HLOOKUP($BT683,Prisudvikling!$CC$7:$KP$63,W$3),"")</f>
        <v/>
      </c>
      <c r="X683" s="32" t="str">
        <f>IF(HLOOKUP($BT683,Prisudvikling!$CC$7:$KP$63,X$3)&gt;0,HLOOKUP($BT683,Prisudvikling!$CC$7:$KP$63,X$3),"")</f>
        <v/>
      </c>
      <c r="Y683" s="32" t="str">
        <f>IF(HLOOKUP($BT683,Prisudvikling!$CC$7:$KP$63,Y$3)&gt;0,HLOOKUP($BT683,Prisudvikling!$CC$7:$KP$63,Y$3),"")</f>
        <v/>
      </c>
      <c r="Z683" s="32" t="str">
        <f>IF(HLOOKUP($BT683,Prisudvikling!$CC$7:$KP$63,Z$3)&gt;0,HLOOKUP($BT683,Prisudvikling!$CC$7:$KP$63,Z$3),"")</f>
        <v/>
      </c>
      <c r="AA683" s="32" t="str">
        <f>IF(HLOOKUP($BT683,Prisudvikling!$CC$7:$KP$63,AA$3)&gt;0,HLOOKUP($BT683,Prisudvikling!$CC$7:$KP$63,AA$3),"")</f>
        <v/>
      </c>
      <c r="AB683" s="32" t="str">
        <f>IF(HLOOKUP($BT683,Prisudvikling!$CC$7:$KP$63,AB$3)&gt;0,HLOOKUP($BT683,Prisudvikling!$CC$7:$KP$63,AB$3),"")</f>
        <v/>
      </c>
      <c r="AC683" s="32" t="str">
        <f>IF(HLOOKUP($BT683,Prisudvikling!$CC$7:$KP$63,AC$3)&gt;0,HLOOKUP($BT683,Prisudvikling!$CC$7:$KP$63,AC$3),"")</f>
        <v/>
      </c>
      <c r="AD683" s="32" t="str">
        <f>IF(HLOOKUP($BT683,Prisudvikling!$CC$7:$KP$63,AD$3)&gt;0,HLOOKUP($BT683,Prisudvikling!$CC$7:$KP$63,AD$3),"")</f>
        <v/>
      </c>
      <c r="AE683" s="32" t="str">
        <f>IF(HLOOKUP($BT683,Prisudvikling!$CC$7:$KP$63,AE$3)&gt;0,HLOOKUP($BT683,Prisudvikling!$CC$7:$KP$63,AE$3),"")</f>
        <v/>
      </c>
      <c r="AF683" s="32" t="str">
        <f>IF(HLOOKUP($BT683,Prisudvikling!$CC$7:$KP$63,AF$3)&gt;0,HLOOKUP($BT683,Prisudvikling!$CC$7:$KP$63,AF$3),"")</f>
        <v xml:space="preserve"> </v>
      </c>
      <c r="AG683" s="32" t="str">
        <f>IF(HLOOKUP($BT683,Prisudvikling!$CC$7:$KP$63,AG$3)&gt;0,HLOOKUP($BT683,Prisudvikling!$CC$7:$KP$63,AG$3),"")</f>
        <v xml:space="preserve"> </v>
      </c>
      <c r="AH683" s="32" t="str">
        <f>IF(HLOOKUP($BT683,Prisudvikling!$CC$7:$KP$63,AH$3)&gt;0,HLOOKUP($BT683,Prisudvikling!$CC$7:$KP$63,AH$3),"")</f>
        <v xml:space="preserve"> </v>
      </c>
      <c r="AI683" s="32" t="str">
        <f>IF(HLOOKUP($BT683,Prisudvikling!$CC$7:$KP$63,AI$3)&gt;0,HLOOKUP($BT683,Prisudvikling!$CC$7:$KP$63,AI$3),"")</f>
        <v xml:space="preserve"> </v>
      </c>
      <c r="AJ683" s="32" t="str">
        <f>IF(HLOOKUP($BT683,Prisudvikling!$CC$7:$KP$63,AJ$3)&gt;0,HLOOKUP($BT683,Prisudvikling!$CC$7:$KP$63,AJ$3),"")</f>
        <v xml:space="preserve"> </v>
      </c>
      <c r="AK683" s="32" t="str">
        <f>IF(HLOOKUP($BT683,Prisudvikling!$CC$7:$KP$63,AK$3)&gt;0,HLOOKUP($BT683,Prisudvikling!$CC$7:$KP$63,AK$3),"")</f>
        <v xml:space="preserve"> </v>
      </c>
      <c r="AL683" s="32" t="str">
        <f>IF(HLOOKUP($BT683,Prisudvikling!$CC$7:$KP$63,AL$3)&gt;0,HLOOKUP($BT683,Prisudvikling!$CC$7:$KP$63,AL$3),"")</f>
        <v/>
      </c>
      <c r="AM683" s="32" t="str">
        <f>IF(HLOOKUP($BT683,Prisudvikling!$CC$7:$KP$63,AM$3)&gt;0,HLOOKUP($BT683,Prisudvikling!$CC$7:$KP$63,AM$3),"")</f>
        <v/>
      </c>
      <c r="AN683" s="113" t="str">
        <f>IF(HLOOKUP($BT683,Prisudvikling!$CC$7:$KP$63,AN$3)&gt;0,HLOOKUP($BT683,Prisudvikling!$CC$7:$KP$63,AN$3),"")</f>
        <v/>
      </c>
      <c r="AO683" s="113" t="str">
        <f>IF(HLOOKUP($BT683,Prisudvikling!$CC$7:$KP$63,AO$3)&gt;0,HLOOKUP($BT683,Prisudvikling!$CC$7:$KP$63,AO$3),"")</f>
        <v xml:space="preserve"> </v>
      </c>
      <c r="AP683" s="113" t="str">
        <f>IF(HLOOKUP($BT683,Prisudvikling!$CC$7:$KP$63,AP$3)&gt;0,HLOOKUP($BT683,Prisudvikling!$CC$7:$KP$63,AP$3),"")</f>
        <v/>
      </c>
      <c r="AQ683" s="113" t="str">
        <f>IF(HLOOKUP($BT683,Prisudvikling!$CC$7:$KP$63,AQ$3)&gt;0,HLOOKUP($BT683,Prisudvikling!$CC$7:$KP$63,AQ$3),"")</f>
        <v/>
      </c>
      <c r="AR683" s="113" t="str">
        <f>IF(HLOOKUP($BT683,Prisudvikling!$CC$7:$KP$63,AR$3)&gt;0,HLOOKUP($BT683,Prisudvikling!$CC$7:$KP$63,AR$3),"")</f>
        <v xml:space="preserve"> </v>
      </c>
      <c r="AS683" s="113" t="str">
        <f>IF(HLOOKUP($BT683,Prisudvikling!$CC$7:$KP$63,AS$3)&gt;0,HLOOKUP($BT683,Prisudvikling!$CC$7:$KP$63,AS$3),"")</f>
        <v/>
      </c>
      <c r="AT683" s="113" t="str">
        <f>IF(HLOOKUP($BT683,Prisudvikling!$CC$7:$KP$63,AT$3)&gt;0,HLOOKUP($BT683,Prisudvikling!$CC$7:$KP$63,AT$3),"")</f>
        <v/>
      </c>
      <c r="AU683" s="113" t="str">
        <f>IF(HLOOKUP($BT683,Prisudvikling!$CC$7:$KP$63,AU$3)&gt;0,HLOOKUP($BT683,Prisudvikling!$CC$7:$KP$63,AU$3),"")</f>
        <v xml:space="preserve"> </v>
      </c>
      <c r="AV683" s="113" t="str">
        <f>IF(HLOOKUP($BT683,Prisudvikling!$CC$7:$KP$63,AV$3)&gt;0,HLOOKUP($BT683,Prisudvikling!$CC$7:$KP$63,AV$3),"")</f>
        <v/>
      </c>
      <c r="AW683" s="113" t="str">
        <f>IF(HLOOKUP($BT683,Prisudvikling!$CC$7:$KP$63,AW$3)&gt;0,HLOOKUP($BT683,Prisudvikling!$CC$7:$KP$63,AW$3),"")</f>
        <v/>
      </c>
      <c r="AX683" s="113" t="str">
        <f>IF(HLOOKUP($BT683,Prisudvikling!$CC$7:$KP$63,AX$3)&gt;0,HLOOKUP($BT683,Prisudvikling!$CC$7:$KP$63,AX$3),"")</f>
        <v xml:space="preserve"> </v>
      </c>
      <c r="BT683">
        <f t="shared" si="35"/>
        <v>360</v>
      </c>
    </row>
    <row r="684" spans="1:72" x14ac:dyDescent="0.2">
      <c r="A684" s="82">
        <f>IF(HLOOKUP($BT684,Prisudvikling!$CC$7:$KP$63,D$3)&gt;0,YEAR(C684),0)</f>
        <v>0</v>
      </c>
      <c r="B684" s="82">
        <f>IF(HLOOKUP($BT684,Prisudvikling!$CC$7:$KP$63,D$3)&gt;0,MONTH(C684),0)</f>
        <v>0</v>
      </c>
      <c r="C684" s="65" t="str">
        <f>IF(HLOOKUP($BT684,Prisudvikling!$CC$7:$KP$63,D$3)&gt;0,HLOOKUP($BT684,Prisudvikling!$CC$7:$KP$63,C$3),"")</f>
        <v/>
      </c>
      <c r="D684" s="105" t="str">
        <f>IF(HLOOKUP($BT684,Prisudvikling!$CC$7:$KP$63,D$3)&gt;0,HLOOKUP($BT684,Prisudvikling!$CC$7:$KP$63,D$3),"")</f>
        <v/>
      </c>
      <c r="E684" s="105" t="str">
        <f>IF(HLOOKUP($BT684,Prisudvikling!$CC$7:$KP$63,E$3)&gt;0,HLOOKUP($BT684,Prisudvikling!$CC$7:$KP$63,E$3),"")</f>
        <v/>
      </c>
      <c r="F684" s="105" t="str">
        <f>IF(HLOOKUP($BT684,Prisudvikling!$CC$7:$KP$63,F$3)&gt;0,HLOOKUP($BT684,Prisudvikling!$CC$7:$KP$63,F$3),"")</f>
        <v/>
      </c>
      <c r="G684" s="105" t="str">
        <f>IF(HLOOKUP($BT684,Prisudvikling!$CC$7:$KP$63,G$3)&gt;0,HLOOKUP($BT684,Prisudvikling!$CC$7:$KP$63,G$3),"")</f>
        <v/>
      </c>
      <c r="H684" s="105" t="str">
        <f>IF(HLOOKUP($BT684,Prisudvikling!$CC$7:$KP$63,H$3)&gt;0,HLOOKUP($BT684,Prisudvikling!$CC$7:$KP$63,H$3),"")</f>
        <v/>
      </c>
      <c r="I684" s="105" t="str">
        <f>IF(HLOOKUP($BT684,Prisudvikling!$CC$7:$KP$63,I$3)&gt;0,HLOOKUP($BT684,Prisudvikling!$CC$7:$KP$63,I$3),"")</f>
        <v/>
      </c>
      <c r="J684" s="105" t="str">
        <f>IF(HLOOKUP($BT684,Prisudvikling!$CC$7:$KP$63,J$3)&gt;0,HLOOKUP($BT684,Prisudvikling!$CC$7:$KP$63,J$3),"")</f>
        <v/>
      </c>
      <c r="K684" s="105" t="str">
        <f>IF(HLOOKUP($BT684,Prisudvikling!$CC$7:$KP$63,K$3)&gt;0,HLOOKUP($BT684,Prisudvikling!$CC$7:$KP$63,K$3),"")</f>
        <v/>
      </c>
      <c r="L684" s="105" t="str">
        <f>IF(HLOOKUP($BT684,Prisudvikling!$CC$7:$KP$63,L$3)&gt;0,HLOOKUP($BT684,Prisudvikling!$CC$7:$KP$63,L$3),"")</f>
        <v/>
      </c>
      <c r="M684" s="105" t="str">
        <f>IF(HLOOKUP($BT684,Prisudvikling!$CC$7:$KP$63,M$3)&gt;0,HLOOKUP($BT684,Prisudvikling!$CC$7:$KP$63,M$3),"")</f>
        <v/>
      </c>
      <c r="N684" s="105" t="str">
        <f>IF(HLOOKUP($BT684,Prisudvikling!$CC$7:$KP$63,N$3)&gt;0,HLOOKUP($BT684,Prisudvikling!$CC$7:$KP$63,N$3),"")</f>
        <v/>
      </c>
      <c r="O684" s="105" t="str">
        <f>IF(HLOOKUP($BT684,Prisudvikling!$CC$7:$KP$63,O$3)&gt;0,HLOOKUP($BT684,Prisudvikling!$CC$7:$KP$63,O$3),"")</f>
        <v/>
      </c>
      <c r="P684" s="105" t="str">
        <f>IF(HLOOKUP($BT684,Prisudvikling!$CC$7:$KP$63,P$3)&gt;0,HLOOKUP($BT684,Prisudvikling!$CC$7:$KP$63,P$3),"")</f>
        <v/>
      </c>
      <c r="Q684" s="105" t="str">
        <f>IF(HLOOKUP($BT684,Prisudvikling!$CC$7:$KP$63,Q$3)&gt;0,HLOOKUP($BT684,Prisudvikling!$CC$7:$KP$63,Q$3),"")</f>
        <v/>
      </c>
      <c r="R684" s="105" t="str">
        <f>IF(HLOOKUP($BT684,Prisudvikling!$CC$7:$KP$63,R$3)&gt;0,HLOOKUP($BT684,Prisudvikling!$CC$7:$KP$63,R$3),"")</f>
        <v/>
      </c>
      <c r="S684" s="105" t="str">
        <f>IF(HLOOKUP($BT684,Prisudvikling!$CC$7:$KP$63,S$3)&gt;0,HLOOKUP($BT684,Prisudvikling!$CC$7:$KP$63,S$3),"")</f>
        <v/>
      </c>
      <c r="T684" s="105" t="str">
        <f>IF(HLOOKUP($BT684,Prisudvikling!$CC$7:$KP$63,T$3)&gt;0,HLOOKUP($BT684,Prisudvikling!$CC$7:$KP$63,T$3),"")</f>
        <v/>
      </c>
      <c r="U684" s="105" t="str">
        <f>IF(HLOOKUP($BT684,Prisudvikling!$CC$7:$KP$63,U$3)&gt;0,HLOOKUP($BT684,Prisudvikling!$CC$7:$KP$63,U$3),"")</f>
        <v/>
      </c>
      <c r="V684" s="105" t="str">
        <f>IF(HLOOKUP($BT684,Prisudvikling!$CC$7:$KP$63,V$3)&gt;0,HLOOKUP($BT684,Prisudvikling!$CC$7:$KP$63,V$3),"")</f>
        <v/>
      </c>
      <c r="W684" s="105" t="str">
        <f>IF(HLOOKUP($BT684,Prisudvikling!$CC$7:$KP$63,W$3)&gt;0,HLOOKUP($BT684,Prisudvikling!$CC$7:$KP$63,W$3),"")</f>
        <v/>
      </c>
      <c r="X684" s="32" t="str">
        <f>IF(HLOOKUP($BT684,Prisudvikling!$CC$7:$KP$63,X$3)&gt;0,HLOOKUP($BT684,Prisudvikling!$CC$7:$KP$63,X$3),"")</f>
        <v/>
      </c>
      <c r="Y684" s="32" t="str">
        <f>IF(HLOOKUP($BT684,Prisudvikling!$CC$7:$KP$63,Y$3)&gt;0,HLOOKUP($BT684,Prisudvikling!$CC$7:$KP$63,Y$3),"")</f>
        <v/>
      </c>
      <c r="Z684" s="32" t="str">
        <f>IF(HLOOKUP($BT684,Prisudvikling!$CC$7:$KP$63,Z$3)&gt;0,HLOOKUP($BT684,Prisudvikling!$CC$7:$KP$63,Z$3),"")</f>
        <v/>
      </c>
      <c r="AA684" s="32" t="str">
        <f>IF(HLOOKUP($BT684,Prisudvikling!$CC$7:$KP$63,AA$3)&gt;0,HLOOKUP($BT684,Prisudvikling!$CC$7:$KP$63,AA$3),"")</f>
        <v/>
      </c>
      <c r="AB684" s="32" t="str">
        <f>IF(HLOOKUP($BT684,Prisudvikling!$CC$7:$KP$63,AB$3)&gt;0,HLOOKUP($BT684,Prisudvikling!$CC$7:$KP$63,AB$3),"")</f>
        <v/>
      </c>
      <c r="AC684" s="32" t="str">
        <f>IF(HLOOKUP($BT684,Prisudvikling!$CC$7:$KP$63,AC$3)&gt;0,HLOOKUP($BT684,Prisudvikling!$CC$7:$KP$63,AC$3),"")</f>
        <v/>
      </c>
      <c r="AD684" s="32" t="str">
        <f>IF(HLOOKUP($BT684,Prisudvikling!$CC$7:$KP$63,AD$3)&gt;0,HLOOKUP($BT684,Prisudvikling!$CC$7:$KP$63,AD$3),"")</f>
        <v/>
      </c>
      <c r="AE684" s="32" t="str">
        <f>IF(HLOOKUP($BT684,Prisudvikling!$CC$7:$KP$63,AE$3)&gt;0,HLOOKUP($BT684,Prisudvikling!$CC$7:$KP$63,AE$3),"")</f>
        <v/>
      </c>
      <c r="AF684" s="32" t="str">
        <f>IF(HLOOKUP($BT684,Prisudvikling!$CC$7:$KP$63,AF$3)&gt;0,HLOOKUP($BT684,Prisudvikling!$CC$7:$KP$63,AF$3),"")</f>
        <v xml:space="preserve"> </v>
      </c>
      <c r="AG684" s="32" t="str">
        <f>IF(HLOOKUP($BT684,Prisudvikling!$CC$7:$KP$63,AG$3)&gt;0,HLOOKUP($BT684,Prisudvikling!$CC$7:$KP$63,AG$3),"")</f>
        <v xml:space="preserve"> </v>
      </c>
      <c r="AH684" s="32" t="str">
        <f>IF(HLOOKUP($BT684,Prisudvikling!$CC$7:$KP$63,AH$3)&gt;0,HLOOKUP($BT684,Prisudvikling!$CC$7:$KP$63,AH$3),"")</f>
        <v xml:space="preserve"> </v>
      </c>
      <c r="AI684" s="32" t="str">
        <f>IF(HLOOKUP($BT684,Prisudvikling!$CC$7:$KP$63,AI$3)&gt;0,HLOOKUP($BT684,Prisudvikling!$CC$7:$KP$63,AI$3),"")</f>
        <v xml:space="preserve"> </v>
      </c>
      <c r="AJ684" s="32" t="str">
        <f>IF(HLOOKUP($BT684,Prisudvikling!$CC$7:$KP$63,AJ$3)&gt;0,HLOOKUP($BT684,Prisudvikling!$CC$7:$KP$63,AJ$3),"")</f>
        <v xml:space="preserve"> </v>
      </c>
      <c r="AK684" s="32" t="str">
        <f>IF(HLOOKUP($BT684,Prisudvikling!$CC$7:$KP$63,AK$3)&gt;0,HLOOKUP($BT684,Prisudvikling!$CC$7:$KP$63,AK$3),"")</f>
        <v xml:space="preserve"> </v>
      </c>
      <c r="AL684" s="32" t="str">
        <f>IF(HLOOKUP($BT684,Prisudvikling!$CC$7:$KP$63,AL$3)&gt;0,HLOOKUP($BT684,Prisudvikling!$CC$7:$KP$63,AL$3),"")</f>
        <v/>
      </c>
      <c r="AM684" s="32" t="str">
        <f>IF(HLOOKUP($BT684,Prisudvikling!$CC$7:$KP$63,AM$3)&gt;0,HLOOKUP($BT684,Prisudvikling!$CC$7:$KP$63,AM$3),"")</f>
        <v/>
      </c>
      <c r="AN684" s="113" t="str">
        <f>IF(HLOOKUP($BT684,Prisudvikling!$CC$7:$KP$63,AN$3)&gt;0,HLOOKUP($BT684,Prisudvikling!$CC$7:$KP$63,AN$3),"")</f>
        <v/>
      </c>
      <c r="AO684" s="113" t="str">
        <f>IF(HLOOKUP($BT684,Prisudvikling!$CC$7:$KP$63,AO$3)&gt;0,HLOOKUP($BT684,Prisudvikling!$CC$7:$KP$63,AO$3),"")</f>
        <v xml:space="preserve"> </v>
      </c>
      <c r="AP684" s="113" t="str">
        <f>IF(HLOOKUP($BT684,Prisudvikling!$CC$7:$KP$63,AP$3)&gt;0,HLOOKUP($BT684,Prisudvikling!$CC$7:$KP$63,AP$3),"")</f>
        <v/>
      </c>
      <c r="AQ684" s="113" t="str">
        <f>IF(HLOOKUP($BT684,Prisudvikling!$CC$7:$KP$63,AQ$3)&gt;0,HLOOKUP($BT684,Prisudvikling!$CC$7:$KP$63,AQ$3),"")</f>
        <v/>
      </c>
      <c r="AR684" s="113" t="str">
        <f>IF(HLOOKUP($BT684,Prisudvikling!$CC$7:$KP$63,AR$3)&gt;0,HLOOKUP($BT684,Prisudvikling!$CC$7:$KP$63,AR$3),"")</f>
        <v xml:space="preserve"> </v>
      </c>
      <c r="AS684" s="113" t="str">
        <f>IF(HLOOKUP($BT684,Prisudvikling!$CC$7:$KP$63,AS$3)&gt;0,HLOOKUP($BT684,Prisudvikling!$CC$7:$KP$63,AS$3),"")</f>
        <v/>
      </c>
      <c r="AT684" s="113" t="str">
        <f>IF(HLOOKUP($BT684,Prisudvikling!$CC$7:$KP$63,AT$3)&gt;0,HLOOKUP($BT684,Prisudvikling!$CC$7:$KP$63,AT$3),"")</f>
        <v/>
      </c>
      <c r="AU684" s="113" t="str">
        <f>IF(HLOOKUP($BT684,Prisudvikling!$CC$7:$KP$63,AU$3)&gt;0,HLOOKUP($BT684,Prisudvikling!$CC$7:$KP$63,AU$3),"")</f>
        <v xml:space="preserve"> </v>
      </c>
      <c r="AV684" s="113" t="str">
        <f>IF(HLOOKUP($BT684,Prisudvikling!$CC$7:$KP$63,AV$3)&gt;0,HLOOKUP($BT684,Prisudvikling!$CC$7:$KP$63,AV$3),"")</f>
        <v/>
      </c>
      <c r="AW684" s="113" t="str">
        <f>IF(HLOOKUP($BT684,Prisudvikling!$CC$7:$KP$63,AW$3)&gt;0,HLOOKUP($BT684,Prisudvikling!$CC$7:$KP$63,AW$3),"")</f>
        <v/>
      </c>
      <c r="AX684" s="113" t="str">
        <f>IF(HLOOKUP($BT684,Prisudvikling!$CC$7:$KP$63,AX$3)&gt;0,HLOOKUP($BT684,Prisudvikling!$CC$7:$KP$63,AX$3),"")</f>
        <v xml:space="preserve"> </v>
      </c>
      <c r="BT684">
        <f t="shared" si="35"/>
        <v>361</v>
      </c>
    </row>
    <row r="685" spans="1:72" x14ac:dyDescent="0.2">
      <c r="A685" s="82">
        <f>IF(HLOOKUP($BT685,Prisudvikling!$CC$7:$KP$63,D$3)&gt;0,YEAR(C685),0)</f>
        <v>0</v>
      </c>
      <c r="B685" s="82">
        <f>IF(HLOOKUP($BT685,Prisudvikling!$CC$7:$KP$63,D$3)&gt;0,MONTH(C685),0)</f>
        <v>0</v>
      </c>
      <c r="C685" s="65" t="str">
        <f>IF(HLOOKUP($BT685,Prisudvikling!$CC$7:$KP$63,D$3)&gt;0,HLOOKUP($BT685,Prisudvikling!$CC$7:$KP$63,C$3),"")</f>
        <v/>
      </c>
      <c r="D685" s="105" t="str">
        <f>IF(HLOOKUP($BT685,Prisudvikling!$CC$7:$KP$63,D$3)&gt;0,HLOOKUP($BT685,Prisudvikling!$CC$7:$KP$63,D$3),"")</f>
        <v/>
      </c>
      <c r="E685" s="105" t="str">
        <f>IF(HLOOKUP($BT685,Prisudvikling!$CC$7:$KP$63,E$3)&gt;0,HLOOKUP($BT685,Prisudvikling!$CC$7:$KP$63,E$3),"")</f>
        <v/>
      </c>
      <c r="F685" s="105" t="str">
        <f>IF(HLOOKUP($BT685,Prisudvikling!$CC$7:$KP$63,F$3)&gt;0,HLOOKUP($BT685,Prisudvikling!$CC$7:$KP$63,F$3),"")</f>
        <v/>
      </c>
      <c r="G685" s="105" t="str">
        <f>IF(HLOOKUP($BT685,Prisudvikling!$CC$7:$KP$63,G$3)&gt;0,HLOOKUP($BT685,Prisudvikling!$CC$7:$KP$63,G$3),"")</f>
        <v/>
      </c>
      <c r="H685" s="105" t="str">
        <f>IF(HLOOKUP($BT685,Prisudvikling!$CC$7:$KP$63,H$3)&gt;0,HLOOKUP($BT685,Prisudvikling!$CC$7:$KP$63,H$3),"")</f>
        <v/>
      </c>
      <c r="I685" s="105" t="str">
        <f>IF(HLOOKUP($BT685,Prisudvikling!$CC$7:$KP$63,I$3)&gt;0,HLOOKUP($BT685,Prisudvikling!$CC$7:$KP$63,I$3),"")</f>
        <v/>
      </c>
      <c r="J685" s="105" t="str">
        <f>IF(HLOOKUP($BT685,Prisudvikling!$CC$7:$KP$63,J$3)&gt;0,HLOOKUP($BT685,Prisudvikling!$CC$7:$KP$63,J$3),"")</f>
        <v/>
      </c>
      <c r="K685" s="105" t="str">
        <f>IF(HLOOKUP($BT685,Prisudvikling!$CC$7:$KP$63,K$3)&gt;0,HLOOKUP($BT685,Prisudvikling!$CC$7:$KP$63,K$3),"")</f>
        <v/>
      </c>
      <c r="L685" s="105" t="str">
        <f>IF(HLOOKUP($BT685,Prisudvikling!$CC$7:$KP$63,L$3)&gt;0,HLOOKUP($BT685,Prisudvikling!$CC$7:$KP$63,L$3),"")</f>
        <v/>
      </c>
      <c r="M685" s="105" t="str">
        <f>IF(HLOOKUP($BT685,Prisudvikling!$CC$7:$KP$63,M$3)&gt;0,HLOOKUP($BT685,Prisudvikling!$CC$7:$KP$63,M$3),"")</f>
        <v/>
      </c>
      <c r="N685" s="105" t="str">
        <f>IF(HLOOKUP($BT685,Prisudvikling!$CC$7:$KP$63,N$3)&gt;0,HLOOKUP($BT685,Prisudvikling!$CC$7:$KP$63,N$3),"")</f>
        <v/>
      </c>
      <c r="O685" s="105" t="str">
        <f>IF(HLOOKUP($BT685,Prisudvikling!$CC$7:$KP$63,O$3)&gt;0,HLOOKUP($BT685,Prisudvikling!$CC$7:$KP$63,O$3),"")</f>
        <v/>
      </c>
      <c r="P685" s="105" t="str">
        <f>IF(HLOOKUP($BT685,Prisudvikling!$CC$7:$KP$63,P$3)&gt;0,HLOOKUP($BT685,Prisudvikling!$CC$7:$KP$63,P$3),"")</f>
        <v/>
      </c>
      <c r="Q685" s="105" t="str">
        <f>IF(HLOOKUP($BT685,Prisudvikling!$CC$7:$KP$63,Q$3)&gt;0,HLOOKUP($BT685,Prisudvikling!$CC$7:$KP$63,Q$3),"")</f>
        <v/>
      </c>
      <c r="R685" s="105" t="str">
        <f>IF(HLOOKUP($BT685,Prisudvikling!$CC$7:$KP$63,R$3)&gt;0,HLOOKUP($BT685,Prisudvikling!$CC$7:$KP$63,R$3),"")</f>
        <v/>
      </c>
      <c r="S685" s="105" t="str">
        <f>IF(HLOOKUP($BT685,Prisudvikling!$CC$7:$KP$63,S$3)&gt;0,HLOOKUP($BT685,Prisudvikling!$CC$7:$KP$63,S$3),"")</f>
        <v/>
      </c>
      <c r="T685" s="105" t="str">
        <f>IF(HLOOKUP($BT685,Prisudvikling!$CC$7:$KP$63,T$3)&gt;0,HLOOKUP($BT685,Prisudvikling!$CC$7:$KP$63,T$3),"")</f>
        <v/>
      </c>
      <c r="U685" s="105" t="str">
        <f>IF(HLOOKUP($BT685,Prisudvikling!$CC$7:$KP$63,U$3)&gt;0,HLOOKUP($BT685,Prisudvikling!$CC$7:$KP$63,U$3),"")</f>
        <v/>
      </c>
      <c r="V685" s="105" t="str">
        <f>IF(HLOOKUP($BT685,Prisudvikling!$CC$7:$KP$63,V$3)&gt;0,HLOOKUP($BT685,Prisudvikling!$CC$7:$KP$63,V$3),"")</f>
        <v/>
      </c>
      <c r="W685" s="105" t="str">
        <f>IF(HLOOKUP($BT685,Prisudvikling!$CC$7:$KP$63,W$3)&gt;0,HLOOKUP($BT685,Prisudvikling!$CC$7:$KP$63,W$3),"")</f>
        <v/>
      </c>
      <c r="X685" s="32" t="str">
        <f>IF(HLOOKUP($BT685,Prisudvikling!$CC$7:$KP$63,X$3)&gt;0,HLOOKUP($BT685,Prisudvikling!$CC$7:$KP$63,X$3),"")</f>
        <v/>
      </c>
      <c r="Y685" s="32" t="str">
        <f>IF(HLOOKUP($BT685,Prisudvikling!$CC$7:$KP$63,Y$3)&gt;0,HLOOKUP($BT685,Prisudvikling!$CC$7:$KP$63,Y$3),"")</f>
        <v/>
      </c>
      <c r="Z685" s="32" t="str">
        <f>IF(HLOOKUP($BT685,Prisudvikling!$CC$7:$KP$63,Z$3)&gt;0,HLOOKUP($BT685,Prisudvikling!$CC$7:$KP$63,Z$3),"")</f>
        <v/>
      </c>
      <c r="AA685" s="32" t="str">
        <f>IF(HLOOKUP($BT685,Prisudvikling!$CC$7:$KP$63,AA$3)&gt;0,HLOOKUP($BT685,Prisudvikling!$CC$7:$KP$63,AA$3),"")</f>
        <v/>
      </c>
      <c r="AB685" s="32" t="str">
        <f>IF(HLOOKUP($BT685,Prisudvikling!$CC$7:$KP$63,AB$3)&gt;0,HLOOKUP($BT685,Prisudvikling!$CC$7:$KP$63,AB$3),"")</f>
        <v/>
      </c>
      <c r="AC685" s="32" t="str">
        <f>IF(HLOOKUP($BT685,Prisudvikling!$CC$7:$KP$63,AC$3)&gt;0,HLOOKUP($BT685,Prisudvikling!$CC$7:$KP$63,AC$3),"")</f>
        <v/>
      </c>
      <c r="AD685" s="32" t="str">
        <f>IF(HLOOKUP($BT685,Prisudvikling!$CC$7:$KP$63,AD$3)&gt;0,HLOOKUP($BT685,Prisudvikling!$CC$7:$KP$63,AD$3),"")</f>
        <v/>
      </c>
      <c r="AE685" s="32" t="str">
        <f>IF(HLOOKUP($BT685,Prisudvikling!$CC$7:$KP$63,AE$3)&gt;0,HLOOKUP($BT685,Prisudvikling!$CC$7:$KP$63,AE$3),"")</f>
        <v/>
      </c>
      <c r="AF685" s="32" t="str">
        <f>IF(HLOOKUP($BT685,Prisudvikling!$CC$7:$KP$63,AF$3)&gt;0,HLOOKUP($BT685,Prisudvikling!$CC$7:$KP$63,AF$3),"")</f>
        <v xml:space="preserve"> </v>
      </c>
      <c r="AG685" s="32" t="str">
        <f>IF(HLOOKUP($BT685,Prisudvikling!$CC$7:$KP$63,AG$3)&gt;0,HLOOKUP($BT685,Prisudvikling!$CC$7:$KP$63,AG$3),"")</f>
        <v xml:space="preserve"> </v>
      </c>
      <c r="AH685" s="32" t="str">
        <f>IF(HLOOKUP($BT685,Prisudvikling!$CC$7:$KP$63,AH$3)&gt;0,HLOOKUP($BT685,Prisudvikling!$CC$7:$KP$63,AH$3),"")</f>
        <v xml:space="preserve"> </v>
      </c>
      <c r="AI685" s="32" t="str">
        <f>IF(HLOOKUP($BT685,Prisudvikling!$CC$7:$KP$63,AI$3)&gt;0,HLOOKUP($BT685,Prisudvikling!$CC$7:$KP$63,AI$3),"")</f>
        <v xml:space="preserve"> </v>
      </c>
      <c r="AJ685" s="32" t="str">
        <f>IF(HLOOKUP($BT685,Prisudvikling!$CC$7:$KP$63,AJ$3)&gt;0,HLOOKUP($BT685,Prisudvikling!$CC$7:$KP$63,AJ$3),"")</f>
        <v xml:space="preserve"> </v>
      </c>
      <c r="AK685" s="32" t="str">
        <f>IF(HLOOKUP($BT685,Prisudvikling!$CC$7:$KP$63,AK$3)&gt;0,HLOOKUP($BT685,Prisudvikling!$CC$7:$KP$63,AK$3),"")</f>
        <v xml:space="preserve"> </v>
      </c>
      <c r="AL685" s="32" t="str">
        <f>IF(HLOOKUP($BT685,Prisudvikling!$CC$7:$KP$63,AL$3)&gt;0,HLOOKUP($BT685,Prisudvikling!$CC$7:$KP$63,AL$3),"")</f>
        <v/>
      </c>
      <c r="AM685" s="32" t="str">
        <f>IF(HLOOKUP($BT685,Prisudvikling!$CC$7:$KP$63,AM$3)&gt;0,HLOOKUP($BT685,Prisudvikling!$CC$7:$KP$63,AM$3),"")</f>
        <v/>
      </c>
      <c r="AN685" s="113" t="str">
        <f>IF(HLOOKUP($BT685,Prisudvikling!$CC$7:$KP$63,AN$3)&gt;0,HLOOKUP($BT685,Prisudvikling!$CC$7:$KP$63,AN$3),"")</f>
        <v/>
      </c>
      <c r="AO685" s="113" t="str">
        <f>IF(HLOOKUP($BT685,Prisudvikling!$CC$7:$KP$63,AO$3)&gt;0,HLOOKUP($BT685,Prisudvikling!$CC$7:$KP$63,AO$3),"")</f>
        <v xml:space="preserve"> </v>
      </c>
      <c r="AP685" s="113" t="str">
        <f>IF(HLOOKUP($BT685,Prisudvikling!$CC$7:$KP$63,AP$3)&gt;0,HLOOKUP($BT685,Prisudvikling!$CC$7:$KP$63,AP$3),"")</f>
        <v/>
      </c>
      <c r="AQ685" s="113" t="str">
        <f>IF(HLOOKUP($BT685,Prisudvikling!$CC$7:$KP$63,AQ$3)&gt;0,HLOOKUP($BT685,Prisudvikling!$CC$7:$KP$63,AQ$3),"")</f>
        <v/>
      </c>
      <c r="AR685" s="113" t="str">
        <f>IF(HLOOKUP($BT685,Prisudvikling!$CC$7:$KP$63,AR$3)&gt;0,HLOOKUP($BT685,Prisudvikling!$CC$7:$KP$63,AR$3),"")</f>
        <v xml:space="preserve"> </v>
      </c>
      <c r="AS685" s="113" t="str">
        <f>IF(HLOOKUP($BT685,Prisudvikling!$CC$7:$KP$63,AS$3)&gt;0,HLOOKUP($BT685,Prisudvikling!$CC$7:$KP$63,AS$3),"")</f>
        <v/>
      </c>
      <c r="AT685" s="113" t="str">
        <f>IF(HLOOKUP($BT685,Prisudvikling!$CC$7:$KP$63,AT$3)&gt;0,HLOOKUP($BT685,Prisudvikling!$CC$7:$KP$63,AT$3),"")</f>
        <v/>
      </c>
      <c r="AU685" s="113" t="str">
        <f>IF(HLOOKUP($BT685,Prisudvikling!$CC$7:$KP$63,AU$3)&gt;0,HLOOKUP($BT685,Prisudvikling!$CC$7:$KP$63,AU$3),"")</f>
        <v xml:space="preserve"> </v>
      </c>
      <c r="AV685" s="113" t="str">
        <f>IF(HLOOKUP($BT685,Prisudvikling!$CC$7:$KP$63,AV$3)&gt;0,HLOOKUP($BT685,Prisudvikling!$CC$7:$KP$63,AV$3),"")</f>
        <v/>
      </c>
      <c r="AW685" s="113" t="str">
        <f>IF(HLOOKUP($BT685,Prisudvikling!$CC$7:$KP$63,AW$3)&gt;0,HLOOKUP($BT685,Prisudvikling!$CC$7:$KP$63,AW$3),"")</f>
        <v/>
      </c>
      <c r="AX685" s="113" t="str">
        <f>IF(HLOOKUP($BT685,Prisudvikling!$CC$7:$KP$63,AX$3)&gt;0,HLOOKUP($BT685,Prisudvikling!$CC$7:$KP$63,AX$3),"")</f>
        <v xml:space="preserve"> </v>
      </c>
      <c r="BT685">
        <f t="shared" si="35"/>
        <v>362</v>
      </c>
    </row>
    <row r="686" spans="1:72" x14ac:dyDescent="0.2">
      <c r="A686" s="82">
        <f>IF(HLOOKUP($BT686,Prisudvikling!$CC$7:$KP$63,D$3)&gt;0,YEAR(C686),0)</f>
        <v>0</v>
      </c>
      <c r="B686" s="82">
        <f>IF(HLOOKUP($BT686,Prisudvikling!$CC$7:$KP$63,D$3)&gt;0,MONTH(C686),0)</f>
        <v>0</v>
      </c>
      <c r="C686" s="65" t="str">
        <f>IF(HLOOKUP($BT686,Prisudvikling!$CC$7:$KP$63,D$3)&gt;0,HLOOKUP($BT686,Prisudvikling!$CC$7:$KP$63,C$3),"")</f>
        <v/>
      </c>
      <c r="D686" s="105" t="str">
        <f>IF(HLOOKUP($BT686,Prisudvikling!$CC$7:$KP$63,D$3)&gt;0,HLOOKUP($BT686,Prisudvikling!$CC$7:$KP$63,D$3),"")</f>
        <v/>
      </c>
      <c r="E686" s="105" t="str">
        <f>IF(HLOOKUP($BT686,Prisudvikling!$CC$7:$KP$63,E$3)&gt;0,HLOOKUP($BT686,Prisudvikling!$CC$7:$KP$63,E$3),"")</f>
        <v/>
      </c>
      <c r="F686" s="105" t="str">
        <f>IF(HLOOKUP($BT686,Prisudvikling!$CC$7:$KP$63,F$3)&gt;0,HLOOKUP($BT686,Prisudvikling!$CC$7:$KP$63,F$3),"")</f>
        <v/>
      </c>
      <c r="G686" s="105" t="str">
        <f>IF(HLOOKUP($BT686,Prisudvikling!$CC$7:$KP$63,G$3)&gt;0,HLOOKUP($BT686,Prisudvikling!$CC$7:$KP$63,G$3),"")</f>
        <v/>
      </c>
      <c r="H686" s="105" t="str">
        <f>IF(HLOOKUP($BT686,Prisudvikling!$CC$7:$KP$63,H$3)&gt;0,HLOOKUP($BT686,Prisudvikling!$CC$7:$KP$63,H$3),"")</f>
        <v/>
      </c>
      <c r="I686" s="105" t="str">
        <f>IF(HLOOKUP($BT686,Prisudvikling!$CC$7:$KP$63,I$3)&gt;0,HLOOKUP($BT686,Prisudvikling!$CC$7:$KP$63,I$3),"")</f>
        <v/>
      </c>
      <c r="J686" s="105" t="str">
        <f>IF(HLOOKUP($BT686,Prisudvikling!$CC$7:$KP$63,J$3)&gt;0,HLOOKUP($BT686,Prisudvikling!$CC$7:$KP$63,J$3),"")</f>
        <v/>
      </c>
      <c r="K686" s="105" t="str">
        <f>IF(HLOOKUP($BT686,Prisudvikling!$CC$7:$KP$63,K$3)&gt;0,HLOOKUP($BT686,Prisudvikling!$CC$7:$KP$63,K$3),"")</f>
        <v/>
      </c>
      <c r="L686" s="105" t="str">
        <f>IF(HLOOKUP($BT686,Prisudvikling!$CC$7:$KP$63,L$3)&gt;0,HLOOKUP($BT686,Prisudvikling!$CC$7:$KP$63,L$3),"")</f>
        <v/>
      </c>
      <c r="M686" s="105" t="str">
        <f>IF(HLOOKUP($BT686,Prisudvikling!$CC$7:$KP$63,M$3)&gt;0,HLOOKUP($BT686,Prisudvikling!$CC$7:$KP$63,M$3),"")</f>
        <v/>
      </c>
      <c r="N686" s="105" t="str">
        <f>IF(HLOOKUP($BT686,Prisudvikling!$CC$7:$KP$63,N$3)&gt;0,HLOOKUP($BT686,Prisudvikling!$CC$7:$KP$63,N$3),"")</f>
        <v/>
      </c>
      <c r="O686" s="105" t="str">
        <f>IF(HLOOKUP($BT686,Prisudvikling!$CC$7:$KP$63,O$3)&gt;0,HLOOKUP($BT686,Prisudvikling!$CC$7:$KP$63,O$3),"")</f>
        <v/>
      </c>
      <c r="P686" s="105" t="str">
        <f>IF(HLOOKUP($BT686,Prisudvikling!$CC$7:$KP$63,P$3)&gt;0,HLOOKUP($BT686,Prisudvikling!$CC$7:$KP$63,P$3),"")</f>
        <v/>
      </c>
      <c r="Q686" s="105" t="str">
        <f>IF(HLOOKUP($BT686,Prisudvikling!$CC$7:$KP$63,Q$3)&gt;0,HLOOKUP($BT686,Prisudvikling!$CC$7:$KP$63,Q$3),"")</f>
        <v/>
      </c>
      <c r="R686" s="105" t="str">
        <f>IF(HLOOKUP($BT686,Prisudvikling!$CC$7:$KP$63,R$3)&gt;0,HLOOKUP($BT686,Prisudvikling!$CC$7:$KP$63,R$3),"")</f>
        <v/>
      </c>
      <c r="S686" s="105" t="str">
        <f>IF(HLOOKUP($BT686,Prisudvikling!$CC$7:$KP$63,S$3)&gt;0,HLOOKUP($BT686,Prisudvikling!$CC$7:$KP$63,S$3),"")</f>
        <v/>
      </c>
      <c r="T686" s="105" t="str">
        <f>IF(HLOOKUP($BT686,Prisudvikling!$CC$7:$KP$63,T$3)&gt;0,HLOOKUP($BT686,Prisudvikling!$CC$7:$KP$63,T$3),"")</f>
        <v/>
      </c>
      <c r="U686" s="105" t="str">
        <f>IF(HLOOKUP($BT686,Prisudvikling!$CC$7:$KP$63,U$3)&gt;0,HLOOKUP($BT686,Prisudvikling!$CC$7:$KP$63,U$3),"")</f>
        <v/>
      </c>
      <c r="V686" s="105" t="str">
        <f>IF(HLOOKUP($BT686,Prisudvikling!$CC$7:$KP$63,V$3)&gt;0,HLOOKUP($BT686,Prisudvikling!$CC$7:$KP$63,V$3),"")</f>
        <v/>
      </c>
      <c r="W686" s="105" t="str">
        <f>IF(HLOOKUP($BT686,Prisudvikling!$CC$7:$KP$63,W$3)&gt;0,HLOOKUP($BT686,Prisudvikling!$CC$7:$KP$63,W$3),"")</f>
        <v/>
      </c>
      <c r="X686" s="32" t="str">
        <f>IF(HLOOKUP($BT686,Prisudvikling!$CC$7:$KP$63,X$3)&gt;0,HLOOKUP($BT686,Prisudvikling!$CC$7:$KP$63,X$3),"")</f>
        <v/>
      </c>
      <c r="Y686" s="32" t="str">
        <f>IF(HLOOKUP($BT686,Prisudvikling!$CC$7:$KP$63,Y$3)&gt;0,HLOOKUP($BT686,Prisudvikling!$CC$7:$KP$63,Y$3),"")</f>
        <v/>
      </c>
      <c r="Z686" s="32" t="str">
        <f>IF(HLOOKUP($BT686,Prisudvikling!$CC$7:$KP$63,Z$3)&gt;0,HLOOKUP($BT686,Prisudvikling!$CC$7:$KP$63,Z$3),"")</f>
        <v/>
      </c>
      <c r="AA686" s="32" t="str">
        <f>IF(HLOOKUP($BT686,Prisudvikling!$CC$7:$KP$63,AA$3)&gt;0,HLOOKUP($BT686,Prisudvikling!$CC$7:$KP$63,AA$3),"")</f>
        <v/>
      </c>
      <c r="AB686" s="32" t="str">
        <f>IF(HLOOKUP($BT686,Prisudvikling!$CC$7:$KP$63,AB$3)&gt;0,HLOOKUP($BT686,Prisudvikling!$CC$7:$KP$63,AB$3),"")</f>
        <v/>
      </c>
      <c r="AC686" s="32" t="str">
        <f>IF(HLOOKUP($BT686,Prisudvikling!$CC$7:$KP$63,AC$3)&gt;0,HLOOKUP($BT686,Prisudvikling!$CC$7:$KP$63,AC$3),"")</f>
        <v/>
      </c>
      <c r="AD686" s="32" t="str">
        <f>IF(HLOOKUP($BT686,Prisudvikling!$CC$7:$KP$63,AD$3)&gt;0,HLOOKUP($BT686,Prisudvikling!$CC$7:$KP$63,AD$3),"")</f>
        <v/>
      </c>
      <c r="AE686" s="32" t="str">
        <f>IF(HLOOKUP($BT686,Prisudvikling!$CC$7:$KP$63,AE$3)&gt;0,HLOOKUP($BT686,Prisudvikling!$CC$7:$KP$63,AE$3),"")</f>
        <v/>
      </c>
      <c r="AF686" s="32" t="str">
        <f>IF(HLOOKUP($BT686,Prisudvikling!$CC$7:$KP$63,AF$3)&gt;0,HLOOKUP($BT686,Prisudvikling!$CC$7:$KP$63,AF$3),"")</f>
        <v xml:space="preserve"> </v>
      </c>
      <c r="AG686" s="32" t="str">
        <f>IF(HLOOKUP($BT686,Prisudvikling!$CC$7:$KP$63,AG$3)&gt;0,HLOOKUP($BT686,Prisudvikling!$CC$7:$KP$63,AG$3),"")</f>
        <v xml:space="preserve"> </v>
      </c>
      <c r="AH686" s="32" t="str">
        <f>IF(HLOOKUP($BT686,Prisudvikling!$CC$7:$KP$63,AH$3)&gt;0,HLOOKUP($BT686,Prisudvikling!$CC$7:$KP$63,AH$3),"")</f>
        <v xml:space="preserve"> </v>
      </c>
      <c r="AI686" s="32" t="str">
        <f>IF(HLOOKUP($BT686,Prisudvikling!$CC$7:$KP$63,AI$3)&gt;0,HLOOKUP($BT686,Prisudvikling!$CC$7:$KP$63,AI$3),"")</f>
        <v xml:space="preserve"> </v>
      </c>
      <c r="AJ686" s="32" t="str">
        <f>IF(HLOOKUP($BT686,Prisudvikling!$CC$7:$KP$63,AJ$3)&gt;0,HLOOKUP($BT686,Prisudvikling!$CC$7:$KP$63,AJ$3),"")</f>
        <v xml:space="preserve"> </v>
      </c>
      <c r="AK686" s="32" t="str">
        <f>IF(HLOOKUP($BT686,Prisudvikling!$CC$7:$KP$63,AK$3)&gt;0,HLOOKUP($BT686,Prisudvikling!$CC$7:$KP$63,AK$3),"")</f>
        <v xml:space="preserve"> </v>
      </c>
      <c r="AL686" s="32" t="str">
        <f>IF(HLOOKUP($BT686,Prisudvikling!$CC$7:$KP$63,AL$3)&gt;0,HLOOKUP($BT686,Prisudvikling!$CC$7:$KP$63,AL$3),"")</f>
        <v/>
      </c>
      <c r="AM686" s="32" t="str">
        <f>IF(HLOOKUP($BT686,Prisudvikling!$CC$7:$KP$63,AM$3)&gt;0,HLOOKUP($BT686,Prisudvikling!$CC$7:$KP$63,AM$3),"")</f>
        <v/>
      </c>
      <c r="AN686" s="113" t="str">
        <f>IF(HLOOKUP($BT686,Prisudvikling!$CC$7:$KP$63,AN$3)&gt;0,HLOOKUP($BT686,Prisudvikling!$CC$7:$KP$63,AN$3),"")</f>
        <v/>
      </c>
      <c r="AO686" s="113" t="str">
        <f>IF(HLOOKUP($BT686,Prisudvikling!$CC$7:$KP$63,AO$3)&gt;0,HLOOKUP($BT686,Prisudvikling!$CC$7:$KP$63,AO$3),"")</f>
        <v xml:space="preserve"> </v>
      </c>
      <c r="AP686" s="113" t="str">
        <f>IF(HLOOKUP($BT686,Prisudvikling!$CC$7:$KP$63,AP$3)&gt;0,HLOOKUP($BT686,Prisudvikling!$CC$7:$KP$63,AP$3),"")</f>
        <v/>
      </c>
      <c r="AQ686" s="113" t="str">
        <f>IF(HLOOKUP($BT686,Prisudvikling!$CC$7:$KP$63,AQ$3)&gt;0,HLOOKUP($BT686,Prisudvikling!$CC$7:$KP$63,AQ$3),"")</f>
        <v/>
      </c>
      <c r="AR686" s="113" t="str">
        <f>IF(HLOOKUP($BT686,Prisudvikling!$CC$7:$KP$63,AR$3)&gt;0,HLOOKUP($BT686,Prisudvikling!$CC$7:$KP$63,AR$3),"")</f>
        <v xml:space="preserve"> </v>
      </c>
      <c r="AS686" s="113" t="str">
        <f>IF(HLOOKUP($BT686,Prisudvikling!$CC$7:$KP$63,AS$3)&gt;0,HLOOKUP($BT686,Prisudvikling!$CC$7:$KP$63,AS$3),"")</f>
        <v/>
      </c>
      <c r="AT686" s="113" t="str">
        <f>IF(HLOOKUP($BT686,Prisudvikling!$CC$7:$KP$63,AT$3)&gt;0,HLOOKUP($BT686,Prisudvikling!$CC$7:$KP$63,AT$3),"")</f>
        <v/>
      </c>
      <c r="AU686" s="113" t="str">
        <f>IF(HLOOKUP($BT686,Prisudvikling!$CC$7:$KP$63,AU$3)&gt;0,HLOOKUP($BT686,Prisudvikling!$CC$7:$KP$63,AU$3),"")</f>
        <v xml:space="preserve"> </v>
      </c>
      <c r="AV686" s="113" t="str">
        <f>IF(HLOOKUP($BT686,Prisudvikling!$CC$7:$KP$63,AV$3)&gt;0,HLOOKUP($BT686,Prisudvikling!$CC$7:$KP$63,AV$3),"")</f>
        <v/>
      </c>
      <c r="AW686" s="113" t="str">
        <f>IF(HLOOKUP($BT686,Prisudvikling!$CC$7:$KP$63,AW$3)&gt;0,HLOOKUP($BT686,Prisudvikling!$CC$7:$KP$63,AW$3),"")</f>
        <v/>
      </c>
      <c r="AX686" s="113" t="str">
        <f>IF(HLOOKUP($BT686,Prisudvikling!$CC$7:$KP$63,AX$3)&gt;0,HLOOKUP($BT686,Prisudvikling!$CC$7:$KP$63,AX$3),"")</f>
        <v xml:space="preserve"> </v>
      </c>
      <c r="BT686">
        <f t="shared" si="35"/>
        <v>363</v>
      </c>
    </row>
    <row r="687" spans="1:72" x14ac:dyDescent="0.2">
      <c r="A687" s="82">
        <f>IF(HLOOKUP($BT687,Prisudvikling!$CC$7:$KP$63,D$3)&gt;0,YEAR(C687),0)</f>
        <v>0</v>
      </c>
      <c r="B687" s="82">
        <f>IF(HLOOKUP($BT687,Prisudvikling!$CC$7:$KP$63,D$3)&gt;0,MONTH(C687),0)</f>
        <v>0</v>
      </c>
      <c r="C687" s="65" t="str">
        <f>IF(HLOOKUP($BT687,Prisudvikling!$CC$7:$KP$63,D$3)&gt;0,HLOOKUP($BT687,Prisudvikling!$CC$7:$KP$63,C$3),"")</f>
        <v/>
      </c>
      <c r="D687" s="105" t="str">
        <f>IF(HLOOKUP($BT687,Prisudvikling!$CC$7:$KP$63,D$3)&gt;0,HLOOKUP($BT687,Prisudvikling!$CC$7:$KP$63,D$3),"")</f>
        <v/>
      </c>
      <c r="E687" s="105" t="str">
        <f>IF(HLOOKUP($BT687,Prisudvikling!$CC$7:$KP$63,E$3)&gt;0,HLOOKUP($BT687,Prisudvikling!$CC$7:$KP$63,E$3),"")</f>
        <v/>
      </c>
      <c r="F687" s="105" t="str">
        <f>IF(HLOOKUP($BT687,Prisudvikling!$CC$7:$KP$63,F$3)&gt;0,HLOOKUP($BT687,Prisudvikling!$CC$7:$KP$63,F$3),"")</f>
        <v/>
      </c>
      <c r="G687" s="105" t="str">
        <f>IF(HLOOKUP($BT687,Prisudvikling!$CC$7:$KP$63,G$3)&gt;0,HLOOKUP($BT687,Prisudvikling!$CC$7:$KP$63,G$3),"")</f>
        <v/>
      </c>
      <c r="H687" s="105" t="str">
        <f>IF(HLOOKUP($BT687,Prisudvikling!$CC$7:$KP$63,H$3)&gt;0,HLOOKUP($BT687,Prisudvikling!$CC$7:$KP$63,H$3),"")</f>
        <v/>
      </c>
      <c r="I687" s="105" t="str">
        <f>IF(HLOOKUP($BT687,Prisudvikling!$CC$7:$KP$63,I$3)&gt;0,HLOOKUP($BT687,Prisudvikling!$CC$7:$KP$63,I$3),"")</f>
        <v/>
      </c>
      <c r="J687" s="105" t="str">
        <f>IF(HLOOKUP($BT687,Prisudvikling!$CC$7:$KP$63,J$3)&gt;0,HLOOKUP($BT687,Prisudvikling!$CC$7:$KP$63,J$3),"")</f>
        <v/>
      </c>
      <c r="K687" s="105" t="str">
        <f>IF(HLOOKUP($BT687,Prisudvikling!$CC$7:$KP$63,K$3)&gt;0,HLOOKUP($BT687,Prisudvikling!$CC$7:$KP$63,K$3),"")</f>
        <v/>
      </c>
      <c r="L687" s="105" t="str">
        <f>IF(HLOOKUP($BT687,Prisudvikling!$CC$7:$KP$63,L$3)&gt;0,HLOOKUP($BT687,Prisudvikling!$CC$7:$KP$63,L$3),"")</f>
        <v/>
      </c>
      <c r="M687" s="105" t="str">
        <f>IF(HLOOKUP($BT687,Prisudvikling!$CC$7:$KP$63,M$3)&gt;0,HLOOKUP($BT687,Prisudvikling!$CC$7:$KP$63,M$3),"")</f>
        <v/>
      </c>
      <c r="N687" s="105" t="str">
        <f>IF(HLOOKUP($BT687,Prisudvikling!$CC$7:$KP$63,N$3)&gt;0,HLOOKUP($BT687,Prisudvikling!$CC$7:$KP$63,N$3),"")</f>
        <v/>
      </c>
      <c r="O687" s="105" t="str">
        <f>IF(HLOOKUP($BT687,Prisudvikling!$CC$7:$KP$63,O$3)&gt;0,HLOOKUP($BT687,Prisudvikling!$CC$7:$KP$63,O$3),"")</f>
        <v/>
      </c>
      <c r="P687" s="105" t="str">
        <f>IF(HLOOKUP($BT687,Prisudvikling!$CC$7:$KP$63,P$3)&gt;0,HLOOKUP($BT687,Prisudvikling!$CC$7:$KP$63,P$3),"")</f>
        <v/>
      </c>
      <c r="Q687" s="105" t="str">
        <f>IF(HLOOKUP($BT687,Prisudvikling!$CC$7:$KP$63,Q$3)&gt;0,HLOOKUP($BT687,Prisudvikling!$CC$7:$KP$63,Q$3),"")</f>
        <v/>
      </c>
      <c r="R687" s="105" t="str">
        <f>IF(HLOOKUP($BT687,Prisudvikling!$CC$7:$KP$63,R$3)&gt;0,HLOOKUP($BT687,Prisudvikling!$CC$7:$KP$63,R$3),"")</f>
        <v/>
      </c>
      <c r="S687" s="105" t="str">
        <f>IF(HLOOKUP($BT687,Prisudvikling!$CC$7:$KP$63,S$3)&gt;0,HLOOKUP($BT687,Prisudvikling!$CC$7:$KP$63,S$3),"")</f>
        <v/>
      </c>
      <c r="T687" s="105" t="str">
        <f>IF(HLOOKUP($BT687,Prisudvikling!$CC$7:$KP$63,T$3)&gt;0,HLOOKUP($BT687,Prisudvikling!$CC$7:$KP$63,T$3),"")</f>
        <v/>
      </c>
      <c r="U687" s="105" t="str">
        <f>IF(HLOOKUP($BT687,Prisudvikling!$CC$7:$KP$63,U$3)&gt;0,HLOOKUP($BT687,Prisudvikling!$CC$7:$KP$63,U$3),"")</f>
        <v/>
      </c>
      <c r="V687" s="105" t="str">
        <f>IF(HLOOKUP($BT687,Prisudvikling!$CC$7:$KP$63,V$3)&gt;0,HLOOKUP($BT687,Prisudvikling!$CC$7:$KP$63,V$3),"")</f>
        <v/>
      </c>
      <c r="W687" s="105" t="str">
        <f>IF(HLOOKUP($BT687,Prisudvikling!$CC$7:$KP$63,W$3)&gt;0,HLOOKUP($BT687,Prisudvikling!$CC$7:$KP$63,W$3),"")</f>
        <v/>
      </c>
      <c r="X687" s="32" t="str">
        <f>IF(HLOOKUP($BT687,Prisudvikling!$CC$7:$KP$63,X$3)&gt;0,HLOOKUP($BT687,Prisudvikling!$CC$7:$KP$63,X$3),"")</f>
        <v/>
      </c>
      <c r="Y687" s="32" t="str">
        <f>IF(HLOOKUP($BT687,Prisudvikling!$CC$7:$KP$63,Y$3)&gt;0,HLOOKUP($BT687,Prisudvikling!$CC$7:$KP$63,Y$3),"")</f>
        <v/>
      </c>
      <c r="Z687" s="32" t="str">
        <f>IF(HLOOKUP($BT687,Prisudvikling!$CC$7:$KP$63,Z$3)&gt;0,HLOOKUP($BT687,Prisudvikling!$CC$7:$KP$63,Z$3),"")</f>
        <v/>
      </c>
      <c r="AA687" s="32" t="str">
        <f>IF(HLOOKUP($BT687,Prisudvikling!$CC$7:$KP$63,AA$3)&gt;0,HLOOKUP($BT687,Prisudvikling!$CC$7:$KP$63,AA$3),"")</f>
        <v/>
      </c>
      <c r="AB687" s="32" t="str">
        <f>IF(HLOOKUP($BT687,Prisudvikling!$CC$7:$KP$63,AB$3)&gt;0,HLOOKUP($BT687,Prisudvikling!$CC$7:$KP$63,AB$3),"")</f>
        <v/>
      </c>
      <c r="AC687" s="32" t="str">
        <f>IF(HLOOKUP($BT687,Prisudvikling!$CC$7:$KP$63,AC$3)&gt;0,HLOOKUP($BT687,Prisudvikling!$CC$7:$KP$63,AC$3),"")</f>
        <v/>
      </c>
      <c r="AD687" s="32" t="str">
        <f>IF(HLOOKUP($BT687,Prisudvikling!$CC$7:$KP$63,AD$3)&gt;0,HLOOKUP($BT687,Prisudvikling!$CC$7:$KP$63,AD$3),"")</f>
        <v/>
      </c>
      <c r="AE687" s="32" t="str">
        <f>IF(HLOOKUP($BT687,Prisudvikling!$CC$7:$KP$63,AE$3)&gt;0,HLOOKUP($BT687,Prisudvikling!$CC$7:$KP$63,AE$3),"")</f>
        <v/>
      </c>
      <c r="AF687" s="32" t="str">
        <f>IF(HLOOKUP($BT687,Prisudvikling!$CC$7:$KP$63,AF$3)&gt;0,HLOOKUP($BT687,Prisudvikling!$CC$7:$KP$63,AF$3),"")</f>
        <v xml:space="preserve"> </v>
      </c>
      <c r="AG687" s="32" t="str">
        <f>IF(HLOOKUP($BT687,Prisudvikling!$CC$7:$KP$63,AG$3)&gt;0,HLOOKUP($BT687,Prisudvikling!$CC$7:$KP$63,AG$3),"")</f>
        <v xml:space="preserve"> </v>
      </c>
      <c r="AH687" s="32" t="str">
        <f>IF(HLOOKUP($BT687,Prisudvikling!$CC$7:$KP$63,AH$3)&gt;0,HLOOKUP($BT687,Prisudvikling!$CC$7:$KP$63,AH$3),"")</f>
        <v xml:space="preserve"> </v>
      </c>
      <c r="AI687" s="32" t="str">
        <f>IF(HLOOKUP($BT687,Prisudvikling!$CC$7:$KP$63,AI$3)&gt;0,HLOOKUP($BT687,Prisudvikling!$CC$7:$KP$63,AI$3),"")</f>
        <v xml:space="preserve"> </v>
      </c>
      <c r="AJ687" s="32" t="str">
        <f>IF(HLOOKUP($BT687,Prisudvikling!$CC$7:$KP$63,AJ$3)&gt;0,HLOOKUP($BT687,Prisudvikling!$CC$7:$KP$63,AJ$3),"")</f>
        <v xml:space="preserve"> </v>
      </c>
      <c r="AK687" s="32" t="str">
        <f>IF(HLOOKUP($BT687,Prisudvikling!$CC$7:$KP$63,AK$3)&gt;0,HLOOKUP($BT687,Prisudvikling!$CC$7:$KP$63,AK$3),"")</f>
        <v xml:space="preserve"> </v>
      </c>
      <c r="AL687" s="32" t="str">
        <f>IF(HLOOKUP($BT687,Prisudvikling!$CC$7:$KP$63,AL$3)&gt;0,HLOOKUP($BT687,Prisudvikling!$CC$7:$KP$63,AL$3),"")</f>
        <v/>
      </c>
      <c r="AM687" s="32" t="str">
        <f>IF(HLOOKUP($BT687,Prisudvikling!$CC$7:$KP$63,AM$3)&gt;0,HLOOKUP($BT687,Prisudvikling!$CC$7:$KP$63,AM$3),"")</f>
        <v/>
      </c>
      <c r="AN687" s="113" t="str">
        <f>IF(HLOOKUP($BT687,Prisudvikling!$CC$7:$KP$63,AN$3)&gt;0,HLOOKUP($BT687,Prisudvikling!$CC$7:$KP$63,AN$3),"")</f>
        <v/>
      </c>
      <c r="AO687" s="113" t="str">
        <f>IF(HLOOKUP($BT687,Prisudvikling!$CC$7:$KP$63,AO$3)&gt;0,HLOOKUP($BT687,Prisudvikling!$CC$7:$KP$63,AO$3),"")</f>
        <v xml:space="preserve"> </v>
      </c>
      <c r="AP687" s="113" t="str">
        <f>IF(HLOOKUP($BT687,Prisudvikling!$CC$7:$KP$63,AP$3)&gt;0,HLOOKUP($BT687,Prisudvikling!$CC$7:$KP$63,AP$3),"")</f>
        <v/>
      </c>
      <c r="AQ687" s="113" t="str">
        <f>IF(HLOOKUP($BT687,Prisudvikling!$CC$7:$KP$63,AQ$3)&gt;0,HLOOKUP($BT687,Prisudvikling!$CC$7:$KP$63,AQ$3),"")</f>
        <v/>
      </c>
      <c r="AR687" s="113" t="str">
        <f>IF(HLOOKUP($BT687,Prisudvikling!$CC$7:$KP$63,AR$3)&gt;0,HLOOKUP($BT687,Prisudvikling!$CC$7:$KP$63,AR$3),"")</f>
        <v xml:space="preserve"> </v>
      </c>
      <c r="AS687" s="113" t="str">
        <f>IF(HLOOKUP($BT687,Prisudvikling!$CC$7:$KP$63,AS$3)&gt;0,HLOOKUP($BT687,Prisudvikling!$CC$7:$KP$63,AS$3),"")</f>
        <v/>
      </c>
      <c r="AT687" s="113" t="str">
        <f>IF(HLOOKUP($BT687,Prisudvikling!$CC$7:$KP$63,AT$3)&gt;0,HLOOKUP($BT687,Prisudvikling!$CC$7:$KP$63,AT$3),"")</f>
        <v/>
      </c>
      <c r="AU687" s="113" t="str">
        <f>IF(HLOOKUP($BT687,Prisudvikling!$CC$7:$KP$63,AU$3)&gt;0,HLOOKUP($BT687,Prisudvikling!$CC$7:$KP$63,AU$3),"")</f>
        <v xml:space="preserve"> </v>
      </c>
      <c r="AV687" s="113" t="str">
        <f>IF(HLOOKUP($BT687,Prisudvikling!$CC$7:$KP$63,AV$3)&gt;0,HLOOKUP($BT687,Prisudvikling!$CC$7:$KP$63,AV$3),"")</f>
        <v/>
      </c>
      <c r="AW687" s="113" t="str">
        <f>IF(HLOOKUP($BT687,Prisudvikling!$CC$7:$KP$63,AW$3)&gt;0,HLOOKUP($BT687,Prisudvikling!$CC$7:$KP$63,AW$3),"")</f>
        <v/>
      </c>
      <c r="AX687" s="113" t="str">
        <f>IF(HLOOKUP($BT687,Prisudvikling!$CC$7:$KP$63,AX$3)&gt;0,HLOOKUP($BT687,Prisudvikling!$CC$7:$KP$63,AX$3),"")</f>
        <v xml:space="preserve"> </v>
      </c>
      <c r="BT687">
        <f t="shared" si="35"/>
        <v>364</v>
      </c>
    </row>
    <row r="688" spans="1:72" x14ac:dyDescent="0.2">
      <c r="A688" s="82">
        <f>IF(HLOOKUP($BT688,Prisudvikling!$CC$7:$KP$63,D$3)&gt;0,YEAR(C688),0)</f>
        <v>0</v>
      </c>
      <c r="B688" s="82">
        <f>IF(HLOOKUP($BT688,Prisudvikling!$CC$7:$KP$63,D$3)&gt;0,MONTH(C688),0)</f>
        <v>0</v>
      </c>
      <c r="C688" s="65" t="str">
        <f>IF(HLOOKUP($BT688,Prisudvikling!$CC$7:$KP$63,D$3)&gt;0,HLOOKUP($BT688,Prisudvikling!$CC$7:$KP$63,C$3),"")</f>
        <v/>
      </c>
      <c r="D688" s="105" t="str">
        <f>IF(HLOOKUP($BT688,Prisudvikling!$CC$7:$KP$63,D$3)&gt;0,HLOOKUP($BT688,Prisudvikling!$CC$7:$KP$63,D$3),"")</f>
        <v/>
      </c>
      <c r="E688" s="105" t="str">
        <f>IF(HLOOKUP($BT688,Prisudvikling!$CC$7:$KP$63,E$3)&gt;0,HLOOKUP($BT688,Prisudvikling!$CC$7:$KP$63,E$3),"")</f>
        <v/>
      </c>
      <c r="F688" s="105" t="str">
        <f>IF(HLOOKUP($BT688,Prisudvikling!$CC$7:$KP$63,F$3)&gt;0,HLOOKUP($BT688,Prisudvikling!$CC$7:$KP$63,F$3),"")</f>
        <v/>
      </c>
      <c r="G688" s="105" t="str">
        <f>IF(HLOOKUP($BT688,Prisudvikling!$CC$7:$KP$63,G$3)&gt;0,HLOOKUP($BT688,Prisudvikling!$CC$7:$KP$63,G$3),"")</f>
        <v/>
      </c>
      <c r="H688" s="105" t="str">
        <f>IF(HLOOKUP($BT688,Prisudvikling!$CC$7:$KP$63,H$3)&gt;0,HLOOKUP($BT688,Prisudvikling!$CC$7:$KP$63,H$3),"")</f>
        <v/>
      </c>
      <c r="I688" s="105" t="str">
        <f>IF(HLOOKUP($BT688,Prisudvikling!$CC$7:$KP$63,I$3)&gt;0,HLOOKUP($BT688,Prisudvikling!$CC$7:$KP$63,I$3),"")</f>
        <v/>
      </c>
      <c r="J688" s="105" t="str">
        <f>IF(HLOOKUP($BT688,Prisudvikling!$CC$7:$KP$63,J$3)&gt;0,HLOOKUP($BT688,Prisudvikling!$CC$7:$KP$63,J$3),"")</f>
        <v/>
      </c>
      <c r="K688" s="105" t="str">
        <f>IF(HLOOKUP($BT688,Prisudvikling!$CC$7:$KP$63,K$3)&gt;0,HLOOKUP($BT688,Prisudvikling!$CC$7:$KP$63,K$3),"")</f>
        <v/>
      </c>
      <c r="L688" s="105" t="str">
        <f>IF(HLOOKUP($BT688,Prisudvikling!$CC$7:$KP$63,L$3)&gt;0,HLOOKUP($BT688,Prisudvikling!$CC$7:$KP$63,L$3),"")</f>
        <v/>
      </c>
      <c r="M688" s="105" t="str">
        <f>IF(HLOOKUP($BT688,Prisudvikling!$CC$7:$KP$63,M$3)&gt;0,HLOOKUP($BT688,Prisudvikling!$CC$7:$KP$63,M$3),"")</f>
        <v/>
      </c>
      <c r="N688" s="105" t="str">
        <f>IF(HLOOKUP($BT688,Prisudvikling!$CC$7:$KP$63,N$3)&gt;0,HLOOKUP($BT688,Prisudvikling!$CC$7:$KP$63,N$3),"")</f>
        <v/>
      </c>
      <c r="O688" s="105" t="str">
        <f>IF(HLOOKUP($BT688,Prisudvikling!$CC$7:$KP$63,O$3)&gt;0,HLOOKUP($BT688,Prisudvikling!$CC$7:$KP$63,O$3),"")</f>
        <v/>
      </c>
      <c r="P688" s="105" t="str">
        <f>IF(HLOOKUP($BT688,Prisudvikling!$CC$7:$KP$63,P$3)&gt;0,HLOOKUP($BT688,Prisudvikling!$CC$7:$KP$63,P$3),"")</f>
        <v/>
      </c>
      <c r="Q688" s="105" t="str">
        <f>IF(HLOOKUP($BT688,Prisudvikling!$CC$7:$KP$63,Q$3)&gt;0,HLOOKUP($BT688,Prisudvikling!$CC$7:$KP$63,Q$3),"")</f>
        <v/>
      </c>
      <c r="R688" s="105" t="str">
        <f>IF(HLOOKUP($BT688,Prisudvikling!$CC$7:$KP$63,R$3)&gt;0,HLOOKUP($BT688,Prisudvikling!$CC$7:$KP$63,R$3),"")</f>
        <v/>
      </c>
      <c r="S688" s="105" t="str">
        <f>IF(HLOOKUP($BT688,Prisudvikling!$CC$7:$KP$63,S$3)&gt;0,HLOOKUP($BT688,Prisudvikling!$CC$7:$KP$63,S$3),"")</f>
        <v/>
      </c>
      <c r="T688" s="105" t="str">
        <f>IF(HLOOKUP($BT688,Prisudvikling!$CC$7:$KP$63,T$3)&gt;0,HLOOKUP($BT688,Prisudvikling!$CC$7:$KP$63,T$3),"")</f>
        <v/>
      </c>
      <c r="U688" s="105" t="str">
        <f>IF(HLOOKUP($BT688,Prisudvikling!$CC$7:$KP$63,U$3)&gt;0,HLOOKUP($BT688,Prisudvikling!$CC$7:$KP$63,U$3),"")</f>
        <v/>
      </c>
      <c r="V688" s="105" t="str">
        <f>IF(HLOOKUP($BT688,Prisudvikling!$CC$7:$KP$63,V$3)&gt;0,HLOOKUP($BT688,Prisudvikling!$CC$7:$KP$63,V$3),"")</f>
        <v/>
      </c>
      <c r="W688" s="105" t="str">
        <f>IF(HLOOKUP($BT688,Prisudvikling!$CC$7:$KP$63,W$3)&gt;0,HLOOKUP($BT688,Prisudvikling!$CC$7:$KP$63,W$3),"")</f>
        <v/>
      </c>
      <c r="X688" s="32" t="str">
        <f>IF(HLOOKUP($BT688,Prisudvikling!$CC$7:$KP$63,X$3)&gt;0,HLOOKUP($BT688,Prisudvikling!$CC$7:$KP$63,X$3),"")</f>
        <v/>
      </c>
      <c r="Y688" s="32" t="str">
        <f>IF(HLOOKUP($BT688,Prisudvikling!$CC$7:$KP$63,Y$3)&gt;0,HLOOKUP($BT688,Prisudvikling!$CC$7:$KP$63,Y$3),"")</f>
        <v/>
      </c>
      <c r="Z688" s="32" t="str">
        <f>IF(HLOOKUP($BT688,Prisudvikling!$CC$7:$KP$63,Z$3)&gt;0,HLOOKUP($BT688,Prisudvikling!$CC$7:$KP$63,Z$3),"")</f>
        <v/>
      </c>
      <c r="AA688" s="32" t="str">
        <f>IF(HLOOKUP($BT688,Prisudvikling!$CC$7:$KP$63,AA$3)&gt;0,HLOOKUP($BT688,Prisudvikling!$CC$7:$KP$63,AA$3),"")</f>
        <v/>
      </c>
      <c r="AB688" s="32" t="str">
        <f>IF(HLOOKUP($BT688,Prisudvikling!$CC$7:$KP$63,AB$3)&gt;0,HLOOKUP($BT688,Prisudvikling!$CC$7:$KP$63,AB$3),"")</f>
        <v/>
      </c>
      <c r="AC688" s="32" t="str">
        <f>IF(HLOOKUP($BT688,Prisudvikling!$CC$7:$KP$63,AC$3)&gt;0,HLOOKUP($BT688,Prisudvikling!$CC$7:$KP$63,AC$3),"")</f>
        <v/>
      </c>
      <c r="AD688" s="32" t="str">
        <f>IF(HLOOKUP($BT688,Prisudvikling!$CC$7:$KP$63,AD$3)&gt;0,HLOOKUP($BT688,Prisudvikling!$CC$7:$KP$63,AD$3),"")</f>
        <v/>
      </c>
      <c r="AE688" s="32" t="str">
        <f>IF(HLOOKUP($BT688,Prisudvikling!$CC$7:$KP$63,AE$3)&gt;0,HLOOKUP($BT688,Prisudvikling!$CC$7:$KP$63,AE$3),"")</f>
        <v/>
      </c>
      <c r="AF688" s="32" t="str">
        <f>IF(HLOOKUP($BT688,Prisudvikling!$CC$7:$KP$63,AF$3)&gt;0,HLOOKUP($BT688,Prisudvikling!$CC$7:$KP$63,AF$3),"")</f>
        <v xml:space="preserve"> </v>
      </c>
      <c r="AG688" s="32" t="str">
        <f>IF(HLOOKUP($BT688,Prisudvikling!$CC$7:$KP$63,AG$3)&gt;0,HLOOKUP($BT688,Prisudvikling!$CC$7:$KP$63,AG$3),"")</f>
        <v xml:space="preserve"> </v>
      </c>
      <c r="AH688" s="32" t="str">
        <f>IF(HLOOKUP($BT688,Prisudvikling!$CC$7:$KP$63,AH$3)&gt;0,HLOOKUP($BT688,Prisudvikling!$CC$7:$KP$63,AH$3),"")</f>
        <v xml:space="preserve"> </v>
      </c>
      <c r="AI688" s="32" t="str">
        <f>IF(HLOOKUP($BT688,Prisudvikling!$CC$7:$KP$63,AI$3)&gt;0,HLOOKUP($BT688,Prisudvikling!$CC$7:$KP$63,AI$3),"")</f>
        <v xml:space="preserve"> </v>
      </c>
      <c r="AJ688" s="32" t="str">
        <f>IF(HLOOKUP($BT688,Prisudvikling!$CC$7:$KP$63,AJ$3)&gt;0,HLOOKUP($BT688,Prisudvikling!$CC$7:$KP$63,AJ$3),"")</f>
        <v xml:space="preserve"> </v>
      </c>
      <c r="AK688" s="32" t="str">
        <f>IF(HLOOKUP($BT688,Prisudvikling!$CC$7:$KP$63,AK$3)&gt;0,HLOOKUP($BT688,Prisudvikling!$CC$7:$KP$63,AK$3),"")</f>
        <v xml:space="preserve"> </v>
      </c>
      <c r="AL688" s="32" t="str">
        <f>IF(HLOOKUP($BT688,Prisudvikling!$CC$7:$KP$63,AL$3)&gt;0,HLOOKUP($BT688,Prisudvikling!$CC$7:$KP$63,AL$3),"")</f>
        <v/>
      </c>
      <c r="AM688" s="32" t="str">
        <f>IF(HLOOKUP($BT688,Prisudvikling!$CC$7:$KP$63,AM$3)&gt;0,HLOOKUP($BT688,Prisudvikling!$CC$7:$KP$63,AM$3),"")</f>
        <v/>
      </c>
      <c r="AN688" s="113" t="str">
        <f>IF(HLOOKUP($BT688,Prisudvikling!$CC$7:$KP$63,AN$3)&gt;0,HLOOKUP($BT688,Prisudvikling!$CC$7:$KP$63,AN$3),"")</f>
        <v/>
      </c>
      <c r="AO688" s="113" t="str">
        <f>IF(HLOOKUP($BT688,Prisudvikling!$CC$7:$KP$63,AO$3)&gt;0,HLOOKUP($BT688,Prisudvikling!$CC$7:$KP$63,AO$3),"")</f>
        <v xml:space="preserve"> </v>
      </c>
      <c r="AP688" s="113" t="str">
        <f>IF(HLOOKUP($BT688,Prisudvikling!$CC$7:$KP$63,AP$3)&gt;0,HLOOKUP($BT688,Prisudvikling!$CC$7:$KP$63,AP$3),"")</f>
        <v/>
      </c>
      <c r="AQ688" s="113" t="str">
        <f>IF(HLOOKUP($BT688,Prisudvikling!$CC$7:$KP$63,AQ$3)&gt;0,HLOOKUP($BT688,Prisudvikling!$CC$7:$KP$63,AQ$3),"")</f>
        <v/>
      </c>
      <c r="AR688" s="113" t="str">
        <f>IF(HLOOKUP($BT688,Prisudvikling!$CC$7:$KP$63,AR$3)&gt;0,HLOOKUP($BT688,Prisudvikling!$CC$7:$KP$63,AR$3),"")</f>
        <v xml:space="preserve"> </v>
      </c>
      <c r="AS688" s="113" t="str">
        <f>IF(HLOOKUP($BT688,Prisudvikling!$CC$7:$KP$63,AS$3)&gt;0,HLOOKUP($BT688,Prisudvikling!$CC$7:$KP$63,AS$3),"")</f>
        <v/>
      </c>
      <c r="AT688" s="113" t="str">
        <f>IF(HLOOKUP($BT688,Prisudvikling!$CC$7:$KP$63,AT$3)&gt;0,HLOOKUP($BT688,Prisudvikling!$CC$7:$KP$63,AT$3),"")</f>
        <v/>
      </c>
      <c r="AU688" s="113" t="str">
        <f>IF(HLOOKUP($BT688,Prisudvikling!$CC$7:$KP$63,AU$3)&gt;0,HLOOKUP($BT688,Prisudvikling!$CC$7:$KP$63,AU$3),"")</f>
        <v xml:space="preserve"> </v>
      </c>
      <c r="AV688" s="113" t="str">
        <f>IF(HLOOKUP($BT688,Prisudvikling!$CC$7:$KP$63,AV$3)&gt;0,HLOOKUP($BT688,Prisudvikling!$CC$7:$KP$63,AV$3),"")</f>
        <v/>
      </c>
      <c r="AW688" s="113" t="str">
        <f>IF(HLOOKUP($BT688,Prisudvikling!$CC$7:$KP$63,AW$3)&gt;0,HLOOKUP($BT688,Prisudvikling!$CC$7:$KP$63,AW$3),"")</f>
        <v/>
      </c>
      <c r="AX688" s="113" t="str">
        <f>IF(HLOOKUP($BT688,Prisudvikling!$CC$7:$KP$63,AX$3)&gt;0,HLOOKUP($BT688,Prisudvikling!$CC$7:$KP$63,AX$3),"")</f>
        <v xml:space="preserve"> </v>
      </c>
      <c r="BT688">
        <f t="shared" si="35"/>
        <v>365</v>
      </c>
    </row>
    <row r="689" spans="1:72" x14ac:dyDescent="0.2">
      <c r="A689" s="82">
        <f>IF(HLOOKUP($BT689,Prisudvikling!$CC$7:$KP$63,D$3)&gt;0,YEAR(C689),0)</f>
        <v>0</v>
      </c>
      <c r="B689" s="82">
        <f>IF(HLOOKUP($BT689,Prisudvikling!$CC$7:$KP$63,D$3)&gt;0,MONTH(C689),0)</f>
        <v>0</v>
      </c>
      <c r="C689" s="65" t="str">
        <f>IF(HLOOKUP($BT689,Prisudvikling!$CC$7:$KP$63,D$3)&gt;0,HLOOKUP($BT689,Prisudvikling!$CC$7:$KP$63,C$3),"")</f>
        <v/>
      </c>
      <c r="D689" s="105" t="str">
        <f>IF(HLOOKUP($BT689,Prisudvikling!$CC$7:$KP$63,D$3)&gt;0,HLOOKUP($BT689,Prisudvikling!$CC$7:$KP$63,D$3),"")</f>
        <v/>
      </c>
      <c r="E689" s="105" t="str">
        <f>IF(HLOOKUP($BT689,Prisudvikling!$CC$7:$KP$63,E$3)&gt;0,HLOOKUP($BT689,Prisudvikling!$CC$7:$KP$63,E$3),"")</f>
        <v/>
      </c>
      <c r="F689" s="105" t="str">
        <f>IF(HLOOKUP($BT689,Prisudvikling!$CC$7:$KP$63,F$3)&gt;0,HLOOKUP($BT689,Prisudvikling!$CC$7:$KP$63,F$3),"")</f>
        <v/>
      </c>
      <c r="G689" s="105" t="str">
        <f>IF(HLOOKUP($BT689,Prisudvikling!$CC$7:$KP$63,G$3)&gt;0,HLOOKUP($BT689,Prisudvikling!$CC$7:$KP$63,G$3),"")</f>
        <v/>
      </c>
      <c r="H689" s="105" t="str">
        <f>IF(HLOOKUP($BT689,Prisudvikling!$CC$7:$KP$63,H$3)&gt;0,HLOOKUP($BT689,Prisudvikling!$CC$7:$KP$63,H$3),"")</f>
        <v/>
      </c>
      <c r="I689" s="105" t="str">
        <f>IF(HLOOKUP($BT689,Prisudvikling!$CC$7:$KP$63,I$3)&gt;0,HLOOKUP($BT689,Prisudvikling!$CC$7:$KP$63,I$3),"")</f>
        <v/>
      </c>
      <c r="J689" s="105" t="str">
        <f>IF(HLOOKUP($BT689,Prisudvikling!$CC$7:$KP$63,J$3)&gt;0,HLOOKUP($BT689,Prisudvikling!$CC$7:$KP$63,J$3),"")</f>
        <v/>
      </c>
      <c r="K689" s="105" t="str">
        <f>IF(HLOOKUP($BT689,Prisudvikling!$CC$7:$KP$63,K$3)&gt;0,HLOOKUP($BT689,Prisudvikling!$CC$7:$KP$63,K$3),"")</f>
        <v/>
      </c>
      <c r="L689" s="105" t="str">
        <f>IF(HLOOKUP($BT689,Prisudvikling!$CC$7:$KP$63,L$3)&gt;0,HLOOKUP($BT689,Prisudvikling!$CC$7:$KP$63,L$3),"")</f>
        <v/>
      </c>
      <c r="M689" s="105" t="str">
        <f>IF(HLOOKUP($BT689,Prisudvikling!$CC$7:$KP$63,M$3)&gt;0,HLOOKUP($BT689,Prisudvikling!$CC$7:$KP$63,M$3),"")</f>
        <v/>
      </c>
      <c r="N689" s="105" t="str">
        <f>IF(HLOOKUP($BT689,Prisudvikling!$CC$7:$KP$63,N$3)&gt;0,HLOOKUP($BT689,Prisudvikling!$CC$7:$KP$63,N$3),"")</f>
        <v/>
      </c>
      <c r="O689" s="105" t="str">
        <f>IF(HLOOKUP($BT689,Prisudvikling!$CC$7:$KP$63,O$3)&gt;0,HLOOKUP($BT689,Prisudvikling!$CC$7:$KP$63,O$3),"")</f>
        <v/>
      </c>
      <c r="P689" s="105" t="str">
        <f>IF(HLOOKUP($BT689,Prisudvikling!$CC$7:$KP$63,P$3)&gt;0,HLOOKUP($BT689,Prisudvikling!$CC$7:$KP$63,P$3),"")</f>
        <v/>
      </c>
      <c r="Q689" s="105" t="str">
        <f>IF(HLOOKUP($BT689,Prisudvikling!$CC$7:$KP$63,Q$3)&gt;0,HLOOKUP($BT689,Prisudvikling!$CC$7:$KP$63,Q$3),"")</f>
        <v/>
      </c>
      <c r="R689" s="105" t="str">
        <f>IF(HLOOKUP($BT689,Prisudvikling!$CC$7:$KP$63,R$3)&gt;0,HLOOKUP($BT689,Prisudvikling!$CC$7:$KP$63,R$3),"")</f>
        <v/>
      </c>
      <c r="S689" s="105" t="str">
        <f>IF(HLOOKUP($BT689,Prisudvikling!$CC$7:$KP$63,S$3)&gt;0,HLOOKUP($BT689,Prisudvikling!$CC$7:$KP$63,S$3),"")</f>
        <v/>
      </c>
      <c r="T689" s="105" t="str">
        <f>IF(HLOOKUP($BT689,Prisudvikling!$CC$7:$KP$63,T$3)&gt;0,HLOOKUP($BT689,Prisudvikling!$CC$7:$KP$63,T$3),"")</f>
        <v/>
      </c>
      <c r="U689" s="105" t="str">
        <f>IF(HLOOKUP($BT689,Prisudvikling!$CC$7:$KP$63,U$3)&gt;0,HLOOKUP($BT689,Prisudvikling!$CC$7:$KP$63,U$3),"")</f>
        <v/>
      </c>
      <c r="V689" s="105" t="str">
        <f>IF(HLOOKUP($BT689,Prisudvikling!$CC$7:$KP$63,V$3)&gt;0,HLOOKUP($BT689,Prisudvikling!$CC$7:$KP$63,V$3),"")</f>
        <v/>
      </c>
      <c r="W689" s="105" t="str">
        <f>IF(HLOOKUP($BT689,Prisudvikling!$CC$7:$KP$63,W$3)&gt;0,HLOOKUP($BT689,Prisudvikling!$CC$7:$KP$63,W$3),"")</f>
        <v/>
      </c>
      <c r="X689" s="32" t="str">
        <f>IF(HLOOKUP($BT689,Prisudvikling!$CC$7:$KP$63,X$3)&gt;0,HLOOKUP($BT689,Prisudvikling!$CC$7:$KP$63,X$3),"")</f>
        <v/>
      </c>
      <c r="Y689" s="32" t="str">
        <f>IF(HLOOKUP($BT689,Prisudvikling!$CC$7:$KP$63,Y$3)&gt;0,HLOOKUP($BT689,Prisudvikling!$CC$7:$KP$63,Y$3),"")</f>
        <v/>
      </c>
      <c r="Z689" s="32" t="str">
        <f>IF(HLOOKUP($BT689,Prisudvikling!$CC$7:$KP$63,Z$3)&gt;0,HLOOKUP($BT689,Prisudvikling!$CC$7:$KP$63,Z$3),"")</f>
        <v/>
      </c>
      <c r="AA689" s="32" t="str">
        <f>IF(HLOOKUP($BT689,Prisudvikling!$CC$7:$KP$63,AA$3)&gt;0,HLOOKUP($BT689,Prisudvikling!$CC$7:$KP$63,AA$3),"")</f>
        <v/>
      </c>
      <c r="AB689" s="32" t="str">
        <f>IF(HLOOKUP($BT689,Prisudvikling!$CC$7:$KP$63,AB$3)&gt;0,HLOOKUP($BT689,Prisudvikling!$CC$7:$KP$63,AB$3),"")</f>
        <v/>
      </c>
      <c r="AC689" s="32" t="str">
        <f>IF(HLOOKUP($BT689,Prisudvikling!$CC$7:$KP$63,AC$3)&gt;0,HLOOKUP($BT689,Prisudvikling!$CC$7:$KP$63,AC$3),"")</f>
        <v/>
      </c>
      <c r="AD689" s="32" t="str">
        <f>IF(HLOOKUP($BT689,Prisudvikling!$CC$7:$KP$63,AD$3)&gt;0,HLOOKUP($BT689,Prisudvikling!$CC$7:$KP$63,AD$3),"")</f>
        <v/>
      </c>
      <c r="AE689" s="32" t="str">
        <f>IF(HLOOKUP($BT689,Prisudvikling!$CC$7:$KP$63,AE$3)&gt;0,HLOOKUP($BT689,Prisudvikling!$CC$7:$KP$63,AE$3),"")</f>
        <v/>
      </c>
      <c r="AF689" s="32" t="str">
        <f>IF(HLOOKUP($BT689,Prisudvikling!$CC$7:$KP$63,AF$3)&gt;0,HLOOKUP($BT689,Prisudvikling!$CC$7:$KP$63,AF$3),"")</f>
        <v xml:space="preserve"> </v>
      </c>
      <c r="AG689" s="32" t="str">
        <f>IF(HLOOKUP($BT689,Prisudvikling!$CC$7:$KP$63,AG$3)&gt;0,HLOOKUP($BT689,Prisudvikling!$CC$7:$KP$63,AG$3),"")</f>
        <v xml:space="preserve"> </v>
      </c>
      <c r="AH689" s="32" t="str">
        <f>IF(HLOOKUP($BT689,Prisudvikling!$CC$7:$KP$63,AH$3)&gt;0,HLOOKUP($BT689,Prisudvikling!$CC$7:$KP$63,AH$3),"")</f>
        <v xml:space="preserve"> </v>
      </c>
      <c r="AI689" s="32" t="str">
        <f>IF(HLOOKUP($BT689,Prisudvikling!$CC$7:$KP$63,AI$3)&gt;0,HLOOKUP($BT689,Prisudvikling!$CC$7:$KP$63,AI$3),"")</f>
        <v xml:space="preserve"> </v>
      </c>
      <c r="AJ689" s="32" t="str">
        <f>IF(HLOOKUP($BT689,Prisudvikling!$CC$7:$KP$63,AJ$3)&gt;0,HLOOKUP($BT689,Prisudvikling!$CC$7:$KP$63,AJ$3),"")</f>
        <v xml:space="preserve"> </v>
      </c>
      <c r="AK689" s="32" t="str">
        <f>IF(HLOOKUP($BT689,Prisudvikling!$CC$7:$KP$63,AK$3)&gt;0,HLOOKUP($BT689,Prisudvikling!$CC$7:$KP$63,AK$3),"")</f>
        <v xml:space="preserve"> </v>
      </c>
      <c r="AL689" s="32" t="str">
        <f>IF(HLOOKUP($BT689,Prisudvikling!$CC$7:$KP$63,AL$3)&gt;0,HLOOKUP($BT689,Prisudvikling!$CC$7:$KP$63,AL$3),"")</f>
        <v/>
      </c>
      <c r="AM689" s="32" t="str">
        <f>IF(HLOOKUP($BT689,Prisudvikling!$CC$7:$KP$63,AM$3)&gt;0,HLOOKUP($BT689,Prisudvikling!$CC$7:$KP$63,AM$3),"")</f>
        <v/>
      </c>
      <c r="AN689" s="113" t="str">
        <f>IF(HLOOKUP($BT689,Prisudvikling!$CC$7:$KP$63,AN$3)&gt;0,HLOOKUP($BT689,Prisudvikling!$CC$7:$KP$63,AN$3),"")</f>
        <v/>
      </c>
      <c r="AO689" s="113" t="str">
        <f>IF(HLOOKUP($BT689,Prisudvikling!$CC$7:$KP$63,AO$3)&gt;0,HLOOKUP($BT689,Prisudvikling!$CC$7:$KP$63,AO$3),"")</f>
        <v xml:space="preserve"> </v>
      </c>
      <c r="AP689" s="113" t="str">
        <f>IF(HLOOKUP($BT689,Prisudvikling!$CC$7:$KP$63,AP$3)&gt;0,HLOOKUP($BT689,Prisudvikling!$CC$7:$KP$63,AP$3),"")</f>
        <v/>
      </c>
      <c r="AQ689" s="113" t="str">
        <f>IF(HLOOKUP($BT689,Prisudvikling!$CC$7:$KP$63,AQ$3)&gt;0,HLOOKUP($BT689,Prisudvikling!$CC$7:$KP$63,AQ$3),"")</f>
        <v/>
      </c>
      <c r="AR689" s="113" t="str">
        <f>IF(HLOOKUP($BT689,Prisudvikling!$CC$7:$KP$63,AR$3)&gt;0,HLOOKUP($BT689,Prisudvikling!$CC$7:$KP$63,AR$3),"")</f>
        <v xml:space="preserve"> </v>
      </c>
      <c r="AS689" s="113" t="str">
        <f>IF(HLOOKUP($BT689,Prisudvikling!$CC$7:$KP$63,AS$3)&gt;0,HLOOKUP($BT689,Prisudvikling!$CC$7:$KP$63,AS$3),"")</f>
        <v/>
      </c>
      <c r="AT689" s="113" t="str">
        <f>IF(HLOOKUP($BT689,Prisudvikling!$CC$7:$KP$63,AT$3)&gt;0,HLOOKUP($BT689,Prisudvikling!$CC$7:$KP$63,AT$3),"")</f>
        <v/>
      </c>
      <c r="AU689" s="113" t="str">
        <f>IF(HLOOKUP($BT689,Prisudvikling!$CC$7:$KP$63,AU$3)&gt;0,HLOOKUP($BT689,Prisudvikling!$CC$7:$KP$63,AU$3),"")</f>
        <v xml:space="preserve"> </v>
      </c>
      <c r="AV689" s="113" t="str">
        <f>IF(HLOOKUP($BT689,Prisudvikling!$CC$7:$KP$63,AV$3)&gt;0,HLOOKUP($BT689,Prisudvikling!$CC$7:$KP$63,AV$3),"")</f>
        <v/>
      </c>
      <c r="AW689" s="113" t="str">
        <f>IF(HLOOKUP($BT689,Prisudvikling!$CC$7:$KP$63,AW$3)&gt;0,HLOOKUP($BT689,Prisudvikling!$CC$7:$KP$63,AW$3),"")</f>
        <v/>
      </c>
      <c r="AX689" s="113" t="str">
        <f>IF(HLOOKUP($BT689,Prisudvikling!$CC$7:$KP$63,AX$3)&gt;0,HLOOKUP($BT689,Prisudvikling!$CC$7:$KP$63,AX$3),"")</f>
        <v xml:space="preserve"> </v>
      </c>
      <c r="BT689">
        <f t="shared" si="35"/>
        <v>366</v>
      </c>
    </row>
    <row r="690" spans="1:72" x14ac:dyDescent="0.2">
      <c r="A690" s="82">
        <f>IF(HLOOKUP($BT690,Prisudvikling!$CC$7:$KP$63,D$3)&gt;0,YEAR(C690),0)</f>
        <v>0</v>
      </c>
      <c r="B690" s="82">
        <f>IF(HLOOKUP($BT690,Prisudvikling!$CC$7:$KP$63,D$3)&gt;0,MONTH(C690),0)</f>
        <v>0</v>
      </c>
      <c r="C690" s="65" t="str">
        <f>IF(HLOOKUP($BT690,Prisudvikling!$CC$7:$KP$63,D$3)&gt;0,HLOOKUP($BT690,Prisudvikling!$CC$7:$KP$63,C$3),"")</f>
        <v/>
      </c>
      <c r="D690" s="105" t="str">
        <f>IF(HLOOKUP($BT690,Prisudvikling!$CC$7:$KP$63,D$3)&gt;0,HLOOKUP($BT690,Prisudvikling!$CC$7:$KP$63,D$3),"")</f>
        <v/>
      </c>
      <c r="E690" s="105" t="str">
        <f>IF(HLOOKUP($BT690,Prisudvikling!$CC$7:$KP$63,E$3)&gt;0,HLOOKUP($BT690,Prisudvikling!$CC$7:$KP$63,E$3),"")</f>
        <v/>
      </c>
      <c r="F690" s="105" t="str">
        <f>IF(HLOOKUP($BT690,Prisudvikling!$CC$7:$KP$63,F$3)&gt;0,HLOOKUP($BT690,Prisudvikling!$CC$7:$KP$63,F$3),"")</f>
        <v/>
      </c>
      <c r="G690" s="105" t="str">
        <f>IF(HLOOKUP($BT690,Prisudvikling!$CC$7:$KP$63,G$3)&gt;0,HLOOKUP($BT690,Prisudvikling!$CC$7:$KP$63,G$3),"")</f>
        <v/>
      </c>
      <c r="H690" s="105" t="str">
        <f>IF(HLOOKUP($BT690,Prisudvikling!$CC$7:$KP$63,H$3)&gt;0,HLOOKUP($BT690,Prisudvikling!$CC$7:$KP$63,H$3),"")</f>
        <v/>
      </c>
      <c r="I690" s="105" t="str">
        <f>IF(HLOOKUP($BT690,Prisudvikling!$CC$7:$KP$63,I$3)&gt;0,HLOOKUP($BT690,Prisudvikling!$CC$7:$KP$63,I$3),"")</f>
        <v/>
      </c>
      <c r="J690" s="105" t="str">
        <f>IF(HLOOKUP($BT690,Prisudvikling!$CC$7:$KP$63,J$3)&gt;0,HLOOKUP($BT690,Prisudvikling!$CC$7:$KP$63,J$3),"")</f>
        <v/>
      </c>
      <c r="K690" s="105" t="str">
        <f>IF(HLOOKUP($BT690,Prisudvikling!$CC$7:$KP$63,K$3)&gt;0,HLOOKUP($BT690,Prisudvikling!$CC$7:$KP$63,K$3),"")</f>
        <v/>
      </c>
      <c r="L690" s="105" t="str">
        <f>IF(HLOOKUP($BT690,Prisudvikling!$CC$7:$KP$63,L$3)&gt;0,HLOOKUP($BT690,Prisudvikling!$CC$7:$KP$63,L$3),"")</f>
        <v/>
      </c>
      <c r="M690" s="105" t="str">
        <f>IF(HLOOKUP($BT690,Prisudvikling!$CC$7:$KP$63,M$3)&gt;0,HLOOKUP($BT690,Prisudvikling!$CC$7:$KP$63,M$3),"")</f>
        <v/>
      </c>
      <c r="N690" s="105" t="str">
        <f>IF(HLOOKUP($BT690,Prisudvikling!$CC$7:$KP$63,N$3)&gt;0,HLOOKUP($BT690,Prisudvikling!$CC$7:$KP$63,N$3),"")</f>
        <v/>
      </c>
      <c r="O690" s="105" t="str">
        <f>IF(HLOOKUP($BT690,Prisudvikling!$CC$7:$KP$63,O$3)&gt;0,HLOOKUP($BT690,Prisudvikling!$CC$7:$KP$63,O$3),"")</f>
        <v/>
      </c>
      <c r="P690" s="105" t="str">
        <f>IF(HLOOKUP($BT690,Prisudvikling!$CC$7:$KP$63,P$3)&gt;0,HLOOKUP($BT690,Prisudvikling!$CC$7:$KP$63,P$3),"")</f>
        <v/>
      </c>
      <c r="Q690" s="105" t="str">
        <f>IF(HLOOKUP($BT690,Prisudvikling!$CC$7:$KP$63,Q$3)&gt;0,HLOOKUP($BT690,Prisudvikling!$CC$7:$KP$63,Q$3),"")</f>
        <v/>
      </c>
      <c r="R690" s="105" t="str">
        <f>IF(HLOOKUP($BT690,Prisudvikling!$CC$7:$KP$63,R$3)&gt;0,HLOOKUP($BT690,Prisudvikling!$CC$7:$KP$63,R$3),"")</f>
        <v/>
      </c>
      <c r="S690" s="105" t="str">
        <f>IF(HLOOKUP($BT690,Prisudvikling!$CC$7:$KP$63,S$3)&gt;0,HLOOKUP($BT690,Prisudvikling!$CC$7:$KP$63,S$3),"")</f>
        <v/>
      </c>
      <c r="T690" s="105" t="str">
        <f>IF(HLOOKUP($BT690,Prisudvikling!$CC$7:$KP$63,T$3)&gt;0,HLOOKUP($BT690,Prisudvikling!$CC$7:$KP$63,T$3),"")</f>
        <v/>
      </c>
      <c r="U690" s="105" t="str">
        <f>IF(HLOOKUP($BT690,Prisudvikling!$CC$7:$KP$63,U$3)&gt;0,HLOOKUP($BT690,Prisudvikling!$CC$7:$KP$63,U$3),"")</f>
        <v/>
      </c>
      <c r="V690" s="105" t="str">
        <f>IF(HLOOKUP($BT690,Prisudvikling!$CC$7:$KP$63,V$3)&gt;0,HLOOKUP($BT690,Prisudvikling!$CC$7:$KP$63,V$3),"")</f>
        <v/>
      </c>
      <c r="W690" s="105" t="str">
        <f>IF(HLOOKUP($BT690,Prisudvikling!$CC$7:$KP$63,W$3)&gt;0,HLOOKUP($BT690,Prisudvikling!$CC$7:$KP$63,W$3),"")</f>
        <v/>
      </c>
      <c r="X690" s="32" t="str">
        <f>IF(HLOOKUP($BT690,Prisudvikling!$CC$7:$KP$63,X$3)&gt;0,HLOOKUP($BT690,Prisudvikling!$CC$7:$KP$63,X$3),"")</f>
        <v/>
      </c>
      <c r="Y690" s="32" t="str">
        <f>IF(HLOOKUP($BT690,Prisudvikling!$CC$7:$KP$63,Y$3)&gt;0,HLOOKUP($BT690,Prisudvikling!$CC$7:$KP$63,Y$3),"")</f>
        <v/>
      </c>
      <c r="Z690" s="32" t="str">
        <f>IF(HLOOKUP($BT690,Prisudvikling!$CC$7:$KP$63,Z$3)&gt;0,HLOOKUP($BT690,Prisudvikling!$CC$7:$KP$63,Z$3),"")</f>
        <v/>
      </c>
      <c r="AA690" s="32" t="str">
        <f>IF(HLOOKUP($BT690,Prisudvikling!$CC$7:$KP$63,AA$3)&gt;0,HLOOKUP($BT690,Prisudvikling!$CC$7:$KP$63,AA$3),"")</f>
        <v/>
      </c>
      <c r="AB690" s="32" t="str">
        <f>IF(HLOOKUP($BT690,Prisudvikling!$CC$7:$KP$63,AB$3)&gt;0,HLOOKUP($BT690,Prisudvikling!$CC$7:$KP$63,AB$3),"")</f>
        <v/>
      </c>
      <c r="AC690" s="32" t="str">
        <f>IF(HLOOKUP($BT690,Prisudvikling!$CC$7:$KP$63,AC$3)&gt;0,HLOOKUP($BT690,Prisudvikling!$CC$7:$KP$63,AC$3),"")</f>
        <v/>
      </c>
      <c r="AD690" s="32" t="str">
        <f>IF(HLOOKUP($BT690,Prisudvikling!$CC$7:$KP$63,AD$3)&gt;0,HLOOKUP($BT690,Prisudvikling!$CC$7:$KP$63,AD$3),"")</f>
        <v/>
      </c>
      <c r="AE690" s="32" t="str">
        <f>IF(HLOOKUP($BT690,Prisudvikling!$CC$7:$KP$63,AE$3)&gt;0,HLOOKUP($BT690,Prisudvikling!$CC$7:$KP$63,AE$3),"")</f>
        <v/>
      </c>
      <c r="AF690" s="32" t="str">
        <f>IF(HLOOKUP($BT690,Prisudvikling!$CC$7:$KP$63,AF$3)&gt;0,HLOOKUP($BT690,Prisudvikling!$CC$7:$KP$63,AF$3),"")</f>
        <v xml:space="preserve"> </v>
      </c>
      <c r="AG690" s="32" t="str">
        <f>IF(HLOOKUP($BT690,Prisudvikling!$CC$7:$KP$63,AG$3)&gt;0,HLOOKUP($BT690,Prisudvikling!$CC$7:$KP$63,AG$3),"")</f>
        <v xml:space="preserve"> </v>
      </c>
      <c r="AH690" s="32" t="str">
        <f>IF(HLOOKUP($BT690,Prisudvikling!$CC$7:$KP$63,AH$3)&gt;0,HLOOKUP($BT690,Prisudvikling!$CC$7:$KP$63,AH$3),"")</f>
        <v xml:space="preserve"> </v>
      </c>
      <c r="AI690" s="32" t="str">
        <f>IF(HLOOKUP($BT690,Prisudvikling!$CC$7:$KP$63,AI$3)&gt;0,HLOOKUP($BT690,Prisudvikling!$CC$7:$KP$63,AI$3),"")</f>
        <v xml:space="preserve"> </v>
      </c>
      <c r="AJ690" s="32" t="str">
        <f>IF(HLOOKUP($BT690,Prisudvikling!$CC$7:$KP$63,AJ$3)&gt;0,HLOOKUP($BT690,Prisudvikling!$CC$7:$KP$63,AJ$3),"")</f>
        <v xml:space="preserve"> </v>
      </c>
      <c r="AK690" s="32" t="str">
        <f>IF(HLOOKUP($BT690,Prisudvikling!$CC$7:$KP$63,AK$3)&gt;0,HLOOKUP($BT690,Prisudvikling!$CC$7:$KP$63,AK$3),"")</f>
        <v xml:space="preserve"> </v>
      </c>
      <c r="AL690" s="32" t="str">
        <f>IF(HLOOKUP($BT690,Prisudvikling!$CC$7:$KP$63,AL$3)&gt;0,HLOOKUP($BT690,Prisudvikling!$CC$7:$KP$63,AL$3),"")</f>
        <v/>
      </c>
      <c r="AM690" s="32" t="str">
        <f>IF(HLOOKUP($BT690,Prisudvikling!$CC$7:$KP$63,AM$3)&gt;0,HLOOKUP($BT690,Prisudvikling!$CC$7:$KP$63,AM$3),"")</f>
        <v/>
      </c>
      <c r="AN690" s="113" t="str">
        <f>IF(HLOOKUP($BT690,Prisudvikling!$CC$7:$KP$63,AN$3)&gt;0,HLOOKUP($BT690,Prisudvikling!$CC$7:$KP$63,AN$3),"")</f>
        <v/>
      </c>
      <c r="AO690" s="113" t="str">
        <f>IF(HLOOKUP($BT690,Prisudvikling!$CC$7:$KP$63,AO$3)&gt;0,HLOOKUP($BT690,Prisudvikling!$CC$7:$KP$63,AO$3),"")</f>
        <v xml:space="preserve"> </v>
      </c>
      <c r="AP690" s="113" t="str">
        <f>IF(HLOOKUP($BT690,Prisudvikling!$CC$7:$KP$63,AP$3)&gt;0,HLOOKUP($BT690,Prisudvikling!$CC$7:$KP$63,AP$3),"")</f>
        <v/>
      </c>
      <c r="AQ690" s="113" t="str">
        <f>IF(HLOOKUP($BT690,Prisudvikling!$CC$7:$KP$63,AQ$3)&gt;0,HLOOKUP($BT690,Prisudvikling!$CC$7:$KP$63,AQ$3),"")</f>
        <v/>
      </c>
      <c r="AR690" s="113" t="str">
        <f>IF(HLOOKUP($BT690,Prisudvikling!$CC$7:$KP$63,AR$3)&gt;0,HLOOKUP($BT690,Prisudvikling!$CC$7:$KP$63,AR$3),"")</f>
        <v xml:space="preserve"> </v>
      </c>
      <c r="AS690" s="113" t="str">
        <f>IF(HLOOKUP($BT690,Prisudvikling!$CC$7:$KP$63,AS$3)&gt;0,HLOOKUP($BT690,Prisudvikling!$CC$7:$KP$63,AS$3),"")</f>
        <v/>
      </c>
      <c r="AT690" s="113" t="str">
        <f>IF(HLOOKUP($BT690,Prisudvikling!$CC$7:$KP$63,AT$3)&gt;0,HLOOKUP($BT690,Prisudvikling!$CC$7:$KP$63,AT$3),"")</f>
        <v/>
      </c>
      <c r="AU690" s="113" t="str">
        <f>IF(HLOOKUP($BT690,Prisudvikling!$CC$7:$KP$63,AU$3)&gt;0,HLOOKUP($BT690,Prisudvikling!$CC$7:$KP$63,AU$3),"")</f>
        <v xml:space="preserve"> </v>
      </c>
      <c r="AV690" s="113" t="str">
        <f>IF(HLOOKUP($BT690,Prisudvikling!$CC$7:$KP$63,AV$3)&gt;0,HLOOKUP($BT690,Prisudvikling!$CC$7:$KP$63,AV$3),"")</f>
        <v/>
      </c>
      <c r="AW690" s="113" t="str">
        <f>IF(HLOOKUP($BT690,Prisudvikling!$CC$7:$KP$63,AW$3)&gt;0,HLOOKUP($BT690,Prisudvikling!$CC$7:$KP$63,AW$3),"")</f>
        <v/>
      </c>
      <c r="AX690" s="113" t="str">
        <f>IF(HLOOKUP($BT690,Prisudvikling!$CC$7:$KP$63,AX$3)&gt;0,HLOOKUP($BT690,Prisudvikling!$CC$7:$KP$63,AX$3),"")</f>
        <v xml:space="preserve"> </v>
      </c>
      <c r="BT690">
        <f t="shared" si="35"/>
        <v>367</v>
      </c>
    </row>
    <row r="691" spans="1:72" x14ac:dyDescent="0.2">
      <c r="A691" s="82">
        <f>IF(HLOOKUP($BT691,Prisudvikling!$CC$7:$KP$63,D$3)&gt;0,YEAR(C691),0)</f>
        <v>0</v>
      </c>
      <c r="B691" s="82">
        <f>IF(HLOOKUP($BT691,Prisudvikling!$CC$7:$KP$63,D$3)&gt;0,MONTH(C691),0)</f>
        <v>0</v>
      </c>
      <c r="C691" s="65" t="str">
        <f>IF(HLOOKUP($BT691,Prisudvikling!$CC$7:$KP$63,D$3)&gt;0,HLOOKUP($BT691,Prisudvikling!$CC$7:$KP$63,C$3),"")</f>
        <v/>
      </c>
      <c r="D691" s="105" t="str">
        <f>IF(HLOOKUP($BT691,Prisudvikling!$CC$7:$KP$63,D$3)&gt;0,HLOOKUP($BT691,Prisudvikling!$CC$7:$KP$63,D$3),"")</f>
        <v/>
      </c>
      <c r="E691" s="105" t="str">
        <f>IF(HLOOKUP($BT691,Prisudvikling!$CC$7:$KP$63,E$3)&gt;0,HLOOKUP($BT691,Prisudvikling!$CC$7:$KP$63,E$3),"")</f>
        <v/>
      </c>
      <c r="F691" s="105" t="str">
        <f>IF(HLOOKUP($BT691,Prisudvikling!$CC$7:$KP$63,F$3)&gt;0,HLOOKUP($BT691,Prisudvikling!$CC$7:$KP$63,F$3),"")</f>
        <v/>
      </c>
      <c r="G691" s="105" t="str">
        <f>IF(HLOOKUP($BT691,Prisudvikling!$CC$7:$KP$63,G$3)&gt;0,HLOOKUP($BT691,Prisudvikling!$CC$7:$KP$63,G$3),"")</f>
        <v/>
      </c>
      <c r="H691" s="105" t="str">
        <f>IF(HLOOKUP($BT691,Prisudvikling!$CC$7:$KP$63,H$3)&gt;0,HLOOKUP($BT691,Prisudvikling!$CC$7:$KP$63,H$3),"")</f>
        <v/>
      </c>
      <c r="I691" s="105" t="str">
        <f>IF(HLOOKUP($BT691,Prisudvikling!$CC$7:$KP$63,I$3)&gt;0,HLOOKUP($BT691,Prisudvikling!$CC$7:$KP$63,I$3),"")</f>
        <v/>
      </c>
      <c r="J691" s="105" t="str">
        <f>IF(HLOOKUP($BT691,Prisudvikling!$CC$7:$KP$63,J$3)&gt;0,HLOOKUP($BT691,Prisudvikling!$CC$7:$KP$63,J$3),"")</f>
        <v/>
      </c>
      <c r="K691" s="105" t="str">
        <f>IF(HLOOKUP($BT691,Prisudvikling!$CC$7:$KP$63,K$3)&gt;0,HLOOKUP($BT691,Prisudvikling!$CC$7:$KP$63,K$3),"")</f>
        <v/>
      </c>
      <c r="L691" s="105" t="str">
        <f>IF(HLOOKUP($BT691,Prisudvikling!$CC$7:$KP$63,L$3)&gt;0,HLOOKUP($BT691,Prisudvikling!$CC$7:$KP$63,L$3),"")</f>
        <v/>
      </c>
      <c r="M691" s="105" t="str">
        <f>IF(HLOOKUP($BT691,Prisudvikling!$CC$7:$KP$63,M$3)&gt;0,HLOOKUP($BT691,Prisudvikling!$CC$7:$KP$63,M$3),"")</f>
        <v/>
      </c>
      <c r="N691" s="105" t="str">
        <f>IF(HLOOKUP($BT691,Prisudvikling!$CC$7:$KP$63,N$3)&gt;0,HLOOKUP($BT691,Prisudvikling!$CC$7:$KP$63,N$3),"")</f>
        <v/>
      </c>
      <c r="O691" s="105" t="str">
        <f>IF(HLOOKUP($BT691,Prisudvikling!$CC$7:$KP$63,O$3)&gt;0,HLOOKUP($BT691,Prisudvikling!$CC$7:$KP$63,O$3),"")</f>
        <v/>
      </c>
      <c r="P691" s="105" t="str">
        <f>IF(HLOOKUP($BT691,Prisudvikling!$CC$7:$KP$63,P$3)&gt;0,HLOOKUP($BT691,Prisudvikling!$CC$7:$KP$63,P$3),"")</f>
        <v/>
      </c>
      <c r="Q691" s="105" t="str">
        <f>IF(HLOOKUP($BT691,Prisudvikling!$CC$7:$KP$63,Q$3)&gt;0,HLOOKUP($BT691,Prisudvikling!$CC$7:$KP$63,Q$3),"")</f>
        <v/>
      </c>
      <c r="R691" s="105" t="str">
        <f>IF(HLOOKUP($BT691,Prisudvikling!$CC$7:$KP$63,R$3)&gt;0,HLOOKUP($BT691,Prisudvikling!$CC$7:$KP$63,R$3),"")</f>
        <v/>
      </c>
      <c r="S691" s="105" t="str">
        <f>IF(HLOOKUP($BT691,Prisudvikling!$CC$7:$KP$63,S$3)&gt;0,HLOOKUP($BT691,Prisudvikling!$CC$7:$KP$63,S$3),"")</f>
        <v/>
      </c>
      <c r="T691" s="105" t="str">
        <f>IF(HLOOKUP($BT691,Prisudvikling!$CC$7:$KP$63,T$3)&gt;0,HLOOKUP($BT691,Prisudvikling!$CC$7:$KP$63,T$3),"")</f>
        <v/>
      </c>
      <c r="U691" s="105" t="str">
        <f>IF(HLOOKUP($BT691,Prisudvikling!$CC$7:$KP$63,U$3)&gt;0,HLOOKUP($BT691,Prisudvikling!$CC$7:$KP$63,U$3),"")</f>
        <v/>
      </c>
      <c r="V691" s="105" t="str">
        <f>IF(HLOOKUP($BT691,Prisudvikling!$CC$7:$KP$63,V$3)&gt;0,HLOOKUP($BT691,Prisudvikling!$CC$7:$KP$63,V$3),"")</f>
        <v/>
      </c>
      <c r="W691" s="105" t="str">
        <f>IF(HLOOKUP($BT691,Prisudvikling!$CC$7:$KP$63,W$3)&gt;0,HLOOKUP($BT691,Prisudvikling!$CC$7:$KP$63,W$3),"")</f>
        <v/>
      </c>
      <c r="X691" s="32" t="str">
        <f>IF(HLOOKUP($BT691,Prisudvikling!$CC$7:$KP$63,X$3)&gt;0,HLOOKUP($BT691,Prisudvikling!$CC$7:$KP$63,X$3),"")</f>
        <v/>
      </c>
      <c r="Y691" s="32" t="str">
        <f>IF(HLOOKUP($BT691,Prisudvikling!$CC$7:$KP$63,Y$3)&gt;0,HLOOKUP($BT691,Prisudvikling!$CC$7:$KP$63,Y$3),"")</f>
        <v/>
      </c>
      <c r="Z691" s="32" t="str">
        <f>IF(HLOOKUP($BT691,Prisudvikling!$CC$7:$KP$63,Z$3)&gt;0,HLOOKUP($BT691,Prisudvikling!$CC$7:$KP$63,Z$3),"")</f>
        <v/>
      </c>
      <c r="AA691" s="32" t="str">
        <f>IF(HLOOKUP($BT691,Prisudvikling!$CC$7:$KP$63,AA$3)&gt;0,HLOOKUP($BT691,Prisudvikling!$CC$7:$KP$63,AA$3),"")</f>
        <v/>
      </c>
      <c r="AB691" s="32" t="str">
        <f>IF(HLOOKUP($BT691,Prisudvikling!$CC$7:$KP$63,AB$3)&gt;0,HLOOKUP($BT691,Prisudvikling!$CC$7:$KP$63,AB$3),"")</f>
        <v/>
      </c>
      <c r="AC691" s="32" t="str">
        <f>IF(HLOOKUP($BT691,Prisudvikling!$CC$7:$KP$63,AC$3)&gt;0,HLOOKUP($BT691,Prisudvikling!$CC$7:$KP$63,AC$3),"")</f>
        <v/>
      </c>
      <c r="AD691" s="32" t="str">
        <f>IF(HLOOKUP($BT691,Prisudvikling!$CC$7:$KP$63,AD$3)&gt;0,HLOOKUP($BT691,Prisudvikling!$CC$7:$KP$63,AD$3),"")</f>
        <v/>
      </c>
      <c r="AE691" s="32" t="str">
        <f>IF(HLOOKUP($BT691,Prisudvikling!$CC$7:$KP$63,AE$3)&gt;0,HLOOKUP($BT691,Prisudvikling!$CC$7:$KP$63,AE$3),"")</f>
        <v/>
      </c>
      <c r="AF691" s="32" t="str">
        <f>IF(HLOOKUP($BT691,Prisudvikling!$CC$7:$KP$63,AF$3)&gt;0,HLOOKUP($BT691,Prisudvikling!$CC$7:$KP$63,AF$3),"")</f>
        <v xml:space="preserve"> </v>
      </c>
      <c r="AG691" s="32" t="str">
        <f>IF(HLOOKUP($BT691,Prisudvikling!$CC$7:$KP$63,AG$3)&gt;0,HLOOKUP($BT691,Prisudvikling!$CC$7:$KP$63,AG$3),"")</f>
        <v xml:space="preserve"> </v>
      </c>
      <c r="AH691" s="32" t="str">
        <f>IF(HLOOKUP($BT691,Prisudvikling!$CC$7:$KP$63,AH$3)&gt;0,HLOOKUP($BT691,Prisudvikling!$CC$7:$KP$63,AH$3),"")</f>
        <v xml:space="preserve"> </v>
      </c>
      <c r="AI691" s="32" t="str">
        <f>IF(HLOOKUP($BT691,Prisudvikling!$CC$7:$KP$63,AI$3)&gt;0,HLOOKUP($BT691,Prisudvikling!$CC$7:$KP$63,AI$3),"")</f>
        <v xml:space="preserve"> </v>
      </c>
      <c r="AJ691" s="32" t="str">
        <f>IF(HLOOKUP($BT691,Prisudvikling!$CC$7:$KP$63,AJ$3)&gt;0,HLOOKUP($BT691,Prisudvikling!$CC$7:$KP$63,AJ$3),"")</f>
        <v xml:space="preserve"> </v>
      </c>
      <c r="AK691" s="32" t="str">
        <f>IF(HLOOKUP($BT691,Prisudvikling!$CC$7:$KP$63,AK$3)&gt;0,HLOOKUP($BT691,Prisudvikling!$CC$7:$KP$63,AK$3),"")</f>
        <v xml:space="preserve"> </v>
      </c>
      <c r="AL691" s="32" t="str">
        <f>IF(HLOOKUP($BT691,Prisudvikling!$CC$7:$KP$63,AL$3)&gt;0,HLOOKUP($BT691,Prisudvikling!$CC$7:$KP$63,AL$3),"")</f>
        <v/>
      </c>
      <c r="AM691" s="32" t="str">
        <f>IF(HLOOKUP($BT691,Prisudvikling!$CC$7:$KP$63,AM$3)&gt;0,HLOOKUP($BT691,Prisudvikling!$CC$7:$KP$63,AM$3),"")</f>
        <v/>
      </c>
      <c r="AN691" s="113" t="str">
        <f>IF(HLOOKUP($BT691,Prisudvikling!$CC$7:$KP$63,AN$3)&gt;0,HLOOKUP($BT691,Prisudvikling!$CC$7:$KP$63,AN$3),"")</f>
        <v/>
      </c>
      <c r="AO691" s="113" t="str">
        <f>IF(HLOOKUP($BT691,Prisudvikling!$CC$7:$KP$63,AO$3)&gt;0,HLOOKUP($BT691,Prisudvikling!$CC$7:$KP$63,AO$3),"")</f>
        <v xml:space="preserve"> </v>
      </c>
      <c r="AP691" s="113" t="str">
        <f>IF(HLOOKUP($BT691,Prisudvikling!$CC$7:$KP$63,AP$3)&gt;0,HLOOKUP($BT691,Prisudvikling!$CC$7:$KP$63,AP$3),"")</f>
        <v/>
      </c>
      <c r="AQ691" s="113" t="str">
        <f>IF(HLOOKUP($BT691,Prisudvikling!$CC$7:$KP$63,AQ$3)&gt;0,HLOOKUP($BT691,Prisudvikling!$CC$7:$KP$63,AQ$3),"")</f>
        <v/>
      </c>
      <c r="AR691" s="113" t="str">
        <f>IF(HLOOKUP($BT691,Prisudvikling!$CC$7:$KP$63,AR$3)&gt;0,HLOOKUP($BT691,Prisudvikling!$CC$7:$KP$63,AR$3),"")</f>
        <v xml:space="preserve"> </v>
      </c>
      <c r="AS691" s="113" t="str">
        <f>IF(HLOOKUP($BT691,Prisudvikling!$CC$7:$KP$63,AS$3)&gt;0,HLOOKUP($BT691,Prisudvikling!$CC$7:$KP$63,AS$3),"")</f>
        <v/>
      </c>
      <c r="AT691" s="113" t="str">
        <f>IF(HLOOKUP($BT691,Prisudvikling!$CC$7:$KP$63,AT$3)&gt;0,HLOOKUP($BT691,Prisudvikling!$CC$7:$KP$63,AT$3),"")</f>
        <v/>
      </c>
      <c r="AU691" s="113" t="str">
        <f>IF(HLOOKUP($BT691,Prisudvikling!$CC$7:$KP$63,AU$3)&gt;0,HLOOKUP($BT691,Prisudvikling!$CC$7:$KP$63,AU$3),"")</f>
        <v xml:space="preserve"> </v>
      </c>
      <c r="AV691" s="113" t="str">
        <f>IF(HLOOKUP($BT691,Prisudvikling!$CC$7:$KP$63,AV$3)&gt;0,HLOOKUP($BT691,Prisudvikling!$CC$7:$KP$63,AV$3),"")</f>
        <v/>
      </c>
      <c r="AW691" s="113" t="str">
        <f>IF(HLOOKUP($BT691,Prisudvikling!$CC$7:$KP$63,AW$3)&gt;0,HLOOKUP($BT691,Prisudvikling!$CC$7:$KP$63,AW$3),"")</f>
        <v/>
      </c>
      <c r="AX691" s="113" t="str">
        <f>IF(HLOOKUP($BT691,Prisudvikling!$CC$7:$KP$63,AX$3)&gt;0,HLOOKUP($BT691,Prisudvikling!$CC$7:$KP$63,AX$3),"")</f>
        <v xml:space="preserve"> </v>
      </c>
      <c r="BT691">
        <f t="shared" si="35"/>
        <v>368</v>
      </c>
    </row>
    <row r="692" spans="1:72" x14ac:dyDescent="0.2">
      <c r="A692" s="82">
        <f>IF(HLOOKUP($BT692,Prisudvikling!$CC$7:$KP$63,D$3)&gt;0,YEAR(C692),0)</f>
        <v>0</v>
      </c>
      <c r="B692" s="82">
        <f>IF(HLOOKUP($BT692,Prisudvikling!$CC$7:$KP$63,D$3)&gt;0,MONTH(C692),0)</f>
        <v>0</v>
      </c>
      <c r="C692" s="65" t="str">
        <f>IF(HLOOKUP($BT692,Prisudvikling!$CC$7:$KP$63,D$3)&gt;0,HLOOKUP($BT692,Prisudvikling!$CC$7:$KP$63,C$3),"")</f>
        <v/>
      </c>
      <c r="D692" s="105" t="str">
        <f>IF(HLOOKUP($BT692,Prisudvikling!$CC$7:$KP$63,D$3)&gt;0,HLOOKUP($BT692,Prisudvikling!$CC$7:$KP$63,D$3),"")</f>
        <v/>
      </c>
      <c r="E692" s="105" t="str">
        <f>IF(HLOOKUP($BT692,Prisudvikling!$CC$7:$KP$63,E$3)&gt;0,HLOOKUP($BT692,Prisudvikling!$CC$7:$KP$63,E$3),"")</f>
        <v/>
      </c>
      <c r="F692" s="105" t="str">
        <f>IF(HLOOKUP($BT692,Prisudvikling!$CC$7:$KP$63,F$3)&gt;0,HLOOKUP($BT692,Prisudvikling!$CC$7:$KP$63,F$3),"")</f>
        <v/>
      </c>
      <c r="G692" s="105" t="str">
        <f>IF(HLOOKUP($BT692,Prisudvikling!$CC$7:$KP$63,G$3)&gt;0,HLOOKUP($BT692,Prisudvikling!$CC$7:$KP$63,G$3),"")</f>
        <v/>
      </c>
      <c r="H692" s="105" t="str">
        <f>IF(HLOOKUP($BT692,Prisudvikling!$CC$7:$KP$63,H$3)&gt;0,HLOOKUP($BT692,Prisudvikling!$CC$7:$KP$63,H$3),"")</f>
        <v/>
      </c>
      <c r="I692" s="105" t="str">
        <f>IF(HLOOKUP($BT692,Prisudvikling!$CC$7:$KP$63,I$3)&gt;0,HLOOKUP($BT692,Prisudvikling!$CC$7:$KP$63,I$3),"")</f>
        <v/>
      </c>
      <c r="J692" s="105" t="str">
        <f>IF(HLOOKUP($BT692,Prisudvikling!$CC$7:$KP$63,J$3)&gt;0,HLOOKUP($BT692,Prisudvikling!$CC$7:$KP$63,J$3),"")</f>
        <v/>
      </c>
      <c r="K692" s="105" t="str">
        <f>IF(HLOOKUP($BT692,Prisudvikling!$CC$7:$KP$63,K$3)&gt;0,HLOOKUP($BT692,Prisudvikling!$CC$7:$KP$63,K$3),"")</f>
        <v/>
      </c>
      <c r="L692" s="105" t="str">
        <f>IF(HLOOKUP($BT692,Prisudvikling!$CC$7:$KP$63,L$3)&gt;0,HLOOKUP($BT692,Prisudvikling!$CC$7:$KP$63,L$3),"")</f>
        <v/>
      </c>
      <c r="M692" s="105" t="str">
        <f>IF(HLOOKUP($BT692,Prisudvikling!$CC$7:$KP$63,M$3)&gt;0,HLOOKUP($BT692,Prisudvikling!$CC$7:$KP$63,M$3),"")</f>
        <v/>
      </c>
      <c r="N692" s="105" t="str">
        <f>IF(HLOOKUP($BT692,Prisudvikling!$CC$7:$KP$63,N$3)&gt;0,HLOOKUP($BT692,Prisudvikling!$CC$7:$KP$63,N$3),"")</f>
        <v/>
      </c>
      <c r="O692" s="105" t="str">
        <f>IF(HLOOKUP($BT692,Prisudvikling!$CC$7:$KP$63,O$3)&gt;0,HLOOKUP($BT692,Prisudvikling!$CC$7:$KP$63,O$3),"")</f>
        <v/>
      </c>
      <c r="P692" s="105" t="str">
        <f>IF(HLOOKUP($BT692,Prisudvikling!$CC$7:$KP$63,P$3)&gt;0,HLOOKUP($BT692,Prisudvikling!$CC$7:$KP$63,P$3),"")</f>
        <v/>
      </c>
      <c r="Q692" s="105" t="str">
        <f>IF(HLOOKUP($BT692,Prisudvikling!$CC$7:$KP$63,Q$3)&gt;0,HLOOKUP($BT692,Prisudvikling!$CC$7:$KP$63,Q$3),"")</f>
        <v/>
      </c>
      <c r="R692" s="105" t="str">
        <f>IF(HLOOKUP($BT692,Prisudvikling!$CC$7:$KP$63,R$3)&gt;0,HLOOKUP($BT692,Prisudvikling!$CC$7:$KP$63,R$3),"")</f>
        <v/>
      </c>
      <c r="S692" s="105" t="str">
        <f>IF(HLOOKUP($BT692,Prisudvikling!$CC$7:$KP$63,S$3)&gt;0,HLOOKUP($BT692,Prisudvikling!$CC$7:$KP$63,S$3),"")</f>
        <v/>
      </c>
      <c r="T692" s="105" t="str">
        <f>IF(HLOOKUP($BT692,Prisudvikling!$CC$7:$KP$63,T$3)&gt;0,HLOOKUP($BT692,Prisudvikling!$CC$7:$KP$63,T$3),"")</f>
        <v/>
      </c>
      <c r="U692" s="105" t="str">
        <f>IF(HLOOKUP($BT692,Prisudvikling!$CC$7:$KP$63,U$3)&gt;0,HLOOKUP($BT692,Prisudvikling!$CC$7:$KP$63,U$3),"")</f>
        <v/>
      </c>
      <c r="V692" s="105" t="str">
        <f>IF(HLOOKUP($BT692,Prisudvikling!$CC$7:$KP$63,V$3)&gt;0,HLOOKUP($BT692,Prisudvikling!$CC$7:$KP$63,V$3),"")</f>
        <v/>
      </c>
      <c r="W692" s="105" t="str">
        <f>IF(HLOOKUP($BT692,Prisudvikling!$CC$7:$KP$63,W$3)&gt;0,HLOOKUP($BT692,Prisudvikling!$CC$7:$KP$63,W$3),"")</f>
        <v/>
      </c>
      <c r="X692" s="32" t="str">
        <f>IF(HLOOKUP($BT692,Prisudvikling!$CC$7:$KP$63,X$3)&gt;0,HLOOKUP($BT692,Prisudvikling!$CC$7:$KP$63,X$3),"")</f>
        <v/>
      </c>
      <c r="Y692" s="32" t="str">
        <f>IF(HLOOKUP($BT692,Prisudvikling!$CC$7:$KP$63,Y$3)&gt;0,HLOOKUP($BT692,Prisudvikling!$CC$7:$KP$63,Y$3),"")</f>
        <v/>
      </c>
      <c r="Z692" s="32" t="str">
        <f>IF(HLOOKUP($BT692,Prisudvikling!$CC$7:$KP$63,Z$3)&gt;0,HLOOKUP($BT692,Prisudvikling!$CC$7:$KP$63,Z$3),"")</f>
        <v/>
      </c>
      <c r="AA692" s="32" t="str">
        <f>IF(HLOOKUP($BT692,Prisudvikling!$CC$7:$KP$63,AA$3)&gt;0,HLOOKUP($BT692,Prisudvikling!$CC$7:$KP$63,AA$3),"")</f>
        <v/>
      </c>
      <c r="AB692" s="32" t="str">
        <f>IF(HLOOKUP($BT692,Prisudvikling!$CC$7:$KP$63,AB$3)&gt;0,HLOOKUP($BT692,Prisudvikling!$CC$7:$KP$63,AB$3),"")</f>
        <v/>
      </c>
      <c r="AC692" s="32" t="str">
        <f>IF(HLOOKUP($BT692,Prisudvikling!$CC$7:$KP$63,AC$3)&gt;0,HLOOKUP($BT692,Prisudvikling!$CC$7:$KP$63,AC$3),"")</f>
        <v/>
      </c>
      <c r="AD692" s="32" t="str">
        <f>IF(HLOOKUP($BT692,Prisudvikling!$CC$7:$KP$63,AD$3)&gt;0,HLOOKUP($BT692,Prisudvikling!$CC$7:$KP$63,AD$3),"")</f>
        <v/>
      </c>
      <c r="AE692" s="32" t="str">
        <f>IF(HLOOKUP($BT692,Prisudvikling!$CC$7:$KP$63,AE$3)&gt;0,HLOOKUP($BT692,Prisudvikling!$CC$7:$KP$63,AE$3),"")</f>
        <v/>
      </c>
      <c r="AF692" s="32" t="str">
        <f>IF(HLOOKUP($BT692,Prisudvikling!$CC$7:$KP$63,AF$3)&gt;0,HLOOKUP($BT692,Prisudvikling!$CC$7:$KP$63,AF$3),"")</f>
        <v xml:space="preserve"> </v>
      </c>
      <c r="AG692" s="32" t="str">
        <f>IF(HLOOKUP($BT692,Prisudvikling!$CC$7:$KP$63,AG$3)&gt;0,HLOOKUP($BT692,Prisudvikling!$CC$7:$KP$63,AG$3),"")</f>
        <v xml:space="preserve"> </v>
      </c>
      <c r="AH692" s="32" t="str">
        <f>IF(HLOOKUP($BT692,Prisudvikling!$CC$7:$KP$63,AH$3)&gt;0,HLOOKUP($BT692,Prisudvikling!$CC$7:$KP$63,AH$3),"")</f>
        <v xml:space="preserve"> </v>
      </c>
      <c r="AI692" s="32" t="str">
        <f>IF(HLOOKUP($BT692,Prisudvikling!$CC$7:$KP$63,AI$3)&gt;0,HLOOKUP($BT692,Prisudvikling!$CC$7:$KP$63,AI$3),"")</f>
        <v xml:space="preserve"> </v>
      </c>
      <c r="AJ692" s="32" t="str">
        <f>IF(HLOOKUP($BT692,Prisudvikling!$CC$7:$KP$63,AJ$3)&gt;0,HLOOKUP($BT692,Prisudvikling!$CC$7:$KP$63,AJ$3),"")</f>
        <v xml:space="preserve"> </v>
      </c>
      <c r="AK692" s="32" t="str">
        <f>IF(HLOOKUP($BT692,Prisudvikling!$CC$7:$KP$63,AK$3)&gt;0,HLOOKUP($BT692,Prisudvikling!$CC$7:$KP$63,AK$3),"")</f>
        <v xml:space="preserve"> </v>
      </c>
      <c r="AL692" s="32" t="str">
        <f>IF(HLOOKUP($BT692,Prisudvikling!$CC$7:$KP$63,AL$3)&gt;0,HLOOKUP($BT692,Prisudvikling!$CC$7:$KP$63,AL$3),"")</f>
        <v/>
      </c>
      <c r="AM692" s="32" t="str">
        <f>IF(HLOOKUP($BT692,Prisudvikling!$CC$7:$KP$63,AM$3)&gt;0,HLOOKUP($BT692,Prisudvikling!$CC$7:$KP$63,AM$3),"")</f>
        <v/>
      </c>
      <c r="AN692" s="113" t="str">
        <f>IF(HLOOKUP($BT692,Prisudvikling!$CC$7:$KP$63,AN$3)&gt;0,HLOOKUP($BT692,Prisudvikling!$CC$7:$KP$63,AN$3),"")</f>
        <v/>
      </c>
      <c r="AO692" s="113" t="str">
        <f>IF(HLOOKUP($BT692,Prisudvikling!$CC$7:$KP$63,AO$3)&gt;0,HLOOKUP($BT692,Prisudvikling!$CC$7:$KP$63,AO$3),"")</f>
        <v xml:space="preserve"> </v>
      </c>
      <c r="AP692" s="113" t="str">
        <f>IF(HLOOKUP($BT692,Prisudvikling!$CC$7:$KP$63,AP$3)&gt;0,HLOOKUP($BT692,Prisudvikling!$CC$7:$KP$63,AP$3),"")</f>
        <v/>
      </c>
      <c r="AQ692" s="113" t="str">
        <f>IF(HLOOKUP($BT692,Prisudvikling!$CC$7:$KP$63,AQ$3)&gt;0,HLOOKUP($BT692,Prisudvikling!$CC$7:$KP$63,AQ$3),"")</f>
        <v/>
      </c>
      <c r="AR692" s="113" t="str">
        <f>IF(HLOOKUP($BT692,Prisudvikling!$CC$7:$KP$63,AR$3)&gt;0,HLOOKUP($BT692,Prisudvikling!$CC$7:$KP$63,AR$3),"")</f>
        <v xml:space="preserve"> </v>
      </c>
      <c r="AS692" s="113" t="str">
        <f>IF(HLOOKUP($BT692,Prisudvikling!$CC$7:$KP$63,AS$3)&gt;0,HLOOKUP($BT692,Prisudvikling!$CC$7:$KP$63,AS$3),"")</f>
        <v/>
      </c>
      <c r="AT692" s="113" t="str">
        <f>IF(HLOOKUP($BT692,Prisudvikling!$CC$7:$KP$63,AT$3)&gt;0,HLOOKUP($BT692,Prisudvikling!$CC$7:$KP$63,AT$3),"")</f>
        <v/>
      </c>
      <c r="AU692" s="113" t="str">
        <f>IF(HLOOKUP($BT692,Prisudvikling!$CC$7:$KP$63,AU$3)&gt;0,HLOOKUP($BT692,Prisudvikling!$CC$7:$KP$63,AU$3),"")</f>
        <v xml:space="preserve"> </v>
      </c>
      <c r="AV692" s="113" t="str">
        <f>IF(HLOOKUP($BT692,Prisudvikling!$CC$7:$KP$63,AV$3)&gt;0,HLOOKUP($BT692,Prisudvikling!$CC$7:$KP$63,AV$3),"")</f>
        <v/>
      </c>
      <c r="AW692" s="113" t="str">
        <f>IF(HLOOKUP($BT692,Prisudvikling!$CC$7:$KP$63,AW$3)&gt;0,HLOOKUP($BT692,Prisudvikling!$CC$7:$KP$63,AW$3),"")</f>
        <v/>
      </c>
      <c r="AX692" s="113" t="str">
        <f>IF(HLOOKUP($BT692,Prisudvikling!$CC$7:$KP$63,AX$3)&gt;0,HLOOKUP($BT692,Prisudvikling!$CC$7:$KP$63,AX$3),"")</f>
        <v xml:space="preserve"> </v>
      </c>
      <c r="BT692">
        <f t="shared" si="35"/>
        <v>369</v>
      </c>
    </row>
    <row r="693" spans="1:72" x14ac:dyDescent="0.2">
      <c r="A693" s="82">
        <f>IF(HLOOKUP($BT693,Prisudvikling!$CC$7:$KP$63,D$3)&gt;0,YEAR(C693),0)</f>
        <v>0</v>
      </c>
      <c r="B693" s="82">
        <f>IF(HLOOKUP($BT693,Prisudvikling!$CC$7:$KP$63,D$3)&gt;0,MONTH(C693),0)</f>
        <v>0</v>
      </c>
      <c r="C693" s="65" t="str">
        <f>IF(HLOOKUP($BT693,Prisudvikling!$CC$7:$KP$63,D$3)&gt;0,HLOOKUP($BT693,Prisudvikling!$CC$7:$KP$63,C$3),"")</f>
        <v/>
      </c>
      <c r="D693" s="105" t="str">
        <f>IF(HLOOKUP($BT693,Prisudvikling!$CC$7:$KP$63,D$3)&gt;0,HLOOKUP($BT693,Prisudvikling!$CC$7:$KP$63,D$3),"")</f>
        <v/>
      </c>
      <c r="E693" s="105" t="str">
        <f>IF(HLOOKUP($BT693,Prisudvikling!$CC$7:$KP$63,E$3)&gt;0,HLOOKUP($BT693,Prisudvikling!$CC$7:$KP$63,E$3),"")</f>
        <v/>
      </c>
      <c r="F693" s="105" t="str">
        <f>IF(HLOOKUP($BT693,Prisudvikling!$CC$7:$KP$63,F$3)&gt;0,HLOOKUP($BT693,Prisudvikling!$CC$7:$KP$63,F$3),"")</f>
        <v/>
      </c>
      <c r="G693" s="105" t="str">
        <f>IF(HLOOKUP($BT693,Prisudvikling!$CC$7:$KP$63,G$3)&gt;0,HLOOKUP($BT693,Prisudvikling!$CC$7:$KP$63,G$3),"")</f>
        <v/>
      </c>
      <c r="H693" s="105" t="str">
        <f>IF(HLOOKUP($BT693,Prisudvikling!$CC$7:$KP$63,H$3)&gt;0,HLOOKUP($BT693,Prisudvikling!$CC$7:$KP$63,H$3),"")</f>
        <v/>
      </c>
      <c r="I693" s="105" t="str">
        <f>IF(HLOOKUP($BT693,Prisudvikling!$CC$7:$KP$63,I$3)&gt;0,HLOOKUP($BT693,Prisudvikling!$CC$7:$KP$63,I$3),"")</f>
        <v/>
      </c>
      <c r="J693" s="105" t="str">
        <f>IF(HLOOKUP($BT693,Prisudvikling!$CC$7:$KP$63,J$3)&gt;0,HLOOKUP($BT693,Prisudvikling!$CC$7:$KP$63,J$3),"")</f>
        <v/>
      </c>
      <c r="K693" s="105" t="str">
        <f>IF(HLOOKUP($BT693,Prisudvikling!$CC$7:$KP$63,K$3)&gt;0,HLOOKUP($BT693,Prisudvikling!$CC$7:$KP$63,K$3),"")</f>
        <v/>
      </c>
      <c r="L693" s="105" t="str">
        <f>IF(HLOOKUP($BT693,Prisudvikling!$CC$7:$KP$63,L$3)&gt;0,HLOOKUP($BT693,Prisudvikling!$CC$7:$KP$63,L$3),"")</f>
        <v/>
      </c>
      <c r="M693" s="105" t="str">
        <f>IF(HLOOKUP($BT693,Prisudvikling!$CC$7:$KP$63,M$3)&gt;0,HLOOKUP($BT693,Prisudvikling!$CC$7:$KP$63,M$3),"")</f>
        <v/>
      </c>
      <c r="N693" s="105" t="str">
        <f>IF(HLOOKUP($BT693,Prisudvikling!$CC$7:$KP$63,N$3)&gt;0,HLOOKUP($BT693,Prisudvikling!$CC$7:$KP$63,N$3),"")</f>
        <v/>
      </c>
      <c r="O693" s="105" t="str">
        <f>IF(HLOOKUP($BT693,Prisudvikling!$CC$7:$KP$63,O$3)&gt;0,HLOOKUP($BT693,Prisudvikling!$CC$7:$KP$63,O$3),"")</f>
        <v/>
      </c>
      <c r="P693" s="105" t="str">
        <f>IF(HLOOKUP($BT693,Prisudvikling!$CC$7:$KP$63,P$3)&gt;0,HLOOKUP($BT693,Prisudvikling!$CC$7:$KP$63,P$3),"")</f>
        <v/>
      </c>
      <c r="Q693" s="105" t="str">
        <f>IF(HLOOKUP($BT693,Prisudvikling!$CC$7:$KP$63,Q$3)&gt;0,HLOOKUP($BT693,Prisudvikling!$CC$7:$KP$63,Q$3),"")</f>
        <v/>
      </c>
      <c r="R693" s="105" t="str">
        <f>IF(HLOOKUP($BT693,Prisudvikling!$CC$7:$KP$63,R$3)&gt;0,HLOOKUP($BT693,Prisudvikling!$CC$7:$KP$63,R$3),"")</f>
        <v/>
      </c>
      <c r="S693" s="105" t="str">
        <f>IF(HLOOKUP($BT693,Prisudvikling!$CC$7:$KP$63,S$3)&gt;0,HLOOKUP($BT693,Prisudvikling!$CC$7:$KP$63,S$3),"")</f>
        <v/>
      </c>
      <c r="T693" s="105" t="str">
        <f>IF(HLOOKUP($BT693,Prisudvikling!$CC$7:$KP$63,T$3)&gt;0,HLOOKUP($BT693,Prisudvikling!$CC$7:$KP$63,T$3),"")</f>
        <v/>
      </c>
      <c r="U693" s="105" t="str">
        <f>IF(HLOOKUP($BT693,Prisudvikling!$CC$7:$KP$63,U$3)&gt;0,HLOOKUP($BT693,Prisudvikling!$CC$7:$KP$63,U$3),"")</f>
        <v/>
      </c>
      <c r="V693" s="105" t="str">
        <f>IF(HLOOKUP($BT693,Prisudvikling!$CC$7:$KP$63,V$3)&gt;0,HLOOKUP($BT693,Prisudvikling!$CC$7:$KP$63,V$3),"")</f>
        <v/>
      </c>
      <c r="W693" s="105" t="str">
        <f>IF(HLOOKUP($BT693,Prisudvikling!$CC$7:$KP$63,W$3)&gt;0,HLOOKUP($BT693,Prisudvikling!$CC$7:$KP$63,W$3),"")</f>
        <v/>
      </c>
      <c r="X693" s="32" t="str">
        <f>IF(HLOOKUP($BT693,Prisudvikling!$CC$7:$KP$63,X$3)&gt;0,HLOOKUP($BT693,Prisudvikling!$CC$7:$KP$63,X$3),"")</f>
        <v/>
      </c>
      <c r="Y693" s="32" t="str">
        <f>IF(HLOOKUP($BT693,Prisudvikling!$CC$7:$KP$63,Y$3)&gt;0,HLOOKUP($BT693,Prisudvikling!$CC$7:$KP$63,Y$3),"")</f>
        <v/>
      </c>
      <c r="Z693" s="32" t="str">
        <f>IF(HLOOKUP($BT693,Prisudvikling!$CC$7:$KP$63,Z$3)&gt;0,HLOOKUP($BT693,Prisudvikling!$CC$7:$KP$63,Z$3),"")</f>
        <v/>
      </c>
      <c r="AA693" s="32" t="str">
        <f>IF(HLOOKUP($BT693,Prisudvikling!$CC$7:$KP$63,AA$3)&gt;0,HLOOKUP($BT693,Prisudvikling!$CC$7:$KP$63,AA$3),"")</f>
        <v/>
      </c>
      <c r="AB693" s="32" t="str">
        <f>IF(HLOOKUP($BT693,Prisudvikling!$CC$7:$KP$63,AB$3)&gt;0,HLOOKUP($BT693,Prisudvikling!$CC$7:$KP$63,AB$3),"")</f>
        <v/>
      </c>
      <c r="AC693" s="32" t="str">
        <f>IF(HLOOKUP($BT693,Prisudvikling!$CC$7:$KP$63,AC$3)&gt;0,HLOOKUP($BT693,Prisudvikling!$CC$7:$KP$63,AC$3),"")</f>
        <v/>
      </c>
      <c r="AD693" s="32" t="str">
        <f>IF(HLOOKUP($BT693,Prisudvikling!$CC$7:$KP$63,AD$3)&gt;0,HLOOKUP($BT693,Prisudvikling!$CC$7:$KP$63,AD$3),"")</f>
        <v/>
      </c>
      <c r="AE693" s="32" t="str">
        <f>IF(HLOOKUP($BT693,Prisudvikling!$CC$7:$KP$63,AE$3)&gt;0,HLOOKUP($BT693,Prisudvikling!$CC$7:$KP$63,AE$3),"")</f>
        <v/>
      </c>
      <c r="AF693" s="32" t="str">
        <f>IF(HLOOKUP($BT693,Prisudvikling!$CC$7:$KP$63,AF$3)&gt;0,HLOOKUP($BT693,Prisudvikling!$CC$7:$KP$63,AF$3),"")</f>
        <v xml:space="preserve"> </v>
      </c>
      <c r="AG693" s="32" t="str">
        <f>IF(HLOOKUP($BT693,Prisudvikling!$CC$7:$KP$63,AG$3)&gt;0,HLOOKUP($BT693,Prisudvikling!$CC$7:$KP$63,AG$3),"")</f>
        <v xml:space="preserve"> </v>
      </c>
      <c r="AH693" s="32" t="str">
        <f>IF(HLOOKUP($BT693,Prisudvikling!$CC$7:$KP$63,AH$3)&gt;0,HLOOKUP($BT693,Prisudvikling!$CC$7:$KP$63,AH$3),"")</f>
        <v xml:space="preserve"> </v>
      </c>
      <c r="AI693" s="32" t="str">
        <f>IF(HLOOKUP($BT693,Prisudvikling!$CC$7:$KP$63,AI$3)&gt;0,HLOOKUP($BT693,Prisudvikling!$CC$7:$KP$63,AI$3),"")</f>
        <v xml:space="preserve"> </v>
      </c>
      <c r="AJ693" s="32" t="str">
        <f>IF(HLOOKUP($BT693,Prisudvikling!$CC$7:$KP$63,AJ$3)&gt;0,HLOOKUP($BT693,Prisudvikling!$CC$7:$KP$63,AJ$3),"")</f>
        <v xml:space="preserve"> </v>
      </c>
      <c r="AK693" s="32" t="str">
        <f>IF(HLOOKUP($BT693,Prisudvikling!$CC$7:$KP$63,AK$3)&gt;0,HLOOKUP($BT693,Prisudvikling!$CC$7:$KP$63,AK$3),"")</f>
        <v xml:space="preserve"> </v>
      </c>
      <c r="AL693" s="32" t="str">
        <f>IF(HLOOKUP($BT693,Prisudvikling!$CC$7:$KP$63,AL$3)&gt;0,HLOOKUP($BT693,Prisudvikling!$CC$7:$KP$63,AL$3),"")</f>
        <v/>
      </c>
      <c r="AM693" s="32" t="str">
        <f>IF(HLOOKUP($BT693,Prisudvikling!$CC$7:$KP$63,AM$3)&gt;0,HLOOKUP($BT693,Prisudvikling!$CC$7:$KP$63,AM$3),"")</f>
        <v/>
      </c>
      <c r="AN693" s="113" t="str">
        <f>IF(HLOOKUP($BT693,Prisudvikling!$CC$7:$KP$63,AN$3)&gt;0,HLOOKUP($BT693,Prisudvikling!$CC$7:$KP$63,AN$3),"")</f>
        <v/>
      </c>
      <c r="AO693" s="113" t="str">
        <f>IF(HLOOKUP($BT693,Prisudvikling!$CC$7:$KP$63,AO$3)&gt;0,HLOOKUP($BT693,Prisudvikling!$CC$7:$KP$63,AO$3),"")</f>
        <v xml:space="preserve"> </v>
      </c>
      <c r="AP693" s="113" t="str">
        <f>IF(HLOOKUP($BT693,Prisudvikling!$CC$7:$KP$63,AP$3)&gt;0,HLOOKUP($BT693,Prisudvikling!$CC$7:$KP$63,AP$3),"")</f>
        <v/>
      </c>
      <c r="AQ693" s="113" t="str">
        <f>IF(HLOOKUP($BT693,Prisudvikling!$CC$7:$KP$63,AQ$3)&gt;0,HLOOKUP($BT693,Prisudvikling!$CC$7:$KP$63,AQ$3),"")</f>
        <v/>
      </c>
      <c r="AR693" s="113" t="str">
        <f>IF(HLOOKUP($BT693,Prisudvikling!$CC$7:$KP$63,AR$3)&gt;0,HLOOKUP($BT693,Prisudvikling!$CC$7:$KP$63,AR$3),"")</f>
        <v xml:space="preserve"> </v>
      </c>
      <c r="AS693" s="113" t="str">
        <f>IF(HLOOKUP($BT693,Prisudvikling!$CC$7:$KP$63,AS$3)&gt;0,HLOOKUP($BT693,Prisudvikling!$CC$7:$KP$63,AS$3),"")</f>
        <v/>
      </c>
      <c r="AT693" s="113" t="str">
        <f>IF(HLOOKUP($BT693,Prisudvikling!$CC$7:$KP$63,AT$3)&gt;0,HLOOKUP($BT693,Prisudvikling!$CC$7:$KP$63,AT$3),"")</f>
        <v/>
      </c>
      <c r="AU693" s="113" t="str">
        <f>IF(HLOOKUP($BT693,Prisudvikling!$CC$7:$KP$63,AU$3)&gt;0,HLOOKUP($BT693,Prisudvikling!$CC$7:$KP$63,AU$3),"")</f>
        <v xml:space="preserve"> </v>
      </c>
      <c r="AV693" s="113" t="str">
        <f>IF(HLOOKUP($BT693,Prisudvikling!$CC$7:$KP$63,AV$3)&gt;0,HLOOKUP($BT693,Prisudvikling!$CC$7:$KP$63,AV$3),"")</f>
        <v/>
      </c>
      <c r="AW693" s="113" t="str">
        <f>IF(HLOOKUP($BT693,Prisudvikling!$CC$7:$KP$63,AW$3)&gt;0,HLOOKUP($BT693,Prisudvikling!$CC$7:$KP$63,AW$3),"")</f>
        <v/>
      </c>
      <c r="AX693" s="113" t="str">
        <f>IF(HLOOKUP($BT693,Prisudvikling!$CC$7:$KP$63,AX$3)&gt;0,HLOOKUP($BT693,Prisudvikling!$CC$7:$KP$63,AX$3),"")</f>
        <v xml:space="preserve"> </v>
      </c>
      <c r="BT693">
        <f t="shared" si="35"/>
        <v>370</v>
      </c>
    </row>
    <row r="694" spans="1:72" x14ac:dyDescent="0.2">
      <c r="A694" s="82">
        <f>IF(HLOOKUP($BT694,Prisudvikling!$CC$7:$KP$63,D$3)&gt;0,YEAR(C694),0)</f>
        <v>0</v>
      </c>
      <c r="B694" s="82">
        <f>IF(HLOOKUP($BT694,Prisudvikling!$CC$7:$KP$63,D$3)&gt;0,MONTH(C694),0)</f>
        <v>0</v>
      </c>
      <c r="C694" s="65" t="str">
        <f>IF(HLOOKUP($BT694,Prisudvikling!$CC$7:$KP$63,D$3)&gt;0,HLOOKUP($BT694,Prisudvikling!$CC$7:$KP$63,C$3),"")</f>
        <v/>
      </c>
      <c r="D694" s="105" t="str">
        <f>IF(HLOOKUP($BT694,Prisudvikling!$CC$7:$KP$63,D$3)&gt;0,HLOOKUP($BT694,Prisudvikling!$CC$7:$KP$63,D$3),"")</f>
        <v/>
      </c>
      <c r="E694" s="105" t="str">
        <f>IF(HLOOKUP($BT694,Prisudvikling!$CC$7:$KP$63,E$3)&gt;0,HLOOKUP($BT694,Prisudvikling!$CC$7:$KP$63,E$3),"")</f>
        <v/>
      </c>
      <c r="F694" s="105" t="str">
        <f>IF(HLOOKUP($BT694,Prisudvikling!$CC$7:$KP$63,F$3)&gt;0,HLOOKUP($BT694,Prisudvikling!$CC$7:$KP$63,F$3),"")</f>
        <v/>
      </c>
      <c r="G694" s="105" t="str">
        <f>IF(HLOOKUP($BT694,Prisudvikling!$CC$7:$KP$63,G$3)&gt;0,HLOOKUP($BT694,Prisudvikling!$CC$7:$KP$63,G$3),"")</f>
        <v/>
      </c>
      <c r="H694" s="105" t="str">
        <f>IF(HLOOKUP($BT694,Prisudvikling!$CC$7:$KP$63,H$3)&gt;0,HLOOKUP($BT694,Prisudvikling!$CC$7:$KP$63,H$3),"")</f>
        <v/>
      </c>
      <c r="I694" s="105" t="str">
        <f>IF(HLOOKUP($BT694,Prisudvikling!$CC$7:$KP$63,I$3)&gt;0,HLOOKUP($BT694,Prisudvikling!$CC$7:$KP$63,I$3),"")</f>
        <v/>
      </c>
      <c r="J694" s="105" t="str">
        <f>IF(HLOOKUP($BT694,Prisudvikling!$CC$7:$KP$63,J$3)&gt;0,HLOOKUP($BT694,Prisudvikling!$CC$7:$KP$63,J$3),"")</f>
        <v/>
      </c>
      <c r="K694" s="105" t="str">
        <f>IF(HLOOKUP($BT694,Prisudvikling!$CC$7:$KP$63,K$3)&gt;0,HLOOKUP($BT694,Prisudvikling!$CC$7:$KP$63,K$3),"")</f>
        <v/>
      </c>
      <c r="L694" s="105" t="str">
        <f>IF(HLOOKUP($BT694,Prisudvikling!$CC$7:$KP$63,L$3)&gt;0,HLOOKUP($BT694,Prisudvikling!$CC$7:$KP$63,L$3),"")</f>
        <v/>
      </c>
      <c r="M694" s="105" t="str">
        <f>IF(HLOOKUP($BT694,Prisudvikling!$CC$7:$KP$63,M$3)&gt;0,HLOOKUP($BT694,Prisudvikling!$CC$7:$KP$63,M$3),"")</f>
        <v/>
      </c>
      <c r="N694" s="105" t="str">
        <f>IF(HLOOKUP($BT694,Prisudvikling!$CC$7:$KP$63,N$3)&gt;0,HLOOKUP($BT694,Prisudvikling!$CC$7:$KP$63,N$3),"")</f>
        <v/>
      </c>
      <c r="O694" s="105" t="str">
        <f>IF(HLOOKUP($BT694,Prisudvikling!$CC$7:$KP$63,O$3)&gt;0,HLOOKUP($BT694,Prisudvikling!$CC$7:$KP$63,O$3),"")</f>
        <v/>
      </c>
      <c r="P694" s="105" t="str">
        <f>IF(HLOOKUP($BT694,Prisudvikling!$CC$7:$KP$63,P$3)&gt;0,HLOOKUP($BT694,Prisudvikling!$CC$7:$KP$63,P$3),"")</f>
        <v/>
      </c>
      <c r="Q694" s="105" t="str">
        <f>IF(HLOOKUP($BT694,Prisudvikling!$CC$7:$KP$63,Q$3)&gt;0,HLOOKUP($BT694,Prisudvikling!$CC$7:$KP$63,Q$3),"")</f>
        <v/>
      </c>
      <c r="R694" s="105" t="str">
        <f>IF(HLOOKUP($BT694,Prisudvikling!$CC$7:$KP$63,R$3)&gt;0,HLOOKUP($BT694,Prisudvikling!$CC$7:$KP$63,R$3),"")</f>
        <v/>
      </c>
      <c r="S694" s="105" t="str">
        <f>IF(HLOOKUP($BT694,Prisudvikling!$CC$7:$KP$63,S$3)&gt;0,HLOOKUP($BT694,Prisudvikling!$CC$7:$KP$63,S$3),"")</f>
        <v/>
      </c>
      <c r="T694" s="105" t="str">
        <f>IF(HLOOKUP($BT694,Prisudvikling!$CC$7:$KP$63,T$3)&gt;0,HLOOKUP($BT694,Prisudvikling!$CC$7:$KP$63,T$3),"")</f>
        <v/>
      </c>
      <c r="U694" s="105" t="str">
        <f>IF(HLOOKUP($BT694,Prisudvikling!$CC$7:$KP$63,U$3)&gt;0,HLOOKUP($BT694,Prisudvikling!$CC$7:$KP$63,U$3),"")</f>
        <v/>
      </c>
      <c r="V694" s="105" t="str">
        <f>IF(HLOOKUP($BT694,Prisudvikling!$CC$7:$KP$63,V$3)&gt;0,HLOOKUP($BT694,Prisudvikling!$CC$7:$KP$63,V$3),"")</f>
        <v/>
      </c>
      <c r="W694" s="105" t="str">
        <f>IF(HLOOKUP($BT694,Prisudvikling!$CC$7:$KP$63,W$3)&gt;0,HLOOKUP($BT694,Prisudvikling!$CC$7:$KP$63,W$3),"")</f>
        <v/>
      </c>
      <c r="X694" s="32" t="str">
        <f>IF(HLOOKUP($BT694,Prisudvikling!$CC$7:$KP$63,X$3)&gt;0,HLOOKUP($BT694,Prisudvikling!$CC$7:$KP$63,X$3),"")</f>
        <v/>
      </c>
      <c r="Y694" s="32" t="str">
        <f>IF(HLOOKUP($BT694,Prisudvikling!$CC$7:$KP$63,Y$3)&gt;0,HLOOKUP($BT694,Prisudvikling!$CC$7:$KP$63,Y$3),"")</f>
        <v/>
      </c>
      <c r="Z694" s="32" t="str">
        <f>IF(HLOOKUP($BT694,Prisudvikling!$CC$7:$KP$63,Z$3)&gt;0,HLOOKUP($BT694,Prisudvikling!$CC$7:$KP$63,Z$3),"")</f>
        <v/>
      </c>
      <c r="AA694" s="32" t="str">
        <f>IF(HLOOKUP($BT694,Prisudvikling!$CC$7:$KP$63,AA$3)&gt;0,HLOOKUP($BT694,Prisudvikling!$CC$7:$KP$63,AA$3),"")</f>
        <v/>
      </c>
      <c r="AB694" s="32" t="str">
        <f>IF(HLOOKUP($BT694,Prisudvikling!$CC$7:$KP$63,AB$3)&gt;0,HLOOKUP($BT694,Prisudvikling!$CC$7:$KP$63,AB$3),"")</f>
        <v/>
      </c>
      <c r="AC694" s="32" t="str">
        <f>IF(HLOOKUP($BT694,Prisudvikling!$CC$7:$KP$63,AC$3)&gt;0,HLOOKUP($BT694,Prisudvikling!$CC$7:$KP$63,AC$3),"")</f>
        <v/>
      </c>
      <c r="AD694" s="32" t="str">
        <f>IF(HLOOKUP($BT694,Prisudvikling!$CC$7:$KP$63,AD$3)&gt;0,HLOOKUP($BT694,Prisudvikling!$CC$7:$KP$63,AD$3),"")</f>
        <v/>
      </c>
      <c r="AE694" s="32" t="str">
        <f>IF(HLOOKUP($BT694,Prisudvikling!$CC$7:$KP$63,AE$3)&gt;0,HLOOKUP($BT694,Prisudvikling!$CC$7:$KP$63,AE$3),"")</f>
        <v/>
      </c>
      <c r="AF694" s="32" t="str">
        <f>IF(HLOOKUP($BT694,Prisudvikling!$CC$7:$KP$63,AF$3)&gt;0,HLOOKUP($BT694,Prisudvikling!$CC$7:$KP$63,AF$3),"")</f>
        <v xml:space="preserve"> </v>
      </c>
      <c r="AG694" s="32" t="str">
        <f>IF(HLOOKUP($BT694,Prisudvikling!$CC$7:$KP$63,AG$3)&gt;0,HLOOKUP($BT694,Prisudvikling!$CC$7:$KP$63,AG$3),"")</f>
        <v xml:space="preserve"> </v>
      </c>
      <c r="AH694" s="32" t="str">
        <f>IF(HLOOKUP($BT694,Prisudvikling!$CC$7:$KP$63,AH$3)&gt;0,HLOOKUP($BT694,Prisudvikling!$CC$7:$KP$63,AH$3),"")</f>
        <v xml:space="preserve"> </v>
      </c>
      <c r="AI694" s="32" t="str">
        <f>IF(HLOOKUP($BT694,Prisudvikling!$CC$7:$KP$63,AI$3)&gt;0,HLOOKUP($BT694,Prisudvikling!$CC$7:$KP$63,AI$3),"")</f>
        <v xml:space="preserve"> </v>
      </c>
      <c r="AJ694" s="32" t="str">
        <f>IF(HLOOKUP($BT694,Prisudvikling!$CC$7:$KP$63,AJ$3)&gt;0,HLOOKUP($BT694,Prisudvikling!$CC$7:$KP$63,AJ$3),"")</f>
        <v xml:space="preserve"> </v>
      </c>
      <c r="AK694" s="32" t="str">
        <f>IF(HLOOKUP($BT694,Prisudvikling!$CC$7:$KP$63,AK$3)&gt;0,HLOOKUP($BT694,Prisudvikling!$CC$7:$KP$63,AK$3),"")</f>
        <v xml:space="preserve"> </v>
      </c>
      <c r="AL694" s="32" t="str">
        <f>IF(HLOOKUP($BT694,Prisudvikling!$CC$7:$KP$63,AL$3)&gt;0,HLOOKUP($BT694,Prisudvikling!$CC$7:$KP$63,AL$3),"")</f>
        <v/>
      </c>
      <c r="AM694" s="32" t="str">
        <f>IF(HLOOKUP($BT694,Prisudvikling!$CC$7:$KP$63,AM$3)&gt;0,HLOOKUP($BT694,Prisudvikling!$CC$7:$KP$63,AM$3),"")</f>
        <v/>
      </c>
      <c r="AN694" s="113" t="str">
        <f>IF(HLOOKUP($BT694,Prisudvikling!$CC$7:$KP$63,AN$3)&gt;0,HLOOKUP($BT694,Prisudvikling!$CC$7:$KP$63,AN$3),"")</f>
        <v/>
      </c>
      <c r="AO694" s="113" t="str">
        <f>IF(HLOOKUP($BT694,Prisudvikling!$CC$7:$KP$63,AO$3)&gt;0,HLOOKUP($BT694,Prisudvikling!$CC$7:$KP$63,AO$3),"")</f>
        <v xml:space="preserve"> </v>
      </c>
      <c r="AP694" s="113" t="str">
        <f>IF(HLOOKUP($BT694,Prisudvikling!$CC$7:$KP$63,AP$3)&gt;0,HLOOKUP($BT694,Prisudvikling!$CC$7:$KP$63,AP$3),"")</f>
        <v/>
      </c>
      <c r="AQ694" s="113" t="str">
        <f>IF(HLOOKUP($BT694,Prisudvikling!$CC$7:$KP$63,AQ$3)&gt;0,HLOOKUP($BT694,Prisudvikling!$CC$7:$KP$63,AQ$3),"")</f>
        <v/>
      </c>
      <c r="AR694" s="113" t="str">
        <f>IF(HLOOKUP($BT694,Prisudvikling!$CC$7:$KP$63,AR$3)&gt;0,HLOOKUP($BT694,Prisudvikling!$CC$7:$KP$63,AR$3),"")</f>
        <v xml:space="preserve"> </v>
      </c>
      <c r="AS694" s="113" t="str">
        <f>IF(HLOOKUP($BT694,Prisudvikling!$CC$7:$KP$63,AS$3)&gt;0,HLOOKUP($BT694,Prisudvikling!$CC$7:$KP$63,AS$3),"")</f>
        <v/>
      </c>
      <c r="AT694" s="113" t="str">
        <f>IF(HLOOKUP($BT694,Prisudvikling!$CC$7:$KP$63,AT$3)&gt;0,HLOOKUP($BT694,Prisudvikling!$CC$7:$KP$63,AT$3),"")</f>
        <v/>
      </c>
      <c r="AU694" s="113" t="str">
        <f>IF(HLOOKUP($BT694,Prisudvikling!$CC$7:$KP$63,AU$3)&gt;0,HLOOKUP($BT694,Prisudvikling!$CC$7:$KP$63,AU$3),"")</f>
        <v xml:space="preserve"> </v>
      </c>
      <c r="AV694" s="113" t="str">
        <f>IF(HLOOKUP($BT694,Prisudvikling!$CC$7:$KP$63,AV$3)&gt;0,HLOOKUP($BT694,Prisudvikling!$CC$7:$KP$63,AV$3),"")</f>
        <v/>
      </c>
      <c r="AW694" s="113" t="str">
        <f>IF(HLOOKUP($BT694,Prisudvikling!$CC$7:$KP$63,AW$3)&gt;0,HLOOKUP($BT694,Prisudvikling!$CC$7:$KP$63,AW$3),"")</f>
        <v/>
      </c>
      <c r="AX694" s="113" t="str">
        <f>IF(HLOOKUP($BT694,Prisudvikling!$CC$7:$KP$63,AX$3)&gt;0,HLOOKUP($BT694,Prisudvikling!$CC$7:$KP$63,AX$3),"")</f>
        <v xml:space="preserve"> </v>
      </c>
      <c r="BT694">
        <f t="shared" si="35"/>
        <v>371</v>
      </c>
    </row>
    <row r="695" spans="1:72" x14ac:dyDescent="0.2">
      <c r="A695" s="82">
        <f>IF(HLOOKUP($BT695,Prisudvikling!$CC$7:$KP$63,D$3)&gt;0,YEAR(C695),0)</f>
        <v>0</v>
      </c>
      <c r="B695" s="82">
        <f>IF(HLOOKUP($BT695,Prisudvikling!$CC$7:$KP$63,D$3)&gt;0,MONTH(C695),0)</f>
        <v>0</v>
      </c>
      <c r="C695" s="65" t="str">
        <f>IF(HLOOKUP($BT695,Prisudvikling!$CC$7:$KP$63,D$3)&gt;0,HLOOKUP($BT695,Prisudvikling!$CC$7:$KP$63,C$3),"")</f>
        <v/>
      </c>
      <c r="D695" s="105" t="str">
        <f>IF(HLOOKUP($BT695,Prisudvikling!$CC$7:$KP$63,D$3)&gt;0,HLOOKUP($BT695,Prisudvikling!$CC$7:$KP$63,D$3),"")</f>
        <v/>
      </c>
      <c r="E695" s="105" t="str">
        <f>IF(HLOOKUP($BT695,Prisudvikling!$CC$7:$KP$63,E$3)&gt;0,HLOOKUP($BT695,Prisudvikling!$CC$7:$KP$63,E$3),"")</f>
        <v/>
      </c>
      <c r="F695" s="105" t="str">
        <f>IF(HLOOKUP($BT695,Prisudvikling!$CC$7:$KP$63,F$3)&gt;0,HLOOKUP($BT695,Prisudvikling!$CC$7:$KP$63,F$3),"")</f>
        <v/>
      </c>
      <c r="G695" s="105" t="str">
        <f>IF(HLOOKUP($BT695,Prisudvikling!$CC$7:$KP$63,G$3)&gt;0,HLOOKUP($BT695,Prisudvikling!$CC$7:$KP$63,G$3),"")</f>
        <v/>
      </c>
      <c r="H695" s="105" t="str">
        <f>IF(HLOOKUP($BT695,Prisudvikling!$CC$7:$KP$63,H$3)&gt;0,HLOOKUP($BT695,Prisudvikling!$CC$7:$KP$63,H$3),"")</f>
        <v/>
      </c>
      <c r="I695" s="105" t="str">
        <f>IF(HLOOKUP($BT695,Prisudvikling!$CC$7:$KP$63,I$3)&gt;0,HLOOKUP($BT695,Prisudvikling!$CC$7:$KP$63,I$3),"")</f>
        <v/>
      </c>
      <c r="J695" s="105" t="str">
        <f>IF(HLOOKUP($BT695,Prisudvikling!$CC$7:$KP$63,J$3)&gt;0,HLOOKUP($BT695,Prisudvikling!$CC$7:$KP$63,J$3),"")</f>
        <v/>
      </c>
      <c r="K695" s="105" t="str">
        <f>IF(HLOOKUP($BT695,Prisudvikling!$CC$7:$KP$63,K$3)&gt;0,HLOOKUP($BT695,Prisudvikling!$CC$7:$KP$63,K$3),"")</f>
        <v/>
      </c>
      <c r="L695" s="105" t="str">
        <f>IF(HLOOKUP($BT695,Prisudvikling!$CC$7:$KP$63,L$3)&gt;0,HLOOKUP($BT695,Prisudvikling!$CC$7:$KP$63,L$3),"")</f>
        <v/>
      </c>
      <c r="M695" s="105" t="str">
        <f>IF(HLOOKUP($BT695,Prisudvikling!$CC$7:$KP$63,M$3)&gt;0,HLOOKUP($BT695,Prisudvikling!$CC$7:$KP$63,M$3),"")</f>
        <v/>
      </c>
      <c r="N695" s="105" t="str">
        <f>IF(HLOOKUP($BT695,Prisudvikling!$CC$7:$KP$63,N$3)&gt;0,HLOOKUP($BT695,Prisudvikling!$CC$7:$KP$63,N$3),"")</f>
        <v/>
      </c>
      <c r="O695" s="105" t="str">
        <f>IF(HLOOKUP($BT695,Prisudvikling!$CC$7:$KP$63,O$3)&gt;0,HLOOKUP($BT695,Prisudvikling!$CC$7:$KP$63,O$3),"")</f>
        <v/>
      </c>
      <c r="P695" s="105" t="str">
        <f>IF(HLOOKUP($BT695,Prisudvikling!$CC$7:$KP$63,P$3)&gt;0,HLOOKUP($BT695,Prisudvikling!$CC$7:$KP$63,P$3),"")</f>
        <v/>
      </c>
      <c r="Q695" s="105" t="str">
        <f>IF(HLOOKUP($BT695,Prisudvikling!$CC$7:$KP$63,Q$3)&gt;0,HLOOKUP($BT695,Prisudvikling!$CC$7:$KP$63,Q$3),"")</f>
        <v/>
      </c>
      <c r="R695" s="105" t="str">
        <f>IF(HLOOKUP($BT695,Prisudvikling!$CC$7:$KP$63,R$3)&gt;0,HLOOKUP($BT695,Prisudvikling!$CC$7:$KP$63,R$3),"")</f>
        <v/>
      </c>
      <c r="S695" s="105" t="str">
        <f>IF(HLOOKUP($BT695,Prisudvikling!$CC$7:$KP$63,S$3)&gt;0,HLOOKUP($BT695,Prisudvikling!$CC$7:$KP$63,S$3),"")</f>
        <v/>
      </c>
      <c r="T695" s="105" t="str">
        <f>IF(HLOOKUP($BT695,Prisudvikling!$CC$7:$KP$63,T$3)&gt;0,HLOOKUP($BT695,Prisudvikling!$CC$7:$KP$63,T$3),"")</f>
        <v/>
      </c>
      <c r="U695" s="105" t="str">
        <f>IF(HLOOKUP($BT695,Prisudvikling!$CC$7:$KP$63,U$3)&gt;0,HLOOKUP($BT695,Prisudvikling!$CC$7:$KP$63,U$3),"")</f>
        <v/>
      </c>
      <c r="V695" s="105" t="str">
        <f>IF(HLOOKUP($BT695,Prisudvikling!$CC$7:$KP$63,V$3)&gt;0,HLOOKUP($BT695,Prisudvikling!$CC$7:$KP$63,V$3),"")</f>
        <v/>
      </c>
      <c r="W695" s="105" t="str">
        <f>IF(HLOOKUP($BT695,Prisudvikling!$CC$7:$KP$63,W$3)&gt;0,HLOOKUP($BT695,Prisudvikling!$CC$7:$KP$63,W$3),"")</f>
        <v/>
      </c>
      <c r="X695" s="32" t="str">
        <f>IF(HLOOKUP($BT695,Prisudvikling!$CC$7:$KP$63,X$3)&gt;0,HLOOKUP($BT695,Prisudvikling!$CC$7:$KP$63,X$3),"")</f>
        <v/>
      </c>
      <c r="Y695" s="32" t="str">
        <f>IF(HLOOKUP($BT695,Prisudvikling!$CC$7:$KP$63,Y$3)&gt;0,HLOOKUP($BT695,Prisudvikling!$CC$7:$KP$63,Y$3),"")</f>
        <v/>
      </c>
      <c r="Z695" s="32" t="str">
        <f>IF(HLOOKUP($BT695,Prisudvikling!$CC$7:$KP$63,Z$3)&gt;0,HLOOKUP($BT695,Prisudvikling!$CC$7:$KP$63,Z$3),"")</f>
        <v/>
      </c>
      <c r="AA695" s="32" t="str">
        <f>IF(HLOOKUP($BT695,Prisudvikling!$CC$7:$KP$63,AA$3)&gt;0,HLOOKUP($BT695,Prisudvikling!$CC$7:$KP$63,AA$3),"")</f>
        <v/>
      </c>
      <c r="AB695" s="32" t="str">
        <f>IF(HLOOKUP($BT695,Prisudvikling!$CC$7:$KP$63,AB$3)&gt;0,HLOOKUP($BT695,Prisudvikling!$CC$7:$KP$63,AB$3),"")</f>
        <v/>
      </c>
      <c r="AC695" s="32" t="str">
        <f>IF(HLOOKUP($BT695,Prisudvikling!$CC$7:$KP$63,AC$3)&gt;0,HLOOKUP($BT695,Prisudvikling!$CC$7:$KP$63,AC$3),"")</f>
        <v/>
      </c>
      <c r="AD695" s="32" t="str">
        <f>IF(HLOOKUP($BT695,Prisudvikling!$CC$7:$KP$63,AD$3)&gt;0,HLOOKUP($BT695,Prisudvikling!$CC$7:$KP$63,AD$3),"")</f>
        <v/>
      </c>
      <c r="AE695" s="32" t="str">
        <f>IF(HLOOKUP($BT695,Prisudvikling!$CC$7:$KP$63,AE$3)&gt;0,HLOOKUP($BT695,Prisudvikling!$CC$7:$KP$63,AE$3),"")</f>
        <v/>
      </c>
      <c r="AF695" s="32" t="str">
        <f>IF(HLOOKUP($BT695,Prisudvikling!$CC$7:$KP$63,AF$3)&gt;0,HLOOKUP($BT695,Prisudvikling!$CC$7:$KP$63,AF$3),"")</f>
        <v xml:space="preserve"> </v>
      </c>
      <c r="AG695" s="32" t="str">
        <f>IF(HLOOKUP($BT695,Prisudvikling!$CC$7:$KP$63,AG$3)&gt;0,HLOOKUP($BT695,Prisudvikling!$CC$7:$KP$63,AG$3),"")</f>
        <v xml:space="preserve"> </v>
      </c>
      <c r="AH695" s="32" t="str">
        <f>IF(HLOOKUP($BT695,Prisudvikling!$CC$7:$KP$63,AH$3)&gt;0,HLOOKUP($BT695,Prisudvikling!$CC$7:$KP$63,AH$3),"")</f>
        <v xml:space="preserve"> </v>
      </c>
      <c r="AI695" s="32" t="str">
        <f>IF(HLOOKUP($BT695,Prisudvikling!$CC$7:$KP$63,AI$3)&gt;0,HLOOKUP($BT695,Prisudvikling!$CC$7:$KP$63,AI$3),"")</f>
        <v xml:space="preserve"> </v>
      </c>
      <c r="AJ695" s="32" t="str">
        <f>IF(HLOOKUP($BT695,Prisudvikling!$CC$7:$KP$63,AJ$3)&gt;0,HLOOKUP($BT695,Prisudvikling!$CC$7:$KP$63,AJ$3),"")</f>
        <v xml:space="preserve"> </v>
      </c>
      <c r="AK695" s="32" t="str">
        <f>IF(HLOOKUP($BT695,Prisudvikling!$CC$7:$KP$63,AK$3)&gt;0,HLOOKUP($BT695,Prisudvikling!$CC$7:$KP$63,AK$3),"")</f>
        <v xml:space="preserve"> </v>
      </c>
      <c r="AL695" s="32" t="str">
        <f>IF(HLOOKUP($BT695,Prisudvikling!$CC$7:$KP$63,AL$3)&gt;0,HLOOKUP($BT695,Prisudvikling!$CC$7:$KP$63,AL$3),"")</f>
        <v/>
      </c>
      <c r="AM695" s="32" t="str">
        <f>IF(HLOOKUP($BT695,Prisudvikling!$CC$7:$KP$63,AM$3)&gt;0,HLOOKUP($BT695,Prisudvikling!$CC$7:$KP$63,AM$3),"")</f>
        <v/>
      </c>
      <c r="AN695" s="113" t="str">
        <f>IF(HLOOKUP($BT695,Prisudvikling!$CC$7:$KP$63,AN$3)&gt;0,HLOOKUP($BT695,Prisudvikling!$CC$7:$KP$63,AN$3),"")</f>
        <v/>
      </c>
      <c r="AO695" s="113" t="str">
        <f>IF(HLOOKUP($BT695,Prisudvikling!$CC$7:$KP$63,AO$3)&gt;0,HLOOKUP($BT695,Prisudvikling!$CC$7:$KP$63,AO$3),"")</f>
        <v xml:space="preserve"> </v>
      </c>
      <c r="AP695" s="113" t="str">
        <f>IF(HLOOKUP($BT695,Prisudvikling!$CC$7:$KP$63,AP$3)&gt;0,HLOOKUP($BT695,Prisudvikling!$CC$7:$KP$63,AP$3),"")</f>
        <v/>
      </c>
      <c r="AQ695" s="113" t="str">
        <f>IF(HLOOKUP($BT695,Prisudvikling!$CC$7:$KP$63,AQ$3)&gt;0,HLOOKUP($BT695,Prisudvikling!$CC$7:$KP$63,AQ$3),"")</f>
        <v/>
      </c>
      <c r="AR695" s="113" t="str">
        <f>IF(HLOOKUP($BT695,Prisudvikling!$CC$7:$KP$63,AR$3)&gt;0,HLOOKUP($BT695,Prisudvikling!$CC$7:$KP$63,AR$3),"")</f>
        <v xml:space="preserve"> </v>
      </c>
      <c r="AS695" s="113" t="str">
        <f>IF(HLOOKUP($BT695,Prisudvikling!$CC$7:$KP$63,AS$3)&gt;0,HLOOKUP($BT695,Prisudvikling!$CC$7:$KP$63,AS$3),"")</f>
        <v/>
      </c>
      <c r="AT695" s="113" t="str">
        <f>IF(HLOOKUP($BT695,Prisudvikling!$CC$7:$KP$63,AT$3)&gt;0,HLOOKUP($BT695,Prisudvikling!$CC$7:$KP$63,AT$3),"")</f>
        <v/>
      </c>
      <c r="AU695" s="113" t="str">
        <f>IF(HLOOKUP($BT695,Prisudvikling!$CC$7:$KP$63,AU$3)&gt;0,HLOOKUP($BT695,Prisudvikling!$CC$7:$KP$63,AU$3),"")</f>
        <v xml:space="preserve"> </v>
      </c>
      <c r="AV695" s="113" t="str">
        <f>IF(HLOOKUP($BT695,Prisudvikling!$CC$7:$KP$63,AV$3)&gt;0,HLOOKUP($BT695,Prisudvikling!$CC$7:$KP$63,AV$3),"")</f>
        <v/>
      </c>
      <c r="AW695" s="113" t="str">
        <f>IF(HLOOKUP($BT695,Prisudvikling!$CC$7:$KP$63,AW$3)&gt;0,HLOOKUP($BT695,Prisudvikling!$CC$7:$KP$63,AW$3),"")</f>
        <v/>
      </c>
      <c r="AX695" s="113" t="str">
        <f>IF(HLOOKUP($BT695,Prisudvikling!$CC$7:$KP$63,AX$3)&gt;0,HLOOKUP($BT695,Prisudvikling!$CC$7:$KP$63,AX$3),"")</f>
        <v xml:space="preserve"> </v>
      </c>
      <c r="BT695">
        <f t="shared" si="35"/>
        <v>372</v>
      </c>
    </row>
    <row r="696" spans="1:72" x14ac:dyDescent="0.2">
      <c r="A696" s="82">
        <f>IF(HLOOKUP($BT696,Prisudvikling!$CC$7:$KP$63,D$3)&gt;0,YEAR(C696),0)</f>
        <v>0</v>
      </c>
      <c r="B696" s="82">
        <f>IF(HLOOKUP($BT696,Prisudvikling!$CC$7:$KP$63,D$3)&gt;0,MONTH(C696),0)</f>
        <v>0</v>
      </c>
      <c r="C696" s="65" t="str">
        <f>IF(HLOOKUP($BT696,Prisudvikling!$CC$7:$KP$63,D$3)&gt;0,HLOOKUP($BT696,Prisudvikling!$CC$7:$KP$63,C$3),"")</f>
        <v/>
      </c>
      <c r="D696" s="105" t="str">
        <f>IF(HLOOKUP($BT696,Prisudvikling!$CC$7:$KP$63,D$3)&gt;0,HLOOKUP($BT696,Prisudvikling!$CC$7:$KP$63,D$3),"")</f>
        <v/>
      </c>
      <c r="E696" s="105" t="str">
        <f>IF(HLOOKUP($BT696,Prisudvikling!$CC$7:$KP$63,E$3)&gt;0,HLOOKUP($BT696,Prisudvikling!$CC$7:$KP$63,E$3),"")</f>
        <v/>
      </c>
      <c r="F696" s="105" t="str">
        <f>IF(HLOOKUP($BT696,Prisudvikling!$CC$7:$KP$63,F$3)&gt;0,HLOOKUP($BT696,Prisudvikling!$CC$7:$KP$63,F$3),"")</f>
        <v/>
      </c>
      <c r="G696" s="105" t="str">
        <f>IF(HLOOKUP($BT696,Prisudvikling!$CC$7:$KP$63,G$3)&gt;0,HLOOKUP($BT696,Prisudvikling!$CC$7:$KP$63,G$3),"")</f>
        <v/>
      </c>
      <c r="H696" s="105" t="str">
        <f>IF(HLOOKUP($BT696,Prisudvikling!$CC$7:$KP$63,H$3)&gt;0,HLOOKUP($BT696,Prisudvikling!$CC$7:$KP$63,H$3),"")</f>
        <v/>
      </c>
      <c r="I696" s="105" t="str">
        <f>IF(HLOOKUP($BT696,Prisudvikling!$CC$7:$KP$63,I$3)&gt;0,HLOOKUP($BT696,Prisudvikling!$CC$7:$KP$63,I$3),"")</f>
        <v/>
      </c>
      <c r="J696" s="105" t="str">
        <f>IF(HLOOKUP($BT696,Prisudvikling!$CC$7:$KP$63,J$3)&gt;0,HLOOKUP($BT696,Prisudvikling!$CC$7:$KP$63,J$3),"")</f>
        <v/>
      </c>
      <c r="K696" s="105" t="str">
        <f>IF(HLOOKUP($BT696,Prisudvikling!$CC$7:$KP$63,K$3)&gt;0,HLOOKUP($BT696,Prisudvikling!$CC$7:$KP$63,K$3),"")</f>
        <v/>
      </c>
      <c r="L696" s="105" t="str">
        <f>IF(HLOOKUP($BT696,Prisudvikling!$CC$7:$KP$63,L$3)&gt;0,HLOOKUP($BT696,Prisudvikling!$CC$7:$KP$63,L$3),"")</f>
        <v/>
      </c>
      <c r="M696" s="105" t="str">
        <f>IF(HLOOKUP($BT696,Prisudvikling!$CC$7:$KP$63,M$3)&gt;0,HLOOKUP($BT696,Prisudvikling!$CC$7:$KP$63,M$3),"")</f>
        <v/>
      </c>
      <c r="N696" s="105" t="str">
        <f>IF(HLOOKUP($BT696,Prisudvikling!$CC$7:$KP$63,N$3)&gt;0,HLOOKUP($BT696,Prisudvikling!$CC$7:$KP$63,N$3),"")</f>
        <v/>
      </c>
      <c r="O696" s="105" t="str">
        <f>IF(HLOOKUP($BT696,Prisudvikling!$CC$7:$KP$63,O$3)&gt;0,HLOOKUP($BT696,Prisudvikling!$CC$7:$KP$63,O$3),"")</f>
        <v/>
      </c>
      <c r="P696" s="105" t="str">
        <f>IF(HLOOKUP($BT696,Prisudvikling!$CC$7:$KP$63,P$3)&gt;0,HLOOKUP($BT696,Prisudvikling!$CC$7:$KP$63,P$3),"")</f>
        <v/>
      </c>
      <c r="Q696" s="105" t="str">
        <f>IF(HLOOKUP($BT696,Prisudvikling!$CC$7:$KP$63,Q$3)&gt;0,HLOOKUP($BT696,Prisudvikling!$CC$7:$KP$63,Q$3),"")</f>
        <v/>
      </c>
      <c r="R696" s="105" t="str">
        <f>IF(HLOOKUP($BT696,Prisudvikling!$CC$7:$KP$63,R$3)&gt;0,HLOOKUP($BT696,Prisudvikling!$CC$7:$KP$63,R$3),"")</f>
        <v/>
      </c>
      <c r="S696" s="105" t="str">
        <f>IF(HLOOKUP($BT696,Prisudvikling!$CC$7:$KP$63,S$3)&gt;0,HLOOKUP($BT696,Prisudvikling!$CC$7:$KP$63,S$3),"")</f>
        <v/>
      </c>
      <c r="T696" s="105" t="str">
        <f>IF(HLOOKUP($BT696,Prisudvikling!$CC$7:$KP$63,T$3)&gt;0,HLOOKUP($BT696,Prisudvikling!$CC$7:$KP$63,T$3),"")</f>
        <v/>
      </c>
      <c r="U696" s="105" t="str">
        <f>IF(HLOOKUP($BT696,Prisudvikling!$CC$7:$KP$63,U$3)&gt;0,HLOOKUP($BT696,Prisudvikling!$CC$7:$KP$63,U$3),"")</f>
        <v/>
      </c>
      <c r="V696" s="105" t="str">
        <f>IF(HLOOKUP($BT696,Prisudvikling!$CC$7:$KP$63,V$3)&gt;0,HLOOKUP($BT696,Prisudvikling!$CC$7:$KP$63,V$3),"")</f>
        <v/>
      </c>
      <c r="W696" s="105" t="str">
        <f>IF(HLOOKUP($BT696,Prisudvikling!$CC$7:$KP$63,W$3)&gt;0,HLOOKUP($BT696,Prisudvikling!$CC$7:$KP$63,W$3),"")</f>
        <v/>
      </c>
      <c r="X696" s="32" t="str">
        <f>IF(HLOOKUP($BT696,Prisudvikling!$CC$7:$KP$63,X$3)&gt;0,HLOOKUP($BT696,Prisudvikling!$CC$7:$KP$63,X$3),"")</f>
        <v/>
      </c>
      <c r="Y696" s="32" t="str">
        <f>IF(HLOOKUP($BT696,Prisudvikling!$CC$7:$KP$63,Y$3)&gt;0,HLOOKUP($BT696,Prisudvikling!$CC$7:$KP$63,Y$3),"")</f>
        <v/>
      </c>
      <c r="Z696" s="32" t="str">
        <f>IF(HLOOKUP($BT696,Prisudvikling!$CC$7:$KP$63,Z$3)&gt;0,HLOOKUP($BT696,Prisudvikling!$CC$7:$KP$63,Z$3),"")</f>
        <v/>
      </c>
      <c r="AA696" s="32" t="str">
        <f>IF(HLOOKUP($BT696,Prisudvikling!$CC$7:$KP$63,AA$3)&gt;0,HLOOKUP($BT696,Prisudvikling!$CC$7:$KP$63,AA$3),"")</f>
        <v/>
      </c>
      <c r="AB696" s="32" t="str">
        <f>IF(HLOOKUP($BT696,Prisudvikling!$CC$7:$KP$63,AB$3)&gt;0,HLOOKUP($BT696,Prisudvikling!$CC$7:$KP$63,AB$3),"")</f>
        <v/>
      </c>
      <c r="AC696" s="32" t="str">
        <f>IF(HLOOKUP($BT696,Prisudvikling!$CC$7:$KP$63,AC$3)&gt;0,HLOOKUP($BT696,Prisudvikling!$CC$7:$KP$63,AC$3),"")</f>
        <v/>
      </c>
      <c r="AD696" s="32" t="str">
        <f>IF(HLOOKUP($BT696,Prisudvikling!$CC$7:$KP$63,AD$3)&gt;0,HLOOKUP($BT696,Prisudvikling!$CC$7:$KP$63,AD$3),"")</f>
        <v/>
      </c>
      <c r="AE696" s="32" t="str">
        <f>IF(HLOOKUP($BT696,Prisudvikling!$CC$7:$KP$63,AE$3)&gt;0,HLOOKUP($BT696,Prisudvikling!$CC$7:$KP$63,AE$3),"")</f>
        <v/>
      </c>
      <c r="AF696" s="32" t="str">
        <f>IF(HLOOKUP($BT696,Prisudvikling!$CC$7:$KP$63,AF$3)&gt;0,HLOOKUP($BT696,Prisudvikling!$CC$7:$KP$63,AF$3),"")</f>
        <v xml:space="preserve"> </v>
      </c>
      <c r="AG696" s="32" t="str">
        <f>IF(HLOOKUP($BT696,Prisudvikling!$CC$7:$KP$63,AG$3)&gt;0,HLOOKUP($BT696,Prisudvikling!$CC$7:$KP$63,AG$3),"")</f>
        <v xml:space="preserve"> </v>
      </c>
      <c r="AH696" s="32" t="str">
        <f>IF(HLOOKUP($BT696,Prisudvikling!$CC$7:$KP$63,AH$3)&gt;0,HLOOKUP($BT696,Prisudvikling!$CC$7:$KP$63,AH$3),"")</f>
        <v xml:space="preserve"> </v>
      </c>
      <c r="AI696" s="32" t="str">
        <f>IF(HLOOKUP($BT696,Prisudvikling!$CC$7:$KP$63,AI$3)&gt;0,HLOOKUP($BT696,Prisudvikling!$CC$7:$KP$63,AI$3),"")</f>
        <v xml:space="preserve"> </v>
      </c>
      <c r="AJ696" s="32" t="str">
        <f>IF(HLOOKUP($BT696,Prisudvikling!$CC$7:$KP$63,AJ$3)&gt;0,HLOOKUP($BT696,Prisudvikling!$CC$7:$KP$63,AJ$3),"")</f>
        <v xml:space="preserve"> </v>
      </c>
      <c r="AK696" s="32" t="str">
        <f>IF(HLOOKUP($BT696,Prisudvikling!$CC$7:$KP$63,AK$3)&gt;0,HLOOKUP($BT696,Prisudvikling!$CC$7:$KP$63,AK$3),"")</f>
        <v xml:space="preserve"> </v>
      </c>
      <c r="AL696" s="32" t="str">
        <f>IF(HLOOKUP($BT696,Prisudvikling!$CC$7:$KP$63,AL$3)&gt;0,HLOOKUP($BT696,Prisudvikling!$CC$7:$KP$63,AL$3),"")</f>
        <v/>
      </c>
      <c r="AM696" s="32" t="str">
        <f>IF(HLOOKUP($BT696,Prisudvikling!$CC$7:$KP$63,AM$3)&gt;0,HLOOKUP($BT696,Prisudvikling!$CC$7:$KP$63,AM$3),"")</f>
        <v/>
      </c>
      <c r="AN696" s="113" t="str">
        <f>IF(HLOOKUP($BT696,Prisudvikling!$CC$7:$KP$63,AN$3)&gt;0,HLOOKUP($BT696,Prisudvikling!$CC$7:$KP$63,AN$3),"")</f>
        <v/>
      </c>
      <c r="AO696" s="113" t="str">
        <f>IF(HLOOKUP($BT696,Prisudvikling!$CC$7:$KP$63,AO$3)&gt;0,HLOOKUP($BT696,Prisudvikling!$CC$7:$KP$63,AO$3),"")</f>
        <v xml:space="preserve"> </v>
      </c>
      <c r="AP696" s="113" t="str">
        <f>IF(HLOOKUP($BT696,Prisudvikling!$CC$7:$KP$63,AP$3)&gt;0,HLOOKUP($BT696,Prisudvikling!$CC$7:$KP$63,AP$3),"")</f>
        <v/>
      </c>
      <c r="AQ696" s="113" t="str">
        <f>IF(HLOOKUP($BT696,Prisudvikling!$CC$7:$KP$63,AQ$3)&gt;0,HLOOKUP($BT696,Prisudvikling!$CC$7:$KP$63,AQ$3),"")</f>
        <v/>
      </c>
      <c r="AR696" s="113" t="str">
        <f>IF(HLOOKUP($BT696,Prisudvikling!$CC$7:$KP$63,AR$3)&gt;0,HLOOKUP($BT696,Prisudvikling!$CC$7:$KP$63,AR$3),"")</f>
        <v xml:space="preserve"> </v>
      </c>
      <c r="AS696" s="113" t="str">
        <f>IF(HLOOKUP($BT696,Prisudvikling!$CC$7:$KP$63,AS$3)&gt;0,HLOOKUP($BT696,Prisudvikling!$CC$7:$KP$63,AS$3),"")</f>
        <v/>
      </c>
      <c r="AT696" s="113" t="str">
        <f>IF(HLOOKUP($BT696,Prisudvikling!$CC$7:$KP$63,AT$3)&gt;0,HLOOKUP($BT696,Prisudvikling!$CC$7:$KP$63,AT$3),"")</f>
        <v/>
      </c>
      <c r="AU696" s="113" t="str">
        <f>IF(HLOOKUP($BT696,Prisudvikling!$CC$7:$KP$63,AU$3)&gt;0,HLOOKUP($BT696,Prisudvikling!$CC$7:$KP$63,AU$3),"")</f>
        <v xml:space="preserve"> </v>
      </c>
      <c r="AV696" s="113" t="str">
        <f>IF(HLOOKUP($BT696,Prisudvikling!$CC$7:$KP$63,AV$3)&gt;0,HLOOKUP($BT696,Prisudvikling!$CC$7:$KP$63,AV$3),"")</f>
        <v/>
      </c>
      <c r="AW696" s="113" t="str">
        <f>IF(HLOOKUP($BT696,Prisudvikling!$CC$7:$KP$63,AW$3)&gt;0,HLOOKUP($BT696,Prisudvikling!$CC$7:$KP$63,AW$3),"")</f>
        <v/>
      </c>
      <c r="AX696" s="113" t="str">
        <f>IF(HLOOKUP($BT696,Prisudvikling!$CC$7:$KP$63,AX$3)&gt;0,HLOOKUP($BT696,Prisudvikling!$CC$7:$KP$63,AX$3),"")</f>
        <v xml:space="preserve"> </v>
      </c>
      <c r="BT696">
        <f t="shared" si="35"/>
        <v>373</v>
      </c>
    </row>
    <row r="697" spans="1:72" x14ac:dyDescent="0.2">
      <c r="A697" s="82">
        <f>IF(HLOOKUP($BT697,Prisudvikling!$CC$7:$KP$63,D$3)&gt;0,YEAR(C697),0)</f>
        <v>0</v>
      </c>
      <c r="B697" s="82">
        <f>IF(HLOOKUP($BT697,Prisudvikling!$CC$7:$KP$63,D$3)&gt;0,MONTH(C697),0)</f>
        <v>0</v>
      </c>
      <c r="C697" s="65" t="str">
        <f>IF(HLOOKUP($BT697,Prisudvikling!$CC$7:$KP$63,D$3)&gt;0,HLOOKUP($BT697,Prisudvikling!$CC$7:$KP$63,C$3),"")</f>
        <v/>
      </c>
      <c r="D697" s="105" t="str">
        <f>IF(HLOOKUP($BT697,Prisudvikling!$CC$7:$KP$63,D$3)&gt;0,HLOOKUP($BT697,Prisudvikling!$CC$7:$KP$63,D$3),"")</f>
        <v/>
      </c>
      <c r="E697" s="105" t="str">
        <f>IF(HLOOKUP($BT697,Prisudvikling!$CC$7:$KP$63,E$3)&gt;0,HLOOKUP($BT697,Prisudvikling!$CC$7:$KP$63,E$3),"")</f>
        <v/>
      </c>
      <c r="F697" s="105" t="str">
        <f>IF(HLOOKUP($BT697,Prisudvikling!$CC$7:$KP$63,F$3)&gt;0,HLOOKUP($BT697,Prisudvikling!$CC$7:$KP$63,F$3),"")</f>
        <v/>
      </c>
      <c r="G697" s="105" t="str">
        <f>IF(HLOOKUP($BT697,Prisudvikling!$CC$7:$KP$63,G$3)&gt;0,HLOOKUP($BT697,Prisudvikling!$CC$7:$KP$63,G$3),"")</f>
        <v/>
      </c>
      <c r="H697" s="105" t="str">
        <f>IF(HLOOKUP($BT697,Prisudvikling!$CC$7:$KP$63,H$3)&gt;0,HLOOKUP($BT697,Prisudvikling!$CC$7:$KP$63,H$3),"")</f>
        <v/>
      </c>
      <c r="I697" s="105" t="str">
        <f>IF(HLOOKUP($BT697,Prisudvikling!$CC$7:$KP$63,I$3)&gt;0,HLOOKUP($BT697,Prisudvikling!$CC$7:$KP$63,I$3),"")</f>
        <v/>
      </c>
      <c r="J697" s="105" t="str">
        <f>IF(HLOOKUP($BT697,Prisudvikling!$CC$7:$KP$63,J$3)&gt;0,HLOOKUP($BT697,Prisudvikling!$CC$7:$KP$63,J$3),"")</f>
        <v/>
      </c>
      <c r="K697" s="105" t="str">
        <f>IF(HLOOKUP($BT697,Prisudvikling!$CC$7:$KP$63,K$3)&gt;0,HLOOKUP($BT697,Prisudvikling!$CC$7:$KP$63,K$3),"")</f>
        <v/>
      </c>
      <c r="L697" s="105" t="str">
        <f>IF(HLOOKUP($BT697,Prisudvikling!$CC$7:$KP$63,L$3)&gt;0,HLOOKUP($BT697,Prisudvikling!$CC$7:$KP$63,L$3),"")</f>
        <v/>
      </c>
      <c r="M697" s="105" t="str">
        <f>IF(HLOOKUP($BT697,Prisudvikling!$CC$7:$KP$63,M$3)&gt;0,HLOOKUP($BT697,Prisudvikling!$CC$7:$KP$63,M$3),"")</f>
        <v/>
      </c>
      <c r="N697" s="105" t="str">
        <f>IF(HLOOKUP($BT697,Prisudvikling!$CC$7:$KP$63,N$3)&gt;0,HLOOKUP($BT697,Prisudvikling!$CC$7:$KP$63,N$3),"")</f>
        <v/>
      </c>
      <c r="O697" s="105" t="str">
        <f>IF(HLOOKUP($BT697,Prisudvikling!$CC$7:$KP$63,O$3)&gt;0,HLOOKUP($BT697,Prisudvikling!$CC$7:$KP$63,O$3),"")</f>
        <v/>
      </c>
      <c r="P697" s="105" t="str">
        <f>IF(HLOOKUP($BT697,Prisudvikling!$CC$7:$KP$63,P$3)&gt;0,HLOOKUP($BT697,Prisudvikling!$CC$7:$KP$63,P$3),"")</f>
        <v/>
      </c>
      <c r="Q697" s="105" t="str">
        <f>IF(HLOOKUP($BT697,Prisudvikling!$CC$7:$KP$63,Q$3)&gt;0,HLOOKUP($BT697,Prisudvikling!$CC$7:$KP$63,Q$3),"")</f>
        <v/>
      </c>
      <c r="R697" s="105" t="str">
        <f>IF(HLOOKUP($BT697,Prisudvikling!$CC$7:$KP$63,R$3)&gt;0,HLOOKUP($BT697,Prisudvikling!$CC$7:$KP$63,R$3),"")</f>
        <v/>
      </c>
      <c r="S697" s="105" t="str">
        <f>IF(HLOOKUP($BT697,Prisudvikling!$CC$7:$KP$63,S$3)&gt;0,HLOOKUP($BT697,Prisudvikling!$CC$7:$KP$63,S$3),"")</f>
        <v/>
      </c>
      <c r="T697" s="105" t="str">
        <f>IF(HLOOKUP($BT697,Prisudvikling!$CC$7:$KP$63,T$3)&gt;0,HLOOKUP($BT697,Prisudvikling!$CC$7:$KP$63,T$3),"")</f>
        <v/>
      </c>
      <c r="U697" s="105" t="str">
        <f>IF(HLOOKUP($BT697,Prisudvikling!$CC$7:$KP$63,U$3)&gt;0,HLOOKUP($BT697,Prisudvikling!$CC$7:$KP$63,U$3),"")</f>
        <v/>
      </c>
      <c r="V697" s="105" t="str">
        <f>IF(HLOOKUP($BT697,Prisudvikling!$CC$7:$KP$63,V$3)&gt;0,HLOOKUP($BT697,Prisudvikling!$CC$7:$KP$63,V$3),"")</f>
        <v/>
      </c>
      <c r="W697" s="105" t="str">
        <f>IF(HLOOKUP($BT697,Prisudvikling!$CC$7:$KP$63,W$3)&gt;0,HLOOKUP($BT697,Prisudvikling!$CC$7:$KP$63,W$3),"")</f>
        <v/>
      </c>
      <c r="X697" s="32" t="str">
        <f>IF(HLOOKUP($BT697,Prisudvikling!$CC$7:$KP$63,X$3)&gt;0,HLOOKUP($BT697,Prisudvikling!$CC$7:$KP$63,X$3),"")</f>
        <v/>
      </c>
      <c r="Y697" s="32" t="str">
        <f>IF(HLOOKUP($BT697,Prisudvikling!$CC$7:$KP$63,Y$3)&gt;0,HLOOKUP($BT697,Prisudvikling!$CC$7:$KP$63,Y$3),"")</f>
        <v/>
      </c>
      <c r="Z697" s="32" t="str">
        <f>IF(HLOOKUP($BT697,Prisudvikling!$CC$7:$KP$63,Z$3)&gt;0,HLOOKUP($BT697,Prisudvikling!$CC$7:$KP$63,Z$3),"")</f>
        <v/>
      </c>
      <c r="AA697" s="32" t="str">
        <f>IF(HLOOKUP($BT697,Prisudvikling!$CC$7:$KP$63,AA$3)&gt;0,HLOOKUP($BT697,Prisudvikling!$CC$7:$KP$63,AA$3),"")</f>
        <v/>
      </c>
      <c r="AB697" s="32" t="str">
        <f>IF(HLOOKUP($BT697,Prisudvikling!$CC$7:$KP$63,AB$3)&gt;0,HLOOKUP($BT697,Prisudvikling!$CC$7:$KP$63,AB$3),"")</f>
        <v/>
      </c>
      <c r="AC697" s="32" t="str">
        <f>IF(HLOOKUP($BT697,Prisudvikling!$CC$7:$KP$63,AC$3)&gt;0,HLOOKUP($BT697,Prisudvikling!$CC$7:$KP$63,AC$3),"")</f>
        <v/>
      </c>
      <c r="AD697" s="32" t="str">
        <f>IF(HLOOKUP($BT697,Prisudvikling!$CC$7:$KP$63,AD$3)&gt;0,HLOOKUP($BT697,Prisudvikling!$CC$7:$KP$63,AD$3),"")</f>
        <v/>
      </c>
      <c r="AE697" s="32" t="str">
        <f>IF(HLOOKUP($BT697,Prisudvikling!$CC$7:$KP$63,AE$3)&gt;0,HLOOKUP($BT697,Prisudvikling!$CC$7:$KP$63,AE$3),"")</f>
        <v/>
      </c>
      <c r="AF697" s="32" t="str">
        <f>IF(HLOOKUP($BT697,Prisudvikling!$CC$7:$KP$63,AF$3)&gt;0,HLOOKUP($BT697,Prisudvikling!$CC$7:$KP$63,AF$3),"")</f>
        <v xml:space="preserve"> </v>
      </c>
      <c r="AG697" s="32" t="str">
        <f>IF(HLOOKUP($BT697,Prisudvikling!$CC$7:$KP$63,AG$3)&gt;0,HLOOKUP($BT697,Prisudvikling!$CC$7:$KP$63,AG$3),"")</f>
        <v xml:space="preserve"> </v>
      </c>
      <c r="AH697" s="32" t="str">
        <f>IF(HLOOKUP($BT697,Prisudvikling!$CC$7:$KP$63,AH$3)&gt;0,HLOOKUP($BT697,Prisudvikling!$CC$7:$KP$63,AH$3),"")</f>
        <v xml:space="preserve"> </v>
      </c>
      <c r="AI697" s="32" t="str">
        <f>IF(HLOOKUP($BT697,Prisudvikling!$CC$7:$KP$63,AI$3)&gt;0,HLOOKUP($BT697,Prisudvikling!$CC$7:$KP$63,AI$3),"")</f>
        <v xml:space="preserve"> </v>
      </c>
      <c r="AJ697" s="32" t="str">
        <f>IF(HLOOKUP($BT697,Prisudvikling!$CC$7:$KP$63,AJ$3)&gt;0,HLOOKUP($BT697,Prisudvikling!$CC$7:$KP$63,AJ$3),"")</f>
        <v xml:space="preserve"> </v>
      </c>
      <c r="AK697" s="32" t="str">
        <f>IF(HLOOKUP($BT697,Prisudvikling!$CC$7:$KP$63,AK$3)&gt;0,HLOOKUP($BT697,Prisudvikling!$CC$7:$KP$63,AK$3),"")</f>
        <v xml:space="preserve"> </v>
      </c>
      <c r="AL697" s="32" t="str">
        <f>IF(HLOOKUP($BT697,Prisudvikling!$CC$7:$KP$63,AL$3)&gt;0,HLOOKUP($BT697,Prisudvikling!$CC$7:$KP$63,AL$3),"")</f>
        <v/>
      </c>
      <c r="AM697" s="32" t="str">
        <f>IF(HLOOKUP($BT697,Prisudvikling!$CC$7:$KP$63,AM$3)&gt;0,HLOOKUP($BT697,Prisudvikling!$CC$7:$KP$63,AM$3),"")</f>
        <v/>
      </c>
      <c r="AN697" s="113" t="str">
        <f>IF(HLOOKUP($BT697,Prisudvikling!$CC$7:$KP$63,AN$3)&gt;0,HLOOKUP($BT697,Prisudvikling!$CC$7:$KP$63,AN$3),"")</f>
        <v/>
      </c>
      <c r="AO697" s="113" t="str">
        <f>IF(HLOOKUP($BT697,Prisudvikling!$CC$7:$KP$63,AO$3)&gt;0,HLOOKUP($BT697,Prisudvikling!$CC$7:$KP$63,AO$3),"")</f>
        <v xml:space="preserve"> </v>
      </c>
      <c r="AP697" s="113" t="str">
        <f>IF(HLOOKUP($BT697,Prisudvikling!$CC$7:$KP$63,AP$3)&gt;0,HLOOKUP($BT697,Prisudvikling!$CC$7:$KP$63,AP$3),"")</f>
        <v/>
      </c>
      <c r="AQ697" s="113" t="str">
        <f>IF(HLOOKUP($BT697,Prisudvikling!$CC$7:$KP$63,AQ$3)&gt;0,HLOOKUP($BT697,Prisudvikling!$CC$7:$KP$63,AQ$3),"")</f>
        <v/>
      </c>
      <c r="AR697" s="113" t="str">
        <f>IF(HLOOKUP($BT697,Prisudvikling!$CC$7:$KP$63,AR$3)&gt;0,HLOOKUP($BT697,Prisudvikling!$CC$7:$KP$63,AR$3),"")</f>
        <v xml:space="preserve"> </v>
      </c>
      <c r="AS697" s="113" t="str">
        <f>IF(HLOOKUP($BT697,Prisudvikling!$CC$7:$KP$63,AS$3)&gt;0,HLOOKUP($BT697,Prisudvikling!$CC$7:$KP$63,AS$3),"")</f>
        <v/>
      </c>
      <c r="AT697" s="113" t="str">
        <f>IF(HLOOKUP($BT697,Prisudvikling!$CC$7:$KP$63,AT$3)&gt;0,HLOOKUP($BT697,Prisudvikling!$CC$7:$KP$63,AT$3),"")</f>
        <v/>
      </c>
      <c r="AU697" s="113" t="str">
        <f>IF(HLOOKUP($BT697,Prisudvikling!$CC$7:$KP$63,AU$3)&gt;0,HLOOKUP($BT697,Prisudvikling!$CC$7:$KP$63,AU$3),"")</f>
        <v xml:space="preserve"> </v>
      </c>
      <c r="AV697" s="113" t="str">
        <f>IF(HLOOKUP($BT697,Prisudvikling!$CC$7:$KP$63,AV$3)&gt;0,HLOOKUP($BT697,Prisudvikling!$CC$7:$KP$63,AV$3),"")</f>
        <v/>
      </c>
      <c r="AW697" s="113" t="str">
        <f>IF(HLOOKUP($BT697,Prisudvikling!$CC$7:$KP$63,AW$3)&gt;0,HLOOKUP($BT697,Prisudvikling!$CC$7:$KP$63,AW$3),"")</f>
        <v/>
      </c>
      <c r="AX697" s="113" t="str">
        <f>IF(HLOOKUP($BT697,Prisudvikling!$CC$7:$KP$63,AX$3)&gt;0,HLOOKUP($BT697,Prisudvikling!$CC$7:$KP$63,AX$3),"")</f>
        <v xml:space="preserve"> </v>
      </c>
      <c r="BT697">
        <f t="shared" si="35"/>
        <v>374</v>
      </c>
    </row>
    <row r="698" spans="1:72" x14ac:dyDescent="0.2">
      <c r="A698" s="82">
        <f>IF(HLOOKUP($BT698,Prisudvikling!$CC$7:$KP$63,D$3)&gt;0,YEAR(C698),0)</f>
        <v>0</v>
      </c>
      <c r="B698" s="82">
        <f>IF(HLOOKUP($BT698,Prisudvikling!$CC$7:$KP$63,D$3)&gt;0,MONTH(C698),0)</f>
        <v>0</v>
      </c>
      <c r="C698" s="65" t="str">
        <f>IF(HLOOKUP($BT698,Prisudvikling!$CC$7:$KP$63,D$3)&gt;0,HLOOKUP($BT698,Prisudvikling!$CC$7:$KP$63,C$3),"")</f>
        <v/>
      </c>
      <c r="D698" s="105" t="str">
        <f>IF(HLOOKUP($BT698,Prisudvikling!$CC$7:$KP$63,D$3)&gt;0,HLOOKUP($BT698,Prisudvikling!$CC$7:$KP$63,D$3),"")</f>
        <v/>
      </c>
      <c r="E698" s="105" t="str">
        <f>IF(HLOOKUP($BT698,Prisudvikling!$CC$7:$KP$63,E$3)&gt;0,HLOOKUP($BT698,Prisudvikling!$CC$7:$KP$63,E$3),"")</f>
        <v/>
      </c>
      <c r="F698" s="105" t="str">
        <f>IF(HLOOKUP($BT698,Prisudvikling!$CC$7:$KP$63,F$3)&gt;0,HLOOKUP($BT698,Prisudvikling!$CC$7:$KP$63,F$3),"")</f>
        <v/>
      </c>
      <c r="G698" s="105" t="str">
        <f>IF(HLOOKUP($BT698,Prisudvikling!$CC$7:$KP$63,G$3)&gt;0,HLOOKUP($BT698,Prisudvikling!$CC$7:$KP$63,G$3),"")</f>
        <v/>
      </c>
      <c r="H698" s="105" t="str">
        <f>IF(HLOOKUP($BT698,Prisudvikling!$CC$7:$KP$63,H$3)&gt;0,HLOOKUP($BT698,Prisudvikling!$CC$7:$KP$63,H$3),"")</f>
        <v/>
      </c>
      <c r="I698" s="105" t="str">
        <f>IF(HLOOKUP($BT698,Prisudvikling!$CC$7:$KP$63,I$3)&gt;0,HLOOKUP($BT698,Prisudvikling!$CC$7:$KP$63,I$3),"")</f>
        <v/>
      </c>
      <c r="J698" s="105" t="str">
        <f>IF(HLOOKUP($BT698,Prisudvikling!$CC$7:$KP$63,J$3)&gt;0,HLOOKUP($BT698,Prisudvikling!$CC$7:$KP$63,J$3),"")</f>
        <v/>
      </c>
      <c r="K698" s="105" t="str">
        <f>IF(HLOOKUP($BT698,Prisudvikling!$CC$7:$KP$63,K$3)&gt;0,HLOOKUP($BT698,Prisudvikling!$CC$7:$KP$63,K$3),"")</f>
        <v/>
      </c>
      <c r="L698" s="105" t="str">
        <f>IF(HLOOKUP($BT698,Prisudvikling!$CC$7:$KP$63,L$3)&gt;0,HLOOKUP($BT698,Prisudvikling!$CC$7:$KP$63,L$3),"")</f>
        <v/>
      </c>
      <c r="M698" s="105" t="str">
        <f>IF(HLOOKUP($BT698,Prisudvikling!$CC$7:$KP$63,M$3)&gt;0,HLOOKUP($BT698,Prisudvikling!$CC$7:$KP$63,M$3),"")</f>
        <v/>
      </c>
      <c r="N698" s="105" t="str">
        <f>IF(HLOOKUP($BT698,Prisudvikling!$CC$7:$KP$63,N$3)&gt;0,HLOOKUP($BT698,Prisudvikling!$CC$7:$KP$63,N$3),"")</f>
        <v/>
      </c>
      <c r="O698" s="105" t="str">
        <f>IF(HLOOKUP($BT698,Prisudvikling!$CC$7:$KP$63,O$3)&gt;0,HLOOKUP($BT698,Prisudvikling!$CC$7:$KP$63,O$3),"")</f>
        <v/>
      </c>
      <c r="P698" s="105" t="str">
        <f>IF(HLOOKUP($BT698,Prisudvikling!$CC$7:$KP$63,P$3)&gt;0,HLOOKUP($BT698,Prisudvikling!$CC$7:$KP$63,P$3),"")</f>
        <v/>
      </c>
      <c r="Q698" s="105" t="str">
        <f>IF(HLOOKUP($BT698,Prisudvikling!$CC$7:$KP$63,Q$3)&gt;0,HLOOKUP($BT698,Prisudvikling!$CC$7:$KP$63,Q$3),"")</f>
        <v/>
      </c>
      <c r="R698" s="105" t="str">
        <f>IF(HLOOKUP($BT698,Prisudvikling!$CC$7:$KP$63,R$3)&gt;0,HLOOKUP($BT698,Prisudvikling!$CC$7:$KP$63,R$3),"")</f>
        <v/>
      </c>
      <c r="S698" s="105" t="str">
        <f>IF(HLOOKUP($BT698,Prisudvikling!$CC$7:$KP$63,S$3)&gt;0,HLOOKUP($BT698,Prisudvikling!$CC$7:$KP$63,S$3),"")</f>
        <v/>
      </c>
      <c r="T698" s="105" t="str">
        <f>IF(HLOOKUP($BT698,Prisudvikling!$CC$7:$KP$63,T$3)&gt;0,HLOOKUP($BT698,Prisudvikling!$CC$7:$KP$63,T$3),"")</f>
        <v/>
      </c>
      <c r="U698" s="105" t="str">
        <f>IF(HLOOKUP($BT698,Prisudvikling!$CC$7:$KP$63,U$3)&gt;0,HLOOKUP($BT698,Prisudvikling!$CC$7:$KP$63,U$3),"")</f>
        <v/>
      </c>
      <c r="V698" s="105" t="str">
        <f>IF(HLOOKUP($BT698,Prisudvikling!$CC$7:$KP$63,V$3)&gt;0,HLOOKUP($BT698,Prisudvikling!$CC$7:$KP$63,V$3),"")</f>
        <v/>
      </c>
      <c r="W698" s="105" t="str">
        <f>IF(HLOOKUP($BT698,Prisudvikling!$CC$7:$KP$63,W$3)&gt;0,HLOOKUP($BT698,Prisudvikling!$CC$7:$KP$63,W$3),"")</f>
        <v/>
      </c>
      <c r="X698" s="32" t="str">
        <f>IF(HLOOKUP($BT698,Prisudvikling!$CC$7:$KP$63,X$3)&gt;0,HLOOKUP($BT698,Prisudvikling!$CC$7:$KP$63,X$3),"")</f>
        <v/>
      </c>
      <c r="Y698" s="32" t="str">
        <f>IF(HLOOKUP($BT698,Prisudvikling!$CC$7:$KP$63,Y$3)&gt;0,HLOOKUP($BT698,Prisudvikling!$CC$7:$KP$63,Y$3),"")</f>
        <v/>
      </c>
      <c r="Z698" s="32" t="str">
        <f>IF(HLOOKUP($BT698,Prisudvikling!$CC$7:$KP$63,Z$3)&gt;0,HLOOKUP($BT698,Prisudvikling!$CC$7:$KP$63,Z$3),"")</f>
        <v/>
      </c>
      <c r="AA698" s="32" t="str">
        <f>IF(HLOOKUP($BT698,Prisudvikling!$CC$7:$KP$63,AA$3)&gt;0,HLOOKUP($BT698,Prisudvikling!$CC$7:$KP$63,AA$3),"")</f>
        <v/>
      </c>
      <c r="AB698" s="32" t="str">
        <f>IF(HLOOKUP($BT698,Prisudvikling!$CC$7:$KP$63,AB$3)&gt;0,HLOOKUP($BT698,Prisudvikling!$CC$7:$KP$63,AB$3),"")</f>
        <v/>
      </c>
      <c r="AC698" s="32" t="str">
        <f>IF(HLOOKUP($BT698,Prisudvikling!$CC$7:$KP$63,AC$3)&gt;0,HLOOKUP($BT698,Prisudvikling!$CC$7:$KP$63,AC$3),"")</f>
        <v/>
      </c>
      <c r="AD698" s="32" t="str">
        <f>IF(HLOOKUP($BT698,Prisudvikling!$CC$7:$KP$63,AD$3)&gt;0,HLOOKUP($BT698,Prisudvikling!$CC$7:$KP$63,AD$3),"")</f>
        <v/>
      </c>
      <c r="AE698" s="32" t="str">
        <f>IF(HLOOKUP($BT698,Prisudvikling!$CC$7:$KP$63,AE$3)&gt;0,HLOOKUP($BT698,Prisudvikling!$CC$7:$KP$63,AE$3),"")</f>
        <v/>
      </c>
      <c r="AF698" s="32" t="str">
        <f>IF(HLOOKUP($BT698,Prisudvikling!$CC$7:$KP$63,AF$3)&gt;0,HLOOKUP($BT698,Prisudvikling!$CC$7:$KP$63,AF$3),"")</f>
        <v xml:space="preserve"> </v>
      </c>
      <c r="AG698" s="32" t="str">
        <f>IF(HLOOKUP($BT698,Prisudvikling!$CC$7:$KP$63,AG$3)&gt;0,HLOOKUP($BT698,Prisudvikling!$CC$7:$KP$63,AG$3),"")</f>
        <v xml:space="preserve"> </v>
      </c>
      <c r="AH698" s="32" t="str">
        <f>IF(HLOOKUP($BT698,Prisudvikling!$CC$7:$KP$63,AH$3)&gt;0,HLOOKUP($BT698,Prisudvikling!$CC$7:$KP$63,AH$3),"")</f>
        <v xml:space="preserve"> </v>
      </c>
      <c r="AI698" s="32" t="str">
        <f>IF(HLOOKUP($BT698,Prisudvikling!$CC$7:$KP$63,AI$3)&gt;0,HLOOKUP($BT698,Prisudvikling!$CC$7:$KP$63,AI$3),"")</f>
        <v xml:space="preserve"> </v>
      </c>
      <c r="AJ698" s="32" t="str">
        <f>IF(HLOOKUP($BT698,Prisudvikling!$CC$7:$KP$63,AJ$3)&gt;0,HLOOKUP($BT698,Prisudvikling!$CC$7:$KP$63,AJ$3),"")</f>
        <v xml:space="preserve"> </v>
      </c>
      <c r="AK698" s="32" t="str">
        <f>IF(HLOOKUP($BT698,Prisudvikling!$CC$7:$KP$63,AK$3)&gt;0,HLOOKUP($BT698,Prisudvikling!$CC$7:$KP$63,AK$3),"")</f>
        <v xml:space="preserve"> </v>
      </c>
      <c r="AL698" s="32" t="str">
        <f>IF(HLOOKUP($BT698,Prisudvikling!$CC$7:$KP$63,AL$3)&gt;0,HLOOKUP($BT698,Prisudvikling!$CC$7:$KP$63,AL$3),"")</f>
        <v/>
      </c>
      <c r="AM698" s="32" t="str">
        <f>IF(HLOOKUP($BT698,Prisudvikling!$CC$7:$KP$63,AM$3)&gt;0,HLOOKUP($BT698,Prisudvikling!$CC$7:$KP$63,AM$3),"")</f>
        <v/>
      </c>
      <c r="AN698" s="113" t="str">
        <f>IF(HLOOKUP($BT698,Prisudvikling!$CC$7:$KP$63,AN$3)&gt;0,HLOOKUP($BT698,Prisudvikling!$CC$7:$KP$63,AN$3),"")</f>
        <v/>
      </c>
      <c r="AO698" s="113" t="str">
        <f>IF(HLOOKUP($BT698,Prisudvikling!$CC$7:$KP$63,AO$3)&gt;0,HLOOKUP($BT698,Prisudvikling!$CC$7:$KP$63,AO$3),"")</f>
        <v xml:space="preserve"> </v>
      </c>
      <c r="AP698" s="113" t="str">
        <f>IF(HLOOKUP($BT698,Prisudvikling!$CC$7:$KP$63,AP$3)&gt;0,HLOOKUP($BT698,Prisudvikling!$CC$7:$KP$63,AP$3),"")</f>
        <v/>
      </c>
      <c r="AQ698" s="113" t="str">
        <f>IF(HLOOKUP($BT698,Prisudvikling!$CC$7:$KP$63,AQ$3)&gt;0,HLOOKUP($BT698,Prisudvikling!$CC$7:$KP$63,AQ$3),"")</f>
        <v/>
      </c>
      <c r="AR698" s="113" t="str">
        <f>IF(HLOOKUP($BT698,Prisudvikling!$CC$7:$KP$63,AR$3)&gt;0,HLOOKUP($BT698,Prisudvikling!$CC$7:$KP$63,AR$3),"")</f>
        <v xml:space="preserve"> </v>
      </c>
      <c r="AS698" s="113" t="str">
        <f>IF(HLOOKUP($BT698,Prisudvikling!$CC$7:$KP$63,AS$3)&gt;0,HLOOKUP($BT698,Prisudvikling!$CC$7:$KP$63,AS$3),"")</f>
        <v/>
      </c>
      <c r="AT698" s="113" t="str">
        <f>IF(HLOOKUP($BT698,Prisudvikling!$CC$7:$KP$63,AT$3)&gt;0,HLOOKUP($BT698,Prisudvikling!$CC$7:$KP$63,AT$3),"")</f>
        <v/>
      </c>
      <c r="AU698" s="113" t="str">
        <f>IF(HLOOKUP($BT698,Prisudvikling!$CC$7:$KP$63,AU$3)&gt;0,HLOOKUP($BT698,Prisudvikling!$CC$7:$KP$63,AU$3),"")</f>
        <v xml:space="preserve"> </v>
      </c>
      <c r="AV698" s="113" t="str">
        <f>IF(HLOOKUP($BT698,Prisudvikling!$CC$7:$KP$63,AV$3)&gt;0,HLOOKUP($BT698,Prisudvikling!$CC$7:$KP$63,AV$3),"")</f>
        <v/>
      </c>
      <c r="AW698" s="113" t="str">
        <f>IF(HLOOKUP($BT698,Prisudvikling!$CC$7:$KP$63,AW$3)&gt;0,HLOOKUP($BT698,Prisudvikling!$CC$7:$KP$63,AW$3),"")</f>
        <v/>
      </c>
      <c r="AX698" s="113" t="str">
        <f>IF(HLOOKUP($BT698,Prisudvikling!$CC$7:$KP$63,AX$3)&gt;0,HLOOKUP($BT698,Prisudvikling!$CC$7:$KP$63,AX$3),"")</f>
        <v xml:space="preserve"> </v>
      </c>
      <c r="BT698">
        <f t="shared" si="35"/>
        <v>375</v>
      </c>
    </row>
    <row r="699" spans="1:72" x14ac:dyDescent="0.2">
      <c r="A699" s="82">
        <f>IF(HLOOKUP($BT699,Prisudvikling!$CC$7:$KP$63,D$3)&gt;0,YEAR(C699),0)</f>
        <v>0</v>
      </c>
      <c r="B699" s="82">
        <f>IF(HLOOKUP($BT699,Prisudvikling!$CC$7:$KP$63,D$3)&gt;0,MONTH(C699),0)</f>
        <v>0</v>
      </c>
      <c r="C699" s="65" t="str">
        <f>IF(HLOOKUP($BT699,Prisudvikling!$CC$7:$KP$63,D$3)&gt;0,HLOOKUP($BT699,Prisudvikling!$CC$7:$KP$63,C$3),"")</f>
        <v/>
      </c>
      <c r="D699" s="105" t="str">
        <f>IF(HLOOKUP($BT699,Prisudvikling!$CC$7:$KP$63,D$3)&gt;0,HLOOKUP($BT699,Prisudvikling!$CC$7:$KP$63,D$3),"")</f>
        <v/>
      </c>
      <c r="E699" s="105" t="str">
        <f>IF(HLOOKUP($BT699,Prisudvikling!$CC$7:$KP$63,E$3)&gt;0,HLOOKUP($BT699,Prisudvikling!$CC$7:$KP$63,E$3),"")</f>
        <v/>
      </c>
      <c r="F699" s="105" t="str">
        <f>IF(HLOOKUP($BT699,Prisudvikling!$CC$7:$KP$63,F$3)&gt;0,HLOOKUP($BT699,Prisudvikling!$CC$7:$KP$63,F$3),"")</f>
        <v/>
      </c>
      <c r="G699" s="105" t="str">
        <f>IF(HLOOKUP($BT699,Prisudvikling!$CC$7:$KP$63,G$3)&gt;0,HLOOKUP($BT699,Prisudvikling!$CC$7:$KP$63,G$3),"")</f>
        <v/>
      </c>
      <c r="H699" s="105" t="str">
        <f>IF(HLOOKUP($BT699,Prisudvikling!$CC$7:$KP$63,H$3)&gt;0,HLOOKUP($BT699,Prisudvikling!$CC$7:$KP$63,H$3),"")</f>
        <v/>
      </c>
      <c r="I699" s="105" t="str">
        <f>IF(HLOOKUP($BT699,Prisudvikling!$CC$7:$KP$63,I$3)&gt;0,HLOOKUP($BT699,Prisudvikling!$CC$7:$KP$63,I$3),"")</f>
        <v/>
      </c>
      <c r="J699" s="105" t="str">
        <f>IF(HLOOKUP($BT699,Prisudvikling!$CC$7:$KP$63,J$3)&gt;0,HLOOKUP($BT699,Prisudvikling!$CC$7:$KP$63,J$3),"")</f>
        <v/>
      </c>
      <c r="K699" s="105" t="str">
        <f>IF(HLOOKUP($BT699,Prisudvikling!$CC$7:$KP$63,K$3)&gt;0,HLOOKUP($BT699,Prisudvikling!$CC$7:$KP$63,K$3),"")</f>
        <v/>
      </c>
      <c r="L699" s="105" t="str">
        <f>IF(HLOOKUP($BT699,Prisudvikling!$CC$7:$KP$63,L$3)&gt;0,HLOOKUP($BT699,Prisudvikling!$CC$7:$KP$63,L$3),"")</f>
        <v/>
      </c>
      <c r="M699" s="105" t="str">
        <f>IF(HLOOKUP($BT699,Prisudvikling!$CC$7:$KP$63,M$3)&gt;0,HLOOKUP($BT699,Prisudvikling!$CC$7:$KP$63,M$3),"")</f>
        <v/>
      </c>
      <c r="N699" s="105" t="str">
        <f>IF(HLOOKUP($BT699,Prisudvikling!$CC$7:$KP$63,N$3)&gt;0,HLOOKUP($BT699,Prisudvikling!$CC$7:$KP$63,N$3),"")</f>
        <v/>
      </c>
      <c r="O699" s="105" t="str">
        <f>IF(HLOOKUP($BT699,Prisudvikling!$CC$7:$KP$63,O$3)&gt;0,HLOOKUP($BT699,Prisudvikling!$CC$7:$KP$63,O$3),"")</f>
        <v/>
      </c>
      <c r="P699" s="105" t="str">
        <f>IF(HLOOKUP($BT699,Prisudvikling!$CC$7:$KP$63,P$3)&gt;0,HLOOKUP($BT699,Prisudvikling!$CC$7:$KP$63,P$3),"")</f>
        <v/>
      </c>
      <c r="Q699" s="105" t="str">
        <f>IF(HLOOKUP($BT699,Prisudvikling!$CC$7:$KP$63,Q$3)&gt;0,HLOOKUP($BT699,Prisudvikling!$CC$7:$KP$63,Q$3),"")</f>
        <v/>
      </c>
      <c r="R699" s="105" t="str">
        <f>IF(HLOOKUP($BT699,Prisudvikling!$CC$7:$KP$63,R$3)&gt;0,HLOOKUP($BT699,Prisudvikling!$CC$7:$KP$63,R$3),"")</f>
        <v/>
      </c>
      <c r="S699" s="105" t="str">
        <f>IF(HLOOKUP($BT699,Prisudvikling!$CC$7:$KP$63,S$3)&gt;0,HLOOKUP($BT699,Prisudvikling!$CC$7:$KP$63,S$3),"")</f>
        <v/>
      </c>
      <c r="T699" s="105" t="str">
        <f>IF(HLOOKUP($BT699,Prisudvikling!$CC$7:$KP$63,T$3)&gt;0,HLOOKUP($BT699,Prisudvikling!$CC$7:$KP$63,T$3),"")</f>
        <v/>
      </c>
      <c r="U699" s="105" t="str">
        <f>IF(HLOOKUP($BT699,Prisudvikling!$CC$7:$KP$63,U$3)&gt;0,HLOOKUP($BT699,Prisudvikling!$CC$7:$KP$63,U$3),"")</f>
        <v/>
      </c>
      <c r="V699" s="105" t="str">
        <f>IF(HLOOKUP($BT699,Prisudvikling!$CC$7:$KP$63,V$3)&gt;0,HLOOKUP($BT699,Prisudvikling!$CC$7:$KP$63,V$3),"")</f>
        <v/>
      </c>
      <c r="W699" s="105" t="str">
        <f>IF(HLOOKUP($BT699,Prisudvikling!$CC$7:$KP$63,W$3)&gt;0,HLOOKUP($BT699,Prisudvikling!$CC$7:$KP$63,W$3),"")</f>
        <v/>
      </c>
      <c r="X699" s="32" t="str">
        <f>IF(HLOOKUP($BT699,Prisudvikling!$CC$7:$KP$63,X$3)&gt;0,HLOOKUP($BT699,Prisudvikling!$CC$7:$KP$63,X$3),"")</f>
        <v/>
      </c>
      <c r="Y699" s="32" t="str">
        <f>IF(HLOOKUP($BT699,Prisudvikling!$CC$7:$KP$63,Y$3)&gt;0,HLOOKUP($BT699,Prisudvikling!$CC$7:$KP$63,Y$3),"")</f>
        <v/>
      </c>
      <c r="Z699" s="32" t="str">
        <f>IF(HLOOKUP($BT699,Prisudvikling!$CC$7:$KP$63,Z$3)&gt;0,HLOOKUP($BT699,Prisudvikling!$CC$7:$KP$63,Z$3),"")</f>
        <v/>
      </c>
      <c r="AA699" s="32" t="str">
        <f>IF(HLOOKUP($BT699,Prisudvikling!$CC$7:$KP$63,AA$3)&gt;0,HLOOKUP($BT699,Prisudvikling!$CC$7:$KP$63,AA$3),"")</f>
        <v/>
      </c>
      <c r="AB699" s="32" t="str">
        <f>IF(HLOOKUP($BT699,Prisudvikling!$CC$7:$KP$63,AB$3)&gt;0,HLOOKUP($BT699,Prisudvikling!$CC$7:$KP$63,AB$3),"")</f>
        <v/>
      </c>
      <c r="AC699" s="32" t="str">
        <f>IF(HLOOKUP($BT699,Prisudvikling!$CC$7:$KP$63,AC$3)&gt;0,HLOOKUP($BT699,Prisudvikling!$CC$7:$KP$63,AC$3),"")</f>
        <v/>
      </c>
      <c r="AD699" s="32" t="str">
        <f>IF(HLOOKUP($BT699,Prisudvikling!$CC$7:$KP$63,AD$3)&gt;0,HLOOKUP($BT699,Prisudvikling!$CC$7:$KP$63,AD$3),"")</f>
        <v/>
      </c>
      <c r="AE699" s="32" t="str">
        <f>IF(HLOOKUP($BT699,Prisudvikling!$CC$7:$KP$63,AE$3)&gt;0,HLOOKUP($BT699,Prisudvikling!$CC$7:$KP$63,AE$3),"")</f>
        <v/>
      </c>
      <c r="AF699" s="32" t="str">
        <f>IF(HLOOKUP($BT699,Prisudvikling!$CC$7:$KP$63,AF$3)&gt;0,HLOOKUP($BT699,Prisudvikling!$CC$7:$KP$63,AF$3),"")</f>
        <v xml:space="preserve"> </v>
      </c>
      <c r="AG699" s="32" t="str">
        <f>IF(HLOOKUP($BT699,Prisudvikling!$CC$7:$KP$63,AG$3)&gt;0,HLOOKUP($BT699,Prisudvikling!$CC$7:$KP$63,AG$3),"")</f>
        <v xml:space="preserve"> </v>
      </c>
      <c r="AH699" s="32" t="str">
        <f>IF(HLOOKUP($BT699,Prisudvikling!$CC$7:$KP$63,AH$3)&gt;0,HLOOKUP($BT699,Prisudvikling!$CC$7:$KP$63,AH$3),"")</f>
        <v xml:space="preserve"> </v>
      </c>
      <c r="AI699" s="32" t="str">
        <f>IF(HLOOKUP($BT699,Prisudvikling!$CC$7:$KP$63,AI$3)&gt;0,HLOOKUP($BT699,Prisudvikling!$CC$7:$KP$63,AI$3),"")</f>
        <v xml:space="preserve"> </v>
      </c>
      <c r="AJ699" s="32" t="str">
        <f>IF(HLOOKUP($BT699,Prisudvikling!$CC$7:$KP$63,AJ$3)&gt;0,HLOOKUP($BT699,Prisudvikling!$CC$7:$KP$63,AJ$3),"")</f>
        <v xml:space="preserve"> </v>
      </c>
      <c r="AK699" s="32" t="str">
        <f>IF(HLOOKUP($BT699,Prisudvikling!$CC$7:$KP$63,AK$3)&gt;0,HLOOKUP($BT699,Prisudvikling!$CC$7:$KP$63,AK$3),"")</f>
        <v xml:space="preserve"> </v>
      </c>
      <c r="AL699" s="32" t="str">
        <f>IF(HLOOKUP($BT699,Prisudvikling!$CC$7:$KP$63,AL$3)&gt;0,HLOOKUP($BT699,Prisudvikling!$CC$7:$KP$63,AL$3),"")</f>
        <v/>
      </c>
      <c r="AM699" s="32" t="str">
        <f>IF(HLOOKUP($BT699,Prisudvikling!$CC$7:$KP$63,AM$3)&gt;0,HLOOKUP($BT699,Prisudvikling!$CC$7:$KP$63,AM$3),"")</f>
        <v/>
      </c>
      <c r="AN699" s="113" t="str">
        <f>IF(HLOOKUP($BT699,Prisudvikling!$CC$7:$KP$63,AN$3)&gt;0,HLOOKUP($BT699,Prisudvikling!$CC$7:$KP$63,AN$3),"")</f>
        <v/>
      </c>
      <c r="AO699" s="113" t="str">
        <f>IF(HLOOKUP($BT699,Prisudvikling!$CC$7:$KP$63,AO$3)&gt;0,HLOOKUP($BT699,Prisudvikling!$CC$7:$KP$63,AO$3),"")</f>
        <v xml:space="preserve"> </v>
      </c>
      <c r="AP699" s="113" t="str">
        <f>IF(HLOOKUP($BT699,Prisudvikling!$CC$7:$KP$63,AP$3)&gt;0,HLOOKUP($BT699,Prisudvikling!$CC$7:$KP$63,AP$3),"")</f>
        <v/>
      </c>
      <c r="AQ699" s="113" t="str">
        <f>IF(HLOOKUP($BT699,Prisudvikling!$CC$7:$KP$63,AQ$3)&gt;0,HLOOKUP($BT699,Prisudvikling!$CC$7:$KP$63,AQ$3),"")</f>
        <v/>
      </c>
      <c r="AR699" s="113" t="str">
        <f>IF(HLOOKUP($BT699,Prisudvikling!$CC$7:$KP$63,AR$3)&gt;0,HLOOKUP($BT699,Prisudvikling!$CC$7:$KP$63,AR$3),"")</f>
        <v xml:space="preserve"> </v>
      </c>
      <c r="AS699" s="113" t="str">
        <f>IF(HLOOKUP($BT699,Prisudvikling!$CC$7:$KP$63,AS$3)&gt;0,HLOOKUP($BT699,Prisudvikling!$CC$7:$KP$63,AS$3),"")</f>
        <v/>
      </c>
      <c r="AT699" s="113" t="str">
        <f>IF(HLOOKUP($BT699,Prisudvikling!$CC$7:$KP$63,AT$3)&gt;0,HLOOKUP($BT699,Prisudvikling!$CC$7:$KP$63,AT$3),"")</f>
        <v/>
      </c>
      <c r="AU699" s="113" t="str">
        <f>IF(HLOOKUP($BT699,Prisudvikling!$CC$7:$KP$63,AU$3)&gt;0,HLOOKUP($BT699,Prisudvikling!$CC$7:$KP$63,AU$3),"")</f>
        <v xml:space="preserve"> </v>
      </c>
      <c r="AV699" s="113" t="str">
        <f>IF(HLOOKUP($BT699,Prisudvikling!$CC$7:$KP$63,AV$3)&gt;0,HLOOKUP($BT699,Prisudvikling!$CC$7:$KP$63,AV$3),"")</f>
        <v/>
      </c>
      <c r="AW699" s="113" t="str">
        <f>IF(HLOOKUP($BT699,Prisudvikling!$CC$7:$KP$63,AW$3)&gt;0,HLOOKUP($BT699,Prisudvikling!$CC$7:$KP$63,AW$3),"")</f>
        <v/>
      </c>
      <c r="AX699" s="113" t="str">
        <f>IF(HLOOKUP($BT699,Prisudvikling!$CC$7:$KP$63,AX$3)&gt;0,HLOOKUP($BT699,Prisudvikling!$CC$7:$KP$63,AX$3),"")</f>
        <v xml:space="preserve"> </v>
      </c>
      <c r="BT699">
        <f t="shared" si="35"/>
        <v>376</v>
      </c>
    </row>
    <row r="700" spans="1:72" x14ac:dyDescent="0.2">
      <c r="A700" s="82">
        <f>IF(HLOOKUP($BT700,Prisudvikling!$CC$7:$KP$63,D$3)&gt;0,YEAR(C700),0)</f>
        <v>0</v>
      </c>
      <c r="B700" s="82">
        <f>IF(HLOOKUP($BT700,Prisudvikling!$CC$7:$KP$63,D$3)&gt;0,MONTH(C700),0)</f>
        <v>0</v>
      </c>
      <c r="C700" s="65" t="str">
        <f>IF(HLOOKUP($BT700,Prisudvikling!$CC$7:$KP$63,D$3)&gt;0,HLOOKUP($BT700,Prisudvikling!$CC$7:$KP$63,C$3),"")</f>
        <v/>
      </c>
      <c r="D700" s="105" t="str">
        <f>IF(HLOOKUP($BT700,Prisudvikling!$CC$7:$KP$63,D$3)&gt;0,HLOOKUP($BT700,Prisudvikling!$CC$7:$KP$63,D$3),"")</f>
        <v/>
      </c>
      <c r="E700" s="105" t="str">
        <f>IF(HLOOKUP($BT700,Prisudvikling!$CC$7:$KP$63,E$3)&gt;0,HLOOKUP($BT700,Prisudvikling!$CC$7:$KP$63,E$3),"")</f>
        <v/>
      </c>
      <c r="F700" s="105" t="str">
        <f>IF(HLOOKUP($BT700,Prisudvikling!$CC$7:$KP$63,F$3)&gt;0,HLOOKUP($BT700,Prisudvikling!$CC$7:$KP$63,F$3),"")</f>
        <v/>
      </c>
      <c r="G700" s="105" t="str">
        <f>IF(HLOOKUP($BT700,Prisudvikling!$CC$7:$KP$63,G$3)&gt;0,HLOOKUP($BT700,Prisudvikling!$CC$7:$KP$63,G$3),"")</f>
        <v/>
      </c>
      <c r="H700" s="105" t="str">
        <f>IF(HLOOKUP($BT700,Prisudvikling!$CC$7:$KP$63,H$3)&gt;0,HLOOKUP($BT700,Prisudvikling!$CC$7:$KP$63,H$3),"")</f>
        <v/>
      </c>
      <c r="I700" s="105" t="str">
        <f>IF(HLOOKUP($BT700,Prisudvikling!$CC$7:$KP$63,I$3)&gt;0,HLOOKUP($BT700,Prisudvikling!$CC$7:$KP$63,I$3),"")</f>
        <v/>
      </c>
      <c r="J700" s="105" t="str">
        <f>IF(HLOOKUP($BT700,Prisudvikling!$CC$7:$KP$63,J$3)&gt;0,HLOOKUP($BT700,Prisudvikling!$CC$7:$KP$63,J$3),"")</f>
        <v/>
      </c>
      <c r="K700" s="105" t="str">
        <f>IF(HLOOKUP($BT700,Prisudvikling!$CC$7:$KP$63,K$3)&gt;0,HLOOKUP($BT700,Prisudvikling!$CC$7:$KP$63,K$3),"")</f>
        <v/>
      </c>
      <c r="L700" s="105" t="str">
        <f>IF(HLOOKUP($BT700,Prisudvikling!$CC$7:$KP$63,L$3)&gt;0,HLOOKUP($BT700,Prisudvikling!$CC$7:$KP$63,L$3),"")</f>
        <v/>
      </c>
      <c r="M700" s="105" t="str">
        <f>IF(HLOOKUP($BT700,Prisudvikling!$CC$7:$KP$63,M$3)&gt;0,HLOOKUP($BT700,Prisudvikling!$CC$7:$KP$63,M$3),"")</f>
        <v/>
      </c>
      <c r="N700" s="105" t="str">
        <f>IF(HLOOKUP($BT700,Prisudvikling!$CC$7:$KP$63,N$3)&gt;0,HLOOKUP($BT700,Prisudvikling!$CC$7:$KP$63,N$3),"")</f>
        <v/>
      </c>
      <c r="O700" s="105" t="str">
        <f>IF(HLOOKUP($BT700,Prisudvikling!$CC$7:$KP$63,O$3)&gt;0,HLOOKUP($BT700,Prisudvikling!$CC$7:$KP$63,O$3),"")</f>
        <v/>
      </c>
      <c r="P700" s="105" t="str">
        <f>IF(HLOOKUP($BT700,Prisudvikling!$CC$7:$KP$63,P$3)&gt;0,HLOOKUP($BT700,Prisudvikling!$CC$7:$KP$63,P$3),"")</f>
        <v/>
      </c>
      <c r="Q700" s="105" t="str">
        <f>IF(HLOOKUP($BT700,Prisudvikling!$CC$7:$KP$63,Q$3)&gt;0,HLOOKUP($BT700,Prisudvikling!$CC$7:$KP$63,Q$3),"")</f>
        <v/>
      </c>
      <c r="R700" s="105" t="str">
        <f>IF(HLOOKUP($BT700,Prisudvikling!$CC$7:$KP$63,R$3)&gt;0,HLOOKUP($BT700,Prisudvikling!$CC$7:$KP$63,R$3),"")</f>
        <v/>
      </c>
      <c r="S700" s="105" t="str">
        <f>IF(HLOOKUP($BT700,Prisudvikling!$CC$7:$KP$63,S$3)&gt;0,HLOOKUP($BT700,Prisudvikling!$CC$7:$KP$63,S$3),"")</f>
        <v/>
      </c>
      <c r="T700" s="105" t="str">
        <f>IF(HLOOKUP($BT700,Prisudvikling!$CC$7:$KP$63,T$3)&gt;0,HLOOKUP($BT700,Prisudvikling!$CC$7:$KP$63,T$3),"")</f>
        <v/>
      </c>
      <c r="U700" s="105" t="str">
        <f>IF(HLOOKUP($BT700,Prisudvikling!$CC$7:$KP$63,U$3)&gt;0,HLOOKUP($BT700,Prisudvikling!$CC$7:$KP$63,U$3),"")</f>
        <v/>
      </c>
      <c r="V700" s="105" t="str">
        <f>IF(HLOOKUP($BT700,Prisudvikling!$CC$7:$KP$63,V$3)&gt;0,HLOOKUP($BT700,Prisudvikling!$CC$7:$KP$63,V$3),"")</f>
        <v/>
      </c>
      <c r="W700" s="105" t="str">
        <f>IF(HLOOKUP($BT700,Prisudvikling!$CC$7:$KP$63,W$3)&gt;0,HLOOKUP($BT700,Prisudvikling!$CC$7:$KP$63,W$3),"")</f>
        <v/>
      </c>
      <c r="X700" s="32" t="str">
        <f>IF(HLOOKUP($BT700,Prisudvikling!$CC$7:$KP$63,X$3)&gt;0,HLOOKUP($BT700,Prisudvikling!$CC$7:$KP$63,X$3),"")</f>
        <v/>
      </c>
      <c r="Y700" s="32" t="str">
        <f>IF(HLOOKUP($BT700,Prisudvikling!$CC$7:$KP$63,Y$3)&gt;0,HLOOKUP($BT700,Prisudvikling!$CC$7:$KP$63,Y$3),"")</f>
        <v/>
      </c>
      <c r="Z700" s="32" t="str">
        <f>IF(HLOOKUP($BT700,Prisudvikling!$CC$7:$KP$63,Z$3)&gt;0,HLOOKUP($BT700,Prisudvikling!$CC$7:$KP$63,Z$3),"")</f>
        <v/>
      </c>
      <c r="AA700" s="32" t="str">
        <f>IF(HLOOKUP($BT700,Prisudvikling!$CC$7:$KP$63,AA$3)&gt;0,HLOOKUP($BT700,Prisudvikling!$CC$7:$KP$63,AA$3),"")</f>
        <v/>
      </c>
      <c r="AB700" s="32" t="str">
        <f>IF(HLOOKUP($BT700,Prisudvikling!$CC$7:$KP$63,AB$3)&gt;0,HLOOKUP($BT700,Prisudvikling!$CC$7:$KP$63,AB$3),"")</f>
        <v/>
      </c>
      <c r="AC700" s="32" t="str">
        <f>IF(HLOOKUP($BT700,Prisudvikling!$CC$7:$KP$63,AC$3)&gt;0,HLOOKUP($BT700,Prisudvikling!$CC$7:$KP$63,AC$3),"")</f>
        <v/>
      </c>
      <c r="AD700" s="32" t="str">
        <f>IF(HLOOKUP($BT700,Prisudvikling!$CC$7:$KP$63,AD$3)&gt;0,HLOOKUP($BT700,Prisudvikling!$CC$7:$KP$63,AD$3),"")</f>
        <v/>
      </c>
      <c r="AE700" s="32" t="str">
        <f>IF(HLOOKUP($BT700,Prisudvikling!$CC$7:$KP$63,AE$3)&gt;0,HLOOKUP($BT700,Prisudvikling!$CC$7:$KP$63,AE$3),"")</f>
        <v/>
      </c>
      <c r="AF700" s="32" t="str">
        <f>IF(HLOOKUP($BT700,Prisudvikling!$CC$7:$KP$63,AF$3)&gt;0,HLOOKUP($BT700,Prisudvikling!$CC$7:$KP$63,AF$3),"")</f>
        <v xml:space="preserve"> </v>
      </c>
      <c r="AG700" s="32" t="str">
        <f>IF(HLOOKUP($BT700,Prisudvikling!$CC$7:$KP$63,AG$3)&gt;0,HLOOKUP($BT700,Prisudvikling!$CC$7:$KP$63,AG$3),"")</f>
        <v xml:space="preserve"> </v>
      </c>
      <c r="AH700" s="32" t="str">
        <f>IF(HLOOKUP($BT700,Prisudvikling!$CC$7:$KP$63,AH$3)&gt;0,HLOOKUP($BT700,Prisudvikling!$CC$7:$KP$63,AH$3),"")</f>
        <v xml:space="preserve"> </v>
      </c>
      <c r="AI700" s="32" t="str">
        <f>IF(HLOOKUP($BT700,Prisudvikling!$CC$7:$KP$63,AI$3)&gt;0,HLOOKUP($BT700,Prisudvikling!$CC$7:$KP$63,AI$3),"")</f>
        <v xml:space="preserve"> </v>
      </c>
      <c r="AJ700" s="32" t="str">
        <f>IF(HLOOKUP($BT700,Prisudvikling!$CC$7:$KP$63,AJ$3)&gt;0,HLOOKUP($BT700,Prisudvikling!$CC$7:$KP$63,AJ$3),"")</f>
        <v xml:space="preserve"> </v>
      </c>
      <c r="AK700" s="32" t="str">
        <f>IF(HLOOKUP($BT700,Prisudvikling!$CC$7:$KP$63,AK$3)&gt;0,HLOOKUP($BT700,Prisudvikling!$CC$7:$KP$63,AK$3),"")</f>
        <v xml:space="preserve"> </v>
      </c>
      <c r="AL700" s="32" t="str">
        <f>IF(HLOOKUP($BT700,Prisudvikling!$CC$7:$KP$63,AL$3)&gt;0,HLOOKUP($BT700,Prisudvikling!$CC$7:$KP$63,AL$3),"")</f>
        <v/>
      </c>
      <c r="AM700" s="32" t="str">
        <f>IF(HLOOKUP($BT700,Prisudvikling!$CC$7:$KP$63,AM$3)&gt;0,HLOOKUP($BT700,Prisudvikling!$CC$7:$KP$63,AM$3),"")</f>
        <v/>
      </c>
      <c r="AN700" s="113" t="str">
        <f>IF(HLOOKUP($BT700,Prisudvikling!$CC$7:$KP$63,AN$3)&gt;0,HLOOKUP($BT700,Prisudvikling!$CC$7:$KP$63,AN$3),"")</f>
        <v/>
      </c>
      <c r="AO700" s="113" t="str">
        <f>IF(HLOOKUP($BT700,Prisudvikling!$CC$7:$KP$63,AO$3)&gt;0,HLOOKUP($BT700,Prisudvikling!$CC$7:$KP$63,AO$3),"")</f>
        <v xml:space="preserve"> </v>
      </c>
      <c r="AP700" s="113" t="str">
        <f>IF(HLOOKUP($BT700,Prisudvikling!$CC$7:$KP$63,AP$3)&gt;0,HLOOKUP($BT700,Prisudvikling!$CC$7:$KP$63,AP$3),"")</f>
        <v/>
      </c>
      <c r="AQ700" s="113" t="str">
        <f>IF(HLOOKUP($BT700,Prisudvikling!$CC$7:$KP$63,AQ$3)&gt;0,HLOOKUP($BT700,Prisudvikling!$CC$7:$KP$63,AQ$3),"")</f>
        <v/>
      </c>
      <c r="AR700" s="113" t="str">
        <f>IF(HLOOKUP($BT700,Prisudvikling!$CC$7:$KP$63,AR$3)&gt;0,HLOOKUP($BT700,Prisudvikling!$CC$7:$KP$63,AR$3),"")</f>
        <v xml:space="preserve"> </v>
      </c>
      <c r="AS700" s="113" t="str">
        <f>IF(HLOOKUP($BT700,Prisudvikling!$CC$7:$KP$63,AS$3)&gt;0,HLOOKUP($BT700,Prisudvikling!$CC$7:$KP$63,AS$3),"")</f>
        <v/>
      </c>
      <c r="AT700" s="113" t="str">
        <f>IF(HLOOKUP($BT700,Prisudvikling!$CC$7:$KP$63,AT$3)&gt;0,HLOOKUP($BT700,Prisudvikling!$CC$7:$KP$63,AT$3),"")</f>
        <v/>
      </c>
      <c r="AU700" s="113" t="str">
        <f>IF(HLOOKUP($BT700,Prisudvikling!$CC$7:$KP$63,AU$3)&gt;0,HLOOKUP($BT700,Prisudvikling!$CC$7:$KP$63,AU$3),"")</f>
        <v xml:space="preserve"> </v>
      </c>
      <c r="AV700" s="113" t="str">
        <f>IF(HLOOKUP($BT700,Prisudvikling!$CC$7:$KP$63,AV$3)&gt;0,HLOOKUP($BT700,Prisudvikling!$CC$7:$KP$63,AV$3),"")</f>
        <v/>
      </c>
      <c r="AW700" s="113" t="str">
        <f>IF(HLOOKUP($BT700,Prisudvikling!$CC$7:$KP$63,AW$3)&gt;0,HLOOKUP($BT700,Prisudvikling!$CC$7:$KP$63,AW$3),"")</f>
        <v/>
      </c>
      <c r="AX700" s="113" t="str">
        <f>IF(HLOOKUP($BT700,Prisudvikling!$CC$7:$KP$63,AX$3)&gt;0,HLOOKUP($BT700,Prisudvikling!$CC$7:$KP$63,AX$3),"")</f>
        <v xml:space="preserve"> </v>
      </c>
      <c r="BT700">
        <f t="shared" si="35"/>
        <v>377</v>
      </c>
    </row>
    <row r="701" spans="1:72" x14ac:dyDescent="0.2">
      <c r="A701" s="82">
        <f>IF(HLOOKUP($BT701,Prisudvikling!$CC$7:$KP$63,D$3)&gt;0,YEAR(C701),0)</f>
        <v>0</v>
      </c>
      <c r="B701" s="82">
        <f>IF(HLOOKUP($BT701,Prisudvikling!$CC$7:$KP$63,D$3)&gt;0,MONTH(C701),0)</f>
        <v>0</v>
      </c>
      <c r="C701" s="65" t="str">
        <f>IF(HLOOKUP($BT701,Prisudvikling!$CC$7:$KP$63,D$3)&gt;0,HLOOKUP($BT701,Prisudvikling!$CC$7:$KP$63,C$3),"")</f>
        <v/>
      </c>
      <c r="D701" s="105" t="str">
        <f>IF(HLOOKUP($BT701,Prisudvikling!$CC$7:$KP$63,D$3)&gt;0,HLOOKUP($BT701,Prisudvikling!$CC$7:$KP$63,D$3),"")</f>
        <v/>
      </c>
      <c r="E701" s="105" t="str">
        <f>IF(HLOOKUP($BT701,Prisudvikling!$CC$7:$KP$63,E$3)&gt;0,HLOOKUP($BT701,Prisudvikling!$CC$7:$KP$63,E$3),"")</f>
        <v/>
      </c>
      <c r="F701" s="105" t="str">
        <f>IF(HLOOKUP($BT701,Prisudvikling!$CC$7:$KP$63,F$3)&gt;0,HLOOKUP($BT701,Prisudvikling!$CC$7:$KP$63,F$3),"")</f>
        <v/>
      </c>
      <c r="G701" s="105" t="str">
        <f>IF(HLOOKUP($BT701,Prisudvikling!$CC$7:$KP$63,G$3)&gt;0,HLOOKUP($BT701,Prisudvikling!$CC$7:$KP$63,G$3),"")</f>
        <v/>
      </c>
      <c r="H701" s="105" t="str">
        <f>IF(HLOOKUP($BT701,Prisudvikling!$CC$7:$KP$63,H$3)&gt;0,HLOOKUP($BT701,Prisudvikling!$CC$7:$KP$63,H$3),"")</f>
        <v/>
      </c>
      <c r="I701" s="105" t="str">
        <f>IF(HLOOKUP($BT701,Prisudvikling!$CC$7:$KP$63,I$3)&gt;0,HLOOKUP($BT701,Prisudvikling!$CC$7:$KP$63,I$3),"")</f>
        <v/>
      </c>
      <c r="J701" s="105" t="str">
        <f>IF(HLOOKUP($BT701,Prisudvikling!$CC$7:$KP$63,J$3)&gt;0,HLOOKUP($BT701,Prisudvikling!$CC$7:$KP$63,J$3),"")</f>
        <v/>
      </c>
      <c r="K701" s="105" t="str">
        <f>IF(HLOOKUP($BT701,Prisudvikling!$CC$7:$KP$63,K$3)&gt;0,HLOOKUP($BT701,Prisudvikling!$CC$7:$KP$63,K$3),"")</f>
        <v/>
      </c>
      <c r="L701" s="105" t="str">
        <f>IF(HLOOKUP($BT701,Prisudvikling!$CC$7:$KP$63,L$3)&gt;0,HLOOKUP($BT701,Prisudvikling!$CC$7:$KP$63,L$3),"")</f>
        <v/>
      </c>
      <c r="M701" s="105" t="str">
        <f>IF(HLOOKUP($BT701,Prisudvikling!$CC$7:$KP$63,M$3)&gt;0,HLOOKUP($BT701,Prisudvikling!$CC$7:$KP$63,M$3),"")</f>
        <v/>
      </c>
      <c r="N701" s="105" t="str">
        <f>IF(HLOOKUP($BT701,Prisudvikling!$CC$7:$KP$63,N$3)&gt;0,HLOOKUP($BT701,Prisudvikling!$CC$7:$KP$63,N$3),"")</f>
        <v/>
      </c>
      <c r="O701" s="105" t="str">
        <f>IF(HLOOKUP($BT701,Prisudvikling!$CC$7:$KP$63,O$3)&gt;0,HLOOKUP($BT701,Prisudvikling!$CC$7:$KP$63,O$3),"")</f>
        <v/>
      </c>
      <c r="P701" s="105" t="str">
        <f>IF(HLOOKUP($BT701,Prisudvikling!$CC$7:$KP$63,P$3)&gt;0,HLOOKUP($BT701,Prisudvikling!$CC$7:$KP$63,P$3),"")</f>
        <v/>
      </c>
      <c r="Q701" s="105" t="str">
        <f>IF(HLOOKUP($BT701,Prisudvikling!$CC$7:$KP$63,Q$3)&gt;0,HLOOKUP($BT701,Prisudvikling!$CC$7:$KP$63,Q$3),"")</f>
        <v/>
      </c>
      <c r="R701" s="105" t="str">
        <f>IF(HLOOKUP($BT701,Prisudvikling!$CC$7:$KP$63,R$3)&gt;0,HLOOKUP($BT701,Prisudvikling!$CC$7:$KP$63,R$3),"")</f>
        <v/>
      </c>
      <c r="S701" s="105" t="str">
        <f>IF(HLOOKUP($BT701,Prisudvikling!$CC$7:$KP$63,S$3)&gt;0,HLOOKUP($BT701,Prisudvikling!$CC$7:$KP$63,S$3),"")</f>
        <v/>
      </c>
      <c r="T701" s="105" t="str">
        <f>IF(HLOOKUP($BT701,Prisudvikling!$CC$7:$KP$63,T$3)&gt;0,HLOOKUP($BT701,Prisudvikling!$CC$7:$KP$63,T$3),"")</f>
        <v/>
      </c>
      <c r="U701" s="105" t="str">
        <f>IF(HLOOKUP($BT701,Prisudvikling!$CC$7:$KP$63,U$3)&gt;0,HLOOKUP($BT701,Prisudvikling!$CC$7:$KP$63,U$3),"")</f>
        <v/>
      </c>
      <c r="V701" s="105" t="str">
        <f>IF(HLOOKUP($BT701,Prisudvikling!$CC$7:$KP$63,V$3)&gt;0,HLOOKUP($BT701,Prisudvikling!$CC$7:$KP$63,V$3),"")</f>
        <v/>
      </c>
      <c r="W701" s="105" t="str">
        <f>IF(HLOOKUP($BT701,Prisudvikling!$CC$7:$KP$63,W$3)&gt;0,HLOOKUP($BT701,Prisudvikling!$CC$7:$KP$63,W$3),"")</f>
        <v/>
      </c>
      <c r="X701" s="32" t="str">
        <f>IF(HLOOKUP($BT701,Prisudvikling!$CC$7:$KP$63,X$3)&gt;0,HLOOKUP($BT701,Prisudvikling!$CC$7:$KP$63,X$3),"")</f>
        <v/>
      </c>
      <c r="Y701" s="32" t="str">
        <f>IF(HLOOKUP($BT701,Prisudvikling!$CC$7:$KP$63,Y$3)&gt;0,HLOOKUP($BT701,Prisudvikling!$CC$7:$KP$63,Y$3),"")</f>
        <v/>
      </c>
      <c r="Z701" s="32" t="str">
        <f>IF(HLOOKUP($BT701,Prisudvikling!$CC$7:$KP$63,Z$3)&gt;0,HLOOKUP($BT701,Prisudvikling!$CC$7:$KP$63,Z$3),"")</f>
        <v/>
      </c>
      <c r="AA701" s="32" t="str">
        <f>IF(HLOOKUP($BT701,Prisudvikling!$CC$7:$KP$63,AA$3)&gt;0,HLOOKUP($BT701,Prisudvikling!$CC$7:$KP$63,AA$3),"")</f>
        <v/>
      </c>
      <c r="AB701" s="32" t="str">
        <f>IF(HLOOKUP($BT701,Prisudvikling!$CC$7:$KP$63,AB$3)&gt;0,HLOOKUP($BT701,Prisudvikling!$CC$7:$KP$63,AB$3),"")</f>
        <v/>
      </c>
      <c r="AC701" s="32" t="str">
        <f>IF(HLOOKUP($BT701,Prisudvikling!$CC$7:$KP$63,AC$3)&gt;0,HLOOKUP($BT701,Prisudvikling!$CC$7:$KP$63,AC$3),"")</f>
        <v/>
      </c>
      <c r="AD701" s="32" t="str">
        <f>IF(HLOOKUP($BT701,Prisudvikling!$CC$7:$KP$63,AD$3)&gt;0,HLOOKUP($BT701,Prisudvikling!$CC$7:$KP$63,AD$3),"")</f>
        <v/>
      </c>
      <c r="AE701" s="32" t="str">
        <f>IF(HLOOKUP($BT701,Prisudvikling!$CC$7:$KP$63,AE$3)&gt;0,HLOOKUP($BT701,Prisudvikling!$CC$7:$KP$63,AE$3),"")</f>
        <v/>
      </c>
      <c r="AF701" s="32" t="str">
        <f>IF(HLOOKUP($BT701,Prisudvikling!$CC$7:$KP$63,AF$3)&gt;0,HLOOKUP($BT701,Prisudvikling!$CC$7:$KP$63,AF$3),"")</f>
        <v xml:space="preserve"> </v>
      </c>
      <c r="AG701" s="32" t="str">
        <f>IF(HLOOKUP($BT701,Prisudvikling!$CC$7:$KP$63,AG$3)&gt;0,HLOOKUP($BT701,Prisudvikling!$CC$7:$KP$63,AG$3),"")</f>
        <v xml:space="preserve"> </v>
      </c>
      <c r="AH701" s="32" t="str">
        <f>IF(HLOOKUP($BT701,Prisudvikling!$CC$7:$KP$63,AH$3)&gt;0,HLOOKUP($BT701,Prisudvikling!$CC$7:$KP$63,AH$3),"")</f>
        <v xml:space="preserve"> </v>
      </c>
      <c r="AI701" s="32" t="str">
        <f>IF(HLOOKUP($BT701,Prisudvikling!$CC$7:$KP$63,AI$3)&gt;0,HLOOKUP($BT701,Prisudvikling!$CC$7:$KP$63,AI$3),"")</f>
        <v xml:space="preserve"> </v>
      </c>
      <c r="AJ701" s="32" t="str">
        <f>IF(HLOOKUP($BT701,Prisudvikling!$CC$7:$KP$63,AJ$3)&gt;0,HLOOKUP($BT701,Prisudvikling!$CC$7:$KP$63,AJ$3),"")</f>
        <v xml:space="preserve"> </v>
      </c>
      <c r="AK701" s="32" t="str">
        <f>IF(HLOOKUP($BT701,Prisudvikling!$CC$7:$KP$63,AK$3)&gt;0,HLOOKUP($BT701,Prisudvikling!$CC$7:$KP$63,AK$3),"")</f>
        <v xml:space="preserve"> </v>
      </c>
      <c r="AL701" s="32" t="str">
        <f>IF(HLOOKUP($BT701,Prisudvikling!$CC$7:$KP$63,AL$3)&gt;0,HLOOKUP($BT701,Prisudvikling!$CC$7:$KP$63,AL$3),"")</f>
        <v/>
      </c>
      <c r="AM701" s="32" t="str">
        <f>IF(HLOOKUP($BT701,Prisudvikling!$CC$7:$KP$63,AM$3)&gt;0,HLOOKUP($BT701,Prisudvikling!$CC$7:$KP$63,AM$3),"")</f>
        <v/>
      </c>
      <c r="AN701" s="113" t="str">
        <f>IF(HLOOKUP($BT701,Prisudvikling!$CC$7:$KP$63,AN$3)&gt;0,HLOOKUP($BT701,Prisudvikling!$CC$7:$KP$63,AN$3),"")</f>
        <v/>
      </c>
      <c r="AO701" s="113" t="str">
        <f>IF(HLOOKUP($BT701,Prisudvikling!$CC$7:$KP$63,AO$3)&gt;0,HLOOKUP($BT701,Prisudvikling!$CC$7:$KP$63,AO$3),"")</f>
        <v xml:space="preserve"> </v>
      </c>
      <c r="AP701" s="113" t="str">
        <f>IF(HLOOKUP($BT701,Prisudvikling!$CC$7:$KP$63,AP$3)&gt;0,HLOOKUP($BT701,Prisudvikling!$CC$7:$KP$63,AP$3),"")</f>
        <v/>
      </c>
      <c r="AQ701" s="113" t="str">
        <f>IF(HLOOKUP($BT701,Prisudvikling!$CC$7:$KP$63,AQ$3)&gt;0,HLOOKUP($BT701,Prisudvikling!$CC$7:$KP$63,AQ$3),"")</f>
        <v/>
      </c>
      <c r="AR701" s="113" t="str">
        <f>IF(HLOOKUP($BT701,Prisudvikling!$CC$7:$KP$63,AR$3)&gt;0,HLOOKUP($BT701,Prisudvikling!$CC$7:$KP$63,AR$3),"")</f>
        <v xml:space="preserve"> </v>
      </c>
      <c r="AS701" s="113" t="str">
        <f>IF(HLOOKUP($BT701,Prisudvikling!$CC$7:$KP$63,AS$3)&gt;0,HLOOKUP($BT701,Prisudvikling!$CC$7:$KP$63,AS$3),"")</f>
        <v/>
      </c>
      <c r="AT701" s="113" t="str">
        <f>IF(HLOOKUP($BT701,Prisudvikling!$CC$7:$KP$63,AT$3)&gt;0,HLOOKUP($BT701,Prisudvikling!$CC$7:$KP$63,AT$3),"")</f>
        <v/>
      </c>
      <c r="AU701" s="113" t="str">
        <f>IF(HLOOKUP($BT701,Prisudvikling!$CC$7:$KP$63,AU$3)&gt;0,HLOOKUP($BT701,Prisudvikling!$CC$7:$KP$63,AU$3),"")</f>
        <v xml:space="preserve"> </v>
      </c>
      <c r="AV701" s="113" t="str">
        <f>IF(HLOOKUP($BT701,Prisudvikling!$CC$7:$KP$63,AV$3)&gt;0,HLOOKUP($BT701,Prisudvikling!$CC$7:$KP$63,AV$3),"")</f>
        <v/>
      </c>
      <c r="AW701" s="113" t="str">
        <f>IF(HLOOKUP($BT701,Prisudvikling!$CC$7:$KP$63,AW$3)&gt;0,HLOOKUP($BT701,Prisudvikling!$CC$7:$KP$63,AW$3),"")</f>
        <v/>
      </c>
      <c r="AX701" s="113" t="str">
        <f>IF(HLOOKUP($BT701,Prisudvikling!$CC$7:$KP$63,AX$3)&gt;0,HLOOKUP($BT701,Prisudvikling!$CC$7:$KP$63,AX$3),"")</f>
        <v xml:space="preserve"> </v>
      </c>
      <c r="BT701">
        <f t="shared" si="35"/>
        <v>378</v>
      </c>
    </row>
    <row r="702" spans="1:72" x14ac:dyDescent="0.2">
      <c r="A702" s="82">
        <f>IF(HLOOKUP($BT702,Prisudvikling!$CC$7:$KP$63,D$3)&gt;0,YEAR(C702),0)</f>
        <v>0</v>
      </c>
      <c r="B702" s="82">
        <f>IF(HLOOKUP($BT702,Prisudvikling!$CC$7:$KP$63,D$3)&gt;0,MONTH(C702),0)</f>
        <v>0</v>
      </c>
      <c r="C702" s="65" t="str">
        <f>IF(HLOOKUP($BT702,Prisudvikling!$CC$7:$KP$63,D$3)&gt;0,HLOOKUP($BT702,Prisudvikling!$CC$7:$KP$63,C$3),"")</f>
        <v/>
      </c>
      <c r="D702" s="105" t="str">
        <f>IF(HLOOKUP($BT702,Prisudvikling!$CC$7:$KP$63,D$3)&gt;0,HLOOKUP($BT702,Prisudvikling!$CC$7:$KP$63,D$3),"")</f>
        <v/>
      </c>
      <c r="E702" s="105" t="str">
        <f>IF(HLOOKUP($BT702,Prisudvikling!$CC$7:$KP$63,E$3)&gt;0,HLOOKUP($BT702,Prisudvikling!$CC$7:$KP$63,E$3),"")</f>
        <v/>
      </c>
      <c r="F702" s="105" t="str">
        <f>IF(HLOOKUP($BT702,Prisudvikling!$CC$7:$KP$63,F$3)&gt;0,HLOOKUP($BT702,Prisudvikling!$CC$7:$KP$63,F$3),"")</f>
        <v/>
      </c>
      <c r="G702" s="105" t="str">
        <f>IF(HLOOKUP($BT702,Prisudvikling!$CC$7:$KP$63,G$3)&gt;0,HLOOKUP($BT702,Prisudvikling!$CC$7:$KP$63,G$3),"")</f>
        <v/>
      </c>
      <c r="H702" s="105" t="str">
        <f>IF(HLOOKUP($BT702,Prisudvikling!$CC$7:$KP$63,H$3)&gt;0,HLOOKUP($BT702,Prisudvikling!$CC$7:$KP$63,H$3),"")</f>
        <v/>
      </c>
      <c r="I702" s="105" t="str">
        <f>IF(HLOOKUP($BT702,Prisudvikling!$CC$7:$KP$63,I$3)&gt;0,HLOOKUP($BT702,Prisudvikling!$CC$7:$KP$63,I$3),"")</f>
        <v/>
      </c>
      <c r="J702" s="105" t="str">
        <f>IF(HLOOKUP($BT702,Prisudvikling!$CC$7:$KP$63,J$3)&gt;0,HLOOKUP($BT702,Prisudvikling!$CC$7:$KP$63,J$3),"")</f>
        <v/>
      </c>
      <c r="K702" s="105" t="str">
        <f>IF(HLOOKUP($BT702,Prisudvikling!$CC$7:$KP$63,K$3)&gt;0,HLOOKUP($BT702,Prisudvikling!$CC$7:$KP$63,K$3),"")</f>
        <v/>
      </c>
      <c r="L702" s="105" t="str">
        <f>IF(HLOOKUP($BT702,Prisudvikling!$CC$7:$KP$63,L$3)&gt;0,HLOOKUP($BT702,Prisudvikling!$CC$7:$KP$63,L$3),"")</f>
        <v/>
      </c>
      <c r="M702" s="105" t="str">
        <f>IF(HLOOKUP($BT702,Prisudvikling!$CC$7:$KP$63,M$3)&gt;0,HLOOKUP($BT702,Prisudvikling!$CC$7:$KP$63,M$3),"")</f>
        <v/>
      </c>
      <c r="N702" s="105" t="str">
        <f>IF(HLOOKUP($BT702,Prisudvikling!$CC$7:$KP$63,N$3)&gt;0,HLOOKUP($BT702,Prisudvikling!$CC$7:$KP$63,N$3),"")</f>
        <v/>
      </c>
      <c r="O702" s="105" t="str">
        <f>IF(HLOOKUP($BT702,Prisudvikling!$CC$7:$KP$63,O$3)&gt;0,HLOOKUP($BT702,Prisudvikling!$CC$7:$KP$63,O$3),"")</f>
        <v/>
      </c>
      <c r="P702" s="105" t="str">
        <f>IF(HLOOKUP($BT702,Prisudvikling!$CC$7:$KP$63,P$3)&gt;0,HLOOKUP($BT702,Prisudvikling!$CC$7:$KP$63,P$3),"")</f>
        <v/>
      </c>
      <c r="Q702" s="105" t="str">
        <f>IF(HLOOKUP($BT702,Prisudvikling!$CC$7:$KP$63,Q$3)&gt;0,HLOOKUP($BT702,Prisudvikling!$CC$7:$KP$63,Q$3),"")</f>
        <v/>
      </c>
      <c r="R702" s="105" t="str">
        <f>IF(HLOOKUP($BT702,Prisudvikling!$CC$7:$KP$63,R$3)&gt;0,HLOOKUP($BT702,Prisudvikling!$CC$7:$KP$63,R$3),"")</f>
        <v/>
      </c>
      <c r="S702" s="105" t="str">
        <f>IF(HLOOKUP($BT702,Prisudvikling!$CC$7:$KP$63,S$3)&gt;0,HLOOKUP($BT702,Prisudvikling!$CC$7:$KP$63,S$3),"")</f>
        <v/>
      </c>
      <c r="T702" s="105" t="str">
        <f>IF(HLOOKUP($BT702,Prisudvikling!$CC$7:$KP$63,T$3)&gt;0,HLOOKUP($BT702,Prisudvikling!$CC$7:$KP$63,T$3),"")</f>
        <v/>
      </c>
      <c r="U702" s="105" t="str">
        <f>IF(HLOOKUP($BT702,Prisudvikling!$CC$7:$KP$63,U$3)&gt;0,HLOOKUP($BT702,Prisudvikling!$CC$7:$KP$63,U$3),"")</f>
        <v/>
      </c>
      <c r="V702" s="105" t="str">
        <f>IF(HLOOKUP($BT702,Prisudvikling!$CC$7:$KP$63,V$3)&gt;0,HLOOKUP($BT702,Prisudvikling!$CC$7:$KP$63,V$3),"")</f>
        <v/>
      </c>
      <c r="W702" s="105" t="str">
        <f>IF(HLOOKUP($BT702,Prisudvikling!$CC$7:$KP$63,W$3)&gt;0,HLOOKUP($BT702,Prisudvikling!$CC$7:$KP$63,W$3),"")</f>
        <v/>
      </c>
      <c r="X702" s="32" t="str">
        <f>IF(HLOOKUP($BT702,Prisudvikling!$CC$7:$KP$63,X$3)&gt;0,HLOOKUP($BT702,Prisudvikling!$CC$7:$KP$63,X$3),"")</f>
        <v/>
      </c>
      <c r="Y702" s="32" t="str">
        <f>IF(HLOOKUP($BT702,Prisudvikling!$CC$7:$KP$63,Y$3)&gt;0,HLOOKUP($BT702,Prisudvikling!$CC$7:$KP$63,Y$3),"")</f>
        <v/>
      </c>
      <c r="Z702" s="32" t="str">
        <f>IF(HLOOKUP($BT702,Prisudvikling!$CC$7:$KP$63,Z$3)&gt;0,HLOOKUP($BT702,Prisudvikling!$CC$7:$KP$63,Z$3),"")</f>
        <v/>
      </c>
      <c r="AA702" s="32" t="str">
        <f>IF(HLOOKUP($BT702,Prisudvikling!$CC$7:$KP$63,AA$3)&gt;0,HLOOKUP($BT702,Prisudvikling!$CC$7:$KP$63,AA$3),"")</f>
        <v/>
      </c>
      <c r="AB702" s="32" t="str">
        <f>IF(HLOOKUP($BT702,Prisudvikling!$CC$7:$KP$63,AB$3)&gt;0,HLOOKUP($BT702,Prisudvikling!$CC$7:$KP$63,AB$3),"")</f>
        <v/>
      </c>
      <c r="AC702" s="32" t="str">
        <f>IF(HLOOKUP($BT702,Prisudvikling!$CC$7:$KP$63,AC$3)&gt;0,HLOOKUP($BT702,Prisudvikling!$CC$7:$KP$63,AC$3),"")</f>
        <v/>
      </c>
      <c r="AD702" s="32" t="str">
        <f>IF(HLOOKUP($BT702,Prisudvikling!$CC$7:$KP$63,AD$3)&gt;0,HLOOKUP($BT702,Prisudvikling!$CC$7:$KP$63,AD$3),"")</f>
        <v/>
      </c>
      <c r="AE702" s="32" t="str">
        <f>IF(HLOOKUP($BT702,Prisudvikling!$CC$7:$KP$63,AE$3)&gt;0,HLOOKUP($BT702,Prisudvikling!$CC$7:$KP$63,AE$3),"")</f>
        <v/>
      </c>
      <c r="AF702" s="32" t="str">
        <f>IF(HLOOKUP($BT702,Prisudvikling!$CC$7:$KP$63,AF$3)&gt;0,HLOOKUP($BT702,Prisudvikling!$CC$7:$KP$63,AF$3),"")</f>
        <v xml:space="preserve"> </v>
      </c>
      <c r="AG702" s="32" t="str">
        <f>IF(HLOOKUP($BT702,Prisudvikling!$CC$7:$KP$63,AG$3)&gt;0,HLOOKUP($BT702,Prisudvikling!$CC$7:$KP$63,AG$3),"")</f>
        <v xml:space="preserve"> </v>
      </c>
      <c r="AH702" s="32" t="str">
        <f>IF(HLOOKUP($BT702,Prisudvikling!$CC$7:$KP$63,AH$3)&gt;0,HLOOKUP($BT702,Prisudvikling!$CC$7:$KP$63,AH$3),"")</f>
        <v xml:space="preserve"> </v>
      </c>
      <c r="AI702" s="32" t="str">
        <f>IF(HLOOKUP($BT702,Prisudvikling!$CC$7:$KP$63,AI$3)&gt;0,HLOOKUP($BT702,Prisudvikling!$CC$7:$KP$63,AI$3),"")</f>
        <v xml:space="preserve"> </v>
      </c>
      <c r="AJ702" s="32" t="str">
        <f>IF(HLOOKUP($BT702,Prisudvikling!$CC$7:$KP$63,AJ$3)&gt;0,HLOOKUP($BT702,Prisudvikling!$CC$7:$KP$63,AJ$3),"")</f>
        <v xml:space="preserve"> </v>
      </c>
      <c r="AK702" s="32" t="str">
        <f>IF(HLOOKUP($BT702,Prisudvikling!$CC$7:$KP$63,AK$3)&gt;0,HLOOKUP($BT702,Prisudvikling!$CC$7:$KP$63,AK$3),"")</f>
        <v xml:space="preserve"> </v>
      </c>
      <c r="AL702" s="32" t="str">
        <f>IF(HLOOKUP($BT702,Prisudvikling!$CC$7:$KP$63,AL$3)&gt;0,HLOOKUP($BT702,Prisudvikling!$CC$7:$KP$63,AL$3),"")</f>
        <v/>
      </c>
      <c r="AM702" s="32" t="str">
        <f>IF(HLOOKUP($BT702,Prisudvikling!$CC$7:$KP$63,AM$3)&gt;0,HLOOKUP($BT702,Prisudvikling!$CC$7:$KP$63,AM$3),"")</f>
        <v/>
      </c>
      <c r="AN702" s="113" t="str">
        <f>IF(HLOOKUP($BT702,Prisudvikling!$CC$7:$KP$63,AN$3)&gt;0,HLOOKUP($BT702,Prisudvikling!$CC$7:$KP$63,AN$3),"")</f>
        <v/>
      </c>
      <c r="AO702" s="113" t="str">
        <f>IF(HLOOKUP($BT702,Prisudvikling!$CC$7:$KP$63,AO$3)&gt;0,HLOOKUP($BT702,Prisudvikling!$CC$7:$KP$63,AO$3),"")</f>
        <v xml:space="preserve"> </v>
      </c>
      <c r="AP702" s="113" t="str">
        <f>IF(HLOOKUP($BT702,Prisudvikling!$CC$7:$KP$63,AP$3)&gt;0,HLOOKUP($BT702,Prisudvikling!$CC$7:$KP$63,AP$3),"")</f>
        <v/>
      </c>
      <c r="AQ702" s="113" t="str">
        <f>IF(HLOOKUP($BT702,Prisudvikling!$CC$7:$KP$63,AQ$3)&gt;0,HLOOKUP($BT702,Prisudvikling!$CC$7:$KP$63,AQ$3),"")</f>
        <v/>
      </c>
      <c r="AR702" s="113" t="str">
        <f>IF(HLOOKUP($BT702,Prisudvikling!$CC$7:$KP$63,AR$3)&gt;0,HLOOKUP($BT702,Prisudvikling!$CC$7:$KP$63,AR$3),"")</f>
        <v xml:space="preserve"> </v>
      </c>
      <c r="AS702" s="113" t="str">
        <f>IF(HLOOKUP($BT702,Prisudvikling!$CC$7:$KP$63,AS$3)&gt;0,HLOOKUP($BT702,Prisudvikling!$CC$7:$KP$63,AS$3),"")</f>
        <v/>
      </c>
      <c r="AT702" s="113" t="str">
        <f>IF(HLOOKUP($BT702,Prisudvikling!$CC$7:$KP$63,AT$3)&gt;0,HLOOKUP($BT702,Prisudvikling!$CC$7:$KP$63,AT$3),"")</f>
        <v/>
      </c>
      <c r="AU702" s="113" t="str">
        <f>IF(HLOOKUP($BT702,Prisudvikling!$CC$7:$KP$63,AU$3)&gt;0,HLOOKUP($BT702,Prisudvikling!$CC$7:$KP$63,AU$3),"")</f>
        <v xml:space="preserve"> </v>
      </c>
      <c r="AV702" s="113" t="str">
        <f>IF(HLOOKUP($BT702,Prisudvikling!$CC$7:$KP$63,AV$3)&gt;0,HLOOKUP($BT702,Prisudvikling!$CC$7:$KP$63,AV$3),"")</f>
        <v/>
      </c>
      <c r="AW702" s="113" t="str">
        <f>IF(HLOOKUP($BT702,Prisudvikling!$CC$7:$KP$63,AW$3)&gt;0,HLOOKUP($BT702,Prisudvikling!$CC$7:$KP$63,AW$3),"")</f>
        <v/>
      </c>
      <c r="AX702" s="113" t="str">
        <f>IF(HLOOKUP($BT702,Prisudvikling!$CC$7:$KP$63,AX$3)&gt;0,HLOOKUP($BT702,Prisudvikling!$CC$7:$KP$63,AX$3),"")</f>
        <v xml:space="preserve"> </v>
      </c>
      <c r="BT702">
        <f t="shared" si="35"/>
        <v>379</v>
      </c>
    </row>
    <row r="703" spans="1:72" x14ac:dyDescent="0.2">
      <c r="A703" s="82">
        <f>IF(HLOOKUP($BT703,Prisudvikling!$CC$7:$KP$63,D$3)&gt;0,YEAR(C703),0)</f>
        <v>0</v>
      </c>
      <c r="B703" s="82">
        <f>IF(HLOOKUP($BT703,Prisudvikling!$CC$7:$KP$63,D$3)&gt;0,MONTH(C703),0)</f>
        <v>0</v>
      </c>
      <c r="C703" s="65" t="str">
        <f>IF(HLOOKUP($BT703,Prisudvikling!$CC$7:$KP$63,D$3)&gt;0,HLOOKUP($BT703,Prisudvikling!$CC$7:$KP$63,C$3),"")</f>
        <v/>
      </c>
      <c r="D703" s="105" t="str">
        <f>IF(HLOOKUP($BT703,Prisudvikling!$CC$7:$KP$63,D$3)&gt;0,HLOOKUP($BT703,Prisudvikling!$CC$7:$KP$63,D$3),"")</f>
        <v/>
      </c>
      <c r="E703" s="105" t="str">
        <f>IF(HLOOKUP($BT703,Prisudvikling!$CC$7:$KP$63,E$3)&gt;0,HLOOKUP($BT703,Prisudvikling!$CC$7:$KP$63,E$3),"")</f>
        <v/>
      </c>
      <c r="F703" s="105" t="str">
        <f>IF(HLOOKUP($BT703,Prisudvikling!$CC$7:$KP$63,F$3)&gt;0,HLOOKUP($BT703,Prisudvikling!$CC$7:$KP$63,F$3),"")</f>
        <v/>
      </c>
      <c r="G703" s="105" t="str">
        <f>IF(HLOOKUP($BT703,Prisudvikling!$CC$7:$KP$63,G$3)&gt;0,HLOOKUP($BT703,Prisudvikling!$CC$7:$KP$63,G$3),"")</f>
        <v/>
      </c>
      <c r="H703" s="105" t="str">
        <f>IF(HLOOKUP($BT703,Prisudvikling!$CC$7:$KP$63,H$3)&gt;0,HLOOKUP($BT703,Prisudvikling!$CC$7:$KP$63,H$3),"")</f>
        <v/>
      </c>
      <c r="I703" s="105" t="str">
        <f>IF(HLOOKUP($BT703,Prisudvikling!$CC$7:$KP$63,I$3)&gt;0,HLOOKUP($BT703,Prisudvikling!$CC$7:$KP$63,I$3),"")</f>
        <v/>
      </c>
      <c r="J703" s="105" t="str">
        <f>IF(HLOOKUP($BT703,Prisudvikling!$CC$7:$KP$63,J$3)&gt;0,HLOOKUP($BT703,Prisudvikling!$CC$7:$KP$63,J$3),"")</f>
        <v/>
      </c>
      <c r="K703" s="105" t="str">
        <f>IF(HLOOKUP($BT703,Prisudvikling!$CC$7:$KP$63,K$3)&gt;0,HLOOKUP($BT703,Prisudvikling!$CC$7:$KP$63,K$3),"")</f>
        <v/>
      </c>
      <c r="L703" s="105" t="str">
        <f>IF(HLOOKUP($BT703,Prisudvikling!$CC$7:$KP$63,L$3)&gt;0,HLOOKUP($BT703,Prisudvikling!$CC$7:$KP$63,L$3),"")</f>
        <v/>
      </c>
      <c r="M703" s="105" t="str">
        <f>IF(HLOOKUP($BT703,Prisudvikling!$CC$7:$KP$63,M$3)&gt;0,HLOOKUP($BT703,Prisudvikling!$CC$7:$KP$63,M$3),"")</f>
        <v/>
      </c>
      <c r="N703" s="105" t="str">
        <f>IF(HLOOKUP($BT703,Prisudvikling!$CC$7:$KP$63,N$3)&gt;0,HLOOKUP($BT703,Prisudvikling!$CC$7:$KP$63,N$3),"")</f>
        <v/>
      </c>
      <c r="O703" s="105" t="str">
        <f>IF(HLOOKUP($BT703,Prisudvikling!$CC$7:$KP$63,O$3)&gt;0,HLOOKUP($BT703,Prisudvikling!$CC$7:$KP$63,O$3),"")</f>
        <v/>
      </c>
      <c r="P703" s="105" t="str">
        <f>IF(HLOOKUP($BT703,Prisudvikling!$CC$7:$KP$63,P$3)&gt;0,HLOOKUP($BT703,Prisudvikling!$CC$7:$KP$63,P$3),"")</f>
        <v/>
      </c>
      <c r="Q703" s="105" t="str">
        <f>IF(HLOOKUP($BT703,Prisudvikling!$CC$7:$KP$63,Q$3)&gt;0,HLOOKUP($BT703,Prisudvikling!$CC$7:$KP$63,Q$3),"")</f>
        <v/>
      </c>
      <c r="R703" s="105" t="str">
        <f>IF(HLOOKUP($BT703,Prisudvikling!$CC$7:$KP$63,R$3)&gt;0,HLOOKUP($BT703,Prisudvikling!$CC$7:$KP$63,R$3),"")</f>
        <v/>
      </c>
      <c r="S703" s="105" t="str">
        <f>IF(HLOOKUP($BT703,Prisudvikling!$CC$7:$KP$63,S$3)&gt;0,HLOOKUP($BT703,Prisudvikling!$CC$7:$KP$63,S$3),"")</f>
        <v/>
      </c>
      <c r="T703" s="105" t="str">
        <f>IF(HLOOKUP($BT703,Prisudvikling!$CC$7:$KP$63,T$3)&gt;0,HLOOKUP($BT703,Prisudvikling!$CC$7:$KP$63,T$3),"")</f>
        <v/>
      </c>
      <c r="U703" s="105" t="str">
        <f>IF(HLOOKUP($BT703,Prisudvikling!$CC$7:$KP$63,U$3)&gt;0,HLOOKUP($BT703,Prisudvikling!$CC$7:$KP$63,U$3),"")</f>
        <v/>
      </c>
      <c r="V703" s="105" t="str">
        <f>IF(HLOOKUP($BT703,Prisudvikling!$CC$7:$KP$63,V$3)&gt;0,HLOOKUP($BT703,Prisudvikling!$CC$7:$KP$63,V$3),"")</f>
        <v/>
      </c>
      <c r="W703" s="105" t="str">
        <f>IF(HLOOKUP($BT703,Prisudvikling!$CC$7:$KP$63,W$3)&gt;0,HLOOKUP($BT703,Prisudvikling!$CC$7:$KP$63,W$3),"")</f>
        <v/>
      </c>
      <c r="X703" s="32" t="str">
        <f>IF(HLOOKUP($BT703,Prisudvikling!$CC$7:$KP$63,X$3)&gt;0,HLOOKUP($BT703,Prisudvikling!$CC$7:$KP$63,X$3),"")</f>
        <v/>
      </c>
      <c r="Y703" s="32" t="str">
        <f>IF(HLOOKUP($BT703,Prisudvikling!$CC$7:$KP$63,Y$3)&gt;0,HLOOKUP($BT703,Prisudvikling!$CC$7:$KP$63,Y$3),"")</f>
        <v/>
      </c>
      <c r="Z703" s="32" t="str">
        <f>IF(HLOOKUP($BT703,Prisudvikling!$CC$7:$KP$63,Z$3)&gt;0,HLOOKUP($BT703,Prisudvikling!$CC$7:$KP$63,Z$3),"")</f>
        <v/>
      </c>
      <c r="AA703" s="32" t="str">
        <f>IF(HLOOKUP($BT703,Prisudvikling!$CC$7:$KP$63,AA$3)&gt;0,HLOOKUP($BT703,Prisudvikling!$CC$7:$KP$63,AA$3),"")</f>
        <v/>
      </c>
      <c r="AB703" s="32" t="str">
        <f>IF(HLOOKUP($BT703,Prisudvikling!$CC$7:$KP$63,AB$3)&gt;0,HLOOKUP($BT703,Prisudvikling!$CC$7:$KP$63,AB$3),"")</f>
        <v/>
      </c>
      <c r="AC703" s="32" t="str">
        <f>IF(HLOOKUP($BT703,Prisudvikling!$CC$7:$KP$63,AC$3)&gt;0,HLOOKUP($BT703,Prisudvikling!$CC$7:$KP$63,AC$3),"")</f>
        <v/>
      </c>
      <c r="AD703" s="32" t="str">
        <f>IF(HLOOKUP($BT703,Prisudvikling!$CC$7:$KP$63,AD$3)&gt;0,HLOOKUP($BT703,Prisudvikling!$CC$7:$KP$63,AD$3),"")</f>
        <v/>
      </c>
      <c r="AE703" s="32" t="str">
        <f>IF(HLOOKUP($BT703,Prisudvikling!$CC$7:$KP$63,AE$3)&gt;0,HLOOKUP($BT703,Prisudvikling!$CC$7:$KP$63,AE$3),"")</f>
        <v/>
      </c>
      <c r="AF703" s="32" t="str">
        <f>IF(HLOOKUP($BT703,Prisudvikling!$CC$7:$KP$63,AF$3)&gt;0,HLOOKUP($BT703,Prisudvikling!$CC$7:$KP$63,AF$3),"")</f>
        <v xml:space="preserve"> </v>
      </c>
      <c r="AG703" s="32" t="str">
        <f>IF(HLOOKUP($BT703,Prisudvikling!$CC$7:$KP$63,AG$3)&gt;0,HLOOKUP($BT703,Prisudvikling!$CC$7:$KP$63,AG$3),"")</f>
        <v xml:space="preserve"> </v>
      </c>
      <c r="AH703" s="32" t="str">
        <f>IF(HLOOKUP($BT703,Prisudvikling!$CC$7:$KP$63,AH$3)&gt;0,HLOOKUP($BT703,Prisudvikling!$CC$7:$KP$63,AH$3),"")</f>
        <v xml:space="preserve"> </v>
      </c>
      <c r="AI703" s="32" t="str">
        <f>IF(HLOOKUP($BT703,Prisudvikling!$CC$7:$KP$63,AI$3)&gt;0,HLOOKUP($BT703,Prisudvikling!$CC$7:$KP$63,AI$3),"")</f>
        <v xml:space="preserve"> </v>
      </c>
      <c r="AJ703" s="32" t="str">
        <f>IF(HLOOKUP($BT703,Prisudvikling!$CC$7:$KP$63,AJ$3)&gt;0,HLOOKUP($BT703,Prisudvikling!$CC$7:$KP$63,AJ$3),"")</f>
        <v xml:space="preserve"> </v>
      </c>
      <c r="AK703" s="32" t="str">
        <f>IF(HLOOKUP($BT703,Prisudvikling!$CC$7:$KP$63,AK$3)&gt;0,HLOOKUP($BT703,Prisudvikling!$CC$7:$KP$63,AK$3),"")</f>
        <v xml:space="preserve"> </v>
      </c>
      <c r="AL703" s="32" t="str">
        <f>IF(HLOOKUP($BT703,Prisudvikling!$CC$7:$KP$63,AL$3)&gt;0,HLOOKUP($BT703,Prisudvikling!$CC$7:$KP$63,AL$3),"")</f>
        <v/>
      </c>
      <c r="AM703" s="32" t="str">
        <f>IF(HLOOKUP($BT703,Prisudvikling!$CC$7:$KP$63,AM$3)&gt;0,HLOOKUP($BT703,Prisudvikling!$CC$7:$KP$63,AM$3),"")</f>
        <v/>
      </c>
      <c r="AN703" s="113" t="str">
        <f>IF(HLOOKUP($BT703,Prisudvikling!$CC$7:$KP$63,AN$3)&gt;0,HLOOKUP($BT703,Prisudvikling!$CC$7:$KP$63,AN$3),"")</f>
        <v/>
      </c>
      <c r="AO703" s="113" t="str">
        <f>IF(HLOOKUP($BT703,Prisudvikling!$CC$7:$KP$63,AO$3)&gt;0,HLOOKUP($BT703,Prisudvikling!$CC$7:$KP$63,AO$3),"")</f>
        <v xml:space="preserve"> </v>
      </c>
      <c r="AP703" s="113" t="str">
        <f>IF(HLOOKUP($BT703,Prisudvikling!$CC$7:$KP$63,AP$3)&gt;0,HLOOKUP($BT703,Prisudvikling!$CC$7:$KP$63,AP$3),"")</f>
        <v/>
      </c>
      <c r="AQ703" s="113" t="str">
        <f>IF(HLOOKUP($BT703,Prisudvikling!$CC$7:$KP$63,AQ$3)&gt;0,HLOOKUP($BT703,Prisudvikling!$CC$7:$KP$63,AQ$3),"")</f>
        <v/>
      </c>
      <c r="AR703" s="113" t="str">
        <f>IF(HLOOKUP($BT703,Prisudvikling!$CC$7:$KP$63,AR$3)&gt;0,HLOOKUP($BT703,Prisudvikling!$CC$7:$KP$63,AR$3),"")</f>
        <v xml:space="preserve"> </v>
      </c>
      <c r="AS703" s="113" t="str">
        <f>IF(HLOOKUP($BT703,Prisudvikling!$CC$7:$KP$63,AS$3)&gt;0,HLOOKUP($BT703,Prisudvikling!$CC$7:$KP$63,AS$3),"")</f>
        <v/>
      </c>
      <c r="AT703" s="113" t="str">
        <f>IF(HLOOKUP($BT703,Prisudvikling!$CC$7:$KP$63,AT$3)&gt;0,HLOOKUP($BT703,Prisudvikling!$CC$7:$KP$63,AT$3),"")</f>
        <v/>
      </c>
      <c r="AU703" s="113" t="str">
        <f>IF(HLOOKUP($BT703,Prisudvikling!$CC$7:$KP$63,AU$3)&gt;0,HLOOKUP($BT703,Prisudvikling!$CC$7:$KP$63,AU$3),"")</f>
        <v xml:space="preserve"> </v>
      </c>
      <c r="AV703" s="113" t="str">
        <f>IF(HLOOKUP($BT703,Prisudvikling!$CC$7:$KP$63,AV$3)&gt;0,HLOOKUP($BT703,Prisudvikling!$CC$7:$KP$63,AV$3),"")</f>
        <v/>
      </c>
      <c r="AW703" s="113" t="str">
        <f>IF(HLOOKUP($BT703,Prisudvikling!$CC$7:$KP$63,AW$3)&gt;0,HLOOKUP($BT703,Prisudvikling!$CC$7:$KP$63,AW$3),"")</f>
        <v/>
      </c>
      <c r="AX703" s="113" t="str">
        <f>IF(HLOOKUP($BT703,Prisudvikling!$CC$7:$KP$63,AX$3)&gt;0,HLOOKUP($BT703,Prisudvikling!$CC$7:$KP$63,AX$3),"")</f>
        <v xml:space="preserve"> </v>
      </c>
      <c r="BT703">
        <f t="shared" si="35"/>
        <v>380</v>
      </c>
    </row>
    <row r="704" spans="1:72" x14ac:dyDescent="0.2">
      <c r="A704" s="82">
        <f>IF(HLOOKUP($BT704,Prisudvikling!$CC$7:$KP$63,D$3)&gt;0,YEAR(C704),0)</f>
        <v>0</v>
      </c>
      <c r="B704" s="82">
        <f>IF(HLOOKUP($BT704,Prisudvikling!$CC$7:$KP$63,D$3)&gt;0,MONTH(C704),0)</f>
        <v>0</v>
      </c>
      <c r="C704" s="65" t="str">
        <f>IF(HLOOKUP($BT704,Prisudvikling!$CC$7:$KP$63,D$3)&gt;0,HLOOKUP($BT704,Prisudvikling!$CC$7:$KP$63,C$3),"")</f>
        <v/>
      </c>
      <c r="D704" s="105" t="str">
        <f>IF(HLOOKUP($BT704,Prisudvikling!$CC$7:$KP$63,D$3)&gt;0,HLOOKUP($BT704,Prisudvikling!$CC$7:$KP$63,D$3),"")</f>
        <v/>
      </c>
      <c r="E704" s="105" t="str">
        <f>IF(HLOOKUP($BT704,Prisudvikling!$CC$7:$KP$63,E$3)&gt;0,HLOOKUP($BT704,Prisudvikling!$CC$7:$KP$63,E$3),"")</f>
        <v/>
      </c>
      <c r="F704" s="105" t="str">
        <f>IF(HLOOKUP($BT704,Prisudvikling!$CC$7:$KP$63,F$3)&gt;0,HLOOKUP($BT704,Prisudvikling!$CC$7:$KP$63,F$3),"")</f>
        <v/>
      </c>
      <c r="G704" s="105" t="str">
        <f>IF(HLOOKUP($BT704,Prisudvikling!$CC$7:$KP$63,G$3)&gt;0,HLOOKUP($BT704,Prisudvikling!$CC$7:$KP$63,G$3),"")</f>
        <v/>
      </c>
      <c r="H704" s="105" t="str">
        <f>IF(HLOOKUP($BT704,Prisudvikling!$CC$7:$KP$63,H$3)&gt;0,HLOOKUP($BT704,Prisudvikling!$CC$7:$KP$63,H$3),"")</f>
        <v/>
      </c>
      <c r="I704" s="105" t="str">
        <f>IF(HLOOKUP($BT704,Prisudvikling!$CC$7:$KP$63,I$3)&gt;0,HLOOKUP($BT704,Prisudvikling!$CC$7:$KP$63,I$3),"")</f>
        <v/>
      </c>
      <c r="J704" s="105" t="str">
        <f>IF(HLOOKUP($BT704,Prisudvikling!$CC$7:$KP$63,J$3)&gt;0,HLOOKUP($BT704,Prisudvikling!$CC$7:$KP$63,J$3),"")</f>
        <v/>
      </c>
      <c r="K704" s="105" t="str">
        <f>IF(HLOOKUP($BT704,Prisudvikling!$CC$7:$KP$63,K$3)&gt;0,HLOOKUP($BT704,Prisudvikling!$CC$7:$KP$63,K$3),"")</f>
        <v/>
      </c>
      <c r="L704" s="105" t="str">
        <f>IF(HLOOKUP($BT704,Prisudvikling!$CC$7:$KP$63,L$3)&gt;0,HLOOKUP($BT704,Prisudvikling!$CC$7:$KP$63,L$3),"")</f>
        <v/>
      </c>
      <c r="M704" s="105" t="str">
        <f>IF(HLOOKUP($BT704,Prisudvikling!$CC$7:$KP$63,M$3)&gt;0,HLOOKUP($BT704,Prisudvikling!$CC$7:$KP$63,M$3),"")</f>
        <v/>
      </c>
      <c r="N704" s="105" t="str">
        <f>IF(HLOOKUP($BT704,Prisudvikling!$CC$7:$KP$63,N$3)&gt;0,HLOOKUP($BT704,Prisudvikling!$CC$7:$KP$63,N$3),"")</f>
        <v/>
      </c>
      <c r="O704" s="105" t="str">
        <f>IF(HLOOKUP($BT704,Prisudvikling!$CC$7:$KP$63,O$3)&gt;0,HLOOKUP($BT704,Prisudvikling!$CC$7:$KP$63,O$3),"")</f>
        <v/>
      </c>
      <c r="P704" s="105" t="str">
        <f>IF(HLOOKUP($BT704,Prisudvikling!$CC$7:$KP$63,P$3)&gt;0,HLOOKUP($BT704,Prisudvikling!$CC$7:$KP$63,P$3),"")</f>
        <v/>
      </c>
      <c r="Q704" s="105" t="str">
        <f>IF(HLOOKUP($BT704,Prisudvikling!$CC$7:$KP$63,Q$3)&gt;0,HLOOKUP($BT704,Prisudvikling!$CC$7:$KP$63,Q$3),"")</f>
        <v/>
      </c>
      <c r="R704" s="105" t="str">
        <f>IF(HLOOKUP($BT704,Prisudvikling!$CC$7:$KP$63,R$3)&gt;0,HLOOKUP($BT704,Prisudvikling!$CC$7:$KP$63,R$3),"")</f>
        <v/>
      </c>
      <c r="S704" s="105" t="str">
        <f>IF(HLOOKUP($BT704,Prisudvikling!$CC$7:$KP$63,S$3)&gt;0,HLOOKUP($BT704,Prisudvikling!$CC$7:$KP$63,S$3),"")</f>
        <v/>
      </c>
      <c r="T704" s="105" t="str">
        <f>IF(HLOOKUP($BT704,Prisudvikling!$CC$7:$KP$63,T$3)&gt;0,HLOOKUP($BT704,Prisudvikling!$CC$7:$KP$63,T$3),"")</f>
        <v/>
      </c>
      <c r="U704" s="105" t="str">
        <f>IF(HLOOKUP($BT704,Prisudvikling!$CC$7:$KP$63,U$3)&gt;0,HLOOKUP($BT704,Prisudvikling!$CC$7:$KP$63,U$3),"")</f>
        <v/>
      </c>
      <c r="V704" s="105" t="str">
        <f>IF(HLOOKUP($BT704,Prisudvikling!$CC$7:$KP$63,V$3)&gt;0,HLOOKUP($BT704,Prisudvikling!$CC$7:$KP$63,V$3),"")</f>
        <v/>
      </c>
      <c r="W704" s="105" t="str">
        <f>IF(HLOOKUP($BT704,Prisudvikling!$CC$7:$KP$63,W$3)&gt;0,HLOOKUP($BT704,Prisudvikling!$CC$7:$KP$63,W$3),"")</f>
        <v/>
      </c>
      <c r="X704" s="32" t="str">
        <f>IF(HLOOKUP($BT704,Prisudvikling!$CC$7:$KP$63,X$3)&gt;0,HLOOKUP($BT704,Prisudvikling!$CC$7:$KP$63,X$3),"")</f>
        <v/>
      </c>
      <c r="Y704" s="32" t="str">
        <f>IF(HLOOKUP($BT704,Prisudvikling!$CC$7:$KP$63,Y$3)&gt;0,HLOOKUP($BT704,Prisudvikling!$CC$7:$KP$63,Y$3),"")</f>
        <v/>
      </c>
      <c r="Z704" s="32" t="str">
        <f>IF(HLOOKUP($BT704,Prisudvikling!$CC$7:$KP$63,Z$3)&gt;0,HLOOKUP($BT704,Prisudvikling!$CC$7:$KP$63,Z$3),"")</f>
        <v/>
      </c>
      <c r="AA704" s="32" t="str">
        <f>IF(HLOOKUP($BT704,Prisudvikling!$CC$7:$KP$63,AA$3)&gt;0,HLOOKUP($BT704,Prisudvikling!$CC$7:$KP$63,AA$3),"")</f>
        <v/>
      </c>
      <c r="AB704" s="32" t="str">
        <f>IF(HLOOKUP($BT704,Prisudvikling!$CC$7:$KP$63,AB$3)&gt;0,HLOOKUP($BT704,Prisudvikling!$CC$7:$KP$63,AB$3),"")</f>
        <v/>
      </c>
      <c r="AC704" s="32" t="str">
        <f>IF(HLOOKUP($BT704,Prisudvikling!$CC$7:$KP$63,AC$3)&gt;0,HLOOKUP($BT704,Prisudvikling!$CC$7:$KP$63,AC$3),"")</f>
        <v/>
      </c>
      <c r="AD704" s="32" t="str">
        <f>IF(HLOOKUP($BT704,Prisudvikling!$CC$7:$KP$63,AD$3)&gt;0,HLOOKUP($BT704,Prisudvikling!$CC$7:$KP$63,AD$3),"")</f>
        <v/>
      </c>
      <c r="AE704" s="32" t="str">
        <f>IF(HLOOKUP($BT704,Prisudvikling!$CC$7:$KP$63,AE$3)&gt;0,HLOOKUP($BT704,Prisudvikling!$CC$7:$KP$63,AE$3),"")</f>
        <v/>
      </c>
      <c r="AF704" s="32" t="str">
        <f>IF(HLOOKUP($BT704,Prisudvikling!$CC$7:$KP$63,AF$3)&gt;0,HLOOKUP($BT704,Prisudvikling!$CC$7:$KP$63,AF$3),"")</f>
        <v xml:space="preserve"> </v>
      </c>
      <c r="AG704" s="32" t="str">
        <f>IF(HLOOKUP($BT704,Prisudvikling!$CC$7:$KP$63,AG$3)&gt;0,HLOOKUP($BT704,Prisudvikling!$CC$7:$KP$63,AG$3),"")</f>
        <v xml:space="preserve"> </v>
      </c>
      <c r="AH704" s="32" t="str">
        <f>IF(HLOOKUP($BT704,Prisudvikling!$CC$7:$KP$63,AH$3)&gt;0,HLOOKUP($BT704,Prisudvikling!$CC$7:$KP$63,AH$3),"")</f>
        <v xml:space="preserve"> </v>
      </c>
      <c r="AI704" s="32" t="str">
        <f>IF(HLOOKUP($BT704,Prisudvikling!$CC$7:$KP$63,AI$3)&gt;0,HLOOKUP($BT704,Prisudvikling!$CC$7:$KP$63,AI$3),"")</f>
        <v xml:space="preserve"> </v>
      </c>
      <c r="AJ704" s="32" t="str">
        <f>IF(HLOOKUP($BT704,Prisudvikling!$CC$7:$KP$63,AJ$3)&gt;0,HLOOKUP($BT704,Prisudvikling!$CC$7:$KP$63,AJ$3),"")</f>
        <v xml:space="preserve"> </v>
      </c>
      <c r="AK704" s="32" t="str">
        <f>IF(HLOOKUP($BT704,Prisudvikling!$CC$7:$KP$63,AK$3)&gt;0,HLOOKUP($BT704,Prisudvikling!$CC$7:$KP$63,AK$3),"")</f>
        <v xml:space="preserve"> </v>
      </c>
      <c r="AL704" s="32" t="str">
        <f>IF(HLOOKUP($BT704,Prisudvikling!$CC$7:$KP$63,AL$3)&gt;0,HLOOKUP($BT704,Prisudvikling!$CC$7:$KP$63,AL$3),"")</f>
        <v/>
      </c>
      <c r="AM704" s="32" t="str">
        <f>IF(HLOOKUP($BT704,Prisudvikling!$CC$7:$KP$63,AM$3)&gt;0,HLOOKUP($BT704,Prisudvikling!$CC$7:$KP$63,AM$3),"")</f>
        <v/>
      </c>
      <c r="AN704" s="113" t="str">
        <f>IF(HLOOKUP($BT704,Prisudvikling!$CC$7:$KP$63,AN$3)&gt;0,HLOOKUP($BT704,Prisudvikling!$CC$7:$KP$63,AN$3),"")</f>
        <v/>
      </c>
      <c r="AO704" s="113" t="str">
        <f>IF(HLOOKUP($BT704,Prisudvikling!$CC$7:$KP$63,AO$3)&gt;0,HLOOKUP($BT704,Prisudvikling!$CC$7:$KP$63,AO$3),"")</f>
        <v xml:space="preserve"> </v>
      </c>
      <c r="AP704" s="113" t="str">
        <f>IF(HLOOKUP($BT704,Prisudvikling!$CC$7:$KP$63,AP$3)&gt;0,HLOOKUP($BT704,Prisudvikling!$CC$7:$KP$63,AP$3),"")</f>
        <v/>
      </c>
      <c r="AQ704" s="113" t="str">
        <f>IF(HLOOKUP($BT704,Prisudvikling!$CC$7:$KP$63,AQ$3)&gt;0,HLOOKUP($BT704,Prisudvikling!$CC$7:$KP$63,AQ$3),"")</f>
        <v/>
      </c>
      <c r="AR704" s="113" t="str">
        <f>IF(HLOOKUP($BT704,Prisudvikling!$CC$7:$KP$63,AR$3)&gt;0,HLOOKUP($BT704,Prisudvikling!$CC$7:$KP$63,AR$3),"")</f>
        <v xml:space="preserve"> </v>
      </c>
      <c r="AS704" s="113" t="str">
        <f>IF(HLOOKUP($BT704,Prisudvikling!$CC$7:$KP$63,AS$3)&gt;0,HLOOKUP($BT704,Prisudvikling!$CC$7:$KP$63,AS$3),"")</f>
        <v/>
      </c>
      <c r="AT704" s="113" t="str">
        <f>IF(HLOOKUP($BT704,Prisudvikling!$CC$7:$KP$63,AT$3)&gt;0,HLOOKUP($BT704,Prisudvikling!$CC$7:$KP$63,AT$3),"")</f>
        <v/>
      </c>
      <c r="AU704" s="113" t="str">
        <f>IF(HLOOKUP($BT704,Prisudvikling!$CC$7:$KP$63,AU$3)&gt;0,HLOOKUP($BT704,Prisudvikling!$CC$7:$KP$63,AU$3),"")</f>
        <v xml:space="preserve"> </v>
      </c>
      <c r="AV704" s="113" t="str">
        <f>IF(HLOOKUP($BT704,Prisudvikling!$CC$7:$KP$63,AV$3)&gt;0,HLOOKUP($BT704,Prisudvikling!$CC$7:$KP$63,AV$3),"")</f>
        <v/>
      </c>
      <c r="AW704" s="113" t="str">
        <f>IF(HLOOKUP($BT704,Prisudvikling!$CC$7:$KP$63,AW$3)&gt;0,HLOOKUP($BT704,Prisudvikling!$CC$7:$KP$63,AW$3),"")</f>
        <v/>
      </c>
      <c r="AX704" s="113" t="str">
        <f>IF(HLOOKUP($BT704,Prisudvikling!$CC$7:$KP$63,AX$3)&gt;0,HLOOKUP($BT704,Prisudvikling!$CC$7:$KP$63,AX$3),"")</f>
        <v xml:space="preserve"> </v>
      </c>
      <c r="BT704">
        <f t="shared" si="35"/>
        <v>381</v>
      </c>
    </row>
    <row r="705" spans="1:72" x14ac:dyDescent="0.2">
      <c r="A705" s="82">
        <f>IF(HLOOKUP($BT705,Prisudvikling!$CC$7:$KP$63,D$3)&gt;0,YEAR(C705),0)</f>
        <v>0</v>
      </c>
      <c r="B705" s="82">
        <f>IF(HLOOKUP($BT705,Prisudvikling!$CC$7:$KP$63,D$3)&gt;0,MONTH(C705),0)</f>
        <v>0</v>
      </c>
      <c r="C705" s="65" t="str">
        <f>IF(HLOOKUP($BT705,Prisudvikling!$CC$7:$KP$63,D$3)&gt;0,HLOOKUP($BT705,Prisudvikling!$CC$7:$KP$63,C$3),"")</f>
        <v/>
      </c>
      <c r="D705" s="105" t="str">
        <f>IF(HLOOKUP($BT705,Prisudvikling!$CC$7:$KP$63,D$3)&gt;0,HLOOKUP($BT705,Prisudvikling!$CC$7:$KP$63,D$3),"")</f>
        <v/>
      </c>
      <c r="E705" s="105" t="str">
        <f>IF(HLOOKUP($BT705,Prisudvikling!$CC$7:$KP$63,E$3)&gt;0,HLOOKUP($BT705,Prisudvikling!$CC$7:$KP$63,E$3),"")</f>
        <v/>
      </c>
      <c r="F705" s="105" t="str">
        <f>IF(HLOOKUP($BT705,Prisudvikling!$CC$7:$KP$63,F$3)&gt;0,HLOOKUP($BT705,Prisudvikling!$CC$7:$KP$63,F$3),"")</f>
        <v/>
      </c>
      <c r="G705" s="105" t="str">
        <f>IF(HLOOKUP($BT705,Prisudvikling!$CC$7:$KP$63,G$3)&gt;0,HLOOKUP($BT705,Prisudvikling!$CC$7:$KP$63,G$3),"")</f>
        <v/>
      </c>
      <c r="H705" s="105" t="str">
        <f>IF(HLOOKUP($BT705,Prisudvikling!$CC$7:$KP$63,H$3)&gt;0,HLOOKUP($BT705,Prisudvikling!$CC$7:$KP$63,H$3),"")</f>
        <v/>
      </c>
      <c r="I705" s="105" t="str">
        <f>IF(HLOOKUP($BT705,Prisudvikling!$CC$7:$KP$63,I$3)&gt;0,HLOOKUP($BT705,Prisudvikling!$CC$7:$KP$63,I$3),"")</f>
        <v/>
      </c>
      <c r="J705" s="105" t="str">
        <f>IF(HLOOKUP($BT705,Prisudvikling!$CC$7:$KP$63,J$3)&gt;0,HLOOKUP($BT705,Prisudvikling!$CC$7:$KP$63,J$3),"")</f>
        <v/>
      </c>
      <c r="K705" s="105" t="str">
        <f>IF(HLOOKUP($BT705,Prisudvikling!$CC$7:$KP$63,K$3)&gt;0,HLOOKUP($BT705,Prisudvikling!$CC$7:$KP$63,K$3),"")</f>
        <v/>
      </c>
      <c r="L705" s="105" t="str">
        <f>IF(HLOOKUP($BT705,Prisudvikling!$CC$7:$KP$63,L$3)&gt;0,HLOOKUP($BT705,Prisudvikling!$CC$7:$KP$63,L$3),"")</f>
        <v/>
      </c>
      <c r="M705" s="105" t="str">
        <f>IF(HLOOKUP($BT705,Prisudvikling!$CC$7:$KP$63,M$3)&gt;0,HLOOKUP($BT705,Prisudvikling!$CC$7:$KP$63,M$3),"")</f>
        <v/>
      </c>
      <c r="N705" s="105" t="str">
        <f>IF(HLOOKUP($BT705,Prisudvikling!$CC$7:$KP$63,N$3)&gt;0,HLOOKUP($BT705,Prisudvikling!$CC$7:$KP$63,N$3),"")</f>
        <v/>
      </c>
      <c r="O705" s="105" t="str">
        <f>IF(HLOOKUP($BT705,Prisudvikling!$CC$7:$KP$63,O$3)&gt;0,HLOOKUP($BT705,Prisudvikling!$CC$7:$KP$63,O$3),"")</f>
        <v/>
      </c>
      <c r="P705" s="105" t="str">
        <f>IF(HLOOKUP($BT705,Prisudvikling!$CC$7:$KP$63,P$3)&gt;0,HLOOKUP($BT705,Prisudvikling!$CC$7:$KP$63,P$3),"")</f>
        <v/>
      </c>
      <c r="Q705" s="105" t="str">
        <f>IF(HLOOKUP($BT705,Prisudvikling!$CC$7:$KP$63,Q$3)&gt;0,HLOOKUP($BT705,Prisudvikling!$CC$7:$KP$63,Q$3),"")</f>
        <v/>
      </c>
      <c r="R705" s="105" t="str">
        <f>IF(HLOOKUP($BT705,Prisudvikling!$CC$7:$KP$63,R$3)&gt;0,HLOOKUP($BT705,Prisudvikling!$CC$7:$KP$63,R$3),"")</f>
        <v/>
      </c>
      <c r="S705" s="105" t="str">
        <f>IF(HLOOKUP($BT705,Prisudvikling!$CC$7:$KP$63,S$3)&gt;0,HLOOKUP($BT705,Prisudvikling!$CC$7:$KP$63,S$3),"")</f>
        <v/>
      </c>
      <c r="T705" s="105" t="str">
        <f>IF(HLOOKUP($BT705,Prisudvikling!$CC$7:$KP$63,T$3)&gt;0,HLOOKUP($BT705,Prisudvikling!$CC$7:$KP$63,T$3),"")</f>
        <v/>
      </c>
      <c r="U705" s="105" t="str">
        <f>IF(HLOOKUP($BT705,Prisudvikling!$CC$7:$KP$63,U$3)&gt;0,HLOOKUP($BT705,Prisudvikling!$CC$7:$KP$63,U$3),"")</f>
        <v/>
      </c>
      <c r="V705" s="105" t="str">
        <f>IF(HLOOKUP($BT705,Prisudvikling!$CC$7:$KP$63,V$3)&gt;0,HLOOKUP($BT705,Prisudvikling!$CC$7:$KP$63,V$3),"")</f>
        <v/>
      </c>
      <c r="W705" s="105" t="str">
        <f>IF(HLOOKUP($BT705,Prisudvikling!$CC$7:$KP$63,W$3)&gt;0,HLOOKUP($BT705,Prisudvikling!$CC$7:$KP$63,W$3),"")</f>
        <v/>
      </c>
      <c r="X705" s="32" t="str">
        <f>IF(HLOOKUP($BT705,Prisudvikling!$CC$7:$KP$63,X$3)&gt;0,HLOOKUP($BT705,Prisudvikling!$CC$7:$KP$63,X$3),"")</f>
        <v/>
      </c>
      <c r="Y705" s="32" t="str">
        <f>IF(HLOOKUP($BT705,Prisudvikling!$CC$7:$KP$63,Y$3)&gt;0,HLOOKUP($BT705,Prisudvikling!$CC$7:$KP$63,Y$3),"")</f>
        <v/>
      </c>
      <c r="Z705" s="32" t="str">
        <f>IF(HLOOKUP($BT705,Prisudvikling!$CC$7:$KP$63,Z$3)&gt;0,HLOOKUP($BT705,Prisudvikling!$CC$7:$KP$63,Z$3),"")</f>
        <v/>
      </c>
      <c r="AA705" s="32" t="str">
        <f>IF(HLOOKUP($BT705,Prisudvikling!$CC$7:$KP$63,AA$3)&gt;0,HLOOKUP($BT705,Prisudvikling!$CC$7:$KP$63,AA$3),"")</f>
        <v/>
      </c>
      <c r="AB705" s="32" t="str">
        <f>IF(HLOOKUP($BT705,Prisudvikling!$CC$7:$KP$63,AB$3)&gt;0,HLOOKUP($BT705,Prisudvikling!$CC$7:$KP$63,AB$3),"")</f>
        <v/>
      </c>
      <c r="AC705" s="32" t="str">
        <f>IF(HLOOKUP($BT705,Prisudvikling!$CC$7:$KP$63,AC$3)&gt;0,HLOOKUP($BT705,Prisudvikling!$CC$7:$KP$63,AC$3),"")</f>
        <v/>
      </c>
      <c r="AD705" s="32" t="str">
        <f>IF(HLOOKUP($BT705,Prisudvikling!$CC$7:$KP$63,AD$3)&gt;0,HLOOKUP($BT705,Prisudvikling!$CC$7:$KP$63,AD$3),"")</f>
        <v/>
      </c>
      <c r="AE705" s="32" t="str">
        <f>IF(HLOOKUP($BT705,Prisudvikling!$CC$7:$KP$63,AE$3)&gt;0,HLOOKUP($BT705,Prisudvikling!$CC$7:$KP$63,AE$3),"")</f>
        <v/>
      </c>
      <c r="AF705" s="32" t="str">
        <f>IF(HLOOKUP($BT705,Prisudvikling!$CC$7:$KP$63,AF$3)&gt;0,HLOOKUP($BT705,Prisudvikling!$CC$7:$KP$63,AF$3),"")</f>
        <v xml:space="preserve"> </v>
      </c>
      <c r="AG705" s="32" t="str">
        <f>IF(HLOOKUP($BT705,Prisudvikling!$CC$7:$KP$63,AG$3)&gt;0,HLOOKUP($BT705,Prisudvikling!$CC$7:$KP$63,AG$3),"")</f>
        <v xml:space="preserve"> </v>
      </c>
      <c r="AH705" s="32" t="str">
        <f>IF(HLOOKUP($BT705,Prisudvikling!$CC$7:$KP$63,AH$3)&gt;0,HLOOKUP($BT705,Prisudvikling!$CC$7:$KP$63,AH$3),"")</f>
        <v xml:space="preserve"> </v>
      </c>
      <c r="AI705" s="32" t="str">
        <f>IF(HLOOKUP($BT705,Prisudvikling!$CC$7:$KP$63,AI$3)&gt;0,HLOOKUP($BT705,Prisudvikling!$CC$7:$KP$63,AI$3),"")</f>
        <v xml:space="preserve"> </v>
      </c>
      <c r="AJ705" s="32" t="str">
        <f>IF(HLOOKUP($BT705,Prisudvikling!$CC$7:$KP$63,AJ$3)&gt;0,HLOOKUP($BT705,Prisudvikling!$CC$7:$KP$63,AJ$3),"")</f>
        <v xml:space="preserve"> </v>
      </c>
      <c r="AK705" s="32" t="str">
        <f>IF(HLOOKUP($BT705,Prisudvikling!$CC$7:$KP$63,AK$3)&gt;0,HLOOKUP($BT705,Prisudvikling!$CC$7:$KP$63,AK$3),"")</f>
        <v xml:space="preserve"> </v>
      </c>
      <c r="AL705" s="32" t="str">
        <f>IF(HLOOKUP($BT705,Prisudvikling!$CC$7:$KP$63,AL$3)&gt;0,HLOOKUP($BT705,Prisudvikling!$CC$7:$KP$63,AL$3),"")</f>
        <v/>
      </c>
      <c r="AM705" s="32" t="str">
        <f>IF(HLOOKUP($BT705,Prisudvikling!$CC$7:$KP$63,AM$3)&gt;0,HLOOKUP($BT705,Prisudvikling!$CC$7:$KP$63,AM$3),"")</f>
        <v/>
      </c>
      <c r="AN705" s="113" t="str">
        <f>IF(HLOOKUP($BT705,Prisudvikling!$CC$7:$KP$63,AN$3)&gt;0,HLOOKUP($BT705,Prisudvikling!$CC$7:$KP$63,AN$3),"")</f>
        <v/>
      </c>
      <c r="AO705" s="113" t="str">
        <f>IF(HLOOKUP($BT705,Prisudvikling!$CC$7:$KP$63,AO$3)&gt;0,HLOOKUP($BT705,Prisudvikling!$CC$7:$KP$63,AO$3),"")</f>
        <v xml:space="preserve"> </v>
      </c>
      <c r="AP705" s="113" t="str">
        <f>IF(HLOOKUP($BT705,Prisudvikling!$CC$7:$KP$63,AP$3)&gt;0,HLOOKUP($BT705,Prisudvikling!$CC$7:$KP$63,AP$3),"")</f>
        <v/>
      </c>
      <c r="AQ705" s="113" t="str">
        <f>IF(HLOOKUP($BT705,Prisudvikling!$CC$7:$KP$63,AQ$3)&gt;0,HLOOKUP($BT705,Prisudvikling!$CC$7:$KP$63,AQ$3),"")</f>
        <v/>
      </c>
      <c r="AR705" s="113" t="str">
        <f>IF(HLOOKUP($BT705,Prisudvikling!$CC$7:$KP$63,AR$3)&gt;0,HLOOKUP($BT705,Prisudvikling!$CC$7:$KP$63,AR$3),"")</f>
        <v xml:space="preserve"> </v>
      </c>
      <c r="AS705" s="113" t="str">
        <f>IF(HLOOKUP($BT705,Prisudvikling!$CC$7:$KP$63,AS$3)&gt;0,HLOOKUP($BT705,Prisudvikling!$CC$7:$KP$63,AS$3),"")</f>
        <v/>
      </c>
      <c r="AT705" s="113" t="str">
        <f>IF(HLOOKUP($BT705,Prisudvikling!$CC$7:$KP$63,AT$3)&gt;0,HLOOKUP($BT705,Prisudvikling!$CC$7:$KP$63,AT$3),"")</f>
        <v/>
      </c>
      <c r="AU705" s="113" t="str">
        <f>IF(HLOOKUP($BT705,Prisudvikling!$CC$7:$KP$63,AU$3)&gt;0,HLOOKUP($BT705,Prisudvikling!$CC$7:$KP$63,AU$3),"")</f>
        <v xml:space="preserve"> </v>
      </c>
      <c r="AV705" s="113" t="str">
        <f>IF(HLOOKUP($BT705,Prisudvikling!$CC$7:$KP$63,AV$3)&gt;0,HLOOKUP($BT705,Prisudvikling!$CC$7:$KP$63,AV$3),"")</f>
        <v/>
      </c>
      <c r="AW705" s="113" t="str">
        <f>IF(HLOOKUP($BT705,Prisudvikling!$CC$7:$KP$63,AW$3)&gt;0,HLOOKUP($BT705,Prisudvikling!$CC$7:$KP$63,AW$3),"")</f>
        <v/>
      </c>
      <c r="AX705" s="113" t="str">
        <f>IF(HLOOKUP($BT705,Prisudvikling!$CC$7:$KP$63,AX$3)&gt;0,HLOOKUP($BT705,Prisudvikling!$CC$7:$KP$63,AX$3),"")</f>
        <v xml:space="preserve"> </v>
      </c>
      <c r="BT705">
        <f t="shared" si="35"/>
        <v>382</v>
      </c>
    </row>
    <row r="706" spans="1:72" x14ac:dyDescent="0.2">
      <c r="A706" s="82">
        <f>IF(HLOOKUP($BT706,Prisudvikling!$CC$7:$KP$63,D$3)&gt;0,YEAR(C706),0)</f>
        <v>0</v>
      </c>
      <c r="B706" s="82">
        <f>IF(HLOOKUP($BT706,Prisudvikling!$CC$7:$KP$63,D$3)&gt;0,MONTH(C706),0)</f>
        <v>0</v>
      </c>
      <c r="C706" s="65" t="str">
        <f>IF(HLOOKUP($BT706,Prisudvikling!$CC$7:$KP$63,D$3)&gt;0,HLOOKUP($BT706,Prisudvikling!$CC$7:$KP$63,C$3),"")</f>
        <v/>
      </c>
      <c r="D706" s="105" t="str">
        <f>IF(HLOOKUP($BT706,Prisudvikling!$CC$7:$KP$63,D$3)&gt;0,HLOOKUP($BT706,Prisudvikling!$CC$7:$KP$63,D$3),"")</f>
        <v/>
      </c>
      <c r="E706" s="105" t="str">
        <f>IF(HLOOKUP($BT706,Prisudvikling!$CC$7:$KP$63,E$3)&gt;0,HLOOKUP($BT706,Prisudvikling!$CC$7:$KP$63,E$3),"")</f>
        <v/>
      </c>
      <c r="F706" s="105" t="str">
        <f>IF(HLOOKUP($BT706,Prisudvikling!$CC$7:$KP$63,F$3)&gt;0,HLOOKUP($BT706,Prisudvikling!$CC$7:$KP$63,F$3),"")</f>
        <v/>
      </c>
      <c r="G706" s="105" t="str">
        <f>IF(HLOOKUP($BT706,Prisudvikling!$CC$7:$KP$63,G$3)&gt;0,HLOOKUP($BT706,Prisudvikling!$CC$7:$KP$63,G$3),"")</f>
        <v/>
      </c>
      <c r="H706" s="105" t="str">
        <f>IF(HLOOKUP($BT706,Prisudvikling!$CC$7:$KP$63,H$3)&gt;0,HLOOKUP($BT706,Prisudvikling!$CC$7:$KP$63,H$3),"")</f>
        <v/>
      </c>
      <c r="I706" s="105" t="str">
        <f>IF(HLOOKUP($BT706,Prisudvikling!$CC$7:$KP$63,I$3)&gt;0,HLOOKUP($BT706,Prisudvikling!$CC$7:$KP$63,I$3),"")</f>
        <v/>
      </c>
      <c r="J706" s="105" t="str">
        <f>IF(HLOOKUP($BT706,Prisudvikling!$CC$7:$KP$63,J$3)&gt;0,HLOOKUP($BT706,Prisudvikling!$CC$7:$KP$63,J$3),"")</f>
        <v/>
      </c>
      <c r="K706" s="105" t="str">
        <f>IF(HLOOKUP($BT706,Prisudvikling!$CC$7:$KP$63,K$3)&gt;0,HLOOKUP($BT706,Prisudvikling!$CC$7:$KP$63,K$3),"")</f>
        <v/>
      </c>
      <c r="L706" s="105" t="str">
        <f>IF(HLOOKUP($BT706,Prisudvikling!$CC$7:$KP$63,L$3)&gt;0,HLOOKUP($BT706,Prisudvikling!$CC$7:$KP$63,L$3),"")</f>
        <v/>
      </c>
      <c r="M706" s="105" t="str">
        <f>IF(HLOOKUP($BT706,Prisudvikling!$CC$7:$KP$63,M$3)&gt;0,HLOOKUP($BT706,Prisudvikling!$CC$7:$KP$63,M$3),"")</f>
        <v/>
      </c>
      <c r="N706" s="105" t="str">
        <f>IF(HLOOKUP($BT706,Prisudvikling!$CC$7:$KP$63,N$3)&gt;0,HLOOKUP($BT706,Prisudvikling!$CC$7:$KP$63,N$3),"")</f>
        <v/>
      </c>
      <c r="O706" s="105" t="str">
        <f>IF(HLOOKUP($BT706,Prisudvikling!$CC$7:$KP$63,O$3)&gt;0,HLOOKUP($BT706,Prisudvikling!$CC$7:$KP$63,O$3),"")</f>
        <v/>
      </c>
      <c r="P706" s="105" t="str">
        <f>IF(HLOOKUP($BT706,Prisudvikling!$CC$7:$KP$63,P$3)&gt;0,HLOOKUP($BT706,Prisudvikling!$CC$7:$KP$63,P$3),"")</f>
        <v/>
      </c>
      <c r="Q706" s="105" t="str">
        <f>IF(HLOOKUP($BT706,Prisudvikling!$CC$7:$KP$63,Q$3)&gt;0,HLOOKUP($BT706,Prisudvikling!$CC$7:$KP$63,Q$3),"")</f>
        <v/>
      </c>
      <c r="R706" s="105" t="str">
        <f>IF(HLOOKUP($BT706,Prisudvikling!$CC$7:$KP$63,R$3)&gt;0,HLOOKUP($BT706,Prisudvikling!$CC$7:$KP$63,R$3),"")</f>
        <v/>
      </c>
      <c r="S706" s="105" t="str">
        <f>IF(HLOOKUP($BT706,Prisudvikling!$CC$7:$KP$63,S$3)&gt;0,HLOOKUP($BT706,Prisudvikling!$CC$7:$KP$63,S$3),"")</f>
        <v/>
      </c>
      <c r="T706" s="105" t="str">
        <f>IF(HLOOKUP($BT706,Prisudvikling!$CC$7:$KP$63,T$3)&gt;0,HLOOKUP($BT706,Prisudvikling!$CC$7:$KP$63,T$3),"")</f>
        <v/>
      </c>
      <c r="U706" s="105" t="str">
        <f>IF(HLOOKUP($BT706,Prisudvikling!$CC$7:$KP$63,U$3)&gt;0,HLOOKUP($BT706,Prisudvikling!$CC$7:$KP$63,U$3),"")</f>
        <v/>
      </c>
      <c r="V706" s="105" t="str">
        <f>IF(HLOOKUP($BT706,Prisudvikling!$CC$7:$KP$63,V$3)&gt;0,HLOOKUP($BT706,Prisudvikling!$CC$7:$KP$63,V$3),"")</f>
        <v/>
      </c>
      <c r="W706" s="105" t="str">
        <f>IF(HLOOKUP($BT706,Prisudvikling!$CC$7:$KP$63,W$3)&gt;0,HLOOKUP($BT706,Prisudvikling!$CC$7:$KP$63,W$3),"")</f>
        <v/>
      </c>
      <c r="X706" s="32" t="str">
        <f>IF(HLOOKUP($BT706,Prisudvikling!$CC$7:$KP$63,X$3)&gt;0,HLOOKUP($BT706,Prisudvikling!$CC$7:$KP$63,X$3),"")</f>
        <v/>
      </c>
      <c r="Y706" s="32" t="str">
        <f>IF(HLOOKUP($BT706,Prisudvikling!$CC$7:$KP$63,Y$3)&gt;0,HLOOKUP($BT706,Prisudvikling!$CC$7:$KP$63,Y$3),"")</f>
        <v/>
      </c>
      <c r="Z706" s="32" t="str">
        <f>IF(HLOOKUP($BT706,Prisudvikling!$CC$7:$KP$63,Z$3)&gt;0,HLOOKUP($BT706,Prisudvikling!$CC$7:$KP$63,Z$3),"")</f>
        <v/>
      </c>
      <c r="AA706" s="32" t="str">
        <f>IF(HLOOKUP($BT706,Prisudvikling!$CC$7:$KP$63,AA$3)&gt;0,HLOOKUP($BT706,Prisudvikling!$CC$7:$KP$63,AA$3),"")</f>
        <v/>
      </c>
      <c r="AB706" s="32" t="str">
        <f>IF(HLOOKUP($BT706,Prisudvikling!$CC$7:$KP$63,AB$3)&gt;0,HLOOKUP($BT706,Prisudvikling!$CC$7:$KP$63,AB$3),"")</f>
        <v/>
      </c>
      <c r="AC706" s="32" t="str">
        <f>IF(HLOOKUP($BT706,Prisudvikling!$CC$7:$KP$63,AC$3)&gt;0,HLOOKUP($BT706,Prisudvikling!$CC$7:$KP$63,AC$3),"")</f>
        <v/>
      </c>
      <c r="AD706" s="32" t="str">
        <f>IF(HLOOKUP($BT706,Prisudvikling!$CC$7:$KP$63,AD$3)&gt;0,HLOOKUP($BT706,Prisudvikling!$CC$7:$KP$63,AD$3),"")</f>
        <v/>
      </c>
      <c r="AE706" s="32" t="str">
        <f>IF(HLOOKUP($BT706,Prisudvikling!$CC$7:$KP$63,AE$3)&gt;0,HLOOKUP($BT706,Prisudvikling!$CC$7:$KP$63,AE$3),"")</f>
        <v/>
      </c>
      <c r="AF706" s="32" t="str">
        <f>IF(HLOOKUP($BT706,Prisudvikling!$CC$7:$KP$63,AF$3)&gt;0,HLOOKUP($BT706,Prisudvikling!$CC$7:$KP$63,AF$3),"")</f>
        <v xml:space="preserve"> </v>
      </c>
      <c r="AG706" s="32" t="str">
        <f>IF(HLOOKUP($BT706,Prisudvikling!$CC$7:$KP$63,AG$3)&gt;0,HLOOKUP($BT706,Prisudvikling!$CC$7:$KP$63,AG$3),"")</f>
        <v xml:space="preserve"> </v>
      </c>
      <c r="AH706" s="32" t="str">
        <f>IF(HLOOKUP($BT706,Prisudvikling!$CC$7:$KP$63,AH$3)&gt;0,HLOOKUP($BT706,Prisudvikling!$CC$7:$KP$63,AH$3),"")</f>
        <v xml:space="preserve"> </v>
      </c>
      <c r="AI706" s="32" t="str">
        <f>IF(HLOOKUP($BT706,Prisudvikling!$CC$7:$KP$63,AI$3)&gt;0,HLOOKUP($BT706,Prisudvikling!$CC$7:$KP$63,AI$3),"")</f>
        <v xml:space="preserve"> </v>
      </c>
      <c r="AJ706" s="32" t="str">
        <f>IF(HLOOKUP($BT706,Prisudvikling!$CC$7:$KP$63,AJ$3)&gt;0,HLOOKUP($BT706,Prisudvikling!$CC$7:$KP$63,AJ$3),"")</f>
        <v xml:space="preserve"> </v>
      </c>
      <c r="AK706" s="32" t="str">
        <f>IF(HLOOKUP($BT706,Prisudvikling!$CC$7:$KP$63,AK$3)&gt;0,HLOOKUP($BT706,Prisudvikling!$CC$7:$KP$63,AK$3),"")</f>
        <v xml:space="preserve"> </v>
      </c>
      <c r="AL706" s="32" t="str">
        <f>IF(HLOOKUP($BT706,Prisudvikling!$CC$7:$KP$63,AL$3)&gt;0,HLOOKUP($BT706,Prisudvikling!$CC$7:$KP$63,AL$3),"")</f>
        <v/>
      </c>
      <c r="AM706" s="32" t="str">
        <f>IF(HLOOKUP($BT706,Prisudvikling!$CC$7:$KP$63,AM$3)&gt;0,HLOOKUP($BT706,Prisudvikling!$CC$7:$KP$63,AM$3),"")</f>
        <v/>
      </c>
      <c r="AN706" s="113" t="str">
        <f>IF(HLOOKUP($BT706,Prisudvikling!$CC$7:$KP$63,AN$3)&gt;0,HLOOKUP($BT706,Prisudvikling!$CC$7:$KP$63,AN$3),"")</f>
        <v/>
      </c>
      <c r="AO706" s="113" t="str">
        <f>IF(HLOOKUP($BT706,Prisudvikling!$CC$7:$KP$63,AO$3)&gt;0,HLOOKUP($BT706,Prisudvikling!$CC$7:$KP$63,AO$3),"")</f>
        <v xml:space="preserve"> </v>
      </c>
      <c r="AP706" s="113" t="str">
        <f>IF(HLOOKUP($BT706,Prisudvikling!$CC$7:$KP$63,AP$3)&gt;0,HLOOKUP($BT706,Prisudvikling!$CC$7:$KP$63,AP$3),"")</f>
        <v/>
      </c>
      <c r="AQ706" s="113" t="str">
        <f>IF(HLOOKUP($BT706,Prisudvikling!$CC$7:$KP$63,AQ$3)&gt;0,HLOOKUP($BT706,Prisudvikling!$CC$7:$KP$63,AQ$3),"")</f>
        <v/>
      </c>
      <c r="AR706" s="113" t="str">
        <f>IF(HLOOKUP($BT706,Prisudvikling!$CC$7:$KP$63,AR$3)&gt;0,HLOOKUP($BT706,Prisudvikling!$CC$7:$KP$63,AR$3),"")</f>
        <v xml:space="preserve"> </v>
      </c>
      <c r="AS706" s="113" t="str">
        <f>IF(HLOOKUP($BT706,Prisudvikling!$CC$7:$KP$63,AS$3)&gt;0,HLOOKUP($BT706,Prisudvikling!$CC$7:$KP$63,AS$3),"")</f>
        <v/>
      </c>
      <c r="AT706" s="113" t="str">
        <f>IF(HLOOKUP($BT706,Prisudvikling!$CC$7:$KP$63,AT$3)&gt;0,HLOOKUP($BT706,Prisudvikling!$CC$7:$KP$63,AT$3),"")</f>
        <v/>
      </c>
      <c r="AU706" s="113" t="str">
        <f>IF(HLOOKUP($BT706,Prisudvikling!$CC$7:$KP$63,AU$3)&gt;0,HLOOKUP($BT706,Prisudvikling!$CC$7:$KP$63,AU$3),"")</f>
        <v xml:space="preserve"> </v>
      </c>
      <c r="AV706" s="113" t="str">
        <f>IF(HLOOKUP($BT706,Prisudvikling!$CC$7:$KP$63,AV$3)&gt;0,HLOOKUP($BT706,Prisudvikling!$CC$7:$KP$63,AV$3),"")</f>
        <v/>
      </c>
      <c r="AW706" s="113" t="str">
        <f>IF(HLOOKUP($BT706,Prisudvikling!$CC$7:$KP$63,AW$3)&gt;0,HLOOKUP($BT706,Prisudvikling!$CC$7:$KP$63,AW$3),"")</f>
        <v/>
      </c>
      <c r="AX706" s="113" t="str">
        <f>IF(HLOOKUP($BT706,Prisudvikling!$CC$7:$KP$63,AX$3)&gt;0,HLOOKUP($BT706,Prisudvikling!$CC$7:$KP$63,AX$3),"")</f>
        <v xml:space="preserve"> </v>
      </c>
      <c r="BT706">
        <f t="shared" si="35"/>
        <v>383</v>
      </c>
    </row>
    <row r="707" spans="1:72" x14ac:dyDescent="0.2">
      <c r="A707" s="82">
        <f>IF(HLOOKUP($BT707,Prisudvikling!$CC$7:$KP$63,D$3)&gt;0,YEAR(C707),0)</f>
        <v>0</v>
      </c>
      <c r="B707" s="82">
        <f>IF(HLOOKUP($BT707,Prisudvikling!$CC$7:$KP$63,D$3)&gt;0,MONTH(C707),0)</f>
        <v>0</v>
      </c>
      <c r="C707" s="65" t="str">
        <f>IF(HLOOKUP($BT707,Prisudvikling!$CC$7:$KP$63,D$3)&gt;0,HLOOKUP($BT707,Prisudvikling!$CC$7:$KP$63,C$3),"")</f>
        <v/>
      </c>
      <c r="D707" s="105" t="str">
        <f>IF(HLOOKUP($BT707,Prisudvikling!$CC$7:$KP$63,D$3)&gt;0,HLOOKUP($BT707,Prisudvikling!$CC$7:$KP$63,D$3),"")</f>
        <v/>
      </c>
      <c r="E707" s="105" t="str">
        <f>IF(HLOOKUP($BT707,Prisudvikling!$CC$7:$KP$63,E$3)&gt;0,HLOOKUP($BT707,Prisudvikling!$CC$7:$KP$63,E$3),"")</f>
        <v/>
      </c>
      <c r="F707" s="105" t="str">
        <f>IF(HLOOKUP($BT707,Prisudvikling!$CC$7:$KP$63,F$3)&gt;0,HLOOKUP($BT707,Prisudvikling!$CC$7:$KP$63,F$3),"")</f>
        <v/>
      </c>
      <c r="G707" s="105" t="str">
        <f>IF(HLOOKUP($BT707,Prisudvikling!$CC$7:$KP$63,G$3)&gt;0,HLOOKUP($BT707,Prisudvikling!$CC$7:$KP$63,G$3),"")</f>
        <v/>
      </c>
      <c r="H707" s="105" t="str">
        <f>IF(HLOOKUP($BT707,Prisudvikling!$CC$7:$KP$63,H$3)&gt;0,HLOOKUP($BT707,Prisudvikling!$CC$7:$KP$63,H$3),"")</f>
        <v/>
      </c>
      <c r="I707" s="105" t="str">
        <f>IF(HLOOKUP($BT707,Prisudvikling!$CC$7:$KP$63,I$3)&gt;0,HLOOKUP($BT707,Prisudvikling!$CC$7:$KP$63,I$3),"")</f>
        <v/>
      </c>
      <c r="J707" s="105" t="str">
        <f>IF(HLOOKUP($BT707,Prisudvikling!$CC$7:$KP$63,J$3)&gt;0,HLOOKUP($BT707,Prisudvikling!$CC$7:$KP$63,J$3),"")</f>
        <v/>
      </c>
      <c r="K707" s="105" t="str">
        <f>IF(HLOOKUP($BT707,Prisudvikling!$CC$7:$KP$63,K$3)&gt;0,HLOOKUP($BT707,Prisudvikling!$CC$7:$KP$63,K$3),"")</f>
        <v/>
      </c>
      <c r="L707" s="105" t="str">
        <f>IF(HLOOKUP($BT707,Prisudvikling!$CC$7:$KP$63,L$3)&gt;0,HLOOKUP($BT707,Prisudvikling!$CC$7:$KP$63,L$3),"")</f>
        <v/>
      </c>
      <c r="M707" s="105" t="str">
        <f>IF(HLOOKUP($BT707,Prisudvikling!$CC$7:$KP$63,M$3)&gt;0,HLOOKUP($BT707,Prisudvikling!$CC$7:$KP$63,M$3),"")</f>
        <v/>
      </c>
      <c r="N707" s="105" t="str">
        <f>IF(HLOOKUP($BT707,Prisudvikling!$CC$7:$KP$63,N$3)&gt;0,HLOOKUP($BT707,Prisudvikling!$CC$7:$KP$63,N$3),"")</f>
        <v/>
      </c>
      <c r="O707" s="105" t="str">
        <f>IF(HLOOKUP($BT707,Prisudvikling!$CC$7:$KP$63,O$3)&gt;0,HLOOKUP($BT707,Prisudvikling!$CC$7:$KP$63,O$3),"")</f>
        <v/>
      </c>
      <c r="P707" s="105" t="str">
        <f>IF(HLOOKUP($BT707,Prisudvikling!$CC$7:$KP$63,P$3)&gt;0,HLOOKUP($BT707,Prisudvikling!$CC$7:$KP$63,P$3),"")</f>
        <v/>
      </c>
      <c r="Q707" s="105" t="str">
        <f>IF(HLOOKUP($BT707,Prisudvikling!$CC$7:$KP$63,Q$3)&gt;0,HLOOKUP($BT707,Prisudvikling!$CC$7:$KP$63,Q$3),"")</f>
        <v/>
      </c>
      <c r="R707" s="105" t="str">
        <f>IF(HLOOKUP($BT707,Prisudvikling!$CC$7:$KP$63,R$3)&gt;0,HLOOKUP($BT707,Prisudvikling!$CC$7:$KP$63,R$3),"")</f>
        <v/>
      </c>
      <c r="S707" s="105" t="str">
        <f>IF(HLOOKUP($BT707,Prisudvikling!$CC$7:$KP$63,S$3)&gt;0,HLOOKUP($BT707,Prisudvikling!$CC$7:$KP$63,S$3),"")</f>
        <v/>
      </c>
      <c r="T707" s="105" t="str">
        <f>IF(HLOOKUP($BT707,Prisudvikling!$CC$7:$KP$63,T$3)&gt;0,HLOOKUP($BT707,Prisudvikling!$CC$7:$KP$63,T$3),"")</f>
        <v/>
      </c>
      <c r="U707" s="105" t="str">
        <f>IF(HLOOKUP($BT707,Prisudvikling!$CC$7:$KP$63,U$3)&gt;0,HLOOKUP($BT707,Prisudvikling!$CC$7:$KP$63,U$3),"")</f>
        <v/>
      </c>
      <c r="V707" s="105" t="str">
        <f>IF(HLOOKUP($BT707,Prisudvikling!$CC$7:$KP$63,V$3)&gt;0,HLOOKUP($BT707,Prisudvikling!$CC$7:$KP$63,V$3),"")</f>
        <v/>
      </c>
      <c r="W707" s="105" t="str">
        <f>IF(HLOOKUP($BT707,Prisudvikling!$CC$7:$KP$63,W$3)&gt;0,HLOOKUP($BT707,Prisudvikling!$CC$7:$KP$63,W$3),"")</f>
        <v/>
      </c>
      <c r="X707" s="32" t="str">
        <f>IF(HLOOKUP($BT707,Prisudvikling!$CC$7:$KP$63,X$3)&gt;0,HLOOKUP($BT707,Prisudvikling!$CC$7:$KP$63,X$3),"")</f>
        <v/>
      </c>
      <c r="Y707" s="32" t="str">
        <f>IF(HLOOKUP($BT707,Prisudvikling!$CC$7:$KP$63,Y$3)&gt;0,HLOOKUP($BT707,Prisudvikling!$CC$7:$KP$63,Y$3),"")</f>
        <v/>
      </c>
      <c r="Z707" s="32" t="str">
        <f>IF(HLOOKUP($BT707,Prisudvikling!$CC$7:$KP$63,Z$3)&gt;0,HLOOKUP($BT707,Prisudvikling!$CC$7:$KP$63,Z$3),"")</f>
        <v/>
      </c>
      <c r="AA707" s="32" t="str">
        <f>IF(HLOOKUP($BT707,Prisudvikling!$CC$7:$KP$63,AA$3)&gt;0,HLOOKUP($BT707,Prisudvikling!$CC$7:$KP$63,AA$3),"")</f>
        <v/>
      </c>
      <c r="AB707" s="32" t="str">
        <f>IF(HLOOKUP($BT707,Prisudvikling!$CC$7:$KP$63,AB$3)&gt;0,HLOOKUP($BT707,Prisudvikling!$CC$7:$KP$63,AB$3),"")</f>
        <v/>
      </c>
      <c r="AC707" s="32" t="str">
        <f>IF(HLOOKUP($BT707,Prisudvikling!$CC$7:$KP$63,AC$3)&gt;0,HLOOKUP($BT707,Prisudvikling!$CC$7:$KP$63,AC$3),"")</f>
        <v/>
      </c>
      <c r="AD707" s="32" t="str">
        <f>IF(HLOOKUP($BT707,Prisudvikling!$CC$7:$KP$63,AD$3)&gt;0,HLOOKUP($BT707,Prisudvikling!$CC$7:$KP$63,AD$3),"")</f>
        <v/>
      </c>
      <c r="AE707" s="32" t="str">
        <f>IF(HLOOKUP($BT707,Prisudvikling!$CC$7:$KP$63,AE$3)&gt;0,HLOOKUP($BT707,Prisudvikling!$CC$7:$KP$63,AE$3),"")</f>
        <v/>
      </c>
      <c r="AF707" s="32" t="str">
        <f>IF(HLOOKUP($BT707,Prisudvikling!$CC$7:$KP$63,AF$3)&gt;0,HLOOKUP($BT707,Prisudvikling!$CC$7:$KP$63,AF$3),"")</f>
        <v xml:space="preserve"> </v>
      </c>
      <c r="AG707" s="32" t="str">
        <f>IF(HLOOKUP($BT707,Prisudvikling!$CC$7:$KP$63,AG$3)&gt;0,HLOOKUP($BT707,Prisudvikling!$CC$7:$KP$63,AG$3),"")</f>
        <v xml:space="preserve"> </v>
      </c>
      <c r="AH707" s="32" t="str">
        <f>IF(HLOOKUP($BT707,Prisudvikling!$CC$7:$KP$63,AH$3)&gt;0,HLOOKUP($BT707,Prisudvikling!$CC$7:$KP$63,AH$3),"")</f>
        <v xml:space="preserve"> </v>
      </c>
      <c r="AI707" s="32" t="str">
        <f>IF(HLOOKUP($BT707,Prisudvikling!$CC$7:$KP$63,AI$3)&gt;0,HLOOKUP($BT707,Prisudvikling!$CC$7:$KP$63,AI$3),"")</f>
        <v xml:space="preserve"> </v>
      </c>
      <c r="AJ707" s="32" t="str">
        <f>IF(HLOOKUP($BT707,Prisudvikling!$CC$7:$KP$63,AJ$3)&gt;0,HLOOKUP($BT707,Prisudvikling!$CC$7:$KP$63,AJ$3),"")</f>
        <v xml:space="preserve"> </v>
      </c>
      <c r="AK707" s="32" t="str">
        <f>IF(HLOOKUP($BT707,Prisudvikling!$CC$7:$KP$63,AK$3)&gt;0,HLOOKUP($BT707,Prisudvikling!$CC$7:$KP$63,AK$3),"")</f>
        <v xml:space="preserve"> </v>
      </c>
      <c r="AL707" s="32" t="str">
        <f>IF(HLOOKUP($BT707,Prisudvikling!$CC$7:$KP$63,AL$3)&gt;0,HLOOKUP($BT707,Prisudvikling!$CC$7:$KP$63,AL$3),"")</f>
        <v/>
      </c>
      <c r="AM707" s="32" t="str">
        <f>IF(HLOOKUP($BT707,Prisudvikling!$CC$7:$KP$63,AM$3)&gt;0,HLOOKUP($BT707,Prisudvikling!$CC$7:$KP$63,AM$3),"")</f>
        <v/>
      </c>
      <c r="AN707" s="113" t="str">
        <f>IF(HLOOKUP($BT707,Prisudvikling!$CC$7:$KP$63,AN$3)&gt;0,HLOOKUP($BT707,Prisudvikling!$CC$7:$KP$63,AN$3),"")</f>
        <v/>
      </c>
      <c r="AO707" s="113" t="str">
        <f>IF(HLOOKUP($BT707,Prisudvikling!$CC$7:$KP$63,AO$3)&gt;0,HLOOKUP($BT707,Prisudvikling!$CC$7:$KP$63,AO$3),"")</f>
        <v xml:space="preserve"> </v>
      </c>
      <c r="AP707" s="113" t="str">
        <f>IF(HLOOKUP($BT707,Prisudvikling!$CC$7:$KP$63,AP$3)&gt;0,HLOOKUP($BT707,Prisudvikling!$CC$7:$KP$63,AP$3),"")</f>
        <v/>
      </c>
      <c r="AQ707" s="113" t="str">
        <f>IF(HLOOKUP($BT707,Prisudvikling!$CC$7:$KP$63,AQ$3)&gt;0,HLOOKUP($BT707,Prisudvikling!$CC$7:$KP$63,AQ$3),"")</f>
        <v/>
      </c>
      <c r="AR707" s="113" t="str">
        <f>IF(HLOOKUP($BT707,Prisudvikling!$CC$7:$KP$63,AR$3)&gt;0,HLOOKUP($BT707,Prisudvikling!$CC$7:$KP$63,AR$3),"")</f>
        <v xml:space="preserve"> </v>
      </c>
      <c r="AS707" s="113" t="str">
        <f>IF(HLOOKUP($BT707,Prisudvikling!$CC$7:$KP$63,AS$3)&gt;0,HLOOKUP($BT707,Prisudvikling!$CC$7:$KP$63,AS$3),"")</f>
        <v/>
      </c>
      <c r="AT707" s="113" t="str">
        <f>IF(HLOOKUP($BT707,Prisudvikling!$CC$7:$KP$63,AT$3)&gt;0,HLOOKUP($BT707,Prisudvikling!$CC$7:$KP$63,AT$3),"")</f>
        <v/>
      </c>
      <c r="AU707" s="113" t="str">
        <f>IF(HLOOKUP($BT707,Prisudvikling!$CC$7:$KP$63,AU$3)&gt;0,HLOOKUP($BT707,Prisudvikling!$CC$7:$KP$63,AU$3),"")</f>
        <v xml:space="preserve"> </v>
      </c>
      <c r="AV707" s="113" t="str">
        <f>IF(HLOOKUP($BT707,Prisudvikling!$CC$7:$KP$63,AV$3)&gt;0,HLOOKUP($BT707,Prisudvikling!$CC$7:$KP$63,AV$3),"")</f>
        <v/>
      </c>
      <c r="AW707" s="113" t="str">
        <f>IF(HLOOKUP($BT707,Prisudvikling!$CC$7:$KP$63,AW$3)&gt;0,HLOOKUP($BT707,Prisudvikling!$CC$7:$KP$63,AW$3),"")</f>
        <v/>
      </c>
      <c r="AX707" s="113" t="str">
        <f>IF(HLOOKUP($BT707,Prisudvikling!$CC$7:$KP$63,AX$3)&gt;0,HLOOKUP($BT707,Prisudvikling!$CC$7:$KP$63,AX$3),"")</f>
        <v xml:space="preserve"> </v>
      </c>
      <c r="BT707">
        <f t="shared" si="35"/>
        <v>384</v>
      </c>
    </row>
    <row r="708" spans="1:72" x14ac:dyDescent="0.2">
      <c r="A708" s="82">
        <f>IF(HLOOKUP($BT708,Prisudvikling!$CC$7:$KP$63,D$3)&gt;0,YEAR(C708),0)</f>
        <v>0</v>
      </c>
      <c r="B708" s="82">
        <f>IF(HLOOKUP($BT708,Prisudvikling!$CC$7:$KP$63,D$3)&gt;0,MONTH(C708),0)</f>
        <v>0</v>
      </c>
      <c r="C708" s="65" t="str">
        <f>IF(HLOOKUP($BT708,Prisudvikling!$CC$7:$KP$63,D$3)&gt;0,HLOOKUP($BT708,Prisudvikling!$CC$7:$KP$63,C$3),"")</f>
        <v/>
      </c>
      <c r="D708" s="105" t="str">
        <f>IF(HLOOKUP($BT708,Prisudvikling!$CC$7:$KP$63,D$3)&gt;0,HLOOKUP($BT708,Prisudvikling!$CC$7:$KP$63,D$3),"")</f>
        <v/>
      </c>
      <c r="E708" s="105" t="str">
        <f>IF(HLOOKUP($BT708,Prisudvikling!$CC$7:$KP$63,E$3)&gt;0,HLOOKUP($BT708,Prisudvikling!$CC$7:$KP$63,E$3),"")</f>
        <v/>
      </c>
      <c r="F708" s="105" t="str">
        <f>IF(HLOOKUP($BT708,Prisudvikling!$CC$7:$KP$63,F$3)&gt;0,HLOOKUP($BT708,Prisudvikling!$CC$7:$KP$63,F$3),"")</f>
        <v/>
      </c>
      <c r="G708" s="105" t="str">
        <f>IF(HLOOKUP($BT708,Prisudvikling!$CC$7:$KP$63,G$3)&gt;0,HLOOKUP($BT708,Prisudvikling!$CC$7:$KP$63,G$3),"")</f>
        <v/>
      </c>
      <c r="H708" s="105" t="str">
        <f>IF(HLOOKUP($BT708,Prisudvikling!$CC$7:$KP$63,H$3)&gt;0,HLOOKUP($BT708,Prisudvikling!$CC$7:$KP$63,H$3),"")</f>
        <v/>
      </c>
      <c r="I708" s="105" t="str">
        <f>IF(HLOOKUP($BT708,Prisudvikling!$CC$7:$KP$63,I$3)&gt;0,HLOOKUP($BT708,Prisudvikling!$CC$7:$KP$63,I$3),"")</f>
        <v/>
      </c>
      <c r="J708" s="105" t="str">
        <f>IF(HLOOKUP($BT708,Prisudvikling!$CC$7:$KP$63,J$3)&gt;0,HLOOKUP($BT708,Prisudvikling!$CC$7:$KP$63,J$3),"")</f>
        <v/>
      </c>
      <c r="K708" s="105" t="str">
        <f>IF(HLOOKUP($BT708,Prisudvikling!$CC$7:$KP$63,K$3)&gt;0,HLOOKUP($BT708,Prisudvikling!$CC$7:$KP$63,K$3),"")</f>
        <v/>
      </c>
      <c r="L708" s="105" t="str">
        <f>IF(HLOOKUP($BT708,Prisudvikling!$CC$7:$KP$63,L$3)&gt;0,HLOOKUP($BT708,Prisudvikling!$CC$7:$KP$63,L$3),"")</f>
        <v/>
      </c>
      <c r="M708" s="105" t="str">
        <f>IF(HLOOKUP($BT708,Prisudvikling!$CC$7:$KP$63,M$3)&gt;0,HLOOKUP($BT708,Prisudvikling!$CC$7:$KP$63,M$3),"")</f>
        <v/>
      </c>
      <c r="N708" s="105" t="str">
        <f>IF(HLOOKUP($BT708,Prisudvikling!$CC$7:$KP$63,N$3)&gt;0,HLOOKUP($BT708,Prisudvikling!$CC$7:$KP$63,N$3),"")</f>
        <v/>
      </c>
      <c r="O708" s="105" t="str">
        <f>IF(HLOOKUP($BT708,Prisudvikling!$CC$7:$KP$63,O$3)&gt;0,HLOOKUP($BT708,Prisudvikling!$CC$7:$KP$63,O$3),"")</f>
        <v/>
      </c>
      <c r="P708" s="105" t="str">
        <f>IF(HLOOKUP($BT708,Prisudvikling!$CC$7:$KP$63,P$3)&gt;0,HLOOKUP($BT708,Prisudvikling!$CC$7:$KP$63,P$3),"")</f>
        <v/>
      </c>
      <c r="Q708" s="105" t="str">
        <f>IF(HLOOKUP($BT708,Prisudvikling!$CC$7:$KP$63,Q$3)&gt;0,HLOOKUP($BT708,Prisudvikling!$CC$7:$KP$63,Q$3),"")</f>
        <v/>
      </c>
      <c r="R708" s="105" t="str">
        <f>IF(HLOOKUP($BT708,Prisudvikling!$CC$7:$KP$63,R$3)&gt;0,HLOOKUP($BT708,Prisudvikling!$CC$7:$KP$63,R$3),"")</f>
        <v/>
      </c>
      <c r="S708" s="105" t="str">
        <f>IF(HLOOKUP($BT708,Prisudvikling!$CC$7:$KP$63,S$3)&gt;0,HLOOKUP($BT708,Prisudvikling!$CC$7:$KP$63,S$3),"")</f>
        <v/>
      </c>
      <c r="T708" s="105" t="str">
        <f>IF(HLOOKUP($BT708,Prisudvikling!$CC$7:$KP$63,T$3)&gt;0,HLOOKUP($BT708,Prisudvikling!$CC$7:$KP$63,T$3),"")</f>
        <v/>
      </c>
      <c r="U708" s="105" t="str">
        <f>IF(HLOOKUP($BT708,Prisudvikling!$CC$7:$KP$63,U$3)&gt;0,HLOOKUP($BT708,Prisudvikling!$CC$7:$KP$63,U$3),"")</f>
        <v/>
      </c>
      <c r="V708" s="105" t="str">
        <f>IF(HLOOKUP($BT708,Prisudvikling!$CC$7:$KP$63,V$3)&gt;0,HLOOKUP($BT708,Prisudvikling!$CC$7:$KP$63,V$3),"")</f>
        <v/>
      </c>
      <c r="W708" s="105" t="str">
        <f>IF(HLOOKUP($BT708,Prisudvikling!$CC$7:$KP$63,W$3)&gt;0,HLOOKUP($BT708,Prisudvikling!$CC$7:$KP$63,W$3),"")</f>
        <v/>
      </c>
      <c r="X708" s="32" t="str">
        <f>IF(HLOOKUP($BT708,Prisudvikling!$CC$7:$KP$63,X$3)&gt;0,HLOOKUP($BT708,Prisudvikling!$CC$7:$KP$63,X$3),"")</f>
        <v/>
      </c>
      <c r="Y708" s="32" t="str">
        <f>IF(HLOOKUP($BT708,Prisudvikling!$CC$7:$KP$63,Y$3)&gt;0,HLOOKUP($BT708,Prisudvikling!$CC$7:$KP$63,Y$3),"")</f>
        <v/>
      </c>
      <c r="Z708" s="32" t="str">
        <f>IF(HLOOKUP($BT708,Prisudvikling!$CC$7:$KP$63,Z$3)&gt;0,HLOOKUP($BT708,Prisudvikling!$CC$7:$KP$63,Z$3),"")</f>
        <v/>
      </c>
      <c r="AA708" s="32" t="str">
        <f>IF(HLOOKUP($BT708,Prisudvikling!$CC$7:$KP$63,AA$3)&gt;0,HLOOKUP($BT708,Prisudvikling!$CC$7:$KP$63,AA$3),"")</f>
        <v/>
      </c>
      <c r="AB708" s="32" t="str">
        <f>IF(HLOOKUP($BT708,Prisudvikling!$CC$7:$KP$63,AB$3)&gt;0,HLOOKUP($BT708,Prisudvikling!$CC$7:$KP$63,AB$3),"")</f>
        <v/>
      </c>
      <c r="AC708" s="32" t="str">
        <f>IF(HLOOKUP($BT708,Prisudvikling!$CC$7:$KP$63,AC$3)&gt;0,HLOOKUP($BT708,Prisudvikling!$CC$7:$KP$63,AC$3),"")</f>
        <v/>
      </c>
      <c r="AD708" s="32" t="str">
        <f>IF(HLOOKUP($BT708,Prisudvikling!$CC$7:$KP$63,AD$3)&gt;0,HLOOKUP($BT708,Prisudvikling!$CC$7:$KP$63,AD$3),"")</f>
        <v/>
      </c>
      <c r="AE708" s="32" t="str">
        <f>IF(HLOOKUP($BT708,Prisudvikling!$CC$7:$KP$63,AE$3)&gt;0,HLOOKUP($BT708,Prisudvikling!$CC$7:$KP$63,AE$3),"")</f>
        <v/>
      </c>
      <c r="AF708" s="32" t="str">
        <f>IF(HLOOKUP($BT708,Prisudvikling!$CC$7:$KP$63,AF$3)&gt;0,HLOOKUP($BT708,Prisudvikling!$CC$7:$KP$63,AF$3),"")</f>
        <v xml:space="preserve"> </v>
      </c>
      <c r="AG708" s="32" t="str">
        <f>IF(HLOOKUP($BT708,Prisudvikling!$CC$7:$KP$63,AG$3)&gt;0,HLOOKUP($BT708,Prisudvikling!$CC$7:$KP$63,AG$3),"")</f>
        <v xml:space="preserve"> </v>
      </c>
      <c r="AH708" s="32" t="str">
        <f>IF(HLOOKUP($BT708,Prisudvikling!$CC$7:$KP$63,AH$3)&gt;0,HLOOKUP($BT708,Prisudvikling!$CC$7:$KP$63,AH$3),"")</f>
        <v xml:space="preserve"> </v>
      </c>
      <c r="AI708" s="32" t="str">
        <f>IF(HLOOKUP($BT708,Prisudvikling!$CC$7:$KP$63,AI$3)&gt;0,HLOOKUP($BT708,Prisudvikling!$CC$7:$KP$63,AI$3),"")</f>
        <v xml:space="preserve"> </v>
      </c>
      <c r="AJ708" s="32" t="str">
        <f>IF(HLOOKUP($BT708,Prisudvikling!$CC$7:$KP$63,AJ$3)&gt;0,HLOOKUP($BT708,Prisudvikling!$CC$7:$KP$63,AJ$3),"")</f>
        <v xml:space="preserve"> </v>
      </c>
      <c r="AK708" s="32" t="str">
        <f>IF(HLOOKUP($BT708,Prisudvikling!$CC$7:$KP$63,AK$3)&gt;0,HLOOKUP($BT708,Prisudvikling!$CC$7:$KP$63,AK$3),"")</f>
        <v xml:space="preserve"> </v>
      </c>
      <c r="AL708" s="32" t="str">
        <f>IF(HLOOKUP($BT708,Prisudvikling!$CC$7:$KP$63,AL$3)&gt;0,HLOOKUP($BT708,Prisudvikling!$CC$7:$KP$63,AL$3),"")</f>
        <v/>
      </c>
      <c r="AM708" s="32" t="str">
        <f>IF(HLOOKUP($BT708,Prisudvikling!$CC$7:$KP$63,AM$3)&gt;0,HLOOKUP($BT708,Prisudvikling!$CC$7:$KP$63,AM$3),"")</f>
        <v/>
      </c>
      <c r="AN708" s="113" t="str">
        <f>IF(HLOOKUP($BT708,Prisudvikling!$CC$7:$KP$63,AN$3)&gt;0,HLOOKUP($BT708,Prisudvikling!$CC$7:$KP$63,AN$3),"")</f>
        <v/>
      </c>
      <c r="AO708" s="113" t="str">
        <f>IF(HLOOKUP($BT708,Prisudvikling!$CC$7:$KP$63,AO$3)&gt;0,HLOOKUP($BT708,Prisudvikling!$CC$7:$KP$63,AO$3),"")</f>
        <v xml:space="preserve"> </v>
      </c>
      <c r="AP708" s="113" t="str">
        <f>IF(HLOOKUP($BT708,Prisudvikling!$CC$7:$KP$63,AP$3)&gt;0,HLOOKUP($BT708,Prisudvikling!$CC$7:$KP$63,AP$3),"")</f>
        <v/>
      </c>
      <c r="AQ708" s="113" t="str">
        <f>IF(HLOOKUP($BT708,Prisudvikling!$CC$7:$KP$63,AQ$3)&gt;0,HLOOKUP($BT708,Prisudvikling!$CC$7:$KP$63,AQ$3),"")</f>
        <v/>
      </c>
      <c r="AR708" s="113" t="str">
        <f>IF(HLOOKUP($BT708,Prisudvikling!$CC$7:$KP$63,AR$3)&gt;0,HLOOKUP($BT708,Prisudvikling!$CC$7:$KP$63,AR$3),"")</f>
        <v xml:space="preserve"> </v>
      </c>
      <c r="AS708" s="113" t="str">
        <f>IF(HLOOKUP($BT708,Prisudvikling!$CC$7:$KP$63,AS$3)&gt;0,HLOOKUP($BT708,Prisudvikling!$CC$7:$KP$63,AS$3),"")</f>
        <v/>
      </c>
      <c r="AT708" s="113" t="str">
        <f>IF(HLOOKUP($BT708,Prisudvikling!$CC$7:$KP$63,AT$3)&gt;0,HLOOKUP($BT708,Prisudvikling!$CC$7:$KP$63,AT$3),"")</f>
        <v/>
      </c>
      <c r="AU708" s="113" t="str">
        <f>IF(HLOOKUP($BT708,Prisudvikling!$CC$7:$KP$63,AU$3)&gt;0,HLOOKUP($BT708,Prisudvikling!$CC$7:$KP$63,AU$3),"")</f>
        <v xml:space="preserve"> </v>
      </c>
      <c r="AV708" s="113" t="str">
        <f>IF(HLOOKUP($BT708,Prisudvikling!$CC$7:$KP$63,AV$3)&gt;0,HLOOKUP($BT708,Prisudvikling!$CC$7:$KP$63,AV$3),"")</f>
        <v/>
      </c>
      <c r="AW708" s="113" t="str">
        <f>IF(HLOOKUP($BT708,Prisudvikling!$CC$7:$KP$63,AW$3)&gt;0,HLOOKUP($BT708,Prisudvikling!$CC$7:$KP$63,AW$3),"")</f>
        <v/>
      </c>
      <c r="AX708" s="113" t="str">
        <f>IF(HLOOKUP($BT708,Prisudvikling!$CC$7:$KP$63,AX$3)&gt;0,HLOOKUP($BT708,Prisudvikling!$CC$7:$KP$63,AX$3),"")</f>
        <v xml:space="preserve"> </v>
      </c>
      <c r="BT708">
        <f t="shared" si="35"/>
        <v>385</v>
      </c>
    </row>
    <row r="709" spans="1:72" x14ac:dyDescent="0.2">
      <c r="A709" s="82">
        <f>IF(HLOOKUP($BT709,Prisudvikling!$CC$7:$KP$63,D$3)&gt;0,YEAR(C709),0)</f>
        <v>0</v>
      </c>
      <c r="B709" s="82">
        <f>IF(HLOOKUP($BT709,Prisudvikling!$CC$7:$KP$63,D$3)&gt;0,MONTH(C709),0)</f>
        <v>0</v>
      </c>
      <c r="C709" s="65" t="str">
        <f>IF(HLOOKUP($BT709,Prisudvikling!$CC$7:$KP$63,D$3)&gt;0,HLOOKUP($BT709,Prisudvikling!$CC$7:$KP$63,C$3),"")</f>
        <v/>
      </c>
      <c r="D709" s="105" t="str">
        <f>IF(HLOOKUP($BT709,Prisudvikling!$CC$7:$KP$63,D$3)&gt;0,HLOOKUP($BT709,Prisudvikling!$CC$7:$KP$63,D$3),"")</f>
        <v/>
      </c>
      <c r="E709" s="105" t="str">
        <f>IF(HLOOKUP($BT709,Prisudvikling!$CC$7:$KP$63,E$3)&gt;0,HLOOKUP($BT709,Prisudvikling!$CC$7:$KP$63,E$3),"")</f>
        <v/>
      </c>
      <c r="F709" s="105" t="str">
        <f>IF(HLOOKUP($BT709,Prisudvikling!$CC$7:$KP$63,F$3)&gt;0,HLOOKUP($BT709,Prisudvikling!$CC$7:$KP$63,F$3),"")</f>
        <v/>
      </c>
      <c r="G709" s="105" t="str">
        <f>IF(HLOOKUP($BT709,Prisudvikling!$CC$7:$KP$63,G$3)&gt;0,HLOOKUP($BT709,Prisudvikling!$CC$7:$KP$63,G$3),"")</f>
        <v/>
      </c>
      <c r="H709" s="105" t="str">
        <f>IF(HLOOKUP($BT709,Prisudvikling!$CC$7:$KP$63,H$3)&gt;0,HLOOKUP($BT709,Prisudvikling!$CC$7:$KP$63,H$3),"")</f>
        <v/>
      </c>
      <c r="I709" s="105" t="str">
        <f>IF(HLOOKUP($BT709,Prisudvikling!$CC$7:$KP$63,I$3)&gt;0,HLOOKUP($BT709,Prisudvikling!$CC$7:$KP$63,I$3),"")</f>
        <v/>
      </c>
      <c r="J709" s="105" t="str">
        <f>IF(HLOOKUP($BT709,Prisudvikling!$CC$7:$KP$63,J$3)&gt;0,HLOOKUP($BT709,Prisudvikling!$CC$7:$KP$63,J$3),"")</f>
        <v/>
      </c>
      <c r="K709" s="105" t="str">
        <f>IF(HLOOKUP($BT709,Prisudvikling!$CC$7:$KP$63,K$3)&gt;0,HLOOKUP($BT709,Prisudvikling!$CC$7:$KP$63,K$3),"")</f>
        <v/>
      </c>
      <c r="L709" s="105" t="str">
        <f>IF(HLOOKUP($BT709,Prisudvikling!$CC$7:$KP$63,L$3)&gt;0,HLOOKUP($BT709,Prisudvikling!$CC$7:$KP$63,L$3),"")</f>
        <v/>
      </c>
      <c r="M709" s="105" t="str">
        <f>IF(HLOOKUP($BT709,Prisudvikling!$CC$7:$KP$63,M$3)&gt;0,HLOOKUP($BT709,Prisudvikling!$CC$7:$KP$63,M$3),"")</f>
        <v/>
      </c>
      <c r="N709" s="105" t="str">
        <f>IF(HLOOKUP($BT709,Prisudvikling!$CC$7:$KP$63,N$3)&gt;0,HLOOKUP($BT709,Prisudvikling!$CC$7:$KP$63,N$3),"")</f>
        <v/>
      </c>
      <c r="O709" s="105" t="str">
        <f>IF(HLOOKUP($BT709,Prisudvikling!$CC$7:$KP$63,O$3)&gt;0,HLOOKUP($BT709,Prisudvikling!$CC$7:$KP$63,O$3),"")</f>
        <v/>
      </c>
      <c r="P709" s="105" t="str">
        <f>IF(HLOOKUP($BT709,Prisudvikling!$CC$7:$KP$63,P$3)&gt;0,HLOOKUP($BT709,Prisudvikling!$CC$7:$KP$63,P$3),"")</f>
        <v/>
      </c>
      <c r="Q709" s="105" t="str">
        <f>IF(HLOOKUP($BT709,Prisudvikling!$CC$7:$KP$63,Q$3)&gt;0,HLOOKUP($BT709,Prisudvikling!$CC$7:$KP$63,Q$3),"")</f>
        <v/>
      </c>
      <c r="R709" s="105" t="str">
        <f>IF(HLOOKUP($BT709,Prisudvikling!$CC$7:$KP$63,R$3)&gt;0,HLOOKUP($BT709,Prisudvikling!$CC$7:$KP$63,R$3),"")</f>
        <v/>
      </c>
      <c r="S709" s="105" t="str">
        <f>IF(HLOOKUP($BT709,Prisudvikling!$CC$7:$KP$63,S$3)&gt;0,HLOOKUP($BT709,Prisudvikling!$CC$7:$KP$63,S$3),"")</f>
        <v/>
      </c>
      <c r="T709" s="105" t="str">
        <f>IF(HLOOKUP($BT709,Prisudvikling!$CC$7:$KP$63,T$3)&gt;0,HLOOKUP($BT709,Prisudvikling!$CC$7:$KP$63,T$3),"")</f>
        <v/>
      </c>
      <c r="U709" s="105" t="str">
        <f>IF(HLOOKUP($BT709,Prisudvikling!$CC$7:$KP$63,U$3)&gt;0,HLOOKUP($BT709,Prisudvikling!$CC$7:$KP$63,U$3),"")</f>
        <v/>
      </c>
      <c r="V709" s="105" t="str">
        <f>IF(HLOOKUP($BT709,Prisudvikling!$CC$7:$KP$63,V$3)&gt;0,HLOOKUP($BT709,Prisudvikling!$CC$7:$KP$63,V$3),"")</f>
        <v/>
      </c>
      <c r="W709" s="105" t="str">
        <f>IF(HLOOKUP($BT709,Prisudvikling!$CC$7:$KP$63,W$3)&gt;0,HLOOKUP($BT709,Prisudvikling!$CC$7:$KP$63,W$3),"")</f>
        <v/>
      </c>
      <c r="X709" s="32" t="str">
        <f>IF(HLOOKUP($BT709,Prisudvikling!$CC$7:$KP$63,X$3)&gt;0,HLOOKUP($BT709,Prisudvikling!$CC$7:$KP$63,X$3),"")</f>
        <v/>
      </c>
      <c r="Y709" s="32" t="str">
        <f>IF(HLOOKUP($BT709,Prisudvikling!$CC$7:$KP$63,Y$3)&gt;0,HLOOKUP($BT709,Prisudvikling!$CC$7:$KP$63,Y$3),"")</f>
        <v/>
      </c>
      <c r="Z709" s="32" t="str">
        <f>IF(HLOOKUP($BT709,Prisudvikling!$CC$7:$KP$63,Z$3)&gt;0,HLOOKUP($BT709,Prisudvikling!$CC$7:$KP$63,Z$3),"")</f>
        <v/>
      </c>
      <c r="AA709" s="32" t="str">
        <f>IF(HLOOKUP($BT709,Prisudvikling!$CC$7:$KP$63,AA$3)&gt;0,HLOOKUP($BT709,Prisudvikling!$CC$7:$KP$63,AA$3),"")</f>
        <v/>
      </c>
      <c r="AB709" s="32" t="str">
        <f>IF(HLOOKUP($BT709,Prisudvikling!$CC$7:$KP$63,AB$3)&gt;0,HLOOKUP($BT709,Prisudvikling!$CC$7:$KP$63,AB$3),"")</f>
        <v/>
      </c>
      <c r="AC709" s="32" t="str">
        <f>IF(HLOOKUP($BT709,Prisudvikling!$CC$7:$KP$63,AC$3)&gt;0,HLOOKUP($BT709,Prisudvikling!$CC$7:$KP$63,AC$3),"")</f>
        <v/>
      </c>
      <c r="AD709" s="32" t="str">
        <f>IF(HLOOKUP($BT709,Prisudvikling!$CC$7:$KP$63,AD$3)&gt;0,HLOOKUP($BT709,Prisudvikling!$CC$7:$KP$63,AD$3),"")</f>
        <v/>
      </c>
      <c r="AE709" s="32" t="str">
        <f>IF(HLOOKUP($BT709,Prisudvikling!$CC$7:$KP$63,AE$3)&gt;0,HLOOKUP($BT709,Prisudvikling!$CC$7:$KP$63,AE$3),"")</f>
        <v/>
      </c>
      <c r="AF709" s="32" t="str">
        <f>IF(HLOOKUP($BT709,Prisudvikling!$CC$7:$KP$63,AF$3)&gt;0,HLOOKUP($BT709,Prisudvikling!$CC$7:$KP$63,AF$3),"")</f>
        <v xml:space="preserve"> </v>
      </c>
      <c r="AG709" s="32" t="str">
        <f>IF(HLOOKUP($BT709,Prisudvikling!$CC$7:$KP$63,AG$3)&gt;0,HLOOKUP($BT709,Prisudvikling!$CC$7:$KP$63,AG$3),"")</f>
        <v xml:space="preserve"> </v>
      </c>
      <c r="AH709" s="32" t="str">
        <f>IF(HLOOKUP($BT709,Prisudvikling!$CC$7:$KP$63,AH$3)&gt;0,HLOOKUP($BT709,Prisudvikling!$CC$7:$KP$63,AH$3),"")</f>
        <v xml:space="preserve"> </v>
      </c>
      <c r="AI709" s="32" t="str">
        <f>IF(HLOOKUP($BT709,Prisudvikling!$CC$7:$KP$63,AI$3)&gt;0,HLOOKUP($BT709,Prisudvikling!$CC$7:$KP$63,AI$3),"")</f>
        <v xml:space="preserve"> </v>
      </c>
      <c r="AJ709" s="32" t="str">
        <f>IF(HLOOKUP($BT709,Prisudvikling!$CC$7:$KP$63,AJ$3)&gt;0,HLOOKUP($BT709,Prisudvikling!$CC$7:$KP$63,AJ$3),"")</f>
        <v xml:space="preserve"> </v>
      </c>
      <c r="AK709" s="32" t="str">
        <f>IF(HLOOKUP($BT709,Prisudvikling!$CC$7:$KP$63,AK$3)&gt;0,HLOOKUP($BT709,Prisudvikling!$CC$7:$KP$63,AK$3),"")</f>
        <v xml:space="preserve"> </v>
      </c>
      <c r="AL709" s="32" t="str">
        <f>IF(HLOOKUP($BT709,Prisudvikling!$CC$7:$KP$63,AL$3)&gt;0,HLOOKUP($BT709,Prisudvikling!$CC$7:$KP$63,AL$3),"")</f>
        <v/>
      </c>
      <c r="AM709" s="32" t="str">
        <f>IF(HLOOKUP($BT709,Prisudvikling!$CC$7:$KP$63,AM$3)&gt;0,HLOOKUP($BT709,Prisudvikling!$CC$7:$KP$63,AM$3),"")</f>
        <v/>
      </c>
      <c r="AN709" s="113" t="str">
        <f>IF(HLOOKUP($BT709,Prisudvikling!$CC$7:$KP$63,AN$3)&gt;0,HLOOKUP($BT709,Prisudvikling!$CC$7:$KP$63,AN$3),"")</f>
        <v/>
      </c>
      <c r="AO709" s="113" t="str">
        <f>IF(HLOOKUP($BT709,Prisudvikling!$CC$7:$KP$63,AO$3)&gt;0,HLOOKUP($BT709,Prisudvikling!$CC$7:$KP$63,AO$3),"")</f>
        <v xml:space="preserve"> </v>
      </c>
      <c r="AP709" s="113" t="str">
        <f>IF(HLOOKUP($BT709,Prisudvikling!$CC$7:$KP$63,AP$3)&gt;0,HLOOKUP($BT709,Prisudvikling!$CC$7:$KP$63,AP$3),"")</f>
        <v/>
      </c>
      <c r="AQ709" s="113" t="str">
        <f>IF(HLOOKUP($BT709,Prisudvikling!$CC$7:$KP$63,AQ$3)&gt;0,HLOOKUP($BT709,Prisudvikling!$CC$7:$KP$63,AQ$3),"")</f>
        <v/>
      </c>
      <c r="AR709" s="113" t="str">
        <f>IF(HLOOKUP($BT709,Prisudvikling!$CC$7:$KP$63,AR$3)&gt;0,HLOOKUP($BT709,Prisudvikling!$CC$7:$KP$63,AR$3),"")</f>
        <v xml:space="preserve"> </v>
      </c>
      <c r="AS709" s="113" t="str">
        <f>IF(HLOOKUP($BT709,Prisudvikling!$CC$7:$KP$63,AS$3)&gt;0,HLOOKUP($BT709,Prisudvikling!$CC$7:$KP$63,AS$3),"")</f>
        <v/>
      </c>
      <c r="AT709" s="113" t="str">
        <f>IF(HLOOKUP($BT709,Prisudvikling!$CC$7:$KP$63,AT$3)&gt;0,HLOOKUP($BT709,Prisudvikling!$CC$7:$KP$63,AT$3),"")</f>
        <v/>
      </c>
      <c r="AU709" s="113" t="str">
        <f>IF(HLOOKUP($BT709,Prisudvikling!$CC$7:$KP$63,AU$3)&gt;0,HLOOKUP($BT709,Prisudvikling!$CC$7:$KP$63,AU$3),"")</f>
        <v xml:space="preserve"> </v>
      </c>
      <c r="AV709" s="113" t="str">
        <f>IF(HLOOKUP($BT709,Prisudvikling!$CC$7:$KP$63,AV$3)&gt;0,HLOOKUP($BT709,Prisudvikling!$CC$7:$KP$63,AV$3),"")</f>
        <v/>
      </c>
      <c r="AW709" s="113" t="str">
        <f>IF(HLOOKUP($BT709,Prisudvikling!$CC$7:$KP$63,AW$3)&gt;0,HLOOKUP($BT709,Prisudvikling!$CC$7:$KP$63,AW$3),"")</f>
        <v/>
      </c>
      <c r="AX709" s="113" t="str">
        <f>IF(HLOOKUP($BT709,Prisudvikling!$CC$7:$KP$63,AX$3)&gt;0,HLOOKUP($BT709,Prisudvikling!$CC$7:$KP$63,AX$3),"")</f>
        <v xml:space="preserve"> </v>
      </c>
      <c r="BT709">
        <f t="shared" si="35"/>
        <v>386</v>
      </c>
    </row>
    <row r="710" spans="1:72" x14ac:dyDescent="0.2">
      <c r="A710" s="82">
        <f>IF(HLOOKUP($BT710,Prisudvikling!$CC$7:$KP$63,D$3)&gt;0,YEAR(C710),0)</f>
        <v>0</v>
      </c>
      <c r="B710" s="82">
        <f>IF(HLOOKUP($BT710,Prisudvikling!$CC$7:$KP$63,D$3)&gt;0,MONTH(C710),0)</f>
        <v>0</v>
      </c>
      <c r="C710" s="65" t="str">
        <f>IF(HLOOKUP($BT710,Prisudvikling!$CC$7:$KP$63,D$3)&gt;0,HLOOKUP($BT710,Prisudvikling!$CC$7:$KP$63,C$3),"")</f>
        <v/>
      </c>
      <c r="D710" s="105" t="str">
        <f>IF(HLOOKUP($BT710,Prisudvikling!$CC$7:$KP$63,D$3)&gt;0,HLOOKUP($BT710,Prisudvikling!$CC$7:$KP$63,D$3),"")</f>
        <v/>
      </c>
      <c r="E710" s="105" t="str">
        <f>IF(HLOOKUP($BT710,Prisudvikling!$CC$7:$KP$63,E$3)&gt;0,HLOOKUP($BT710,Prisudvikling!$CC$7:$KP$63,E$3),"")</f>
        <v/>
      </c>
      <c r="F710" s="105" t="str">
        <f>IF(HLOOKUP($BT710,Prisudvikling!$CC$7:$KP$63,F$3)&gt;0,HLOOKUP($BT710,Prisudvikling!$CC$7:$KP$63,F$3),"")</f>
        <v/>
      </c>
      <c r="G710" s="105" t="str">
        <f>IF(HLOOKUP($BT710,Prisudvikling!$CC$7:$KP$63,G$3)&gt;0,HLOOKUP($BT710,Prisudvikling!$CC$7:$KP$63,G$3),"")</f>
        <v/>
      </c>
      <c r="H710" s="105" t="str">
        <f>IF(HLOOKUP($BT710,Prisudvikling!$CC$7:$KP$63,H$3)&gt;0,HLOOKUP($BT710,Prisudvikling!$CC$7:$KP$63,H$3),"")</f>
        <v/>
      </c>
      <c r="I710" s="105" t="str">
        <f>IF(HLOOKUP($BT710,Prisudvikling!$CC$7:$KP$63,I$3)&gt;0,HLOOKUP($BT710,Prisudvikling!$CC$7:$KP$63,I$3),"")</f>
        <v/>
      </c>
      <c r="J710" s="105" t="str">
        <f>IF(HLOOKUP($BT710,Prisudvikling!$CC$7:$KP$63,J$3)&gt;0,HLOOKUP($BT710,Prisudvikling!$CC$7:$KP$63,J$3),"")</f>
        <v/>
      </c>
      <c r="K710" s="105" t="str">
        <f>IF(HLOOKUP($BT710,Prisudvikling!$CC$7:$KP$63,K$3)&gt;0,HLOOKUP($BT710,Prisudvikling!$CC$7:$KP$63,K$3),"")</f>
        <v/>
      </c>
      <c r="L710" s="105" t="str">
        <f>IF(HLOOKUP($BT710,Prisudvikling!$CC$7:$KP$63,L$3)&gt;0,HLOOKUP($BT710,Prisudvikling!$CC$7:$KP$63,L$3),"")</f>
        <v/>
      </c>
      <c r="M710" s="105" t="str">
        <f>IF(HLOOKUP($BT710,Prisudvikling!$CC$7:$KP$63,M$3)&gt;0,HLOOKUP($BT710,Prisudvikling!$CC$7:$KP$63,M$3),"")</f>
        <v/>
      </c>
      <c r="N710" s="105" t="str">
        <f>IF(HLOOKUP($BT710,Prisudvikling!$CC$7:$KP$63,N$3)&gt;0,HLOOKUP($BT710,Prisudvikling!$CC$7:$KP$63,N$3),"")</f>
        <v/>
      </c>
      <c r="O710" s="105" t="str">
        <f>IF(HLOOKUP($BT710,Prisudvikling!$CC$7:$KP$63,O$3)&gt;0,HLOOKUP($BT710,Prisudvikling!$CC$7:$KP$63,O$3),"")</f>
        <v/>
      </c>
      <c r="P710" s="105" t="str">
        <f>IF(HLOOKUP($BT710,Prisudvikling!$CC$7:$KP$63,P$3)&gt;0,HLOOKUP($BT710,Prisudvikling!$CC$7:$KP$63,P$3),"")</f>
        <v/>
      </c>
      <c r="Q710" s="105" t="str">
        <f>IF(HLOOKUP($BT710,Prisudvikling!$CC$7:$KP$63,Q$3)&gt;0,HLOOKUP($BT710,Prisudvikling!$CC$7:$KP$63,Q$3),"")</f>
        <v/>
      </c>
      <c r="R710" s="105" t="str">
        <f>IF(HLOOKUP($BT710,Prisudvikling!$CC$7:$KP$63,R$3)&gt;0,HLOOKUP($BT710,Prisudvikling!$CC$7:$KP$63,R$3),"")</f>
        <v/>
      </c>
      <c r="S710" s="105" t="str">
        <f>IF(HLOOKUP($BT710,Prisudvikling!$CC$7:$KP$63,S$3)&gt;0,HLOOKUP($BT710,Prisudvikling!$CC$7:$KP$63,S$3),"")</f>
        <v/>
      </c>
      <c r="T710" s="105" t="str">
        <f>IF(HLOOKUP($BT710,Prisudvikling!$CC$7:$KP$63,T$3)&gt;0,HLOOKUP($BT710,Prisudvikling!$CC$7:$KP$63,T$3),"")</f>
        <v/>
      </c>
      <c r="U710" s="105" t="str">
        <f>IF(HLOOKUP($BT710,Prisudvikling!$CC$7:$KP$63,U$3)&gt;0,HLOOKUP($BT710,Prisudvikling!$CC$7:$KP$63,U$3),"")</f>
        <v/>
      </c>
      <c r="V710" s="105" t="str">
        <f>IF(HLOOKUP($BT710,Prisudvikling!$CC$7:$KP$63,V$3)&gt;0,HLOOKUP($BT710,Prisudvikling!$CC$7:$KP$63,V$3),"")</f>
        <v/>
      </c>
      <c r="W710" s="105" t="str">
        <f>IF(HLOOKUP($BT710,Prisudvikling!$CC$7:$KP$63,W$3)&gt;0,HLOOKUP($BT710,Prisudvikling!$CC$7:$KP$63,W$3),"")</f>
        <v/>
      </c>
      <c r="X710" s="32" t="str">
        <f>IF(HLOOKUP($BT710,Prisudvikling!$CC$7:$KP$63,X$3)&gt;0,HLOOKUP($BT710,Prisudvikling!$CC$7:$KP$63,X$3),"")</f>
        <v/>
      </c>
      <c r="Y710" s="32" t="str">
        <f>IF(HLOOKUP($BT710,Prisudvikling!$CC$7:$KP$63,Y$3)&gt;0,HLOOKUP($BT710,Prisudvikling!$CC$7:$KP$63,Y$3),"")</f>
        <v/>
      </c>
      <c r="Z710" s="32" t="str">
        <f>IF(HLOOKUP($BT710,Prisudvikling!$CC$7:$KP$63,Z$3)&gt;0,HLOOKUP($BT710,Prisudvikling!$CC$7:$KP$63,Z$3),"")</f>
        <v/>
      </c>
      <c r="AA710" s="32" t="str">
        <f>IF(HLOOKUP($BT710,Prisudvikling!$CC$7:$KP$63,AA$3)&gt;0,HLOOKUP($BT710,Prisudvikling!$CC$7:$KP$63,AA$3),"")</f>
        <v/>
      </c>
      <c r="AB710" s="32" t="str">
        <f>IF(HLOOKUP($BT710,Prisudvikling!$CC$7:$KP$63,AB$3)&gt;0,HLOOKUP($BT710,Prisudvikling!$CC$7:$KP$63,AB$3),"")</f>
        <v/>
      </c>
      <c r="AC710" s="32" t="str">
        <f>IF(HLOOKUP($BT710,Prisudvikling!$CC$7:$KP$63,AC$3)&gt;0,HLOOKUP($BT710,Prisudvikling!$CC$7:$KP$63,AC$3),"")</f>
        <v/>
      </c>
      <c r="AD710" s="32" t="str">
        <f>IF(HLOOKUP($BT710,Prisudvikling!$CC$7:$KP$63,AD$3)&gt;0,HLOOKUP($BT710,Prisudvikling!$CC$7:$KP$63,AD$3),"")</f>
        <v/>
      </c>
      <c r="AE710" s="32" t="str">
        <f>IF(HLOOKUP($BT710,Prisudvikling!$CC$7:$KP$63,AE$3)&gt;0,HLOOKUP($BT710,Prisudvikling!$CC$7:$KP$63,AE$3),"")</f>
        <v/>
      </c>
      <c r="AF710" s="32" t="str">
        <f>IF(HLOOKUP($BT710,Prisudvikling!$CC$7:$KP$63,AF$3)&gt;0,HLOOKUP($BT710,Prisudvikling!$CC$7:$KP$63,AF$3),"")</f>
        <v xml:space="preserve"> </v>
      </c>
      <c r="AG710" s="32" t="str">
        <f>IF(HLOOKUP($BT710,Prisudvikling!$CC$7:$KP$63,AG$3)&gt;0,HLOOKUP($BT710,Prisudvikling!$CC$7:$KP$63,AG$3),"")</f>
        <v xml:space="preserve"> </v>
      </c>
      <c r="AH710" s="32" t="str">
        <f>IF(HLOOKUP($BT710,Prisudvikling!$CC$7:$KP$63,AH$3)&gt;0,HLOOKUP($BT710,Prisudvikling!$CC$7:$KP$63,AH$3),"")</f>
        <v xml:space="preserve"> </v>
      </c>
      <c r="AI710" s="32" t="str">
        <f>IF(HLOOKUP($BT710,Prisudvikling!$CC$7:$KP$63,AI$3)&gt;0,HLOOKUP($BT710,Prisudvikling!$CC$7:$KP$63,AI$3),"")</f>
        <v xml:space="preserve"> </v>
      </c>
      <c r="AJ710" s="32" t="str">
        <f>IF(HLOOKUP($BT710,Prisudvikling!$CC$7:$KP$63,AJ$3)&gt;0,HLOOKUP($BT710,Prisudvikling!$CC$7:$KP$63,AJ$3),"")</f>
        <v xml:space="preserve"> </v>
      </c>
      <c r="AK710" s="32" t="str">
        <f>IF(HLOOKUP($BT710,Prisudvikling!$CC$7:$KP$63,AK$3)&gt;0,HLOOKUP($BT710,Prisudvikling!$CC$7:$KP$63,AK$3),"")</f>
        <v xml:space="preserve"> </v>
      </c>
      <c r="AL710" s="32" t="str">
        <f>IF(HLOOKUP($BT710,Prisudvikling!$CC$7:$KP$63,AL$3)&gt;0,HLOOKUP($BT710,Prisudvikling!$CC$7:$KP$63,AL$3),"")</f>
        <v/>
      </c>
      <c r="AM710" s="32" t="str">
        <f>IF(HLOOKUP($BT710,Prisudvikling!$CC$7:$KP$63,AM$3)&gt;0,HLOOKUP($BT710,Prisudvikling!$CC$7:$KP$63,AM$3),"")</f>
        <v/>
      </c>
      <c r="AN710" s="113" t="str">
        <f>IF(HLOOKUP($BT710,Prisudvikling!$CC$7:$KP$63,AN$3)&gt;0,HLOOKUP($BT710,Prisudvikling!$CC$7:$KP$63,AN$3),"")</f>
        <v/>
      </c>
      <c r="AO710" s="113" t="str">
        <f>IF(HLOOKUP($BT710,Prisudvikling!$CC$7:$KP$63,AO$3)&gt;0,HLOOKUP($BT710,Prisudvikling!$CC$7:$KP$63,AO$3),"")</f>
        <v xml:space="preserve"> </v>
      </c>
      <c r="AP710" s="113" t="str">
        <f>IF(HLOOKUP($BT710,Prisudvikling!$CC$7:$KP$63,AP$3)&gt;0,HLOOKUP($BT710,Prisudvikling!$CC$7:$KP$63,AP$3),"")</f>
        <v/>
      </c>
      <c r="AQ710" s="113" t="str">
        <f>IF(HLOOKUP($BT710,Prisudvikling!$CC$7:$KP$63,AQ$3)&gt;0,HLOOKUP($BT710,Prisudvikling!$CC$7:$KP$63,AQ$3),"")</f>
        <v/>
      </c>
      <c r="AR710" s="113" t="str">
        <f>IF(HLOOKUP($BT710,Prisudvikling!$CC$7:$KP$63,AR$3)&gt;0,HLOOKUP($BT710,Prisudvikling!$CC$7:$KP$63,AR$3),"")</f>
        <v xml:space="preserve"> </v>
      </c>
      <c r="AS710" s="113" t="str">
        <f>IF(HLOOKUP($BT710,Prisudvikling!$CC$7:$KP$63,AS$3)&gt;0,HLOOKUP($BT710,Prisudvikling!$CC$7:$KP$63,AS$3),"")</f>
        <v/>
      </c>
      <c r="AT710" s="113" t="str">
        <f>IF(HLOOKUP($BT710,Prisudvikling!$CC$7:$KP$63,AT$3)&gt;0,HLOOKUP($BT710,Prisudvikling!$CC$7:$KP$63,AT$3),"")</f>
        <v/>
      </c>
      <c r="AU710" s="113" t="str">
        <f>IF(HLOOKUP($BT710,Prisudvikling!$CC$7:$KP$63,AU$3)&gt;0,HLOOKUP($BT710,Prisudvikling!$CC$7:$KP$63,AU$3),"")</f>
        <v xml:space="preserve"> </v>
      </c>
      <c r="AV710" s="113" t="str">
        <f>IF(HLOOKUP($BT710,Prisudvikling!$CC$7:$KP$63,AV$3)&gt;0,HLOOKUP($BT710,Prisudvikling!$CC$7:$KP$63,AV$3),"")</f>
        <v/>
      </c>
      <c r="AW710" s="113" t="str">
        <f>IF(HLOOKUP($BT710,Prisudvikling!$CC$7:$KP$63,AW$3)&gt;0,HLOOKUP($BT710,Prisudvikling!$CC$7:$KP$63,AW$3),"")</f>
        <v/>
      </c>
      <c r="AX710" s="113" t="str">
        <f>IF(HLOOKUP($BT710,Prisudvikling!$CC$7:$KP$63,AX$3)&gt;0,HLOOKUP($BT710,Prisudvikling!$CC$7:$KP$63,AX$3),"")</f>
        <v xml:space="preserve"> </v>
      </c>
      <c r="BT710">
        <f t="shared" si="35"/>
        <v>387</v>
      </c>
    </row>
    <row r="711" spans="1:72" x14ac:dyDescent="0.2">
      <c r="A711" s="82">
        <f>IF(HLOOKUP($BT711,Prisudvikling!$CC$7:$KP$63,D$3)&gt;0,YEAR(C711),0)</f>
        <v>0</v>
      </c>
      <c r="B711" s="82">
        <f>IF(HLOOKUP($BT711,Prisudvikling!$CC$7:$KP$63,D$3)&gt;0,MONTH(C711),0)</f>
        <v>0</v>
      </c>
      <c r="C711" s="65" t="str">
        <f>IF(HLOOKUP($BT711,Prisudvikling!$CC$7:$KP$63,D$3)&gt;0,HLOOKUP($BT711,Prisudvikling!$CC$7:$KP$63,C$3),"")</f>
        <v/>
      </c>
      <c r="D711" s="105" t="str">
        <f>IF(HLOOKUP($BT711,Prisudvikling!$CC$7:$KP$63,D$3)&gt;0,HLOOKUP($BT711,Prisudvikling!$CC$7:$KP$63,D$3),"")</f>
        <v/>
      </c>
      <c r="E711" s="105" t="str">
        <f>IF(HLOOKUP($BT711,Prisudvikling!$CC$7:$KP$63,E$3)&gt;0,HLOOKUP($BT711,Prisudvikling!$CC$7:$KP$63,E$3),"")</f>
        <v/>
      </c>
      <c r="F711" s="105" t="str">
        <f>IF(HLOOKUP($BT711,Prisudvikling!$CC$7:$KP$63,F$3)&gt;0,HLOOKUP($BT711,Prisudvikling!$CC$7:$KP$63,F$3),"")</f>
        <v/>
      </c>
      <c r="G711" s="105" t="str">
        <f>IF(HLOOKUP($BT711,Prisudvikling!$CC$7:$KP$63,G$3)&gt;0,HLOOKUP($BT711,Prisudvikling!$CC$7:$KP$63,G$3),"")</f>
        <v/>
      </c>
      <c r="H711" s="105" t="str">
        <f>IF(HLOOKUP($BT711,Prisudvikling!$CC$7:$KP$63,H$3)&gt;0,HLOOKUP($BT711,Prisudvikling!$CC$7:$KP$63,H$3),"")</f>
        <v/>
      </c>
      <c r="I711" s="105" t="str">
        <f>IF(HLOOKUP($BT711,Prisudvikling!$CC$7:$KP$63,I$3)&gt;0,HLOOKUP($BT711,Prisudvikling!$CC$7:$KP$63,I$3),"")</f>
        <v/>
      </c>
      <c r="J711" s="105" t="str">
        <f>IF(HLOOKUP($BT711,Prisudvikling!$CC$7:$KP$63,J$3)&gt;0,HLOOKUP($BT711,Prisudvikling!$CC$7:$KP$63,J$3),"")</f>
        <v/>
      </c>
      <c r="K711" s="105" t="str">
        <f>IF(HLOOKUP($BT711,Prisudvikling!$CC$7:$KP$63,K$3)&gt;0,HLOOKUP($BT711,Prisudvikling!$CC$7:$KP$63,K$3),"")</f>
        <v/>
      </c>
      <c r="L711" s="105" t="str">
        <f>IF(HLOOKUP($BT711,Prisudvikling!$CC$7:$KP$63,L$3)&gt;0,HLOOKUP($BT711,Prisudvikling!$CC$7:$KP$63,L$3),"")</f>
        <v/>
      </c>
      <c r="M711" s="105" t="str">
        <f>IF(HLOOKUP($BT711,Prisudvikling!$CC$7:$KP$63,M$3)&gt;0,HLOOKUP($BT711,Prisudvikling!$CC$7:$KP$63,M$3),"")</f>
        <v/>
      </c>
      <c r="N711" s="105" t="str">
        <f>IF(HLOOKUP($BT711,Prisudvikling!$CC$7:$KP$63,N$3)&gt;0,HLOOKUP($BT711,Prisudvikling!$CC$7:$KP$63,N$3),"")</f>
        <v/>
      </c>
      <c r="O711" s="105" t="str">
        <f>IF(HLOOKUP($BT711,Prisudvikling!$CC$7:$KP$63,O$3)&gt;0,HLOOKUP($BT711,Prisudvikling!$CC$7:$KP$63,O$3),"")</f>
        <v/>
      </c>
      <c r="P711" s="105" t="str">
        <f>IF(HLOOKUP($BT711,Prisudvikling!$CC$7:$KP$63,P$3)&gt;0,HLOOKUP($BT711,Prisudvikling!$CC$7:$KP$63,P$3),"")</f>
        <v/>
      </c>
      <c r="Q711" s="105" t="str">
        <f>IF(HLOOKUP($BT711,Prisudvikling!$CC$7:$KP$63,Q$3)&gt;0,HLOOKUP($BT711,Prisudvikling!$CC$7:$KP$63,Q$3),"")</f>
        <v/>
      </c>
      <c r="R711" s="105" t="str">
        <f>IF(HLOOKUP($BT711,Prisudvikling!$CC$7:$KP$63,R$3)&gt;0,HLOOKUP($BT711,Prisudvikling!$CC$7:$KP$63,R$3),"")</f>
        <v/>
      </c>
      <c r="S711" s="105" t="str">
        <f>IF(HLOOKUP($BT711,Prisudvikling!$CC$7:$KP$63,S$3)&gt;0,HLOOKUP($BT711,Prisudvikling!$CC$7:$KP$63,S$3),"")</f>
        <v/>
      </c>
      <c r="T711" s="105" t="str">
        <f>IF(HLOOKUP($BT711,Prisudvikling!$CC$7:$KP$63,T$3)&gt;0,HLOOKUP($BT711,Prisudvikling!$CC$7:$KP$63,T$3),"")</f>
        <v/>
      </c>
      <c r="U711" s="105" t="str">
        <f>IF(HLOOKUP($BT711,Prisudvikling!$CC$7:$KP$63,U$3)&gt;0,HLOOKUP($BT711,Prisudvikling!$CC$7:$KP$63,U$3),"")</f>
        <v/>
      </c>
      <c r="V711" s="105" t="str">
        <f>IF(HLOOKUP($BT711,Prisudvikling!$CC$7:$KP$63,V$3)&gt;0,HLOOKUP($BT711,Prisudvikling!$CC$7:$KP$63,V$3),"")</f>
        <v/>
      </c>
      <c r="W711" s="105" t="str">
        <f>IF(HLOOKUP($BT711,Prisudvikling!$CC$7:$KP$63,W$3)&gt;0,HLOOKUP($BT711,Prisudvikling!$CC$7:$KP$63,W$3),"")</f>
        <v/>
      </c>
      <c r="X711" s="32" t="str">
        <f>IF(HLOOKUP($BT711,Prisudvikling!$CC$7:$KP$63,X$3)&gt;0,HLOOKUP($BT711,Prisudvikling!$CC$7:$KP$63,X$3),"")</f>
        <v/>
      </c>
      <c r="Y711" s="32" t="str">
        <f>IF(HLOOKUP($BT711,Prisudvikling!$CC$7:$KP$63,Y$3)&gt;0,HLOOKUP($BT711,Prisudvikling!$CC$7:$KP$63,Y$3),"")</f>
        <v/>
      </c>
      <c r="Z711" s="32" t="str">
        <f>IF(HLOOKUP($BT711,Prisudvikling!$CC$7:$KP$63,Z$3)&gt;0,HLOOKUP($BT711,Prisudvikling!$CC$7:$KP$63,Z$3),"")</f>
        <v/>
      </c>
      <c r="AA711" s="32" t="str">
        <f>IF(HLOOKUP($BT711,Prisudvikling!$CC$7:$KP$63,AA$3)&gt;0,HLOOKUP($BT711,Prisudvikling!$CC$7:$KP$63,AA$3),"")</f>
        <v/>
      </c>
      <c r="AB711" s="32" t="str">
        <f>IF(HLOOKUP($BT711,Prisudvikling!$CC$7:$KP$63,AB$3)&gt;0,HLOOKUP($BT711,Prisudvikling!$CC$7:$KP$63,AB$3),"")</f>
        <v/>
      </c>
      <c r="AC711" s="32" t="str">
        <f>IF(HLOOKUP($BT711,Prisudvikling!$CC$7:$KP$63,AC$3)&gt;0,HLOOKUP($BT711,Prisudvikling!$CC$7:$KP$63,AC$3),"")</f>
        <v/>
      </c>
      <c r="AD711" s="32" t="str">
        <f>IF(HLOOKUP($BT711,Prisudvikling!$CC$7:$KP$63,AD$3)&gt;0,HLOOKUP($BT711,Prisudvikling!$CC$7:$KP$63,AD$3),"")</f>
        <v/>
      </c>
      <c r="AE711" s="32" t="str">
        <f>IF(HLOOKUP($BT711,Prisudvikling!$CC$7:$KP$63,AE$3)&gt;0,HLOOKUP($BT711,Prisudvikling!$CC$7:$KP$63,AE$3),"")</f>
        <v/>
      </c>
      <c r="AF711" s="32" t="str">
        <f>IF(HLOOKUP($BT711,Prisudvikling!$CC$7:$KP$63,AF$3)&gt;0,HLOOKUP($BT711,Prisudvikling!$CC$7:$KP$63,AF$3),"")</f>
        <v xml:space="preserve"> </v>
      </c>
      <c r="AG711" s="32" t="str">
        <f>IF(HLOOKUP($BT711,Prisudvikling!$CC$7:$KP$63,AG$3)&gt;0,HLOOKUP($BT711,Prisudvikling!$CC$7:$KP$63,AG$3),"")</f>
        <v xml:space="preserve"> </v>
      </c>
      <c r="AH711" s="32" t="str">
        <f>IF(HLOOKUP($BT711,Prisudvikling!$CC$7:$KP$63,AH$3)&gt;0,HLOOKUP($BT711,Prisudvikling!$CC$7:$KP$63,AH$3),"")</f>
        <v xml:space="preserve"> </v>
      </c>
      <c r="AI711" s="32" t="str">
        <f>IF(HLOOKUP($BT711,Prisudvikling!$CC$7:$KP$63,AI$3)&gt;0,HLOOKUP($BT711,Prisudvikling!$CC$7:$KP$63,AI$3),"")</f>
        <v xml:space="preserve"> </v>
      </c>
      <c r="AJ711" s="32" t="str">
        <f>IF(HLOOKUP($BT711,Prisudvikling!$CC$7:$KP$63,AJ$3)&gt;0,HLOOKUP($BT711,Prisudvikling!$CC$7:$KP$63,AJ$3),"")</f>
        <v xml:space="preserve"> </v>
      </c>
      <c r="AK711" s="32" t="str">
        <f>IF(HLOOKUP($BT711,Prisudvikling!$CC$7:$KP$63,AK$3)&gt;0,HLOOKUP($BT711,Prisudvikling!$CC$7:$KP$63,AK$3),"")</f>
        <v xml:space="preserve"> </v>
      </c>
      <c r="AL711" s="32" t="str">
        <f>IF(HLOOKUP($BT711,Prisudvikling!$CC$7:$KP$63,AL$3)&gt;0,HLOOKUP($BT711,Prisudvikling!$CC$7:$KP$63,AL$3),"")</f>
        <v/>
      </c>
      <c r="AM711" s="32" t="str">
        <f>IF(HLOOKUP($BT711,Prisudvikling!$CC$7:$KP$63,AM$3)&gt;0,HLOOKUP($BT711,Prisudvikling!$CC$7:$KP$63,AM$3),"")</f>
        <v/>
      </c>
      <c r="AN711" s="113" t="str">
        <f>IF(HLOOKUP($BT711,Prisudvikling!$CC$7:$KP$63,AN$3)&gt;0,HLOOKUP($BT711,Prisudvikling!$CC$7:$KP$63,AN$3),"")</f>
        <v/>
      </c>
      <c r="AO711" s="113" t="str">
        <f>IF(HLOOKUP($BT711,Prisudvikling!$CC$7:$KP$63,AO$3)&gt;0,HLOOKUP($BT711,Prisudvikling!$CC$7:$KP$63,AO$3),"")</f>
        <v xml:space="preserve"> </v>
      </c>
      <c r="AP711" s="113" t="str">
        <f>IF(HLOOKUP($BT711,Prisudvikling!$CC$7:$KP$63,AP$3)&gt;0,HLOOKUP($BT711,Prisudvikling!$CC$7:$KP$63,AP$3),"")</f>
        <v/>
      </c>
      <c r="AQ711" s="113" t="str">
        <f>IF(HLOOKUP($BT711,Prisudvikling!$CC$7:$KP$63,AQ$3)&gt;0,HLOOKUP($BT711,Prisudvikling!$CC$7:$KP$63,AQ$3),"")</f>
        <v/>
      </c>
      <c r="AR711" s="113" t="str">
        <f>IF(HLOOKUP($BT711,Prisudvikling!$CC$7:$KP$63,AR$3)&gt;0,HLOOKUP($BT711,Prisudvikling!$CC$7:$KP$63,AR$3),"")</f>
        <v xml:space="preserve"> </v>
      </c>
      <c r="AS711" s="113" t="str">
        <f>IF(HLOOKUP($BT711,Prisudvikling!$CC$7:$KP$63,AS$3)&gt;0,HLOOKUP($BT711,Prisudvikling!$CC$7:$KP$63,AS$3),"")</f>
        <v/>
      </c>
      <c r="AT711" s="113" t="str">
        <f>IF(HLOOKUP($BT711,Prisudvikling!$CC$7:$KP$63,AT$3)&gt;0,HLOOKUP($BT711,Prisudvikling!$CC$7:$KP$63,AT$3),"")</f>
        <v/>
      </c>
      <c r="AU711" s="113" t="str">
        <f>IF(HLOOKUP($BT711,Prisudvikling!$CC$7:$KP$63,AU$3)&gt;0,HLOOKUP($BT711,Prisudvikling!$CC$7:$KP$63,AU$3),"")</f>
        <v xml:space="preserve"> </v>
      </c>
      <c r="AV711" s="113" t="str">
        <f>IF(HLOOKUP($BT711,Prisudvikling!$CC$7:$KP$63,AV$3)&gt;0,HLOOKUP($BT711,Prisudvikling!$CC$7:$KP$63,AV$3),"")</f>
        <v/>
      </c>
      <c r="AW711" s="113" t="str">
        <f>IF(HLOOKUP($BT711,Prisudvikling!$CC$7:$KP$63,AW$3)&gt;0,HLOOKUP($BT711,Prisudvikling!$CC$7:$KP$63,AW$3),"")</f>
        <v/>
      </c>
      <c r="AX711" s="113" t="str">
        <f>IF(HLOOKUP($BT711,Prisudvikling!$CC$7:$KP$63,AX$3)&gt;0,HLOOKUP($BT711,Prisudvikling!$CC$7:$KP$63,AX$3),"")</f>
        <v xml:space="preserve"> </v>
      </c>
      <c r="BT711">
        <f t="shared" si="35"/>
        <v>388</v>
      </c>
    </row>
    <row r="712" spans="1:72" x14ac:dyDescent="0.2">
      <c r="A712" s="82">
        <f>IF(HLOOKUP($BT712,Prisudvikling!$CC$7:$KP$63,D$3)&gt;0,YEAR(C712),0)</f>
        <v>0</v>
      </c>
      <c r="B712" s="82">
        <f>IF(HLOOKUP($BT712,Prisudvikling!$CC$7:$KP$63,D$3)&gt;0,MONTH(C712),0)</f>
        <v>0</v>
      </c>
      <c r="C712" s="65" t="str">
        <f>IF(HLOOKUP($BT712,Prisudvikling!$CC$7:$KP$63,D$3)&gt;0,HLOOKUP($BT712,Prisudvikling!$CC$7:$KP$63,C$3),"")</f>
        <v/>
      </c>
      <c r="D712" s="105" t="str">
        <f>IF(HLOOKUP($BT712,Prisudvikling!$CC$7:$KP$63,D$3)&gt;0,HLOOKUP($BT712,Prisudvikling!$CC$7:$KP$63,D$3),"")</f>
        <v/>
      </c>
      <c r="E712" s="105" t="str">
        <f>IF(HLOOKUP($BT712,Prisudvikling!$CC$7:$KP$63,E$3)&gt;0,HLOOKUP($BT712,Prisudvikling!$CC$7:$KP$63,E$3),"")</f>
        <v/>
      </c>
      <c r="F712" s="105" t="str">
        <f>IF(HLOOKUP($BT712,Prisudvikling!$CC$7:$KP$63,F$3)&gt;0,HLOOKUP($BT712,Prisudvikling!$CC$7:$KP$63,F$3),"")</f>
        <v/>
      </c>
      <c r="G712" s="105" t="str">
        <f>IF(HLOOKUP($BT712,Prisudvikling!$CC$7:$KP$63,G$3)&gt;0,HLOOKUP($BT712,Prisudvikling!$CC$7:$KP$63,G$3),"")</f>
        <v/>
      </c>
      <c r="H712" s="105" t="str">
        <f>IF(HLOOKUP($BT712,Prisudvikling!$CC$7:$KP$63,H$3)&gt;0,HLOOKUP($BT712,Prisudvikling!$CC$7:$KP$63,H$3),"")</f>
        <v/>
      </c>
      <c r="I712" s="105" t="str">
        <f>IF(HLOOKUP($BT712,Prisudvikling!$CC$7:$KP$63,I$3)&gt;0,HLOOKUP($BT712,Prisudvikling!$CC$7:$KP$63,I$3),"")</f>
        <v/>
      </c>
      <c r="J712" s="105" t="str">
        <f>IF(HLOOKUP($BT712,Prisudvikling!$CC$7:$KP$63,J$3)&gt;0,HLOOKUP($BT712,Prisudvikling!$CC$7:$KP$63,J$3),"")</f>
        <v/>
      </c>
      <c r="K712" s="105" t="str">
        <f>IF(HLOOKUP($BT712,Prisudvikling!$CC$7:$KP$63,K$3)&gt;0,HLOOKUP($BT712,Prisudvikling!$CC$7:$KP$63,K$3),"")</f>
        <v/>
      </c>
      <c r="L712" s="105" t="str">
        <f>IF(HLOOKUP($BT712,Prisudvikling!$CC$7:$KP$63,L$3)&gt;0,HLOOKUP($BT712,Prisudvikling!$CC$7:$KP$63,L$3),"")</f>
        <v/>
      </c>
      <c r="M712" s="105" t="str">
        <f>IF(HLOOKUP($BT712,Prisudvikling!$CC$7:$KP$63,M$3)&gt;0,HLOOKUP($BT712,Prisudvikling!$CC$7:$KP$63,M$3),"")</f>
        <v/>
      </c>
      <c r="N712" s="105" t="str">
        <f>IF(HLOOKUP($BT712,Prisudvikling!$CC$7:$KP$63,N$3)&gt;0,HLOOKUP($BT712,Prisudvikling!$CC$7:$KP$63,N$3),"")</f>
        <v/>
      </c>
      <c r="O712" s="105" t="str">
        <f>IF(HLOOKUP($BT712,Prisudvikling!$CC$7:$KP$63,O$3)&gt;0,HLOOKUP($BT712,Prisudvikling!$CC$7:$KP$63,O$3),"")</f>
        <v/>
      </c>
      <c r="P712" s="105" t="str">
        <f>IF(HLOOKUP($BT712,Prisudvikling!$CC$7:$KP$63,P$3)&gt;0,HLOOKUP($BT712,Prisudvikling!$CC$7:$KP$63,P$3),"")</f>
        <v/>
      </c>
      <c r="Q712" s="105" t="str">
        <f>IF(HLOOKUP($BT712,Prisudvikling!$CC$7:$KP$63,Q$3)&gt;0,HLOOKUP($BT712,Prisudvikling!$CC$7:$KP$63,Q$3),"")</f>
        <v/>
      </c>
      <c r="R712" s="105" t="str">
        <f>IF(HLOOKUP($BT712,Prisudvikling!$CC$7:$KP$63,R$3)&gt;0,HLOOKUP($BT712,Prisudvikling!$CC$7:$KP$63,R$3),"")</f>
        <v/>
      </c>
      <c r="S712" s="105" t="str">
        <f>IF(HLOOKUP($BT712,Prisudvikling!$CC$7:$KP$63,S$3)&gt;0,HLOOKUP($BT712,Prisudvikling!$CC$7:$KP$63,S$3),"")</f>
        <v/>
      </c>
      <c r="T712" s="105" t="str">
        <f>IF(HLOOKUP($BT712,Prisudvikling!$CC$7:$KP$63,T$3)&gt;0,HLOOKUP($BT712,Prisudvikling!$CC$7:$KP$63,T$3),"")</f>
        <v/>
      </c>
      <c r="U712" s="105" t="str">
        <f>IF(HLOOKUP($BT712,Prisudvikling!$CC$7:$KP$63,U$3)&gt;0,HLOOKUP($BT712,Prisudvikling!$CC$7:$KP$63,U$3),"")</f>
        <v/>
      </c>
      <c r="V712" s="105" t="str">
        <f>IF(HLOOKUP($BT712,Prisudvikling!$CC$7:$KP$63,V$3)&gt;0,HLOOKUP($BT712,Prisudvikling!$CC$7:$KP$63,V$3),"")</f>
        <v/>
      </c>
      <c r="W712" s="105" t="str">
        <f>IF(HLOOKUP($BT712,Prisudvikling!$CC$7:$KP$63,W$3)&gt;0,HLOOKUP($BT712,Prisudvikling!$CC$7:$KP$63,W$3),"")</f>
        <v/>
      </c>
      <c r="X712" s="32" t="str">
        <f>IF(HLOOKUP($BT712,Prisudvikling!$CC$7:$KP$63,X$3)&gt;0,HLOOKUP($BT712,Prisudvikling!$CC$7:$KP$63,X$3),"")</f>
        <v/>
      </c>
      <c r="Y712" s="32" t="str">
        <f>IF(HLOOKUP($BT712,Prisudvikling!$CC$7:$KP$63,Y$3)&gt;0,HLOOKUP($BT712,Prisudvikling!$CC$7:$KP$63,Y$3),"")</f>
        <v/>
      </c>
      <c r="Z712" s="32" t="str">
        <f>IF(HLOOKUP($BT712,Prisudvikling!$CC$7:$KP$63,Z$3)&gt;0,HLOOKUP($BT712,Prisudvikling!$CC$7:$KP$63,Z$3),"")</f>
        <v/>
      </c>
      <c r="AA712" s="32" t="str">
        <f>IF(HLOOKUP($BT712,Prisudvikling!$CC$7:$KP$63,AA$3)&gt;0,HLOOKUP($BT712,Prisudvikling!$CC$7:$KP$63,AA$3),"")</f>
        <v/>
      </c>
      <c r="AB712" s="32" t="str">
        <f>IF(HLOOKUP($BT712,Prisudvikling!$CC$7:$KP$63,AB$3)&gt;0,HLOOKUP($BT712,Prisudvikling!$CC$7:$KP$63,AB$3),"")</f>
        <v/>
      </c>
      <c r="AC712" s="32" t="str">
        <f>IF(HLOOKUP($BT712,Prisudvikling!$CC$7:$KP$63,AC$3)&gt;0,HLOOKUP($BT712,Prisudvikling!$CC$7:$KP$63,AC$3),"")</f>
        <v/>
      </c>
      <c r="AD712" s="32" t="str">
        <f>IF(HLOOKUP($BT712,Prisudvikling!$CC$7:$KP$63,AD$3)&gt;0,HLOOKUP($BT712,Prisudvikling!$CC$7:$KP$63,AD$3),"")</f>
        <v/>
      </c>
      <c r="AE712" s="32" t="str">
        <f>IF(HLOOKUP($BT712,Prisudvikling!$CC$7:$KP$63,AE$3)&gt;0,HLOOKUP($BT712,Prisudvikling!$CC$7:$KP$63,AE$3),"")</f>
        <v/>
      </c>
      <c r="AF712" s="32" t="str">
        <f>IF(HLOOKUP($BT712,Prisudvikling!$CC$7:$KP$63,AF$3)&gt;0,HLOOKUP($BT712,Prisudvikling!$CC$7:$KP$63,AF$3),"")</f>
        <v xml:space="preserve"> </v>
      </c>
      <c r="AG712" s="32" t="str">
        <f>IF(HLOOKUP($BT712,Prisudvikling!$CC$7:$KP$63,AG$3)&gt;0,HLOOKUP($BT712,Prisudvikling!$CC$7:$KP$63,AG$3),"")</f>
        <v xml:space="preserve"> </v>
      </c>
      <c r="AH712" s="32" t="str">
        <f>IF(HLOOKUP($BT712,Prisudvikling!$CC$7:$KP$63,AH$3)&gt;0,HLOOKUP($BT712,Prisudvikling!$CC$7:$KP$63,AH$3),"")</f>
        <v xml:space="preserve"> </v>
      </c>
      <c r="AI712" s="32" t="str">
        <f>IF(HLOOKUP($BT712,Prisudvikling!$CC$7:$KP$63,AI$3)&gt;0,HLOOKUP($BT712,Prisudvikling!$CC$7:$KP$63,AI$3),"")</f>
        <v xml:space="preserve"> </v>
      </c>
      <c r="AJ712" s="32" t="str">
        <f>IF(HLOOKUP($BT712,Prisudvikling!$CC$7:$KP$63,AJ$3)&gt;0,HLOOKUP($BT712,Prisudvikling!$CC$7:$KP$63,AJ$3),"")</f>
        <v xml:space="preserve"> </v>
      </c>
      <c r="AK712" s="32" t="str">
        <f>IF(HLOOKUP($BT712,Prisudvikling!$CC$7:$KP$63,AK$3)&gt;0,HLOOKUP($BT712,Prisudvikling!$CC$7:$KP$63,AK$3),"")</f>
        <v xml:space="preserve"> </v>
      </c>
      <c r="AL712" s="32" t="str">
        <f>IF(HLOOKUP($BT712,Prisudvikling!$CC$7:$KP$63,AL$3)&gt;0,HLOOKUP($BT712,Prisudvikling!$CC$7:$KP$63,AL$3),"")</f>
        <v/>
      </c>
      <c r="AM712" s="32" t="str">
        <f>IF(HLOOKUP($BT712,Prisudvikling!$CC$7:$KP$63,AM$3)&gt;0,HLOOKUP($BT712,Prisudvikling!$CC$7:$KP$63,AM$3),"")</f>
        <v/>
      </c>
      <c r="AN712" s="113" t="str">
        <f>IF(HLOOKUP($BT712,Prisudvikling!$CC$7:$KP$63,AN$3)&gt;0,HLOOKUP($BT712,Prisudvikling!$CC$7:$KP$63,AN$3),"")</f>
        <v/>
      </c>
      <c r="AO712" s="113" t="str">
        <f>IF(HLOOKUP($BT712,Prisudvikling!$CC$7:$KP$63,AO$3)&gt;0,HLOOKUP($BT712,Prisudvikling!$CC$7:$KP$63,AO$3),"")</f>
        <v xml:space="preserve"> </v>
      </c>
      <c r="AP712" s="113" t="str">
        <f>IF(HLOOKUP($BT712,Prisudvikling!$CC$7:$KP$63,AP$3)&gt;0,HLOOKUP($BT712,Prisudvikling!$CC$7:$KP$63,AP$3),"")</f>
        <v/>
      </c>
      <c r="AQ712" s="113" t="str">
        <f>IF(HLOOKUP($BT712,Prisudvikling!$CC$7:$KP$63,AQ$3)&gt;0,HLOOKUP($BT712,Prisudvikling!$CC$7:$KP$63,AQ$3),"")</f>
        <v/>
      </c>
      <c r="AR712" s="113" t="str">
        <f>IF(HLOOKUP($BT712,Prisudvikling!$CC$7:$KP$63,AR$3)&gt;0,HLOOKUP($BT712,Prisudvikling!$CC$7:$KP$63,AR$3),"")</f>
        <v xml:space="preserve"> </v>
      </c>
      <c r="AS712" s="113" t="str">
        <f>IF(HLOOKUP($BT712,Prisudvikling!$CC$7:$KP$63,AS$3)&gt;0,HLOOKUP($BT712,Prisudvikling!$CC$7:$KP$63,AS$3),"")</f>
        <v/>
      </c>
      <c r="AT712" s="113" t="str">
        <f>IF(HLOOKUP($BT712,Prisudvikling!$CC$7:$KP$63,AT$3)&gt;0,HLOOKUP($BT712,Prisudvikling!$CC$7:$KP$63,AT$3),"")</f>
        <v/>
      </c>
      <c r="AU712" s="113" t="str">
        <f>IF(HLOOKUP($BT712,Prisudvikling!$CC$7:$KP$63,AU$3)&gt;0,HLOOKUP($BT712,Prisudvikling!$CC$7:$KP$63,AU$3),"")</f>
        <v xml:space="preserve"> </v>
      </c>
      <c r="AV712" s="113" t="str">
        <f>IF(HLOOKUP($BT712,Prisudvikling!$CC$7:$KP$63,AV$3)&gt;0,HLOOKUP($BT712,Prisudvikling!$CC$7:$KP$63,AV$3),"")</f>
        <v/>
      </c>
      <c r="AW712" s="113" t="str">
        <f>IF(HLOOKUP($BT712,Prisudvikling!$CC$7:$KP$63,AW$3)&gt;0,HLOOKUP($BT712,Prisudvikling!$CC$7:$KP$63,AW$3),"")</f>
        <v/>
      </c>
      <c r="AX712" s="113" t="str">
        <f>IF(HLOOKUP($BT712,Prisudvikling!$CC$7:$KP$63,AX$3)&gt;0,HLOOKUP($BT712,Prisudvikling!$CC$7:$KP$63,AX$3),"")</f>
        <v xml:space="preserve"> </v>
      </c>
      <c r="BT712">
        <f t="shared" si="35"/>
        <v>389</v>
      </c>
    </row>
    <row r="713" spans="1:72" x14ac:dyDescent="0.2">
      <c r="A713" s="82">
        <f>IF(HLOOKUP($BT713,Prisudvikling!$CC$7:$KP$63,D$3)&gt;0,YEAR(C713),0)</f>
        <v>0</v>
      </c>
      <c r="B713" s="82">
        <f>IF(HLOOKUP($BT713,Prisudvikling!$CC$7:$KP$63,D$3)&gt;0,MONTH(C713),0)</f>
        <v>0</v>
      </c>
      <c r="C713" s="65" t="str">
        <f>IF(HLOOKUP($BT713,Prisudvikling!$CC$7:$KP$63,D$3)&gt;0,HLOOKUP($BT713,Prisudvikling!$CC$7:$KP$63,C$3),"")</f>
        <v/>
      </c>
      <c r="D713" s="105" t="str">
        <f>IF(HLOOKUP($BT713,Prisudvikling!$CC$7:$KP$63,D$3)&gt;0,HLOOKUP($BT713,Prisudvikling!$CC$7:$KP$63,D$3),"")</f>
        <v/>
      </c>
      <c r="E713" s="105" t="str">
        <f>IF(HLOOKUP($BT713,Prisudvikling!$CC$7:$KP$63,E$3)&gt;0,HLOOKUP($BT713,Prisudvikling!$CC$7:$KP$63,E$3),"")</f>
        <v/>
      </c>
      <c r="F713" s="105" t="str">
        <f>IF(HLOOKUP($BT713,Prisudvikling!$CC$7:$KP$63,F$3)&gt;0,HLOOKUP($BT713,Prisudvikling!$CC$7:$KP$63,F$3),"")</f>
        <v/>
      </c>
      <c r="G713" s="105" t="str">
        <f>IF(HLOOKUP($BT713,Prisudvikling!$CC$7:$KP$63,G$3)&gt;0,HLOOKUP($BT713,Prisudvikling!$CC$7:$KP$63,G$3),"")</f>
        <v/>
      </c>
      <c r="H713" s="105" t="str">
        <f>IF(HLOOKUP($BT713,Prisudvikling!$CC$7:$KP$63,H$3)&gt;0,HLOOKUP($BT713,Prisudvikling!$CC$7:$KP$63,H$3),"")</f>
        <v/>
      </c>
      <c r="I713" s="105" t="str">
        <f>IF(HLOOKUP($BT713,Prisudvikling!$CC$7:$KP$63,I$3)&gt;0,HLOOKUP($BT713,Prisudvikling!$CC$7:$KP$63,I$3),"")</f>
        <v/>
      </c>
      <c r="J713" s="105" t="str">
        <f>IF(HLOOKUP($BT713,Prisudvikling!$CC$7:$KP$63,J$3)&gt;0,HLOOKUP($BT713,Prisudvikling!$CC$7:$KP$63,J$3),"")</f>
        <v/>
      </c>
      <c r="K713" s="105" t="str">
        <f>IF(HLOOKUP($BT713,Prisudvikling!$CC$7:$KP$63,K$3)&gt;0,HLOOKUP($BT713,Prisudvikling!$CC$7:$KP$63,K$3),"")</f>
        <v/>
      </c>
      <c r="L713" s="105" t="str">
        <f>IF(HLOOKUP($BT713,Prisudvikling!$CC$7:$KP$63,L$3)&gt;0,HLOOKUP($BT713,Prisudvikling!$CC$7:$KP$63,L$3),"")</f>
        <v/>
      </c>
      <c r="M713" s="105" t="str">
        <f>IF(HLOOKUP($BT713,Prisudvikling!$CC$7:$KP$63,M$3)&gt;0,HLOOKUP($BT713,Prisudvikling!$CC$7:$KP$63,M$3),"")</f>
        <v/>
      </c>
      <c r="N713" s="105" t="str">
        <f>IF(HLOOKUP($BT713,Prisudvikling!$CC$7:$KP$63,N$3)&gt;0,HLOOKUP($BT713,Prisudvikling!$CC$7:$KP$63,N$3),"")</f>
        <v/>
      </c>
      <c r="O713" s="105" t="str">
        <f>IF(HLOOKUP($BT713,Prisudvikling!$CC$7:$KP$63,O$3)&gt;0,HLOOKUP($BT713,Prisudvikling!$CC$7:$KP$63,O$3),"")</f>
        <v/>
      </c>
      <c r="P713" s="105" t="str">
        <f>IF(HLOOKUP($BT713,Prisudvikling!$CC$7:$KP$63,P$3)&gt;0,HLOOKUP($BT713,Prisudvikling!$CC$7:$KP$63,P$3),"")</f>
        <v/>
      </c>
      <c r="Q713" s="105" t="str">
        <f>IF(HLOOKUP($BT713,Prisudvikling!$CC$7:$KP$63,Q$3)&gt;0,HLOOKUP($BT713,Prisudvikling!$CC$7:$KP$63,Q$3),"")</f>
        <v/>
      </c>
      <c r="R713" s="105" t="str">
        <f>IF(HLOOKUP($BT713,Prisudvikling!$CC$7:$KP$63,R$3)&gt;0,HLOOKUP($BT713,Prisudvikling!$CC$7:$KP$63,R$3),"")</f>
        <v/>
      </c>
      <c r="S713" s="105" t="str">
        <f>IF(HLOOKUP($BT713,Prisudvikling!$CC$7:$KP$63,S$3)&gt;0,HLOOKUP($BT713,Prisudvikling!$CC$7:$KP$63,S$3),"")</f>
        <v/>
      </c>
      <c r="T713" s="105" t="str">
        <f>IF(HLOOKUP($BT713,Prisudvikling!$CC$7:$KP$63,T$3)&gt;0,HLOOKUP($BT713,Prisudvikling!$CC$7:$KP$63,T$3),"")</f>
        <v/>
      </c>
      <c r="U713" s="105" t="str">
        <f>IF(HLOOKUP($BT713,Prisudvikling!$CC$7:$KP$63,U$3)&gt;0,HLOOKUP($BT713,Prisudvikling!$CC$7:$KP$63,U$3),"")</f>
        <v/>
      </c>
      <c r="V713" s="105" t="str">
        <f>IF(HLOOKUP($BT713,Prisudvikling!$CC$7:$KP$63,V$3)&gt;0,HLOOKUP($BT713,Prisudvikling!$CC$7:$KP$63,V$3),"")</f>
        <v/>
      </c>
      <c r="W713" s="105" t="str">
        <f>IF(HLOOKUP($BT713,Prisudvikling!$CC$7:$KP$63,W$3)&gt;0,HLOOKUP($BT713,Prisudvikling!$CC$7:$KP$63,W$3),"")</f>
        <v/>
      </c>
      <c r="X713" s="32" t="str">
        <f>IF(HLOOKUP($BT713,Prisudvikling!$CC$7:$KP$63,X$3)&gt;0,HLOOKUP($BT713,Prisudvikling!$CC$7:$KP$63,X$3),"")</f>
        <v/>
      </c>
      <c r="Y713" s="32" t="str">
        <f>IF(HLOOKUP($BT713,Prisudvikling!$CC$7:$KP$63,Y$3)&gt;0,HLOOKUP($BT713,Prisudvikling!$CC$7:$KP$63,Y$3),"")</f>
        <v/>
      </c>
      <c r="Z713" s="32" t="str">
        <f>IF(HLOOKUP($BT713,Prisudvikling!$CC$7:$KP$63,Z$3)&gt;0,HLOOKUP($BT713,Prisudvikling!$CC$7:$KP$63,Z$3),"")</f>
        <v/>
      </c>
      <c r="AA713" s="32" t="str">
        <f>IF(HLOOKUP($BT713,Prisudvikling!$CC$7:$KP$63,AA$3)&gt;0,HLOOKUP($BT713,Prisudvikling!$CC$7:$KP$63,AA$3),"")</f>
        <v/>
      </c>
      <c r="AB713" s="32" t="str">
        <f>IF(HLOOKUP($BT713,Prisudvikling!$CC$7:$KP$63,AB$3)&gt;0,HLOOKUP($BT713,Prisudvikling!$CC$7:$KP$63,AB$3),"")</f>
        <v/>
      </c>
      <c r="AC713" s="32" t="str">
        <f>IF(HLOOKUP($BT713,Prisudvikling!$CC$7:$KP$63,AC$3)&gt;0,HLOOKUP($BT713,Prisudvikling!$CC$7:$KP$63,AC$3),"")</f>
        <v/>
      </c>
      <c r="AD713" s="32" t="str">
        <f>IF(HLOOKUP($BT713,Prisudvikling!$CC$7:$KP$63,AD$3)&gt;0,HLOOKUP($BT713,Prisudvikling!$CC$7:$KP$63,AD$3),"")</f>
        <v/>
      </c>
      <c r="AE713" s="32" t="str">
        <f>IF(HLOOKUP($BT713,Prisudvikling!$CC$7:$KP$63,AE$3)&gt;0,HLOOKUP($BT713,Prisudvikling!$CC$7:$KP$63,AE$3),"")</f>
        <v/>
      </c>
      <c r="AF713" s="32" t="str">
        <f>IF(HLOOKUP($BT713,Prisudvikling!$CC$7:$KP$63,AF$3)&gt;0,HLOOKUP($BT713,Prisudvikling!$CC$7:$KP$63,AF$3),"")</f>
        <v xml:space="preserve"> </v>
      </c>
      <c r="AG713" s="32" t="str">
        <f>IF(HLOOKUP($BT713,Prisudvikling!$CC$7:$KP$63,AG$3)&gt;0,HLOOKUP($BT713,Prisudvikling!$CC$7:$KP$63,AG$3),"")</f>
        <v xml:space="preserve"> </v>
      </c>
      <c r="AH713" s="32" t="str">
        <f>IF(HLOOKUP($BT713,Prisudvikling!$CC$7:$KP$63,AH$3)&gt;0,HLOOKUP($BT713,Prisudvikling!$CC$7:$KP$63,AH$3),"")</f>
        <v xml:space="preserve"> </v>
      </c>
      <c r="AI713" s="32" t="str">
        <f>IF(HLOOKUP($BT713,Prisudvikling!$CC$7:$KP$63,AI$3)&gt;0,HLOOKUP($BT713,Prisudvikling!$CC$7:$KP$63,AI$3),"")</f>
        <v xml:space="preserve"> </v>
      </c>
      <c r="AJ713" s="32" t="str">
        <f>IF(HLOOKUP($BT713,Prisudvikling!$CC$7:$KP$63,AJ$3)&gt;0,HLOOKUP($BT713,Prisudvikling!$CC$7:$KP$63,AJ$3),"")</f>
        <v xml:space="preserve"> </v>
      </c>
      <c r="AK713" s="32" t="str">
        <f>IF(HLOOKUP($BT713,Prisudvikling!$CC$7:$KP$63,AK$3)&gt;0,HLOOKUP($BT713,Prisudvikling!$CC$7:$KP$63,AK$3),"")</f>
        <v xml:space="preserve"> </v>
      </c>
      <c r="AL713" s="32" t="str">
        <f>IF(HLOOKUP($BT713,Prisudvikling!$CC$7:$KP$63,AL$3)&gt;0,HLOOKUP($BT713,Prisudvikling!$CC$7:$KP$63,AL$3),"")</f>
        <v/>
      </c>
      <c r="AM713" s="32" t="str">
        <f>IF(HLOOKUP($BT713,Prisudvikling!$CC$7:$KP$63,AM$3)&gt;0,HLOOKUP($BT713,Prisudvikling!$CC$7:$KP$63,AM$3),"")</f>
        <v/>
      </c>
      <c r="AN713" s="113" t="str">
        <f>IF(HLOOKUP($BT713,Prisudvikling!$CC$7:$KP$63,AN$3)&gt;0,HLOOKUP($BT713,Prisudvikling!$CC$7:$KP$63,AN$3),"")</f>
        <v/>
      </c>
      <c r="AO713" s="113" t="str">
        <f>IF(HLOOKUP($BT713,Prisudvikling!$CC$7:$KP$63,AO$3)&gt;0,HLOOKUP($BT713,Prisudvikling!$CC$7:$KP$63,AO$3),"")</f>
        <v xml:space="preserve"> </v>
      </c>
      <c r="AP713" s="113" t="str">
        <f>IF(HLOOKUP($BT713,Prisudvikling!$CC$7:$KP$63,AP$3)&gt;0,HLOOKUP($BT713,Prisudvikling!$CC$7:$KP$63,AP$3),"")</f>
        <v/>
      </c>
      <c r="AQ713" s="113" t="str">
        <f>IF(HLOOKUP($BT713,Prisudvikling!$CC$7:$KP$63,AQ$3)&gt;0,HLOOKUP($BT713,Prisudvikling!$CC$7:$KP$63,AQ$3),"")</f>
        <v/>
      </c>
      <c r="AR713" s="113" t="str">
        <f>IF(HLOOKUP($BT713,Prisudvikling!$CC$7:$KP$63,AR$3)&gt;0,HLOOKUP($BT713,Prisudvikling!$CC$7:$KP$63,AR$3),"")</f>
        <v xml:space="preserve"> </v>
      </c>
      <c r="AS713" s="113" t="str">
        <f>IF(HLOOKUP($BT713,Prisudvikling!$CC$7:$KP$63,AS$3)&gt;0,HLOOKUP($BT713,Prisudvikling!$CC$7:$KP$63,AS$3),"")</f>
        <v/>
      </c>
      <c r="AT713" s="113" t="str">
        <f>IF(HLOOKUP($BT713,Prisudvikling!$CC$7:$KP$63,AT$3)&gt;0,HLOOKUP($BT713,Prisudvikling!$CC$7:$KP$63,AT$3),"")</f>
        <v/>
      </c>
      <c r="AU713" s="113" t="str">
        <f>IF(HLOOKUP($BT713,Prisudvikling!$CC$7:$KP$63,AU$3)&gt;0,HLOOKUP($BT713,Prisudvikling!$CC$7:$KP$63,AU$3),"")</f>
        <v xml:space="preserve"> </v>
      </c>
      <c r="AV713" s="113" t="str">
        <f>IF(HLOOKUP($BT713,Prisudvikling!$CC$7:$KP$63,AV$3)&gt;0,HLOOKUP($BT713,Prisudvikling!$CC$7:$KP$63,AV$3),"")</f>
        <v/>
      </c>
      <c r="AW713" s="113" t="str">
        <f>IF(HLOOKUP($BT713,Prisudvikling!$CC$7:$KP$63,AW$3)&gt;0,HLOOKUP($BT713,Prisudvikling!$CC$7:$KP$63,AW$3),"")</f>
        <v/>
      </c>
      <c r="AX713" s="113" t="str">
        <f>IF(HLOOKUP($BT713,Prisudvikling!$CC$7:$KP$63,AX$3)&gt;0,HLOOKUP($BT713,Prisudvikling!$CC$7:$KP$63,AX$3),"")</f>
        <v xml:space="preserve"> </v>
      </c>
      <c r="BT713">
        <f t="shared" si="35"/>
        <v>390</v>
      </c>
    </row>
    <row r="714" spans="1:72" x14ac:dyDescent="0.2">
      <c r="A714" s="82">
        <f>IF(HLOOKUP($BT714,Prisudvikling!$CC$7:$KP$63,D$3)&gt;0,YEAR(C714),0)</f>
        <v>0</v>
      </c>
      <c r="B714" s="82">
        <f>IF(HLOOKUP($BT714,Prisudvikling!$CC$7:$KP$63,D$3)&gt;0,MONTH(C714),0)</f>
        <v>0</v>
      </c>
      <c r="C714" s="65" t="str">
        <f>IF(HLOOKUP($BT714,Prisudvikling!$CC$7:$KP$63,D$3)&gt;0,HLOOKUP($BT714,Prisudvikling!$CC$7:$KP$63,C$3),"")</f>
        <v/>
      </c>
      <c r="D714" s="105" t="str">
        <f>IF(HLOOKUP($BT714,Prisudvikling!$CC$7:$KP$63,D$3)&gt;0,HLOOKUP($BT714,Prisudvikling!$CC$7:$KP$63,D$3),"")</f>
        <v/>
      </c>
      <c r="E714" s="105" t="str">
        <f>IF(HLOOKUP($BT714,Prisudvikling!$CC$7:$KP$63,E$3)&gt;0,HLOOKUP($BT714,Prisudvikling!$CC$7:$KP$63,E$3),"")</f>
        <v/>
      </c>
      <c r="F714" s="105" t="str">
        <f>IF(HLOOKUP($BT714,Prisudvikling!$CC$7:$KP$63,F$3)&gt;0,HLOOKUP($BT714,Prisudvikling!$CC$7:$KP$63,F$3),"")</f>
        <v/>
      </c>
      <c r="G714" s="105" t="str">
        <f>IF(HLOOKUP($BT714,Prisudvikling!$CC$7:$KP$63,G$3)&gt;0,HLOOKUP($BT714,Prisudvikling!$CC$7:$KP$63,G$3),"")</f>
        <v/>
      </c>
      <c r="H714" s="105" t="str">
        <f>IF(HLOOKUP($BT714,Prisudvikling!$CC$7:$KP$63,H$3)&gt;0,HLOOKUP($BT714,Prisudvikling!$CC$7:$KP$63,H$3),"")</f>
        <v/>
      </c>
      <c r="I714" s="105" t="str">
        <f>IF(HLOOKUP($BT714,Prisudvikling!$CC$7:$KP$63,I$3)&gt;0,HLOOKUP($BT714,Prisudvikling!$CC$7:$KP$63,I$3),"")</f>
        <v/>
      </c>
      <c r="J714" s="105" t="str">
        <f>IF(HLOOKUP($BT714,Prisudvikling!$CC$7:$KP$63,J$3)&gt;0,HLOOKUP($BT714,Prisudvikling!$CC$7:$KP$63,J$3),"")</f>
        <v/>
      </c>
      <c r="K714" s="105" t="str">
        <f>IF(HLOOKUP($BT714,Prisudvikling!$CC$7:$KP$63,K$3)&gt;0,HLOOKUP($BT714,Prisudvikling!$CC$7:$KP$63,K$3),"")</f>
        <v/>
      </c>
      <c r="L714" s="105" t="str">
        <f>IF(HLOOKUP($BT714,Prisudvikling!$CC$7:$KP$63,L$3)&gt;0,HLOOKUP($BT714,Prisudvikling!$CC$7:$KP$63,L$3),"")</f>
        <v/>
      </c>
      <c r="M714" s="105" t="str">
        <f>IF(HLOOKUP($BT714,Prisudvikling!$CC$7:$KP$63,M$3)&gt;0,HLOOKUP($BT714,Prisudvikling!$CC$7:$KP$63,M$3),"")</f>
        <v/>
      </c>
      <c r="N714" s="105" t="str">
        <f>IF(HLOOKUP($BT714,Prisudvikling!$CC$7:$KP$63,N$3)&gt;0,HLOOKUP($BT714,Prisudvikling!$CC$7:$KP$63,N$3),"")</f>
        <v/>
      </c>
      <c r="O714" s="105" t="str">
        <f>IF(HLOOKUP($BT714,Prisudvikling!$CC$7:$KP$63,O$3)&gt;0,HLOOKUP($BT714,Prisudvikling!$CC$7:$KP$63,O$3),"")</f>
        <v/>
      </c>
      <c r="P714" s="105" t="str">
        <f>IF(HLOOKUP($BT714,Prisudvikling!$CC$7:$KP$63,P$3)&gt;0,HLOOKUP($BT714,Prisudvikling!$CC$7:$KP$63,P$3),"")</f>
        <v/>
      </c>
      <c r="Q714" s="105" t="str">
        <f>IF(HLOOKUP($BT714,Prisudvikling!$CC$7:$KP$63,Q$3)&gt;0,HLOOKUP($BT714,Prisudvikling!$CC$7:$KP$63,Q$3),"")</f>
        <v/>
      </c>
      <c r="R714" s="105" t="str">
        <f>IF(HLOOKUP($BT714,Prisudvikling!$CC$7:$KP$63,R$3)&gt;0,HLOOKUP($BT714,Prisudvikling!$CC$7:$KP$63,R$3),"")</f>
        <v/>
      </c>
      <c r="S714" s="105" t="str">
        <f>IF(HLOOKUP($BT714,Prisudvikling!$CC$7:$KP$63,S$3)&gt;0,HLOOKUP($BT714,Prisudvikling!$CC$7:$KP$63,S$3),"")</f>
        <v/>
      </c>
      <c r="T714" s="105" t="str">
        <f>IF(HLOOKUP($BT714,Prisudvikling!$CC$7:$KP$63,T$3)&gt;0,HLOOKUP($BT714,Prisudvikling!$CC$7:$KP$63,T$3),"")</f>
        <v/>
      </c>
      <c r="U714" s="105" t="str">
        <f>IF(HLOOKUP($BT714,Prisudvikling!$CC$7:$KP$63,U$3)&gt;0,HLOOKUP($BT714,Prisudvikling!$CC$7:$KP$63,U$3),"")</f>
        <v/>
      </c>
      <c r="V714" s="105" t="str">
        <f>IF(HLOOKUP($BT714,Prisudvikling!$CC$7:$KP$63,V$3)&gt;0,HLOOKUP($BT714,Prisudvikling!$CC$7:$KP$63,V$3),"")</f>
        <v/>
      </c>
      <c r="W714" s="105" t="str">
        <f>IF(HLOOKUP($BT714,Prisudvikling!$CC$7:$KP$63,W$3)&gt;0,HLOOKUP($BT714,Prisudvikling!$CC$7:$KP$63,W$3),"")</f>
        <v/>
      </c>
      <c r="X714" s="32" t="str">
        <f>IF(HLOOKUP($BT714,Prisudvikling!$CC$7:$KP$63,X$3)&gt;0,HLOOKUP($BT714,Prisudvikling!$CC$7:$KP$63,X$3),"")</f>
        <v/>
      </c>
      <c r="Y714" s="32" t="str">
        <f>IF(HLOOKUP($BT714,Prisudvikling!$CC$7:$KP$63,Y$3)&gt;0,HLOOKUP($BT714,Prisudvikling!$CC$7:$KP$63,Y$3),"")</f>
        <v/>
      </c>
      <c r="Z714" s="32" t="str">
        <f>IF(HLOOKUP($BT714,Prisudvikling!$CC$7:$KP$63,Z$3)&gt;0,HLOOKUP($BT714,Prisudvikling!$CC$7:$KP$63,Z$3),"")</f>
        <v/>
      </c>
      <c r="AA714" s="32" t="str">
        <f>IF(HLOOKUP($BT714,Prisudvikling!$CC$7:$KP$63,AA$3)&gt;0,HLOOKUP($BT714,Prisudvikling!$CC$7:$KP$63,AA$3),"")</f>
        <v/>
      </c>
      <c r="AB714" s="32" t="str">
        <f>IF(HLOOKUP($BT714,Prisudvikling!$CC$7:$KP$63,AB$3)&gt;0,HLOOKUP($BT714,Prisudvikling!$CC$7:$KP$63,AB$3),"")</f>
        <v/>
      </c>
      <c r="AC714" s="32" t="str">
        <f>IF(HLOOKUP($BT714,Prisudvikling!$CC$7:$KP$63,AC$3)&gt;0,HLOOKUP($BT714,Prisudvikling!$CC$7:$KP$63,AC$3),"")</f>
        <v/>
      </c>
      <c r="AD714" s="32" t="str">
        <f>IF(HLOOKUP($BT714,Prisudvikling!$CC$7:$KP$63,AD$3)&gt;0,HLOOKUP($BT714,Prisudvikling!$CC$7:$KP$63,AD$3),"")</f>
        <v/>
      </c>
      <c r="AE714" s="32" t="str">
        <f>IF(HLOOKUP($BT714,Prisudvikling!$CC$7:$KP$63,AE$3)&gt;0,HLOOKUP($BT714,Prisudvikling!$CC$7:$KP$63,AE$3),"")</f>
        <v/>
      </c>
      <c r="AF714" s="32" t="str">
        <f>IF(HLOOKUP($BT714,Prisudvikling!$CC$7:$KP$63,AF$3)&gt;0,HLOOKUP($BT714,Prisudvikling!$CC$7:$KP$63,AF$3),"")</f>
        <v xml:space="preserve"> </v>
      </c>
      <c r="AG714" s="32" t="str">
        <f>IF(HLOOKUP($BT714,Prisudvikling!$CC$7:$KP$63,AG$3)&gt;0,HLOOKUP($BT714,Prisudvikling!$CC$7:$KP$63,AG$3),"")</f>
        <v xml:space="preserve"> </v>
      </c>
      <c r="AH714" s="32" t="str">
        <f>IF(HLOOKUP($BT714,Prisudvikling!$CC$7:$KP$63,AH$3)&gt;0,HLOOKUP($BT714,Prisudvikling!$CC$7:$KP$63,AH$3),"")</f>
        <v xml:space="preserve"> </v>
      </c>
      <c r="AI714" s="32" t="str">
        <f>IF(HLOOKUP($BT714,Prisudvikling!$CC$7:$KP$63,AI$3)&gt;0,HLOOKUP($BT714,Prisudvikling!$CC$7:$KP$63,AI$3),"")</f>
        <v xml:space="preserve"> </v>
      </c>
      <c r="AJ714" s="32" t="str">
        <f>IF(HLOOKUP($BT714,Prisudvikling!$CC$7:$KP$63,AJ$3)&gt;0,HLOOKUP($BT714,Prisudvikling!$CC$7:$KP$63,AJ$3),"")</f>
        <v xml:space="preserve"> </v>
      </c>
      <c r="AK714" s="32" t="str">
        <f>IF(HLOOKUP($BT714,Prisudvikling!$CC$7:$KP$63,AK$3)&gt;0,HLOOKUP($BT714,Prisudvikling!$CC$7:$KP$63,AK$3),"")</f>
        <v xml:space="preserve"> </v>
      </c>
      <c r="AL714" s="32" t="str">
        <f>IF(HLOOKUP($BT714,Prisudvikling!$CC$7:$KP$63,AL$3)&gt;0,HLOOKUP($BT714,Prisudvikling!$CC$7:$KP$63,AL$3),"")</f>
        <v/>
      </c>
      <c r="AM714" s="32" t="str">
        <f>IF(HLOOKUP($BT714,Prisudvikling!$CC$7:$KP$63,AM$3)&gt;0,HLOOKUP($BT714,Prisudvikling!$CC$7:$KP$63,AM$3),"")</f>
        <v/>
      </c>
      <c r="AN714" s="113" t="str">
        <f>IF(HLOOKUP($BT714,Prisudvikling!$CC$7:$KP$63,AN$3)&gt;0,HLOOKUP($BT714,Prisudvikling!$CC$7:$KP$63,AN$3),"")</f>
        <v/>
      </c>
      <c r="AO714" s="113" t="str">
        <f>IF(HLOOKUP($BT714,Prisudvikling!$CC$7:$KP$63,AO$3)&gt;0,HLOOKUP($BT714,Prisudvikling!$CC$7:$KP$63,AO$3),"")</f>
        <v xml:space="preserve"> </v>
      </c>
      <c r="AP714" s="113" t="str">
        <f>IF(HLOOKUP($BT714,Prisudvikling!$CC$7:$KP$63,AP$3)&gt;0,HLOOKUP($BT714,Prisudvikling!$CC$7:$KP$63,AP$3),"")</f>
        <v/>
      </c>
      <c r="AQ714" s="113" t="str">
        <f>IF(HLOOKUP($BT714,Prisudvikling!$CC$7:$KP$63,AQ$3)&gt;0,HLOOKUP($BT714,Prisudvikling!$CC$7:$KP$63,AQ$3),"")</f>
        <v/>
      </c>
      <c r="AR714" s="113" t="str">
        <f>IF(HLOOKUP($BT714,Prisudvikling!$CC$7:$KP$63,AR$3)&gt;0,HLOOKUP($BT714,Prisudvikling!$CC$7:$KP$63,AR$3),"")</f>
        <v xml:space="preserve"> </v>
      </c>
      <c r="AS714" s="113" t="str">
        <f>IF(HLOOKUP($BT714,Prisudvikling!$CC$7:$KP$63,AS$3)&gt;0,HLOOKUP($BT714,Prisudvikling!$CC$7:$KP$63,AS$3),"")</f>
        <v/>
      </c>
      <c r="AT714" s="113" t="str">
        <f>IF(HLOOKUP($BT714,Prisudvikling!$CC$7:$KP$63,AT$3)&gt;0,HLOOKUP($BT714,Prisudvikling!$CC$7:$KP$63,AT$3),"")</f>
        <v/>
      </c>
      <c r="AU714" s="113" t="str">
        <f>IF(HLOOKUP($BT714,Prisudvikling!$CC$7:$KP$63,AU$3)&gt;0,HLOOKUP($BT714,Prisudvikling!$CC$7:$KP$63,AU$3),"")</f>
        <v xml:space="preserve"> </v>
      </c>
      <c r="AV714" s="113" t="str">
        <f>IF(HLOOKUP($BT714,Prisudvikling!$CC$7:$KP$63,AV$3)&gt;0,HLOOKUP($BT714,Prisudvikling!$CC$7:$KP$63,AV$3),"")</f>
        <v/>
      </c>
      <c r="AW714" s="113" t="str">
        <f>IF(HLOOKUP($BT714,Prisudvikling!$CC$7:$KP$63,AW$3)&gt;0,HLOOKUP($BT714,Prisudvikling!$CC$7:$KP$63,AW$3),"")</f>
        <v/>
      </c>
      <c r="AX714" s="113" t="str">
        <f>IF(HLOOKUP($BT714,Prisudvikling!$CC$7:$KP$63,AX$3)&gt;0,HLOOKUP($BT714,Prisudvikling!$CC$7:$KP$63,AX$3),"")</f>
        <v xml:space="preserve"> </v>
      </c>
      <c r="BT714">
        <f t="shared" si="35"/>
        <v>391</v>
      </c>
    </row>
    <row r="715" spans="1:72" x14ac:dyDescent="0.2">
      <c r="A715" s="82">
        <f>IF(HLOOKUP($BT715,Prisudvikling!$CC$7:$KP$63,D$3)&gt;0,YEAR(C715),0)</f>
        <v>0</v>
      </c>
      <c r="B715" s="82">
        <f>IF(HLOOKUP($BT715,Prisudvikling!$CC$7:$KP$63,D$3)&gt;0,MONTH(C715),0)</f>
        <v>0</v>
      </c>
      <c r="C715" s="65" t="str">
        <f>IF(HLOOKUP($BT715,Prisudvikling!$CC$7:$KP$63,D$3)&gt;0,HLOOKUP($BT715,Prisudvikling!$CC$7:$KP$63,C$3),"")</f>
        <v/>
      </c>
      <c r="D715" s="105" t="str">
        <f>IF(HLOOKUP($BT715,Prisudvikling!$CC$7:$KP$63,D$3)&gt;0,HLOOKUP($BT715,Prisudvikling!$CC$7:$KP$63,D$3),"")</f>
        <v/>
      </c>
      <c r="E715" s="105" t="str">
        <f>IF(HLOOKUP($BT715,Prisudvikling!$CC$7:$KP$63,E$3)&gt;0,HLOOKUP($BT715,Prisudvikling!$CC$7:$KP$63,E$3),"")</f>
        <v/>
      </c>
      <c r="F715" s="105" t="str">
        <f>IF(HLOOKUP($BT715,Prisudvikling!$CC$7:$KP$63,F$3)&gt;0,HLOOKUP($BT715,Prisudvikling!$CC$7:$KP$63,F$3),"")</f>
        <v/>
      </c>
      <c r="G715" s="105" t="str">
        <f>IF(HLOOKUP($BT715,Prisudvikling!$CC$7:$KP$63,G$3)&gt;0,HLOOKUP($BT715,Prisudvikling!$CC$7:$KP$63,G$3),"")</f>
        <v/>
      </c>
      <c r="H715" s="105" t="str">
        <f>IF(HLOOKUP($BT715,Prisudvikling!$CC$7:$KP$63,H$3)&gt;0,HLOOKUP($BT715,Prisudvikling!$CC$7:$KP$63,H$3),"")</f>
        <v/>
      </c>
      <c r="I715" s="105" t="str">
        <f>IF(HLOOKUP($BT715,Prisudvikling!$CC$7:$KP$63,I$3)&gt;0,HLOOKUP($BT715,Prisudvikling!$CC$7:$KP$63,I$3),"")</f>
        <v/>
      </c>
      <c r="J715" s="105" t="str">
        <f>IF(HLOOKUP($BT715,Prisudvikling!$CC$7:$KP$63,J$3)&gt;0,HLOOKUP($BT715,Prisudvikling!$CC$7:$KP$63,J$3),"")</f>
        <v/>
      </c>
      <c r="K715" s="105" t="str">
        <f>IF(HLOOKUP($BT715,Prisudvikling!$CC$7:$KP$63,K$3)&gt;0,HLOOKUP($BT715,Prisudvikling!$CC$7:$KP$63,K$3),"")</f>
        <v/>
      </c>
      <c r="L715" s="105" t="str">
        <f>IF(HLOOKUP($BT715,Prisudvikling!$CC$7:$KP$63,L$3)&gt;0,HLOOKUP($BT715,Prisudvikling!$CC$7:$KP$63,L$3),"")</f>
        <v/>
      </c>
      <c r="M715" s="105" t="str">
        <f>IF(HLOOKUP($BT715,Prisudvikling!$CC$7:$KP$63,M$3)&gt;0,HLOOKUP($BT715,Prisudvikling!$CC$7:$KP$63,M$3),"")</f>
        <v/>
      </c>
      <c r="N715" s="105" t="str">
        <f>IF(HLOOKUP($BT715,Prisudvikling!$CC$7:$KP$63,N$3)&gt;0,HLOOKUP($BT715,Prisudvikling!$CC$7:$KP$63,N$3),"")</f>
        <v/>
      </c>
      <c r="O715" s="105" t="str">
        <f>IF(HLOOKUP($BT715,Prisudvikling!$CC$7:$KP$63,O$3)&gt;0,HLOOKUP($BT715,Prisudvikling!$CC$7:$KP$63,O$3),"")</f>
        <v/>
      </c>
      <c r="P715" s="105" t="str">
        <f>IF(HLOOKUP($BT715,Prisudvikling!$CC$7:$KP$63,P$3)&gt;0,HLOOKUP($BT715,Prisudvikling!$CC$7:$KP$63,P$3),"")</f>
        <v/>
      </c>
      <c r="Q715" s="105" t="str">
        <f>IF(HLOOKUP($BT715,Prisudvikling!$CC$7:$KP$63,Q$3)&gt;0,HLOOKUP($BT715,Prisudvikling!$CC$7:$KP$63,Q$3),"")</f>
        <v/>
      </c>
      <c r="R715" s="105" t="str">
        <f>IF(HLOOKUP($BT715,Prisudvikling!$CC$7:$KP$63,R$3)&gt;0,HLOOKUP($BT715,Prisudvikling!$CC$7:$KP$63,R$3),"")</f>
        <v/>
      </c>
      <c r="S715" s="105" t="str">
        <f>IF(HLOOKUP($BT715,Prisudvikling!$CC$7:$KP$63,S$3)&gt;0,HLOOKUP($BT715,Prisudvikling!$CC$7:$KP$63,S$3),"")</f>
        <v/>
      </c>
      <c r="T715" s="105" t="str">
        <f>IF(HLOOKUP($BT715,Prisudvikling!$CC$7:$KP$63,T$3)&gt;0,HLOOKUP($BT715,Prisudvikling!$CC$7:$KP$63,T$3),"")</f>
        <v/>
      </c>
      <c r="U715" s="105" t="str">
        <f>IF(HLOOKUP($BT715,Prisudvikling!$CC$7:$KP$63,U$3)&gt;0,HLOOKUP($BT715,Prisudvikling!$CC$7:$KP$63,U$3),"")</f>
        <v/>
      </c>
      <c r="V715" s="105" t="str">
        <f>IF(HLOOKUP($BT715,Prisudvikling!$CC$7:$KP$63,V$3)&gt;0,HLOOKUP($BT715,Prisudvikling!$CC$7:$KP$63,V$3),"")</f>
        <v/>
      </c>
      <c r="W715" s="105" t="str">
        <f>IF(HLOOKUP($BT715,Prisudvikling!$CC$7:$KP$63,W$3)&gt;0,HLOOKUP($BT715,Prisudvikling!$CC$7:$KP$63,W$3),"")</f>
        <v/>
      </c>
      <c r="X715" s="32" t="str">
        <f>IF(HLOOKUP($BT715,Prisudvikling!$CC$7:$KP$63,X$3)&gt;0,HLOOKUP($BT715,Prisudvikling!$CC$7:$KP$63,X$3),"")</f>
        <v/>
      </c>
      <c r="Y715" s="32" t="str">
        <f>IF(HLOOKUP($BT715,Prisudvikling!$CC$7:$KP$63,Y$3)&gt;0,HLOOKUP($BT715,Prisudvikling!$CC$7:$KP$63,Y$3),"")</f>
        <v/>
      </c>
      <c r="Z715" s="32" t="str">
        <f>IF(HLOOKUP($BT715,Prisudvikling!$CC$7:$KP$63,Z$3)&gt;0,HLOOKUP($BT715,Prisudvikling!$CC$7:$KP$63,Z$3),"")</f>
        <v/>
      </c>
      <c r="AA715" s="32" t="str">
        <f>IF(HLOOKUP($BT715,Prisudvikling!$CC$7:$KP$63,AA$3)&gt;0,HLOOKUP($BT715,Prisudvikling!$CC$7:$KP$63,AA$3),"")</f>
        <v/>
      </c>
      <c r="AB715" s="32" t="str">
        <f>IF(HLOOKUP($BT715,Prisudvikling!$CC$7:$KP$63,AB$3)&gt;0,HLOOKUP($BT715,Prisudvikling!$CC$7:$KP$63,AB$3),"")</f>
        <v/>
      </c>
      <c r="AC715" s="32" t="str">
        <f>IF(HLOOKUP($BT715,Prisudvikling!$CC$7:$KP$63,AC$3)&gt;0,HLOOKUP($BT715,Prisudvikling!$CC$7:$KP$63,AC$3),"")</f>
        <v/>
      </c>
      <c r="AD715" s="32" t="str">
        <f>IF(HLOOKUP($BT715,Prisudvikling!$CC$7:$KP$63,AD$3)&gt;0,HLOOKUP($BT715,Prisudvikling!$CC$7:$KP$63,AD$3),"")</f>
        <v/>
      </c>
      <c r="AE715" s="32" t="str">
        <f>IF(HLOOKUP($BT715,Prisudvikling!$CC$7:$KP$63,AE$3)&gt;0,HLOOKUP($BT715,Prisudvikling!$CC$7:$KP$63,AE$3),"")</f>
        <v/>
      </c>
      <c r="AF715" s="32" t="str">
        <f>IF(HLOOKUP($BT715,Prisudvikling!$CC$7:$KP$63,AF$3)&gt;0,HLOOKUP($BT715,Prisudvikling!$CC$7:$KP$63,AF$3),"")</f>
        <v xml:space="preserve"> </v>
      </c>
      <c r="AG715" s="32" t="str">
        <f>IF(HLOOKUP($BT715,Prisudvikling!$CC$7:$KP$63,AG$3)&gt;0,HLOOKUP($BT715,Prisudvikling!$CC$7:$KP$63,AG$3),"")</f>
        <v xml:space="preserve"> </v>
      </c>
      <c r="AH715" s="32" t="str">
        <f>IF(HLOOKUP($BT715,Prisudvikling!$CC$7:$KP$63,AH$3)&gt;0,HLOOKUP($BT715,Prisudvikling!$CC$7:$KP$63,AH$3),"")</f>
        <v xml:space="preserve"> </v>
      </c>
      <c r="AI715" s="32" t="str">
        <f>IF(HLOOKUP($BT715,Prisudvikling!$CC$7:$KP$63,AI$3)&gt;0,HLOOKUP($BT715,Prisudvikling!$CC$7:$KP$63,AI$3),"")</f>
        <v xml:space="preserve"> </v>
      </c>
      <c r="AJ715" s="32" t="str">
        <f>IF(HLOOKUP($BT715,Prisudvikling!$CC$7:$KP$63,AJ$3)&gt;0,HLOOKUP($BT715,Prisudvikling!$CC$7:$KP$63,AJ$3),"")</f>
        <v xml:space="preserve"> </v>
      </c>
      <c r="AK715" s="32" t="str">
        <f>IF(HLOOKUP($BT715,Prisudvikling!$CC$7:$KP$63,AK$3)&gt;0,HLOOKUP($BT715,Prisudvikling!$CC$7:$KP$63,AK$3),"")</f>
        <v xml:space="preserve"> </v>
      </c>
      <c r="AL715" s="32" t="str">
        <f>IF(HLOOKUP($BT715,Prisudvikling!$CC$7:$KP$63,AL$3)&gt;0,HLOOKUP($BT715,Prisudvikling!$CC$7:$KP$63,AL$3),"")</f>
        <v/>
      </c>
      <c r="AM715" s="32" t="str">
        <f>IF(HLOOKUP($BT715,Prisudvikling!$CC$7:$KP$63,AM$3)&gt;0,HLOOKUP($BT715,Prisudvikling!$CC$7:$KP$63,AM$3),"")</f>
        <v/>
      </c>
      <c r="AN715" s="113" t="str">
        <f>IF(HLOOKUP($BT715,Prisudvikling!$CC$7:$KP$63,AN$3)&gt;0,HLOOKUP($BT715,Prisudvikling!$CC$7:$KP$63,AN$3),"")</f>
        <v/>
      </c>
      <c r="AO715" s="113" t="str">
        <f>IF(HLOOKUP($BT715,Prisudvikling!$CC$7:$KP$63,AO$3)&gt;0,HLOOKUP($BT715,Prisudvikling!$CC$7:$KP$63,AO$3),"")</f>
        <v xml:space="preserve"> </v>
      </c>
      <c r="AP715" s="113" t="str">
        <f>IF(HLOOKUP($BT715,Prisudvikling!$CC$7:$KP$63,AP$3)&gt;0,HLOOKUP($BT715,Prisudvikling!$CC$7:$KP$63,AP$3),"")</f>
        <v/>
      </c>
      <c r="AQ715" s="113" t="str">
        <f>IF(HLOOKUP($BT715,Prisudvikling!$CC$7:$KP$63,AQ$3)&gt;0,HLOOKUP($BT715,Prisudvikling!$CC$7:$KP$63,AQ$3),"")</f>
        <v/>
      </c>
      <c r="AR715" s="113" t="str">
        <f>IF(HLOOKUP($BT715,Prisudvikling!$CC$7:$KP$63,AR$3)&gt;0,HLOOKUP($BT715,Prisudvikling!$CC$7:$KP$63,AR$3),"")</f>
        <v xml:space="preserve"> </v>
      </c>
      <c r="AS715" s="113" t="str">
        <f>IF(HLOOKUP($BT715,Prisudvikling!$CC$7:$KP$63,AS$3)&gt;0,HLOOKUP($BT715,Prisudvikling!$CC$7:$KP$63,AS$3),"")</f>
        <v/>
      </c>
      <c r="AT715" s="113" t="str">
        <f>IF(HLOOKUP($BT715,Prisudvikling!$CC$7:$KP$63,AT$3)&gt;0,HLOOKUP($BT715,Prisudvikling!$CC$7:$KP$63,AT$3),"")</f>
        <v/>
      </c>
      <c r="AU715" s="113" t="str">
        <f>IF(HLOOKUP($BT715,Prisudvikling!$CC$7:$KP$63,AU$3)&gt;0,HLOOKUP($BT715,Prisudvikling!$CC$7:$KP$63,AU$3),"")</f>
        <v xml:space="preserve"> </v>
      </c>
      <c r="AV715" s="113" t="str">
        <f>IF(HLOOKUP($BT715,Prisudvikling!$CC$7:$KP$63,AV$3)&gt;0,HLOOKUP($BT715,Prisudvikling!$CC$7:$KP$63,AV$3),"")</f>
        <v/>
      </c>
      <c r="AW715" s="113" t="str">
        <f>IF(HLOOKUP($BT715,Prisudvikling!$CC$7:$KP$63,AW$3)&gt;0,HLOOKUP($BT715,Prisudvikling!$CC$7:$KP$63,AW$3),"")</f>
        <v/>
      </c>
      <c r="AX715" s="113" t="str">
        <f>IF(HLOOKUP($BT715,Prisudvikling!$CC$7:$KP$63,AX$3)&gt;0,HLOOKUP($BT715,Prisudvikling!$CC$7:$KP$63,AX$3),"")</f>
        <v xml:space="preserve"> </v>
      </c>
      <c r="BT715">
        <f t="shared" si="35"/>
        <v>392</v>
      </c>
    </row>
    <row r="716" spans="1:72" x14ac:dyDescent="0.2">
      <c r="A716" s="82">
        <f>IF(HLOOKUP($BT716,Prisudvikling!$CC$7:$KP$63,D$3)&gt;0,YEAR(C716),0)</f>
        <v>0</v>
      </c>
      <c r="B716" s="82">
        <f>IF(HLOOKUP($BT716,Prisudvikling!$CC$7:$KP$63,D$3)&gt;0,MONTH(C716),0)</f>
        <v>0</v>
      </c>
      <c r="C716" s="65" t="str">
        <f>IF(HLOOKUP($BT716,Prisudvikling!$CC$7:$KP$63,D$3)&gt;0,HLOOKUP($BT716,Prisudvikling!$CC$7:$KP$63,C$3),"")</f>
        <v/>
      </c>
      <c r="D716" s="105" t="str">
        <f>IF(HLOOKUP($BT716,Prisudvikling!$CC$7:$KP$63,D$3)&gt;0,HLOOKUP($BT716,Prisudvikling!$CC$7:$KP$63,D$3),"")</f>
        <v/>
      </c>
      <c r="E716" s="105" t="str">
        <f>IF(HLOOKUP($BT716,Prisudvikling!$CC$7:$KP$63,E$3)&gt;0,HLOOKUP($BT716,Prisudvikling!$CC$7:$KP$63,E$3),"")</f>
        <v/>
      </c>
      <c r="F716" s="105" t="str">
        <f>IF(HLOOKUP($BT716,Prisudvikling!$CC$7:$KP$63,F$3)&gt;0,HLOOKUP($BT716,Prisudvikling!$CC$7:$KP$63,F$3),"")</f>
        <v/>
      </c>
      <c r="G716" s="105" t="str">
        <f>IF(HLOOKUP($BT716,Prisudvikling!$CC$7:$KP$63,G$3)&gt;0,HLOOKUP($BT716,Prisudvikling!$CC$7:$KP$63,G$3),"")</f>
        <v/>
      </c>
      <c r="H716" s="105" t="str">
        <f>IF(HLOOKUP($BT716,Prisudvikling!$CC$7:$KP$63,H$3)&gt;0,HLOOKUP($BT716,Prisudvikling!$CC$7:$KP$63,H$3),"")</f>
        <v/>
      </c>
      <c r="I716" s="105" t="str">
        <f>IF(HLOOKUP($BT716,Prisudvikling!$CC$7:$KP$63,I$3)&gt;0,HLOOKUP($BT716,Prisudvikling!$CC$7:$KP$63,I$3),"")</f>
        <v/>
      </c>
      <c r="J716" s="105" t="str">
        <f>IF(HLOOKUP($BT716,Prisudvikling!$CC$7:$KP$63,J$3)&gt;0,HLOOKUP($BT716,Prisudvikling!$CC$7:$KP$63,J$3),"")</f>
        <v/>
      </c>
      <c r="K716" s="105" t="str">
        <f>IF(HLOOKUP($BT716,Prisudvikling!$CC$7:$KP$63,K$3)&gt;0,HLOOKUP($BT716,Prisudvikling!$CC$7:$KP$63,K$3),"")</f>
        <v/>
      </c>
      <c r="L716" s="105" t="str">
        <f>IF(HLOOKUP($BT716,Prisudvikling!$CC$7:$KP$63,L$3)&gt;0,HLOOKUP($BT716,Prisudvikling!$CC$7:$KP$63,L$3),"")</f>
        <v/>
      </c>
      <c r="M716" s="105" t="str">
        <f>IF(HLOOKUP($BT716,Prisudvikling!$CC$7:$KP$63,M$3)&gt;0,HLOOKUP($BT716,Prisudvikling!$CC$7:$KP$63,M$3),"")</f>
        <v/>
      </c>
      <c r="N716" s="105" t="str">
        <f>IF(HLOOKUP($BT716,Prisudvikling!$CC$7:$KP$63,N$3)&gt;0,HLOOKUP($BT716,Prisudvikling!$CC$7:$KP$63,N$3),"")</f>
        <v/>
      </c>
      <c r="O716" s="105" t="str">
        <f>IF(HLOOKUP($BT716,Prisudvikling!$CC$7:$KP$63,O$3)&gt;0,HLOOKUP($BT716,Prisudvikling!$CC$7:$KP$63,O$3),"")</f>
        <v/>
      </c>
      <c r="P716" s="105" t="str">
        <f>IF(HLOOKUP($BT716,Prisudvikling!$CC$7:$KP$63,P$3)&gt;0,HLOOKUP($BT716,Prisudvikling!$CC$7:$KP$63,P$3),"")</f>
        <v/>
      </c>
      <c r="Q716" s="105" t="str">
        <f>IF(HLOOKUP($BT716,Prisudvikling!$CC$7:$KP$63,Q$3)&gt;0,HLOOKUP($BT716,Prisudvikling!$CC$7:$KP$63,Q$3),"")</f>
        <v/>
      </c>
      <c r="R716" s="105" t="str">
        <f>IF(HLOOKUP($BT716,Prisudvikling!$CC$7:$KP$63,R$3)&gt;0,HLOOKUP($BT716,Prisudvikling!$CC$7:$KP$63,R$3),"")</f>
        <v/>
      </c>
      <c r="S716" s="105" t="str">
        <f>IF(HLOOKUP($BT716,Prisudvikling!$CC$7:$KP$63,S$3)&gt;0,HLOOKUP($BT716,Prisudvikling!$CC$7:$KP$63,S$3),"")</f>
        <v/>
      </c>
      <c r="T716" s="105" t="str">
        <f>IF(HLOOKUP($BT716,Prisudvikling!$CC$7:$KP$63,T$3)&gt;0,HLOOKUP($BT716,Prisudvikling!$CC$7:$KP$63,T$3),"")</f>
        <v/>
      </c>
      <c r="U716" s="105" t="str">
        <f>IF(HLOOKUP($BT716,Prisudvikling!$CC$7:$KP$63,U$3)&gt;0,HLOOKUP($BT716,Prisudvikling!$CC$7:$KP$63,U$3),"")</f>
        <v/>
      </c>
      <c r="V716" s="105" t="str">
        <f>IF(HLOOKUP($BT716,Prisudvikling!$CC$7:$KP$63,V$3)&gt;0,HLOOKUP($BT716,Prisudvikling!$CC$7:$KP$63,V$3),"")</f>
        <v/>
      </c>
      <c r="W716" s="105" t="str">
        <f>IF(HLOOKUP($BT716,Prisudvikling!$CC$7:$KP$63,W$3)&gt;0,HLOOKUP($BT716,Prisudvikling!$CC$7:$KP$63,W$3),"")</f>
        <v/>
      </c>
      <c r="X716" s="32" t="str">
        <f>IF(HLOOKUP($BT716,Prisudvikling!$CC$7:$KP$63,X$3)&gt;0,HLOOKUP($BT716,Prisudvikling!$CC$7:$KP$63,X$3),"")</f>
        <v/>
      </c>
      <c r="Y716" s="32" t="str">
        <f>IF(HLOOKUP($BT716,Prisudvikling!$CC$7:$KP$63,Y$3)&gt;0,HLOOKUP($BT716,Prisudvikling!$CC$7:$KP$63,Y$3),"")</f>
        <v/>
      </c>
      <c r="Z716" s="32" t="str">
        <f>IF(HLOOKUP($BT716,Prisudvikling!$CC$7:$KP$63,Z$3)&gt;0,HLOOKUP($BT716,Prisudvikling!$CC$7:$KP$63,Z$3),"")</f>
        <v/>
      </c>
      <c r="AA716" s="32" t="str">
        <f>IF(HLOOKUP($BT716,Prisudvikling!$CC$7:$KP$63,AA$3)&gt;0,HLOOKUP($BT716,Prisudvikling!$CC$7:$KP$63,AA$3),"")</f>
        <v/>
      </c>
      <c r="AB716" s="32" t="str">
        <f>IF(HLOOKUP($BT716,Prisudvikling!$CC$7:$KP$63,AB$3)&gt;0,HLOOKUP($BT716,Prisudvikling!$CC$7:$KP$63,AB$3),"")</f>
        <v/>
      </c>
      <c r="AC716" s="32" t="str">
        <f>IF(HLOOKUP($BT716,Prisudvikling!$CC$7:$KP$63,AC$3)&gt;0,HLOOKUP($BT716,Prisudvikling!$CC$7:$KP$63,AC$3),"")</f>
        <v/>
      </c>
      <c r="AD716" s="32" t="str">
        <f>IF(HLOOKUP($BT716,Prisudvikling!$CC$7:$KP$63,AD$3)&gt;0,HLOOKUP($BT716,Prisudvikling!$CC$7:$KP$63,AD$3),"")</f>
        <v/>
      </c>
      <c r="AE716" s="32" t="str">
        <f>IF(HLOOKUP($BT716,Prisudvikling!$CC$7:$KP$63,AE$3)&gt;0,HLOOKUP($BT716,Prisudvikling!$CC$7:$KP$63,AE$3),"")</f>
        <v/>
      </c>
      <c r="AF716" s="32" t="str">
        <f>IF(HLOOKUP($BT716,Prisudvikling!$CC$7:$KP$63,AF$3)&gt;0,HLOOKUP($BT716,Prisudvikling!$CC$7:$KP$63,AF$3),"")</f>
        <v xml:space="preserve"> </v>
      </c>
      <c r="AG716" s="32" t="str">
        <f>IF(HLOOKUP($BT716,Prisudvikling!$CC$7:$KP$63,AG$3)&gt;0,HLOOKUP($BT716,Prisudvikling!$CC$7:$KP$63,AG$3),"")</f>
        <v xml:space="preserve"> </v>
      </c>
      <c r="AH716" s="32" t="str">
        <f>IF(HLOOKUP($BT716,Prisudvikling!$CC$7:$KP$63,AH$3)&gt;0,HLOOKUP($BT716,Prisudvikling!$CC$7:$KP$63,AH$3),"")</f>
        <v xml:space="preserve"> </v>
      </c>
      <c r="AI716" s="32" t="str">
        <f>IF(HLOOKUP($BT716,Prisudvikling!$CC$7:$KP$63,AI$3)&gt;0,HLOOKUP($BT716,Prisudvikling!$CC$7:$KP$63,AI$3),"")</f>
        <v xml:space="preserve"> </v>
      </c>
      <c r="AJ716" s="32" t="str">
        <f>IF(HLOOKUP($BT716,Prisudvikling!$CC$7:$KP$63,AJ$3)&gt;0,HLOOKUP($BT716,Prisudvikling!$CC$7:$KP$63,AJ$3),"")</f>
        <v xml:space="preserve"> </v>
      </c>
      <c r="AK716" s="32" t="str">
        <f>IF(HLOOKUP($BT716,Prisudvikling!$CC$7:$KP$63,AK$3)&gt;0,HLOOKUP($BT716,Prisudvikling!$CC$7:$KP$63,AK$3),"")</f>
        <v xml:space="preserve"> </v>
      </c>
      <c r="AL716" s="32" t="str">
        <f>IF(HLOOKUP($BT716,Prisudvikling!$CC$7:$KP$63,AL$3)&gt;0,HLOOKUP($BT716,Prisudvikling!$CC$7:$KP$63,AL$3),"")</f>
        <v/>
      </c>
      <c r="AM716" s="32" t="str">
        <f>IF(HLOOKUP($BT716,Prisudvikling!$CC$7:$KP$63,AM$3)&gt;0,HLOOKUP($BT716,Prisudvikling!$CC$7:$KP$63,AM$3),"")</f>
        <v/>
      </c>
      <c r="AN716" s="113" t="str">
        <f>IF(HLOOKUP($BT716,Prisudvikling!$CC$7:$KP$63,AN$3)&gt;0,HLOOKUP($BT716,Prisudvikling!$CC$7:$KP$63,AN$3),"")</f>
        <v/>
      </c>
      <c r="AO716" s="113" t="str">
        <f>IF(HLOOKUP($BT716,Prisudvikling!$CC$7:$KP$63,AO$3)&gt;0,HLOOKUP($BT716,Prisudvikling!$CC$7:$KP$63,AO$3),"")</f>
        <v xml:space="preserve"> </v>
      </c>
      <c r="AP716" s="113" t="str">
        <f>IF(HLOOKUP($BT716,Prisudvikling!$CC$7:$KP$63,AP$3)&gt;0,HLOOKUP($BT716,Prisudvikling!$CC$7:$KP$63,AP$3),"")</f>
        <v/>
      </c>
      <c r="AQ716" s="113" t="str">
        <f>IF(HLOOKUP($BT716,Prisudvikling!$CC$7:$KP$63,AQ$3)&gt;0,HLOOKUP($BT716,Prisudvikling!$CC$7:$KP$63,AQ$3),"")</f>
        <v/>
      </c>
      <c r="AR716" s="113" t="str">
        <f>IF(HLOOKUP($BT716,Prisudvikling!$CC$7:$KP$63,AR$3)&gt;0,HLOOKUP($BT716,Prisudvikling!$CC$7:$KP$63,AR$3),"")</f>
        <v xml:space="preserve"> </v>
      </c>
      <c r="AS716" s="113" t="str">
        <f>IF(HLOOKUP($BT716,Prisudvikling!$CC$7:$KP$63,AS$3)&gt;0,HLOOKUP($BT716,Prisudvikling!$CC$7:$KP$63,AS$3),"")</f>
        <v/>
      </c>
      <c r="AT716" s="113" t="str">
        <f>IF(HLOOKUP($BT716,Prisudvikling!$CC$7:$KP$63,AT$3)&gt;0,HLOOKUP($BT716,Prisudvikling!$CC$7:$KP$63,AT$3),"")</f>
        <v/>
      </c>
      <c r="AU716" s="113" t="str">
        <f>IF(HLOOKUP($BT716,Prisudvikling!$CC$7:$KP$63,AU$3)&gt;0,HLOOKUP($BT716,Prisudvikling!$CC$7:$KP$63,AU$3),"")</f>
        <v xml:space="preserve"> </v>
      </c>
      <c r="AV716" s="113" t="str">
        <f>IF(HLOOKUP($BT716,Prisudvikling!$CC$7:$KP$63,AV$3)&gt;0,HLOOKUP($BT716,Prisudvikling!$CC$7:$KP$63,AV$3),"")</f>
        <v/>
      </c>
      <c r="AW716" s="113" t="str">
        <f>IF(HLOOKUP($BT716,Prisudvikling!$CC$7:$KP$63,AW$3)&gt;0,HLOOKUP($BT716,Prisudvikling!$CC$7:$KP$63,AW$3),"")</f>
        <v/>
      </c>
      <c r="AX716" s="113" t="str">
        <f>IF(HLOOKUP($BT716,Prisudvikling!$CC$7:$KP$63,AX$3)&gt;0,HLOOKUP($BT716,Prisudvikling!$CC$7:$KP$63,AX$3),"")</f>
        <v xml:space="preserve"> </v>
      </c>
      <c r="BT716">
        <f t="shared" si="35"/>
        <v>393</v>
      </c>
    </row>
    <row r="717" spans="1:72" x14ac:dyDescent="0.2">
      <c r="A717" s="82">
        <f>IF(HLOOKUP($BT717,Prisudvikling!$CC$7:$KP$63,D$3)&gt;0,YEAR(C717),0)</f>
        <v>0</v>
      </c>
      <c r="B717" s="82">
        <f>IF(HLOOKUP($BT717,Prisudvikling!$CC$7:$KP$63,D$3)&gt;0,MONTH(C717),0)</f>
        <v>0</v>
      </c>
      <c r="C717" s="65" t="str">
        <f>IF(HLOOKUP($BT717,Prisudvikling!$CC$7:$KP$63,D$3)&gt;0,HLOOKUP($BT717,Prisudvikling!$CC$7:$KP$63,C$3),"")</f>
        <v/>
      </c>
      <c r="D717" s="105" t="str">
        <f>IF(HLOOKUP($BT717,Prisudvikling!$CC$7:$KP$63,D$3)&gt;0,HLOOKUP($BT717,Prisudvikling!$CC$7:$KP$63,D$3),"")</f>
        <v/>
      </c>
      <c r="E717" s="105" t="str">
        <f>IF(HLOOKUP($BT717,Prisudvikling!$CC$7:$KP$63,E$3)&gt;0,HLOOKUP($BT717,Prisudvikling!$CC$7:$KP$63,E$3),"")</f>
        <v/>
      </c>
      <c r="F717" s="105" t="str">
        <f>IF(HLOOKUP($BT717,Prisudvikling!$CC$7:$KP$63,F$3)&gt;0,HLOOKUP($BT717,Prisudvikling!$CC$7:$KP$63,F$3),"")</f>
        <v/>
      </c>
      <c r="G717" s="105" t="str">
        <f>IF(HLOOKUP($BT717,Prisudvikling!$CC$7:$KP$63,G$3)&gt;0,HLOOKUP($BT717,Prisudvikling!$CC$7:$KP$63,G$3),"")</f>
        <v/>
      </c>
      <c r="H717" s="105" t="str">
        <f>IF(HLOOKUP($BT717,Prisudvikling!$CC$7:$KP$63,H$3)&gt;0,HLOOKUP($BT717,Prisudvikling!$CC$7:$KP$63,H$3),"")</f>
        <v/>
      </c>
      <c r="I717" s="105" t="str">
        <f>IF(HLOOKUP($BT717,Prisudvikling!$CC$7:$KP$63,I$3)&gt;0,HLOOKUP($BT717,Prisudvikling!$CC$7:$KP$63,I$3),"")</f>
        <v/>
      </c>
      <c r="J717" s="105" t="str">
        <f>IF(HLOOKUP($BT717,Prisudvikling!$CC$7:$KP$63,J$3)&gt;0,HLOOKUP($BT717,Prisudvikling!$CC$7:$KP$63,J$3),"")</f>
        <v/>
      </c>
      <c r="K717" s="105" t="str">
        <f>IF(HLOOKUP($BT717,Prisudvikling!$CC$7:$KP$63,K$3)&gt;0,HLOOKUP($BT717,Prisudvikling!$CC$7:$KP$63,K$3),"")</f>
        <v/>
      </c>
      <c r="L717" s="105" t="str">
        <f>IF(HLOOKUP($BT717,Prisudvikling!$CC$7:$KP$63,L$3)&gt;0,HLOOKUP($BT717,Prisudvikling!$CC$7:$KP$63,L$3),"")</f>
        <v/>
      </c>
      <c r="M717" s="105" t="str">
        <f>IF(HLOOKUP($BT717,Prisudvikling!$CC$7:$KP$63,M$3)&gt;0,HLOOKUP($BT717,Prisudvikling!$CC$7:$KP$63,M$3),"")</f>
        <v/>
      </c>
      <c r="N717" s="105" t="str">
        <f>IF(HLOOKUP($BT717,Prisudvikling!$CC$7:$KP$63,N$3)&gt;0,HLOOKUP($BT717,Prisudvikling!$CC$7:$KP$63,N$3),"")</f>
        <v/>
      </c>
      <c r="O717" s="105" t="str">
        <f>IF(HLOOKUP($BT717,Prisudvikling!$CC$7:$KP$63,O$3)&gt;0,HLOOKUP($BT717,Prisudvikling!$CC$7:$KP$63,O$3),"")</f>
        <v/>
      </c>
      <c r="P717" s="105" t="str">
        <f>IF(HLOOKUP($BT717,Prisudvikling!$CC$7:$KP$63,P$3)&gt;0,HLOOKUP($BT717,Prisudvikling!$CC$7:$KP$63,P$3),"")</f>
        <v/>
      </c>
      <c r="Q717" s="105" t="str">
        <f>IF(HLOOKUP($BT717,Prisudvikling!$CC$7:$KP$63,Q$3)&gt;0,HLOOKUP($BT717,Prisudvikling!$CC$7:$KP$63,Q$3),"")</f>
        <v/>
      </c>
      <c r="R717" s="105" t="str">
        <f>IF(HLOOKUP($BT717,Prisudvikling!$CC$7:$KP$63,R$3)&gt;0,HLOOKUP($BT717,Prisudvikling!$CC$7:$KP$63,R$3),"")</f>
        <v/>
      </c>
      <c r="S717" s="105" t="str">
        <f>IF(HLOOKUP($BT717,Prisudvikling!$CC$7:$KP$63,S$3)&gt;0,HLOOKUP($BT717,Prisudvikling!$CC$7:$KP$63,S$3),"")</f>
        <v/>
      </c>
      <c r="T717" s="105" t="str">
        <f>IF(HLOOKUP($BT717,Prisudvikling!$CC$7:$KP$63,T$3)&gt;0,HLOOKUP($BT717,Prisudvikling!$CC$7:$KP$63,T$3),"")</f>
        <v/>
      </c>
      <c r="U717" s="105" t="str">
        <f>IF(HLOOKUP($BT717,Prisudvikling!$CC$7:$KP$63,U$3)&gt;0,HLOOKUP($BT717,Prisudvikling!$CC$7:$KP$63,U$3),"")</f>
        <v/>
      </c>
      <c r="V717" s="105" t="str">
        <f>IF(HLOOKUP($BT717,Prisudvikling!$CC$7:$KP$63,V$3)&gt;0,HLOOKUP($BT717,Prisudvikling!$CC$7:$KP$63,V$3),"")</f>
        <v/>
      </c>
      <c r="W717" s="105" t="str">
        <f>IF(HLOOKUP($BT717,Prisudvikling!$CC$7:$KP$63,W$3)&gt;0,HLOOKUP($BT717,Prisudvikling!$CC$7:$KP$63,W$3),"")</f>
        <v/>
      </c>
      <c r="X717" s="32" t="str">
        <f>IF(HLOOKUP($BT717,Prisudvikling!$CC$7:$KP$63,X$3)&gt;0,HLOOKUP($BT717,Prisudvikling!$CC$7:$KP$63,X$3),"")</f>
        <v/>
      </c>
      <c r="Y717" s="32" t="str">
        <f>IF(HLOOKUP($BT717,Prisudvikling!$CC$7:$KP$63,Y$3)&gt;0,HLOOKUP($BT717,Prisudvikling!$CC$7:$KP$63,Y$3),"")</f>
        <v/>
      </c>
      <c r="Z717" s="32" t="str">
        <f>IF(HLOOKUP($BT717,Prisudvikling!$CC$7:$KP$63,Z$3)&gt;0,HLOOKUP($BT717,Prisudvikling!$CC$7:$KP$63,Z$3),"")</f>
        <v/>
      </c>
      <c r="AA717" s="32" t="str">
        <f>IF(HLOOKUP($BT717,Prisudvikling!$CC$7:$KP$63,AA$3)&gt;0,HLOOKUP($BT717,Prisudvikling!$CC$7:$KP$63,AA$3),"")</f>
        <v/>
      </c>
      <c r="AB717" s="32" t="str">
        <f>IF(HLOOKUP($BT717,Prisudvikling!$CC$7:$KP$63,AB$3)&gt;0,HLOOKUP($BT717,Prisudvikling!$CC$7:$KP$63,AB$3),"")</f>
        <v/>
      </c>
      <c r="AC717" s="32" t="str">
        <f>IF(HLOOKUP($BT717,Prisudvikling!$CC$7:$KP$63,AC$3)&gt;0,HLOOKUP($BT717,Prisudvikling!$CC$7:$KP$63,AC$3),"")</f>
        <v/>
      </c>
      <c r="AD717" s="32" t="str">
        <f>IF(HLOOKUP($BT717,Prisudvikling!$CC$7:$KP$63,AD$3)&gt;0,HLOOKUP($BT717,Prisudvikling!$CC$7:$KP$63,AD$3),"")</f>
        <v/>
      </c>
      <c r="AE717" s="32" t="str">
        <f>IF(HLOOKUP($BT717,Prisudvikling!$CC$7:$KP$63,AE$3)&gt;0,HLOOKUP($BT717,Prisudvikling!$CC$7:$KP$63,AE$3),"")</f>
        <v/>
      </c>
      <c r="AF717" s="32" t="str">
        <f>IF(HLOOKUP($BT717,Prisudvikling!$CC$7:$KP$63,AF$3)&gt;0,HLOOKUP($BT717,Prisudvikling!$CC$7:$KP$63,AF$3),"")</f>
        <v xml:space="preserve"> </v>
      </c>
      <c r="AG717" s="32" t="str">
        <f>IF(HLOOKUP($BT717,Prisudvikling!$CC$7:$KP$63,AG$3)&gt;0,HLOOKUP($BT717,Prisudvikling!$CC$7:$KP$63,AG$3),"")</f>
        <v xml:space="preserve"> </v>
      </c>
      <c r="AH717" s="32" t="str">
        <f>IF(HLOOKUP($BT717,Prisudvikling!$CC$7:$KP$63,AH$3)&gt;0,HLOOKUP($BT717,Prisudvikling!$CC$7:$KP$63,AH$3),"")</f>
        <v xml:space="preserve"> </v>
      </c>
      <c r="AI717" s="32" t="str">
        <f>IF(HLOOKUP($BT717,Prisudvikling!$CC$7:$KP$63,AI$3)&gt;0,HLOOKUP($BT717,Prisudvikling!$CC$7:$KP$63,AI$3),"")</f>
        <v xml:space="preserve"> </v>
      </c>
      <c r="AJ717" s="32" t="str">
        <f>IF(HLOOKUP($BT717,Prisudvikling!$CC$7:$KP$63,AJ$3)&gt;0,HLOOKUP($BT717,Prisudvikling!$CC$7:$KP$63,AJ$3),"")</f>
        <v xml:space="preserve"> </v>
      </c>
      <c r="AK717" s="32" t="str">
        <f>IF(HLOOKUP($BT717,Prisudvikling!$CC$7:$KP$63,AK$3)&gt;0,HLOOKUP($BT717,Prisudvikling!$CC$7:$KP$63,AK$3),"")</f>
        <v xml:space="preserve"> </v>
      </c>
      <c r="AL717" s="32" t="str">
        <f>IF(HLOOKUP($BT717,Prisudvikling!$CC$7:$KP$63,AL$3)&gt;0,HLOOKUP($BT717,Prisudvikling!$CC$7:$KP$63,AL$3),"")</f>
        <v/>
      </c>
      <c r="AM717" s="32" t="str">
        <f>IF(HLOOKUP($BT717,Prisudvikling!$CC$7:$KP$63,AM$3)&gt;0,HLOOKUP($BT717,Prisudvikling!$CC$7:$KP$63,AM$3),"")</f>
        <v/>
      </c>
      <c r="AN717" s="113" t="str">
        <f>IF(HLOOKUP($BT717,Prisudvikling!$CC$7:$KP$63,AN$3)&gt;0,HLOOKUP($BT717,Prisudvikling!$CC$7:$KP$63,AN$3),"")</f>
        <v/>
      </c>
      <c r="AO717" s="113" t="str">
        <f>IF(HLOOKUP($BT717,Prisudvikling!$CC$7:$KP$63,AO$3)&gt;0,HLOOKUP($BT717,Prisudvikling!$CC$7:$KP$63,AO$3),"")</f>
        <v xml:space="preserve"> </v>
      </c>
      <c r="AP717" s="113" t="str">
        <f>IF(HLOOKUP($BT717,Prisudvikling!$CC$7:$KP$63,AP$3)&gt;0,HLOOKUP($BT717,Prisudvikling!$CC$7:$KP$63,AP$3),"")</f>
        <v/>
      </c>
      <c r="AQ717" s="113" t="str">
        <f>IF(HLOOKUP($BT717,Prisudvikling!$CC$7:$KP$63,AQ$3)&gt;0,HLOOKUP($BT717,Prisudvikling!$CC$7:$KP$63,AQ$3),"")</f>
        <v/>
      </c>
      <c r="AR717" s="113" t="str">
        <f>IF(HLOOKUP($BT717,Prisudvikling!$CC$7:$KP$63,AR$3)&gt;0,HLOOKUP($BT717,Prisudvikling!$CC$7:$KP$63,AR$3),"")</f>
        <v xml:space="preserve"> </v>
      </c>
      <c r="AS717" s="113" t="str">
        <f>IF(HLOOKUP($BT717,Prisudvikling!$CC$7:$KP$63,AS$3)&gt;0,HLOOKUP($BT717,Prisudvikling!$CC$7:$KP$63,AS$3),"")</f>
        <v/>
      </c>
      <c r="AT717" s="113" t="str">
        <f>IF(HLOOKUP($BT717,Prisudvikling!$CC$7:$KP$63,AT$3)&gt;0,HLOOKUP($BT717,Prisudvikling!$CC$7:$KP$63,AT$3),"")</f>
        <v/>
      </c>
      <c r="AU717" s="113" t="str">
        <f>IF(HLOOKUP($BT717,Prisudvikling!$CC$7:$KP$63,AU$3)&gt;0,HLOOKUP($BT717,Prisudvikling!$CC$7:$KP$63,AU$3),"")</f>
        <v xml:space="preserve"> </v>
      </c>
      <c r="AV717" s="113" t="str">
        <f>IF(HLOOKUP($BT717,Prisudvikling!$CC$7:$KP$63,AV$3)&gt;0,HLOOKUP($BT717,Prisudvikling!$CC$7:$KP$63,AV$3),"")</f>
        <v/>
      </c>
      <c r="AW717" s="113" t="str">
        <f>IF(HLOOKUP($BT717,Prisudvikling!$CC$7:$KP$63,AW$3)&gt;0,HLOOKUP($BT717,Prisudvikling!$CC$7:$KP$63,AW$3),"")</f>
        <v/>
      </c>
      <c r="AX717" s="113" t="str">
        <f>IF(HLOOKUP($BT717,Prisudvikling!$CC$7:$KP$63,AX$3)&gt;0,HLOOKUP($BT717,Prisudvikling!$CC$7:$KP$63,AX$3),"")</f>
        <v xml:space="preserve"> </v>
      </c>
      <c r="BT717">
        <f t="shared" si="35"/>
        <v>394</v>
      </c>
    </row>
    <row r="718" spans="1:72" x14ac:dyDescent="0.2">
      <c r="A718" s="82">
        <f>IF(HLOOKUP($BT718,Prisudvikling!$CC$7:$KP$63,D$3)&gt;0,YEAR(C718),0)</f>
        <v>0</v>
      </c>
      <c r="B718" s="82">
        <f>IF(HLOOKUP($BT718,Prisudvikling!$CC$7:$KP$63,D$3)&gt;0,MONTH(C718),0)</f>
        <v>0</v>
      </c>
      <c r="C718" s="65" t="str">
        <f>IF(HLOOKUP($BT718,Prisudvikling!$CC$7:$KP$63,D$3)&gt;0,HLOOKUP($BT718,Prisudvikling!$CC$7:$KP$63,C$3),"")</f>
        <v/>
      </c>
      <c r="D718" s="105" t="str">
        <f>IF(HLOOKUP($BT718,Prisudvikling!$CC$7:$KP$63,D$3)&gt;0,HLOOKUP($BT718,Prisudvikling!$CC$7:$KP$63,D$3),"")</f>
        <v/>
      </c>
      <c r="E718" s="105" t="str">
        <f>IF(HLOOKUP($BT718,Prisudvikling!$CC$7:$KP$63,E$3)&gt;0,HLOOKUP($BT718,Prisudvikling!$CC$7:$KP$63,E$3),"")</f>
        <v/>
      </c>
      <c r="F718" s="105" t="str">
        <f>IF(HLOOKUP($BT718,Prisudvikling!$CC$7:$KP$63,F$3)&gt;0,HLOOKUP($BT718,Prisudvikling!$CC$7:$KP$63,F$3),"")</f>
        <v/>
      </c>
      <c r="G718" s="105" t="str">
        <f>IF(HLOOKUP($BT718,Prisudvikling!$CC$7:$KP$63,G$3)&gt;0,HLOOKUP($BT718,Prisudvikling!$CC$7:$KP$63,G$3),"")</f>
        <v/>
      </c>
      <c r="H718" s="105" t="str">
        <f>IF(HLOOKUP($BT718,Prisudvikling!$CC$7:$KP$63,H$3)&gt;0,HLOOKUP($BT718,Prisudvikling!$CC$7:$KP$63,H$3),"")</f>
        <v/>
      </c>
      <c r="I718" s="105" t="str">
        <f>IF(HLOOKUP($BT718,Prisudvikling!$CC$7:$KP$63,I$3)&gt;0,HLOOKUP($BT718,Prisudvikling!$CC$7:$KP$63,I$3),"")</f>
        <v/>
      </c>
      <c r="J718" s="105" t="str">
        <f>IF(HLOOKUP($BT718,Prisudvikling!$CC$7:$KP$63,J$3)&gt;0,HLOOKUP($BT718,Prisudvikling!$CC$7:$KP$63,J$3),"")</f>
        <v/>
      </c>
      <c r="K718" s="105" t="str">
        <f>IF(HLOOKUP($BT718,Prisudvikling!$CC$7:$KP$63,K$3)&gt;0,HLOOKUP($BT718,Prisudvikling!$CC$7:$KP$63,K$3),"")</f>
        <v/>
      </c>
      <c r="L718" s="105" t="str">
        <f>IF(HLOOKUP($BT718,Prisudvikling!$CC$7:$KP$63,L$3)&gt;0,HLOOKUP($BT718,Prisudvikling!$CC$7:$KP$63,L$3),"")</f>
        <v/>
      </c>
      <c r="M718" s="105" t="str">
        <f>IF(HLOOKUP($BT718,Prisudvikling!$CC$7:$KP$63,M$3)&gt;0,HLOOKUP($BT718,Prisudvikling!$CC$7:$KP$63,M$3),"")</f>
        <v/>
      </c>
      <c r="N718" s="105" t="str">
        <f>IF(HLOOKUP($BT718,Prisudvikling!$CC$7:$KP$63,N$3)&gt;0,HLOOKUP($BT718,Prisudvikling!$CC$7:$KP$63,N$3),"")</f>
        <v/>
      </c>
      <c r="O718" s="105" t="str">
        <f>IF(HLOOKUP($BT718,Prisudvikling!$CC$7:$KP$63,O$3)&gt;0,HLOOKUP($BT718,Prisudvikling!$CC$7:$KP$63,O$3),"")</f>
        <v/>
      </c>
      <c r="P718" s="105" t="str">
        <f>IF(HLOOKUP($BT718,Prisudvikling!$CC$7:$KP$63,P$3)&gt;0,HLOOKUP($BT718,Prisudvikling!$CC$7:$KP$63,P$3),"")</f>
        <v/>
      </c>
      <c r="Q718" s="105" t="str">
        <f>IF(HLOOKUP($BT718,Prisudvikling!$CC$7:$KP$63,Q$3)&gt;0,HLOOKUP($BT718,Prisudvikling!$CC$7:$KP$63,Q$3),"")</f>
        <v/>
      </c>
      <c r="R718" s="105" t="str">
        <f>IF(HLOOKUP($BT718,Prisudvikling!$CC$7:$KP$63,R$3)&gt;0,HLOOKUP($BT718,Prisudvikling!$CC$7:$KP$63,R$3),"")</f>
        <v/>
      </c>
      <c r="S718" s="105" t="str">
        <f>IF(HLOOKUP($BT718,Prisudvikling!$CC$7:$KP$63,S$3)&gt;0,HLOOKUP($BT718,Prisudvikling!$CC$7:$KP$63,S$3),"")</f>
        <v/>
      </c>
      <c r="T718" s="105" t="str">
        <f>IF(HLOOKUP($BT718,Prisudvikling!$CC$7:$KP$63,T$3)&gt;0,HLOOKUP($BT718,Prisudvikling!$CC$7:$KP$63,T$3),"")</f>
        <v/>
      </c>
      <c r="U718" s="105" t="str">
        <f>IF(HLOOKUP($BT718,Prisudvikling!$CC$7:$KP$63,U$3)&gt;0,HLOOKUP($BT718,Prisudvikling!$CC$7:$KP$63,U$3),"")</f>
        <v/>
      </c>
      <c r="V718" s="105" t="str">
        <f>IF(HLOOKUP($BT718,Prisudvikling!$CC$7:$KP$63,V$3)&gt;0,HLOOKUP($BT718,Prisudvikling!$CC$7:$KP$63,V$3),"")</f>
        <v/>
      </c>
      <c r="W718" s="105" t="str">
        <f>IF(HLOOKUP($BT718,Prisudvikling!$CC$7:$KP$63,W$3)&gt;0,HLOOKUP($BT718,Prisudvikling!$CC$7:$KP$63,W$3),"")</f>
        <v/>
      </c>
      <c r="X718" s="32" t="str">
        <f>IF(HLOOKUP($BT718,Prisudvikling!$CC$7:$KP$63,X$3)&gt;0,HLOOKUP($BT718,Prisudvikling!$CC$7:$KP$63,X$3),"")</f>
        <v/>
      </c>
      <c r="Y718" s="32" t="str">
        <f>IF(HLOOKUP($BT718,Prisudvikling!$CC$7:$KP$63,Y$3)&gt;0,HLOOKUP($BT718,Prisudvikling!$CC$7:$KP$63,Y$3),"")</f>
        <v/>
      </c>
      <c r="Z718" s="32" t="str">
        <f>IF(HLOOKUP($BT718,Prisudvikling!$CC$7:$KP$63,Z$3)&gt;0,HLOOKUP($BT718,Prisudvikling!$CC$7:$KP$63,Z$3),"")</f>
        <v/>
      </c>
      <c r="AA718" s="32" t="str">
        <f>IF(HLOOKUP($BT718,Prisudvikling!$CC$7:$KP$63,AA$3)&gt;0,HLOOKUP($BT718,Prisudvikling!$CC$7:$KP$63,AA$3),"")</f>
        <v/>
      </c>
      <c r="AB718" s="32" t="str">
        <f>IF(HLOOKUP($BT718,Prisudvikling!$CC$7:$KP$63,AB$3)&gt;0,HLOOKUP($BT718,Prisudvikling!$CC$7:$KP$63,AB$3),"")</f>
        <v/>
      </c>
      <c r="AC718" s="32" t="str">
        <f>IF(HLOOKUP($BT718,Prisudvikling!$CC$7:$KP$63,AC$3)&gt;0,HLOOKUP($BT718,Prisudvikling!$CC$7:$KP$63,AC$3),"")</f>
        <v/>
      </c>
      <c r="AD718" s="32" t="str">
        <f>IF(HLOOKUP($BT718,Prisudvikling!$CC$7:$KP$63,AD$3)&gt;0,HLOOKUP($BT718,Prisudvikling!$CC$7:$KP$63,AD$3),"")</f>
        <v/>
      </c>
      <c r="AE718" s="32" t="str">
        <f>IF(HLOOKUP($BT718,Prisudvikling!$CC$7:$KP$63,AE$3)&gt;0,HLOOKUP($BT718,Prisudvikling!$CC$7:$KP$63,AE$3),"")</f>
        <v/>
      </c>
      <c r="AF718" s="32" t="str">
        <f>IF(HLOOKUP($BT718,Prisudvikling!$CC$7:$KP$63,AF$3)&gt;0,HLOOKUP($BT718,Prisudvikling!$CC$7:$KP$63,AF$3),"")</f>
        <v xml:space="preserve"> </v>
      </c>
      <c r="AG718" s="32" t="str">
        <f>IF(HLOOKUP($BT718,Prisudvikling!$CC$7:$KP$63,AG$3)&gt;0,HLOOKUP($BT718,Prisudvikling!$CC$7:$KP$63,AG$3),"")</f>
        <v xml:space="preserve"> </v>
      </c>
      <c r="AH718" s="32" t="str">
        <f>IF(HLOOKUP($BT718,Prisudvikling!$CC$7:$KP$63,AH$3)&gt;0,HLOOKUP($BT718,Prisudvikling!$CC$7:$KP$63,AH$3),"")</f>
        <v xml:space="preserve"> </v>
      </c>
      <c r="AI718" s="32" t="str">
        <f>IF(HLOOKUP($BT718,Prisudvikling!$CC$7:$KP$63,AI$3)&gt;0,HLOOKUP($BT718,Prisudvikling!$CC$7:$KP$63,AI$3),"")</f>
        <v xml:space="preserve"> </v>
      </c>
      <c r="AJ718" s="32" t="str">
        <f>IF(HLOOKUP($BT718,Prisudvikling!$CC$7:$KP$63,AJ$3)&gt;0,HLOOKUP($BT718,Prisudvikling!$CC$7:$KP$63,AJ$3),"")</f>
        <v xml:space="preserve"> </v>
      </c>
      <c r="AK718" s="32" t="str">
        <f>IF(HLOOKUP($BT718,Prisudvikling!$CC$7:$KP$63,AK$3)&gt;0,HLOOKUP($BT718,Prisudvikling!$CC$7:$KP$63,AK$3),"")</f>
        <v xml:space="preserve"> </v>
      </c>
      <c r="AL718" s="32" t="str">
        <f>IF(HLOOKUP($BT718,Prisudvikling!$CC$7:$KP$63,AL$3)&gt;0,HLOOKUP($BT718,Prisudvikling!$CC$7:$KP$63,AL$3),"")</f>
        <v/>
      </c>
      <c r="AM718" s="32" t="str">
        <f>IF(HLOOKUP($BT718,Prisudvikling!$CC$7:$KP$63,AM$3)&gt;0,HLOOKUP($BT718,Prisudvikling!$CC$7:$KP$63,AM$3),"")</f>
        <v/>
      </c>
      <c r="AN718" s="113" t="str">
        <f>IF(HLOOKUP($BT718,Prisudvikling!$CC$7:$KP$63,AN$3)&gt;0,HLOOKUP($BT718,Prisudvikling!$CC$7:$KP$63,AN$3),"")</f>
        <v/>
      </c>
      <c r="AO718" s="113" t="str">
        <f>IF(HLOOKUP($BT718,Prisudvikling!$CC$7:$KP$63,AO$3)&gt;0,HLOOKUP($BT718,Prisudvikling!$CC$7:$KP$63,AO$3),"")</f>
        <v xml:space="preserve"> </v>
      </c>
      <c r="AP718" s="113" t="str">
        <f>IF(HLOOKUP($BT718,Prisudvikling!$CC$7:$KP$63,AP$3)&gt;0,HLOOKUP($BT718,Prisudvikling!$CC$7:$KP$63,AP$3),"")</f>
        <v/>
      </c>
      <c r="AQ718" s="113" t="str">
        <f>IF(HLOOKUP($BT718,Prisudvikling!$CC$7:$KP$63,AQ$3)&gt;0,HLOOKUP($BT718,Prisudvikling!$CC$7:$KP$63,AQ$3),"")</f>
        <v/>
      </c>
      <c r="AR718" s="113" t="str">
        <f>IF(HLOOKUP($BT718,Prisudvikling!$CC$7:$KP$63,AR$3)&gt;0,HLOOKUP($BT718,Prisudvikling!$CC$7:$KP$63,AR$3),"")</f>
        <v xml:space="preserve"> </v>
      </c>
      <c r="AS718" s="113" t="str">
        <f>IF(HLOOKUP($BT718,Prisudvikling!$CC$7:$KP$63,AS$3)&gt;0,HLOOKUP($BT718,Prisudvikling!$CC$7:$KP$63,AS$3),"")</f>
        <v/>
      </c>
      <c r="AT718" s="113" t="str">
        <f>IF(HLOOKUP($BT718,Prisudvikling!$CC$7:$KP$63,AT$3)&gt;0,HLOOKUP($BT718,Prisudvikling!$CC$7:$KP$63,AT$3),"")</f>
        <v/>
      </c>
      <c r="AU718" s="113" t="str">
        <f>IF(HLOOKUP($BT718,Prisudvikling!$CC$7:$KP$63,AU$3)&gt;0,HLOOKUP($BT718,Prisudvikling!$CC$7:$KP$63,AU$3),"")</f>
        <v xml:space="preserve"> </v>
      </c>
      <c r="AV718" s="113" t="str">
        <f>IF(HLOOKUP($BT718,Prisudvikling!$CC$7:$KP$63,AV$3)&gt;0,HLOOKUP($BT718,Prisudvikling!$CC$7:$KP$63,AV$3),"")</f>
        <v/>
      </c>
      <c r="AW718" s="113" t="str">
        <f>IF(HLOOKUP($BT718,Prisudvikling!$CC$7:$KP$63,AW$3)&gt;0,HLOOKUP($BT718,Prisudvikling!$CC$7:$KP$63,AW$3),"")</f>
        <v/>
      </c>
      <c r="AX718" s="113" t="str">
        <f>IF(HLOOKUP($BT718,Prisudvikling!$CC$7:$KP$63,AX$3)&gt;0,HLOOKUP($BT718,Prisudvikling!$CC$7:$KP$63,AX$3),"")</f>
        <v xml:space="preserve"> </v>
      </c>
      <c r="BT718">
        <f t="shared" si="35"/>
        <v>395</v>
      </c>
    </row>
    <row r="719" spans="1:72" x14ac:dyDescent="0.2">
      <c r="A719" s="82">
        <f>IF(HLOOKUP($BT719,Prisudvikling!$CC$7:$KP$63,D$3)&gt;0,YEAR(C719),0)</f>
        <v>0</v>
      </c>
      <c r="B719" s="82">
        <f>IF(HLOOKUP($BT719,Prisudvikling!$CC$7:$KP$63,D$3)&gt;0,MONTH(C719),0)</f>
        <v>0</v>
      </c>
      <c r="C719" s="65" t="str">
        <f>IF(HLOOKUP($BT719,Prisudvikling!$CC$7:$KP$63,D$3)&gt;0,HLOOKUP($BT719,Prisudvikling!$CC$7:$KP$63,C$3),"")</f>
        <v/>
      </c>
      <c r="D719" s="105" t="str">
        <f>IF(HLOOKUP($BT719,Prisudvikling!$CC$7:$KP$63,D$3)&gt;0,HLOOKUP($BT719,Prisudvikling!$CC$7:$KP$63,D$3),"")</f>
        <v/>
      </c>
      <c r="E719" s="105" t="str">
        <f>IF(HLOOKUP($BT719,Prisudvikling!$CC$7:$KP$63,E$3)&gt;0,HLOOKUP($BT719,Prisudvikling!$CC$7:$KP$63,E$3),"")</f>
        <v/>
      </c>
      <c r="F719" s="105" t="str">
        <f>IF(HLOOKUP($BT719,Prisudvikling!$CC$7:$KP$63,F$3)&gt;0,HLOOKUP($BT719,Prisudvikling!$CC$7:$KP$63,F$3),"")</f>
        <v/>
      </c>
      <c r="G719" s="105" t="str">
        <f>IF(HLOOKUP($BT719,Prisudvikling!$CC$7:$KP$63,G$3)&gt;0,HLOOKUP($BT719,Prisudvikling!$CC$7:$KP$63,G$3),"")</f>
        <v/>
      </c>
      <c r="H719" s="105" t="str">
        <f>IF(HLOOKUP($BT719,Prisudvikling!$CC$7:$KP$63,H$3)&gt;0,HLOOKUP($BT719,Prisudvikling!$CC$7:$KP$63,H$3),"")</f>
        <v/>
      </c>
      <c r="I719" s="105" t="str">
        <f>IF(HLOOKUP($BT719,Prisudvikling!$CC$7:$KP$63,I$3)&gt;0,HLOOKUP($BT719,Prisudvikling!$CC$7:$KP$63,I$3),"")</f>
        <v/>
      </c>
      <c r="J719" s="105" t="str">
        <f>IF(HLOOKUP($BT719,Prisudvikling!$CC$7:$KP$63,J$3)&gt;0,HLOOKUP($BT719,Prisudvikling!$CC$7:$KP$63,J$3),"")</f>
        <v/>
      </c>
      <c r="K719" s="105" t="str">
        <f>IF(HLOOKUP($BT719,Prisudvikling!$CC$7:$KP$63,K$3)&gt;0,HLOOKUP($BT719,Prisudvikling!$CC$7:$KP$63,K$3),"")</f>
        <v/>
      </c>
      <c r="L719" s="105" t="str">
        <f>IF(HLOOKUP($BT719,Prisudvikling!$CC$7:$KP$63,L$3)&gt;0,HLOOKUP($BT719,Prisudvikling!$CC$7:$KP$63,L$3),"")</f>
        <v/>
      </c>
      <c r="M719" s="105" t="str">
        <f>IF(HLOOKUP($BT719,Prisudvikling!$CC$7:$KP$63,M$3)&gt;0,HLOOKUP($BT719,Prisudvikling!$CC$7:$KP$63,M$3),"")</f>
        <v/>
      </c>
      <c r="N719" s="105" t="str">
        <f>IF(HLOOKUP($BT719,Prisudvikling!$CC$7:$KP$63,N$3)&gt;0,HLOOKUP($BT719,Prisudvikling!$CC$7:$KP$63,N$3),"")</f>
        <v/>
      </c>
      <c r="O719" s="105" t="str">
        <f>IF(HLOOKUP($BT719,Prisudvikling!$CC$7:$KP$63,O$3)&gt;0,HLOOKUP($BT719,Prisudvikling!$CC$7:$KP$63,O$3),"")</f>
        <v/>
      </c>
      <c r="P719" s="105" t="str">
        <f>IF(HLOOKUP($BT719,Prisudvikling!$CC$7:$KP$63,P$3)&gt;0,HLOOKUP($BT719,Prisudvikling!$CC$7:$KP$63,P$3),"")</f>
        <v/>
      </c>
      <c r="Q719" s="105" t="str">
        <f>IF(HLOOKUP($BT719,Prisudvikling!$CC$7:$KP$63,Q$3)&gt;0,HLOOKUP($BT719,Prisudvikling!$CC$7:$KP$63,Q$3),"")</f>
        <v/>
      </c>
      <c r="R719" s="105" t="str">
        <f>IF(HLOOKUP($BT719,Prisudvikling!$CC$7:$KP$63,R$3)&gt;0,HLOOKUP($BT719,Prisudvikling!$CC$7:$KP$63,R$3),"")</f>
        <v/>
      </c>
      <c r="S719" s="105" t="str">
        <f>IF(HLOOKUP($BT719,Prisudvikling!$CC$7:$KP$63,S$3)&gt;0,HLOOKUP($BT719,Prisudvikling!$CC$7:$KP$63,S$3),"")</f>
        <v/>
      </c>
      <c r="T719" s="105" t="str">
        <f>IF(HLOOKUP($BT719,Prisudvikling!$CC$7:$KP$63,T$3)&gt;0,HLOOKUP($BT719,Prisudvikling!$CC$7:$KP$63,T$3),"")</f>
        <v/>
      </c>
      <c r="U719" s="105" t="str">
        <f>IF(HLOOKUP($BT719,Prisudvikling!$CC$7:$KP$63,U$3)&gt;0,HLOOKUP($BT719,Prisudvikling!$CC$7:$KP$63,U$3),"")</f>
        <v/>
      </c>
      <c r="V719" s="105" t="str">
        <f>IF(HLOOKUP($BT719,Prisudvikling!$CC$7:$KP$63,V$3)&gt;0,HLOOKUP($BT719,Prisudvikling!$CC$7:$KP$63,V$3),"")</f>
        <v/>
      </c>
      <c r="W719" s="105" t="str">
        <f>IF(HLOOKUP($BT719,Prisudvikling!$CC$7:$KP$63,W$3)&gt;0,HLOOKUP($BT719,Prisudvikling!$CC$7:$KP$63,W$3),"")</f>
        <v/>
      </c>
      <c r="X719" s="32" t="str">
        <f>IF(HLOOKUP($BT719,Prisudvikling!$CC$7:$KP$63,X$3)&gt;0,HLOOKUP($BT719,Prisudvikling!$CC$7:$KP$63,X$3),"")</f>
        <v/>
      </c>
      <c r="Y719" s="32" t="str">
        <f>IF(HLOOKUP($BT719,Prisudvikling!$CC$7:$KP$63,Y$3)&gt;0,HLOOKUP($BT719,Prisudvikling!$CC$7:$KP$63,Y$3),"")</f>
        <v/>
      </c>
      <c r="Z719" s="32" t="str">
        <f>IF(HLOOKUP($BT719,Prisudvikling!$CC$7:$KP$63,Z$3)&gt;0,HLOOKUP($BT719,Prisudvikling!$CC$7:$KP$63,Z$3),"")</f>
        <v/>
      </c>
      <c r="AA719" s="32" t="str">
        <f>IF(HLOOKUP($BT719,Prisudvikling!$CC$7:$KP$63,AA$3)&gt;0,HLOOKUP($BT719,Prisudvikling!$CC$7:$KP$63,AA$3),"")</f>
        <v/>
      </c>
      <c r="AB719" s="32" t="str">
        <f>IF(HLOOKUP($BT719,Prisudvikling!$CC$7:$KP$63,AB$3)&gt;0,HLOOKUP($BT719,Prisudvikling!$CC$7:$KP$63,AB$3),"")</f>
        <v/>
      </c>
      <c r="AC719" s="32" t="str">
        <f>IF(HLOOKUP($BT719,Prisudvikling!$CC$7:$KP$63,AC$3)&gt;0,HLOOKUP($BT719,Prisudvikling!$CC$7:$KP$63,AC$3),"")</f>
        <v/>
      </c>
      <c r="AD719" s="32" t="str">
        <f>IF(HLOOKUP($BT719,Prisudvikling!$CC$7:$KP$63,AD$3)&gt;0,HLOOKUP($BT719,Prisudvikling!$CC$7:$KP$63,AD$3),"")</f>
        <v/>
      </c>
      <c r="AE719" s="32" t="str">
        <f>IF(HLOOKUP($BT719,Prisudvikling!$CC$7:$KP$63,AE$3)&gt;0,HLOOKUP($BT719,Prisudvikling!$CC$7:$KP$63,AE$3),"")</f>
        <v/>
      </c>
      <c r="AF719" s="32" t="str">
        <f>IF(HLOOKUP($BT719,Prisudvikling!$CC$7:$KP$63,AF$3)&gt;0,HLOOKUP($BT719,Prisudvikling!$CC$7:$KP$63,AF$3),"")</f>
        <v xml:space="preserve"> </v>
      </c>
      <c r="AG719" s="32" t="str">
        <f>IF(HLOOKUP($BT719,Prisudvikling!$CC$7:$KP$63,AG$3)&gt;0,HLOOKUP($BT719,Prisudvikling!$CC$7:$KP$63,AG$3),"")</f>
        <v xml:space="preserve"> </v>
      </c>
      <c r="AH719" s="32" t="str">
        <f>IF(HLOOKUP($BT719,Prisudvikling!$CC$7:$KP$63,AH$3)&gt;0,HLOOKUP($BT719,Prisudvikling!$CC$7:$KP$63,AH$3),"")</f>
        <v xml:space="preserve"> </v>
      </c>
      <c r="AI719" s="32" t="str">
        <f>IF(HLOOKUP($BT719,Prisudvikling!$CC$7:$KP$63,AI$3)&gt;0,HLOOKUP($BT719,Prisudvikling!$CC$7:$KP$63,AI$3),"")</f>
        <v xml:space="preserve"> </v>
      </c>
      <c r="AJ719" s="32" t="str">
        <f>IF(HLOOKUP($BT719,Prisudvikling!$CC$7:$KP$63,AJ$3)&gt;0,HLOOKUP($BT719,Prisudvikling!$CC$7:$KP$63,AJ$3),"")</f>
        <v xml:space="preserve"> </v>
      </c>
      <c r="AK719" s="32" t="str">
        <f>IF(HLOOKUP($BT719,Prisudvikling!$CC$7:$KP$63,AK$3)&gt;0,HLOOKUP($BT719,Prisudvikling!$CC$7:$KP$63,AK$3),"")</f>
        <v xml:space="preserve"> </v>
      </c>
      <c r="AL719" s="32" t="str">
        <f>IF(HLOOKUP($BT719,Prisudvikling!$CC$7:$KP$63,AL$3)&gt;0,HLOOKUP($BT719,Prisudvikling!$CC$7:$KP$63,AL$3),"")</f>
        <v/>
      </c>
      <c r="AM719" s="32" t="str">
        <f>IF(HLOOKUP($BT719,Prisudvikling!$CC$7:$KP$63,AM$3)&gt;0,HLOOKUP($BT719,Prisudvikling!$CC$7:$KP$63,AM$3),"")</f>
        <v/>
      </c>
      <c r="AN719" s="113" t="str">
        <f>IF(HLOOKUP($BT719,Prisudvikling!$CC$7:$KP$63,AN$3)&gt;0,HLOOKUP($BT719,Prisudvikling!$CC$7:$KP$63,AN$3),"")</f>
        <v/>
      </c>
      <c r="AO719" s="113" t="str">
        <f>IF(HLOOKUP($BT719,Prisudvikling!$CC$7:$KP$63,AO$3)&gt;0,HLOOKUP($BT719,Prisudvikling!$CC$7:$KP$63,AO$3),"")</f>
        <v xml:space="preserve"> </v>
      </c>
      <c r="AP719" s="113" t="str">
        <f>IF(HLOOKUP($BT719,Prisudvikling!$CC$7:$KP$63,AP$3)&gt;0,HLOOKUP($BT719,Prisudvikling!$CC$7:$KP$63,AP$3),"")</f>
        <v/>
      </c>
      <c r="AQ719" s="113" t="str">
        <f>IF(HLOOKUP($BT719,Prisudvikling!$CC$7:$KP$63,AQ$3)&gt;0,HLOOKUP($BT719,Prisudvikling!$CC$7:$KP$63,AQ$3),"")</f>
        <v/>
      </c>
      <c r="AR719" s="113" t="str">
        <f>IF(HLOOKUP($BT719,Prisudvikling!$CC$7:$KP$63,AR$3)&gt;0,HLOOKUP($BT719,Prisudvikling!$CC$7:$KP$63,AR$3),"")</f>
        <v xml:space="preserve"> </v>
      </c>
      <c r="AS719" s="113" t="str">
        <f>IF(HLOOKUP($BT719,Prisudvikling!$CC$7:$KP$63,AS$3)&gt;0,HLOOKUP($BT719,Prisudvikling!$CC$7:$KP$63,AS$3),"")</f>
        <v/>
      </c>
      <c r="AT719" s="113" t="str">
        <f>IF(HLOOKUP($BT719,Prisudvikling!$CC$7:$KP$63,AT$3)&gt;0,HLOOKUP($BT719,Prisudvikling!$CC$7:$KP$63,AT$3),"")</f>
        <v/>
      </c>
      <c r="AU719" s="113" t="str">
        <f>IF(HLOOKUP($BT719,Prisudvikling!$CC$7:$KP$63,AU$3)&gt;0,HLOOKUP($BT719,Prisudvikling!$CC$7:$KP$63,AU$3),"")</f>
        <v xml:space="preserve"> </v>
      </c>
      <c r="AV719" s="113" t="str">
        <f>IF(HLOOKUP($BT719,Prisudvikling!$CC$7:$KP$63,AV$3)&gt;0,HLOOKUP($BT719,Prisudvikling!$CC$7:$KP$63,AV$3),"")</f>
        <v/>
      </c>
      <c r="AW719" s="113" t="str">
        <f>IF(HLOOKUP($BT719,Prisudvikling!$CC$7:$KP$63,AW$3)&gt;0,HLOOKUP($BT719,Prisudvikling!$CC$7:$KP$63,AW$3),"")</f>
        <v/>
      </c>
      <c r="AX719" s="113" t="str">
        <f>IF(HLOOKUP($BT719,Prisudvikling!$CC$7:$KP$63,AX$3)&gt;0,HLOOKUP($BT719,Prisudvikling!$CC$7:$KP$63,AX$3),"")</f>
        <v xml:space="preserve"> </v>
      </c>
      <c r="BT719">
        <f t="shared" si="35"/>
        <v>396</v>
      </c>
    </row>
    <row r="720" spans="1:72" x14ac:dyDescent="0.2">
      <c r="A720" s="82">
        <f>IF(HLOOKUP($BT720,Prisudvikling!$CC$7:$KP$63,D$3)&gt;0,YEAR(C720),0)</f>
        <v>0</v>
      </c>
      <c r="B720" s="82">
        <f>IF(HLOOKUP($BT720,Prisudvikling!$CC$7:$KP$63,D$3)&gt;0,MONTH(C720),0)</f>
        <v>0</v>
      </c>
      <c r="C720" s="65" t="str">
        <f>IF(HLOOKUP($BT720,Prisudvikling!$CC$7:$KP$63,D$3)&gt;0,HLOOKUP($BT720,Prisudvikling!$CC$7:$KP$63,C$3),"")</f>
        <v/>
      </c>
      <c r="D720" s="105" t="str">
        <f>IF(HLOOKUP($BT720,Prisudvikling!$CC$7:$KP$63,D$3)&gt;0,HLOOKUP($BT720,Prisudvikling!$CC$7:$KP$63,D$3),"")</f>
        <v/>
      </c>
      <c r="E720" s="105" t="str">
        <f>IF(HLOOKUP($BT720,Prisudvikling!$CC$7:$KP$63,E$3)&gt;0,HLOOKUP($BT720,Prisudvikling!$CC$7:$KP$63,E$3),"")</f>
        <v/>
      </c>
      <c r="F720" s="105" t="str">
        <f>IF(HLOOKUP($BT720,Prisudvikling!$CC$7:$KP$63,F$3)&gt;0,HLOOKUP($BT720,Prisudvikling!$CC$7:$KP$63,F$3),"")</f>
        <v/>
      </c>
      <c r="G720" s="105" t="str">
        <f>IF(HLOOKUP($BT720,Prisudvikling!$CC$7:$KP$63,G$3)&gt;0,HLOOKUP($BT720,Prisudvikling!$CC$7:$KP$63,G$3),"")</f>
        <v/>
      </c>
      <c r="H720" s="105" t="str">
        <f>IF(HLOOKUP($BT720,Prisudvikling!$CC$7:$KP$63,H$3)&gt;0,HLOOKUP($BT720,Prisudvikling!$CC$7:$KP$63,H$3),"")</f>
        <v/>
      </c>
      <c r="I720" s="105" t="str">
        <f>IF(HLOOKUP($BT720,Prisudvikling!$CC$7:$KP$63,I$3)&gt;0,HLOOKUP($BT720,Prisudvikling!$CC$7:$KP$63,I$3),"")</f>
        <v/>
      </c>
      <c r="J720" s="105" t="str">
        <f>IF(HLOOKUP($BT720,Prisudvikling!$CC$7:$KP$63,J$3)&gt;0,HLOOKUP($BT720,Prisudvikling!$CC$7:$KP$63,J$3),"")</f>
        <v/>
      </c>
      <c r="K720" s="105" t="str">
        <f>IF(HLOOKUP($BT720,Prisudvikling!$CC$7:$KP$63,K$3)&gt;0,HLOOKUP($BT720,Prisudvikling!$CC$7:$KP$63,K$3),"")</f>
        <v/>
      </c>
      <c r="L720" s="105" t="str">
        <f>IF(HLOOKUP($BT720,Prisudvikling!$CC$7:$KP$63,L$3)&gt;0,HLOOKUP($BT720,Prisudvikling!$CC$7:$KP$63,L$3),"")</f>
        <v/>
      </c>
      <c r="M720" s="105" t="str">
        <f>IF(HLOOKUP($BT720,Prisudvikling!$CC$7:$KP$63,M$3)&gt;0,HLOOKUP($BT720,Prisudvikling!$CC$7:$KP$63,M$3),"")</f>
        <v/>
      </c>
      <c r="N720" s="105" t="str">
        <f>IF(HLOOKUP($BT720,Prisudvikling!$CC$7:$KP$63,N$3)&gt;0,HLOOKUP($BT720,Prisudvikling!$CC$7:$KP$63,N$3),"")</f>
        <v/>
      </c>
      <c r="O720" s="105" t="str">
        <f>IF(HLOOKUP($BT720,Prisudvikling!$CC$7:$KP$63,O$3)&gt;0,HLOOKUP($BT720,Prisudvikling!$CC$7:$KP$63,O$3),"")</f>
        <v/>
      </c>
      <c r="P720" s="105" t="str">
        <f>IF(HLOOKUP($BT720,Prisudvikling!$CC$7:$KP$63,P$3)&gt;0,HLOOKUP($BT720,Prisudvikling!$CC$7:$KP$63,P$3),"")</f>
        <v/>
      </c>
      <c r="Q720" s="105" t="str">
        <f>IF(HLOOKUP($BT720,Prisudvikling!$CC$7:$KP$63,Q$3)&gt;0,HLOOKUP($BT720,Prisudvikling!$CC$7:$KP$63,Q$3),"")</f>
        <v/>
      </c>
      <c r="R720" s="105" t="str">
        <f>IF(HLOOKUP($BT720,Prisudvikling!$CC$7:$KP$63,R$3)&gt;0,HLOOKUP($BT720,Prisudvikling!$CC$7:$KP$63,R$3),"")</f>
        <v/>
      </c>
      <c r="S720" s="105" t="str">
        <f>IF(HLOOKUP($BT720,Prisudvikling!$CC$7:$KP$63,S$3)&gt;0,HLOOKUP($BT720,Prisudvikling!$CC$7:$KP$63,S$3),"")</f>
        <v/>
      </c>
      <c r="T720" s="105" t="str">
        <f>IF(HLOOKUP($BT720,Prisudvikling!$CC$7:$KP$63,T$3)&gt;0,HLOOKUP($BT720,Prisudvikling!$CC$7:$KP$63,T$3),"")</f>
        <v/>
      </c>
      <c r="U720" s="105" t="str">
        <f>IF(HLOOKUP($BT720,Prisudvikling!$CC$7:$KP$63,U$3)&gt;0,HLOOKUP($BT720,Prisudvikling!$CC$7:$KP$63,U$3),"")</f>
        <v/>
      </c>
      <c r="V720" s="105" t="str">
        <f>IF(HLOOKUP($BT720,Prisudvikling!$CC$7:$KP$63,V$3)&gt;0,HLOOKUP($BT720,Prisudvikling!$CC$7:$KP$63,V$3),"")</f>
        <v/>
      </c>
      <c r="W720" s="105" t="str">
        <f>IF(HLOOKUP($BT720,Prisudvikling!$CC$7:$KP$63,W$3)&gt;0,HLOOKUP($BT720,Prisudvikling!$CC$7:$KP$63,W$3),"")</f>
        <v/>
      </c>
      <c r="X720" s="32" t="str">
        <f>IF(HLOOKUP($BT720,Prisudvikling!$CC$7:$KP$63,X$3)&gt;0,HLOOKUP($BT720,Prisudvikling!$CC$7:$KP$63,X$3),"")</f>
        <v/>
      </c>
      <c r="Y720" s="32" t="str">
        <f>IF(HLOOKUP($BT720,Prisudvikling!$CC$7:$KP$63,Y$3)&gt;0,HLOOKUP($BT720,Prisudvikling!$CC$7:$KP$63,Y$3),"")</f>
        <v/>
      </c>
      <c r="Z720" s="32" t="str">
        <f>IF(HLOOKUP($BT720,Prisudvikling!$CC$7:$KP$63,Z$3)&gt;0,HLOOKUP($BT720,Prisudvikling!$CC$7:$KP$63,Z$3),"")</f>
        <v/>
      </c>
      <c r="AA720" s="32" t="str">
        <f>IF(HLOOKUP($BT720,Prisudvikling!$CC$7:$KP$63,AA$3)&gt;0,HLOOKUP($BT720,Prisudvikling!$CC$7:$KP$63,AA$3),"")</f>
        <v/>
      </c>
      <c r="AB720" s="32" t="str">
        <f>IF(HLOOKUP($BT720,Prisudvikling!$CC$7:$KP$63,AB$3)&gt;0,HLOOKUP($BT720,Prisudvikling!$CC$7:$KP$63,AB$3),"")</f>
        <v/>
      </c>
      <c r="AC720" s="32" t="str">
        <f>IF(HLOOKUP($BT720,Prisudvikling!$CC$7:$KP$63,AC$3)&gt;0,HLOOKUP($BT720,Prisudvikling!$CC$7:$KP$63,AC$3),"")</f>
        <v/>
      </c>
      <c r="AD720" s="32" t="str">
        <f>IF(HLOOKUP($BT720,Prisudvikling!$CC$7:$KP$63,AD$3)&gt;0,HLOOKUP($BT720,Prisudvikling!$CC$7:$KP$63,AD$3),"")</f>
        <v/>
      </c>
      <c r="AE720" s="32" t="str">
        <f>IF(HLOOKUP($BT720,Prisudvikling!$CC$7:$KP$63,AE$3)&gt;0,HLOOKUP($BT720,Prisudvikling!$CC$7:$KP$63,AE$3),"")</f>
        <v/>
      </c>
      <c r="AF720" s="32" t="str">
        <f>IF(HLOOKUP($BT720,Prisudvikling!$CC$7:$KP$63,AF$3)&gt;0,HLOOKUP($BT720,Prisudvikling!$CC$7:$KP$63,AF$3),"")</f>
        <v xml:space="preserve"> </v>
      </c>
      <c r="AG720" s="32" t="str">
        <f>IF(HLOOKUP($BT720,Prisudvikling!$CC$7:$KP$63,AG$3)&gt;0,HLOOKUP($BT720,Prisudvikling!$CC$7:$KP$63,AG$3),"")</f>
        <v xml:space="preserve"> </v>
      </c>
      <c r="AH720" s="32" t="str">
        <f>IF(HLOOKUP($BT720,Prisudvikling!$CC$7:$KP$63,AH$3)&gt;0,HLOOKUP($BT720,Prisudvikling!$CC$7:$KP$63,AH$3),"")</f>
        <v xml:space="preserve"> </v>
      </c>
      <c r="AI720" s="32" t="str">
        <f>IF(HLOOKUP($BT720,Prisudvikling!$CC$7:$KP$63,AI$3)&gt;0,HLOOKUP($BT720,Prisudvikling!$CC$7:$KP$63,AI$3),"")</f>
        <v xml:space="preserve"> </v>
      </c>
      <c r="AJ720" s="32" t="str">
        <f>IF(HLOOKUP($BT720,Prisudvikling!$CC$7:$KP$63,AJ$3)&gt;0,HLOOKUP($BT720,Prisudvikling!$CC$7:$KP$63,AJ$3),"")</f>
        <v xml:space="preserve"> </v>
      </c>
      <c r="AK720" s="32" t="str">
        <f>IF(HLOOKUP($BT720,Prisudvikling!$CC$7:$KP$63,AK$3)&gt;0,HLOOKUP($BT720,Prisudvikling!$CC$7:$KP$63,AK$3),"")</f>
        <v xml:space="preserve"> </v>
      </c>
      <c r="AL720" s="32" t="str">
        <f>IF(HLOOKUP($BT720,Prisudvikling!$CC$7:$KP$63,AL$3)&gt;0,HLOOKUP($BT720,Prisudvikling!$CC$7:$KP$63,AL$3),"")</f>
        <v/>
      </c>
      <c r="AM720" s="32" t="str">
        <f>IF(HLOOKUP($BT720,Prisudvikling!$CC$7:$KP$63,AM$3)&gt;0,HLOOKUP($BT720,Prisudvikling!$CC$7:$KP$63,AM$3),"")</f>
        <v/>
      </c>
      <c r="AN720" s="113" t="str">
        <f>IF(HLOOKUP($BT720,Prisudvikling!$CC$7:$KP$63,AN$3)&gt;0,HLOOKUP($BT720,Prisudvikling!$CC$7:$KP$63,AN$3),"")</f>
        <v/>
      </c>
      <c r="AO720" s="113" t="str">
        <f>IF(HLOOKUP($BT720,Prisudvikling!$CC$7:$KP$63,AO$3)&gt;0,HLOOKUP($BT720,Prisudvikling!$CC$7:$KP$63,AO$3),"")</f>
        <v xml:space="preserve"> </v>
      </c>
      <c r="AP720" s="113" t="str">
        <f>IF(HLOOKUP($BT720,Prisudvikling!$CC$7:$KP$63,AP$3)&gt;0,HLOOKUP($BT720,Prisudvikling!$CC$7:$KP$63,AP$3),"")</f>
        <v/>
      </c>
      <c r="AQ720" s="113" t="str">
        <f>IF(HLOOKUP($BT720,Prisudvikling!$CC$7:$KP$63,AQ$3)&gt;0,HLOOKUP($BT720,Prisudvikling!$CC$7:$KP$63,AQ$3),"")</f>
        <v/>
      </c>
      <c r="AR720" s="113" t="str">
        <f>IF(HLOOKUP($BT720,Prisudvikling!$CC$7:$KP$63,AR$3)&gt;0,HLOOKUP($BT720,Prisudvikling!$CC$7:$KP$63,AR$3),"")</f>
        <v xml:space="preserve"> </v>
      </c>
      <c r="AS720" s="113" t="str">
        <f>IF(HLOOKUP($BT720,Prisudvikling!$CC$7:$KP$63,AS$3)&gt;0,HLOOKUP($BT720,Prisudvikling!$CC$7:$KP$63,AS$3),"")</f>
        <v/>
      </c>
      <c r="AT720" s="113" t="str">
        <f>IF(HLOOKUP($BT720,Prisudvikling!$CC$7:$KP$63,AT$3)&gt;0,HLOOKUP($BT720,Prisudvikling!$CC$7:$KP$63,AT$3),"")</f>
        <v/>
      </c>
      <c r="AU720" s="113" t="str">
        <f>IF(HLOOKUP($BT720,Prisudvikling!$CC$7:$KP$63,AU$3)&gt;0,HLOOKUP($BT720,Prisudvikling!$CC$7:$KP$63,AU$3),"")</f>
        <v xml:space="preserve"> </v>
      </c>
      <c r="AV720" s="113" t="str">
        <f>IF(HLOOKUP($BT720,Prisudvikling!$CC$7:$KP$63,AV$3)&gt;0,HLOOKUP($BT720,Prisudvikling!$CC$7:$KP$63,AV$3),"")</f>
        <v/>
      </c>
      <c r="AW720" s="113" t="str">
        <f>IF(HLOOKUP($BT720,Prisudvikling!$CC$7:$KP$63,AW$3)&gt;0,HLOOKUP($BT720,Prisudvikling!$CC$7:$KP$63,AW$3),"")</f>
        <v/>
      </c>
      <c r="AX720" s="113" t="str">
        <f>IF(HLOOKUP($BT720,Prisudvikling!$CC$7:$KP$63,AX$3)&gt;0,HLOOKUP($BT720,Prisudvikling!$CC$7:$KP$63,AX$3),"")</f>
        <v xml:space="preserve"> </v>
      </c>
      <c r="BT720">
        <f t="shared" si="35"/>
        <v>397</v>
      </c>
    </row>
    <row r="721" spans="1:72" x14ac:dyDescent="0.2">
      <c r="A721" s="82">
        <f>IF(HLOOKUP($BT721,Prisudvikling!$CC$7:$KP$63,D$3)&gt;0,YEAR(C721),0)</f>
        <v>0</v>
      </c>
      <c r="B721" s="82">
        <f>IF(HLOOKUP($BT721,Prisudvikling!$CC$7:$KP$63,D$3)&gt;0,MONTH(C721),0)</f>
        <v>0</v>
      </c>
      <c r="C721" s="65" t="str">
        <f>IF(HLOOKUP($BT721,Prisudvikling!$CC$7:$KP$63,D$3)&gt;0,HLOOKUP($BT721,Prisudvikling!$CC$7:$KP$63,C$3),"")</f>
        <v/>
      </c>
      <c r="D721" s="105" t="str">
        <f>IF(HLOOKUP($BT721,Prisudvikling!$CC$7:$KP$63,D$3)&gt;0,HLOOKUP($BT721,Prisudvikling!$CC$7:$KP$63,D$3),"")</f>
        <v/>
      </c>
      <c r="E721" s="105" t="str">
        <f>IF(HLOOKUP($BT721,Prisudvikling!$CC$7:$KP$63,E$3)&gt;0,HLOOKUP($BT721,Prisudvikling!$CC$7:$KP$63,E$3),"")</f>
        <v/>
      </c>
      <c r="F721" s="105" t="str">
        <f>IF(HLOOKUP($BT721,Prisudvikling!$CC$7:$KP$63,F$3)&gt;0,HLOOKUP($BT721,Prisudvikling!$CC$7:$KP$63,F$3),"")</f>
        <v/>
      </c>
      <c r="G721" s="105" t="str">
        <f>IF(HLOOKUP($BT721,Prisudvikling!$CC$7:$KP$63,G$3)&gt;0,HLOOKUP($BT721,Prisudvikling!$CC$7:$KP$63,G$3),"")</f>
        <v/>
      </c>
      <c r="H721" s="105" t="str">
        <f>IF(HLOOKUP($BT721,Prisudvikling!$CC$7:$KP$63,H$3)&gt;0,HLOOKUP($BT721,Prisudvikling!$CC$7:$KP$63,H$3),"")</f>
        <v/>
      </c>
      <c r="I721" s="105" t="str">
        <f>IF(HLOOKUP($BT721,Prisudvikling!$CC$7:$KP$63,I$3)&gt;0,HLOOKUP($BT721,Prisudvikling!$CC$7:$KP$63,I$3),"")</f>
        <v/>
      </c>
      <c r="J721" s="105" t="str">
        <f>IF(HLOOKUP($BT721,Prisudvikling!$CC$7:$KP$63,J$3)&gt;0,HLOOKUP($BT721,Prisudvikling!$CC$7:$KP$63,J$3),"")</f>
        <v/>
      </c>
      <c r="K721" s="105" t="str">
        <f>IF(HLOOKUP($BT721,Prisudvikling!$CC$7:$KP$63,K$3)&gt;0,HLOOKUP($BT721,Prisudvikling!$CC$7:$KP$63,K$3),"")</f>
        <v/>
      </c>
      <c r="L721" s="105" t="str">
        <f>IF(HLOOKUP($BT721,Prisudvikling!$CC$7:$KP$63,L$3)&gt;0,HLOOKUP($BT721,Prisudvikling!$CC$7:$KP$63,L$3),"")</f>
        <v/>
      </c>
      <c r="M721" s="105" t="str">
        <f>IF(HLOOKUP($BT721,Prisudvikling!$CC$7:$KP$63,M$3)&gt;0,HLOOKUP($BT721,Prisudvikling!$CC$7:$KP$63,M$3),"")</f>
        <v/>
      </c>
      <c r="N721" s="105" t="str">
        <f>IF(HLOOKUP($BT721,Prisudvikling!$CC$7:$KP$63,N$3)&gt;0,HLOOKUP($BT721,Prisudvikling!$CC$7:$KP$63,N$3),"")</f>
        <v/>
      </c>
      <c r="O721" s="105" t="str">
        <f>IF(HLOOKUP($BT721,Prisudvikling!$CC$7:$KP$63,O$3)&gt;0,HLOOKUP($BT721,Prisudvikling!$CC$7:$KP$63,O$3),"")</f>
        <v/>
      </c>
      <c r="P721" s="105" t="str">
        <f>IF(HLOOKUP($BT721,Prisudvikling!$CC$7:$KP$63,P$3)&gt;0,HLOOKUP($BT721,Prisudvikling!$CC$7:$KP$63,P$3),"")</f>
        <v/>
      </c>
      <c r="Q721" s="105" t="str">
        <f>IF(HLOOKUP($BT721,Prisudvikling!$CC$7:$KP$63,Q$3)&gt;0,HLOOKUP($BT721,Prisudvikling!$CC$7:$KP$63,Q$3),"")</f>
        <v/>
      </c>
      <c r="R721" s="105" t="str">
        <f>IF(HLOOKUP($BT721,Prisudvikling!$CC$7:$KP$63,R$3)&gt;0,HLOOKUP($BT721,Prisudvikling!$CC$7:$KP$63,R$3),"")</f>
        <v/>
      </c>
      <c r="S721" s="105" t="str">
        <f>IF(HLOOKUP($BT721,Prisudvikling!$CC$7:$KP$63,S$3)&gt;0,HLOOKUP($BT721,Prisudvikling!$CC$7:$KP$63,S$3),"")</f>
        <v/>
      </c>
      <c r="T721" s="105" t="str">
        <f>IF(HLOOKUP($BT721,Prisudvikling!$CC$7:$KP$63,T$3)&gt;0,HLOOKUP($BT721,Prisudvikling!$CC$7:$KP$63,T$3),"")</f>
        <v/>
      </c>
      <c r="U721" s="105" t="str">
        <f>IF(HLOOKUP($BT721,Prisudvikling!$CC$7:$KP$63,U$3)&gt;0,HLOOKUP($BT721,Prisudvikling!$CC$7:$KP$63,U$3),"")</f>
        <v/>
      </c>
      <c r="V721" s="105" t="str">
        <f>IF(HLOOKUP($BT721,Prisudvikling!$CC$7:$KP$63,V$3)&gt;0,HLOOKUP($BT721,Prisudvikling!$CC$7:$KP$63,V$3),"")</f>
        <v/>
      </c>
      <c r="W721" s="105" t="str">
        <f>IF(HLOOKUP($BT721,Prisudvikling!$CC$7:$KP$63,W$3)&gt;0,HLOOKUP($BT721,Prisudvikling!$CC$7:$KP$63,W$3),"")</f>
        <v/>
      </c>
      <c r="X721" s="32" t="str">
        <f>IF(HLOOKUP($BT721,Prisudvikling!$CC$7:$KP$63,X$3)&gt;0,HLOOKUP($BT721,Prisudvikling!$CC$7:$KP$63,X$3),"")</f>
        <v/>
      </c>
      <c r="Y721" s="32" t="str">
        <f>IF(HLOOKUP($BT721,Prisudvikling!$CC$7:$KP$63,Y$3)&gt;0,HLOOKUP($BT721,Prisudvikling!$CC$7:$KP$63,Y$3),"")</f>
        <v/>
      </c>
      <c r="Z721" s="32" t="str">
        <f>IF(HLOOKUP($BT721,Prisudvikling!$CC$7:$KP$63,Z$3)&gt;0,HLOOKUP($BT721,Prisudvikling!$CC$7:$KP$63,Z$3),"")</f>
        <v/>
      </c>
      <c r="AA721" s="32" t="str">
        <f>IF(HLOOKUP($BT721,Prisudvikling!$CC$7:$KP$63,AA$3)&gt;0,HLOOKUP($BT721,Prisudvikling!$CC$7:$KP$63,AA$3),"")</f>
        <v/>
      </c>
      <c r="AB721" s="32" t="str">
        <f>IF(HLOOKUP($BT721,Prisudvikling!$CC$7:$KP$63,AB$3)&gt;0,HLOOKUP($BT721,Prisudvikling!$CC$7:$KP$63,AB$3),"")</f>
        <v/>
      </c>
      <c r="AC721" s="32" t="str">
        <f>IF(HLOOKUP($BT721,Prisudvikling!$CC$7:$KP$63,AC$3)&gt;0,HLOOKUP($BT721,Prisudvikling!$CC$7:$KP$63,AC$3),"")</f>
        <v/>
      </c>
      <c r="AD721" s="32" t="str">
        <f>IF(HLOOKUP($BT721,Prisudvikling!$CC$7:$KP$63,AD$3)&gt;0,HLOOKUP($BT721,Prisudvikling!$CC$7:$KP$63,AD$3),"")</f>
        <v/>
      </c>
      <c r="AE721" s="32" t="str">
        <f>IF(HLOOKUP($BT721,Prisudvikling!$CC$7:$KP$63,AE$3)&gt;0,HLOOKUP($BT721,Prisudvikling!$CC$7:$KP$63,AE$3),"")</f>
        <v/>
      </c>
      <c r="AF721" s="32" t="str">
        <f>IF(HLOOKUP($BT721,Prisudvikling!$CC$7:$KP$63,AF$3)&gt;0,HLOOKUP($BT721,Prisudvikling!$CC$7:$KP$63,AF$3),"")</f>
        <v xml:space="preserve"> </v>
      </c>
      <c r="AG721" s="32" t="str">
        <f>IF(HLOOKUP($BT721,Prisudvikling!$CC$7:$KP$63,AG$3)&gt;0,HLOOKUP($BT721,Prisudvikling!$CC$7:$KP$63,AG$3),"")</f>
        <v xml:space="preserve"> </v>
      </c>
      <c r="AH721" s="32" t="str">
        <f>IF(HLOOKUP($BT721,Prisudvikling!$CC$7:$KP$63,AH$3)&gt;0,HLOOKUP($BT721,Prisudvikling!$CC$7:$KP$63,AH$3),"")</f>
        <v xml:space="preserve"> </v>
      </c>
      <c r="AI721" s="32" t="str">
        <f>IF(HLOOKUP($BT721,Prisudvikling!$CC$7:$KP$63,AI$3)&gt;0,HLOOKUP($BT721,Prisudvikling!$CC$7:$KP$63,AI$3),"")</f>
        <v xml:space="preserve"> </v>
      </c>
      <c r="AJ721" s="32" t="str">
        <f>IF(HLOOKUP($BT721,Prisudvikling!$CC$7:$KP$63,AJ$3)&gt;0,HLOOKUP($BT721,Prisudvikling!$CC$7:$KP$63,AJ$3),"")</f>
        <v xml:space="preserve"> </v>
      </c>
      <c r="AK721" s="32" t="str">
        <f>IF(HLOOKUP($BT721,Prisudvikling!$CC$7:$KP$63,AK$3)&gt;0,HLOOKUP($BT721,Prisudvikling!$CC$7:$KP$63,AK$3),"")</f>
        <v xml:space="preserve"> </v>
      </c>
      <c r="AL721" s="32" t="str">
        <f>IF(HLOOKUP($BT721,Prisudvikling!$CC$7:$KP$63,AL$3)&gt;0,HLOOKUP($BT721,Prisudvikling!$CC$7:$KP$63,AL$3),"")</f>
        <v/>
      </c>
      <c r="AM721" s="32" t="str">
        <f>IF(HLOOKUP($BT721,Prisudvikling!$CC$7:$KP$63,AM$3)&gt;0,HLOOKUP($BT721,Prisudvikling!$CC$7:$KP$63,AM$3),"")</f>
        <v/>
      </c>
      <c r="AN721" s="113" t="str">
        <f>IF(HLOOKUP($BT721,Prisudvikling!$CC$7:$KP$63,AN$3)&gt;0,HLOOKUP($BT721,Prisudvikling!$CC$7:$KP$63,AN$3),"")</f>
        <v/>
      </c>
      <c r="AO721" s="113" t="str">
        <f>IF(HLOOKUP($BT721,Prisudvikling!$CC$7:$KP$63,AO$3)&gt;0,HLOOKUP($BT721,Prisudvikling!$CC$7:$KP$63,AO$3),"")</f>
        <v xml:space="preserve"> </v>
      </c>
      <c r="AP721" s="113" t="str">
        <f>IF(HLOOKUP($BT721,Prisudvikling!$CC$7:$KP$63,AP$3)&gt;0,HLOOKUP($BT721,Prisudvikling!$CC$7:$KP$63,AP$3),"")</f>
        <v/>
      </c>
      <c r="AQ721" s="113" t="str">
        <f>IF(HLOOKUP($BT721,Prisudvikling!$CC$7:$KP$63,AQ$3)&gt;0,HLOOKUP($BT721,Prisudvikling!$CC$7:$KP$63,AQ$3),"")</f>
        <v/>
      </c>
      <c r="AR721" s="113" t="str">
        <f>IF(HLOOKUP($BT721,Prisudvikling!$CC$7:$KP$63,AR$3)&gt;0,HLOOKUP($BT721,Prisudvikling!$CC$7:$KP$63,AR$3),"")</f>
        <v xml:space="preserve"> </v>
      </c>
      <c r="AS721" s="113" t="str">
        <f>IF(HLOOKUP($BT721,Prisudvikling!$CC$7:$KP$63,AS$3)&gt;0,HLOOKUP($BT721,Prisudvikling!$CC$7:$KP$63,AS$3),"")</f>
        <v/>
      </c>
      <c r="AT721" s="113" t="str">
        <f>IF(HLOOKUP($BT721,Prisudvikling!$CC$7:$KP$63,AT$3)&gt;0,HLOOKUP($BT721,Prisudvikling!$CC$7:$KP$63,AT$3),"")</f>
        <v/>
      </c>
      <c r="AU721" s="113" t="str">
        <f>IF(HLOOKUP($BT721,Prisudvikling!$CC$7:$KP$63,AU$3)&gt;0,HLOOKUP($BT721,Prisudvikling!$CC$7:$KP$63,AU$3),"")</f>
        <v xml:space="preserve"> </v>
      </c>
      <c r="AV721" s="113" t="str">
        <f>IF(HLOOKUP($BT721,Prisudvikling!$CC$7:$KP$63,AV$3)&gt;0,HLOOKUP($BT721,Prisudvikling!$CC$7:$KP$63,AV$3),"")</f>
        <v/>
      </c>
      <c r="AW721" s="113" t="str">
        <f>IF(HLOOKUP($BT721,Prisudvikling!$CC$7:$KP$63,AW$3)&gt;0,HLOOKUP($BT721,Prisudvikling!$CC$7:$KP$63,AW$3),"")</f>
        <v/>
      </c>
      <c r="AX721" s="113" t="str">
        <f>IF(HLOOKUP($BT721,Prisudvikling!$CC$7:$KP$63,AX$3)&gt;0,HLOOKUP($BT721,Prisudvikling!$CC$7:$KP$63,AX$3),"")</f>
        <v xml:space="preserve"> </v>
      </c>
      <c r="BT721">
        <f t="shared" si="35"/>
        <v>398</v>
      </c>
    </row>
    <row r="722" spans="1:72" x14ac:dyDescent="0.2">
      <c r="A722" s="82">
        <f>IF(HLOOKUP($BT722,Prisudvikling!$CC$7:$KP$63,D$3)&gt;0,YEAR(C722),0)</f>
        <v>0</v>
      </c>
      <c r="B722" s="82">
        <f>IF(HLOOKUP($BT722,Prisudvikling!$CC$7:$KP$63,D$3)&gt;0,MONTH(C722),0)</f>
        <v>0</v>
      </c>
      <c r="C722" s="65" t="str">
        <f>IF(HLOOKUP($BT722,Prisudvikling!$CC$7:$KP$63,D$3)&gt;0,HLOOKUP($BT722,Prisudvikling!$CC$7:$KP$63,C$3),"")</f>
        <v/>
      </c>
      <c r="D722" s="105" t="str">
        <f>IF(HLOOKUP($BT722,Prisudvikling!$CC$7:$KP$63,D$3)&gt;0,HLOOKUP($BT722,Prisudvikling!$CC$7:$KP$63,D$3),"")</f>
        <v/>
      </c>
      <c r="E722" s="105" t="str">
        <f>IF(HLOOKUP($BT722,Prisudvikling!$CC$7:$KP$63,E$3)&gt;0,HLOOKUP($BT722,Prisudvikling!$CC$7:$KP$63,E$3),"")</f>
        <v/>
      </c>
      <c r="F722" s="105" t="str">
        <f>IF(HLOOKUP($BT722,Prisudvikling!$CC$7:$KP$63,F$3)&gt;0,HLOOKUP($BT722,Prisudvikling!$CC$7:$KP$63,F$3),"")</f>
        <v/>
      </c>
      <c r="G722" s="105" t="str">
        <f>IF(HLOOKUP($BT722,Prisudvikling!$CC$7:$KP$63,G$3)&gt;0,HLOOKUP($BT722,Prisudvikling!$CC$7:$KP$63,G$3),"")</f>
        <v/>
      </c>
      <c r="H722" s="105" t="str">
        <f>IF(HLOOKUP($BT722,Prisudvikling!$CC$7:$KP$63,H$3)&gt;0,HLOOKUP($BT722,Prisudvikling!$CC$7:$KP$63,H$3),"")</f>
        <v/>
      </c>
      <c r="I722" s="105" t="str">
        <f>IF(HLOOKUP($BT722,Prisudvikling!$CC$7:$KP$63,I$3)&gt;0,HLOOKUP($BT722,Prisudvikling!$CC$7:$KP$63,I$3),"")</f>
        <v/>
      </c>
      <c r="J722" s="105" t="str">
        <f>IF(HLOOKUP($BT722,Prisudvikling!$CC$7:$KP$63,J$3)&gt;0,HLOOKUP($BT722,Prisudvikling!$CC$7:$KP$63,J$3),"")</f>
        <v/>
      </c>
      <c r="K722" s="105" t="str">
        <f>IF(HLOOKUP($BT722,Prisudvikling!$CC$7:$KP$63,K$3)&gt;0,HLOOKUP($BT722,Prisudvikling!$CC$7:$KP$63,K$3),"")</f>
        <v/>
      </c>
      <c r="L722" s="105" t="str">
        <f>IF(HLOOKUP($BT722,Prisudvikling!$CC$7:$KP$63,L$3)&gt;0,HLOOKUP($BT722,Prisudvikling!$CC$7:$KP$63,L$3),"")</f>
        <v/>
      </c>
      <c r="M722" s="105" t="str">
        <f>IF(HLOOKUP($BT722,Prisudvikling!$CC$7:$KP$63,M$3)&gt;0,HLOOKUP($BT722,Prisudvikling!$CC$7:$KP$63,M$3),"")</f>
        <v/>
      </c>
      <c r="N722" s="105" t="str">
        <f>IF(HLOOKUP($BT722,Prisudvikling!$CC$7:$KP$63,N$3)&gt;0,HLOOKUP($BT722,Prisudvikling!$CC$7:$KP$63,N$3),"")</f>
        <v/>
      </c>
      <c r="O722" s="105" t="str">
        <f>IF(HLOOKUP($BT722,Prisudvikling!$CC$7:$KP$63,O$3)&gt;0,HLOOKUP($BT722,Prisudvikling!$CC$7:$KP$63,O$3),"")</f>
        <v/>
      </c>
      <c r="P722" s="105" t="str">
        <f>IF(HLOOKUP($BT722,Prisudvikling!$CC$7:$KP$63,P$3)&gt;0,HLOOKUP($BT722,Prisudvikling!$CC$7:$KP$63,P$3),"")</f>
        <v/>
      </c>
      <c r="Q722" s="105" t="str">
        <f>IF(HLOOKUP($BT722,Prisudvikling!$CC$7:$KP$63,Q$3)&gt;0,HLOOKUP($BT722,Prisudvikling!$CC$7:$KP$63,Q$3),"")</f>
        <v/>
      </c>
      <c r="R722" s="105" t="str">
        <f>IF(HLOOKUP($BT722,Prisudvikling!$CC$7:$KP$63,R$3)&gt;0,HLOOKUP($BT722,Prisudvikling!$CC$7:$KP$63,R$3),"")</f>
        <v/>
      </c>
      <c r="S722" s="105" t="str">
        <f>IF(HLOOKUP($BT722,Prisudvikling!$CC$7:$KP$63,S$3)&gt;0,HLOOKUP($BT722,Prisudvikling!$CC$7:$KP$63,S$3),"")</f>
        <v/>
      </c>
      <c r="T722" s="105" t="str">
        <f>IF(HLOOKUP($BT722,Prisudvikling!$CC$7:$KP$63,T$3)&gt;0,HLOOKUP($BT722,Prisudvikling!$CC$7:$KP$63,T$3),"")</f>
        <v/>
      </c>
      <c r="U722" s="105" t="str">
        <f>IF(HLOOKUP($BT722,Prisudvikling!$CC$7:$KP$63,U$3)&gt;0,HLOOKUP($BT722,Prisudvikling!$CC$7:$KP$63,U$3),"")</f>
        <v/>
      </c>
      <c r="V722" s="105" t="str">
        <f>IF(HLOOKUP($BT722,Prisudvikling!$CC$7:$KP$63,V$3)&gt;0,HLOOKUP($BT722,Prisudvikling!$CC$7:$KP$63,V$3),"")</f>
        <v/>
      </c>
      <c r="W722" s="105" t="str">
        <f>IF(HLOOKUP($BT722,Prisudvikling!$CC$7:$KP$63,W$3)&gt;0,HLOOKUP($BT722,Prisudvikling!$CC$7:$KP$63,W$3),"")</f>
        <v/>
      </c>
      <c r="X722" s="32" t="str">
        <f>IF(HLOOKUP($BT722,Prisudvikling!$CC$7:$KP$63,X$3)&gt;0,HLOOKUP($BT722,Prisudvikling!$CC$7:$KP$63,X$3),"")</f>
        <v/>
      </c>
      <c r="Y722" s="32" t="str">
        <f>IF(HLOOKUP($BT722,Prisudvikling!$CC$7:$KP$63,Y$3)&gt;0,HLOOKUP($BT722,Prisudvikling!$CC$7:$KP$63,Y$3),"")</f>
        <v/>
      </c>
      <c r="Z722" s="32" t="str">
        <f>IF(HLOOKUP($BT722,Prisudvikling!$CC$7:$KP$63,Z$3)&gt;0,HLOOKUP($BT722,Prisudvikling!$CC$7:$KP$63,Z$3),"")</f>
        <v/>
      </c>
      <c r="AA722" s="32" t="str">
        <f>IF(HLOOKUP($BT722,Prisudvikling!$CC$7:$KP$63,AA$3)&gt;0,HLOOKUP($BT722,Prisudvikling!$CC$7:$KP$63,AA$3),"")</f>
        <v/>
      </c>
      <c r="AB722" s="32" t="str">
        <f>IF(HLOOKUP($BT722,Prisudvikling!$CC$7:$KP$63,AB$3)&gt;0,HLOOKUP($BT722,Prisudvikling!$CC$7:$KP$63,AB$3),"")</f>
        <v/>
      </c>
      <c r="AC722" s="32" t="str">
        <f>IF(HLOOKUP($BT722,Prisudvikling!$CC$7:$KP$63,AC$3)&gt;0,HLOOKUP($BT722,Prisudvikling!$CC$7:$KP$63,AC$3),"")</f>
        <v/>
      </c>
      <c r="AD722" s="32" t="str">
        <f>IF(HLOOKUP($BT722,Prisudvikling!$CC$7:$KP$63,AD$3)&gt;0,HLOOKUP($BT722,Prisudvikling!$CC$7:$KP$63,AD$3),"")</f>
        <v/>
      </c>
      <c r="AE722" s="32" t="str">
        <f>IF(HLOOKUP($BT722,Prisudvikling!$CC$7:$KP$63,AE$3)&gt;0,HLOOKUP($BT722,Prisudvikling!$CC$7:$KP$63,AE$3),"")</f>
        <v/>
      </c>
      <c r="AF722" s="32" t="str">
        <f>IF(HLOOKUP($BT722,Prisudvikling!$CC$7:$KP$63,AF$3)&gt;0,HLOOKUP($BT722,Prisudvikling!$CC$7:$KP$63,AF$3),"")</f>
        <v xml:space="preserve"> </v>
      </c>
      <c r="AG722" s="32" t="str">
        <f>IF(HLOOKUP($BT722,Prisudvikling!$CC$7:$KP$63,AG$3)&gt;0,HLOOKUP($BT722,Prisudvikling!$CC$7:$KP$63,AG$3),"")</f>
        <v xml:space="preserve"> </v>
      </c>
      <c r="AH722" s="32" t="str">
        <f>IF(HLOOKUP($BT722,Prisudvikling!$CC$7:$KP$63,AH$3)&gt;0,HLOOKUP($BT722,Prisudvikling!$CC$7:$KP$63,AH$3),"")</f>
        <v xml:space="preserve"> </v>
      </c>
      <c r="AI722" s="32" t="str">
        <f>IF(HLOOKUP($BT722,Prisudvikling!$CC$7:$KP$63,AI$3)&gt;0,HLOOKUP($BT722,Prisudvikling!$CC$7:$KP$63,AI$3),"")</f>
        <v xml:space="preserve"> </v>
      </c>
      <c r="AJ722" s="32" t="str">
        <f>IF(HLOOKUP($BT722,Prisudvikling!$CC$7:$KP$63,AJ$3)&gt;0,HLOOKUP($BT722,Prisudvikling!$CC$7:$KP$63,AJ$3),"")</f>
        <v xml:space="preserve"> </v>
      </c>
      <c r="AK722" s="32" t="str">
        <f>IF(HLOOKUP($BT722,Prisudvikling!$CC$7:$KP$63,AK$3)&gt;0,HLOOKUP($BT722,Prisudvikling!$CC$7:$KP$63,AK$3),"")</f>
        <v xml:space="preserve"> </v>
      </c>
      <c r="AL722" s="32" t="str">
        <f>IF(HLOOKUP($BT722,Prisudvikling!$CC$7:$KP$63,AL$3)&gt;0,HLOOKUP($BT722,Prisudvikling!$CC$7:$KP$63,AL$3),"")</f>
        <v/>
      </c>
      <c r="AM722" s="32" t="str">
        <f>IF(HLOOKUP($BT722,Prisudvikling!$CC$7:$KP$63,AM$3)&gt;0,HLOOKUP($BT722,Prisudvikling!$CC$7:$KP$63,AM$3),"")</f>
        <v/>
      </c>
      <c r="AN722" s="113" t="str">
        <f>IF(HLOOKUP($BT722,Prisudvikling!$CC$7:$KP$63,AN$3)&gt;0,HLOOKUP($BT722,Prisudvikling!$CC$7:$KP$63,AN$3),"")</f>
        <v/>
      </c>
      <c r="AO722" s="113" t="str">
        <f>IF(HLOOKUP($BT722,Prisudvikling!$CC$7:$KP$63,AO$3)&gt;0,HLOOKUP($BT722,Prisudvikling!$CC$7:$KP$63,AO$3),"")</f>
        <v xml:space="preserve"> </v>
      </c>
      <c r="AP722" s="113" t="str">
        <f>IF(HLOOKUP($BT722,Prisudvikling!$CC$7:$KP$63,AP$3)&gt;0,HLOOKUP($BT722,Prisudvikling!$CC$7:$KP$63,AP$3),"")</f>
        <v/>
      </c>
      <c r="AQ722" s="113" t="str">
        <f>IF(HLOOKUP($BT722,Prisudvikling!$CC$7:$KP$63,AQ$3)&gt;0,HLOOKUP($BT722,Prisudvikling!$CC$7:$KP$63,AQ$3),"")</f>
        <v/>
      </c>
      <c r="AR722" s="113" t="str">
        <f>IF(HLOOKUP($BT722,Prisudvikling!$CC$7:$KP$63,AR$3)&gt;0,HLOOKUP($BT722,Prisudvikling!$CC$7:$KP$63,AR$3),"")</f>
        <v xml:space="preserve"> </v>
      </c>
      <c r="AS722" s="113" t="str">
        <f>IF(HLOOKUP($BT722,Prisudvikling!$CC$7:$KP$63,AS$3)&gt;0,HLOOKUP($BT722,Prisudvikling!$CC$7:$KP$63,AS$3),"")</f>
        <v/>
      </c>
      <c r="AT722" s="113" t="str">
        <f>IF(HLOOKUP($BT722,Prisudvikling!$CC$7:$KP$63,AT$3)&gt;0,HLOOKUP($BT722,Prisudvikling!$CC$7:$KP$63,AT$3),"")</f>
        <v/>
      </c>
      <c r="AU722" s="113" t="str">
        <f>IF(HLOOKUP($BT722,Prisudvikling!$CC$7:$KP$63,AU$3)&gt;0,HLOOKUP($BT722,Prisudvikling!$CC$7:$KP$63,AU$3),"")</f>
        <v xml:space="preserve"> </v>
      </c>
      <c r="AV722" s="113" t="str">
        <f>IF(HLOOKUP($BT722,Prisudvikling!$CC$7:$KP$63,AV$3)&gt;0,HLOOKUP($BT722,Prisudvikling!$CC$7:$KP$63,AV$3),"")</f>
        <v/>
      </c>
      <c r="AW722" s="113" t="str">
        <f>IF(HLOOKUP($BT722,Prisudvikling!$CC$7:$KP$63,AW$3)&gt;0,HLOOKUP($BT722,Prisudvikling!$CC$7:$KP$63,AW$3),"")</f>
        <v/>
      </c>
      <c r="AX722" s="113" t="str">
        <f>IF(HLOOKUP($BT722,Prisudvikling!$CC$7:$KP$63,AX$3)&gt;0,HLOOKUP($BT722,Prisudvikling!$CC$7:$KP$63,AX$3),"")</f>
        <v xml:space="preserve"> </v>
      </c>
      <c r="BT722">
        <f t="shared" si="35"/>
        <v>399</v>
      </c>
    </row>
    <row r="723" spans="1:72" x14ac:dyDescent="0.2">
      <c r="A723" s="82">
        <f>IF(HLOOKUP($BT723,Prisudvikling!$CC$7:$KP$63,D$3)&gt;0,YEAR(C723),0)</f>
        <v>0</v>
      </c>
      <c r="B723" s="82">
        <f>IF(HLOOKUP($BT723,Prisudvikling!$CC$7:$KP$63,D$3)&gt;0,MONTH(C723),0)</f>
        <v>0</v>
      </c>
      <c r="C723" s="65" t="str">
        <f>IF(HLOOKUP($BT723,Prisudvikling!$CC$7:$KP$63,D$3)&gt;0,HLOOKUP($BT723,Prisudvikling!$CC$7:$KP$63,C$3),"")</f>
        <v/>
      </c>
      <c r="D723" s="105" t="str">
        <f>IF(HLOOKUP($BT723,Prisudvikling!$CC$7:$KP$63,D$3)&gt;0,HLOOKUP($BT723,Prisudvikling!$CC$7:$KP$63,D$3),"")</f>
        <v/>
      </c>
      <c r="E723" s="105" t="str">
        <f>IF(HLOOKUP($BT723,Prisudvikling!$CC$7:$KP$63,E$3)&gt;0,HLOOKUP($BT723,Prisudvikling!$CC$7:$KP$63,E$3),"")</f>
        <v/>
      </c>
      <c r="F723" s="105" t="str">
        <f>IF(HLOOKUP($BT723,Prisudvikling!$CC$7:$KP$63,F$3)&gt;0,HLOOKUP($BT723,Prisudvikling!$CC$7:$KP$63,F$3),"")</f>
        <v/>
      </c>
      <c r="G723" s="105" t="str">
        <f>IF(HLOOKUP($BT723,Prisudvikling!$CC$7:$KP$63,G$3)&gt;0,HLOOKUP($BT723,Prisudvikling!$CC$7:$KP$63,G$3),"")</f>
        <v/>
      </c>
      <c r="H723" s="105" t="str">
        <f>IF(HLOOKUP($BT723,Prisudvikling!$CC$7:$KP$63,H$3)&gt;0,HLOOKUP($BT723,Prisudvikling!$CC$7:$KP$63,H$3),"")</f>
        <v/>
      </c>
      <c r="I723" s="105" t="str">
        <f>IF(HLOOKUP($BT723,Prisudvikling!$CC$7:$KP$63,I$3)&gt;0,HLOOKUP($BT723,Prisudvikling!$CC$7:$KP$63,I$3),"")</f>
        <v/>
      </c>
      <c r="J723" s="105" t="str">
        <f>IF(HLOOKUP($BT723,Prisudvikling!$CC$7:$KP$63,J$3)&gt;0,HLOOKUP($BT723,Prisudvikling!$CC$7:$KP$63,J$3),"")</f>
        <v/>
      </c>
      <c r="K723" s="105" t="str">
        <f>IF(HLOOKUP($BT723,Prisudvikling!$CC$7:$KP$63,K$3)&gt;0,HLOOKUP($BT723,Prisudvikling!$CC$7:$KP$63,K$3),"")</f>
        <v/>
      </c>
      <c r="L723" s="105" t="str">
        <f>IF(HLOOKUP($BT723,Prisudvikling!$CC$7:$KP$63,L$3)&gt;0,HLOOKUP($BT723,Prisudvikling!$CC$7:$KP$63,L$3),"")</f>
        <v/>
      </c>
      <c r="M723" s="105" t="str">
        <f>IF(HLOOKUP($BT723,Prisudvikling!$CC$7:$KP$63,M$3)&gt;0,HLOOKUP($BT723,Prisudvikling!$CC$7:$KP$63,M$3),"")</f>
        <v/>
      </c>
      <c r="N723" s="105" t="str">
        <f>IF(HLOOKUP($BT723,Prisudvikling!$CC$7:$KP$63,N$3)&gt;0,HLOOKUP($BT723,Prisudvikling!$CC$7:$KP$63,N$3),"")</f>
        <v/>
      </c>
      <c r="O723" s="105" t="str">
        <f>IF(HLOOKUP($BT723,Prisudvikling!$CC$7:$KP$63,O$3)&gt;0,HLOOKUP($BT723,Prisudvikling!$CC$7:$KP$63,O$3),"")</f>
        <v/>
      </c>
      <c r="P723" s="105" t="str">
        <f>IF(HLOOKUP($BT723,Prisudvikling!$CC$7:$KP$63,P$3)&gt;0,HLOOKUP($BT723,Prisudvikling!$CC$7:$KP$63,P$3),"")</f>
        <v/>
      </c>
      <c r="Q723" s="105" t="str">
        <f>IF(HLOOKUP($BT723,Prisudvikling!$CC$7:$KP$63,Q$3)&gt;0,HLOOKUP($BT723,Prisudvikling!$CC$7:$KP$63,Q$3),"")</f>
        <v/>
      </c>
      <c r="R723" s="105" t="str">
        <f>IF(HLOOKUP($BT723,Prisudvikling!$CC$7:$KP$63,R$3)&gt;0,HLOOKUP($BT723,Prisudvikling!$CC$7:$KP$63,R$3),"")</f>
        <v/>
      </c>
      <c r="S723" s="105" t="str">
        <f>IF(HLOOKUP($BT723,Prisudvikling!$CC$7:$KP$63,S$3)&gt;0,HLOOKUP($BT723,Prisudvikling!$CC$7:$KP$63,S$3),"")</f>
        <v/>
      </c>
      <c r="T723" s="105" t="str">
        <f>IF(HLOOKUP($BT723,Prisudvikling!$CC$7:$KP$63,T$3)&gt;0,HLOOKUP($BT723,Prisudvikling!$CC$7:$KP$63,T$3),"")</f>
        <v/>
      </c>
      <c r="U723" s="105" t="str">
        <f>IF(HLOOKUP($BT723,Prisudvikling!$CC$7:$KP$63,U$3)&gt;0,HLOOKUP($BT723,Prisudvikling!$CC$7:$KP$63,U$3),"")</f>
        <v/>
      </c>
      <c r="V723" s="105" t="str">
        <f>IF(HLOOKUP($BT723,Prisudvikling!$CC$7:$KP$63,V$3)&gt;0,HLOOKUP($BT723,Prisudvikling!$CC$7:$KP$63,V$3),"")</f>
        <v/>
      </c>
      <c r="W723" s="105" t="str">
        <f>IF(HLOOKUP($BT723,Prisudvikling!$CC$7:$KP$63,W$3)&gt;0,HLOOKUP($BT723,Prisudvikling!$CC$7:$KP$63,W$3),"")</f>
        <v/>
      </c>
      <c r="X723" s="32" t="str">
        <f>IF(HLOOKUP($BT723,Prisudvikling!$CC$7:$KP$63,X$3)&gt;0,HLOOKUP($BT723,Prisudvikling!$CC$7:$KP$63,X$3),"")</f>
        <v/>
      </c>
      <c r="Y723" s="32" t="str">
        <f>IF(HLOOKUP($BT723,Prisudvikling!$CC$7:$KP$63,Y$3)&gt;0,HLOOKUP($BT723,Prisudvikling!$CC$7:$KP$63,Y$3),"")</f>
        <v/>
      </c>
      <c r="Z723" s="32" t="str">
        <f>IF(HLOOKUP($BT723,Prisudvikling!$CC$7:$KP$63,Z$3)&gt;0,HLOOKUP($BT723,Prisudvikling!$CC$7:$KP$63,Z$3),"")</f>
        <v/>
      </c>
      <c r="AA723" s="32" t="str">
        <f>IF(HLOOKUP($BT723,Prisudvikling!$CC$7:$KP$63,AA$3)&gt;0,HLOOKUP($BT723,Prisudvikling!$CC$7:$KP$63,AA$3),"")</f>
        <v/>
      </c>
      <c r="AB723" s="32" t="str">
        <f>IF(HLOOKUP($BT723,Prisudvikling!$CC$7:$KP$63,AB$3)&gt;0,HLOOKUP($BT723,Prisudvikling!$CC$7:$KP$63,AB$3),"")</f>
        <v/>
      </c>
      <c r="AC723" s="32" t="str">
        <f>IF(HLOOKUP($BT723,Prisudvikling!$CC$7:$KP$63,AC$3)&gt;0,HLOOKUP($BT723,Prisudvikling!$CC$7:$KP$63,AC$3),"")</f>
        <v/>
      </c>
      <c r="AD723" s="32" t="str">
        <f>IF(HLOOKUP($BT723,Prisudvikling!$CC$7:$KP$63,AD$3)&gt;0,HLOOKUP($BT723,Prisudvikling!$CC$7:$KP$63,AD$3),"")</f>
        <v/>
      </c>
      <c r="AE723" s="32" t="str">
        <f>IF(HLOOKUP($BT723,Prisudvikling!$CC$7:$KP$63,AE$3)&gt;0,HLOOKUP($BT723,Prisudvikling!$CC$7:$KP$63,AE$3),"")</f>
        <v/>
      </c>
      <c r="AF723" s="32" t="str">
        <f>IF(HLOOKUP($BT723,Prisudvikling!$CC$7:$KP$63,AF$3)&gt;0,HLOOKUP($BT723,Prisudvikling!$CC$7:$KP$63,AF$3),"")</f>
        <v xml:space="preserve"> </v>
      </c>
      <c r="AG723" s="32" t="str">
        <f>IF(HLOOKUP($BT723,Prisudvikling!$CC$7:$KP$63,AG$3)&gt;0,HLOOKUP($BT723,Prisudvikling!$CC$7:$KP$63,AG$3),"")</f>
        <v xml:space="preserve"> </v>
      </c>
      <c r="AH723" s="32" t="str">
        <f>IF(HLOOKUP($BT723,Prisudvikling!$CC$7:$KP$63,AH$3)&gt;0,HLOOKUP($BT723,Prisudvikling!$CC$7:$KP$63,AH$3),"")</f>
        <v xml:space="preserve"> </v>
      </c>
      <c r="AI723" s="32" t="str">
        <f>IF(HLOOKUP($BT723,Prisudvikling!$CC$7:$KP$63,AI$3)&gt;0,HLOOKUP($BT723,Prisudvikling!$CC$7:$KP$63,AI$3),"")</f>
        <v xml:space="preserve"> </v>
      </c>
      <c r="AJ723" s="32" t="str">
        <f>IF(HLOOKUP($BT723,Prisudvikling!$CC$7:$KP$63,AJ$3)&gt;0,HLOOKUP($BT723,Prisudvikling!$CC$7:$KP$63,AJ$3),"")</f>
        <v xml:space="preserve"> </v>
      </c>
      <c r="AK723" s="32" t="str">
        <f>IF(HLOOKUP($BT723,Prisudvikling!$CC$7:$KP$63,AK$3)&gt;0,HLOOKUP($BT723,Prisudvikling!$CC$7:$KP$63,AK$3),"")</f>
        <v xml:space="preserve"> </v>
      </c>
      <c r="AL723" s="32" t="str">
        <f>IF(HLOOKUP($BT723,Prisudvikling!$CC$7:$KP$63,AL$3)&gt;0,HLOOKUP($BT723,Prisudvikling!$CC$7:$KP$63,AL$3),"")</f>
        <v/>
      </c>
      <c r="AM723" s="32" t="str">
        <f>IF(HLOOKUP($BT723,Prisudvikling!$CC$7:$KP$63,AM$3)&gt;0,HLOOKUP($BT723,Prisudvikling!$CC$7:$KP$63,AM$3),"")</f>
        <v/>
      </c>
      <c r="AN723" s="113" t="str">
        <f>IF(HLOOKUP($BT723,Prisudvikling!$CC$7:$KP$63,AN$3)&gt;0,HLOOKUP($BT723,Prisudvikling!$CC$7:$KP$63,AN$3),"")</f>
        <v/>
      </c>
      <c r="AO723" s="113" t="str">
        <f>IF(HLOOKUP($BT723,Prisudvikling!$CC$7:$KP$63,AO$3)&gt;0,HLOOKUP($BT723,Prisudvikling!$CC$7:$KP$63,AO$3),"")</f>
        <v xml:space="preserve"> </v>
      </c>
      <c r="AP723" s="113" t="str">
        <f>IF(HLOOKUP($BT723,Prisudvikling!$CC$7:$KP$63,AP$3)&gt;0,HLOOKUP($BT723,Prisudvikling!$CC$7:$KP$63,AP$3),"")</f>
        <v/>
      </c>
      <c r="AQ723" s="113" t="str">
        <f>IF(HLOOKUP($BT723,Prisudvikling!$CC$7:$KP$63,AQ$3)&gt;0,HLOOKUP($BT723,Prisudvikling!$CC$7:$KP$63,AQ$3),"")</f>
        <v/>
      </c>
      <c r="AR723" s="113" t="str">
        <f>IF(HLOOKUP($BT723,Prisudvikling!$CC$7:$KP$63,AR$3)&gt;0,HLOOKUP($BT723,Prisudvikling!$CC$7:$KP$63,AR$3),"")</f>
        <v xml:space="preserve"> </v>
      </c>
      <c r="AS723" s="113" t="str">
        <f>IF(HLOOKUP($BT723,Prisudvikling!$CC$7:$KP$63,AS$3)&gt;0,HLOOKUP($BT723,Prisudvikling!$CC$7:$KP$63,AS$3),"")</f>
        <v/>
      </c>
      <c r="AT723" s="113" t="str">
        <f>IF(HLOOKUP($BT723,Prisudvikling!$CC$7:$KP$63,AT$3)&gt;0,HLOOKUP($BT723,Prisudvikling!$CC$7:$KP$63,AT$3),"")</f>
        <v/>
      </c>
      <c r="AU723" s="113" t="str">
        <f>IF(HLOOKUP($BT723,Prisudvikling!$CC$7:$KP$63,AU$3)&gt;0,HLOOKUP($BT723,Prisudvikling!$CC$7:$KP$63,AU$3),"")</f>
        <v xml:space="preserve"> </v>
      </c>
      <c r="AV723" s="113" t="str">
        <f>IF(HLOOKUP($BT723,Prisudvikling!$CC$7:$KP$63,AV$3)&gt;0,HLOOKUP($BT723,Prisudvikling!$CC$7:$KP$63,AV$3),"")</f>
        <v/>
      </c>
      <c r="AW723" s="113" t="str">
        <f>IF(HLOOKUP($BT723,Prisudvikling!$CC$7:$KP$63,AW$3)&gt;0,HLOOKUP($BT723,Prisudvikling!$CC$7:$KP$63,AW$3),"")</f>
        <v/>
      </c>
      <c r="AX723" s="113" t="str">
        <f>IF(HLOOKUP($BT723,Prisudvikling!$CC$7:$KP$63,AX$3)&gt;0,HLOOKUP($BT723,Prisudvikling!$CC$7:$KP$63,AX$3),"")</f>
        <v xml:space="preserve"> </v>
      </c>
      <c r="BT723">
        <f t="shared" si="35"/>
        <v>400</v>
      </c>
    </row>
    <row r="724" spans="1:72" x14ac:dyDescent="0.2">
      <c r="A724" s="82">
        <f>IF(HLOOKUP($BT724,Prisudvikling!$CC$7:$KP$63,D$3)&gt;0,YEAR(C724),0)</f>
        <v>0</v>
      </c>
      <c r="B724" s="82">
        <f>IF(HLOOKUP($BT724,Prisudvikling!$CC$7:$KP$63,D$3)&gt;0,MONTH(C724),0)</f>
        <v>0</v>
      </c>
      <c r="C724" s="65" t="str">
        <f>IF(HLOOKUP($BT724,Prisudvikling!$CC$7:$KP$63,D$3)&gt;0,HLOOKUP($BT724,Prisudvikling!$CC$7:$KP$63,C$3),"")</f>
        <v/>
      </c>
      <c r="D724" s="105" t="str">
        <f>IF(HLOOKUP($BT724,Prisudvikling!$CC$7:$KP$63,D$3)&gt;0,HLOOKUP($BT724,Prisudvikling!$CC$7:$KP$63,D$3),"")</f>
        <v/>
      </c>
      <c r="E724" s="105" t="str">
        <f>IF(HLOOKUP($BT724,Prisudvikling!$CC$7:$KP$63,E$3)&gt;0,HLOOKUP($BT724,Prisudvikling!$CC$7:$KP$63,E$3),"")</f>
        <v/>
      </c>
      <c r="F724" s="105" t="str">
        <f>IF(HLOOKUP($BT724,Prisudvikling!$CC$7:$KP$63,F$3)&gt;0,HLOOKUP($BT724,Prisudvikling!$CC$7:$KP$63,F$3),"")</f>
        <v/>
      </c>
      <c r="G724" s="105" t="str">
        <f>IF(HLOOKUP($BT724,Prisudvikling!$CC$7:$KP$63,G$3)&gt;0,HLOOKUP($BT724,Prisudvikling!$CC$7:$KP$63,G$3),"")</f>
        <v/>
      </c>
      <c r="H724" s="105" t="str">
        <f>IF(HLOOKUP($BT724,Prisudvikling!$CC$7:$KP$63,H$3)&gt;0,HLOOKUP($BT724,Prisudvikling!$CC$7:$KP$63,H$3),"")</f>
        <v/>
      </c>
      <c r="I724" s="105" t="str">
        <f>IF(HLOOKUP($BT724,Prisudvikling!$CC$7:$KP$63,I$3)&gt;0,HLOOKUP($BT724,Prisudvikling!$CC$7:$KP$63,I$3),"")</f>
        <v/>
      </c>
      <c r="J724" s="105" t="str">
        <f>IF(HLOOKUP($BT724,Prisudvikling!$CC$7:$KP$63,J$3)&gt;0,HLOOKUP($BT724,Prisudvikling!$CC$7:$KP$63,J$3),"")</f>
        <v/>
      </c>
      <c r="K724" s="105" t="str">
        <f>IF(HLOOKUP($BT724,Prisudvikling!$CC$7:$KP$63,K$3)&gt;0,HLOOKUP($BT724,Prisudvikling!$CC$7:$KP$63,K$3),"")</f>
        <v/>
      </c>
      <c r="L724" s="105" t="str">
        <f>IF(HLOOKUP($BT724,Prisudvikling!$CC$7:$KP$63,L$3)&gt;0,HLOOKUP($BT724,Prisudvikling!$CC$7:$KP$63,L$3),"")</f>
        <v/>
      </c>
      <c r="M724" s="105" t="str">
        <f>IF(HLOOKUP($BT724,Prisudvikling!$CC$7:$KP$63,M$3)&gt;0,HLOOKUP($BT724,Prisudvikling!$CC$7:$KP$63,M$3),"")</f>
        <v/>
      </c>
      <c r="N724" s="105" t="str">
        <f>IF(HLOOKUP($BT724,Prisudvikling!$CC$7:$KP$63,N$3)&gt;0,HLOOKUP($BT724,Prisudvikling!$CC$7:$KP$63,N$3),"")</f>
        <v/>
      </c>
      <c r="O724" s="105" t="str">
        <f>IF(HLOOKUP($BT724,Prisudvikling!$CC$7:$KP$63,O$3)&gt;0,HLOOKUP($BT724,Prisudvikling!$CC$7:$KP$63,O$3),"")</f>
        <v/>
      </c>
      <c r="P724" s="105" t="str">
        <f>IF(HLOOKUP($BT724,Prisudvikling!$CC$7:$KP$63,P$3)&gt;0,HLOOKUP($BT724,Prisudvikling!$CC$7:$KP$63,P$3),"")</f>
        <v/>
      </c>
      <c r="Q724" s="105" t="str">
        <f>IF(HLOOKUP($BT724,Prisudvikling!$CC$7:$KP$63,Q$3)&gt;0,HLOOKUP($BT724,Prisudvikling!$CC$7:$KP$63,Q$3),"")</f>
        <v/>
      </c>
      <c r="R724" s="105" t="str">
        <f>IF(HLOOKUP($BT724,Prisudvikling!$CC$7:$KP$63,R$3)&gt;0,HLOOKUP($BT724,Prisudvikling!$CC$7:$KP$63,R$3),"")</f>
        <v/>
      </c>
      <c r="S724" s="105" t="str">
        <f>IF(HLOOKUP($BT724,Prisudvikling!$CC$7:$KP$63,S$3)&gt;0,HLOOKUP($BT724,Prisudvikling!$CC$7:$KP$63,S$3),"")</f>
        <v/>
      </c>
      <c r="T724" s="105" t="str">
        <f>IF(HLOOKUP($BT724,Prisudvikling!$CC$7:$KP$63,T$3)&gt;0,HLOOKUP($BT724,Prisudvikling!$CC$7:$KP$63,T$3),"")</f>
        <v/>
      </c>
      <c r="U724" s="105" t="str">
        <f>IF(HLOOKUP($BT724,Prisudvikling!$CC$7:$KP$63,U$3)&gt;0,HLOOKUP($BT724,Prisudvikling!$CC$7:$KP$63,U$3),"")</f>
        <v/>
      </c>
      <c r="V724" s="105" t="str">
        <f>IF(HLOOKUP($BT724,Prisudvikling!$CC$7:$KP$63,V$3)&gt;0,HLOOKUP($BT724,Prisudvikling!$CC$7:$KP$63,V$3),"")</f>
        <v/>
      </c>
      <c r="W724" s="105" t="str">
        <f>IF(HLOOKUP($BT724,Prisudvikling!$CC$7:$KP$63,W$3)&gt;0,HLOOKUP($BT724,Prisudvikling!$CC$7:$KP$63,W$3),"")</f>
        <v/>
      </c>
      <c r="X724" s="32" t="str">
        <f>IF(HLOOKUP($BT724,Prisudvikling!$CC$7:$KP$63,X$3)&gt;0,HLOOKUP($BT724,Prisudvikling!$CC$7:$KP$63,X$3),"")</f>
        <v/>
      </c>
      <c r="Y724" s="32" t="str">
        <f>IF(HLOOKUP($BT724,Prisudvikling!$CC$7:$KP$63,Y$3)&gt;0,HLOOKUP($BT724,Prisudvikling!$CC$7:$KP$63,Y$3),"")</f>
        <v/>
      </c>
      <c r="Z724" s="32" t="str">
        <f>IF(HLOOKUP($BT724,Prisudvikling!$CC$7:$KP$63,Z$3)&gt;0,HLOOKUP($BT724,Prisudvikling!$CC$7:$KP$63,Z$3),"")</f>
        <v/>
      </c>
      <c r="AA724" s="32" t="str">
        <f>IF(HLOOKUP($BT724,Prisudvikling!$CC$7:$KP$63,AA$3)&gt;0,HLOOKUP($BT724,Prisudvikling!$CC$7:$KP$63,AA$3),"")</f>
        <v/>
      </c>
      <c r="AB724" s="32" t="str">
        <f>IF(HLOOKUP($BT724,Prisudvikling!$CC$7:$KP$63,AB$3)&gt;0,HLOOKUP($BT724,Prisudvikling!$CC$7:$KP$63,AB$3),"")</f>
        <v/>
      </c>
      <c r="AC724" s="32" t="str">
        <f>IF(HLOOKUP($BT724,Prisudvikling!$CC$7:$KP$63,AC$3)&gt;0,HLOOKUP($BT724,Prisudvikling!$CC$7:$KP$63,AC$3),"")</f>
        <v/>
      </c>
      <c r="AD724" s="32" t="str">
        <f>IF(HLOOKUP($BT724,Prisudvikling!$CC$7:$KP$63,AD$3)&gt;0,HLOOKUP($BT724,Prisudvikling!$CC$7:$KP$63,AD$3),"")</f>
        <v/>
      </c>
      <c r="AE724" s="32" t="str">
        <f>IF(HLOOKUP($BT724,Prisudvikling!$CC$7:$KP$63,AE$3)&gt;0,HLOOKUP($BT724,Prisudvikling!$CC$7:$KP$63,AE$3),"")</f>
        <v/>
      </c>
      <c r="AF724" s="32" t="str">
        <f>IF(HLOOKUP($BT724,Prisudvikling!$CC$7:$KP$63,AF$3)&gt;0,HLOOKUP($BT724,Prisudvikling!$CC$7:$KP$63,AF$3),"")</f>
        <v xml:space="preserve"> </v>
      </c>
      <c r="AG724" s="32" t="str">
        <f>IF(HLOOKUP($BT724,Prisudvikling!$CC$7:$KP$63,AG$3)&gt;0,HLOOKUP($BT724,Prisudvikling!$CC$7:$KP$63,AG$3),"")</f>
        <v xml:space="preserve"> </v>
      </c>
      <c r="AH724" s="32" t="str">
        <f>IF(HLOOKUP($BT724,Prisudvikling!$CC$7:$KP$63,AH$3)&gt;0,HLOOKUP($BT724,Prisudvikling!$CC$7:$KP$63,AH$3),"")</f>
        <v xml:space="preserve"> </v>
      </c>
      <c r="AI724" s="32" t="str">
        <f>IF(HLOOKUP($BT724,Prisudvikling!$CC$7:$KP$63,AI$3)&gt;0,HLOOKUP($BT724,Prisudvikling!$CC$7:$KP$63,AI$3),"")</f>
        <v xml:space="preserve"> </v>
      </c>
      <c r="AJ724" s="32" t="str">
        <f>IF(HLOOKUP($BT724,Prisudvikling!$CC$7:$KP$63,AJ$3)&gt;0,HLOOKUP($BT724,Prisudvikling!$CC$7:$KP$63,AJ$3),"")</f>
        <v xml:space="preserve"> </v>
      </c>
      <c r="AK724" s="32" t="str">
        <f>IF(HLOOKUP($BT724,Prisudvikling!$CC$7:$KP$63,AK$3)&gt;0,HLOOKUP($BT724,Prisudvikling!$CC$7:$KP$63,AK$3),"")</f>
        <v xml:space="preserve"> </v>
      </c>
      <c r="AL724" s="32" t="str">
        <f>IF(HLOOKUP($BT724,Prisudvikling!$CC$7:$KP$63,AL$3)&gt;0,HLOOKUP($BT724,Prisudvikling!$CC$7:$KP$63,AL$3),"")</f>
        <v/>
      </c>
      <c r="AM724" s="32" t="str">
        <f>IF(HLOOKUP($BT724,Prisudvikling!$CC$7:$KP$63,AM$3)&gt;0,HLOOKUP($BT724,Prisudvikling!$CC$7:$KP$63,AM$3),"")</f>
        <v/>
      </c>
      <c r="AN724" s="113" t="str">
        <f>IF(HLOOKUP($BT724,Prisudvikling!$CC$7:$KP$63,AN$3)&gt;0,HLOOKUP($BT724,Prisudvikling!$CC$7:$KP$63,AN$3),"")</f>
        <v/>
      </c>
      <c r="AO724" s="113" t="str">
        <f>IF(HLOOKUP($BT724,Prisudvikling!$CC$7:$KP$63,AO$3)&gt;0,HLOOKUP($BT724,Prisudvikling!$CC$7:$KP$63,AO$3),"")</f>
        <v xml:space="preserve"> </v>
      </c>
      <c r="AP724" s="113" t="str">
        <f>IF(HLOOKUP($BT724,Prisudvikling!$CC$7:$KP$63,AP$3)&gt;0,HLOOKUP($BT724,Prisudvikling!$CC$7:$KP$63,AP$3),"")</f>
        <v/>
      </c>
      <c r="AQ724" s="113" t="str">
        <f>IF(HLOOKUP($BT724,Prisudvikling!$CC$7:$KP$63,AQ$3)&gt;0,HLOOKUP($BT724,Prisudvikling!$CC$7:$KP$63,AQ$3),"")</f>
        <v/>
      </c>
      <c r="AR724" s="113" t="str">
        <f>IF(HLOOKUP($BT724,Prisudvikling!$CC$7:$KP$63,AR$3)&gt;0,HLOOKUP($BT724,Prisudvikling!$CC$7:$KP$63,AR$3),"")</f>
        <v xml:space="preserve"> </v>
      </c>
      <c r="AS724" s="113" t="str">
        <f>IF(HLOOKUP($BT724,Prisudvikling!$CC$7:$KP$63,AS$3)&gt;0,HLOOKUP($BT724,Prisudvikling!$CC$7:$KP$63,AS$3),"")</f>
        <v/>
      </c>
      <c r="AT724" s="113" t="str">
        <f>IF(HLOOKUP($BT724,Prisudvikling!$CC$7:$KP$63,AT$3)&gt;0,HLOOKUP($BT724,Prisudvikling!$CC$7:$KP$63,AT$3),"")</f>
        <v/>
      </c>
      <c r="AU724" s="113" t="str">
        <f>IF(HLOOKUP($BT724,Prisudvikling!$CC$7:$KP$63,AU$3)&gt;0,HLOOKUP($BT724,Prisudvikling!$CC$7:$KP$63,AU$3),"")</f>
        <v xml:space="preserve"> </v>
      </c>
      <c r="AV724" s="113" t="str">
        <f>IF(HLOOKUP($BT724,Prisudvikling!$CC$7:$KP$63,AV$3)&gt;0,HLOOKUP($BT724,Prisudvikling!$CC$7:$KP$63,AV$3),"")</f>
        <v/>
      </c>
      <c r="AW724" s="113" t="str">
        <f>IF(HLOOKUP($BT724,Prisudvikling!$CC$7:$KP$63,AW$3)&gt;0,HLOOKUP($BT724,Prisudvikling!$CC$7:$KP$63,AW$3),"")</f>
        <v/>
      </c>
      <c r="AX724" s="113" t="str">
        <f>IF(HLOOKUP($BT724,Prisudvikling!$CC$7:$KP$63,AX$3)&gt;0,HLOOKUP($BT724,Prisudvikling!$CC$7:$KP$63,AX$3),"")</f>
        <v xml:space="preserve"> </v>
      </c>
      <c r="BT724">
        <f t="shared" si="35"/>
        <v>401</v>
      </c>
    </row>
    <row r="725" spans="1:72" x14ac:dyDescent="0.2">
      <c r="A725" s="82">
        <f>IF(HLOOKUP($BT725,Prisudvikling!$CC$7:$KP$63,D$3)&gt;0,YEAR(C725),0)</f>
        <v>0</v>
      </c>
      <c r="B725" s="82">
        <f>IF(HLOOKUP($BT725,Prisudvikling!$CC$7:$KP$63,D$3)&gt;0,MONTH(C725),0)</f>
        <v>0</v>
      </c>
      <c r="C725" s="65" t="str">
        <f>IF(HLOOKUP($BT725,Prisudvikling!$CC$7:$KP$63,D$3)&gt;0,HLOOKUP($BT725,Prisudvikling!$CC$7:$KP$63,C$3),"")</f>
        <v/>
      </c>
      <c r="D725" s="105" t="str">
        <f>IF(HLOOKUP($BT725,Prisudvikling!$CC$7:$KP$63,D$3)&gt;0,HLOOKUP($BT725,Prisudvikling!$CC$7:$KP$63,D$3),"")</f>
        <v/>
      </c>
      <c r="E725" s="105" t="str">
        <f>IF(HLOOKUP($BT725,Prisudvikling!$CC$7:$KP$63,E$3)&gt;0,HLOOKUP($BT725,Prisudvikling!$CC$7:$KP$63,E$3),"")</f>
        <v/>
      </c>
      <c r="F725" s="105" t="str">
        <f>IF(HLOOKUP($BT725,Prisudvikling!$CC$7:$KP$63,F$3)&gt;0,HLOOKUP($BT725,Prisudvikling!$CC$7:$KP$63,F$3),"")</f>
        <v/>
      </c>
      <c r="G725" s="105" t="str">
        <f>IF(HLOOKUP($BT725,Prisudvikling!$CC$7:$KP$63,G$3)&gt;0,HLOOKUP($BT725,Prisudvikling!$CC$7:$KP$63,G$3),"")</f>
        <v/>
      </c>
      <c r="H725" s="105" t="str">
        <f>IF(HLOOKUP($BT725,Prisudvikling!$CC$7:$KP$63,H$3)&gt;0,HLOOKUP($BT725,Prisudvikling!$CC$7:$KP$63,H$3),"")</f>
        <v/>
      </c>
      <c r="I725" s="105" t="str">
        <f>IF(HLOOKUP($BT725,Prisudvikling!$CC$7:$KP$63,I$3)&gt;0,HLOOKUP($BT725,Prisudvikling!$CC$7:$KP$63,I$3),"")</f>
        <v/>
      </c>
      <c r="J725" s="105" t="str">
        <f>IF(HLOOKUP($BT725,Prisudvikling!$CC$7:$KP$63,J$3)&gt;0,HLOOKUP($BT725,Prisudvikling!$CC$7:$KP$63,J$3),"")</f>
        <v/>
      </c>
      <c r="K725" s="105" t="str">
        <f>IF(HLOOKUP($BT725,Prisudvikling!$CC$7:$KP$63,K$3)&gt;0,HLOOKUP($BT725,Prisudvikling!$CC$7:$KP$63,K$3),"")</f>
        <v/>
      </c>
      <c r="L725" s="105" t="str">
        <f>IF(HLOOKUP($BT725,Prisudvikling!$CC$7:$KP$63,L$3)&gt;0,HLOOKUP($BT725,Prisudvikling!$CC$7:$KP$63,L$3),"")</f>
        <v/>
      </c>
      <c r="M725" s="105" t="str">
        <f>IF(HLOOKUP($BT725,Prisudvikling!$CC$7:$KP$63,M$3)&gt;0,HLOOKUP($BT725,Prisudvikling!$CC$7:$KP$63,M$3),"")</f>
        <v/>
      </c>
      <c r="N725" s="105" t="str">
        <f>IF(HLOOKUP($BT725,Prisudvikling!$CC$7:$KP$63,N$3)&gt;0,HLOOKUP($BT725,Prisudvikling!$CC$7:$KP$63,N$3),"")</f>
        <v/>
      </c>
      <c r="O725" s="105" t="str">
        <f>IF(HLOOKUP($BT725,Prisudvikling!$CC$7:$KP$63,O$3)&gt;0,HLOOKUP($BT725,Prisudvikling!$CC$7:$KP$63,O$3),"")</f>
        <v/>
      </c>
      <c r="P725" s="105" t="str">
        <f>IF(HLOOKUP($BT725,Prisudvikling!$CC$7:$KP$63,P$3)&gt;0,HLOOKUP($BT725,Prisudvikling!$CC$7:$KP$63,P$3),"")</f>
        <v/>
      </c>
      <c r="Q725" s="105" t="str">
        <f>IF(HLOOKUP($BT725,Prisudvikling!$CC$7:$KP$63,Q$3)&gt;0,HLOOKUP($BT725,Prisudvikling!$CC$7:$KP$63,Q$3),"")</f>
        <v/>
      </c>
      <c r="R725" s="105" t="str">
        <f>IF(HLOOKUP($BT725,Prisudvikling!$CC$7:$KP$63,R$3)&gt;0,HLOOKUP($BT725,Prisudvikling!$CC$7:$KP$63,R$3),"")</f>
        <v/>
      </c>
      <c r="S725" s="105" t="str">
        <f>IF(HLOOKUP($BT725,Prisudvikling!$CC$7:$KP$63,S$3)&gt;0,HLOOKUP($BT725,Prisudvikling!$CC$7:$KP$63,S$3),"")</f>
        <v/>
      </c>
      <c r="T725" s="105" t="str">
        <f>IF(HLOOKUP($BT725,Prisudvikling!$CC$7:$KP$63,T$3)&gt;0,HLOOKUP($BT725,Prisudvikling!$CC$7:$KP$63,T$3),"")</f>
        <v/>
      </c>
      <c r="U725" s="105" t="str">
        <f>IF(HLOOKUP($BT725,Prisudvikling!$CC$7:$KP$63,U$3)&gt;0,HLOOKUP($BT725,Prisudvikling!$CC$7:$KP$63,U$3),"")</f>
        <v/>
      </c>
      <c r="V725" s="105" t="str">
        <f>IF(HLOOKUP($BT725,Prisudvikling!$CC$7:$KP$63,V$3)&gt;0,HLOOKUP($BT725,Prisudvikling!$CC$7:$KP$63,V$3),"")</f>
        <v/>
      </c>
      <c r="W725" s="105" t="str">
        <f>IF(HLOOKUP($BT725,Prisudvikling!$CC$7:$KP$63,W$3)&gt;0,HLOOKUP($BT725,Prisudvikling!$CC$7:$KP$63,W$3),"")</f>
        <v/>
      </c>
      <c r="X725" s="32" t="str">
        <f>IF(HLOOKUP($BT725,Prisudvikling!$CC$7:$KP$63,X$3)&gt;0,HLOOKUP($BT725,Prisudvikling!$CC$7:$KP$63,X$3),"")</f>
        <v/>
      </c>
      <c r="Y725" s="32" t="str">
        <f>IF(HLOOKUP($BT725,Prisudvikling!$CC$7:$KP$63,Y$3)&gt;0,HLOOKUP($BT725,Prisudvikling!$CC$7:$KP$63,Y$3),"")</f>
        <v/>
      </c>
      <c r="Z725" s="32" t="str">
        <f>IF(HLOOKUP($BT725,Prisudvikling!$CC$7:$KP$63,Z$3)&gt;0,HLOOKUP($BT725,Prisudvikling!$CC$7:$KP$63,Z$3),"")</f>
        <v/>
      </c>
      <c r="AA725" s="32" t="str">
        <f>IF(HLOOKUP($BT725,Prisudvikling!$CC$7:$KP$63,AA$3)&gt;0,HLOOKUP($BT725,Prisudvikling!$CC$7:$KP$63,AA$3),"")</f>
        <v/>
      </c>
      <c r="AB725" s="32" t="str">
        <f>IF(HLOOKUP($BT725,Prisudvikling!$CC$7:$KP$63,AB$3)&gt;0,HLOOKUP($BT725,Prisudvikling!$CC$7:$KP$63,AB$3),"")</f>
        <v/>
      </c>
      <c r="AC725" s="32" t="str">
        <f>IF(HLOOKUP($BT725,Prisudvikling!$CC$7:$KP$63,AC$3)&gt;0,HLOOKUP($BT725,Prisudvikling!$CC$7:$KP$63,AC$3),"")</f>
        <v/>
      </c>
      <c r="AD725" s="32" t="str">
        <f>IF(HLOOKUP($BT725,Prisudvikling!$CC$7:$KP$63,AD$3)&gt;0,HLOOKUP($BT725,Prisudvikling!$CC$7:$KP$63,AD$3),"")</f>
        <v/>
      </c>
      <c r="AE725" s="32" t="str">
        <f>IF(HLOOKUP($BT725,Prisudvikling!$CC$7:$KP$63,AE$3)&gt;0,HLOOKUP($BT725,Prisudvikling!$CC$7:$KP$63,AE$3),"")</f>
        <v/>
      </c>
      <c r="AF725" s="32" t="str">
        <f>IF(HLOOKUP($BT725,Prisudvikling!$CC$7:$KP$63,AF$3)&gt;0,HLOOKUP($BT725,Prisudvikling!$CC$7:$KP$63,AF$3),"")</f>
        <v xml:space="preserve"> </v>
      </c>
      <c r="AG725" s="32" t="str">
        <f>IF(HLOOKUP($BT725,Prisudvikling!$CC$7:$KP$63,AG$3)&gt;0,HLOOKUP($BT725,Prisudvikling!$CC$7:$KP$63,AG$3),"")</f>
        <v xml:space="preserve"> </v>
      </c>
      <c r="AH725" s="32" t="str">
        <f>IF(HLOOKUP($BT725,Prisudvikling!$CC$7:$KP$63,AH$3)&gt;0,HLOOKUP($BT725,Prisudvikling!$CC$7:$KP$63,AH$3),"")</f>
        <v xml:space="preserve"> </v>
      </c>
      <c r="AI725" s="32" t="str">
        <f>IF(HLOOKUP($BT725,Prisudvikling!$CC$7:$KP$63,AI$3)&gt;0,HLOOKUP($BT725,Prisudvikling!$CC$7:$KP$63,AI$3),"")</f>
        <v xml:space="preserve"> </v>
      </c>
      <c r="AJ725" s="32" t="str">
        <f>IF(HLOOKUP($BT725,Prisudvikling!$CC$7:$KP$63,AJ$3)&gt;0,HLOOKUP($BT725,Prisudvikling!$CC$7:$KP$63,AJ$3),"")</f>
        <v xml:space="preserve"> </v>
      </c>
      <c r="AK725" s="32" t="str">
        <f>IF(HLOOKUP($BT725,Prisudvikling!$CC$7:$KP$63,AK$3)&gt;0,HLOOKUP($BT725,Prisudvikling!$CC$7:$KP$63,AK$3),"")</f>
        <v xml:space="preserve"> </v>
      </c>
      <c r="AL725" s="32" t="str">
        <f>IF(HLOOKUP($BT725,Prisudvikling!$CC$7:$KP$63,AL$3)&gt;0,HLOOKUP($BT725,Prisudvikling!$CC$7:$KP$63,AL$3),"")</f>
        <v/>
      </c>
      <c r="AM725" s="32" t="str">
        <f>IF(HLOOKUP($BT725,Prisudvikling!$CC$7:$KP$63,AM$3)&gt;0,HLOOKUP($BT725,Prisudvikling!$CC$7:$KP$63,AM$3),"")</f>
        <v/>
      </c>
      <c r="AN725" s="113" t="str">
        <f>IF(HLOOKUP($BT725,Prisudvikling!$CC$7:$KP$63,AN$3)&gt;0,HLOOKUP($BT725,Prisudvikling!$CC$7:$KP$63,AN$3),"")</f>
        <v/>
      </c>
      <c r="AO725" s="113" t="str">
        <f>IF(HLOOKUP($BT725,Prisudvikling!$CC$7:$KP$63,AO$3)&gt;0,HLOOKUP($BT725,Prisudvikling!$CC$7:$KP$63,AO$3),"")</f>
        <v xml:space="preserve"> </v>
      </c>
      <c r="AP725" s="113" t="str">
        <f>IF(HLOOKUP($BT725,Prisudvikling!$CC$7:$KP$63,AP$3)&gt;0,HLOOKUP($BT725,Prisudvikling!$CC$7:$KP$63,AP$3),"")</f>
        <v/>
      </c>
      <c r="AQ725" s="113" t="str">
        <f>IF(HLOOKUP($BT725,Prisudvikling!$CC$7:$KP$63,AQ$3)&gt;0,HLOOKUP($BT725,Prisudvikling!$CC$7:$KP$63,AQ$3),"")</f>
        <v/>
      </c>
      <c r="AR725" s="113" t="str">
        <f>IF(HLOOKUP($BT725,Prisudvikling!$CC$7:$KP$63,AR$3)&gt;0,HLOOKUP($BT725,Prisudvikling!$CC$7:$KP$63,AR$3),"")</f>
        <v xml:space="preserve"> </v>
      </c>
      <c r="AS725" s="113" t="str">
        <f>IF(HLOOKUP($BT725,Prisudvikling!$CC$7:$KP$63,AS$3)&gt;0,HLOOKUP($BT725,Prisudvikling!$CC$7:$KP$63,AS$3),"")</f>
        <v/>
      </c>
      <c r="AT725" s="113" t="str">
        <f>IF(HLOOKUP($BT725,Prisudvikling!$CC$7:$KP$63,AT$3)&gt;0,HLOOKUP($BT725,Prisudvikling!$CC$7:$KP$63,AT$3),"")</f>
        <v/>
      </c>
      <c r="AU725" s="113" t="str">
        <f>IF(HLOOKUP($BT725,Prisudvikling!$CC$7:$KP$63,AU$3)&gt;0,HLOOKUP($BT725,Prisudvikling!$CC$7:$KP$63,AU$3),"")</f>
        <v xml:space="preserve"> </v>
      </c>
      <c r="AV725" s="113" t="str">
        <f>IF(HLOOKUP($BT725,Prisudvikling!$CC$7:$KP$63,AV$3)&gt;0,HLOOKUP($BT725,Prisudvikling!$CC$7:$KP$63,AV$3),"")</f>
        <v/>
      </c>
      <c r="AW725" s="113" t="str">
        <f>IF(HLOOKUP($BT725,Prisudvikling!$CC$7:$KP$63,AW$3)&gt;0,HLOOKUP($BT725,Prisudvikling!$CC$7:$KP$63,AW$3),"")</f>
        <v/>
      </c>
      <c r="AX725" s="113" t="str">
        <f>IF(HLOOKUP($BT725,Prisudvikling!$CC$7:$KP$63,AX$3)&gt;0,HLOOKUP($BT725,Prisudvikling!$CC$7:$KP$63,AX$3),"")</f>
        <v xml:space="preserve"> </v>
      </c>
      <c r="BT725">
        <f t="shared" ref="BT725:BT788" si="36">+BT724+1</f>
        <v>402</v>
      </c>
    </row>
    <row r="726" spans="1:72" x14ac:dyDescent="0.2">
      <c r="A726" s="82">
        <f>IF(HLOOKUP($BT726,Prisudvikling!$CC$7:$KP$63,D$3)&gt;0,YEAR(C726),0)</f>
        <v>0</v>
      </c>
      <c r="B726" s="82">
        <f>IF(HLOOKUP($BT726,Prisudvikling!$CC$7:$KP$63,D$3)&gt;0,MONTH(C726),0)</f>
        <v>0</v>
      </c>
      <c r="C726" s="65" t="str">
        <f>IF(HLOOKUP($BT726,Prisudvikling!$CC$7:$KP$63,D$3)&gt;0,HLOOKUP($BT726,Prisudvikling!$CC$7:$KP$63,C$3),"")</f>
        <v/>
      </c>
      <c r="D726" s="105" t="str">
        <f>IF(HLOOKUP($BT726,Prisudvikling!$CC$7:$KP$63,D$3)&gt;0,HLOOKUP($BT726,Prisudvikling!$CC$7:$KP$63,D$3),"")</f>
        <v/>
      </c>
      <c r="E726" s="105" t="str">
        <f>IF(HLOOKUP($BT726,Prisudvikling!$CC$7:$KP$63,E$3)&gt;0,HLOOKUP($BT726,Prisudvikling!$CC$7:$KP$63,E$3),"")</f>
        <v/>
      </c>
      <c r="F726" s="105" t="str">
        <f>IF(HLOOKUP($BT726,Prisudvikling!$CC$7:$KP$63,F$3)&gt;0,HLOOKUP($BT726,Prisudvikling!$CC$7:$KP$63,F$3),"")</f>
        <v/>
      </c>
      <c r="G726" s="105" t="str">
        <f>IF(HLOOKUP($BT726,Prisudvikling!$CC$7:$KP$63,G$3)&gt;0,HLOOKUP($BT726,Prisudvikling!$CC$7:$KP$63,G$3),"")</f>
        <v/>
      </c>
      <c r="H726" s="105" t="str">
        <f>IF(HLOOKUP($BT726,Prisudvikling!$CC$7:$KP$63,H$3)&gt;0,HLOOKUP($BT726,Prisudvikling!$CC$7:$KP$63,H$3),"")</f>
        <v/>
      </c>
      <c r="I726" s="105" t="str">
        <f>IF(HLOOKUP($BT726,Prisudvikling!$CC$7:$KP$63,I$3)&gt;0,HLOOKUP($BT726,Prisudvikling!$CC$7:$KP$63,I$3),"")</f>
        <v/>
      </c>
      <c r="J726" s="105" t="str">
        <f>IF(HLOOKUP($BT726,Prisudvikling!$CC$7:$KP$63,J$3)&gt;0,HLOOKUP($BT726,Prisudvikling!$CC$7:$KP$63,J$3),"")</f>
        <v/>
      </c>
      <c r="K726" s="105" t="str">
        <f>IF(HLOOKUP($BT726,Prisudvikling!$CC$7:$KP$63,K$3)&gt;0,HLOOKUP($BT726,Prisudvikling!$CC$7:$KP$63,K$3),"")</f>
        <v/>
      </c>
      <c r="L726" s="105" t="str">
        <f>IF(HLOOKUP($BT726,Prisudvikling!$CC$7:$KP$63,L$3)&gt;0,HLOOKUP($BT726,Prisudvikling!$CC$7:$KP$63,L$3),"")</f>
        <v/>
      </c>
      <c r="M726" s="105" t="str">
        <f>IF(HLOOKUP($BT726,Prisudvikling!$CC$7:$KP$63,M$3)&gt;0,HLOOKUP($BT726,Prisudvikling!$CC$7:$KP$63,M$3),"")</f>
        <v/>
      </c>
      <c r="N726" s="105" t="str">
        <f>IF(HLOOKUP($BT726,Prisudvikling!$CC$7:$KP$63,N$3)&gt;0,HLOOKUP($BT726,Prisudvikling!$CC$7:$KP$63,N$3),"")</f>
        <v/>
      </c>
      <c r="O726" s="105" t="str">
        <f>IF(HLOOKUP($BT726,Prisudvikling!$CC$7:$KP$63,O$3)&gt;0,HLOOKUP($BT726,Prisudvikling!$CC$7:$KP$63,O$3),"")</f>
        <v/>
      </c>
      <c r="P726" s="105" t="str">
        <f>IF(HLOOKUP($BT726,Prisudvikling!$CC$7:$KP$63,P$3)&gt;0,HLOOKUP($BT726,Prisudvikling!$CC$7:$KP$63,P$3),"")</f>
        <v/>
      </c>
      <c r="Q726" s="105" t="str">
        <f>IF(HLOOKUP($BT726,Prisudvikling!$CC$7:$KP$63,Q$3)&gt;0,HLOOKUP($BT726,Prisudvikling!$CC$7:$KP$63,Q$3),"")</f>
        <v/>
      </c>
      <c r="R726" s="105" t="str">
        <f>IF(HLOOKUP($BT726,Prisudvikling!$CC$7:$KP$63,R$3)&gt;0,HLOOKUP($BT726,Prisudvikling!$CC$7:$KP$63,R$3),"")</f>
        <v/>
      </c>
      <c r="S726" s="105" t="str">
        <f>IF(HLOOKUP($BT726,Prisudvikling!$CC$7:$KP$63,S$3)&gt;0,HLOOKUP($BT726,Prisudvikling!$CC$7:$KP$63,S$3),"")</f>
        <v/>
      </c>
      <c r="T726" s="105" t="str">
        <f>IF(HLOOKUP($BT726,Prisudvikling!$CC$7:$KP$63,T$3)&gt;0,HLOOKUP($BT726,Prisudvikling!$CC$7:$KP$63,T$3),"")</f>
        <v/>
      </c>
      <c r="U726" s="105" t="str">
        <f>IF(HLOOKUP($BT726,Prisudvikling!$CC$7:$KP$63,U$3)&gt;0,HLOOKUP($BT726,Prisudvikling!$CC$7:$KP$63,U$3),"")</f>
        <v/>
      </c>
      <c r="V726" s="105" t="str">
        <f>IF(HLOOKUP($BT726,Prisudvikling!$CC$7:$KP$63,V$3)&gt;0,HLOOKUP($BT726,Prisudvikling!$CC$7:$KP$63,V$3),"")</f>
        <v/>
      </c>
      <c r="W726" s="105" t="str">
        <f>IF(HLOOKUP($BT726,Prisudvikling!$CC$7:$KP$63,W$3)&gt;0,HLOOKUP($BT726,Prisudvikling!$CC$7:$KP$63,W$3),"")</f>
        <v/>
      </c>
      <c r="X726" s="32" t="str">
        <f>IF(HLOOKUP($BT726,Prisudvikling!$CC$7:$KP$63,X$3)&gt;0,HLOOKUP($BT726,Prisudvikling!$CC$7:$KP$63,X$3),"")</f>
        <v/>
      </c>
      <c r="Y726" s="32" t="str">
        <f>IF(HLOOKUP($BT726,Prisudvikling!$CC$7:$KP$63,Y$3)&gt;0,HLOOKUP($BT726,Prisudvikling!$CC$7:$KP$63,Y$3),"")</f>
        <v/>
      </c>
      <c r="Z726" s="32" t="str">
        <f>IF(HLOOKUP($BT726,Prisudvikling!$CC$7:$KP$63,Z$3)&gt;0,HLOOKUP($BT726,Prisudvikling!$CC$7:$KP$63,Z$3),"")</f>
        <v/>
      </c>
      <c r="AA726" s="32" t="str">
        <f>IF(HLOOKUP($BT726,Prisudvikling!$CC$7:$KP$63,AA$3)&gt;0,HLOOKUP($BT726,Prisudvikling!$CC$7:$KP$63,AA$3),"")</f>
        <v/>
      </c>
      <c r="AB726" s="32" t="str">
        <f>IF(HLOOKUP($BT726,Prisudvikling!$CC$7:$KP$63,AB$3)&gt;0,HLOOKUP($BT726,Prisudvikling!$CC$7:$KP$63,AB$3),"")</f>
        <v/>
      </c>
      <c r="AC726" s="32" t="str">
        <f>IF(HLOOKUP($BT726,Prisudvikling!$CC$7:$KP$63,AC$3)&gt;0,HLOOKUP($BT726,Prisudvikling!$CC$7:$KP$63,AC$3),"")</f>
        <v/>
      </c>
      <c r="AD726" s="32" t="str">
        <f>IF(HLOOKUP($BT726,Prisudvikling!$CC$7:$KP$63,AD$3)&gt;0,HLOOKUP($BT726,Prisudvikling!$CC$7:$KP$63,AD$3),"")</f>
        <v/>
      </c>
      <c r="AE726" s="32" t="str">
        <f>IF(HLOOKUP($BT726,Prisudvikling!$CC$7:$KP$63,AE$3)&gt;0,HLOOKUP($BT726,Prisudvikling!$CC$7:$KP$63,AE$3),"")</f>
        <v/>
      </c>
      <c r="AF726" s="32" t="str">
        <f>IF(HLOOKUP($BT726,Prisudvikling!$CC$7:$KP$63,AF$3)&gt;0,HLOOKUP($BT726,Prisudvikling!$CC$7:$KP$63,AF$3),"")</f>
        <v xml:space="preserve"> </v>
      </c>
      <c r="AG726" s="32" t="str">
        <f>IF(HLOOKUP($BT726,Prisudvikling!$CC$7:$KP$63,AG$3)&gt;0,HLOOKUP($BT726,Prisudvikling!$CC$7:$KP$63,AG$3),"")</f>
        <v xml:space="preserve"> </v>
      </c>
      <c r="AH726" s="32" t="str">
        <f>IF(HLOOKUP($BT726,Prisudvikling!$CC$7:$KP$63,AH$3)&gt;0,HLOOKUP($BT726,Prisudvikling!$CC$7:$KP$63,AH$3),"")</f>
        <v xml:space="preserve"> </v>
      </c>
      <c r="AI726" s="32" t="str">
        <f>IF(HLOOKUP($BT726,Prisudvikling!$CC$7:$KP$63,AI$3)&gt;0,HLOOKUP($BT726,Prisudvikling!$CC$7:$KP$63,AI$3),"")</f>
        <v xml:space="preserve"> </v>
      </c>
      <c r="AJ726" s="32" t="str">
        <f>IF(HLOOKUP($BT726,Prisudvikling!$CC$7:$KP$63,AJ$3)&gt;0,HLOOKUP($BT726,Prisudvikling!$CC$7:$KP$63,AJ$3),"")</f>
        <v xml:space="preserve"> </v>
      </c>
      <c r="AK726" s="32" t="str">
        <f>IF(HLOOKUP($BT726,Prisudvikling!$CC$7:$KP$63,AK$3)&gt;0,HLOOKUP($BT726,Prisudvikling!$CC$7:$KP$63,AK$3),"")</f>
        <v xml:space="preserve"> </v>
      </c>
      <c r="AL726" s="32" t="str">
        <f>IF(HLOOKUP($BT726,Prisudvikling!$CC$7:$KP$63,AL$3)&gt;0,HLOOKUP($BT726,Prisudvikling!$CC$7:$KP$63,AL$3),"")</f>
        <v/>
      </c>
      <c r="AM726" s="32" t="str">
        <f>IF(HLOOKUP($BT726,Prisudvikling!$CC$7:$KP$63,AM$3)&gt;0,HLOOKUP($BT726,Prisudvikling!$CC$7:$KP$63,AM$3),"")</f>
        <v/>
      </c>
      <c r="AN726" s="113" t="str">
        <f>IF(HLOOKUP($BT726,Prisudvikling!$CC$7:$KP$63,AN$3)&gt;0,HLOOKUP($BT726,Prisudvikling!$CC$7:$KP$63,AN$3),"")</f>
        <v/>
      </c>
      <c r="AO726" s="113" t="str">
        <f>IF(HLOOKUP($BT726,Prisudvikling!$CC$7:$KP$63,AO$3)&gt;0,HLOOKUP($BT726,Prisudvikling!$CC$7:$KP$63,AO$3),"")</f>
        <v xml:space="preserve"> </v>
      </c>
      <c r="AP726" s="113" t="str">
        <f>IF(HLOOKUP($BT726,Prisudvikling!$CC$7:$KP$63,AP$3)&gt;0,HLOOKUP($BT726,Prisudvikling!$CC$7:$KP$63,AP$3),"")</f>
        <v/>
      </c>
      <c r="AQ726" s="113" t="str">
        <f>IF(HLOOKUP($BT726,Prisudvikling!$CC$7:$KP$63,AQ$3)&gt;0,HLOOKUP($BT726,Prisudvikling!$CC$7:$KP$63,AQ$3),"")</f>
        <v/>
      </c>
      <c r="AR726" s="113" t="str">
        <f>IF(HLOOKUP($BT726,Prisudvikling!$CC$7:$KP$63,AR$3)&gt;0,HLOOKUP($BT726,Prisudvikling!$CC$7:$KP$63,AR$3),"")</f>
        <v xml:space="preserve"> </v>
      </c>
      <c r="AS726" s="113" t="str">
        <f>IF(HLOOKUP($BT726,Prisudvikling!$CC$7:$KP$63,AS$3)&gt;0,HLOOKUP($BT726,Prisudvikling!$CC$7:$KP$63,AS$3),"")</f>
        <v/>
      </c>
      <c r="AT726" s="113" t="str">
        <f>IF(HLOOKUP($BT726,Prisudvikling!$CC$7:$KP$63,AT$3)&gt;0,HLOOKUP($BT726,Prisudvikling!$CC$7:$KP$63,AT$3),"")</f>
        <v/>
      </c>
      <c r="AU726" s="113" t="str">
        <f>IF(HLOOKUP($BT726,Prisudvikling!$CC$7:$KP$63,AU$3)&gt;0,HLOOKUP($BT726,Prisudvikling!$CC$7:$KP$63,AU$3),"")</f>
        <v xml:space="preserve"> </v>
      </c>
      <c r="AV726" s="113" t="str">
        <f>IF(HLOOKUP($BT726,Prisudvikling!$CC$7:$KP$63,AV$3)&gt;0,HLOOKUP($BT726,Prisudvikling!$CC$7:$KP$63,AV$3),"")</f>
        <v/>
      </c>
      <c r="AW726" s="113" t="str">
        <f>IF(HLOOKUP($BT726,Prisudvikling!$CC$7:$KP$63,AW$3)&gt;0,HLOOKUP($BT726,Prisudvikling!$CC$7:$KP$63,AW$3),"")</f>
        <v/>
      </c>
      <c r="AX726" s="113" t="str">
        <f>IF(HLOOKUP($BT726,Prisudvikling!$CC$7:$KP$63,AX$3)&gt;0,HLOOKUP($BT726,Prisudvikling!$CC$7:$KP$63,AX$3),"")</f>
        <v xml:space="preserve"> </v>
      </c>
      <c r="BT726">
        <f t="shared" si="36"/>
        <v>403</v>
      </c>
    </row>
    <row r="727" spans="1:72" x14ac:dyDescent="0.2">
      <c r="A727" s="82">
        <f>IF(HLOOKUP($BT727,Prisudvikling!$CC$7:$KP$63,D$3)&gt;0,YEAR(C727),0)</f>
        <v>0</v>
      </c>
      <c r="B727" s="82">
        <f>IF(HLOOKUP($BT727,Prisudvikling!$CC$7:$KP$63,D$3)&gt;0,MONTH(C727),0)</f>
        <v>0</v>
      </c>
      <c r="C727" s="65" t="str">
        <f>IF(HLOOKUP($BT727,Prisudvikling!$CC$7:$KP$63,D$3)&gt;0,HLOOKUP($BT727,Prisudvikling!$CC$7:$KP$63,C$3),"")</f>
        <v/>
      </c>
      <c r="D727" s="105" t="str">
        <f>IF(HLOOKUP($BT727,Prisudvikling!$CC$7:$KP$63,D$3)&gt;0,HLOOKUP($BT727,Prisudvikling!$CC$7:$KP$63,D$3),"")</f>
        <v/>
      </c>
      <c r="E727" s="105" t="str">
        <f>IF(HLOOKUP($BT727,Prisudvikling!$CC$7:$KP$63,E$3)&gt;0,HLOOKUP($BT727,Prisudvikling!$CC$7:$KP$63,E$3),"")</f>
        <v/>
      </c>
      <c r="F727" s="105" t="str">
        <f>IF(HLOOKUP($BT727,Prisudvikling!$CC$7:$KP$63,F$3)&gt;0,HLOOKUP($BT727,Prisudvikling!$CC$7:$KP$63,F$3),"")</f>
        <v/>
      </c>
      <c r="G727" s="105" t="str">
        <f>IF(HLOOKUP($BT727,Prisudvikling!$CC$7:$KP$63,G$3)&gt;0,HLOOKUP($BT727,Prisudvikling!$CC$7:$KP$63,G$3),"")</f>
        <v/>
      </c>
      <c r="H727" s="105" t="str">
        <f>IF(HLOOKUP($BT727,Prisudvikling!$CC$7:$KP$63,H$3)&gt;0,HLOOKUP($BT727,Prisudvikling!$CC$7:$KP$63,H$3),"")</f>
        <v/>
      </c>
      <c r="I727" s="105" t="str">
        <f>IF(HLOOKUP($BT727,Prisudvikling!$CC$7:$KP$63,I$3)&gt;0,HLOOKUP($BT727,Prisudvikling!$CC$7:$KP$63,I$3),"")</f>
        <v/>
      </c>
      <c r="J727" s="105" t="str">
        <f>IF(HLOOKUP($BT727,Prisudvikling!$CC$7:$KP$63,J$3)&gt;0,HLOOKUP($BT727,Prisudvikling!$CC$7:$KP$63,J$3),"")</f>
        <v/>
      </c>
      <c r="K727" s="105" t="str">
        <f>IF(HLOOKUP($BT727,Prisudvikling!$CC$7:$KP$63,K$3)&gt;0,HLOOKUP($BT727,Prisudvikling!$CC$7:$KP$63,K$3),"")</f>
        <v/>
      </c>
      <c r="L727" s="105" t="str">
        <f>IF(HLOOKUP($BT727,Prisudvikling!$CC$7:$KP$63,L$3)&gt;0,HLOOKUP($BT727,Prisudvikling!$CC$7:$KP$63,L$3),"")</f>
        <v/>
      </c>
      <c r="M727" s="105" t="str">
        <f>IF(HLOOKUP($BT727,Prisudvikling!$CC$7:$KP$63,M$3)&gt;0,HLOOKUP($BT727,Prisudvikling!$CC$7:$KP$63,M$3),"")</f>
        <v/>
      </c>
      <c r="N727" s="105" t="str">
        <f>IF(HLOOKUP($BT727,Prisudvikling!$CC$7:$KP$63,N$3)&gt;0,HLOOKUP($BT727,Prisudvikling!$CC$7:$KP$63,N$3),"")</f>
        <v/>
      </c>
      <c r="O727" s="105" t="str">
        <f>IF(HLOOKUP($BT727,Prisudvikling!$CC$7:$KP$63,O$3)&gt;0,HLOOKUP($BT727,Prisudvikling!$CC$7:$KP$63,O$3),"")</f>
        <v/>
      </c>
      <c r="P727" s="105" t="str">
        <f>IF(HLOOKUP($BT727,Prisudvikling!$CC$7:$KP$63,P$3)&gt;0,HLOOKUP($BT727,Prisudvikling!$CC$7:$KP$63,P$3),"")</f>
        <v/>
      </c>
      <c r="Q727" s="105" t="str">
        <f>IF(HLOOKUP($BT727,Prisudvikling!$CC$7:$KP$63,Q$3)&gt;0,HLOOKUP($BT727,Prisudvikling!$CC$7:$KP$63,Q$3),"")</f>
        <v/>
      </c>
      <c r="R727" s="105" t="str">
        <f>IF(HLOOKUP($BT727,Prisudvikling!$CC$7:$KP$63,R$3)&gt;0,HLOOKUP($BT727,Prisudvikling!$CC$7:$KP$63,R$3),"")</f>
        <v/>
      </c>
      <c r="S727" s="105" t="str">
        <f>IF(HLOOKUP($BT727,Prisudvikling!$CC$7:$KP$63,S$3)&gt;0,HLOOKUP($BT727,Prisudvikling!$CC$7:$KP$63,S$3),"")</f>
        <v/>
      </c>
      <c r="T727" s="105" t="str">
        <f>IF(HLOOKUP($BT727,Prisudvikling!$CC$7:$KP$63,T$3)&gt;0,HLOOKUP($BT727,Prisudvikling!$CC$7:$KP$63,T$3),"")</f>
        <v/>
      </c>
      <c r="U727" s="105" t="str">
        <f>IF(HLOOKUP($BT727,Prisudvikling!$CC$7:$KP$63,U$3)&gt;0,HLOOKUP($BT727,Prisudvikling!$CC$7:$KP$63,U$3),"")</f>
        <v/>
      </c>
      <c r="V727" s="105" t="str">
        <f>IF(HLOOKUP($BT727,Prisudvikling!$CC$7:$KP$63,V$3)&gt;0,HLOOKUP($BT727,Prisudvikling!$CC$7:$KP$63,V$3),"")</f>
        <v/>
      </c>
      <c r="W727" s="105" t="str">
        <f>IF(HLOOKUP($BT727,Prisudvikling!$CC$7:$KP$63,W$3)&gt;0,HLOOKUP($BT727,Prisudvikling!$CC$7:$KP$63,W$3),"")</f>
        <v/>
      </c>
      <c r="X727" s="32" t="str">
        <f>IF(HLOOKUP($BT727,Prisudvikling!$CC$7:$KP$63,X$3)&gt;0,HLOOKUP($BT727,Prisudvikling!$CC$7:$KP$63,X$3),"")</f>
        <v/>
      </c>
      <c r="Y727" s="32" t="str">
        <f>IF(HLOOKUP($BT727,Prisudvikling!$CC$7:$KP$63,Y$3)&gt;0,HLOOKUP($BT727,Prisudvikling!$CC$7:$KP$63,Y$3),"")</f>
        <v/>
      </c>
      <c r="Z727" s="32" t="str">
        <f>IF(HLOOKUP($BT727,Prisudvikling!$CC$7:$KP$63,Z$3)&gt;0,HLOOKUP($BT727,Prisudvikling!$CC$7:$KP$63,Z$3),"")</f>
        <v/>
      </c>
      <c r="AA727" s="32" t="str">
        <f>IF(HLOOKUP($BT727,Prisudvikling!$CC$7:$KP$63,AA$3)&gt;0,HLOOKUP($BT727,Prisudvikling!$CC$7:$KP$63,AA$3),"")</f>
        <v/>
      </c>
      <c r="AB727" s="32" t="str">
        <f>IF(HLOOKUP($BT727,Prisudvikling!$CC$7:$KP$63,AB$3)&gt;0,HLOOKUP($BT727,Prisudvikling!$CC$7:$KP$63,AB$3),"")</f>
        <v/>
      </c>
      <c r="AC727" s="32" t="str">
        <f>IF(HLOOKUP($BT727,Prisudvikling!$CC$7:$KP$63,AC$3)&gt;0,HLOOKUP($BT727,Prisudvikling!$CC$7:$KP$63,AC$3),"")</f>
        <v/>
      </c>
      <c r="AD727" s="32" t="str">
        <f>IF(HLOOKUP($BT727,Prisudvikling!$CC$7:$KP$63,AD$3)&gt;0,HLOOKUP($BT727,Prisudvikling!$CC$7:$KP$63,AD$3),"")</f>
        <v/>
      </c>
      <c r="AE727" s="32" t="str">
        <f>IF(HLOOKUP($BT727,Prisudvikling!$CC$7:$KP$63,AE$3)&gt;0,HLOOKUP($BT727,Prisudvikling!$CC$7:$KP$63,AE$3),"")</f>
        <v/>
      </c>
      <c r="AF727" s="32" t="str">
        <f>IF(HLOOKUP($BT727,Prisudvikling!$CC$7:$KP$63,AF$3)&gt;0,HLOOKUP($BT727,Prisudvikling!$CC$7:$KP$63,AF$3),"")</f>
        <v xml:space="preserve"> </v>
      </c>
      <c r="AG727" s="32" t="str">
        <f>IF(HLOOKUP($BT727,Prisudvikling!$CC$7:$KP$63,AG$3)&gt;0,HLOOKUP($BT727,Prisudvikling!$CC$7:$KP$63,AG$3),"")</f>
        <v xml:space="preserve"> </v>
      </c>
      <c r="AH727" s="32" t="str">
        <f>IF(HLOOKUP($BT727,Prisudvikling!$CC$7:$KP$63,AH$3)&gt;0,HLOOKUP($BT727,Prisudvikling!$CC$7:$KP$63,AH$3),"")</f>
        <v xml:space="preserve"> </v>
      </c>
      <c r="AI727" s="32" t="str">
        <f>IF(HLOOKUP($BT727,Prisudvikling!$CC$7:$KP$63,AI$3)&gt;0,HLOOKUP($BT727,Prisudvikling!$CC$7:$KP$63,AI$3),"")</f>
        <v xml:space="preserve"> </v>
      </c>
      <c r="AJ727" s="32" t="str">
        <f>IF(HLOOKUP($BT727,Prisudvikling!$CC$7:$KP$63,AJ$3)&gt;0,HLOOKUP($BT727,Prisudvikling!$CC$7:$KP$63,AJ$3),"")</f>
        <v xml:space="preserve"> </v>
      </c>
      <c r="AK727" s="32" t="str">
        <f>IF(HLOOKUP($BT727,Prisudvikling!$CC$7:$KP$63,AK$3)&gt;0,HLOOKUP($BT727,Prisudvikling!$CC$7:$KP$63,AK$3),"")</f>
        <v xml:space="preserve"> </v>
      </c>
      <c r="AL727" s="32" t="str">
        <f>IF(HLOOKUP($BT727,Prisudvikling!$CC$7:$KP$63,AL$3)&gt;0,HLOOKUP($BT727,Prisudvikling!$CC$7:$KP$63,AL$3),"")</f>
        <v/>
      </c>
      <c r="AM727" s="32" t="str">
        <f>IF(HLOOKUP($BT727,Prisudvikling!$CC$7:$KP$63,AM$3)&gt;0,HLOOKUP($BT727,Prisudvikling!$CC$7:$KP$63,AM$3),"")</f>
        <v/>
      </c>
      <c r="AN727" s="113" t="str">
        <f>IF(HLOOKUP($BT727,Prisudvikling!$CC$7:$KP$63,AN$3)&gt;0,HLOOKUP($BT727,Prisudvikling!$CC$7:$KP$63,AN$3),"")</f>
        <v/>
      </c>
      <c r="AO727" s="113" t="str">
        <f>IF(HLOOKUP($BT727,Prisudvikling!$CC$7:$KP$63,AO$3)&gt;0,HLOOKUP($BT727,Prisudvikling!$CC$7:$KP$63,AO$3),"")</f>
        <v xml:space="preserve"> </v>
      </c>
      <c r="AP727" s="113" t="str">
        <f>IF(HLOOKUP($BT727,Prisudvikling!$CC$7:$KP$63,AP$3)&gt;0,HLOOKUP($BT727,Prisudvikling!$CC$7:$KP$63,AP$3),"")</f>
        <v/>
      </c>
      <c r="AQ727" s="113" t="str">
        <f>IF(HLOOKUP($BT727,Prisudvikling!$CC$7:$KP$63,AQ$3)&gt;0,HLOOKUP($BT727,Prisudvikling!$CC$7:$KP$63,AQ$3),"")</f>
        <v/>
      </c>
      <c r="AR727" s="113" t="str">
        <f>IF(HLOOKUP($BT727,Prisudvikling!$CC$7:$KP$63,AR$3)&gt;0,HLOOKUP($BT727,Prisudvikling!$CC$7:$KP$63,AR$3),"")</f>
        <v xml:space="preserve"> </v>
      </c>
      <c r="AS727" s="113" t="str">
        <f>IF(HLOOKUP($BT727,Prisudvikling!$CC$7:$KP$63,AS$3)&gt;0,HLOOKUP($BT727,Prisudvikling!$CC$7:$KP$63,AS$3),"")</f>
        <v/>
      </c>
      <c r="AT727" s="113" t="str">
        <f>IF(HLOOKUP($BT727,Prisudvikling!$CC$7:$KP$63,AT$3)&gt;0,HLOOKUP($BT727,Prisudvikling!$CC$7:$KP$63,AT$3),"")</f>
        <v/>
      </c>
      <c r="AU727" s="113" t="str">
        <f>IF(HLOOKUP($BT727,Prisudvikling!$CC$7:$KP$63,AU$3)&gt;0,HLOOKUP($BT727,Prisudvikling!$CC$7:$KP$63,AU$3),"")</f>
        <v xml:space="preserve"> </v>
      </c>
      <c r="AV727" s="113" t="str">
        <f>IF(HLOOKUP($BT727,Prisudvikling!$CC$7:$KP$63,AV$3)&gt;0,HLOOKUP($BT727,Prisudvikling!$CC$7:$KP$63,AV$3),"")</f>
        <v/>
      </c>
      <c r="AW727" s="113" t="str">
        <f>IF(HLOOKUP($BT727,Prisudvikling!$CC$7:$KP$63,AW$3)&gt;0,HLOOKUP($BT727,Prisudvikling!$CC$7:$KP$63,AW$3),"")</f>
        <v/>
      </c>
      <c r="AX727" s="113" t="str">
        <f>IF(HLOOKUP($BT727,Prisudvikling!$CC$7:$KP$63,AX$3)&gt;0,HLOOKUP($BT727,Prisudvikling!$CC$7:$KP$63,AX$3),"")</f>
        <v xml:space="preserve"> </v>
      </c>
      <c r="BT727">
        <f t="shared" si="36"/>
        <v>404</v>
      </c>
    </row>
    <row r="728" spans="1:72" x14ac:dyDescent="0.2">
      <c r="A728" s="82">
        <f>IF(HLOOKUP($BT728,Prisudvikling!$CC$7:$KP$63,D$3)&gt;0,YEAR(C728),0)</f>
        <v>0</v>
      </c>
      <c r="B728" s="82">
        <f>IF(HLOOKUP($BT728,Prisudvikling!$CC$7:$KP$63,D$3)&gt;0,MONTH(C728),0)</f>
        <v>0</v>
      </c>
      <c r="C728" s="65" t="str">
        <f>IF(HLOOKUP($BT728,Prisudvikling!$CC$7:$KP$63,D$3)&gt;0,HLOOKUP($BT728,Prisudvikling!$CC$7:$KP$63,C$3),"")</f>
        <v/>
      </c>
      <c r="D728" s="105" t="str">
        <f>IF(HLOOKUP($BT728,Prisudvikling!$CC$7:$KP$63,D$3)&gt;0,HLOOKUP($BT728,Prisudvikling!$CC$7:$KP$63,D$3),"")</f>
        <v/>
      </c>
      <c r="E728" s="105" t="str">
        <f>IF(HLOOKUP($BT728,Prisudvikling!$CC$7:$KP$63,E$3)&gt;0,HLOOKUP($BT728,Prisudvikling!$CC$7:$KP$63,E$3),"")</f>
        <v/>
      </c>
      <c r="F728" s="105" t="str">
        <f>IF(HLOOKUP($BT728,Prisudvikling!$CC$7:$KP$63,F$3)&gt;0,HLOOKUP($BT728,Prisudvikling!$CC$7:$KP$63,F$3),"")</f>
        <v/>
      </c>
      <c r="G728" s="105" t="str">
        <f>IF(HLOOKUP($BT728,Prisudvikling!$CC$7:$KP$63,G$3)&gt;0,HLOOKUP($BT728,Prisudvikling!$CC$7:$KP$63,G$3),"")</f>
        <v/>
      </c>
      <c r="H728" s="105" t="str">
        <f>IF(HLOOKUP($BT728,Prisudvikling!$CC$7:$KP$63,H$3)&gt;0,HLOOKUP($BT728,Prisudvikling!$CC$7:$KP$63,H$3),"")</f>
        <v/>
      </c>
      <c r="I728" s="105" t="str">
        <f>IF(HLOOKUP($BT728,Prisudvikling!$CC$7:$KP$63,I$3)&gt;0,HLOOKUP($BT728,Prisudvikling!$CC$7:$KP$63,I$3),"")</f>
        <v/>
      </c>
      <c r="J728" s="105" t="str">
        <f>IF(HLOOKUP($BT728,Prisudvikling!$CC$7:$KP$63,J$3)&gt;0,HLOOKUP($BT728,Prisudvikling!$CC$7:$KP$63,J$3),"")</f>
        <v/>
      </c>
      <c r="K728" s="105" t="str">
        <f>IF(HLOOKUP($BT728,Prisudvikling!$CC$7:$KP$63,K$3)&gt;0,HLOOKUP($BT728,Prisudvikling!$CC$7:$KP$63,K$3),"")</f>
        <v/>
      </c>
      <c r="L728" s="105" t="str">
        <f>IF(HLOOKUP($BT728,Prisudvikling!$CC$7:$KP$63,L$3)&gt;0,HLOOKUP($BT728,Prisudvikling!$CC$7:$KP$63,L$3),"")</f>
        <v/>
      </c>
      <c r="M728" s="105" t="str">
        <f>IF(HLOOKUP($BT728,Prisudvikling!$CC$7:$KP$63,M$3)&gt;0,HLOOKUP($BT728,Prisudvikling!$CC$7:$KP$63,M$3),"")</f>
        <v/>
      </c>
      <c r="N728" s="105" t="str">
        <f>IF(HLOOKUP($BT728,Prisudvikling!$CC$7:$KP$63,N$3)&gt;0,HLOOKUP($BT728,Prisudvikling!$CC$7:$KP$63,N$3),"")</f>
        <v/>
      </c>
      <c r="O728" s="105" t="str">
        <f>IF(HLOOKUP($BT728,Prisudvikling!$CC$7:$KP$63,O$3)&gt;0,HLOOKUP($BT728,Prisudvikling!$CC$7:$KP$63,O$3),"")</f>
        <v/>
      </c>
      <c r="P728" s="105" t="str">
        <f>IF(HLOOKUP($BT728,Prisudvikling!$CC$7:$KP$63,P$3)&gt;0,HLOOKUP($BT728,Prisudvikling!$CC$7:$KP$63,P$3),"")</f>
        <v/>
      </c>
      <c r="Q728" s="105" t="str">
        <f>IF(HLOOKUP($BT728,Prisudvikling!$CC$7:$KP$63,Q$3)&gt;0,HLOOKUP($BT728,Prisudvikling!$CC$7:$KP$63,Q$3),"")</f>
        <v/>
      </c>
      <c r="R728" s="105" t="str">
        <f>IF(HLOOKUP($BT728,Prisudvikling!$CC$7:$KP$63,R$3)&gt;0,HLOOKUP($BT728,Prisudvikling!$CC$7:$KP$63,R$3),"")</f>
        <v/>
      </c>
      <c r="S728" s="105" t="str">
        <f>IF(HLOOKUP($BT728,Prisudvikling!$CC$7:$KP$63,S$3)&gt;0,HLOOKUP($BT728,Prisudvikling!$CC$7:$KP$63,S$3),"")</f>
        <v/>
      </c>
      <c r="T728" s="105" t="str">
        <f>IF(HLOOKUP($BT728,Prisudvikling!$CC$7:$KP$63,T$3)&gt;0,HLOOKUP($BT728,Prisudvikling!$CC$7:$KP$63,T$3),"")</f>
        <v/>
      </c>
      <c r="U728" s="105" t="str">
        <f>IF(HLOOKUP($BT728,Prisudvikling!$CC$7:$KP$63,U$3)&gt;0,HLOOKUP($BT728,Prisudvikling!$CC$7:$KP$63,U$3),"")</f>
        <v/>
      </c>
      <c r="V728" s="105" t="str">
        <f>IF(HLOOKUP($BT728,Prisudvikling!$CC$7:$KP$63,V$3)&gt;0,HLOOKUP($BT728,Prisudvikling!$CC$7:$KP$63,V$3),"")</f>
        <v/>
      </c>
      <c r="W728" s="105" t="str">
        <f>IF(HLOOKUP($BT728,Prisudvikling!$CC$7:$KP$63,W$3)&gt;0,HLOOKUP($BT728,Prisudvikling!$CC$7:$KP$63,W$3),"")</f>
        <v/>
      </c>
      <c r="X728" s="32" t="str">
        <f>IF(HLOOKUP($BT728,Prisudvikling!$CC$7:$KP$63,X$3)&gt;0,HLOOKUP($BT728,Prisudvikling!$CC$7:$KP$63,X$3),"")</f>
        <v/>
      </c>
      <c r="Y728" s="32" t="str">
        <f>IF(HLOOKUP($BT728,Prisudvikling!$CC$7:$KP$63,Y$3)&gt;0,HLOOKUP($BT728,Prisudvikling!$CC$7:$KP$63,Y$3),"")</f>
        <v/>
      </c>
      <c r="Z728" s="32" t="str">
        <f>IF(HLOOKUP($BT728,Prisudvikling!$CC$7:$KP$63,Z$3)&gt;0,HLOOKUP($BT728,Prisudvikling!$CC$7:$KP$63,Z$3),"")</f>
        <v/>
      </c>
      <c r="AA728" s="32" t="str">
        <f>IF(HLOOKUP($BT728,Prisudvikling!$CC$7:$KP$63,AA$3)&gt;0,HLOOKUP($BT728,Prisudvikling!$CC$7:$KP$63,AA$3),"")</f>
        <v/>
      </c>
      <c r="AB728" s="32" t="str">
        <f>IF(HLOOKUP($BT728,Prisudvikling!$CC$7:$KP$63,AB$3)&gt;0,HLOOKUP($BT728,Prisudvikling!$CC$7:$KP$63,AB$3),"")</f>
        <v/>
      </c>
      <c r="AC728" s="32" t="str">
        <f>IF(HLOOKUP($BT728,Prisudvikling!$CC$7:$KP$63,AC$3)&gt;0,HLOOKUP($BT728,Prisudvikling!$CC$7:$KP$63,AC$3),"")</f>
        <v/>
      </c>
      <c r="AD728" s="32" t="str">
        <f>IF(HLOOKUP($BT728,Prisudvikling!$CC$7:$KP$63,AD$3)&gt;0,HLOOKUP($BT728,Prisudvikling!$CC$7:$KP$63,AD$3),"")</f>
        <v/>
      </c>
      <c r="AE728" s="32" t="str">
        <f>IF(HLOOKUP($BT728,Prisudvikling!$CC$7:$KP$63,AE$3)&gt;0,HLOOKUP($BT728,Prisudvikling!$CC$7:$KP$63,AE$3),"")</f>
        <v/>
      </c>
      <c r="AF728" s="32" t="str">
        <f>IF(HLOOKUP($BT728,Prisudvikling!$CC$7:$KP$63,AF$3)&gt;0,HLOOKUP($BT728,Prisudvikling!$CC$7:$KP$63,AF$3),"")</f>
        <v xml:space="preserve"> </v>
      </c>
      <c r="AG728" s="32" t="str">
        <f>IF(HLOOKUP($BT728,Prisudvikling!$CC$7:$KP$63,AG$3)&gt;0,HLOOKUP($BT728,Prisudvikling!$CC$7:$KP$63,AG$3),"")</f>
        <v xml:space="preserve"> </v>
      </c>
      <c r="AH728" s="32" t="str">
        <f>IF(HLOOKUP($BT728,Prisudvikling!$CC$7:$KP$63,AH$3)&gt;0,HLOOKUP($BT728,Prisudvikling!$CC$7:$KP$63,AH$3),"")</f>
        <v xml:space="preserve"> </v>
      </c>
      <c r="AI728" s="32" t="str">
        <f>IF(HLOOKUP($BT728,Prisudvikling!$CC$7:$KP$63,AI$3)&gt;0,HLOOKUP($BT728,Prisudvikling!$CC$7:$KP$63,AI$3),"")</f>
        <v xml:space="preserve"> </v>
      </c>
      <c r="AJ728" s="32" t="str">
        <f>IF(HLOOKUP($BT728,Prisudvikling!$CC$7:$KP$63,AJ$3)&gt;0,HLOOKUP($BT728,Prisudvikling!$CC$7:$KP$63,AJ$3),"")</f>
        <v xml:space="preserve"> </v>
      </c>
      <c r="AK728" s="32" t="str">
        <f>IF(HLOOKUP($BT728,Prisudvikling!$CC$7:$KP$63,AK$3)&gt;0,HLOOKUP($BT728,Prisudvikling!$CC$7:$KP$63,AK$3),"")</f>
        <v xml:space="preserve"> </v>
      </c>
      <c r="AL728" s="32" t="str">
        <f>IF(HLOOKUP($BT728,Prisudvikling!$CC$7:$KP$63,AL$3)&gt;0,HLOOKUP($BT728,Prisudvikling!$CC$7:$KP$63,AL$3),"")</f>
        <v/>
      </c>
      <c r="AM728" s="32" t="str">
        <f>IF(HLOOKUP($BT728,Prisudvikling!$CC$7:$KP$63,AM$3)&gt;0,HLOOKUP($BT728,Prisudvikling!$CC$7:$KP$63,AM$3),"")</f>
        <v/>
      </c>
      <c r="AN728" s="113" t="str">
        <f>IF(HLOOKUP($BT728,Prisudvikling!$CC$7:$KP$63,AN$3)&gt;0,HLOOKUP($BT728,Prisudvikling!$CC$7:$KP$63,AN$3),"")</f>
        <v/>
      </c>
      <c r="AO728" s="113" t="str">
        <f>IF(HLOOKUP($BT728,Prisudvikling!$CC$7:$KP$63,AO$3)&gt;0,HLOOKUP($BT728,Prisudvikling!$CC$7:$KP$63,AO$3),"")</f>
        <v xml:space="preserve"> </v>
      </c>
      <c r="AP728" s="113" t="str">
        <f>IF(HLOOKUP($BT728,Prisudvikling!$CC$7:$KP$63,AP$3)&gt;0,HLOOKUP($BT728,Prisudvikling!$CC$7:$KP$63,AP$3),"")</f>
        <v/>
      </c>
      <c r="AQ728" s="113" t="str">
        <f>IF(HLOOKUP($BT728,Prisudvikling!$CC$7:$KP$63,AQ$3)&gt;0,HLOOKUP($BT728,Prisudvikling!$CC$7:$KP$63,AQ$3),"")</f>
        <v/>
      </c>
      <c r="AR728" s="113" t="str">
        <f>IF(HLOOKUP($BT728,Prisudvikling!$CC$7:$KP$63,AR$3)&gt;0,HLOOKUP($BT728,Prisudvikling!$CC$7:$KP$63,AR$3),"")</f>
        <v xml:space="preserve"> </v>
      </c>
      <c r="AS728" s="113" t="str">
        <f>IF(HLOOKUP($BT728,Prisudvikling!$CC$7:$KP$63,AS$3)&gt;0,HLOOKUP($BT728,Prisudvikling!$CC$7:$KP$63,AS$3),"")</f>
        <v/>
      </c>
      <c r="AT728" s="113" t="str">
        <f>IF(HLOOKUP($BT728,Prisudvikling!$CC$7:$KP$63,AT$3)&gt;0,HLOOKUP($BT728,Prisudvikling!$CC$7:$KP$63,AT$3),"")</f>
        <v/>
      </c>
      <c r="AU728" s="113" t="str">
        <f>IF(HLOOKUP($BT728,Prisudvikling!$CC$7:$KP$63,AU$3)&gt;0,HLOOKUP($BT728,Prisudvikling!$CC$7:$KP$63,AU$3),"")</f>
        <v xml:space="preserve"> </v>
      </c>
      <c r="AV728" s="113" t="str">
        <f>IF(HLOOKUP($BT728,Prisudvikling!$CC$7:$KP$63,AV$3)&gt;0,HLOOKUP($BT728,Prisudvikling!$CC$7:$KP$63,AV$3),"")</f>
        <v/>
      </c>
      <c r="AW728" s="113" t="str">
        <f>IF(HLOOKUP($BT728,Prisudvikling!$CC$7:$KP$63,AW$3)&gt;0,HLOOKUP($BT728,Prisudvikling!$CC$7:$KP$63,AW$3),"")</f>
        <v/>
      </c>
      <c r="AX728" s="113" t="str">
        <f>IF(HLOOKUP($BT728,Prisudvikling!$CC$7:$KP$63,AX$3)&gt;0,HLOOKUP($BT728,Prisudvikling!$CC$7:$KP$63,AX$3),"")</f>
        <v xml:space="preserve"> </v>
      </c>
      <c r="BT728">
        <f t="shared" si="36"/>
        <v>405</v>
      </c>
    </row>
    <row r="729" spans="1:72" x14ac:dyDescent="0.2">
      <c r="A729" s="82">
        <f>IF(HLOOKUP($BT729,Prisudvikling!$CC$7:$KP$63,D$3)&gt;0,YEAR(C729),0)</f>
        <v>0</v>
      </c>
      <c r="B729" s="82">
        <f>IF(HLOOKUP($BT729,Prisudvikling!$CC$7:$KP$63,D$3)&gt;0,MONTH(C729),0)</f>
        <v>0</v>
      </c>
      <c r="C729" s="65" t="str">
        <f>IF(HLOOKUP($BT729,Prisudvikling!$CC$7:$KP$63,D$3)&gt;0,HLOOKUP($BT729,Prisudvikling!$CC$7:$KP$63,C$3),"")</f>
        <v/>
      </c>
      <c r="D729" s="105" t="str">
        <f>IF(HLOOKUP($BT729,Prisudvikling!$CC$7:$KP$63,D$3)&gt;0,HLOOKUP($BT729,Prisudvikling!$CC$7:$KP$63,D$3),"")</f>
        <v/>
      </c>
      <c r="E729" s="105" t="str">
        <f>IF(HLOOKUP($BT729,Prisudvikling!$CC$7:$KP$63,E$3)&gt;0,HLOOKUP($BT729,Prisudvikling!$CC$7:$KP$63,E$3),"")</f>
        <v/>
      </c>
      <c r="F729" s="105" t="str">
        <f>IF(HLOOKUP($BT729,Prisudvikling!$CC$7:$KP$63,F$3)&gt;0,HLOOKUP($BT729,Prisudvikling!$CC$7:$KP$63,F$3),"")</f>
        <v/>
      </c>
      <c r="G729" s="105" t="str">
        <f>IF(HLOOKUP($BT729,Prisudvikling!$CC$7:$KP$63,G$3)&gt;0,HLOOKUP($BT729,Prisudvikling!$CC$7:$KP$63,G$3),"")</f>
        <v/>
      </c>
      <c r="H729" s="105" t="str">
        <f>IF(HLOOKUP($BT729,Prisudvikling!$CC$7:$KP$63,H$3)&gt;0,HLOOKUP($BT729,Prisudvikling!$CC$7:$KP$63,H$3),"")</f>
        <v/>
      </c>
      <c r="I729" s="105" t="str">
        <f>IF(HLOOKUP($BT729,Prisudvikling!$CC$7:$KP$63,I$3)&gt;0,HLOOKUP($BT729,Prisudvikling!$CC$7:$KP$63,I$3),"")</f>
        <v/>
      </c>
      <c r="J729" s="105" t="str">
        <f>IF(HLOOKUP($BT729,Prisudvikling!$CC$7:$KP$63,J$3)&gt;0,HLOOKUP($BT729,Prisudvikling!$CC$7:$KP$63,J$3),"")</f>
        <v/>
      </c>
      <c r="K729" s="105" t="str">
        <f>IF(HLOOKUP($BT729,Prisudvikling!$CC$7:$KP$63,K$3)&gt;0,HLOOKUP($BT729,Prisudvikling!$CC$7:$KP$63,K$3),"")</f>
        <v/>
      </c>
      <c r="L729" s="105" t="str">
        <f>IF(HLOOKUP($BT729,Prisudvikling!$CC$7:$KP$63,L$3)&gt;0,HLOOKUP($BT729,Prisudvikling!$CC$7:$KP$63,L$3),"")</f>
        <v/>
      </c>
      <c r="M729" s="105" t="str">
        <f>IF(HLOOKUP($BT729,Prisudvikling!$CC$7:$KP$63,M$3)&gt;0,HLOOKUP($BT729,Prisudvikling!$CC$7:$KP$63,M$3),"")</f>
        <v/>
      </c>
      <c r="N729" s="105" t="str">
        <f>IF(HLOOKUP($BT729,Prisudvikling!$CC$7:$KP$63,N$3)&gt;0,HLOOKUP($BT729,Prisudvikling!$CC$7:$KP$63,N$3),"")</f>
        <v/>
      </c>
      <c r="O729" s="105" t="str">
        <f>IF(HLOOKUP($BT729,Prisudvikling!$CC$7:$KP$63,O$3)&gt;0,HLOOKUP($BT729,Prisudvikling!$CC$7:$KP$63,O$3),"")</f>
        <v/>
      </c>
      <c r="P729" s="105" t="str">
        <f>IF(HLOOKUP($BT729,Prisudvikling!$CC$7:$KP$63,P$3)&gt;0,HLOOKUP($BT729,Prisudvikling!$CC$7:$KP$63,P$3),"")</f>
        <v/>
      </c>
      <c r="Q729" s="105" t="str">
        <f>IF(HLOOKUP($BT729,Prisudvikling!$CC$7:$KP$63,Q$3)&gt;0,HLOOKUP($BT729,Prisudvikling!$CC$7:$KP$63,Q$3),"")</f>
        <v/>
      </c>
      <c r="R729" s="105" t="str">
        <f>IF(HLOOKUP($BT729,Prisudvikling!$CC$7:$KP$63,R$3)&gt;0,HLOOKUP($BT729,Prisudvikling!$CC$7:$KP$63,R$3),"")</f>
        <v/>
      </c>
      <c r="S729" s="105" t="str">
        <f>IF(HLOOKUP($BT729,Prisudvikling!$CC$7:$KP$63,S$3)&gt;0,HLOOKUP($BT729,Prisudvikling!$CC$7:$KP$63,S$3),"")</f>
        <v/>
      </c>
      <c r="T729" s="105" t="str">
        <f>IF(HLOOKUP($BT729,Prisudvikling!$CC$7:$KP$63,T$3)&gt;0,HLOOKUP($BT729,Prisudvikling!$CC$7:$KP$63,T$3),"")</f>
        <v/>
      </c>
      <c r="U729" s="105" t="str">
        <f>IF(HLOOKUP($BT729,Prisudvikling!$CC$7:$KP$63,U$3)&gt;0,HLOOKUP($BT729,Prisudvikling!$CC$7:$KP$63,U$3),"")</f>
        <v/>
      </c>
      <c r="V729" s="105" t="str">
        <f>IF(HLOOKUP($BT729,Prisudvikling!$CC$7:$KP$63,V$3)&gt;0,HLOOKUP($BT729,Prisudvikling!$CC$7:$KP$63,V$3),"")</f>
        <v/>
      </c>
      <c r="W729" s="105" t="str">
        <f>IF(HLOOKUP($BT729,Prisudvikling!$CC$7:$KP$63,W$3)&gt;0,HLOOKUP($BT729,Prisudvikling!$CC$7:$KP$63,W$3),"")</f>
        <v/>
      </c>
      <c r="X729" s="32" t="str">
        <f>IF(HLOOKUP($BT729,Prisudvikling!$CC$7:$KP$63,X$3)&gt;0,HLOOKUP($BT729,Prisudvikling!$CC$7:$KP$63,X$3),"")</f>
        <v/>
      </c>
      <c r="Y729" s="32" t="str">
        <f>IF(HLOOKUP($BT729,Prisudvikling!$CC$7:$KP$63,Y$3)&gt;0,HLOOKUP($BT729,Prisudvikling!$CC$7:$KP$63,Y$3),"")</f>
        <v/>
      </c>
      <c r="Z729" s="32" t="str">
        <f>IF(HLOOKUP($BT729,Prisudvikling!$CC$7:$KP$63,Z$3)&gt;0,HLOOKUP($BT729,Prisudvikling!$CC$7:$KP$63,Z$3),"")</f>
        <v/>
      </c>
      <c r="AA729" s="32" t="str">
        <f>IF(HLOOKUP($BT729,Prisudvikling!$CC$7:$KP$63,AA$3)&gt;0,HLOOKUP($BT729,Prisudvikling!$CC$7:$KP$63,AA$3),"")</f>
        <v/>
      </c>
      <c r="AB729" s="32" t="str">
        <f>IF(HLOOKUP($BT729,Prisudvikling!$CC$7:$KP$63,AB$3)&gt;0,HLOOKUP($BT729,Prisudvikling!$CC$7:$KP$63,AB$3),"")</f>
        <v/>
      </c>
      <c r="AC729" s="32" t="str">
        <f>IF(HLOOKUP($BT729,Prisudvikling!$CC$7:$KP$63,AC$3)&gt;0,HLOOKUP($BT729,Prisudvikling!$CC$7:$KP$63,AC$3),"")</f>
        <v/>
      </c>
      <c r="AD729" s="32" t="str">
        <f>IF(HLOOKUP($BT729,Prisudvikling!$CC$7:$KP$63,AD$3)&gt;0,HLOOKUP($BT729,Prisudvikling!$CC$7:$KP$63,AD$3),"")</f>
        <v/>
      </c>
      <c r="AE729" s="32" t="str">
        <f>IF(HLOOKUP($BT729,Prisudvikling!$CC$7:$KP$63,AE$3)&gt;0,HLOOKUP($BT729,Prisudvikling!$CC$7:$KP$63,AE$3),"")</f>
        <v/>
      </c>
      <c r="AF729" s="32" t="str">
        <f>IF(HLOOKUP($BT729,Prisudvikling!$CC$7:$KP$63,AF$3)&gt;0,HLOOKUP($BT729,Prisudvikling!$CC$7:$KP$63,AF$3),"")</f>
        <v xml:space="preserve"> </v>
      </c>
      <c r="AG729" s="32" t="str">
        <f>IF(HLOOKUP($BT729,Prisudvikling!$CC$7:$KP$63,AG$3)&gt;0,HLOOKUP($BT729,Prisudvikling!$CC$7:$KP$63,AG$3),"")</f>
        <v xml:space="preserve"> </v>
      </c>
      <c r="AH729" s="32" t="str">
        <f>IF(HLOOKUP($BT729,Prisudvikling!$CC$7:$KP$63,AH$3)&gt;0,HLOOKUP($BT729,Prisudvikling!$CC$7:$KP$63,AH$3),"")</f>
        <v xml:space="preserve"> </v>
      </c>
      <c r="AI729" s="32" t="str">
        <f>IF(HLOOKUP($BT729,Prisudvikling!$CC$7:$KP$63,AI$3)&gt;0,HLOOKUP($BT729,Prisudvikling!$CC$7:$KP$63,AI$3),"")</f>
        <v xml:space="preserve"> </v>
      </c>
      <c r="AJ729" s="32" t="str">
        <f>IF(HLOOKUP($BT729,Prisudvikling!$CC$7:$KP$63,AJ$3)&gt;0,HLOOKUP($BT729,Prisudvikling!$CC$7:$KP$63,AJ$3),"")</f>
        <v xml:space="preserve"> </v>
      </c>
      <c r="AK729" s="32" t="str">
        <f>IF(HLOOKUP($BT729,Prisudvikling!$CC$7:$KP$63,AK$3)&gt;0,HLOOKUP($BT729,Prisudvikling!$CC$7:$KP$63,AK$3),"")</f>
        <v xml:space="preserve"> </v>
      </c>
      <c r="AL729" s="32" t="str">
        <f>IF(HLOOKUP($BT729,Prisudvikling!$CC$7:$KP$63,AL$3)&gt;0,HLOOKUP($BT729,Prisudvikling!$CC$7:$KP$63,AL$3),"")</f>
        <v/>
      </c>
      <c r="AM729" s="32" t="str">
        <f>IF(HLOOKUP($BT729,Prisudvikling!$CC$7:$KP$63,AM$3)&gt;0,HLOOKUP($BT729,Prisudvikling!$CC$7:$KP$63,AM$3),"")</f>
        <v/>
      </c>
      <c r="AN729" s="113" t="str">
        <f>IF(HLOOKUP($BT729,Prisudvikling!$CC$7:$KP$63,AN$3)&gt;0,HLOOKUP($BT729,Prisudvikling!$CC$7:$KP$63,AN$3),"")</f>
        <v/>
      </c>
      <c r="AO729" s="113" t="str">
        <f>IF(HLOOKUP($BT729,Prisudvikling!$CC$7:$KP$63,AO$3)&gt;0,HLOOKUP($BT729,Prisudvikling!$CC$7:$KP$63,AO$3),"")</f>
        <v xml:space="preserve"> </v>
      </c>
      <c r="AP729" s="113" t="str">
        <f>IF(HLOOKUP($BT729,Prisudvikling!$CC$7:$KP$63,AP$3)&gt;0,HLOOKUP($BT729,Prisudvikling!$CC$7:$KP$63,AP$3),"")</f>
        <v/>
      </c>
      <c r="AQ729" s="113" t="str">
        <f>IF(HLOOKUP($BT729,Prisudvikling!$CC$7:$KP$63,AQ$3)&gt;0,HLOOKUP($BT729,Prisudvikling!$CC$7:$KP$63,AQ$3),"")</f>
        <v/>
      </c>
      <c r="AR729" s="113" t="str">
        <f>IF(HLOOKUP($BT729,Prisudvikling!$CC$7:$KP$63,AR$3)&gt;0,HLOOKUP($BT729,Prisudvikling!$CC$7:$KP$63,AR$3),"")</f>
        <v xml:space="preserve"> </v>
      </c>
      <c r="AS729" s="113" t="str">
        <f>IF(HLOOKUP($BT729,Prisudvikling!$CC$7:$KP$63,AS$3)&gt;0,HLOOKUP($BT729,Prisudvikling!$CC$7:$KP$63,AS$3),"")</f>
        <v/>
      </c>
      <c r="AT729" s="113" t="str">
        <f>IF(HLOOKUP($BT729,Prisudvikling!$CC$7:$KP$63,AT$3)&gt;0,HLOOKUP($BT729,Prisudvikling!$CC$7:$KP$63,AT$3),"")</f>
        <v/>
      </c>
      <c r="AU729" s="113" t="str">
        <f>IF(HLOOKUP($BT729,Prisudvikling!$CC$7:$KP$63,AU$3)&gt;0,HLOOKUP($BT729,Prisudvikling!$CC$7:$KP$63,AU$3),"")</f>
        <v xml:space="preserve"> </v>
      </c>
      <c r="AV729" s="113" t="str">
        <f>IF(HLOOKUP($BT729,Prisudvikling!$CC$7:$KP$63,AV$3)&gt;0,HLOOKUP($BT729,Prisudvikling!$CC$7:$KP$63,AV$3),"")</f>
        <v/>
      </c>
      <c r="AW729" s="113" t="str">
        <f>IF(HLOOKUP($BT729,Prisudvikling!$CC$7:$KP$63,AW$3)&gt;0,HLOOKUP($BT729,Prisudvikling!$CC$7:$KP$63,AW$3),"")</f>
        <v/>
      </c>
      <c r="AX729" s="113" t="str">
        <f>IF(HLOOKUP($BT729,Prisudvikling!$CC$7:$KP$63,AX$3)&gt;0,HLOOKUP($BT729,Prisudvikling!$CC$7:$KP$63,AX$3),"")</f>
        <v xml:space="preserve"> </v>
      </c>
      <c r="BT729">
        <f t="shared" si="36"/>
        <v>406</v>
      </c>
    </row>
    <row r="730" spans="1:72" x14ac:dyDescent="0.2">
      <c r="A730" s="82">
        <f>IF(HLOOKUP($BT730,Prisudvikling!$CC$7:$KP$63,D$3)&gt;0,YEAR(C730),0)</f>
        <v>0</v>
      </c>
      <c r="B730" s="82">
        <f>IF(HLOOKUP($BT730,Prisudvikling!$CC$7:$KP$63,D$3)&gt;0,MONTH(C730),0)</f>
        <v>0</v>
      </c>
      <c r="C730" s="65" t="str">
        <f>IF(HLOOKUP($BT730,Prisudvikling!$CC$7:$KP$63,D$3)&gt;0,HLOOKUP($BT730,Prisudvikling!$CC$7:$KP$63,C$3),"")</f>
        <v/>
      </c>
      <c r="D730" s="105" t="str">
        <f>IF(HLOOKUP($BT730,Prisudvikling!$CC$7:$KP$63,D$3)&gt;0,HLOOKUP($BT730,Prisudvikling!$CC$7:$KP$63,D$3),"")</f>
        <v/>
      </c>
      <c r="E730" s="105" t="str">
        <f>IF(HLOOKUP($BT730,Prisudvikling!$CC$7:$KP$63,E$3)&gt;0,HLOOKUP($BT730,Prisudvikling!$CC$7:$KP$63,E$3),"")</f>
        <v/>
      </c>
      <c r="F730" s="105" t="str">
        <f>IF(HLOOKUP($BT730,Prisudvikling!$CC$7:$KP$63,F$3)&gt;0,HLOOKUP($BT730,Prisudvikling!$CC$7:$KP$63,F$3),"")</f>
        <v/>
      </c>
      <c r="G730" s="105" t="str">
        <f>IF(HLOOKUP($BT730,Prisudvikling!$CC$7:$KP$63,G$3)&gt;0,HLOOKUP($BT730,Prisudvikling!$CC$7:$KP$63,G$3),"")</f>
        <v/>
      </c>
      <c r="H730" s="105" t="str">
        <f>IF(HLOOKUP($BT730,Prisudvikling!$CC$7:$KP$63,H$3)&gt;0,HLOOKUP($BT730,Prisudvikling!$CC$7:$KP$63,H$3),"")</f>
        <v/>
      </c>
      <c r="I730" s="105" t="str">
        <f>IF(HLOOKUP($BT730,Prisudvikling!$CC$7:$KP$63,I$3)&gt;0,HLOOKUP($BT730,Prisudvikling!$CC$7:$KP$63,I$3),"")</f>
        <v/>
      </c>
      <c r="J730" s="105" t="str">
        <f>IF(HLOOKUP($BT730,Prisudvikling!$CC$7:$KP$63,J$3)&gt;0,HLOOKUP($BT730,Prisudvikling!$CC$7:$KP$63,J$3),"")</f>
        <v/>
      </c>
      <c r="K730" s="105" t="str">
        <f>IF(HLOOKUP($BT730,Prisudvikling!$CC$7:$KP$63,K$3)&gt;0,HLOOKUP($BT730,Prisudvikling!$CC$7:$KP$63,K$3),"")</f>
        <v/>
      </c>
      <c r="L730" s="105" t="str">
        <f>IF(HLOOKUP($BT730,Prisudvikling!$CC$7:$KP$63,L$3)&gt;0,HLOOKUP($BT730,Prisudvikling!$CC$7:$KP$63,L$3),"")</f>
        <v/>
      </c>
      <c r="M730" s="105" t="str">
        <f>IF(HLOOKUP($BT730,Prisudvikling!$CC$7:$KP$63,M$3)&gt;0,HLOOKUP($BT730,Prisudvikling!$CC$7:$KP$63,M$3),"")</f>
        <v/>
      </c>
      <c r="N730" s="105" t="str">
        <f>IF(HLOOKUP($BT730,Prisudvikling!$CC$7:$KP$63,N$3)&gt;0,HLOOKUP($BT730,Prisudvikling!$CC$7:$KP$63,N$3),"")</f>
        <v/>
      </c>
      <c r="O730" s="105" t="str">
        <f>IF(HLOOKUP($BT730,Prisudvikling!$CC$7:$KP$63,O$3)&gt;0,HLOOKUP($BT730,Prisudvikling!$CC$7:$KP$63,O$3),"")</f>
        <v/>
      </c>
      <c r="P730" s="105" t="str">
        <f>IF(HLOOKUP($BT730,Prisudvikling!$CC$7:$KP$63,P$3)&gt;0,HLOOKUP($BT730,Prisudvikling!$CC$7:$KP$63,P$3),"")</f>
        <v/>
      </c>
      <c r="Q730" s="105" t="str">
        <f>IF(HLOOKUP($BT730,Prisudvikling!$CC$7:$KP$63,Q$3)&gt;0,HLOOKUP($BT730,Prisudvikling!$CC$7:$KP$63,Q$3),"")</f>
        <v/>
      </c>
      <c r="R730" s="105" t="str">
        <f>IF(HLOOKUP($BT730,Prisudvikling!$CC$7:$KP$63,R$3)&gt;0,HLOOKUP($BT730,Prisudvikling!$CC$7:$KP$63,R$3),"")</f>
        <v/>
      </c>
      <c r="S730" s="105" t="str">
        <f>IF(HLOOKUP($BT730,Prisudvikling!$CC$7:$KP$63,S$3)&gt;0,HLOOKUP($BT730,Prisudvikling!$CC$7:$KP$63,S$3),"")</f>
        <v/>
      </c>
      <c r="T730" s="105" t="str">
        <f>IF(HLOOKUP($BT730,Prisudvikling!$CC$7:$KP$63,T$3)&gt;0,HLOOKUP($BT730,Prisudvikling!$CC$7:$KP$63,T$3),"")</f>
        <v/>
      </c>
      <c r="U730" s="105" t="str">
        <f>IF(HLOOKUP($BT730,Prisudvikling!$CC$7:$KP$63,U$3)&gt;0,HLOOKUP($BT730,Prisudvikling!$CC$7:$KP$63,U$3),"")</f>
        <v/>
      </c>
      <c r="V730" s="105" t="str">
        <f>IF(HLOOKUP($BT730,Prisudvikling!$CC$7:$KP$63,V$3)&gt;0,HLOOKUP($BT730,Prisudvikling!$CC$7:$KP$63,V$3),"")</f>
        <v/>
      </c>
      <c r="W730" s="105" t="str">
        <f>IF(HLOOKUP($BT730,Prisudvikling!$CC$7:$KP$63,W$3)&gt;0,HLOOKUP($BT730,Prisudvikling!$CC$7:$KP$63,W$3),"")</f>
        <v/>
      </c>
      <c r="X730" s="32" t="str">
        <f>IF(HLOOKUP($BT730,Prisudvikling!$CC$7:$KP$63,X$3)&gt;0,HLOOKUP($BT730,Prisudvikling!$CC$7:$KP$63,X$3),"")</f>
        <v/>
      </c>
      <c r="Y730" s="32" t="str">
        <f>IF(HLOOKUP($BT730,Prisudvikling!$CC$7:$KP$63,Y$3)&gt;0,HLOOKUP($BT730,Prisudvikling!$CC$7:$KP$63,Y$3),"")</f>
        <v/>
      </c>
      <c r="Z730" s="32" t="str">
        <f>IF(HLOOKUP($BT730,Prisudvikling!$CC$7:$KP$63,Z$3)&gt;0,HLOOKUP($BT730,Prisudvikling!$CC$7:$KP$63,Z$3),"")</f>
        <v/>
      </c>
      <c r="AA730" s="32" t="str">
        <f>IF(HLOOKUP($BT730,Prisudvikling!$CC$7:$KP$63,AA$3)&gt;0,HLOOKUP($BT730,Prisudvikling!$CC$7:$KP$63,AA$3),"")</f>
        <v/>
      </c>
      <c r="AB730" s="32" t="str">
        <f>IF(HLOOKUP($BT730,Prisudvikling!$CC$7:$KP$63,AB$3)&gt;0,HLOOKUP($BT730,Prisudvikling!$CC$7:$KP$63,AB$3),"")</f>
        <v/>
      </c>
      <c r="AC730" s="32" t="str">
        <f>IF(HLOOKUP($BT730,Prisudvikling!$CC$7:$KP$63,AC$3)&gt;0,HLOOKUP($BT730,Prisudvikling!$CC$7:$KP$63,AC$3),"")</f>
        <v/>
      </c>
      <c r="AD730" s="32" t="str">
        <f>IF(HLOOKUP($BT730,Prisudvikling!$CC$7:$KP$63,AD$3)&gt;0,HLOOKUP($BT730,Prisudvikling!$CC$7:$KP$63,AD$3),"")</f>
        <v/>
      </c>
      <c r="AE730" s="32" t="str">
        <f>IF(HLOOKUP($BT730,Prisudvikling!$CC$7:$KP$63,AE$3)&gt;0,HLOOKUP($BT730,Prisudvikling!$CC$7:$KP$63,AE$3),"")</f>
        <v/>
      </c>
      <c r="AF730" s="32" t="str">
        <f>IF(HLOOKUP($BT730,Prisudvikling!$CC$7:$KP$63,AF$3)&gt;0,HLOOKUP($BT730,Prisudvikling!$CC$7:$KP$63,AF$3),"")</f>
        <v xml:space="preserve"> </v>
      </c>
      <c r="AG730" s="32" t="str">
        <f>IF(HLOOKUP($BT730,Prisudvikling!$CC$7:$KP$63,AG$3)&gt;0,HLOOKUP($BT730,Prisudvikling!$CC$7:$KP$63,AG$3),"")</f>
        <v xml:space="preserve"> </v>
      </c>
      <c r="AH730" s="32" t="str">
        <f>IF(HLOOKUP($BT730,Prisudvikling!$CC$7:$KP$63,AH$3)&gt;0,HLOOKUP($BT730,Prisudvikling!$CC$7:$KP$63,AH$3),"")</f>
        <v xml:space="preserve"> </v>
      </c>
      <c r="AI730" s="32" t="str">
        <f>IF(HLOOKUP($BT730,Prisudvikling!$CC$7:$KP$63,AI$3)&gt;0,HLOOKUP($BT730,Prisudvikling!$CC$7:$KP$63,AI$3),"")</f>
        <v xml:space="preserve"> </v>
      </c>
      <c r="AJ730" s="32" t="str">
        <f>IF(HLOOKUP($BT730,Prisudvikling!$CC$7:$KP$63,AJ$3)&gt;0,HLOOKUP($BT730,Prisudvikling!$CC$7:$KP$63,AJ$3),"")</f>
        <v xml:space="preserve"> </v>
      </c>
      <c r="AK730" s="32" t="str">
        <f>IF(HLOOKUP($BT730,Prisudvikling!$CC$7:$KP$63,AK$3)&gt;0,HLOOKUP($BT730,Prisudvikling!$CC$7:$KP$63,AK$3),"")</f>
        <v xml:space="preserve"> </v>
      </c>
      <c r="AL730" s="32" t="str">
        <f>IF(HLOOKUP($BT730,Prisudvikling!$CC$7:$KP$63,AL$3)&gt;0,HLOOKUP($BT730,Prisudvikling!$CC$7:$KP$63,AL$3),"")</f>
        <v/>
      </c>
      <c r="AM730" s="32" t="str">
        <f>IF(HLOOKUP($BT730,Prisudvikling!$CC$7:$KP$63,AM$3)&gt;0,HLOOKUP($BT730,Prisudvikling!$CC$7:$KP$63,AM$3),"")</f>
        <v/>
      </c>
      <c r="AN730" s="113" t="str">
        <f>IF(HLOOKUP($BT730,Prisudvikling!$CC$7:$KP$63,AN$3)&gt;0,HLOOKUP($BT730,Prisudvikling!$CC$7:$KP$63,AN$3),"")</f>
        <v/>
      </c>
      <c r="AO730" s="113" t="str">
        <f>IF(HLOOKUP($BT730,Prisudvikling!$CC$7:$KP$63,AO$3)&gt;0,HLOOKUP($BT730,Prisudvikling!$CC$7:$KP$63,AO$3),"")</f>
        <v xml:space="preserve"> </v>
      </c>
      <c r="AP730" s="113" t="str">
        <f>IF(HLOOKUP($BT730,Prisudvikling!$CC$7:$KP$63,AP$3)&gt;0,HLOOKUP($BT730,Prisudvikling!$CC$7:$KP$63,AP$3),"")</f>
        <v/>
      </c>
      <c r="AQ730" s="113" t="str">
        <f>IF(HLOOKUP($BT730,Prisudvikling!$CC$7:$KP$63,AQ$3)&gt;0,HLOOKUP($BT730,Prisudvikling!$CC$7:$KP$63,AQ$3),"")</f>
        <v/>
      </c>
      <c r="AR730" s="113" t="str">
        <f>IF(HLOOKUP($BT730,Prisudvikling!$CC$7:$KP$63,AR$3)&gt;0,HLOOKUP($BT730,Prisudvikling!$CC$7:$KP$63,AR$3),"")</f>
        <v xml:space="preserve"> </v>
      </c>
      <c r="AS730" s="113" t="str">
        <f>IF(HLOOKUP($BT730,Prisudvikling!$CC$7:$KP$63,AS$3)&gt;0,HLOOKUP($BT730,Prisudvikling!$CC$7:$KP$63,AS$3),"")</f>
        <v/>
      </c>
      <c r="AT730" s="113" t="str">
        <f>IF(HLOOKUP($BT730,Prisudvikling!$CC$7:$KP$63,AT$3)&gt;0,HLOOKUP($BT730,Prisudvikling!$CC$7:$KP$63,AT$3),"")</f>
        <v/>
      </c>
      <c r="AU730" s="113" t="str">
        <f>IF(HLOOKUP($BT730,Prisudvikling!$CC$7:$KP$63,AU$3)&gt;0,HLOOKUP($BT730,Prisudvikling!$CC$7:$KP$63,AU$3),"")</f>
        <v xml:space="preserve"> </v>
      </c>
      <c r="AV730" s="113" t="str">
        <f>IF(HLOOKUP($BT730,Prisudvikling!$CC$7:$KP$63,AV$3)&gt;0,HLOOKUP($BT730,Prisudvikling!$CC$7:$KP$63,AV$3),"")</f>
        <v/>
      </c>
      <c r="AW730" s="113" t="str">
        <f>IF(HLOOKUP($BT730,Prisudvikling!$CC$7:$KP$63,AW$3)&gt;0,HLOOKUP($BT730,Prisudvikling!$CC$7:$KP$63,AW$3),"")</f>
        <v/>
      </c>
      <c r="AX730" s="113" t="str">
        <f>IF(HLOOKUP($BT730,Prisudvikling!$CC$7:$KP$63,AX$3)&gt;0,HLOOKUP($BT730,Prisudvikling!$CC$7:$KP$63,AX$3),"")</f>
        <v xml:space="preserve"> </v>
      </c>
      <c r="BT730">
        <f t="shared" si="36"/>
        <v>407</v>
      </c>
    </row>
    <row r="731" spans="1:72" x14ac:dyDescent="0.2">
      <c r="A731" s="82">
        <f>IF(HLOOKUP($BT731,Prisudvikling!$CC$7:$KP$63,D$3)&gt;0,YEAR(C731),0)</f>
        <v>0</v>
      </c>
      <c r="B731" s="82">
        <f>IF(HLOOKUP($BT731,Prisudvikling!$CC$7:$KP$63,D$3)&gt;0,MONTH(C731),0)</f>
        <v>0</v>
      </c>
      <c r="C731" s="65" t="str">
        <f>IF(HLOOKUP($BT731,Prisudvikling!$CC$7:$KP$63,D$3)&gt;0,HLOOKUP($BT731,Prisudvikling!$CC$7:$KP$63,C$3),"")</f>
        <v/>
      </c>
      <c r="D731" s="105" t="str">
        <f>IF(HLOOKUP($BT731,Prisudvikling!$CC$7:$KP$63,D$3)&gt;0,HLOOKUP($BT731,Prisudvikling!$CC$7:$KP$63,D$3),"")</f>
        <v/>
      </c>
      <c r="E731" s="105" t="str">
        <f>IF(HLOOKUP($BT731,Prisudvikling!$CC$7:$KP$63,E$3)&gt;0,HLOOKUP($BT731,Prisudvikling!$CC$7:$KP$63,E$3),"")</f>
        <v/>
      </c>
      <c r="F731" s="105" t="str">
        <f>IF(HLOOKUP($BT731,Prisudvikling!$CC$7:$KP$63,F$3)&gt;0,HLOOKUP($BT731,Prisudvikling!$CC$7:$KP$63,F$3),"")</f>
        <v/>
      </c>
      <c r="G731" s="105" t="str">
        <f>IF(HLOOKUP($BT731,Prisudvikling!$CC$7:$KP$63,G$3)&gt;0,HLOOKUP($BT731,Prisudvikling!$CC$7:$KP$63,G$3),"")</f>
        <v/>
      </c>
      <c r="H731" s="105" t="str">
        <f>IF(HLOOKUP($BT731,Prisudvikling!$CC$7:$KP$63,H$3)&gt;0,HLOOKUP($BT731,Prisudvikling!$CC$7:$KP$63,H$3),"")</f>
        <v/>
      </c>
      <c r="I731" s="105" t="str">
        <f>IF(HLOOKUP($BT731,Prisudvikling!$CC$7:$KP$63,I$3)&gt;0,HLOOKUP($BT731,Prisudvikling!$CC$7:$KP$63,I$3),"")</f>
        <v/>
      </c>
      <c r="J731" s="105" t="str">
        <f>IF(HLOOKUP($BT731,Prisudvikling!$CC$7:$KP$63,J$3)&gt;0,HLOOKUP($BT731,Prisudvikling!$CC$7:$KP$63,J$3),"")</f>
        <v/>
      </c>
      <c r="K731" s="105" t="str">
        <f>IF(HLOOKUP($BT731,Prisudvikling!$CC$7:$KP$63,K$3)&gt;0,HLOOKUP($BT731,Prisudvikling!$CC$7:$KP$63,K$3),"")</f>
        <v/>
      </c>
      <c r="L731" s="105" t="str">
        <f>IF(HLOOKUP($BT731,Prisudvikling!$CC$7:$KP$63,L$3)&gt;0,HLOOKUP($BT731,Prisudvikling!$CC$7:$KP$63,L$3),"")</f>
        <v/>
      </c>
      <c r="M731" s="105" t="str">
        <f>IF(HLOOKUP($BT731,Prisudvikling!$CC$7:$KP$63,M$3)&gt;0,HLOOKUP($BT731,Prisudvikling!$CC$7:$KP$63,M$3),"")</f>
        <v/>
      </c>
      <c r="N731" s="105" t="str">
        <f>IF(HLOOKUP($BT731,Prisudvikling!$CC$7:$KP$63,N$3)&gt;0,HLOOKUP($BT731,Prisudvikling!$CC$7:$KP$63,N$3),"")</f>
        <v/>
      </c>
      <c r="O731" s="105" t="str">
        <f>IF(HLOOKUP($BT731,Prisudvikling!$CC$7:$KP$63,O$3)&gt;0,HLOOKUP($BT731,Prisudvikling!$CC$7:$KP$63,O$3),"")</f>
        <v/>
      </c>
      <c r="P731" s="105" t="str">
        <f>IF(HLOOKUP($BT731,Prisudvikling!$CC$7:$KP$63,P$3)&gt;0,HLOOKUP($BT731,Prisudvikling!$CC$7:$KP$63,P$3),"")</f>
        <v/>
      </c>
      <c r="Q731" s="105" t="str">
        <f>IF(HLOOKUP($BT731,Prisudvikling!$CC$7:$KP$63,Q$3)&gt;0,HLOOKUP($BT731,Prisudvikling!$CC$7:$KP$63,Q$3),"")</f>
        <v/>
      </c>
      <c r="R731" s="105" t="str">
        <f>IF(HLOOKUP($BT731,Prisudvikling!$CC$7:$KP$63,R$3)&gt;0,HLOOKUP($BT731,Prisudvikling!$CC$7:$KP$63,R$3),"")</f>
        <v/>
      </c>
      <c r="S731" s="105" t="str">
        <f>IF(HLOOKUP($BT731,Prisudvikling!$CC$7:$KP$63,S$3)&gt;0,HLOOKUP($BT731,Prisudvikling!$CC$7:$KP$63,S$3),"")</f>
        <v/>
      </c>
      <c r="T731" s="105" t="str">
        <f>IF(HLOOKUP($BT731,Prisudvikling!$CC$7:$KP$63,T$3)&gt;0,HLOOKUP($BT731,Prisudvikling!$CC$7:$KP$63,T$3),"")</f>
        <v/>
      </c>
      <c r="U731" s="105" t="str">
        <f>IF(HLOOKUP($BT731,Prisudvikling!$CC$7:$KP$63,U$3)&gt;0,HLOOKUP($BT731,Prisudvikling!$CC$7:$KP$63,U$3),"")</f>
        <v/>
      </c>
      <c r="V731" s="105" t="str">
        <f>IF(HLOOKUP($BT731,Prisudvikling!$CC$7:$KP$63,V$3)&gt;0,HLOOKUP($BT731,Prisudvikling!$CC$7:$KP$63,V$3),"")</f>
        <v/>
      </c>
      <c r="W731" s="105" t="str">
        <f>IF(HLOOKUP($BT731,Prisudvikling!$CC$7:$KP$63,W$3)&gt;0,HLOOKUP($BT731,Prisudvikling!$CC$7:$KP$63,W$3),"")</f>
        <v/>
      </c>
      <c r="X731" s="32" t="str">
        <f>IF(HLOOKUP($BT731,Prisudvikling!$CC$7:$KP$63,X$3)&gt;0,HLOOKUP($BT731,Prisudvikling!$CC$7:$KP$63,X$3),"")</f>
        <v/>
      </c>
      <c r="Y731" s="32" t="str">
        <f>IF(HLOOKUP($BT731,Prisudvikling!$CC$7:$KP$63,Y$3)&gt;0,HLOOKUP($BT731,Prisudvikling!$CC$7:$KP$63,Y$3),"")</f>
        <v/>
      </c>
      <c r="Z731" s="32" t="str">
        <f>IF(HLOOKUP($BT731,Prisudvikling!$CC$7:$KP$63,Z$3)&gt;0,HLOOKUP($BT731,Prisudvikling!$CC$7:$KP$63,Z$3),"")</f>
        <v/>
      </c>
      <c r="AA731" s="32" t="str">
        <f>IF(HLOOKUP($BT731,Prisudvikling!$CC$7:$KP$63,AA$3)&gt;0,HLOOKUP($BT731,Prisudvikling!$CC$7:$KP$63,AA$3),"")</f>
        <v/>
      </c>
      <c r="AB731" s="32" t="str">
        <f>IF(HLOOKUP($BT731,Prisudvikling!$CC$7:$KP$63,AB$3)&gt;0,HLOOKUP($BT731,Prisudvikling!$CC$7:$KP$63,AB$3),"")</f>
        <v/>
      </c>
      <c r="AC731" s="32" t="str">
        <f>IF(HLOOKUP($BT731,Prisudvikling!$CC$7:$KP$63,AC$3)&gt;0,HLOOKUP($BT731,Prisudvikling!$CC$7:$KP$63,AC$3),"")</f>
        <v/>
      </c>
      <c r="AD731" s="32" t="str">
        <f>IF(HLOOKUP($BT731,Prisudvikling!$CC$7:$KP$63,AD$3)&gt;0,HLOOKUP($BT731,Prisudvikling!$CC$7:$KP$63,AD$3),"")</f>
        <v/>
      </c>
      <c r="AE731" s="32" t="str">
        <f>IF(HLOOKUP($BT731,Prisudvikling!$CC$7:$KP$63,AE$3)&gt;0,HLOOKUP($BT731,Prisudvikling!$CC$7:$KP$63,AE$3),"")</f>
        <v/>
      </c>
      <c r="AF731" s="32" t="str">
        <f>IF(HLOOKUP($BT731,Prisudvikling!$CC$7:$KP$63,AF$3)&gt;0,HLOOKUP($BT731,Prisudvikling!$CC$7:$KP$63,AF$3),"")</f>
        <v xml:space="preserve"> </v>
      </c>
      <c r="AG731" s="32" t="str">
        <f>IF(HLOOKUP($BT731,Prisudvikling!$CC$7:$KP$63,AG$3)&gt;0,HLOOKUP($BT731,Prisudvikling!$CC$7:$KP$63,AG$3),"")</f>
        <v xml:space="preserve"> </v>
      </c>
      <c r="AH731" s="32" t="str">
        <f>IF(HLOOKUP($BT731,Prisudvikling!$CC$7:$KP$63,AH$3)&gt;0,HLOOKUP($BT731,Prisudvikling!$CC$7:$KP$63,AH$3),"")</f>
        <v xml:space="preserve"> </v>
      </c>
      <c r="AI731" s="32" t="str">
        <f>IF(HLOOKUP($BT731,Prisudvikling!$CC$7:$KP$63,AI$3)&gt;0,HLOOKUP($BT731,Prisudvikling!$CC$7:$KP$63,AI$3),"")</f>
        <v xml:space="preserve"> </v>
      </c>
      <c r="AJ731" s="32" t="str">
        <f>IF(HLOOKUP($BT731,Prisudvikling!$CC$7:$KP$63,AJ$3)&gt;0,HLOOKUP($BT731,Prisudvikling!$CC$7:$KP$63,AJ$3),"")</f>
        <v xml:space="preserve"> </v>
      </c>
      <c r="AK731" s="32" t="str">
        <f>IF(HLOOKUP($BT731,Prisudvikling!$CC$7:$KP$63,AK$3)&gt;0,HLOOKUP($BT731,Prisudvikling!$CC$7:$KP$63,AK$3),"")</f>
        <v xml:space="preserve"> </v>
      </c>
      <c r="AL731" s="32" t="str">
        <f>IF(HLOOKUP($BT731,Prisudvikling!$CC$7:$KP$63,AL$3)&gt;0,HLOOKUP($BT731,Prisudvikling!$CC$7:$KP$63,AL$3),"")</f>
        <v/>
      </c>
      <c r="AM731" s="32" t="str">
        <f>IF(HLOOKUP($BT731,Prisudvikling!$CC$7:$KP$63,AM$3)&gt;0,HLOOKUP($BT731,Prisudvikling!$CC$7:$KP$63,AM$3),"")</f>
        <v/>
      </c>
      <c r="AN731" s="113" t="str">
        <f>IF(HLOOKUP($BT731,Prisudvikling!$CC$7:$KP$63,AN$3)&gt;0,HLOOKUP($BT731,Prisudvikling!$CC$7:$KP$63,AN$3),"")</f>
        <v/>
      </c>
      <c r="AO731" s="113" t="str">
        <f>IF(HLOOKUP($BT731,Prisudvikling!$CC$7:$KP$63,AO$3)&gt;0,HLOOKUP($BT731,Prisudvikling!$CC$7:$KP$63,AO$3),"")</f>
        <v xml:space="preserve"> </v>
      </c>
      <c r="AP731" s="113" t="str">
        <f>IF(HLOOKUP($BT731,Prisudvikling!$CC$7:$KP$63,AP$3)&gt;0,HLOOKUP($BT731,Prisudvikling!$CC$7:$KP$63,AP$3),"")</f>
        <v/>
      </c>
      <c r="AQ731" s="113" t="str">
        <f>IF(HLOOKUP($BT731,Prisudvikling!$CC$7:$KP$63,AQ$3)&gt;0,HLOOKUP($BT731,Prisudvikling!$CC$7:$KP$63,AQ$3),"")</f>
        <v/>
      </c>
      <c r="AR731" s="113" t="str">
        <f>IF(HLOOKUP($BT731,Prisudvikling!$CC$7:$KP$63,AR$3)&gt;0,HLOOKUP($BT731,Prisudvikling!$CC$7:$KP$63,AR$3),"")</f>
        <v xml:space="preserve"> </v>
      </c>
      <c r="AS731" s="113" t="str">
        <f>IF(HLOOKUP($BT731,Prisudvikling!$CC$7:$KP$63,AS$3)&gt;0,HLOOKUP($BT731,Prisudvikling!$CC$7:$KP$63,AS$3),"")</f>
        <v/>
      </c>
      <c r="AT731" s="113" t="str">
        <f>IF(HLOOKUP($BT731,Prisudvikling!$CC$7:$KP$63,AT$3)&gt;0,HLOOKUP($BT731,Prisudvikling!$CC$7:$KP$63,AT$3),"")</f>
        <v/>
      </c>
      <c r="AU731" s="113" t="str">
        <f>IF(HLOOKUP($BT731,Prisudvikling!$CC$7:$KP$63,AU$3)&gt;0,HLOOKUP($BT731,Prisudvikling!$CC$7:$KP$63,AU$3),"")</f>
        <v xml:space="preserve"> </v>
      </c>
      <c r="AV731" s="113" t="str">
        <f>IF(HLOOKUP($BT731,Prisudvikling!$CC$7:$KP$63,AV$3)&gt;0,HLOOKUP($BT731,Prisudvikling!$CC$7:$KP$63,AV$3),"")</f>
        <v/>
      </c>
      <c r="AW731" s="113" t="str">
        <f>IF(HLOOKUP($BT731,Prisudvikling!$CC$7:$KP$63,AW$3)&gt;0,HLOOKUP($BT731,Prisudvikling!$CC$7:$KP$63,AW$3),"")</f>
        <v/>
      </c>
      <c r="AX731" s="113" t="str">
        <f>IF(HLOOKUP($BT731,Prisudvikling!$CC$7:$KP$63,AX$3)&gt;0,HLOOKUP($BT731,Prisudvikling!$CC$7:$KP$63,AX$3),"")</f>
        <v xml:space="preserve"> </v>
      </c>
      <c r="BT731">
        <f t="shared" si="36"/>
        <v>408</v>
      </c>
    </row>
    <row r="732" spans="1:72" x14ac:dyDescent="0.2">
      <c r="A732" s="82">
        <f>IF(HLOOKUP($BT732,Prisudvikling!$CC$7:$KP$63,D$3)&gt;0,YEAR(C732),0)</f>
        <v>0</v>
      </c>
      <c r="B732" s="82">
        <f>IF(HLOOKUP($BT732,Prisudvikling!$CC$7:$KP$63,D$3)&gt;0,MONTH(C732),0)</f>
        <v>0</v>
      </c>
      <c r="C732" s="65" t="str">
        <f>IF(HLOOKUP($BT732,Prisudvikling!$CC$7:$KP$63,D$3)&gt;0,HLOOKUP($BT732,Prisudvikling!$CC$7:$KP$63,C$3),"")</f>
        <v/>
      </c>
      <c r="D732" s="105" t="str">
        <f>IF(HLOOKUP($BT732,Prisudvikling!$CC$7:$KP$63,D$3)&gt;0,HLOOKUP($BT732,Prisudvikling!$CC$7:$KP$63,D$3),"")</f>
        <v/>
      </c>
      <c r="E732" s="105" t="str">
        <f>IF(HLOOKUP($BT732,Prisudvikling!$CC$7:$KP$63,E$3)&gt;0,HLOOKUP($BT732,Prisudvikling!$CC$7:$KP$63,E$3),"")</f>
        <v/>
      </c>
      <c r="F732" s="105" t="str">
        <f>IF(HLOOKUP($BT732,Prisudvikling!$CC$7:$KP$63,F$3)&gt;0,HLOOKUP($BT732,Prisudvikling!$CC$7:$KP$63,F$3),"")</f>
        <v/>
      </c>
      <c r="G732" s="105" t="str">
        <f>IF(HLOOKUP($BT732,Prisudvikling!$CC$7:$KP$63,G$3)&gt;0,HLOOKUP($BT732,Prisudvikling!$CC$7:$KP$63,G$3),"")</f>
        <v/>
      </c>
      <c r="H732" s="105" t="str">
        <f>IF(HLOOKUP($BT732,Prisudvikling!$CC$7:$KP$63,H$3)&gt;0,HLOOKUP($BT732,Prisudvikling!$CC$7:$KP$63,H$3),"")</f>
        <v/>
      </c>
      <c r="I732" s="105" t="str">
        <f>IF(HLOOKUP($BT732,Prisudvikling!$CC$7:$KP$63,I$3)&gt;0,HLOOKUP($BT732,Prisudvikling!$CC$7:$KP$63,I$3),"")</f>
        <v/>
      </c>
      <c r="J732" s="105" t="str">
        <f>IF(HLOOKUP($BT732,Prisudvikling!$CC$7:$KP$63,J$3)&gt;0,HLOOKUP($BT732,Prisudvikling!$CC$7:$KP$63,J$3),"")</f>
        <v/>
      </c>
      <c r="K732" s="105" t="str">
        <f>IF(HLOOKUP($BT732,Prisudvikling!$CC$7:$KP$63,K$3)&gt;0,HLOOKUP($BT732,Prisudvikling!$CC$7:$KP$63,K$3),"")</f>
        <v/>
      </c>
      <c r="L732" s="105" t="str">
        <f>IF(HLOOKUP($BT732,Prisudvikling!$CC$7:$KP$63,L$3)&gt;0,HLOOKUP($BT732,Prisudvikling!$CC$7:$KP$63,L$3),"")</f>
        <v/>
      </c>
      <c r="M732" s="105" t="str">
        <f>IF(HLOOKUP($BT732,Prisudvikling!$CC$7:$KP$63,M$3)&gt;0,HLOOKUP($BT732,Prisudvikling!$CC$7:$KP$63,M$3),"")</f>
        <v/>
      </c>
      <c r="N732" s="105" t="str">
        <f>IF(HLOOKUP($BT732,Prisudvikling!$CC$7:$KP$63,N$3)&gt;0,HLOOKUP($BT732,Prisudvikling!$CC$7:$KP$63,N$3),"")</f>
        <v/>
      </c>
      <c r="O732" s="105" t="str">
        <f>IF(HLOOKUP($BT732,Prisudvikling!$CC$7:$KP$63,O$3)&gt;0,HLOOKUP($BT732,Prisudvikling!$CC$7:$KP$63,O$3),"")</f>
        <v/>
      </c>
      <c r="P732" s="105" t="str">
        <f>IF(HLOOKUP($BT732,Prisudvikling!$CC$7:$KP$63,P$3)&gt;0,HLOOKUP($BT732,Prisudvikling!$CC$7:$KP$63,P$3),"")</f>
        <v/>
      </c>
      <c r="Q732" s="105" t="str">
        <f>IF(HLOOKUP($BT732,Prisudvikling!$CC$7:$KP$63,Q$3)&gt;0,HLOOKUP($BT732,Prisudvikling!$CC$7:$KP$63,Q$3),"")</f>
        <v/>
      </c>
      <c r="R732" s="105" t="str">
        <f>IF(HLOOKUP($BT732,Prisudvikling!$CC$7:$KP$63,R$3)&gt;0,HLOOKUP($BT732,Prisudvikling!$CC$7:$KP$63,R$3),"")</f>
        <v/>
      </c>
      <c r="S732" s="105" t="str">
        <f>IF(HLOOKUP($BT732,Prisudvikling!$CC$7:$KP$63,S$3)&gt;0,HLOOKUP($BT732,Prisudvikling!$CC$7:$KP$63,S$3),"")</f>
        <v/>
      </c>
      <c r="T732" s="105" t="str">
        <f>IF(HLOOKUP($BT732,Prisudvikling!$CC$7:$KP$63,T$3)&gt;0,HLOOKUP($BT732,Prisudvikling!$CC$7:$KP$63,T$3),"")</f>
        <v/>
      </c>
      <c r="U732" s="105" t="str">
        <f>IF(HLOOKUP($BT732,Prisudvikling!$CC$7:$KP$63,U$3)&gt;0,HLOOKUP($BT732,Prisudvikling!$CC$7:$KP$63,U$3),"")</f>
        <v/>
      </c>
      <c r="V732" s="105" t="str">
        <f>IF(HLOOKUP($BT732,Prisudvikling!$CC$7:$KP$63,V$3)&gt;0,HLOOKUP($BT732,Prisudvikling!$CC$7:$KP$63,V$3),"")</f>
        <v/>
      </c>
      <c r="W732" s="105" t="str">
        <f>IF(HLOOKUP($BT732,Prisudvikling!$CC$7:$KP$63,W$3)&gt;0,HLOOKUP($BT732,Prisudvikling!$CC$7:$KP$63,W$3),"")</f>
        <v/>
      </c>
      <c r="X732" s="32" t="str">
        <f>IF(HLOOKUP($BT732,Prisudvikling!$CC$7:$KP$63,X$3)&gt;0,HLOOKUP($BT732,Prisudvikling!$CC$7:$KP$63,X$3),"")</f>
        <v/>
      </c>
      <c r="Y732" s="32" t="str">
        <f>IF(HLOOKUP($BT732,Prisudvikling!$CC$7:$KP$63,Y$3)&gt;0,HLOOKUP($BT732,Prisudvikling!$CC$7:$KP$63,Y$3),"")</f>
        <v/>
      </c>
      <c r="Z732" s="32" t="str">
        <f>IF(HLOOKUP($BT732,Prisudvikling!$CC$7:$KP$63,Z$3)&gt;0,HLOOKUP($BT732,Prisudvikling!$CC$7:$KP$63,Z$3),"")</f>
        <v/>
      </c>
      <c r="AA732" s="32" t="str">
        <f>IF(HLOOKUP($BT732,Prisudvikling!$CC$7:$KP$63,AA$3)&gt;0,HLOOKUP($BT732,Prisudvikling!$CC$7:$KP$63,AA$3),"")</f>
        <v/>
      </c>
      <c r="AB732" s="32" t="str">
        <f>IF(HLOOKUP($BT732,Prisudvikling!$CC$7:$KP$63,AB$3)&gt;0,HLOOKUP($BT732,Prisudvikling!$CC$7:$KP$63,AB$3),"")</f>
        <v/>
      </c>
      <c r="AC732" s="32" t="str">
        <f>IF(HLOOKUP($BT732,Prisudvikling!$CC$7:$KP$63,AC$3)&gt;0,HLOOKUP($BT732,Prisudvikling!$CC$7:$KP$63,AC$3),"")</f>
        <v/>
      </c>
      <c r="AD732" s="32" t="str">
        <f>IF(HLOOKUP($BT732,Prisudvikling!$CC$7:$KP$63,AD$3)&gt;0,HLOOKUP($BT732,Prisudvikling!$CC$7:$KP$63,AD$3),"")</f>
        <v/>
      </c>
      <c r="AE732" s="32" t="str">
        <f>IF(HLOOKUP($BT732,Prisudvikling!$CC$7:$KP$63,AE$3)&gt;0,HLOOKUP($BT732,Prisudvikling!$CC$7:$KP$63,AE$3),"")</f>
        <v/>
      </c>
      <c r="AF732" s="32" t="str">
        <f>IF(HLOOKUP($BT732,Prisudvikling!$CC$7:$KP$63,AF$3)&gt;0,HLOOKUP($BT732,Prisudvikling!$CC$7:$KP$63,AF$3),"")</f>
        <v xml:space="preserve"> </v>
      </c>
      <c r="AG732" s="32" t="str">
        <f>IF(HLOOKUP($BT732,Prisudvikling!$CC$7:$KP$63,AG$3)&gt;0,HLOOKUP($BT732,Prisudvikling!$CC$7:$KP$63,AG$3),"")</f>
        <v xml:space="preserve"> </v>
      </c>
      <c r="AH732" s="32" t="str">
        <f>IF(HLOOKUP($BT732,Prisudvikling!$CC$7:$KP$63,AH$3)&gt;0,HLOOKUP($BT732,Prisudvikling!$CC$7:$KP$63,AH$3),"")</f>
        <v xml:space="preserve"> </v>
      </c>
      <c r="AI732" s="32" t="str">
        <f>IF(HLOOKUP($BT732,Prisudvikling!$CC$7:$KP$63,AI$3)&gt;0,HLOOKUP($BT732,Prisudvikling!$CC$7:$KP$63,AI$3),"")</f>
        <v xml:space="preserve"> </v>
      </c>
      <c r="AJ732" s="32" t="str">
        <f>IF(HLOOKUP($BT732,Prisudvikling!$CC$7:$KP$63,AJ$3)&gt;0,HLOOKUP($BT732,Prisudvikling!$CC$7:$KP$63,AJ$3),"")</f>
        <v xml:space="preserve"> </v>
      </c>
      <c r="AK732" s="32" t="str">
        <f>IF(HLOOKUP($BT732,Prisudvikling!$CC$7:$KP$63,AK$3)&gt;0,HLOOKUP($BT732,Prisudvikling!$CC$7:$KP$63,AK$3),"")</f>
        <v xml:space="preserve"> </v>
      </c>
      <c r="AL732" s="32" t="str">
        <f>IF(HLOOKUP($BT732,Prisudvikling!$CC$7:$KP$63,AL$3)&gt;0,HLOOKUP($BT732,Prisudvikling!$CC$7:$KP$63,AL$3),"")</f>
        <v/>
      </c>
      <c r="AM732" s="32" t="str">
        <f>IF(HLOOKUP($BT732,Prisudvikling!$CC$7:$KP$63,AM$3)&gt;0,HLOOKUP($BT732,Prisudvikling!$CC$7:$KP$63,AM$3),"")</f>
        <v/>
      </c>
      <c r="AN732" s="113" t="str">
        <f>IF(HLOOKUP($BT732,Prisudvikling!$CC$7:$KP$63,AN$3)&gt;0,HLOOKUP($BT732,Prisudvikling!$CC$7:$KP$63,AN$3),"")</f>
        <v/>
      </c>
      <c r="AO732" s="113" t="str">
        <f>IF(HLOOKUP($BT732,Prisudvikling!$CC$7:$KP$63,AO$3)&gt;0,HLOOKUP($BT732,Prisudvikling!$CC$7:$KP$63,AO$3),"")</f>
        <v xml:space="preserve"> </v>
      </c>
      <c r="AP732" s="113" t="str">
        <f>IF(HLOOKUP($BT732,Prisudvikling!$CC$7:$KP$63,AP$3)&gt;0,HLOOKUP($BT732,Prisudvikling!$CC$7:$KP$63,AP$3),"")</f>
        <v/>
      </c>
      <c r="AQ732" s="113" t="str">
        <f>IF(HLOOKUP($BT732,Prisudvikling!$CC$7:$KP$63,AQ$3)&gt;0,HLOOKUP($BT732,Prisudvikling!$CC$7:$KP$63,AQ$3),"")</f>
        <v/>
      </c>
      <c r="AR732" s="113" t="str">
        <f>IF(HLOOKUP($BT732,Prisudvikling!$CC$7:$KP$63,AR$3)&gt;0,HLOOKUP($BT732,Prisudvikling!$CC$7:$KP$63,AR$3),"")</f>
        <v xml:space="preserve"> </v>
      </c>
      <c r="AS732" s="113" t="str">
        <f>IF(HLOOKUP($BT732,Prisudvikling!$CC$7:$KP$63,AS$3)&gt;0,HLOOKUP($BT732,Prisudvikling!$CC$7:$KP$63,AS$3),"")</f>
        <v/>
      </c>
      <c r="AT732" s="113" t="str">
        <f>IF(HLOOKUP($BT732,Prisudvikling!$CC$7:$KP$63,AT$3)&gt;0,HLOOKUP($BT732,Prisudvikling!$CC$7:$KP$63,AT$3),"")</f>
        <v/>
      </c>
      <c r="AU732" s="113" t="str">
        <f>IF(HLOOKUP($BT732,Prisudvikling!$CC$7:$KP$63,AU$3)&gt;0,HLOOKUP($BT732,Prisudvikling!$CC$7:$KP$63,AU$3),"")</f>
        <v xml:space="preserve"> </v>
      </c>
      <c r="AV732" s="113" t="str">
        <f>IF(HLOOKUP($BT732,Prisudvikling!$CC$7:$KP$63,AV$3)&gt;0,HLOOKUP($BT732,Prisudvikling!$CC$7:$KP$63,AV$3),"")</f>
        <v/>
      </c>
      <c r="AW732" s="113" t="str">
        <f>IF(HLOOKUP($BT732,Prisudvikling!$CC$7:$KP$63,AW$3)&gt;0,HLOOKUP($BT732,Prisudvikling!$CC$7:$KP$63,AW$3),"")</f>
        <v/>
      </c>
      <c r="AX732" s="113" t="str">
        <f>IF(HLOOKUP($BT732,Prisudvikling!$CC$7:$KP$63,AX$3)&gt;0,HLOOKUP($BT732,Prisudvikling!$CC$7:$KP$63,AX$3),"")</f>
        <v xml:space="preserve"> </v>
      </c>
      <c r="BT732">
        <f t="shared" si="36"/>
        <v>409</v>
      </c>
    </row>
    <row r="733" spans="1:72" x14ac:dyDescent="0.2">
      <c r="A733" s="82">
        <f>IF(HLOOKUP($BT733,Prisudvikling!$CC$7:$KP$63,D$3)&gt;0,YEAR(C733),0)</f>
        <v>0</v>
      </c>
      <c r="B733" s="82">
        <f>IF(HLOOKUP($BT733,Prisudvikling!$CC$7:$KP$63,D$3)&gt;0,MONTH(C733),0)</f>
        <v>0</v>
      </c>
      <c r="C733" s="65" t="str">
        <f>IF(HLOOKUP($BT733,Prisudvikling!$CC$7:$KP$63,D$3)&gt;0,HLOOKUP($BT733,Prisudvikling!$CC$7:$KP$63,C$3),"")</f>
        <v/>
      </c>
      <c r="D733" s="105" t="str">
        <f>IF(HLOOKUP($BT733,Prisudvikling!$CC$7:$KP$63,D$3)&gt;0,HLOOKUP($BT733,Prisudvikling!$CC$7:$KP$63,D$3),"")</f>
        <v/>
      </c>
      <c r="E733" s="105" t="str">
        <f>IF(HLOOKUP($BT733,Prisudvikling!$CC$7:$KP$63,E$3)&gt;0,HLOOKUP($BT733,Prisudvikling!$CC$7:$KP$63,E$3),"")</f>
        <v/>
      </c>
      <c r="F733" s="105" t="str">
        <f>IF(HLOOKUP($BT733,Prisudvikling!$CC$7:$KP$63,F$3)&gt;0,HLOOKUP($BT733,Prisudvikling!$CC$7:$KP$63,F$3),"")</f>
        <v/>
      </c>
      <c r="G733" s="105" t="str">
        <f>IF(HLOOKUP($BT733,Prisudvikling!$CC$7:$KP$63,G$3)&gt;0,HLOOKUP($BT733,Prisudvikling!$CC$7:$KP$63,G$3),"")</f>
        <v/>
      </c>
      <c r="H733" s="105" t="str">
        <f>IF(HLOOKUP($BT733,Prisudvikling!$CC$7:$KP$63,H$3)&gt;0,HLOOKUP($BT733,Prisudvikling!$CC$7:$KP$63,H$3),"")</f>
        <v/>
      </c>
      <c r="I733" s="105" t="str">
        <f>IF(HLOOKUP($BT733,Prisudvikling!$CC$7:$KP$63,I$3)&gt;0,HLOOKUP($BT733,Prisudvikling!$CC$7:$KP$63,I$3),"")</f>
        <v/>
      </c>
      <c r="J733" s="105" t="str">
        <f>IF(HLOOKUP($BT733,Prisudvikling!$CC$7:$KP$63,J$3)&gt;0,HLOOKUP($BT733,Prisudvikling!$CC$7:$KP$63,J$3),"")</f>
        <v/>
      </c>
      <c r="K733" s="105" t="str">
        <f>IF(HLOOKUP($BT733,Prisudvikling!$CC$7:$KP$63,K$3)&gt;0,HLOOKUP($BT733,Prisudvikling!$CC$7:$KP$63,K$3),"")</f>
        <v/>
      </c>
      <c r="L733" s="105" t="str">
        <f>IF(HLOOKUP($BT733,Prisudvikling!$CC$7:$KP$63,L$3)&gt;0,HLOOKUP($BT733,Prisudvikling!$CC$7:$KP$63,L$3),"")</f>
        <v/>
      </c>
      <c r="M733" s="105" t="str">
        <f>IF(HLOOKUP($BT733,Prisudvikling!$CC$7:$KP$63,M$3)&gt;0,HLOOKUP($BT733,Prisudvikling!$CC$7:$KP$63,M$3),"")</f>
        <v/>
      </c>
      <c r="N733" s="105" t="str">
        <f>IF(HLOOKUP($BT733,Prisudvikling!$CC$7:$KP$63,N$3)&gt;0,HLOOKUP($BT733,Prisudvikling!$CC$7:$KP$63,N$3),"")</f>
        <v/>
      </c>
      <c r="O733" s="105" t="str">
        <f>IF(HLOOKUP($BT733,Prisudvikling!$CC$7:$KP$63,O$3)&gt;0,HLOOKUP($BT733,Prisudvikling!$CC$7:$KP$63,O$3),"")</f>
        <v/>
      </c>
      <c r="P733" s="105" t="str">
        <f>IF(HLOOKUP($BT733,Prisudvikling!$CC$7:$KP$63,P$3)&gt;0,HLOOKUP($BT733,Prisudvikling!$CC$7:$KP$63,P$3),"")</f>
        <v/>
      </c>
      <c r="Q733" s="105" t="str">
        <f>IF(HLOOKUP($BT733,Prisudvikling!$CC$7:$KP$63,Q$3)&gt;0,HLOOKUP($BT733,Prisudvikling!$CC$7:$KP$63,Q$3),"")</f>
        <v/>
      </c>
      <c r="R733" s="105" t="str">
        <f>IF(HLOOKUP($BT733,Prisudvikling!$CC$7:$KP$63,R$3)&gt;0,HLOOKUP($BT733,Prisudvikling!$CC$7:$KP$63,R$3),"")</f>
        <v/>
      </c>
      <c r="S733" s="105" t="str">
        <f>IF(HLOOKUP($BT733,Prisudvikling!$CC$7:$KP$63,S$3)&gt;0,HLOOKUP($BT733,Prisudvikling!$CC$7:$KP$63,S$3),"")</f>
        <v/>
      </c>
      <c r="T733" s="105" t="str">
        <f>IF(HLOOKUP($BT733,Prisudvikling!$CC$7:$KP$63,T$3)&gt;0,HLOOKUP($BT733,Prisudvikling!$CC$7:$KP$63,T$3),"")</f>
        <v/>
      </c>
      <c r="U733" s="105" t="str">
        <f>IF(HLOOKUP($BT733,Prisudvikling!$CC$7:$KP$63,U$3)&gt;0,HLOOKUP($BT733,Prisudvikling!$CC$7:$KP$63,U$3),"")</f>
        <v/>
      </c>
      <c r="V733" s="105" t="str">
        <f>IF(HLOOKUP($BT733,Prisudvikling!$CC$7:$KP$63,V$3)&gt;0,HLOOKUP($BT733,Prisudvikling!$CC$7:$KP$63,V$3),"")</f>
        <v/>
      </c>
      <c r="W733" s="105" t="str">
        <f>IF(HLOOKUP($BT733,Prisudvikling!$CC$7:$KP$63,W$3)&gt;0,HLOOKUP($BT733,Prisudvikling!$CC$7:$KP$63,W$3),"")</f>
        <v/>
      </c>
      <c r="X733" s="32" t="str">
        <f>IF(HLOOKUP($BT733,Prisudvikling!$CC$7:$KP$63,X$3)&gt;0,HLOOKUP($BT733,Prisudvikling!$CC$7:$KP$63,X$3),"")</f>
        <v/>
      </c>
      <c r="Y733" s="32" t="str">
        <f>IF(HLOOKUP($BT733,Prisudvikling!$CC$7:$KP$63,Y$3)&gt;0,HLOOKUP($BT733,Prisudvikling!$CC$7:$KP$63,Y$3),"")</f>
        <v/>
      </c>
      <c r="Z733" s="32" t="str">
        <f>IF(HLOOKUP($BT733,Prisudvikling!$CC$7:$KP$63,Z$3)&gt;0,HLOOKUP($BT733,Prisudvikling!$CC$7:$KP$63,Z$3),"")</f>
        <v/>
      </c>
      <c r="AA733" s="32" t="str">
        <f>IF(HLOOKUP($BT733,Prisudvikling!$CC$7:$KP$63,AA$3)&gt;0,HLOOKUP($BT733,Prisudvikling!$CC$7:$KP$63,AA$3),"")</f>
        <v/>
      </c>
      <c r="AB733" s="32" t="str">
        <f>IF(HLOOKUP($BT733,Prisudvikling!$CC$7:$KP$63,AB$3)&gt;0,HLOOKUP($BT733,Prisudvikling!$CC$7:$KP$63,AB$3),"")</f>
        <v/>
      </c>
      <c r="AC733" s="32" t="str">
        <f>IF(HLOOKUP($BT733,Prisudvikling!$CC$7:$KP$63,AC$3)&gt;0,HLOOKUP($BT733,Prisudvikling!$CC$7:$KP$63,AC$3),"")</f>
        <v/>
      </c>
      <c r="AD733" s="32" t="str">
        <f>IF(HLOOKUP($BT733,Prisudvikling!$CC$7:$KP$63,AD$3)&gt;0,HLOOKUP($BT733,Prisudvikling!$CC$7:$KP$63,AD$3),"")</f>
        <v/>
      </c>
      <c r="AE733" s="32" t="str">
        <f>IF(HLOOKUP($BT733,Prisudvikling!$CC$7:$KP$63,AE$3)&gt;0,HLOOKUP($BT733,Prisudvikling!$CC$7:$KP$63,AE$3),"")</f>
        <v/>
      </c>
      <c r="AF733" s="32" t="str">
        <f>IF(HLOOKUP($BT733,Prisudvikling!$CC$7:$KP$63,AF$3)&gt;0,HLOOKUP($BT733,Prisudvikling!$CC$7:$KP$63,AF$3),"")</f>
        <v xml:space="preserve"> </v>
      </c>
      <c r="AG733" s="32" t="str">
        <f>IF(HLOOKUP($BT733,Prisudvikling!$CC$7:$KP$63,AG$3)&gt;0,HLOOKUP($BT733,Prisudvikling!$CC$7:$KP$63,AG$3),"")</f>
        <v xml:space="preserve"> </v>
      </c>
      <c r="AH733" s="32" t="str">
        <f>IF(HLOOKUP($BT733,Prisudvikling!$CC$7:$KP$63,AH$3)&gt;0,HLOOKUP($BT733,Prisudvikling!$CC$7:$KP$63,AH$3),"")</f>
        <v xml:space="preserve"> </v>
      </c>
      <c r="AI733" s="32" t="str">
        <f>IF(HLOOKUP($BT733,Prisudvikling!$CC$7:$KP$63,AI$3)&gt;0,HLOOKUP($BT733,Prisudvikling!$CC$7:$KP$63,AI$3),"")</f>
        <v xml:space="preserve"> </v>
      </c>
      <c r="AJ733" s="32" t="str">
        <f>IF(HLOOKUP($BT733,Prisudvikling!$CC$7:$KP$63,AJ$3)&gt;0,HLOOKUP($BT733,Prisudvikling!$CC$7:$KP$63,AJ$3),"")</f>
        <v xml:space="preserve"> </v>
      </c>
      <c r="AK733" s="32" t="str">
        <f>IF(HLOOKUP($BT733,Prisudvikling!$CC$7:$KP$63,AK$3)&gt;0,HLOOKUP($BT733,Prisudvikling!$CC$7:$KP$63,AK$3),"")</f>
        <v xml:space="preserve"> </v>
      </c>
      <c r="AL733" s="32" t="str">
        <f>IF(HLOOKUP($BT733,Prisudvikling!$CC$7:$KP$63,AL$3)&gt;0,HLOOKUP($BT733,Prisudvikling!$CC$7:$KP$63,AL$3),"")</f>
        <v/>
      </c>
      <c r="AM733" s="32" t="str">
        <f>IF(HLOOKUP($BT733,Prisudvikling!$CC$7:$KP$63,AM$3)&gt;0,HLOOKUP($BT733,Prisudvikling!$CC$7:$KP$63,AM$3),"")</f>
        <v/>
      </c>
      <c r="AN733" s="113" t="str">
        <f>IF(HLOOKUP($BT733,Prisudvikling!$CC$7:$KP$63,AN$3)&gt;0,HLOOKUP($BT733,Prisudvikling!$CC$7:$KP$63,AN$3),"")</f>
        <v/>
      </c>
      <c r="AO733" s="113" t="str">
        <f>IF(HLOOKUP($BT733,Prisudvikling!$CC$7:$KP$63,AO$3)&gt;0,HLOOKUP($BT733,Prisudvikling!$CC$7:$KP$63,AO$3),"")</f>
        <v xml:space="preserve"> </v>
      </c>
      <c r="AP733" s="113" t="str">
        <f>IF(HLOOKUP($BT733,Prisudvikling!$CC$7:$KP$63,AP$3)&gt;0,HLOOKUP($BT733,Prisudvikling!$CC$7:$KP$63,AP$3),"")</f>
        <v/>
      </c>
      <c r="AQ733" s="113" t="str">
        <f>IF(HLOOKUP($BT733,Prisudvikling!$CC$7:$KP$63,AQ$3)&gt;0,HLOOKUP($BT733,Prisudvikling!$CC$7:$KP$63,AQ$3),"")</f>
        <v/>
      </c>
      <c r="AR733" s="113" t="str">
        <f>IF(HLOOKUP($BT733,Prisudvikling!$CC$7:$KP$63,AR$3)&gt;0,HLOOKUP($BT733,Prisudvikling!$CC$7:$KP$63,AR$3),"")</f>
        <v xml:space="preserve"> </v>
      </c>
      <c r="AS733" s="113" t="str">
        <f>IF(HLOOKUP($BT733,Prisudvikling!$CC$7:$KP$63,AS$3)&gt;0,HLOOKUP($BT733,Prisudvikling!$CC$7:$KP$63,AS$3),"")</f>
        <v/>
      </c>
      <c r="AT733" s="113" t="str">
        <f>IF(HLOOKUP($BT733,Prisudvikling!$CC$7:$KP$63,AT$3)&gt;0,HLOOKUP($BT733,Prisudvikling!$CC$7:$KP$63,AT$3),"")</f>
        <v/>
      </c>
      <c r="AU733" s="113" t="str">
        <f>IF(HLOOKUP($BT733,Prisudvikling!$CC$7:$KP$63,AU$3)&gt;0,HLOOKUP($BT733,Prisudvikling!$CC$7:$KP$63,AU$3),"")</f>
        <v xml:space="preserve"> </v>
      </c>
      <c r="AV733" s="113" t="str">
        <f>IF(HLOOKUP($BT733,Prisudvikling!$CC$7:$KP$63,AV$3)&gt;0,HLOOKUP($BT733,Prisudvikling!$CC$7:$KP$63,AV$3),"")</f>
        <v/>
      </c>
      <c r="AW733" s="113" t="str">
        <f>IF(HLOOKUP($BT733,Prisudvikling!$CC$7:$KP$63,AW$3)&gt;0,HLOOKUP($BT733,Prisudvikling!$CC$7:$KP$63,AW$3),"")</f>
        <v/>
      </c>
      <c r="AX733" s="113" t="str">
        <f>IF(HLOOKUP($BT733,Prisudvikling!$CC$7:$KP$63,AX$3)&gt;0,HLOOKUP($BT733,Prisudvikling!$CC$7:$KP$63,AX$3),"")</f>
        <v xml:space="preserve"> </v>
      </c>
      <c r="BT733">
        <f t="shared" si="36"/>
        <v>410</v>
      </c>
    </row>
    <row r="734" spans="1:72" x14ac:dyDescent="0.2">
      <c r="A734" s="82">
        <f>IF(HLOOKUP($BT734,Prisudvikling!$CC$7:$KP$63,D$3)&gt;0,YEAR(C734),0)</f>
        <v>0</v>
      </c>
      <c r="B734" s="82">
        <f>IF(HLOOKUP($BT734,Prisudvikling!$CC$7:$KP$63,D$3)&gt;0,MONTH(C734),0)</f>
        <v>0</v>
      </c>
      <c r="C734" s="65" t="str">
        <f>IF(HLOOKUP($BT734,Prisudvikling!$CC$7:$KP$63,D$3)&gt;0,HLOOKUP($BT734,Prisudvikling!$CC$7:$KP$63,C$3),"")</f>
        <v/>
      </c>
      <c r="D734" s="105" t="str">
        <f>IF(HLOOKUP($BT734,Prisudvikling!$CC$7:$KP$63,D$3)&gt;0,HLOOKUP($BT734,Prisudvikling!$CC$7:$KP$63,D$3),"")</f>
        <v/>
      </c>
      <c r="E734" s="105" t="str">
        <f>IF(HLOOKUP($BT734,Prisudvikling!$CC$7:$KP$63,E$3)&gt;0,HLOOKUP($BT734,Prisudvikling!$CC$7:$KP$63,E$3),"")</f>
        <v/>
      </c>
      <c r="F734" s="105" t="str">
        <f>IF(HLOOKUP($BT734,Prisudvikling!$CC$7:$KP$63,F$3)&gt;0,HLOOKUP($BT734,Prisudvikling!$CC$7:$KP$63,F$3),"")</f>
        <v/>
      </c>
      <c r="G734" s="105" t="str">
        <f>IF(HLOOKUP($BT734,Prisudvikling!$CC$7:$KP$63,G$3)&gt;0,HLOOKUP($BT734,Prisudvikling!$CC$7:$KP$63,G$3),"")</f>
        <v/>
      </c>
      <c r="H734" s="105" t="str">
        <f>IF(HLOOKUP($BT734,Prisudvikling!$CC$7:$KP$63,H$3)&gt;0,HLOOKUP($BT734,Prisudvikling!$CC$7:$KP$63,H$3),"")</f>
        <v/>
      </c>
      <c r="I734" s="105" t="str">
        <f>IF(HLOOKUP($BT734,Prisudvikling!$CC$7:$KP$63,I$3)&gt;0,HLOOKUP($BT734,Prisudvikling!$CC$7:$KP$63,I$3),"")</f>
        <v/>
      </c>
      <c r="J734" s="105" t="str">
        <f>IF(HLOOKUP($BT734,Prisudvikling!$CC$7:$KP$63,J$3)&gt;0,HLOOKUP($BT734,Prisudvikling!$CC$7:$KP$63,J$3),"")</f>
        <v/>
      </c>
      <c r="K734" s="105" t="str">
        <f>IF(HLOOKUP($BT734,Prisudvikling!$CC$7:$KP$63,K$3)&gt;0,HLOOKUP($BT734,Prisudvikling!$CC$7:$KP$63,K$3),"")</f>
        <v/>
      </c>
      <c r="L734" s="105" t="str">
        <f>IF(HLOOKUP($BT734,Prisudvikling!$CC$7:$KP$63,L$3)&gt;0,HLOOKUP($BT734,Prisudvikling!$CC$7:$KP$63,L$3),"")</f>
        <v/>
      </c>
      <c r="M734" s="105" t="str">
        <f>IF(HLOOKUP($BT734,Prisudvikling!$CC$7:$KP$63,M$3)&gt;0,HLOOKUP($BT734,Prisudvikling!$CC$7:$KP$63,M$3),"")</f>
        <v/>
      </c>
      <c r="N734" s="105" t="str">
        <f>IF(HLOOKUP($BT734,Prisudvikling!$CC$7:$KP$63,N$3)&gt;0,HLOOKUP($BT734,Prisudvikling!$CC$7:$KP$63,N$3),"")</f>
        <v/>
      </c>
      <c r="O734" s="105" t="str">
        <f>IF(HLOOKUP($BT734,Prisudvikling!$CC$7:$KP$63,O$3)&gt;0,HLOOKUP($BT734,Prisudvikling!$CC$7:$KP$63,O$3),"")</f>
        <v/>
      </c>
      <c r="P734" s="105" t="str">
        <f>IF(HLOOKUP($BT734,Prisudvikling!$CC$7:$KP$63,P$3)&gt;0,HLOOKUP($BT734,Prisudvikling!$CC$7:$KP$63,P$3),"")</f>
        <v/>
      </c>
      <c r="Q734" s="105" t="str">
        <f>IF(HLOOKUP($BT734,Prisudvikling!$CC$7:$KP$63,Q$3)&gt;0,HLOOKUP($BT734,Prisudvikling!$CC$7:$KP$63,Q$3),"")</f>
        <v/>
      </c>
      <c r="R734" s="105" t="str">
        <f>IF(HLOOKUP($BT734,Prisudvikling!$CC$7:$KP$63,R$3)&gt;0,HLOOKUP($BT734,Prisudvikling!$CC$7:$KP$63,R$3),"")</f>
        <v/>
      </c>
      <c r="S734" s="105" t="str">
        <f>IF(HLOOKUP($BT734,Prisudvikling!$CC$7:$KP$63,S$3)&gt;0,HLOOKUP($BT734,Prisudvikling!$CC$7:$KP$63,S$3),"")</f>
        <v/>
      </c>
      <c r="T734" s="105" t="str">
        <f>IF(HLOOKUP($BT734,Prisudvikling!$CC$7:$KP$63,T$3)&gt;0,HLOOKUP($BT734,Prisudvikling!$CC$7:$KP$63,T$3),"")</f>
        <v/>
      </c>
      <c r="U734" s="105" t="str">
        <f>IF(HLOOKUP($BT734,Prisudvikling!$CC$7:$KP$63,U$3)&gt;0,HLOOKUP($BT734,Prisudvikling!$CC$7:$KP$63,U$3),"")</f>
        <v/>
      </c>
      <c r="V734" s="105" t="str">
        <f>IF(HLOOKUP($BT734,Prisudvikling!$CC$7:$KP$63,V$3)&gt;0,HLOOKUP($BT734,Prisudvikling!$CC$7:$KP$63,V$3),"")</f>
        <v/>
      </c>
      <c r="W734" s="105" t="str">
        <f>IF(HLOOKUP($BT734,Prisudvikling!$CC$7:$KP$63,W$3)&gt;0,HLOOKUP($BT734,Prisudvikling!$CC$7:$KP$63,W$3),"")</f>
        <v/>
      </c>
      <c r="X734" s="32" t="str">
        <f>IF(HLOOKUP($BT734,Prisudvikling!$CC$7:$KP$63,X$3)&gt;0,HLOOKUP($BT734,Prisudvikling!$CC$7:$KP$63,X$3),"")</f>
        <v/>
      </c>
      <c r="Y734" s="32" t="str">
        <f>IF(HLOOKUP($BT734,Prisudvikling!$CC$7:$KP$63,Y$3)&gt;0,HLOOKUP($BT734,Prisudvikling!$CC$7:$KP$63,Y$3),"")</f>
        <v/>
      </c>
      <c r="Z734" s="32" t="str">
        <f>IF(HLOOKUP($BT734,Prisudvikling!$CC$7:$KP$63,Z$3)&gt;0,HLOOKUP($BT734,Prisudvikling!$CC$7:$KP$63,Z$3),"")</f>
        <v/>
      </c>
      <c r="AA734" s="32" t="str">
        <f>IF(HLOOKUP($BT734,Prisudvikling!$CC$7:$KP$63,AA$3)&gt;0,HLOOKUP($BT734,Prisudvikling!$CC$7:$KP$63,AA$3),"")</f>
        <v/>
      </c>
      <c r="AB734" s="32" t="str">
        <f>IF(HLOOKUP($BT734,Prisudvikling!$CC$7:$KP$63,AB$3)&gt;0,HLOOKUP($BT734,Prisudvikling!$CC$7:$KP$63,AB$3),"")</f>
        <v/>
      </c>
      <c r="AC734" s="32" t="str">
        <f>IF(HLOOKUP($BT734,Prisudvikling!$CC$7:$KP$63,AC$3)&gt;0,HLOOKUP($BT734,Prisudvikling!$CC$7:$KP$63,AC$3),"")</f>
        <v/>
      </c>
      <c r="AD734" s="32" t="str">
        <f>IF(HLOOKUP($BT734,Prisudvikling!$CC$7:$KP$63,AD$3)&gt;0,HLOOKUP($BT734,Prisudvikling!$CC$7:$KP$63,AD$3),"")</f>
        <v/>
      </c>
      <c r="AE734" s="32" t="str">
        <f>IF(HLOOKUP($BT734,Prisudvikling!$CC$7:$KP$63,AE$3)&gt;0,HLOOKUP($BT734,Prisudvikling!$CC$7:$KP$63,AE$3),"")</f>
        <v/>
      </c>
      <c r="AF734" s="32" t="str">
        <f>IF(HLOOKUP($BT734,Prisudvikling!$CC$7:$KP$63,AF$3)&gt;0,HLOOKUP($BT734,Prisudvikling!$CC$7:$KP$63,AF$3),"")</f>
        <v xml:space="preserve"> </v>
      </c>
      <c r="AG734" s="32" t="str">
        <f>IF(HLOOKUP($BT734,Prisudvikling!$CC$7:$KP$63,AG$3)&gt;0,HLOOKUP($BT734,Prisudvikling!$CC$7:$KP$63,AG$3),"")</f>
        <v xml:space="preserve"> </v>
      </c>
      <c r="AH734" s="32" t="str">
        <f>IF(HLOOKUP($BT734,Prisudvikling!$CC$7:$KP$63,AH$3)&gt;0,HLOOKUP($BT734,Prisudvikling!$CC$7:$KP$63,AH$3),"")</f>
        <v xml:space="preserve"> </v>
      </c>
      <c r="AI734" s="32" t="str">
        <f>IF(HLOOKUP($BT734,Prisudvikling!$CC$7:$KP$63,AI$3)&gt;0,HLOOKUP($BT734,Prisudvikling!$CC$7:$KP$63,AI$3),"")</f>
        <v xml:space="preserve"> </v>
      </c>
      <c r="AJ734" s="32" t="str">
        <f>IF(HLOOKUP($BT734,Prisudvikling!$CC$7:$KP$63,AJ$3)&gt;0,HLOOKUP($BT734,Prisudvikling!$CC$7:$KP$63,AJ$3),"")</f>
        <v xml:space="preserve"> </v>
      </c>
      <c r="AK734" s="32" t="str">
        <f>IF(HLOOKUP($BT734,Prisudvikling!$CC$7:$KP$63,AK$3)&gt;0,HLOOKUP($BT734,Prisudvikling!$CC$7:$KP$63,AK$3),"")</f>
        <v xml:space="preserve"> </v>
      </c>
      <c r="AL734" s="32" t="str">
        <f>IF(HLOOKUP($BT734,Prisudvikling!$CC$7:$KP$63,AL$3)&gt;0,HLOOKUP($BT734,Prisudvikling!$CC$7:$KP$63,AL$3),"")</f>
        <v/>
      </c>
      <c r="AM734" s="32" t="str">
        <f>IF(HLOOKUP($BT734,Prisudvikling!$CC$7:$KP$63,AM$3)&gt;0,HLOOKUP($BT734,Prisudvikling!$CC$7:$KP$63,AM$3),"")</f>
        <v/>
      </c>
      <c r="AN734" s="113" t="str">
        <f>IF(HLOOKUP($BT734,Prisudvikling!$CC$7:$KP$63,AN$3)&gt;0,HLOOKUP($BT734,Prisudvikling!$CC$7:$KP$63,AN$3),"")</f>
        <v/>
      </c>
      <c r="AO734" s="113" t="str">
        <f>IF(HLOOKUP($BT734,Prisudvikling!$CC$7:$KP$63,AO$3)&gt;0,HLOOKUP($BT734,Prisudvikling!$CC$7:$KP$63,AO$3),"")</f>
        <v xml:space="preserve"> </v>
      </c>
      <c r="AP734" s="113" t="str">
        <f>IF(HLOOKUP($BT734,Prisudvikling!$CC$7:$KP$63,AP$3)&gt;0,HLOOKUP($BT734,Prisudvikling!$CC$7:$KP$63,AP$3),"")</f>
        <v/>
      </c>
      <c r="AQ734" s="113" t="str">
        <f>IF(HLOOKUP($BT734,Prisudvikling!$CC$7:$KP$63,AQ$3)&gt;0,HLOOKUP($BT734,Prisudvikling!$CC$7:$KP$63,AQ$3),"")</f>
        <v/>
      </c>
      <c r="AR734" s="113" t="str">
        <f>IF(HLOOKUP($BT734,Prisudvikling!$CC$7:$KP$63,AR$3)&gt;0,HLOOKUP($BT734,Prisudvikling!$CC$7:$KP$63,AR$3),"")</f>
        <v xml:space="preserve"> </v>
      </c>
      <c r="AS734" s="113" t="str">
        <f>IF(HLOOKUP($BT734,Prisudvikling!$CC$7:$KP$63,AS$3)&gt;0,HLOOKUP($BT734,Prisudvikling!$CC$7:$KP$63,AS$3),"")</f>
        <v/>
      </c>
      <c r="AT734" s="113" t="str">
        <f>IF(HLOOKUP($BT734,Prisudvikling!$CC$7:$KP$63,AT$3)&gt;0,HLOOKUP($BT734,Prisudvikling!$CC$7:$KP$63,AT$3),"")</f>
        <v/>
      </c>
      <c r="AU734" s="113" t="str">
        <f>IF(HLOOKUP($BT734,Prisudvikling!$CC$7:$KP$63,AU$3)&gt;0,HLOOKUP($BT734,Prisudvikling!$CC$7:$KP$63,AU$3),"")</f>
        <v xml:space="preserve"> </v>
      </c>
      <c r="AV734" s="113" t="str">
        <f>IF(HLOOKUP($BT734,Prisudvikling!$CC$7:$KP$63,AV$3)&gt;0,HLOOKUP($BT734,Prisudvikling!$CC$7:$KP$63,AV$3),"")</f>
        <v/>
      </c>
      <c r="AW734" s="113" t="str">
        <f>IF(HLOOKUP($BT734,Prisudvikling!$CC$7:$KP$63,AW$3)&gt;0,HLOOKUP($BT734,Prisudvikling!$CC$7:$KP$63,AW$3),"")</f>
        <v/>
      </c>
      <c r="AX734" s="113" t="str">
        <f>IF(HLOOKUP($BT734,Prisudvikling!$CC$7:$KP$63,AX$3)&gt;0,HLOOKUP($BT734,Prisudvikling!$CC$7:$KP$63,AX$3),"")</f>
        <v xml:space="preserve"> </v>
      </c>
      <c r="BT734">
        <f t="shared" si="36"/>
        <v>411</v>
      </c>
    </row>
    <row r="735" spans="1:72" x14ac:dyDescent="0.2">
      <c r="A735" s="82">
        <f>IF(HLOOKUP($BT735,Prisudvikling!$CC$7:$KP$63,D$3)&gt;0,YEAR(C735),0)</f>
        <v>0</v>
      </c>
      <c r="B735" s="82">
        <f>IF(HLOOKUP($BT735,Prisudvikling!$CC$7:$KP$63,D$3)&gt;0,MONTH(C735),0)</f>
        <v>0</v>
      </c>
      <c r="C735" s="65" t="str">
        <f>IF(HLOOKUP($BT735,Prisudvikling!$CC$7:$KP$63,D$3)&gt;0,HLOOKUP($BT735,Prisudvikling!$CC$7:$KP$63,C$3),"")</f>
        <v/>
      </c>
      <c r="D735" s="105" t="str">
        <f>IF(HLOOKUP($BT735,Prisudvikling!$CC$7:$KP$63,D$3)&gt;0,HLOOKUP($BT735,Prisudvikling!$CC$7:$KP$63,D$3),"")</f>
        <v/>
      </c>
      <c r="E735" s="105" t="str">
        <f>IF(HLOOKUP($BT735,Prisudvikling!$CC$7:$KP$63,E$3)&gt;0,HLOOKUP($BT735,Prisudvikling!$CC$7:$KP$63,E$3),"")</f>
        <v/>
      </c>
      <c r="F735" s="105" t="str">
        <f>IF(HLOOKUP($BT735,Prisudvikling!$CC$7:$KP$63,F$3)&gt;0,HLOOKUP($BT735,Prisudvikling!$CC$7:$KP$63,F$3),"")</f>
        <v/>
      </c>
      <c r="G735" s="105" t="str">
        <f>IF(HLOOKUP($BT735,Prisudvikling!$CC$7:$KP$63,G$3)&gt;0,HLOOKUP($BT735,Prisudvikling!$CC$7:$KP$63,G$3),"")</f>
        <v/>
      </c>
      <c r="H735" s="105" t="str">
        <f>IF(HLOOKUP($BT735,Prisudvikling!$CC$7:$KP$63,H$3)&gt;0,HLOOKUP($BT735,Prisudvikling!$CC$7:$KP$63,H$3),"")</f>
        <v/>
      </c>
      <c r="I735" s="105" t="str">
        <f>IF(HLOOKUP($BT735,Prisudvikling!$CC$7:$KP$63,I$3)&gt;0,HLOOKUP($BT735,Prisudvikling!$CC$7:$KP$63,I$3),"")</f>
        <v/>
      </c>
      <c r="J735" s="105" t="str">
        <f>IF(HLOOKUP($BT735,Prisudvikling!$CC$7:$KP$63,J$3)&gt;0,HLOOKUP($BT735,Prisudvikling!$CC$7:$KP$63,J$3),"")</f>
        <v/>
      </c>
      <c r="K735" s="105" t="str">
        <f>IF(HLOOKUP($BT735,Prisudvikling!$CC$7:$KP$63,K$3)&gt;0,HLOOKUP($BT735,Prisudvikling!$CC$7:$KP$63,K$3),"")</f>
        <v/>
      </c>
      <c r="L735" s="105" t="str">
        <f>IF(HLOOKUP($BT735,Prisudvikling!$CC$7:$KP$63,L$3)&gt;0,HLOOKUP($BT735,Prisudvikling!$CC$7:$KP$63,L$3),"")</f>
        <v/>
      </c>
      <c r="M735" s="105" t="str">
        <f>IF(HLOOKUP($BT735,Prisudvikling!$CC$7:$KP$63,M$3)&gt;0,HLOOKUP($BT735,Prisudvikling!$CC$7:$KP$63,M$3),"")</f>
        <v/>
      </c>
      <c r="N735" s="105" t="str">
        <f>IF(HLOOKUP($BT735,Prisudvikling!$CC$7:$KP$63,N$3)&gt;0,HLOOKUP($BT735,Prisudvikling!$CC$7:$KP$63,N$3),"")</f>
        <v/>
      </c>
      <c r="O735" s="105" t="str">
        <f>IF(HLOOKUP($BT735,Prisudvikling!$CC$7:$KP$63,O$3)&gt;0,HLOOKUP($BT735,Prisudvikling!$CC$7:$KP$63,O$3),"")</f>
        <v/>
      </c>
      <c r="P735" s="105" t="str">
        <f>IF(HLOOKUP($BT735,Prisudvikling!$CC$7:$KP$63,P$3)&gt;0,HLOOKUP($BT735,Prisudvikling!$CC$7:$KP$63,P$3),"")</f>
        <v/>
      </c>
      <c r="Q735" s="105" t="str">
        <f>IF(HLOOKUP($BT735,Prisudvikling!$CC$7:$KP$63,Q$3)&gt;0,HLOOKUP($BT735,Prisudvikling!$CC$7:$KP$63,Q$3),"")</f>
        <v/>
      </c>
      <c r="R735" s="105" t="str">
        <f>IF(HLOOKUP($BT735,Prisudvikling!$CC$7:$KP$63,R$3)&gt;0,HLOOKUP($BT735,Prisudvikling!$CC$7:$KP$63,R$3),"")</f>
        <v/>
      </c>
      <c r="S735" s="105" t="str">
        <f>IF(HLOOKUP($BT735,Prisudvikling!$CC$7:$KP$63,S$3)&gt;0,HLOOKUP($BT735,Prisudvikling!$CC$7:$KP$63,S$3),"")</f>
        <v/>
      </c>
      <c r="T735" s="105" t="str">
        <f>IF(HLOOKUP($BT735,Prisudvikling!$CC$7:$KP$63,T$3)&gt;0,HLOOKUP($BT735,Prisudvikling!$CC$7:$KP$63,T$3),"")</f>
        <v/>
      </c>
      <c r="U735" s="105" t="str">
        <f>IF(HLOOKUP($BT735,Prisudvikling!$CC$7:$KP$63,U$3)&gt;0,HLOOKUP($BT735,Prisudvikling!$CC$7:$KP$63,U$3),"")</f>
        <v/>
      </c>
      <c r="V735" s="105" t="str">
        <f>IF(HLOOKUP($BT735,Prisudvikling!$CC$7:$KP$63,V$3)&gt;0,HLOOKUP($BT735,Prisudvikling!$CC$7:$KP$63,V$3),"")</f>
        <v/>
      </c>
      <c r="W735" s="105" t="str">
        <f>IF(HLOOKUP($BT735,Prisudvikling!$CC$7:$KP$63,W$3)&gt;0,HLOOKUP($BT735,Prisudvikling!$CC$7:$KP$63,W$3),"")</f>
        <v/>
      </c>
      <c r="X735" s="32" t="str">
        <f>IF(HLOOKUP($BT735,Prisudvikling!$CC$7:$KP$63,X$3)&gt;0,HLOOKUP($BT735,Prisudvikling!$CC$7:$KP$63,X$3),"")</f>
        <v/>
      </c>
      <c r="Y735" s="32" t="str">
        <f>IF(HLOOKUP($BT735,Prisudvikling!$CC$7:$KP$63,Y$3)&gt;0,HLOOKUP($BT735,Prisudvikling!$CC$7:$KP$63,Y$3),"")</f>
        <v/>
      </c>
      <c r="Z735" s="32" t="str">
        <f>IF(HLOOKUP($BT735,Prisudvikling!$CC$7:$KP$63,Z$3)&gt;0,HLOOKUP($BT735,Prisudvikling!$CC$7:$KP$63,Z$3),"")</f>
        <v/>
      </c>
      <c r="AA735" s="32" t="str">
        <f>IF(HLOOKUP($BT735,Prisudvikling!$CC$7:$KP$63,AA$3)&gt;0,HLOOKUP($BT735,Prisudvikling!$CC$7:$KP$63,AA$3),"")</f>
        <v/>
      </c>
      <c r="AB735" s="32" t="str">
        <f>IF(HLOOKUP($BT735,Prisudvikling!$CC$7:$KP$63,AB$3)&gt;0,HLOOKUP($BT735,Prisudvikling!$CC$7:$KP$63,AB$3),"")</f>
        <v/>
      </c>
      <c r="AC735" s="32" t="str">
        <f>IF(HLOOKUP($BT735,Prisudvikling!$CC$7:$KP$63,AC$3)&gt;0,HLOOKUP($BT735,Prisudvikling!$CC$7:$KP$63,AC$3),"")</f>
        <v/>
      </c>
      <c r="AD735" s="32" t="str">
        <f>IF(HLOOKUP($BT735,Prisudvikling!$CC$7:$KP$63,AD$3)&gt;0,HLOOKUP($BT735,Prisudvikling!$CC$7:$KP$63,AD$3),"")</f>
        <v/>
      </c>
      <c r="AE735" s="32" t="str">
        <f>IF(HLOOKUP($BT735,Prisudvikling!$CC$7:$KP$63,AE$3)&gt;0,HLOOKUP($BT735,Prisudvikling!$CC$7:$KP$63,AE$3),"")</f>
        <v/>
      </c>
      <c r="AF735" s="32" t="str">
        <f>IF(HLOOKUP($BT735,Prisudvikling!$CC$7:$KP$63,AF$3)&gt;0,HLOOKUP($BT735,Prisudvikling!$CC$7:$KP$63,AF$3),"")</f>
        <v xml:space="preserve"> </v>
      </c>
      <c r="AG735" s="32" t="str">
        <f>IF(HLOOKUP($BT735,Prisudvikling!$CC$7:$KP$63,AG$3)&gt;0,HLOOKUP($BT735,Prisudvikling!$CC$7:$KP$63,AG$3),"")</f>
        <v xml:space="preserve"> </v>
      </c>
      <c r="AH735" s="32" t="str">
        <f>IF(HLOOKUP($BT735,Prisudvikling!$CC$7:$KP$63,AH$3)&gt;0,HLOOKUP($BT735,Prisudvikling!$CC$7:$KP$63,AH$3),"")</f>
        <v xml:space="preserve"> </v>
      </c>
      <c r="AI735" s="32" t="str">
        <f>IF(HLOOKUP($BT735,Prisudvikling!$CC$7:$KP$63,AI$3)&gt;0,HLOOKUP($BT735,Prisudvikling!$CC$7:$KP$63,AI$3),"")</f>
        <v xml:space="preserve"> </v>
      </c>
      <c r="AJ735" s="32" t="str">
        <f>IF(HLOOKUP($BT735,Prisudvikling!$CC$7:$KP$63,AJ$3)&gt;0,HLOOKUP($BT735,Prisudvikling!$CC$7:$KP$63,AJ$3),"")</f>
        <v xml:space="preserve"> </v>
      </c>
      <c r="AK735" s="32" t="str">
        <f>IF(HLOOKUP($BT735,Prisudvikling!$CC$7:$KP$63,AK$3)&gt;0,HLOOKUP($BT735,Prisudvikling!$CC$7:$KP$63,AK$3),"")</f>
        <v xml:space="preserve"> </v>
      </c>
      <c r="AL735" s="32" t="str">
        <f>IF(HLOOKUP($BT735,Prisudvikling!$CC$7:$KP$63,AL$3)&gt;0,HLOOKUP($BT735,Prisudvikling!$CC$7:$KP$63,AL$3),"")</f>
        <v/>
      </c>
      <c r="AM735" s="32" t="str">
        <f>IF(HLOOKUP($BT735,Prisudvikling!$CC$7:$KP$63,AM$3)&gt;0,HLOOKUP($BT735,Prisudvikling!$CC$7:$KP$63,AM$3),"")</f>
        <v/>
      </c>
      <c r="AN735" s="113" t="str">
        <f>IF(HLOOKUP($BT735,Prisudvikling!$CC$7:$KP$63,AN$3)&gt;0,HLOOKUP($BT735,Prisudvikling!$CC$7:$KP$63,AN$3),"")</f>
        <v/>
      </c>
      <c r="AO735" s="113" t="str">
        <f>IF(HLOOKUP($BT735,Prisudvikling!$CC$7:$KP$63,AO$3)&gt;0,HLOOKUP($BT735,Prisudvikling!$CC$7:$KP$63,AO$3),"")</f>
        <v xml:space="preserve"> </v>
      </c>
      <c r="AP735" s="113" t="str">
        <f>IF(HLOOKUP($BT735,Prisudvikling!$CC$7:$KP$63,AP$3)&gt;0,HLOOKUP($BT735,Prisudvikling!$CC$7:$KP$63,AP$3),"")</f>
        <v/>
      </c>
      <c r="AQ735" s="113" t="str">
        <f>IF(HLOOKUP($BT735,Prisudvikling!$CC$7:$KP$63,AQ$3)&gt;0,HLOOKUP($BT735,Prisudvikling!$CC$7:$KP$63,AQ$3),"")</f>
        <v/>
      </c>
      <c r="AR735" s="113" t="str">
        <f>IF(HLOOKUP($BT735,Prisudvikling!$CC$7:$KP$63,AR$3)&gt;0,HLOOKUP($BT735,Prisudvikling!$CC$7:$KP$63,AR$3),"")</f>
        <v xml:space="preserve"> </v>
      </c>
      <c r="AS735" s="113" t="str">
        <f>IF(HLOOKUP($BT735,Prisudvikling!$CC$7:$KP$63,AS$3)&gt;0,HLOOKUP($BT735,Prisudvikling!$CC$7:$KP$63,AS$3),"")</f>
        <v/>
      </c>
      <c r="AT735" s="113" t="str">
        <f>IF(HLOOKUP($BT735,Prisudvikling!$CC$7:$KP$63,AT$3)&gt;0,HLOOKUP($BT735,Prisudvikling!$CC$7:$KP$63,AT$3),"")</f>
        <v/>
      </c>
      <c r="AU735" s="113" t="str">
        <f>IF(HLOOKUP($BT735,Prisudvikling!$CC$7:$KP$63,AU$3)&gt;0,HLOOKUP($BT735,Prisudvikling!$CC$7:$KP$63,AU$3),"")</f>
        <v xml:space="preserve"> </v>
      </c>
      <c r="AV735" s="113" t="str">
        <f>IF(HLOOKUP($BT735,Prisudvikling!$CC$7:$KP$63,AV$3)&gt;0,HLOOKUP($BT735,Prisudvikling!$CC$7:$KP$63,AV$3),"")</f>
        <v/>
      </c>
      <c r="AW735" s="113" t="str">
        <f>IF(HLOOKUP($BT735,Prisudvikling!$CC$7:$KP$63,AW$3)&gt;0,HLOOKUP($BT735,Prisudvikling!$CC$7:$KP$63,AW$3),"")</f>
        <v/>
      </c>
      <c r="AX735" s="113" t="str">
        <f>IF(HLOOKUP($BT735,Prisudvikling!$CC$7:$KP$63,AX$3)&gt;0,HLOOKUP($BT735,Prisudvikling!$CC$7:$KP$63,AX$3),"")</f>
        <v xml:space="preserve"> </v>
      </c>
      <c r="BT735">
        <f t="shared" si="36"/>
        <v>412</v>
      </c>
    </row>
    <row r="736" spans="1:72" x14ac:dyDescent="0.2">
      <c r="A736" s="82">
        <f>IF(HLOOKUP($BT736,Prisudvikling!$CC$7:$KP$63,D$3)&gt;0,YEAR(C736),0)</f>
        <v>0</v>
      </c>
      <c r="B736" s="82">
        <f>IF(HLOOKUP($BT736,Prisudvikling!$CC$7:$KP$63,D$3)&gt;0,MONTH(C736),0)</f>
        <v>0</v>
      </c>
      <c r="C736" s="65" t="str">
        <f>IF(HLOOKUP($BT736,Prisudvikling!$CC$7:$KP$63,D$3)&gt;0,HLOOKUP($BT736,Prisudvikling!$CC$7:$KP$63,C$3),"")</f>
        <v/>
      </c>
      <c r="D736" s="105" t="str">
        <f>IF(HLOOKUP($BT736,Prisudvikling!$CC$7:$KP$63,D$3)&gt;0,HLOOKUP($BT736,Prisudvikling!$CC$7:$KP$63,D$3),"")</f>
        <v/>
      </c>
      <c r="E736" s="105" t="str">
        <f>IF(HLOOKUP($BT736,Prisudvikling!$CC$7:$KP$63,E$3)&gt;0,HLOOKUP($BT736,Prisudvikling!$CC$7:$KP$63,E$3),"")</f>
        <v/>
      </c>
      <c r="F736" s="105" t="str">
        <f>IF(HLOOKUP($BT736,Prisudvikling!$CC$7:$KP$63,F$3)&gt;0,HLOOKUP($BT736,Prisudvikling!$CC$7:$KP$63,F$3),"")</f>
        <v/>
      </c>
      <c r="G736" s="105" t="str">
        <f>IF(HLOOKUP($BT736,Prisudvikling!$CC$7:$KP$63,G$3)&gt;0,HLOOKUP($BT736,Prisudvikling!$CC$7:$KP$63,G$3),"")</f>
        <v/>
      </c>
      <c r="H736" s="105" t="str">
        <f>IF(HLOOKUP($BT736,Prisudvikling!$CC$7:$KP$63,H$3)&gt;0,HLOOKUP($BT736,Prisudvikling!$CC$7:$KP$63,H$3),"")</f>
        <v/>
      </c>
      <c r="I736" s="105" t="str">
        <f>IF(HLOOKUP($BT736,Prisudvikling!$CC$7:$KP$63,I$3)&gt;0,HLOOKUP($BT736,Prisudvikling!$CC$7:$KP$63,I$3),"")</f>
        <v/>
      </c>
      <c r="J736" s="105" t="str">
        <f>IF(HLOOKUP($BT736,Prisudvikling!$CC$7:$KP$63,J$3)&gt;0,HLOOKUP($BT736,Prisudvikling!$CC$7:$KP$63,J$3),"")</f>
        <v/>
      </c>
      <c r="K736" s="105" t="str">
        <f>IF(HLOOKUP($BT736,Prisudvikling!$CC$7:$KP$63,K$3)&gt;0,HLOOKUP($BT736,Prisudvikling!$CC$7:$KP$63,K$3),"")</f>
        <v/>
      </c>
      <c r="L736" s="105" t="str">
        <f>IF(HLOOKUP($BT736,Prisudvikling!$CC$7:$KP$63,L$3)&gt;0,HLOOKUP($BT736,Prisudvikling!$CC$7:$KP$63,L$3),"")</f>
        <v/>
      </c>
      <c r="M736" s="105" t="str">
        <f>IF(HLOOKUP($BT736,Prisudvikling!$CC$7:$KP$63,M$3)&gt;0,HLOOKUP($BT736,Prisudvikling!$CC$7:$KP$63,M$3),"")</f>
        <v/>
      </c>
      <c r="N736" s="105" t="str">
        <f>IF(HLOOKUP($BT736,Prisudvikling!$CC$7:$KP$63,N$3)&gt;0,HLOOKUP($BT736,Prisudvikling!$CC$7:$KP$63,N$3),"")</f>
        <v/>
      </c>
      <c r="O736" s="105" t="str">
        <f>IF(HLOOKUP($BT736,Prisudvikling!$CC$7:$KP$63,O$3)&gt;0,HLOOKUP($BT736,Prisudvikling!$CC$7:$KP$63,O$3),"")</f>
        <v/>
      </c>
      <c r="P736" s="105" t="str">
        <f>IF(HLOOKUP($BT736,Prisudvikling!$CC$7:$KP$63,P$3)&gt;0,HLOOKUP($BT736,Prisudvikling!$CC$7:$KP$63,P$3),"")</f>
        <v/>
      </c>
      <c r="Q736" s="105" t="str">
        <f>IF(HLOOKUP($BT736,Prisudvikling!$CC$7:$KP$63,Q$3)&gt;0,HLOOKUP($BT736,Prisudvikling!$CC$7:$KP$63,Q$3),"")</f>
        <v/>
      </c>
      <c r="R736" s="105" t="str">
        <f>IF(HLOOKUP($BT736,Prisudvikling!$CC$7:$KP$63,R$3)&gt;0,HLOOKUP($BT736,Prisudvikling!$CC$7:$KP$63,R$3),"")</f>
        <v/>
      </c>
      <c r="S736" s="105" t="str">
        <f>IF(HLOOKUP($BT736,Prisudvikling!$CC$7:$KP$63,S$3)&gt;0,HLOOKUP($BT736,Prisudvikling!$CC$7:$KP$63,S$3),"")</f>
        <v/>
      </c>
      <c r="T736" s="105" t="str">
        <f>IF(HLOOKUP($BT736,Prisudvikling!$CC$7:$KP$63,T$3)&gt;0,HLOOKUP($BT736,Prisudvikling!$CC$7:$KP$63,T$3),"")</f>
        <v/>
      </c>
      <c r="U736" s="105" t="str">
        <f>IF(HLOOKUP($BT736,Prisudvikling!$CC$7:$KP$63,U$3)&gt;0,HLOOKUP($BT736,Prisudvikling!$CC$7:$KP$63,U$3),"")</f>
        <v/>
      </c>
      <c r="V736" s="105" t="str">
        <f>IF(HLOOKUP($BT736,Prisudvikling!$CC$7:$KP$63,V$3)&gt;0,HLOOKUP($BT736,Prisudvikling!$CC$7:$KP$63,V$3),"")</f>
        <v/>
      </c>
      <c r="W736" s="105" t="str">
        <f>IF(HLOOKUP($BT736,Prisudvikling!$CC$7:$KP$63,W$3)&gt;0,HLOOKUP($BT736,Prisudvikling!$CC$7:$KP$63,W$3),"")</f>
        <v/>
      </c>
      <c r="X736" s="32" t="str">
        <f>IF(HLOOKUP($BT736,Prisudvikling!$CC$7:$KP$63,X$3)&gt;0,HLOOKUP($BT736,Prisudvikling!$CC$7:$KP$63,X$3),"")</f>
        <v/>
      </c>
      <c r="Y736" s="32" t="str">
        <f>IF(HLOOKUP($BT736,Prisudvikling!$CC$7:$KP$63,Y$3)&gt;0,HLOOKUP($BT736,Prisudvikling!$CC$7:$KP$63,Y$3),"")</f>
        <v/>
      </c>
      <c r="Z736" s="32" t="str">
        <f>IF(HLOOKUP($BT736,Prisudvikling!$CC$7:$KP$63,Z$3)&gt;0,HLOOKUP($BT736,Prisudvikling!$CC$7:$KP$63,Z$3),"")</f>
        <v/>
      </c>
      <c r="AA736" s="32" t="str">
        <f>IF(HLOOKUP($BT736,Prisudvikling!$CC$7:$KP$63,AA$3)&gt;0,HLOOKUP($BT736,Prisudvikling!$CC$7:$KP$63,AA$3),"")</f>
        <v/>
      </c>
      <c r="AB736" s="32" t="str">
        <f>IF(HLOOKUP($BT736,Prisudvikling!$CC$7:$KP$63,AB$3)&gt;0,HLOOKUP($BT736,Prisudvikling!$CC$7:$KP$63,AB$3),"")</f>
        <v/>
      </c>
      <c r="AC736" s="32" t="str">
        <f>IF(HLOOKUP($BT736,Prisudvikling!$CC$7:$KP$63,AC$3)&gt;0,HLOOKUP($BT736,Prisudvikling!$CC$7:$KP$63,AC$3),"")</f>
        <v/>
      </c>
      <c r="AD736" s="32" t="str">
        <f>IF(HLOOKUP($BT736,Prisudvikling!$CC$7:$KP$63,AD$3)&gt;0,HLOOKUP($BT736,Prisudvikling!$CC$7:$KP$63,AD$3),"")</f>
        <v/>
      </c>
      <c r="AE736" s="32" t="str">
        <f>IF(HLOOKUP($BT736,Prisudvikling!$CC$7:$KP$63,AE$3)&gt;0,HLOOKUP($BT736,Prisudvikling!$CC$7:$KP$63,AE$3),"")</f>
        <v/>
      </c>
      <c r="AF736" s="32" t="str">
        <f>IF(HLOOKUP($BT736,Prisudvikling!$CC$7:$KP$63,AF$3)&gt;0,HLOOKUP($BT736,Prisudvikling!$CC$7:$KP$63,AF$3),"")</f>
        <v xml:space="preserve"> </v>
      </c>
      <c r="AG736" s="32" t="str">
        <f>IF(HLOOKUP($BT736,Prisudvikling!$CC$7:$KP$63,AG$3)&gt;0,HLOOKUP($BT736,Prisudvikling!$CC$7:$KP$63,AG$3),"")</f>
        <v xml:space="preserve"> </v>
      </c>
      <c r="AH736" s="32" t="str">
        <f>IF(HLOOKUP($BT736,Prisudvikling!$CC$7:$KP$63,AH$3)&gt;0,HLOOKUP($BT736,Prisudvikling!$CC$7:$KP$63,AH$3),"")</f>
        <v xml:space="preserve"> </v>
      </c>
      <c r="AI736" s="32" t="str">
        <f>IF(HLOOKUP($BT736,Prisudvikling!$CC$7:$KP$63,AI$3)&gt;0,HLOOKUP($BT736,Prisudvikling!$CC$7:$KP$63,AI$3),"")</f>
        <v xml:space="preserve"> </v>
      </c>
      <c r="AJ736" s="32" t="str">
        <f>IF(HLOOKUP($BT736,Prisudvikling!$CC$7:$KP$63,AJ$3)&gt;0,HLOOKUP($BT736,Prisudvikling!$CC$7:$KP$63,AJ$3),"")</f>
        <v xml:space="preserve"> </v>
      </c>
      <c r="AK736" s="32" t="str">
        <f>IF(HLOOKUP($BT736,Prisudvikling!$CC$7:$KP$63,AK$3)&gt;0,HLOOKUP($BT736,Prisudvikling!$CC$7:$KP$63,AK$3),"")</f>
        <v xml:space="preserve"> </v>
      </c>
      <c r="AL736" s="32" t="str">
        <f>IF(HLOOKUP($BT736,Prisudvikling!$CC$7:$KP$63,AL$3)&gt;0,HLOOKUP($BT736,Prisudvikling!$CC$7:$KP$63,AL$3),"")</f>
        <v/>
      </c>
      <c r="AM736" s="32" t="str">
        <f>IF(HLOOKUP($BT736,Prisudvikling!$CC$7:$KP$63,AM$3)&gt;0,HLOOKUP($BT736,Prisudvikling!$CC$7:$KP$63,AM$3),"")</f>
        <v/>
      </c>
      <c r="AN736" s="113" t="str">
        <f>IF(HLOOKUP($BT736,Prisudvikling!$CC$7:$KP$63,AN$3)&gt;0,HLOOKUP($BT736,Prisudvikling!$CC$7:$KP$63,AN$3),"")</f>
        <v/>
      </c>
      <c r="AO736" s="113" t="str">
        <f>IF(HLOOKUP($BT736,Prisudvikling!$CC$7:$KP$63,AO$3)&gt;0,HLOOKUP($BT736,Prisudvikling!$CC$7:$KP$63,AO$3),"")</f>
        <v xml:space="preserve"> </v>
      </c>
      <c r="AP736" s="113" t="str">
        <f>IF(HLOOKUP($BT736,Prisudvikling!$CC$7:$KP$63,AP$3)&gt;0,HLOOKUP($BT736,Prisudvikling!$CC$7:$KP$63,AP$3),"")</f>
        <v/>
      </c>
      <c r="AQ736" s="113" t="str">
        <f>IF(HLOOKUP($BT736,Prisudvikling!$CC$7:$KP$63,AQ$3)&gt;0,HLOOKUP($BT736,Prisudvikling!$CC$7:$KP$63,AQ$3),"")</f>
        <v/>
      </c>
      <c r="AR736" s="113" t="str">
        <f>IF(HLOOKUP($BT736,Prisudvikling!$CC$7:$KP$63,AR$3)&gt;0,HLOOKUP($BT736,Prisudvikling!$CC$7:$KP$63,AR$3),"")</f>
        <v xml:space="preserve"> </v>
      </c>
      <c r="AS736" s="113" t="str">
        <f>IF(HLOOKUP($BT736,Prisudvikling!$CC$7:$KP$63,AS$3)&gt;0,HLOOKUP($BT736,Prisudvikling!$CC$7:$KP$63,AS$3),"")</f>
        <v/>
      </c>
      <c r="AT736" s="113" t="str">
        <f>IF(HLOOKUP($BT736,Prisudvikling!$CC$7:$KP$63,AT$3)&gt;0,HLOOKUP($BT736,Prisudvikling!$CC$7:$KP$63,AT$3),"")</f>
        <v/>
      </c>
      <c r="AU736" s="113" t="str">
        <f>IF(HLOOKUP($BT736,Prisudvikling!$CC$7:$KP$63,AU$3)&gt;0,HLOOKUP($BT736,Prisudvikling!$CC$7:$KP$63,AU$3),"")</f>
        <v xml:space="preserve"> </v>
      </c>
      <c r="AV736" s="113" t="str">
        <f>IF(HLOOKUP($BT736,Prisudvikling!$CC$7:$KP$63,AV$3)&gt;0,HLOOKUP($BT736,Prisudvikling!$CC$7:$KP$63,AV$3),"")</f>
        <v/>
      </c>
      <c r="AW736" s="113" t="str">
        <f>IF(HLOOKUP($BT736,Prisudvikling!$CC$7:$KP$63,AW$3)&gt;0,HLOOKUP($BT736,Prisudvikling!$CC$7:$KP$63,AW$3),"")</f>
        <v/>
      </c>
      <c r="AX736" s="113" t="str">
        <f>IF(HLOOKUP($BT736,Prisudvikling!$CC$7:$KP$63,AX$3)&gt;0,HLOOKUP($BT736,Prisudvikling!$CC$7:$KP$63,AX$3),"")</f>
        <v xml:space="preserve"> </v>
      </c>
      <c r="BT736">
        <f t="shared" si="36"/>
        <v>413</v>
      </c>
    </row>
    <row r="737" spans="1:72" x14ac:dyDescent="0.2">
      <c r="A737" s="82">
        <f>IF(HLOOKUP($BT737,Prisudvikling!$CC$7:$KP$63,D$3)&gt;0,YEAR(C737),0)</f>
        <v>0</v>
      </c>
      <c r="B737" s="82">
        <f>IF(HLOOKUP($BT737,Prisudvikling!$CC$7:$KP$63,D$3)&gt;0,MONTH(C737),0)</f>
        <v>0</v>
      </c>
      <c r="C737" s="65" t="str">
        <f>IF(HLOOKUP($BT737,Prisudvikling!$CC$7:$KP$63,D$3)&gt;0,HLOOKUP($BT737,Prisudvikling!$CC$7:$KP$63,C$3),"")</f>
        <v/>
      </c>
      <c r="D737" s="105" t="str">
        <f>IF(HLOOKUP($BT737,Prisudvikling!$CC$7:$KP$63,D$3)&gt;0,HLOOKUP($BT737,Prisudvikling!$CC$7:$KP$63,D$3),"")</f>
        <v/>
      </c>
      <c r="E737" s="105" t="str">
        <f>IF(HLOOKUP($BT737,Prisudvikling!$CC$7:$KP$63,E$3)&gt;0,HLOOKUP($BT737,Prisudvikling!$CC$7:$KP$63,E$3),"")</f>
        <v/>
      </c>
      <c r="F737" s="105" t="str">
        <f>IF(HLOOKUP($BT737,Prisudvikling!$CC$7:$KP$63,F$3)&gt;0,HLOOKUP($BT737,Prisudvikling!$CC$7:$KP$63,F$3),"")</f>
        <v/>
      </c>
      <c r="G737" s="105" t="str">
        <f>IF(HLOOKUP($BT737,Prisudvikling!$CC$7:$KP$63,G$3)&gt;0,HLOOKUP($BT737,Prisudvikling!$CC$7:$KP$63,G$3),"")</f>
        <v/>
      </c>
      <c r="H737" s="105" t="str">
        <f>IF(HLOOKUP($BT737,Prisudvikling!$CC$7:$KP$63,H$3)&gt;0,HLOOKUP($BT737,Prisudvikling!$CC$7:$KP$63,H$3),"")</f>
        <v/>
      </c>
      <c r="I737" s="105" t="str">
        <f>IF(HLOOKUP($BT737,Prisudvikling!$CC$7:$KP$63,I$3)&gt;0,HLOOKUP($BT737,Prisudvikling!$CC$7:$KP$63,I$3),"")</f>
        <v/>
      </c>
      <c r="J737" s="105" t="str">
        <f>IF(HLOOKUP($BT737,Prisudvikling!$CC$7:$KP$63,J$3)&gt;0,HLOOKUP($BT737,Prisudvikling!$CC$7:$KP$63,J$3),"")</f>
        <v/>
      </c>
      <c r="K737" s="105" t="str">
        <f>IF(HLOOKUP($BT737,Prisudvikling!$CC$7:$KP$63,K$3)&gt;0,HLOOKUP($BT737,Prisudvikling!$CC$7:$KP$63,K$3),"")</f>
        <v/>
      </c>
      <c r="L737" s="105" t="str">
        <f>IF(HLOOKUP($BT737,Prisudvikling!$CC$7:$KP$63,L$3)&gt;0,HLOOKUP($BT737,Prisudvikling!$CC$7:$KP$63,L$3),"")</f>
        <v/>
      </c>
      <c r="M737" s="105" t="str">
        <f>IF(HLOOKUP($BT737,Prisudvikling!$CC$7:$KP$63,M$3)&gt;0,HLOOKUP($BT737,Prisudvikling!$CC$7:$KP$63,M$3),"")</f>
        <v/>
      </c>
      <c r="N737" s="105" t="str">
        <f>IF(HLOOKUP($BT737,Prisudvikling!$CC$7:$KP$63,N$3)&gt;0,HLOOKUP($BT737,Prisudvikling!$CC$7:$KP$63,N$3),"")</f>
        <v/>
      </c>
      <c r="O737" s="105" t="str">
        <f>IF(HLOOKUP($BT737,Prisudvikling!$CC$7:$KP$63,O$3)&gt;0,HLOOKUP($BT737,Prisudvikling!$CC$7:$KP$63,O$3),"")</f>
        <v/>
      </c>
      <c r="P737" s="105" t="str">
        <f>IF(HLOOKUP($BT737,Prisudvikling!$CC$7:$KP$63,P$3)&gt;0,HLOOKUP($BT737,Prisudvikling!$CC$7:$KP$63,P$3),"")</f>
        <v/>
      </c>
      <c r="Q737" s="105" t="str">
        <f>IF(HLOOKUP($BT737,Prisudvikling!$CC$7:$KP$63,Q$3)&gt;0,HLOOKUP($BT737,Prisudvikling!$CC$7:$KP$63,Q$3),"")</f>
        <v/>
      </c>
      <c r="R737" s="105" t="str">
        <f>IF(HLOOKUP($BT737,Prisudvikling!$CC$7:$KP$63,R$3)&gt;0,HLOOKUP($BT737,Prisudvikling!$CC$7:$KP$63,R$3),"")</f>
        <v/>
      </c>
      <c r="S737" s="105" t="str">
        <f>IF(HLOOKUP($BT737,Prisudvikling!$CC$7:$KP$63,S$3)&gt;0,HLOOKUP($BT737,Prisudvikling!$CC$7:$KP$63,S$3),"")</f>
        <v/>
      </c>
      <c r="T737" s="105" t="str">
        <f>IF(HLOOKUP($BT737,Prisudvikling!$CC$7:$KP$63,T$3)&gt;0,HLOOKUP($BT737,Prisudvikling!$CC$7:$KP$63,T$3),"")</f>
        <v/>
      </c>
      <c r="U737" s="105" t="str">
        <f>IF(HLOOKUP($BT737,Prisudvikling!$CC$7:$KP$63,U$3)&gt;0,HLOOKUP($BT737,Prisudvikling!$CC$7:$KP$63,U$3),"")</f>
        <v/>
      </c>
      <c r="V737" s="105" t="str">
        <f>IF(HLOOKUP($BT737,Prisudvikling!$CC$7:$KP$63,V$3)&gt;0,HLOOKUP($BT737,Prisudvikling!$CC$7:$KP$63,V$3),"")</f>
        <v/>
      </c>
      <c r="W737" s="105" t="str">
        <f>IF(HLOOKUP($BT737,Prisudvikling!$CC$7:$KP$63,W$3)&gt;0,HLOOKUP($BT737,Prisudvikling!$CC$7:$KP$63,W$3),"")</f>
        <v/>
      </c>
      <c r="X737" s="32" t="str">
        <f>IF(HLOOKUP($BT737,Prisudvikling!$CC$7:$KP$63,X$3)&gt;0,HLOOKUP($BT737,Prisudvikling!$CC$7:$KP$63,X$3),"")</f>
        <v/>
      </c>
      <c r="Y737" s="32" t="str">
        <f>IF(HLOOKUP($BT737,Prisudvikling!$CC$7:$KP$63,Y$3)&gt;0,HLOOKUP($BT737,Prisudvikling!$CC$7:$KP$63,Y$3),"")</f>
        <v/>
      </c>
      <c r="Z737" s="32" t="str">
        <f>IF(HLOOKUP($BT737,Prisudvikling!$CC$7:$KP$63,Z$3)&gt;0,HLOOKUP($BT737,Prisudvikling!$CC$7:$KP$63,Z$3),"")</f>
        <v/>
      </c>
      <c r="AA737" s="32" t="str">
        <f>IF(HLOOKUP($BT737,Prisudvikling!$CC$7:$KP$63,AA$3)&gt;0,HLOOKUP($BT737,Prisudvikling!$CC$7:$KP$63,AA$3),"")</f>
        <v/>
      </c>
      <c r="AB737" s="32" t="str">
        <f>IF(HLOOKUP($BT737,Prisudvikling!$CC$7:$KP$63,AB$3)&gt;0,HLOOKUP($BT737,Prisudvikling!$CC$7:$KP$63,AB$3),"")</f>
        <v/>
      </c>
      <c r="AC737" s="32" t="str">
        <f>IF(HLOOKUP($BT737,Prisudvikling!$CC$7:$KP$63,AC$3)&gt;0,HLOOKUP($BT737,Prisudvikling!$CC$7:$KP$63,AC$3),"")</f>
        <v/>
      </c>
      <c r="AD737" s="32" t="str">
        <f>IF(HLOOKUP($BT737,Prisudvikling!$CC$7:$KP$63,AD$3)&gt;0,HLOOKUP($BT737,Prisudvikling!$CC$7:$KP$63,AD$3),"")</f>
        <v/>
      </c>
      <c r="AE737" s="32" t="str">
        <f>IF(HLOOKUP($BT737,Prisudvikling!$CC$7:$KP$63,AE$3)&gt;0,HLOOKUP($BT737,Prisudvikling!$CC$7:$KP$63,AE$3),"")</f>
        <v/>
      </c>
      <c r="AF737" s="32" t="str">
        <f>IF(HLOOKUP($BT737,Prisudvikling!$CC$7:$KP$63,AF$3)&gt;0,HLOOKUP($BT737,Prisudvikling!$CC$7:$KP$63,AF$3),"")</f>
        <v xml:space="preserve"> </v>
      </c>
      <c r="AG737" s="32" t="str">
        <f>IF(HLOOKUP($BT737,Prisudvikling!$CC$7:$KP$63,AG$3)&gt;0,HLOOKUP($BT737,Prisudvikling!$CC$7:$KP$63,AG$3),"")</f>
        <v xml:space="preserve"> </v>
      </c>
      <c r="AH737" s="32" t="str">
        <f>IF(HLOOKUP($BT737,Prisudvikling!$CC$7:$KP$63,AH$3)&gt;0,HLOOKUP($BT737,Prisudvikling!$CC$7:$KP$63,AH$3),"")</f>
        <v xml:space="preserve"> </v>
      </c>
      <c r="AI737" s="32" t="str">
        <f>IF(HLOOKUP($BT737,Prisudvikling!$CC$7:$KP$63,AI$3)&gt;0,HLOOKUP($BT737,Prisudvikling!$CC$7:$KP$63,AI$3),"")</f>
        <v xml:space="preserve"> </v>
      </c>
      <c r="AJ737" s="32" t="str">
        <f>IF(HLOOKUP($BT737,Prisudvikling!$CC$7:$KP$63,AJ$3)&gt;0,HLOOKUP($BT737,Prisudvikling!$CC$7:$KP$63,AJ$3),"")</f>
        <v xml:space="preserve"> </v>
      </c>
      <c r="AK737" s="32" t="str">
        <f>IF(HLOOKUP($BT737,Prisudvikling!$CC$7:$KP$63,AK$3)&gt;0,HLOOKUP($BT737,Prisudvikling!$CC$7:$KP$63,AK$3),"")</f>
        <v xml:space="preserve"> </v>
      </c>
      <c r="AL737" s="32" t="str">
        <f>IF(HLOOKUP($BT737,Prisudvikling!$CC$7:$KP$63,AL$3)&gt;0,HLOOKUP($BT737,Prisudvikling!$CC$7:$KP$63,AL$3),"")</f>
        <v/>
      </c>
      <c r="AM737" s="32" t="str">
        <f>IF(HLOOKUP($BT737,Prisudvikling!$CC$7:$KP$63,AM$3)&gt;0,HLOOKUP($BT737,Prisudvikling!$CC$7:$KP$63,AM$3),"")</f>
        <v/>
      </c>
      <c r="AN737" s="113" t="str">
        <f>IF(HLOOKUP($BT737,Prisudvikling!$CC$7:$KP$63,AN$3)&gt;0,HLOOKUP($BT737,Prisudvikling!$CC$7:$KP$63,AN$3),"")</f>
        <v/>
      </c>
      <c r="AO737" s="113" t="str">
        <f>IF(HLOOKUP($BT737,Prisudvikling!$CC$7:$KP$63,AO$3)&gt;0,HLOOKUP($BT737,Prisudvikling!$CC$7:$KP$63,AO$3),"")</f>
        <v xml:space="preserve"> </v>
      </c>
      <c r="AP737" s="113" t="str">
        <f>IF(HLOOKUP($BT737,Prisudvikling!$CC$7:$KP$63,AP$3)&gt;0,HLOOKUP($BT737,Prisudvikling!$CC$7:$KP$63,AP$3),"")</f>
        <v/>
      </c>
      <c r="AQ737" s="113" t="str">
        <f>IF(HLOOKUP($BT737,Prisudvikling!$CC$7:$KP$63,AQ$3)&gt;0,HLOOKUP($BT737,Prisudvikling!$CC$7:$KP$63,AQ$3),"")</f>
        <v/>
      </c>
      <c r="AR737" s="113" t="str">
        <f>IF(HLOOKUP($BT737,Prisudvikling!$CC$7:$KP$63,AR$3)&gt;0,HLOOKUP($BT737,Prisudvikling!$CC$7:$KP$63,AR$3),"")</f>
        <v xml:space="preserve"> </v>
      </c>
      <c r="AS737" s="113" t="str">
        <f>IF(HLOOKUP($BT737,Prisudvikling!$CC$7:$KP$63,AS$3)&gt;0,HLOOKUP($BT737,Prisudvikling!$CC$7:$KP$63,AS$3),"")</f>
        <v/>
      </c>
      <c r="AT737" s="113" t="str">
        <f>IF(HLOOKUP($BT737,Prisudvikling!$CC$7:$KP$63,AT$3)&gt;0,HLOOKUP($BT737,Prisudvikling!$CC$7:$KP$63,AT$3),"")</f>
        <v/>
      </c>
      <c r="AU737" s="113" t="str">
        <f>IF(HLOOKUP($BT737,Prisudvikling!$CC$7:$KP$63,AU$3)&gt;0,HLOOKUP($BT737,Prisudvikling!$CC$7:$KP$63,AU$3),"")</f>
        <v xml:space="preserve"> </v>
      </c>
      <c r="AV737" s="113" t="str">
        <f>IF(HLOOKUP($BT737,Prisudvikling!$CC$7:$KP$63,AV$3)&gt;0,HLOOKUP($BT737,Prisudvikling!$CC$7:$KP$63,AV$3),"")</f>
        <v/>
      </c>
      <c r="AW737" s="113" t="str">
        <f>IF(HLOOKUP($BT737,Prisudvikling!$CC$7:$KP$63,AW$3)&gt;0,HLOOKUP($BT737,Prisudvikling!$CC$7:$KP$63,AW$3),"")</f>
        <v/>
      </c>
      <c r="AX737" s="113" t="str">
        <f>IF(HLOOKUP($BT737,Prisudvikling!$CC$7:$KP$63,AX$3)&gt;0,HLOOKUP($BT737,Prisudvikling!$CC$7:$KP$63,AX$3),"")</f>
        <v xml:space="preserve"> </v>
      </c>
      <c r="BT737">
        <f t="shared" si="36"/>
        <v>414</v>
      </c>
    </row>
    <row r="738" spans="1:72" x14ac:dyDescent="0.2">
      <c r="A738" s="82">
        <f>IF(HLOOKUP($BT738,Prisudvikling!$CC$7:$KP$63,D$3)&gt;0,YEAR(C738),0)</f>
        <v>0</v>
      </c>
      <c r="B738" s="82">
        <f>IF(HLOOKUP($BT738,Prisudvikling!$CC$7:$KP$63,D$3)&gt;0,MONTH(C738),0)</f>
        <v>0</v>
      </c>
      <c r="C738" s="65" t="str">
        <f>IF(HLOOKUP($BT738,Prisudvikling!$CC$7:$KP$63,D$3)&gt;0,HLOOKUP($BT738,Prisudvikling!$CC$7:$KP$63,C$3),"")</f>
        <v/>
      </c>
      <c r="D738" s="105" t="str">
        <f>IF(HLOOKUP($BT738,Prisudvikling!$CC$7:$KP$63,D$3)&gt;0,HLOOKUP($BT738,Prisudvikling!$CC$7:$KP$63,D$3),"")</f>
        <v/>
      </c>
      <c r="E738" s="105" t="str">
        <f>IF(HLOOKUP($BT738,Prisudvikling!$CC$7:$KP$63,E$3)&gt;0,HLOOKUP($BT738,Prisudvikling!$CC$7:$KP$63,E$3),"")</f>
        <v/>
      </c>
      <c r="F738" s="105" t="str">
        <f>IF(HLOOKUP($BT738,Prisudvikling!$CC$7:$KP$63,F$3)&gt;0,HLOOKUP($BT738,Prisudvikling!$CC$7:$KP$63,F$3),"")</f>
        <v/>
      </c>
      <c r="G738" s="105" t="str">
        <f>IF(HLOOKUP($BT738,Prisudvikling!$CC$7:$KP$63,G$3)&gt;0,HLOOKUP($BT738,Prisudvikling!$CC$7:$KP$63,G$3),"")</f>
        <v/>
      </c>
      <c r="H738" s="105" t="str">
        <f>IF(HLOOKUP($BT738,Prisudvikling!$CC$7:$KP$63,H$3)&gt;0,HLOOKUP($BT738,Prisudvikling!$CC$7:$KP$63,H$3),"")</f>
        <v/>
      </c>
      <c r="I738" s="105" t="str">
        <f>IF(HLOOKUP($BT738,Prisudvikling!$CC$7:$KP$63,I$3)&gt;0,HLOOKUP($BT738,Prisudvikling!$CC$7:$KP$63,I$3),"")</f>
        <v/>
      </c>
      <c r="J738" s="105" t="str">
        <f>IF(HLOOKUP($BT738,Prisudvikling!$CC$7:$KP$63,J$3)&gt;0,HLOOKUP($BT738,Prisudvikling!$CC$7:$KP$63,J$3),"")</f>
        <v/>
      </c>
      <c r="K738" s="105" t="str">
        <f>IF(HLOOKUP($BT738,Prisudvikling!$CC$7:$KP$63,K$3)&gt;0,HLOOKUP($BT738,Prisudvikling!$CC$7:$KP$63,K$3),"")</f>
        <v/>
      </c>
      <c r="L738" s="105" t="str">
        <f>IF(HLOOKUP($BT738,Prisudvikling!$CC$7:$KP$63,L$3)&gt;0,HLOOKUP($BT738,Prisudvikling!$CC$7:$KP$63,L$3),"")</f>
        <v/>
      </c>
      <c r="M738" s="105" t="str">
        <f>IF(HLOOKUP($BT738,Prisudvikling!$CC$7:$KP$63,M$3)&gt;0,HLOOKUP($BT738,Prisudvikling!$CC$7:$KP$63,M$3),"")</f>
        <v/>
      </c>
      <c r="N738" s="105" t="str">
        <f>IF(HLOOKUP($BT738,Prisudvikling!$CC$7:$KP$63,N$3)&gt;0,HLOOKUP($BT738,Prisudvikling!$CC$7:$KP$63,N$3),"")</f>
        <v/>
      </c>
      <c r="O738" s="105" t="str">
        <f>IF(HLOOKUP($BT738,Prisudvikling!$CC$7:$KP$63,O$3)&gt;0,HLOOKUP($BT738,Prisudvikling!$CC$7:$KP$63,O$3),"")</f>
        <v/>
      </c>
      <c r="P738" s="105" t="str">
        <f>IF(HLOOKUP($BT738,Prisudvikling!$CC$7:$KP$63,P$3)&gt;0,HLOOKUP($BT738,Prisudvikling!$CC$7:$KP$63,P$3),"")</f>
        <v/>
      </c>
      <c r="Q738" s="105" t="str">
        <f>IF(HLOOKUP($BT738,Prisudvikling!$CC$7:$KP$63,Q$3)&gt;0,HLOOKUP($BT738,Prisudvikling!$CC$7:$KP$63,Q$3),"")</f>
        <v/>
      </c>
      <c r="R738" s="105" t="str">
        <f>IF(HLOOKUP($BT738,Prisudvikling!$CC$7:$KP$63,R$3)&gt;0,HLOOKUP($BT738,Prisudvikling!$CC$7:$KP$63,R$3),"")</f>
        <v/>
      </c>
      <c r="S738" s="105" t="str">
        <f>IF(HLOOKUP($BT738,Prisudvikling!$CC$7:$KP$63,S$3)&gt;0,HLOOKUP($BT738,Prisudvikling!$CC$7:$KP$63,S$3),"")</f>
        <v/>
      </c>
      <c r="T738" s="105" t="str">
        <f>IF(HLOOKUP($BT738,Prisudvikling!$CC$7:$KP$63,T$3)&gt;0,HLOOKUP($BT738,Prisudvikling!$CC$7:$KP$63,T$3),"")</f>
        <v/>
      </c>
      <c r="U738" s="105" t="str">
        <f>IF(HLOOKUP($BT738,Prisudvikling!$CC$7:$KP$63,U$3)&gt;0,HLOOKUP($BT738,Prisudvikling!$CC$7:$KP$63,U$3),"")</f>
        <v/>
      </c>
      <c r="V738" s="105" t="str">
        <f>IF(HLOOKUP($BT738,Prisudvikling!$CC$7:$KP$63,V$3)&gt;0,HLOOKUP($BT738,Prisudvikling!$CC$7:$KP$63,V$3),"")</f>
        <v/>
      </c>
      <c r="W738" s="105" t="str">
        <f>IF(HLOOKUP($BT738,Prisudvikling!$CC$7:$KP$63,W$3)&gt;0,HLOOKUP($BT738,Prisudvikling!$CC$7:$KP$63,W$3),"")</f>
        <v/>
      </c>
      <c r="X738" s="32" t="str">
        <f>IF(HLOOKUP($BT738,Prisudvikling!$CC$7:$KP$63,X$3)&gt;0,HLOOKUP($BT738,Prisudvikling!$CC$7:$KP$63,X$3),"")</f>
        <v/>
      </c>
      <c r="Y738" s="32" t="str">
        <f>IF(HLOOKUP($BT738,Prisudvikling!$CC$7:$KP$63,Y$3)&gt;0,HLOOKUP($BT738,Prisudvikling!$CC$7:$KP$63,Y$3),"")</f>
        <v/>
      </c>
      <c r="Z738" s="32" t="str">
        <f>IF(HLOOKUP($BT738,Prisudvikling!$CC$7:$KP$63,Z$3)&gt;0,HLOOKUP($BT738,Prisudvikling!$CC$7:$KP$63,Z$3),"")</f>
        <v/>
      </c>
      <c r="AA738" s="32" t="str">
        <f>IF(HLOOKUP($BT738,Prisudvikling!$CC$7:$KP$63,AA$3)&gt;0,HLOOKUP($BT738,Prisudvikling!$CC$7:$KP$63,AA$3),"")</f>
        <v/>
      </c>
      <c r="AB738" s="32" t="str">
        <f>IF(HLOOKUP($BT738,Prisudvikling!$CC$7:$KP$63,AB$3)&gt;0,HLOOKUP($BT738,Prisudvikling!$CC$7:$KP$63,AB$3),"")</f>
        <v/>
      </c>
      <c r="AC738" s="32" t="str">
        <f>IF(HLOOKUP($BT738,Prisudvikling!$CC$7:$KP$63,AC$3)&gt;0,HLOOKUP($BT738,Prisudvikling!$CC$7:$KP$63,AC$3),"")</f>
        <v/>
      </c>
      <c r="AD738" s="32" t="str">
        <f>IF(HLOOKUP($BT738,Prisudvikling!$CC$7:$KP$63,AD$3)&gt;0,HLOOKUP($BT738,Prisudvikling!$CC$7:$KP$63,AD$3),"")</f>
        <v/>
      </c>
      <c r="AE738" s="32" t="str">
        <f>IF(HLOOKUP($BT738,Prisudvikling!$CC$7:$KP$63,AE$3)&gt;0,HLOOKUP($BT738,Prisudvikling!$CC$7:$KP$63,AE$3),"")</f>
        <v/>
      </c>
      <c r="AF738" s="32" t="str">
        <f>IF(HLOOKUP($BT738,Prisudvikling!$CC$7:$KP$63,AF$3)&gt;0,HLOOKUP($BT738,Prisudvikling!$CC$7:$KP$63,AF$3),"")</f>
        <v xml:space="preserve"> </v>
      </c>
      <c r="AG738" s="32" t="str">
        <f>IF(HLOOKUP($BT738,Prisudvikling!$CC$7:$KP$63,AG$3)&gt;0,HLOOKUP($BT738,Prisudvikling!$CC$7:$KP$63,AG$3),"")</f>
        <v xml:space="preserve"> </v>
      </c>
      <c r="AH738" s="32" t="str">
        <f>IF(HLOOKUP($BT738,Prisudvikling!$CC$7:$KP$63,AH$3)&gt;0,HLOOKUP($BT738,Prisudvikling!$CC$7:$KP$63,AH$3),"")</f>
        <v xml:space="preserve"> </v>
      </c>
      <c r="AI738" s="32" t="str">
        <f>IF(HLOOKUP($BT738,Prisudvikling!$CC$7:$KP$63,AI$3)&gt;0,HLOOKUP($BT738,Prisudvikling!$CC$7:$KP$63,AI$3),"")</f>
        <v xml:space="preserve"> </v>
      </c>
      <c r="AJ738" s="32" t="str">
        <f>IF(HLOOKUP($BT738,Prisudvikling!$CC$7:$KP$63,AJ$3)&gt;0,HLOOKUP($BT738,Prisudvikling!$CC$7:$KP$63,AJ$3),"")</f>
        <v xml:space="preserve"> </v>
      </c>
      <c r="AK738" s="32" t="str">
        <f>IF(HLOOKUP($BT738,Prisudvikling!$CC$7:$KP$63,AK$3)&gt;0,HLOOKUP($BT738,Prisudvikling!$CC$7:$KP$63,AK$3),"")</f>
        <v xml:space="preserve"> </v>
      </c>
      <c r="AL738" s="32" t="str">
        <f>IF(HLOOKUP($BT738,Prisudvikling!$CC$7:$KP$63,AL$3)&gt;0,HLOOKUP($BT738,Prisudvikling!$CC$7:$KP$63,AL$3),"")</f>
        <v/>
      </c>
      <c r="AM738" s="32" t="str">
        <f>IF(HLOOKUP($BT738,Prisudvikling!$CC$7:$KP$63,AM$3)&gt;0,HLOOKUP($BT738,Prisudvikling!$CC$7:$KP$63,AM$3),"")</f>
        <v/>
      </c>
      <c r="AN738" s="113" t="str">
        <f>IF(HLOOKUP($BT738,Prisudvikling!$CC$7:$KP$63,AN$3)&gt;0,HLOOKUP($BT738,Prisudvikling!$CC$7:$KP$63,AN$3),"")</f>
        <v/>
      </c>
      <c r="AO738" s="113" t="str">
        <f>IF(HLOOKUP($BT738,Prisudvikling!$CC$7:$KP$63,AO$3)&gt;0,HLOOKUP($BT738,Prisudvikling!$CC$7:$KP$63,AO$3),"")</f>
        <v xml:space="preserve"> </v>
      </c>
      <c r="AP738" s="113" t="str">
        <f>IF(HLOOKUP($BT738,Prisudvikling!$CC$7:$KP$63,AP$3)&gt;0,HLOOKUP($BT738,Prisudvikling!$CC$7:$KP$63,AP$3),"")</f>
        <v/>
      </c>
      <c r="AQ738" s="113" t="str">
        <f>IF(HLOOKUP($BT738,Prisudvikling!$CC$7:$KP$63,AQ$3)&gt;0,HLOOKUP($BT738,Prisudvikling!$CC$7:$KP$63,AQ$3),"")</f>
        <v/>
      </c>
      <c r="AR738" s="113" t="str">
        <f>IF(HLOOKUP($BT738,Prisudvikling!$CC$7:$KP$63,AR$3)&gt;0,HLOOKUP($BT738,Prisudvikling!$CC$7:$KP$63,AR$3),"")</f>
        <v xml:space="preserve"> </v>
      </c>
      <c r="AS738" s="113" t="str">
        <f>IF(HLOOKUP($BT738,Prisudvikling!$CC$7:$KP$63,AS$3)&gt;0,HLOOKUP($BT738,Prisudvikling!$CC$7:$KP$63,AS$3),"")</f>
        <v/>
      </c>
      <c r="AT738" s="113" t="str">
        <f>IF(HLOOKUP($BT738,Prisudvikling!$CC$7:$KP$63,AT$3)&gt;0,HLOOKUP($BT738,Prisudvikling!$CC$7:$KP$63,AT$3),"")</f>
        <v/>
      </c>
      <c r="AU738" s="113" t="str">
        <f>IF(HLOOKUP($BT738,Prisudvikling!$CC$7:$KP$63,AU$3)&gt;0,HLOOKUP($BT738,Prisudvikling!$CC$7:$KP$63,AU$3),"")</f>
        <v xml:space="preserve"> </v>
      </c>
      <c r="AV738" s="113" t="str">
        <f>IF(HLOOKUP($BT738,Prisudvikling!$CC$7:$KP$63,AV$3)&gt;0,HLOOKUP($BT738,Prisudvikling!$CC$7:$KP$63,AV$3),"")</f>
        <v/>
      </c>
      <c r="AW738" s="113" t="str">
        <f>IF(HLOOKUP($BT738,Prisudvikling!$CC$7:$KP$63,AW$3)&gt;0,HLOOKUP($BT738,Prisudvikling!$CC$7:$KP$63,AW$3),"")</f>
        <v/>
      </c>
      <c r="AX738" s="113" t="str">
        <f>IF(HLOOKUP($BT738,Prisudvikling!$CC$7:$KP$63,AX$3)&gt;0,HLOOKUP($BT738,Prisudvikling!$CC$7:$KP$63,AX$3),"")</f>
        <v xml:space="preserve"> </v>
      </c>
      <c r="BT738">
        <f t="shared" si="36"/>
        <v>415</v>
      </c>
    </row>
    <row r="739" spans="1:72" x14ac:dyDescent="0.2">
      <c r="A739" s="82">
        <f>IF(HLOOKUP($BT739,Prisudvikling!$CC$7:$KP$63,D$3)&gt;0,YEAR(C739),0)</f>
        <v>0</v>
      </c>
      <c r="B739" s="82">
        <f>IF(HLOOKUP($BT739,Prisudvikling!$CC$7:$KP$63,D$3)&gt;0,MONTH(C739),0)</f>
        <v>0</v>
      </c>
      <c r="C739" s="65" t="str">
        <f>IF(HLOOKUP($BT739,Prisudvikling!$CC$7:$KP$63,D$3)&gt;0,HLOOKUP($BT739,Prisudvikling!$CC$7:$KP$63,C$3),"")</f>
        <v/>
      </c>
      <c r="D739" s="105" t="str">
        <f>IF(HLOOKUP($BT739,Prisudvikling!$CC$7:$KP$63,D$3)&gt;0,HLOOKUP($BT739,Prisudvikling!$CC$7:$KP$63,D$3),"")</f>
        <v/>
      </c>
      <c r="E739" s="105" t="str">
        <f>IF(HLOOKUP($BT739,Prisudvikling!$CC$7:$KP$63,E$3)&gt;0,HLOOKUP($BT739,Prisudvikling!$CC$7:$KP$63,E$3),"")</f>
        <v/>
      </c>
      <c r="F739" s="105" t="str">
        <f>IF(HLOOKUP($BT739,Prisudvikling!$CC$7:$KP$63,F$3)&gt;0,HLOOKUP($BT739,Prisudvikling!$CC$7:$KP$63,F$3),"")</f>
        <v/>
      </c>
      <c r="G739" s="105" t="str">
        <f>IF(HLOOKUP($BT739,Prisudvikling!$CC$7:$KP$63,G$3)&gt;0,HLOOKUP($BT739,Prisudvikling!$CC$7:$KP$63,G$3),"")</f>
        <v/>
      </c>
      <c r="H739" s="105" t="str">
        <f>IF(HLOOKUP($BT739,Prisudvikling!$CC$7:$KP$63,H$3)&gt;0,HLOOKUP($BT739,Prisudvikling!$CC$7:$KP$63,H$3),"")</f>
        <v/>
      </c>
      <c r="I739" s="105" t="str">
        <f>IF(HLOOKUP($BT739,Prisudvikling!$CC$7:$KP$63,I$3)&gt;0,HLOOKUP($BT739,Prisudvikling!$CC$7:$KP$63,I$3),"")</f>
        <v/>
      </c>
      <c r="J739" s="105" t="str">
        <f>IF(HLOOKUP($BT739,Prisudvikling!$CC$7:$KP$63,J$3)&gt;0,HLOOKUP($BT739,Prisudvikling!$CC$7:$KP$63,J$3),"")</f>
        <v/>
      </c>
      <c r="K739" s="105" t="str">
        <f>IF(HLOOKUP($BT739,Prisudvikling!$CC$7:$KP$63,K$3)&gt;0,HLOOKUP($BT739,Prisudvikling!$CC$7:$KP$63,K$3),"")</f>
        <v/>
      </c>
      <c r="L739" s="105" t="str">
        <f>IF(HLOOKUP($BT739,Prisudvikling!$CC$7:$KP$63,L$3)&gt;0,HLOOKUP($BT739,Prisudvikling!$CC$7:$KP$63,L$3),"")</f>
        <v/>
      </c>
      <c r="M739" s="105" t="str">
        <f>IF(HLOOKUP($BT739,Prisudvikling!$CC$7:$KP$63,M$3)&gt;0,HLOOKUP($BT739,Prisudvikling!$CC$7:$KP$63,M$3),"")</f>
        <v/>
      </c>
      <c r="N739" s="105" t="str">
        <f>IF(HLOOKUP($BT739,Prisudvikling!$CC$7:$KP$63,N$3)&gt;0,HLOOKUP($BT739,Prisudvikling!$CC$7:$KP$63,N$3),"")</f>
        <v/>
      </c>
      <c r="O739" s="105" t="str">
        <f>IF(HLOOKUP($BT739,Prisudvikling!$CC$7:$KP$63,O$3)&gt;0,HLOOKUP($BT739,Prisudvikling!$CC$7:$KP$63,O$3),"")</f>
        <v/>
      </c>
      <c r="P739" s="105" t="str">
        <f>IF(HLOOKUP($BT739,Prisudvikling!$CC$7:$KP$63,P$3)&gt;0,HLOOKUP($BT739,Prisudvikling!$CC$7:$KP$63,P$3),"")</f>
        <v/>
      </c>
      <c r="Q739" s="105" t="str">
        <f>IF(HLOOKUP($BT739,Prisudvikling!$CC$7:$KP$63,Q$3)&gt;0,HLOOKUP($BT739,Prisudvikling!$CC$7:$KP$63,Q$3),"")</f>
        <v/>
      </c>
      <c r="R739" s="105" t="str">
        <f>IF(HLOOKUP($BT739,Prisudvikling!$CC$7:$KP$63,R$3)&gt;0,HLOOKUP($BT739,Prisudvikling!$CC$7:$KP$63,R$3),"")</f>
        <v/>
      </c>
      <c r="S739" s="105" t="str">
        <f>IF(HLOOKUP($BT739,Prisudvikling!$CC$7:$KP$63,S$3)&gt;0,HLOOKUP($BT739,Prisudvikling!$CC$7:$KP$63,S$3),"")</f>
        <v/>
      </c>
      <c r="T739" s="105" t="str">
        <f>IF(HLOOKUP($BT739,Prisudvikling!$CC$7:$KP$63,T$3)&gt;0,HLOOKUP($BT739,Prisudvikling!$CC$7:$KP$63,T$3),"")</f>
        <v/>
      </c>
      <c r="U739" s="105" t="str">
        <f>IF(HLOOKUP($BT739,Prisudvikling!$CC$7:$KP$63,U$3)&gt;0,HLOOKUP($BT739,Prisudvikling!$CC$7:$KP$63,U$3),"")</f>
        <v/>
      </c>
      <c r="V739" s="105" t="str">
        <f>IF(HLOOKUP($BT739,Prisudvikling!$CC$7:$KP$63,V$3)&gt;0,HLOOKUP($BT739,Prisudvikling!$CC$7:$KP$63,V$3),"")</f>
        <v/>
      </c>
      <c r="W739" s="105" t="str">
        <f>IF(HLOOKUP($BT739,Prisudvikling!$CC$7:$KP$63,W$3)&gt;0,HLOOKUP($BT739,Prisudvikling!$CC$7:$KP$63,W$3),"")</f>
        <v/>
      </c>
      <c r="X739" s="32" t="str">
        <f>IF(HLOOKUP($BT739,Prisudvikling!$CC$7:$KP$63,X$3)&gt;0,HLOOKUP($BT739,Prisudvikling!$CC$7:$KP$63,X$3),"")</f>
        <v/>
      </c>
      <c r="Y739" s="32" t="str">
        <f>IF(HLOOKUP($BT739,Prisudvikling!$CC$7:$KP$63,Y$3)&gt;0,HLOOKUP($BT739,Prisudvikling!$CC$7:$KP$63,Y$3),"")</f>
        <v/>
      </c>
      <c r="Z739" s="32" t="str">
        <f>IF(HLOOKUP($BT739,Prisudvikling!$CC$7:$KP$63,Z$3)&gt;0,HLOOKUP($BT739,Prisudvikling!$CC$7:$KP$63,Z$3),"")</f>
        <v/>
      </c>
      <c r="AA739" s="32" t="str">
        <f>IF(HLOOKUP($BT739,Prisudvikling!$CC$7:$KP$63,AA$3)&gt;0,HLOOKUP($BT739,Prisudvikling!$CC$7:$KP$63,AA$3),"")</f>
        <v/>
      </c>
      <c r="AB739" s="32" t="str">
        <f>IF(HLOOKUP($BT739,Prisudvikling!$CC$7:$KP$63,AB$3)&gt;0,HLOOKUP($BT739,Prisudvikling!$CC$7:$KP$63,AB$3),"")</f>
        <v/>
      </c>
      <c r="AC739" s="32" t="str">
        <f>IF(HLOOKUP($BT739,Prisudvikling!$CC$7:$KP$63,AC$3)&gt;0,HLOOKUP($BT739,Prisudvikling!$CC$7:$KP$63,AC$3),"")</f>
        <v/>
      </c>
      <c r="AD739" s="32" t="str">
        <f>IF(HLOOKUP($BT739,Prisudvikling!$CC$7:$KP$63,AD$3)&gt;0,HLOOKUP($BT739,Prisudvikling!$CC$7:$KP$63,AD$3),"")</f>
        <v/>
      </c>
      <c r="AE739" s="32" t="str">
        <f>IF(HLOOKUP($BT739,Prisudvikling!$CC$7:$KP$63,AE$3)&gt;0,HLOOKUP($BT739,Prisudvikling!$CC$7:$KP$63,AE$3),"")</f>
        <v/>
      </c>
      <c r="AF739" s="32" t="str">
        <f>IF(HLOOKUP($BT739,Prisudvikling!$CC$7:$KP$63,AF$3)&gt;0,HLOOKUP($BT739,Prisudvikling!$CC$7:$KP$63,AF$3),"")</f>
        <v xml:space="preserve"> </v>
      </c>
      <c r="AG739" s="32" t="str">
        <f>IF(HLOOKUP($BT739,Prisudvikling!$CC$7:$KP$63,AG$3)&gt;0,HLOOKUP($BT739,Prisudvikling!$CC$7:$KP$63,AG$3),"")</f>
        <v xml:space="preserve"> </v>
      </c>
      <c r="AH739" s="32" t="str">
        <f>IF(HLOOKUP($BT739,Prisudvikling!$CC$7:$KP$63,AH$3)&gt;0,HLOOKUP($BT739,Prisudvikling!$CC$7:$KP$63,AH$3),"")</f>
        <v xml:space="preserve"> </v>
      </c>
      <c r="AI739" s="32" t="str">
        <f>IF(HLOOKUP($BT739,Prisudvikling!$CC$7:$KP$63,AI$3)&gt;0,HLOOKUP($BT739,Prisudvikling!$CC$7:$KP$63,AI$3),"")</f>
        <v xml:space="preserve"> </v>
      </c>
      <c r="AJ739" s="32" t="str">
        <f>IF(HLOOKUP($BT739,Prisudvikling!$CC$7:$KP$63,AJ$3)&gt;0,HLOOKUP($BT739,Prisudvikling!$CC$7:$KP$63,AJ$3),"")</f>
        <v xml:space="preserve"> </v>
      </c>
      <c r="AK739" s="32" t="str">
        <f>IF(HLOOKUP($BT739,Prisudvikling!$CC$7:$KP$63,AK$3)&gt;0,HLOOKUP($BT739,Prisudvikling!$CC$7:$KP$63,AK$3),"")</f>
        <v xml:space="preserve"> </v>
      </c>
      <c r="AL739" s="32" t="str">
        <f>IF(HLOOKUP($BT739,Prisudvikling!$CC$7:$KP$63,AL$3)&gt;0,HLOOKUP($BT739,Prisudvikling!$CC$7:$KP$63,AL$3),"")</f>
        <v/>
      </c>
      <c r="AM739" s="32" t="str">
        <f>IF(HLOOKUP($BT739,Prisudvikling!$CC$7:$KP$63,AM$3)&gt;0,HLOOKUP($BT739,Prisudvikling!$CC$7:$KP$63,AM$3),"")</f>
        <v/>
      </c>
      <c r="AN739" s="113" t="str">
        <f>IF(HLOOKUP($BT739,Prisudvikling!$CC$7:$KP$63,AN$3)&gt;0,HLOOKUP($BT739,Prisudvikling!$CC$7:$KP$63,AN$3),"")</f>
        <v/>
      </c>
      <c r="AO739" s="113" t="str">
        <f>IF(HLOOKUP($BT739,Prisudvikling!$CC$7:$KP$63,AO$3)&gt;0,HLOOKUP($BT739,Prisudvikling!$CC$7:$KP$63,AO$3),"")</f>
        <v xml:space="preserve"> </v>
      </c>
      <c r="AP739" s="113" t="str">
        <f>IF(HLOOKUP($BT739,Prisudvikling!$CC$7:$KP$63,AP$3)&gt;0,HLOOKUP($BT739,Prisudvikling!$CC$7:$KP$63,AP$3),"")</f>
        <v/>
      </c>
      <c r="AQ739" s="113" t="str">
        <f>IF(HLOOKUP($BT739,Prisudvikling!$CC$7:$KP$63,AQ$3)&gt;0,HLOOKUP($BT739,Prisudvikling!$CC$7:$KP$63,AQ$3),"")</f>
        <v/>
      </c>
      <c r="AR739" s="113" t="str">
        <f>IF(HLOOKUP($BT739,Prisudvikling!$CC$7:$KP$63,AR$3)&gt;0,HLOOKUP($BT739,Prisudvikling!$CC$7:$KP$63,AR$3),"")</f>
        <v xml:space="preserve"> </v>
      </c>
      <c r="AS739" s="113" t="str">
        <f>IF(HLOOKUP($BT739,Prisudvikling!$CC$7:$KP$63,AS$3)&gt;0,HLOOKUP($BT739,Prisudvikling!$CC$7:$KP$63,AS$3),"")</f>
        <v/>
      </c>
      <c r="AT739" s="113" t="str">
        <f>IF(HLOOKUP($BT739,Prisudvikling!$CC$7:$KP$63,AT$3)&gt;0,HLOOKUP($BT739,Prisudvikling!$CC$7:$KP$63,AT$3),"")</f>
        <v/>
      </c>
      <c r="AU739" s="113" t="str">
        <f>IF(HLOOKUP($BT739,Prisudvikling!$CC$7:$KP$63,AU$3)&gt;0,HLOOKUP($BT739,Prisudvikling!$CC$7:$KP$63,AU$3),"")</f>
        <v xml:space="preserve"> </v>
      </c>
      <c r="AV739" s="113" t="str">
        <f>IF(HLOOKUP($BT739,Prisudvikling!$CC$7:$KP$63,AV$3)&gt;0,HLOOKUP($BT739,Prisudvikling!$CC$7:$KP$63,AV$3),"")</f>
        <v/>
      </c>
      <c r="AW739" s="113" t="str">
        <f>IF(HLOOKUP($BT739,Prisudvikling!$CC$7:$KP$63,AW$3)&gt;0,HLOOKUP($BT739,Prisudvikling!$CC$7:$KP$63,AW$3),"")</f>
        <v/>
      </c>
      <c r="AX739" s="113" t="str">
        <f>IF(HLOOKUP($BT739,Prisudvikling!$CC$7:$KP$63,AX$3)&gt;0,HLOOKUP($BT739,Prisudvikling!$CC$7:$KP$63,AX$3),"")</f>
        <v xml:space="preserve"> </v>
      </c>
      <c r="BT739">
        <f t="shared" si="36"/>
        <v>416</v>
      </c>
    </row>
    <row r="740" spans="1:72" x14ac:dyDescent="0.2">
      <c r="A740" s="82">
        <f>IF(HLOOKUP($BT740,Prisudvikling!$CC$7:$KP$63,D$3)&gt;0,YEAR(C740),0)</f>
        <v>0</v>
      </c>
      <c r="B740" s="82">
        <f>IF(HLOOKUP($BT740,Prisudvikling!$CC$7:$KP$63,D$3)&gt;0,MONTH(C740),0)</f>
        <v>0</v>
      </c>
      <c r="C740" s="65" t="str">
        <f>IF(HLOOKUP($BT740,Prisudvikling!$CC$7:$KP$63,D$3)&gt;0,HLOOKUP($BT740,Prisudvikling!$CC$7:$KP$63,C$3),"")</f>
        <v/>
      </c>
      <c r="D740" s="105" t="str">
        <f>IF(HLOOKUP($BT740,Prisudvikling!$CC$7:$KP$63,D$3)&gt;0,HLOOKUP($BT740,Prisudvikling!$CC$7:$KP$63,D$3),"")</f>
        <v/>
      </c>
      <c r="E740" s="105" t="str">
        <f>IF(HLOOKUP($BT740,Prisudvikling!$CC$7:$KP$63,E$3)&gt;0,HLOOKUP($BT740,Prisudvikling!$CC$7:$KP$63,E$3),"")</f>
        <v/>
      </c>
      <c r="F740" s="105" t="str">
        <f>IF(HLOOKUP($BT740,Prisudvikling!$CC$7:$KP$63,F$3)&gt;0,HLOOKUP($BT740,Prisudvikling!$CC$7:$KP$63,F$3),"")</f>
        <v/>
      </c>
      <c r="G740" s="105" t="str">
        <f>IF(HLOOKUP($BT740,Prisudvikling!$CC$7:$KP$63,G$3)&gt;0,HLOOKUP($BT740,Prisudvikling!$CC$7:$KP$63,G$3),"")</f>
        <v/>
      </c>
      <c r="H740" s="105" t="str">
        <f>IF(HLOOKUP($BT740,Prisudvikling!$CC$7:$KP$63,H$3)&gt;0,HLOOKUP($BT740,Prisudvikling!$CC$7:$KP$63,H$3),"")</f>
        <v/>
      </c>
      <c r="I740" s="105" t="str">
        <f>IF(HLOOKUP($BT740,Prisudvikling!$CC$7:$KP$63,I$3)&gt;0,HLOOKUP($BT740,Prisudvikling!$CC$7:$KP$63,I$3),"")</f>
        <v/>
      </c>
      <c r="J740" s="105" t="str">
        <f>IF(HLOOKUP($BT740,Prisudvikling!$CC$7:$KP$63,J$3)&gt;0,HLOOKUP($BT740,Prisudvikling!$CC$7:$KP$63,J$3),"")</f>
        <v/>
      </c>
      <c r="K740" s="105" t="str">
        <f>IF(HLOOKUP($BT740,Prisudvikling!$CC$7:$KP$63,K$3)&gt;0,HLOOKUP($BT740,Prisudvikling!$CC$7:$KP$63,K$3),"")</f>
        <v/>
      </c>
      <c r="L740" s="105" t="str">
        <f>IF(HLOOKUP($BT740,Prisudvikling!$CC$7:$KP$63,L$3)&gt;0,HLOOKUP($BT740,Prisudvikling!$CC$7:$KP$63,L$3),"")</f>
        <v/>
      </c>
      <c r="M740" s="105" t="str">
        <f>IF(HLOOKUP($BT740,Prisudvikling!$CC$7:$KP$63,M$3)&gt;0,HLOOKUP($BT740,Prisudvikling!$CC$7:$KP$63,M$3),"")</f>
        <v/>
      </c>
      <c r="N740" s="105" t="str">
        <f>IF(HLOOKUP($BT740,Prisudvikling!$CC$7:$KP$63,N$3)&gt;0,HLOOKUP($BT740,Prisudvikling!$CC$7:$KP$63,N$3),"")</f>
        <v/>
      </c>
      <c r="O740" s="105" t="str">
        <f>IF(HLOOKUP($BT740,Prisudvikling!$CC$7:$KP$63,O$3)&gt;0,HLOOKUP($BT740,Prisudvikling!$CC$7:$KP$63,O$3),"")</f>
        <v/>
      </c>
      <c r="P740" s="105" t="str">
        <f>IF(HLOOKUP($BT740,Prisudvikling!$CC$7:$KP$63,P$3)&gt;0,HLOOKUP($BT740,Prisudvikling!$CC$7:$KP$63,P$3),"")</f>
        <v/>
      </c>
      <c r="Q740" s="105" t="str">
        <f>IF(HLOOKUP($BT740,Prisudvikling!$CC$7:$KP$63,Q$3)&gt;0,HLOOKUP($BT740,Prisudvikling!$CC$7:$KP$63,Q$3),"")</f>
        <v/>
      </c>
      <c r="R740" s="105" t="str">
        <f>IF(HLOOKUP($BT740,Prisudvikling!$CC$7:$KP$63,R$3)&gt;0,HLOOKUP($BT740,Prisudvikling!$CC$7:$KP$63,R$3),"")</f>
        <v/>
      </c>
      <c r="S740" s="105" t="str">
        <f>IF(HLOOKUP($BT740,Prisudvikling!$CC$7:$KP$63,S$3)&gt;0,HLOOKUP($BT740,Prisudvikling!$CC$7:$KP$63,S$3),"")</f>
        <v/>
      </c>
      <c r="T740" s="105" t="str">
        <f>IF(HLOOKUP($BT740,Prisudvikling!$CC$7:$KP$63,T$3)&gt;0,HLOOKUP($BT740,Prisudvikling!$CC$7:$KP$63,T$3),"")</f>
        <v/>
      </c>
      <c r="U740" s="105" t="str">
        <f>IF(HLOOKUP($BT740,Prisudvikling!$CC$7:$KP$63,U$3)&gt;0,HLOOKUP($BT740,Prisudvikling!$CC$7:$KP$63,U$3),"")</f>
        <v/>
      </c>
      <c r="V740" s="105" t="str">
        <f>IF(HLOOKUP($BT740,Prisudvikling!$CC$7:$KP$63,V$3)&gt;0,HLOOKUP($BT740,Prisudvikling!$CC$7:$KP$63,V$3),"")</f>
        <v/>
      </c>
      <c r="W740" s="105" t="str">
        <f>IF(HLOOKUP($BT740,Prisudvikling!$CC$7:$KP$63,W$3)&gt;0,HLOOKUP($BT740,Prisudvikling!$CC$7:$KP$63,W$3),"")</f>
        <v/>
      </c>
      <c r="X740" s="32" t="str">
        <f>IF(HLOOKUP($BT740,Prisudvikling!$CC$7:$KP$63,X$3)&gt;0,HLOOKUP($BT740,Prisudvikling!$CC$7:$KP$63,X$3),"")</f>
        <v/>
      </c>
      <c r="Y740" s="32" t="str">
        <f>IF(HLOOKUP($BT740,Prisudvikling!$CC$7:$KP$63,Y$3)&gt;0,HLOOKUP($BT740,Prisudvikling!$CC$7:$KP$63,Y$3),"")</f>
        <v/>
      </c>
      <c r="Z740" s="32" t="str">
        <f>IF(HLOOKUP($BT740,Prisudvikling!$CC$7:$KP$63,Z$3)&gt;0,HLOOKUP($BT740,Prisudvikling!$CC$7:$KP$63,Z$3),"")</f>
        <v/>
      </c>
      <c r="AA740" s="32" t="str">
        <f>IF(HLOOKUP($BT740,Prisudvikling!$CC$7:$KP$63,AA$3)&gt;0,HLOOKUP($BT740,Prisudvikling!$CC$7:$KP$63,AA$3),"")</f>
        <v/>
      </c>
      <c r="AB740" s="32" t="str">
        <f>IF(HLOOKUP($BT740,Prisudvikling!$CC$7:$KP$63,AB$3)&gt;0,HLOOKUP($BT740,Prisudvikling!$CC$7:$KP$63,AB$3),"")</f>
        <v/>
      </c>
      <c r="AC740" s="32" t="str">
        <f>IF(HLOOKUP($BT740,Prisudvikling!$CC$7:$KP$63,AC$3)&gt;0,HLOOKUP($BT740,Prisudvikling!$CC$7:$KP$63,AC$3),"")</f>
        <v/>
      </c>
      <c r="AD740" s="32" t="str">
        <f>IF(HLOOKUP($BT740,Prisudvikling!$CC$7:$KP$63,AD$3)&gt;0,HLOOKUP($BT740,Prisudvikling!$CC$7:$KP$63,AD$3),"")</f>
        <v/>
      </c>
      <c r="AE740" s="32" t="str">
        <f>IF(HLOOKUP($BT740,Prisudvikling!$CC$7:$KP$63,AE$3)&gt;0,HLOOKUP($BT740,Prisudvikling!$CC$7:$KP$63,AE$3),"")</f>
        <v/>
      </c>
      <c r="AF740" s="32" t="str">
        <f>IF(HLOOKUP($BT740,Prisudvikling!$CC$7:$KP$63,AF$3)&gt;0,HLOOKUP($BT740,Prisudvikling!$CC$7:$KP$63,AF$3),"")</f>
        <v xml:space="preserve"> </v>
      </c>
      <c r="AG740" s="32" t="str">
        <f>IF(HLOOKUP($BT740,Prisudvikling!$CC$7:$KP$63,AG$3)&gt;0,HLOOKUP($BT740,Prisudvikling!$CC$7:$KP$63,AG$3),"")</f>
        <v xml:space="preserve"> </v>
      </c>
      <c r="AH740" s="32" t="str">
        <f>IF(HLOOKUP($BT740,Prisudvikling!$CC$7:$KP$63,AH$3)&gt;0,HLOOKUP($BT740,Prisudvikling!$CC$7:$KP$63,AH$3),"")</f>
        <v xml:space="preserve"> </v>
      </c>
      <c r="AI740" s="32" t="str">
        <f>IF(HLOOKUP($BT740,Prisudvikling!$CC$7:$KP$63,AI$3)&gt;0,HLOOKUP($BT740,Prisudvikling!$CC$7:$KP$63,AI$3),"")</f>
        <v xml:space="preserve"> </v>
      </c>
      <c r="AJ740" s="32" t="str">
        <f>IF(HLOOKUP($BT740,Prisudvikling!$CC$7:$KP$63,AJ$3)&gt;0,HLOOKUP($BT740,Prisudvikling!$CC$7:$KP$63,AJ$3),"")</f>
        <v xml:space="preserve"> </v>
      </c>
      <c r="AK740" s="32" t="str">
        <f>IF(HLOOKUP($BT740,Prisudvikling!$CC$7:$KP$63,AK$3)&gt;0,HLOOKUP($BT740,Prisudvikling!$CC$7:$KP$63,AK$3),"")</f>
        <v xml:space="preserve"> </v>
      </c>
      <c r="AL740" s="32" t="str">
        <f>IF(HLOOKUP($BT740,Prisudvikling!$CC$7:$KP$63,AL$3)&gt;0,HLOOKUP($BT740,Prisudvikling!$CC$7:$KP$63,AL$3),"")</f>
        <v/>
      </c>
      <c r="AM740" s="32" t="str">
        <f>IF(HLOOKUP($BT740,Prisudvikling!$CC$7:$KP$63,AM$3)&gt;0,HLOOKUP($BT740,Prisudvikling!$CC$7:$KP$63,AM$3),"")</f>
        <v/>
      </c>
      <c r="AN740" s="113" t="str">
        <f>IF(HLOOKUP($BT740,Prisudvikling!$CC$7:$KP$63,AN$3)&gt;0,HLOOKUP($BT740,Prisudvikling!$CC$7:$KP$63,AN$3),"")</f>
        <v/>
      </c>
      <c r="AO740" s="113" t="str">
        <f>IF(HLOOKUP($BT740,Prisudvikling!$CC$7:$KP$63,AO$3)&gt;0,HLOOKUP($BT740,Prisudvikling!$CC$7:$KP$63,AO$3),"")</f>
        <v xml:space="preserve"> </v>
      </c>
      <c r="AP740" s="113" t="str">
        <f>IF(HLOOKUP($BT740,Prisudvikling!$CC$7:$KP$63,AP$3)&gt;0,HLOOKUP($BT740,Prisudvikling!$CC$7:$KP$63,AP$3),"")</f>
        <v/>
      </c>
      <c r="AQ740" s="113" t="str">
        <f>IF(HLOOKUP($BT740,Prisudvikling!$CC$7:$KP$63,AQ$3)&gt;0,HLOOKUP($BT740,Prisudvikling!$CC$7:$KP$63,AQ$3),"")</f>
        <v/>
      </c>
      <c r="AR740" s="113" t="str">
        <f>IF(HLOOKUP($BT740,Prisudvikling!$CC$7:$KP$63,AR$3)&gt;0,HLOOKUP($BT740,Prisudvikling!$CC$7:$KP$63,AR$3),"")</f>
        <v xml:space="preserve"> </v>
      </c>
      <c r="AS740" s="113" t="str">
        <f>IF(HLOOKUP($BT740,Prisudvikling!$CC$7:$KP$63,AS$3)&gt;0,HLOOKUP($BT740,Prisudvikling!$CC$7:$KP$63,AS$3),"")</f>
        <v/>
      </c>
      <c r="AT740" s="113" t="str">
        <f>IF(HLOOKUP($BT740,Prisudvikling!$CC$7:$KP$63,AT$3)&gt;0,HLOOKUP($BT740,Prisudvikling!$CC$7:$KP$63,AT$3),"")</f>
        <v/>
      </c>
      <c r="AU740" s="113" t="str">
        <f>IF(HLOOKUP($BT740,Prisudvikling!$CC$7:$KP$63,AU$3)&gt;0,HLOOKUP($BT740,Prisudvikling!$CC$7:$KP$63,AU$3),"")</f>
        <v xml:space="preserve"> </v>
      </c>
      <c r="AV740" s="113" t="str">
        <f>IF(HLOOKUP($BT740,Prisudvikling!$CC$7:$KP$63,AV$3)&gt;0,HLOOKUP($BT740,Prisudvikling!$CC$7:$KP$63,AV$3),"")</f>
        <v/>
      </c>
      <c r="AW740" s="113" t="str">
        <f>IF(HLOOKUP($BT740,Prisudvikling!$CC$7:$KP$63,AW$3)&gt;0,HLOOKUP($BT740,Prisudvikling!$CC$7:$KP$63,AW$3),"")</f>
        <v/>
      </c>
      <c r="AX740" s="113" t="str">
        <f>IF(HLOOKUP($BT740,Prisudvikling!$CC$7:$KP$63,AX$3)&gt;0,HLOOKUP($BT740,Prisudvikling!$CC$7:$KP$63,AX$3),"")</f>
        <v xml:space="preserve"> </v>
      </c>
      <c r="BT740">
        <f t="shared" si="36"/>
        <v>417</v>
      </c>
    </row>
    <row r="741" spans="1:72" x14ac:dyDescent="0.2">
      <c r="A741" s="82">
        <f>IF(HLOOKUP($BT741,Prisudvikling!$CC$7:$KP$63,D$3)&gt;0,YEAR(C741),0)</f>
        <v>0</v>
      </c>
      <c r="B741" s="82">
        <f>IF(HLOOKUP($BT741,Prisudvikling!$CC$7:$KP$63,D$3)&gt;0,MONTH(C741),0)</f>
        <v>0</v>
      </c>
      <c r="C741" s="65" t="str">
        <f>IF(HLOOKUP($BT741,Prisudvikling!$CC$7:$KP$63,D$3)&gt;0,HLOOKUP($BT741,Prisudvikling!$CC$7:$KP$63,C$3),"")</f>
        <v/>
      </c>
      <c r="D741" s="105" t="str">
        <f>IF(HLOOKUP($BT741,Prisudvikling!$CC$7:$KP$63,D$3)&gt;0,HLOOKUP($BT741,Prisudvikling!$CC$7:$KP$63,D$3),"")</f>
        <v/>
      </c>
      <c r="E741" s="105" t="str">
        <f>IF(HLOOKUP($BT741,Prisudvikling!$CC$7:$KP$63,E$3)&gt;0,HLOOKUP($BT741,Prisudvikling!$CC$7:$KP$63,E$3),"")</f>
        <v/>
      </c>
      <c r="F741" s="105" t="str">
        <f>IF(HLOOKUP($BT741,Prisudvikling!$CC$7:$KP$63,F$3)&gt;0,HLOOKUP($BT741,Prisudvikling!$CC$7:$KP$63,F$3),"")</f>
        <v/>
      </c>
      <c r="G741" s="105" t="str">
        <f>IF(HLOOKUP($BT741,Prisudvikling!$CC$7:$KP$63,G$3)&gt;0,HLOOKUP($BT741,Prisudvikling!$CC$7:$KP$63,G$3),"")</f>
        <v/>
      </c>
      <c r="H741" s="105" t="str">
        <f>IF(HLOOKUP($BT741,Prisudvikling!$CC$7:$KP$63,H$3)&gt;0,HLOOKUP($BT741,Prisudvikling!$CC$7:$KP$63,H$3),"")</f>
        <v/>
      </c>
      <c r="I741" s="105" t="str">
        <f>IF(HLOOKUP($BT741,Prisudvikling!$CC$7:$KP$63,I$3)&gt;0,HLOOKUP($BT741,Prisudvikling!$CC$7:$KP$63,I$3),"")</f>
        <v/>
      </c>
      <c r="J741" s="105" t="str">
        <f>IF(HLOOKUP($BT741,Prisudvikling!$CC$7:$KP$63,J$3)&gt;0,HLOOKUP($BT741,Prisudvikling!$CC$7:$KP$63,J$3),"")</f>
        <v/>
      </c>
      <c r="K741" s="105" t="str">
        <f>IF(HLOOKUP($BT741,Prisudvikling!$CC$7:$KP$63,K$3)&gt;0,HLOOKUP($BT741,Prisudvikling!$CC$7:$KP$63,K$3),"")</f>
        <v/>
      </c>
      <c r="L741" s="105" t="str">
        <f>IF(HLOOKUP($BT741,Prisudvikling!$CC$7:$KP$63,L$3)&gt;0,HLOOKUP($BT741,Prisudvikling!$CC$7:$KP$63,L$3),"")</f>
        <v/>
      </c>
      <c r="M741" s="105" t="str">
        <f>IF(HLOOKUP($BT741,Prisudvikling!$CC$7:$KP$63,M$3)&gt;0,HLOOKUP($BT741,Prisudvikling!$CC$7:$KP$63,M$3),"")</f>
        <v/>
      </c>
      <c r="N741" s="105" t="str">
        <f>IF(HLOOKUP($BT741,Prisudvikling!$CC$7:$KP$63,N$3)&gt;0,HLOOKUP($BT741,Prisudvikling!$CC$7:$KP$63,N$3),"")</f>
        <v/>
      </c>
      <c r="O741" s="105" t="str">
        <f>IF(HLOOKUP($BT741,Prisudvikling!$CC$7:$KP$63,O$3)&gt;0,HLOOKUP($BT741,Prisudvikling!$CC$7:$KP$63,O$3),"")</f>
        <v/>
      </c>
      <c r="P741" s="105" t="str">
        <f>IF(HLOOKUP($BT741,Prisudvikling!$CC$7:$KP$63,P$3)&gt;0,HLOOKUP($BT741,Prisudvikling!$CC$7:$KP$63,P$3),"")</f>
        <v/>
      </c>
      <c r="Q741" s="105" t="str">
        <f>IF(HLOOKUP($BT741,Prisudvikling!$CC$7:$KP$63,Q$3)&gt;0,HLOOKUP($BT741,Prisudvikling!$CC$7:$KP$63,Q$3),"")</f>
        <v/>
      </c>
      <c r="R741" s="105" t="str">
        <f>IF(HLOOKUP($BT741,Prisudvikling!$CC$7:$KP$63,R$3)&gt;0,HLOOKUP($BT741,Prisudvikling!$CC$7:$KP$63,R$3),"")</f>
        <v/>
      </c>
      <c r="S741" s="105" t="str">
        <f>IF(HLOOKUP($BT741,Prisudvikling!$CC$7:$KP$63,S$3)&gt;0,HLOOKUP($BT741,Prisudvikling!$CC$7:$KP$63,S$3),"")</f>
        <v/>
      </c>
      <c r="T741" s="105" t="str">
        <f>IF(HLOOKUP($BT741,Prisudvikling!$CC$7:$KP$63,T$3)&gt;0,HLOOKUP($BT741,Prisudvikling!$CC$7:$KP$63,T$3),"")</f>
        <v/>
      </c>
      <c r="U741" s="105" t="str">
        <f>IF(HLOOKUP($BT741,Prisudvikling!$CC$7:$KP$63,U$3)&gt;0,HLOOKUP($BT741,Prisudvikling!$CC$7:$KP$63,U$3),"")</f>
        <v/>
      </c>
      <c r="V741" s="105" t="str">
        <f>IF(HLOOKUP($BT741,Prisudvikling!$CC$7:$KP$63,V$3)&gt;0,HLOOKUP($BT741,Prisudvikling!$CC$7:$KP$63,V$3),"")</f>
        <v/>
      </c>
      <c r="W741" s="105" t="str">
        <f>IF(HLOOKUP($BT741,Prisudvikling!$CC$7:$KP$63,W$3)&gt;0,HLOOKUP($BT741,Prisudvikling!$CC$7:$KP$63,W$3),"")</f>
        <v/>
      </c>
      <c r="X741" s="32" t="str">
        <f>IF(HLOOKUP($BT741,Prisudvikling!$CC$7:$KP$63,X$3)&gt;0,HLOOKUP($BT741,Prisudvikling!$CC$7:$KP$63,X$3),"")</f>
        <v/>
      </c>
      <c r="Y741" s="32" t="str">
        <f>IF(HLOOKUP($BT741,Prisudvikling!$CC$7:$KP$63,Y$3)&gt;0,HLOOKUP($BT741,Prisudvikling!$CC$7:$KP$63,Y$3),"")</f>
        <v/>
      </c>
      <c r="Z741" s="32" t="str">
        <f>IF(HLOOKUP($BT741,Prisudvikling!$CC$7:$KP$63,Z$3)&gt;0,HLOOKUP($BT741,Prisudvikling!$CC$7:$KP$63,Z$3),"")</f>
        <v/>
      </c>
      <c r="AA741" s="32" t="str">
        <f>IF(HLOOKUP($BT741,Prisudvikling!$CC$7:$KP$63,AA$3)&gt;0,HLOOKUP($BT741,Prisudvikling!$CC$7:$KP$63,AA$3),"")</f>
        <v/>
      </c>
      <c r="AB741" s="32" t="str">
        <f>IF(HLOOKUP($BT741,Prisudvikling!$CC$7:$KP$63,AB$3)&gt;0,HLOOKUP($BT741,Prisudvikling!$CC$7:$KP$63,AB$3),"")</f>
        <v/>
      </c>
      <c r="AC741" s="32" t="str">
        <f>IF(HLOOKUP($BT741,Prisudvikling!$CC$7:$KP$63,AC$3)&gt;0,HLOOKUP($BT741,Prisudvikling!$CC$7:$KP$63,AC$3),"")</f>
        <v/>
      </c>
      <c r="AD741" s="32" t="str">
        <f>IF(HLOOKUP($BT741,Prisudvikling!$CC$7:$KP$63,AD$3)&gt;0,HLOOKUP($BT741,Prisudvikling!$CC$7:$KP$63,AD$3),"")</f>
        <v/>
      </c>
      <c r="AE741" s="32" t="str">
        <f>IF(HLOOKUP($BT741,Prisudvikling!$CC$7:$KP$63,AE$3)&gt;0,HLOOKUP($BT741,Prisudvikling!$CC$7:$KP$63,AE$3),"")</f>
        <v/>
      </c>
      <c r="AF741" s="32" t="str">
        <f>IF(HLOOKUP($BT741,Prisudvikling!$CC$7:$KP$63,AF$3)&gt;0,HLOOKUP($BT741,Prisudvikling!$CC$7:$KP$63,AF$3),"")</f>
        <v xml:space="preserve"> </v>
      </c>
      <c r="AG741" s="32" t="str">
        <f>IF(HLOOKUP($BT741,Prisudvikling!$CC$7:$KP$63,AG$3)&gt;0,HLOOKUP($BT741,Prisudvikling!$CC$7:$KP$63,AG$3),"")</f>
        <v xml:space="preserve"> </v>
      </c>
      <c r="AH741" s="32" t="str">
        <f>IF(HLOOKUP($BT741,Prisudvikling!$CC$7:$KP$63,AH$3)&gt;0,HLOOKUP($BT741,Prisudvikling!$CC$7:$KP$63,AH$3),"")</f>
        <v xml:space="preserve"> </v>
      </c>
      <c r="AI741" s="32" t="str">
        <f>IF(HLOOKUP($BT741,Prisudvikling!$CC$7:$KP$63,AI$3)&gt;0,HLOOKUP($BT741,Prisudvikling!$CC$7:$KP$63,AI$3),"")</f>
        <v xml:space="preserve"> </v>
      </c>
      <c r="AJ741" s="32" t="str">
        <f>IF(HLOOKUP($BT741,Prisudvikling!$CC$7:$KP$63,AJ$3)&gt;0,HLOOKUP($BT741,Prisudvikling!$CC$7:$KP$63,AJ$3),"")</f>
        <v xml:space="preserve"> </v>
      </c>
      <c r="AK741" s="32" t="str">
        <f>IF(HLOOKUP($BT741,Prisudvikling!$CC$7:$KP$63,AK$3)&gt;0,HLOOKUP($BT741,Prisudvikling!$CC$7:$KP$63,AK$3),"")</f>
        <v xml:space="preserve"> </v>
      </c>
      <c r="AL741" s="32" t="str">
        <f>IF(HLOOKUP($BT741,Prisudvikling!$CC$7:$KP$63,AL$3)&gt;0,HLOOKUP($BT741,Prisudvikling!$CC$7:$KP$63,AL$3),"")</f>
        <v/>
      </c>
      <c r="AM741" s="32" t="str">
        <f>IF(HLOOKUP($BT741,Prisudvikling!$CC$7:$KP$63,AM$3)&gt;0,HLOOKUP($BT741,Prisudvikling!$CC$7:$KP$63,AM$3),"")</f>
        <v/>
      </c>
      <c r="AN741" s="113" t="str">
        <f>IF(HLOOKUP($BT741,Prisudvikling!$CC$7:$KP$63,AN$3)&gt;0,HLOOKUP($BT741,Prisudvikling!$CC$7:$KP$63,AN$3),"")</f>
        <v/>
      </c>
      <c r="AO741" s="113" t="str">
        <f>IF(HLOOKUP($BT741,Prisudvikling!$CC$7:$KP$63,AO$3)&gt;0,HLOOKUP($BT741,Prisudvikling!$CC$7:$KP$63,AO$3),"")</f>
        <v xml:space="preserve"> </v>
      </c>
      <c r="AP741" s="113" t="str">
        <f>IF(HLOOKUP($BT741,Prisudvikling!$CC$7:$KP$63,AP$3)&gt;0,HLOOKUP($BT741,Prisudvikling!$CC$7:$KP$63,AP$3),"")</f>
        <v/>
      </c>
      <c r="AQ741" s="113" t="str">
        <f>IF(HLOOKUP($BT741,Prisudvikling!$CC$7:$KP$63,AQ$3)&gt;0,HLOOKUP($BT741,Prisudvikling!$CC$7:$KP$63,AQ$3),"")</f>
        <v/>
      </c>
      <c r="AR741" s="113" t="str">
        <f>IF(HLOOKUP($BT741,Prisudvikling!$CC$7:$KP$63,AR$3)&gt;0,HLOOKUP($BT741,Prisudvikling!$CC$7:$KP$63,AR$3),"")</f>
        <v xml:space="preserve"> </v>
      </c>
      <c r="AS741" s="113" t="str">
        <f>IF(HLOOKUP($BT741,Prisudvikling!$CC$7:$KP$63,AS$3)&gt;0,HLOOKUP($BT741,Prisudvikling!$CC$7:$KP$63,AS$3),"")</f>
        <v/>
      </c>
      <c r="AT741" s="113" t="str">
        <f>IF(HLOOKUP($BT741,Prisudvikling!$CC$7:$KP$63,AT$3)&gt;0,HLOOKUP($BT741,Prisudvikling!$CC$7:$KP$63,AT$3),"")</f>
        <v/>
      </c>
      <c r="AU741" s="113" t="str">
        <f>IF(HLOOKUP($BT741,Prisudvikling!$CC$7:$KP$63,AU$3)&gt;0,HLOOKUP($BT741,Prisudvikling!$CC$7:$KP$63,AU$3),"")</f>
        <v xml:space="preserve"> </v>
      </c>
      <c r="AV741" s="113" t="str">
        <f>IF(HLOOKUP($BT741,Prisudvikling!$CC$7:$KP$63,AV$3)&gt;0,HLOOKUP($BT741,Prisudvikling!$CC$7:$KP$63,AV$3),"")</f>
        <v/>
      </c>
      <c r="AW741" s="113" t="str">
        <f>IF(HLOOKUP($BT741,Prisudvikling!$CC$7:$KP$63,AW$3)&gt;0,HLOOKUP($BT741,Prisudvikling!$CC$7:$KP$63,AW$3),"")</f>
        <v/>
      </c>
      <c r="AX741" s="113" t="str">
        <f>IF(HLOOKUP($BT741,Prisudvikling!$CC$7:$KP$63,AX$3)&gt;0,HLOOKUP($BT741,Prisudvikling!$CC$7:$KP$63,AX$3),"")</f>
        <v xml:space="preserve"> </v>
      </c>
      <c r="BT741">
        <f t="shared" si="36"/>
        <v>418</v>
      </c>
    </row>
    <row r="742" spans="1:72" x14ac:dyDescent="0.2">
      <c r="A742" s="82">
        <f>IF(HLOOKUP($BT742,Prisudvikling!$CC$7:$KP$63,D$3)&gt;0,YEAR(C742),0)</f>
        <v>0</v>
      </c>
      <c r="B742" s="82">
        <f>IF(HLOOKUP($BT742,Prisudvikling!$CC$7:$KP$63,D$3)&gt;0,MONTH(C742),0)</f>
        <v>0</v>
      </c>
      <c r="C742" s="65" t="str">
        <f>IF(HLOOKUP($BT742,Prisudvikling!$CC$7:$KP$63,D$3)&gt;0,HLOOKUP($BT742,Prisudvikling!$CC$7:$KP$63,C$3),"")</f>
        <v/>
      </c>
      <c r="D742" s="105" t="str">
        <f>IF(HLOOKUP($BT742,Prisudvikling!$CC$7:$KP$63,D$3)&gt;0,HLOOKUP($BT742,Prisudvikling!$CC$7:$KP$63,D$3),"")</f>
        <v/>
      </c>
      <c r="E742" s="105" t="str">
        <f>IF(HLOOKUP($BT742,Prisudvikling!$CC$7:$KP$63,E$3)&gt;0,HLOOKUP($BT742,Prisudvikling!$CC$7:$KP$63,E$3),"")</f>
        <v/>
      </c>
      <c r="F742" s="105" t="str">
        <f>IF(HLOOKUP($BT742,Prisudvikling!$CC$7:$KP$63,F$3)&gt;0,HLOOKUP($BT742,Prisudvikling!$CC$7:$KP$63,F$3),"")</f>
        <v/>
      </c>
      <c r="G742" s="105" t="str">
        <f>IF(HLOOKUP($BT742,Prisudvikling!$CC$7:$KP$63,G$3)&gt;0,HLOOKUP($BT742,Prisudvikling!$CC$7:$KP$63,G$3),"")</f>
        <v/>
      </c>
      <c r="H742" s="105" t="str">
        <f>IF(HLOOKUP($BT742,Prisudvikling!$CC$7:$KP$63,H$3)&gt;0,HLOOKUP($BT742,Prisudvikling!$CC$7:$KP$63,H$3),"")</f>
        <v/>
      </c>
      <c r="I742" s="105" t="str">
        <f>IF(HLOOKUP($BT742,Prisudvikling!$CC$7:$KP$63,I$3)&gt;0,HLOOKUP($BT742,Prisudvikling!$CC$7:$KP$63,I$3),"")</f>
        <v/>
      </c>
      <c r="J742" s="105" t="str">
        <f>IF(HLOOKUP($BT742,Prisudvikling!$CC$7:$KP$63,J$3)&gt;0,HLOOKUP($BT742,Prisudvikling!$CC$7:$KP$63,J$3),"")</f>
        <v/>
      </c>
      <c r="K742" s="105" t="str">
        <f>IF(HLOOKUP($BT742,Prisudvikling!$CC$7:$KP$63,K$3)&gt;0,HLOOKUP($BT742,Prisudvikling!$CC$7:$KP$63,K$3),"")</f>
        <v/>
      </c>
      <c r="L742" s="105" t="str">
        <f>IF(HLOOKUP($BT742,Prisudvikling!$CC$7:$KP$63,L$3)&gt;0,HLOOKUP($BT742,Prisudvikling!$CC$7:$KP$63,L$3),"")</f>
        <v/>
      </c>
      <c r="M742" s="105" t="str">
        <f>IF(HLOOKUP($BT742,Prisudvikling!$CC$7:$KP$63,M$3)&gt;0,HLOOKUP($BT742,Prisudvikling!$CC$7:$KP$63,M$3),"")</f>
        <v/>
      </c>
      <c r="N742" s="105" t="str">
        <f>IF(HLOOKUP($BT742,Prisudvikling!$CC$7:$KP$63,N$3)&gt;0,HLOOKUP($BT742,Prisudvikling!$CC$7:$KP$63,N$3),"")</f>
        <v/>
      </c>
      <c r="O742" s="105" t="str">
        <f>IF(HLOOKUP($BT742,Prisudvikling!$CC$7:$KP$63,O$3)&gt;0,HLOOKUP($BT742,Prisudvikling!$CC$7:$KP$63,O$3),"")</f>
        <v/>
      </c>
      <c r="P742" s="105" t="str">
        <f>IF(HLOOKUP($BT742,Prisudvikling!$CC$7:$KP$63,P$3)&gt;0,HLOOKUP($BT742,Prisudvikling!$CC$7:$KP$63,P$3),"")</f>
        <v/>
      </c>
      <c r="Q742" s="105" t="str">
        <f>IF(HLOOKUP($BT742,Prisudvikling!$CC$7:$KP$63,Q$3)&gt;0,HLOOKUP($BT742,Prisudvikling!$CC$7:$KP$63,Q$3),"")</f>
        <v/>
      </c>
      <c r="R742" s="105" t="str">
        <f>IF(HLOOKUP($BT742,Prisudvikling!$CC$7:$KP$63,R$3)&gt;0,HLOOKUP($BT742,Prisudvikling!$CC$7:$KP$63,R$3),"")</f>
        <v/>
      </c>
      <c r="S742" s="105" t="str">
        <f>IF(HLOOKUP($BT742,Prisudvikling!$CC$7:$KP$63,S$3)&gt;0,HLOOKUP($BT742,Prisudvikling!$CC$7:$KP$63,S$3),"")</f>
        <v/>
      </c>
      <c r="T742" s="105" t="str">
        <f>IF(HLOOKUP($BT742,Prisudvikling!$CC$7:$KP$63,T$3)&gt;0,HLOOKUP($BT742,Prisudvikling!$CC$7:$KP$63,T$3),"")</f>
        <v/>
      </c>
      <c r="U742" s="105" t="str">
        <f>IF(HLOOKUP($BT742,Prisudvikling!$CC$7:$KP$63,U$3)&gt;0,HLOOKUP($BT742,Prisudvikling!$CC$7:$KP$63,U$3),"")</f>
        <v/>
      </c>
      <c r="V742" s="105" t="str">
        <f>IF(HLOOKUP($BT742,Prisudvikling!$CC$7:$KP$63,V$3)&gt;0,HLOOKUP($BT742,Prisudvikling!$CC$7:$KP$63,V$3),"")</f>
        <v/>
      </c>
      <c r="W742" s="105" t="str">
        <f>IF(HLOOKUP($BT742,Prisudvikling!$CC$7:$KP$63,W$3)&gt;0,HLOOKUP($BT742,Prisudvikling!$CC$7:$KP$63,W$3),"")</f>
        <v/>
      </c>
      <c r="X742" s="32" t="str">
        <f>IF(HLOOKUP($BT742,Prisudvikling!$CC$7:$KP$63,X$3)&gt;0,HLOOKUP($BT742,Prisudvikling!$CC$7:$KP$63,X$3),"")</f>
        <v/>
      </c>
      <c r="Y742" s="32" t="str">
        <f>IF(HLOOKUP($BT742,Prisudvikling!$CC$7:$KP$63,Y$3)&gt;0,HLOOKUP($BT742,Prisudvikling!$CC$7:$KP$63,Y$3),"")</f>
        <v/>
      </c>
      <c r="Z742" s="32" t="str">
        <f>IF(HLOOKUP($BT742,Prisudvikling!$CC$7:$KP$63,Z$3)&gt;0,HLOOKUP($BT742,Prisudvikling!$CC$7:$KP$63,Z$3),"")</f>
        <v/>
      </c>
      <c r="AA742" s="32" t="str">
        <f>IF(HLOOKUP($BT742,Prisudvikling!$CC$7:$KP$63,AA$3)&gt;0,HLOOKUP($BT742,Prisudvikling!$CC$7:$KP$63,AA$3),"")</f>
        <v/>
      </c>
      <c r="AB742" s="32" t="str">
        <f>IF(HLOOKUP($BT742,Prisudvikling!$CC$7:$KP$63,AB$3)&gt;0,HLOOKUP($BT742,Prisudvikling!$CC$7:$KP$63,AB$3),"")</f>
        <v/>
      </c>
      <c r="AC742" s="32" t="str">
        <f>IF(HLOOKUP($BT742,Prisudvikling!$CC$7:$KP$63,AC$3)&gt;0,HLOOKUP($BT742,Prisudvikling!$CC$7:$KP$63,AC$3),"")</f>
        <v/>
      </c>
      <c r="AD742" s="32" t="str">
        <f>IF(HLOOKUP($BT742,Prisudvikling!$CC$7:$KP$63,AD$3)&gt;0,HLOOKUP($BT742,Prisudvikling!$CC$7:$KP$63,AD$3),"")</f>
        <v/>
      </c>
      <c r="AE742" s="32" t="str">
        <f>IF(HLOOKUP($BT742,Prisudvikling!$CC$7:$KP$63,AE$3)&gt;0,HLOOKUP($BT742,Prisudvikling!$CC$7:$KP$63,AE$3),"")</f>
        <v/>
      </c>
      <c r="AF742" s="32" t="str">
        <f>IF(HLOOKUP($BT742,Prisudvikling!$CC$7:$KP$63,AF$3)&gt;0,HLOOKUP($BT742,Prisudvikling!$CC$7:$KP$63,AF$3),"")</f>
        <v xml:space="preserve"> </v>
      </c>
      <c r="AG742" s="32" t="str">
        <f>IF(HLOOKUP($BT742,Prisudvikling!$CC$7:$KP$63,AG$3)&gt;0,HLOOKUP($BT742,Prisudvikling!$CC$7:$KP$63,AG$3),"")</f>
        <v xml:space="preserve"> </v>
      </c>
      <c r="AH742" s="32" t="str">
        <f>IF(HLOOKUP($BT742,Prisudvikling!$CC$7:$KP$63,AH$3)&gt;0,HLOOKUP($BT742,Prisudvikling!$CC$7:$KP$63,AH$3),"")</f>
        <v xml:space="preserve"> </v>
      </c>
      <c r="AI742" s="32" t="str">
        <f>IF(HLOOKUP($BT742,Prisudvikling!$CC$7:$KP$63,AI$3)&gt;0,HLOOKUP($BT742,Prisudvikling!$CC$7:$KP$63,AI$3),"")</f>
        <v xml:space="preserve"> </v>
      </c>
      <c r="AJ742" s="32" t="str">
        <f>IF(HLOOKUP($BT742,Prisudvikling!$CC$7:$KP$63,AJ$3)&gt;0,HLOOKUP($BT742,Prisudvikling!$CC$7:$KP$63,AJ$3),"")</f>
        <v xml:space="preserve"> </v>
      </c>
      <c r="AK742" s="32" t="str">
        <f>IF(HLOOKUP($BT742,Prisudvikling!$CC$7:$KP$63,AK$3)&gt;0,HLOOKUP($BT742,Prisudvikling!$CC$7:$KP$63,AK$3),"")</f>
        <v xml:space="preserve"> </v>
      </c>
      <c r="AL742" s="32" t="str">
        <f>IF(HLOOKUP($BT742,Prisudvikling!$CC$7:$KP$63,AL$3)&gt;0,HLOOKUP($BT742,Prisudvikling!$CC$7:$KP$63,AL$3),"")</f>
        <v/>
      </c>
      <c r="AM742" s="32" t="str">
        <f>IF(HLOOKUP($BT742,Prisudvikling!$CC$7:$KP$63,AM$3)&gt;0,HLOOKUP($BT742,Prisudvikling!$CC$7:$KP$63,AM$3),"")</f>
        <v/>
      </c>
      <c r="AN742" s="113" t="str">
        <f>IF(HLOOKUP($BT742,Prisudvikling!$CC$7:$KP$63,AN$3)&gt;0,HLOOKUP($BT742,Prisudvikling!$CC$7:$KP$63,AN$3),"")</f>
        <v/>
      </c>
      <c r="AO742" s="113" t="str">
        <f>IF(HLOOKUP($BT742,Prisudvikling!$CC$7:$KP$63,AO$3)&gt;0,HLOOKUP($BT742,Prisudvikling!$CC$7:$KP$63,AO$3),"")</f>
        <v xml:space="preserve"> </v>
      </c>
      <c r="AP742" s="113" t="str">
        <f>IF(HLOOKUP($BT742,Prisudvikling!$CC$7:$KP$63,AP$3)&gt;0,HLOOKUP($BT742,Prisudvikling!$CC$7:$KP$63,AP$3),"")</f>
        <v/>
      </c>
      <c r="AQ742" s="113" t="str">
        <f>IF(HLOOKUP($BT742,Prisudvikling!$CC$7:$KP$63,AQ$3)&gt;0,HLOOKUP($BT742,Prisudvikling!$CC$7:$KP$63,AQ$3),"")</f>
        <v/>
      </c>
      <c r="AR742" s="113" t="str">
        <f>IF(HLOOKUP($BT742,Prisudvikling!$CC$7:$KP$63,AR$3)&gt;0,HLOOKUP($BT742,Prisudvikling!$CC$7:$KP$63,AR$3),"")</f>
        <v xml:space="preserve"> </v>
      </c>
      <c r="AS742" s="113" t="str">
        <f>IF(HLOOKUP($BT742,Prisudvikling!$CC$7:$KP$63,AS$3)&gt;0,HLOOKUP($BT742,Prisudvikling!$CC$7:$KP$63,AS$3),"")</f>
        <v/>
      </c>
      <c r="AT742" s="113" t="str">
        <f>IF(HLOOKUP($BT742,Prisudvikling!$CC$7:$KP$63,AT$3)&gt;0,HLOOKUP($BT742,Prisudvikling!$CC$7:$KP$63,AT$3),"")</f>
        <v/>
      </c>
      <c r="AU742" s="113" t="str">
        <f>IF(HLOOKUP($BT742,Prisudvikling!$CC$7:$KP$63,AU$3)&gt;0,HLOOKUP($BT742,Prisudvikling!$CC$7:$KP$63,AU$3),"")</f>
        <v xml:space="preserve"> </v>
      </c>
      <c r="AV742" s="113" t="str">
        <f>IF(HLOOKUP($BT742,Prisudvikling!$CC$7:$KP$63,AV$3)&gt;0,HLOOKUP($BT742,Prisudvikling!$CC$7:$KP$63,AV$3),"")</f>
        <v/>
      </c>
      <c r="AW742" s="113" t="str">
        <f>IF(HLOOKUP($BT742,Prisudvikling!$CC$7:$KP$63,AW$3)&gt;0,HLOOKUP($BT742,Prisudvikling!$CC$7:$KP$63,AW$3),"")</f>
        <v/>
      </c>
      <c r="AX742" s="113" t="str">
        <f>IF(HLOOKUP($BT742,Prisudvikling!$CC$7:$KP$63,AX$3)&gt;0,HLOOKUP($BT742,Prisudvikling!$CC$7:$KP$63,AX$3),"")</f>
        <v xml:space="preserve"> </v>
      </c>
      <c r="BT742">
        <f t="shared" si="36"/>
        <v>419</v>
      </c>
    </row>
    <row r="743" spans="1:72" x14ac:dyDescent="0.2">
      <c r="A743" s="82">
        <f>IF(HLOOKUP($BT743,Prisudvikling!$CC$7:$KP$63,D$3)&gt;0,YEAR(C743),0)</f>
        <v>0</v>
      </c>
      <c r="B743" s="82">
        <f>IF(HLOOKUP($BT743,Prisudvikling!$CC$7:$KP$63,D$3)&gt;0,MONTH(C743),0)</f>
        <v>0</v>
      </c>
      <c r="C743" s="65" t="str">
        <f>IF(HLOOKUP($BT743,Prisudvikling!$CC$7:$KP$63,D$3)&gt;0,HLOOKUP($BT743,Prisudvikling!$CC$7:$KP$63,C$3),"")</f>
        <v/>
      </c>
      <c r="D743" s="105" t="str">
        <f>IF(HLOOKUP($BT743,Prisudvikling!$CC$7:$KP$63,D$3)&gt;0,HLOOKUP($BT743,Prisudvikling!$CC$7:$KP$63,D$3),"")</f>
        <v/>
      </c>
      <c r="E743" s="105" t="str">
        <f>IF(HLOOKUP($BT743,Prisudvikling!$CC$7:$KP$63,E$3)&gt;0,HLOOKUP($BT743,Prisudvikling!$CC$7:$KP$63,E$3),"")</f>
        <v/>
      </c>
      <c r="F743" s="105" t="str">
        <f>IF(HLOOKUP($BT743,Prisudvikling!$CC$7:$KP$63,F$3)&gt;0,HLOOKUP($BT743,Prisudvikling!$CC$7:$KP$63,F$3),"")</f>
        <v/>
      </c>
      <c r="G743" s="105" t="str">
        <f>IF(HLOOKUP($BT743,Prisudvikling!$CC$7:$KP$63,G$3)&gt;0,HLOOKUP($BT743,Prisudvikling!$CC$7:$KP$63,G$3),"")</f>
        <v/>
      </c>
      <c r="H743" s="105" t="str">
        <f>IF(HLOOKUP($BT743,Prisudvikling!$CC$7:$KP$63,H$3)&gt;0,HLOOKUP($BT743,Prisudvikling!$CC$7:$KP$63,H$3),"")</f>
        <v/>
      </c>
      <c r="I743" s="105" t="str">
        <f>IF(HLOOKUP($BT743,Prisudvikling!$CC$7:$KP$63,I$3)&gt;0,HLOOKUP($BT743,Prisudvikling!$CC$7:$KP$63,I$3),"")</f>
        <v/>
      </c>
      <c r="J743" s="105" t="str">
        <f>IF(HLOOKUP($BT743,Prisudvikling!$CC$7:$KP$63,J$3)&gt;0,HLOOKUP($BT743,Prisudvikling!$CC$7:$KP$63,J$3),"")</f>
        <v/>
      </c>
      <c r="K743" s="105" t="str">
        <f>IF(HLOOKUP($BT743,Prisudvikling!$CC$7:$KP$63,K$3)&gt;0,HLOOKUP($BT743,Prisudvikling!$CC$7:$KP$63,K$3),"")</f>
        <v/>
      </c>
      <c r="L743" s="105" t="str">
        <f>IF(HLOOKUP($BT743,Prisudvikling!$CC$7:$KP$63,L$3)&gt;0,HLOOKUP($BT743,Prisudvikling!$CC$7:$KP$63,L$3),"")</f>
        <v/>
      </c>
      <c r="M743" s="105" t="str">
        <f>IF(HLOOKUP($BT743,Prisudvikling!$CC$7:$KP$63,M$3)&gt;0,HLOOKUP($BT743,Prisudvikling!$CC$7:$KP$63,M$3),"")</f>
        <v/>
      </c>
      <c r="N743" s="105" t="str">
        <f>IF(HLOOKUP($BT743,Prisudvikling!$CC$7:$KP$63,N$3)&gt;0,HLOOKUP($BT743,Prisudvikling!$CC$7:$KP$63,N$3),"")</f>
        <v/>
      </c>
      <c r="O743" s="105" t="str">
        <f>IF(HLOOKUP($BT743,Prisudvikling!$CC$7:$KP$63,O$3)&gt;0,HLOOKUP($BT743,Prisudvikling!$CC$7:$KP$63,O$3),"")</f>
        <v/>
      </c>
      <c r="P743" s="105" t="str">
        <f>IF(HLOOKUP($BT743,Prisudvikling!$CC$7:$KP$63,P$3)&gt;0,HLOOKUP($BT743,Prisudvikling!$CC$7:$KP$63,P$3),"")</f>
        <v/>
      </c>
      <c r="Q743" s="105" t="str">
        <f>IF(HLOOKUP($BT743,Prisudvikling!$CC$7:$KP$63,Q$3)&gt;0,HLOOKUP($BT743,Prisudvikling!$CC$7:$KP$63,Q$3),"")</f>
        <v/>
      </c>
      <c r="R743" s="105" t="str">
        <f>IF(HLOOKUP($BT743,Prisudvikling!$CC$7:$KP$63,R$3)&gt;0,HLOOKUP($BT743,Prisudvikling!$CC$7:$KP$63,R$3),"")</f>
        <v/>
      </c>
      <c r="S743" s="105" t="str">
        <f>IF(HLOOKUP($BT743,Prisudvikling!$CC$7:$KP$63,S$3)&gt;0,HLOOKUP($BT743,Prisudvikling!$CC$7:$KP$63,S$3),"")</f>
        <v/>
      </c>
      <c r="T743" s="105" t="str">
        <f>IF(HLOOKUP($BT743,Prisudvikling!$CC$7:$KP$63,T$3)&gt;0,HLOOKUP($BT743,Prisudvikling!$CC$7:$KP$63,T$3),"")</f>
        <v/>
      </c>
      <c r="U743" s="105" t="str">
        <f>IF(HLOOKUP($BT743,Prisudvikling!$CC$7:$KP$63,U$3)&gt;0,HLOOKUP($BT743,Prisudvikling!$CC$7:$KP$63,U$3),"")</f>
        <v/>
      </c>
      <c r="V743" s="105" t="str">
        <f>IF(HLOOKUP($BT743,Prisudvikling!$CC$7:$KP$63,V$3)&gt;0,HLOOKUP($BT743,Prisudvikling!$CC$7:$KP$63,V$3),"")</f>
        <v/>
      </c>
      <c r="W743" s="105" t="str">
        <f>IF(HLOOKUP($BT743,Prisudvikling!$CC$7:$KP$63,W$3)&gt;0,HLOOKUP($BT743,Prisudvikling!$CC$7:$KP$63,W$3),"")</f>
        <v/>
      </c>
      <c r="X743" s="32" t="str">
        <f>IF(HLOOKUP($BT743,Prisudvikling!$CC$7:$KP$63,X$3)&gt;0,HLOOKUP($BT743,Prisudvikling!$CC$7:$KP$63,X$3),"")</f>
        <v/>
      </c>
      <c r="Y743" s="32" t="str">
        <f>IF(HLOOKUP($BT743,Prisudvikling!$CC$7:$KP$63,Y$3)&gt;0,HLOOKUP($BT743,Prisudvikling!$CC$7:$KP$63,Y$3),"")</f>
        <v/>
      </c>
      <c r="Z743" s="32" t="str">
        <f>IF(HLOOKUP($BT743,Prisudvikling!$CC$7:$KP$63,Z$3)&gt;0,HLOOKUP($BT743,Prisudvikling!$CC$7:$KP$63,Z$3),"")</f>
        <v/>
      </c>
      <c r="AA743" s="32" t="str">
        <f>IF(HLOOKUP($BT743,Prisudvikling!$CC$7:$KP$63,AA$3)&gt;0,HLOOKUP($BT743,Prisudvikling!$CC$7:$KP$63,AA$3),"")</f>
        <v/>
      </c>
      <c r="AB743" s="32" t="str">
        <f>IF(HLOOKUP($BT743,Prisudvikling!$CC$7:$KP$63,AB$3)&gt;0,HLOOKUP($BT743,Prisudvikling!$CC$7:$KP$63,AB$3),"")</f>
        <v/>
      </c>
      <c r="AC743" s="32" t="str">
        <f>IF(HLOOKUP($BT743,Prisudvikling!$CC$7:$KP$63,AC$3)&gt;0,HLOOKUP($BT743,Prisudvikling!$CC$7:$KP$63,AC$3),"")</f>
        <v/>
      </c>
      <c r="AD743" s="32" t="str">
        <f>IF(HLOOKUP($BT743,Prisudvikling!$CC$7:$KP$63,AD$3)&gt;0,HLOOKUP($BT743,Prisudvikling!$CC$7:$KP$63,AD$3),"")</f>
        <v/>
      </c>
      <c r="AE743" s="32" t="str">
        <f>IF(HLOOKUP($BT743,Prisudvikling!$CC$7:$KP$63,AE$3)&gt;0,HLOOKUP($BT743,Prisudvikling!$CC$7:$KP$63,AE$3),"")</f>
        <v/>
      </c>
      <c r="AF743" s="32" t="str">
        <f>IF(HLOOKUP($BT743,Prisudvikling!$CC$7:$KP$63,AF$3)&gt;0,HLOOKUP($BT743,Prisudvikling!$CC$7:$KP$63,AF$3),"")</f>
        <v xml:space="preserve"> </v>
      </c>
      <c r="AG743" s="32" t="str">
        <f>IF(HLOOKUP($BT743,Prisudvikling!$CC$7:$KP$63,AG$3)&gt;0,HLOOKUP($BT743,Prisudvikling!$CC$7:$KP$63,AG$3),"")</f>
        <v xml:space="preserve"> </v>
      </c>
      <c r="AH743" s="32" t="str">
        <f>IF(HLOOKUP($BT743,Prisudvikling!$CC$7:$KP$63,AH$3)&gt;0,HLOOKUP($BT743,Prisudvikling!$CC$7:$KP$63,AH$3),"")</f>
        <v xml:space="preserve"> </v>
      </c>
      <c r="AI743" s="32" t="str">
        <f>IF(HLOOKUP($BT743,Prisudvikling!$CC$7:$KP$63,AI$3)&gt;0,HLOOKUP($BT743,Prisudvikling!$CC$7:$KP$63,AI$3),"")</f>
        <v xml:space="preserve"> </v>
      </c>
      <c r="AJ743" s="32" t="str">
        <f>IF(HLOOKUP($BT743,Prisudvikling!$CC$7:$KP$63,AJ$3)&gt;0,HLOOKUP($BT743,Prisudvikling!$CC$7:$KP$63,AJ$3),"")</f>
        <v xml:space="preserve"> </v>
      </c>
      <c r="AK743" s="32" t="str">
        <f>IF(HLOOKUP($BT743,Prisudvikling!$CC$7:$KP$63,AK$3)&gt;0,HLOOKUP($BT743,Prisudvikling!$CC$7:$KP$63,AK$3),"")</f>
        <v xml:space="preserve"> </v>
      </c>
      <c r="AL743" s="32" t="str">
        <f>IF(HLOOKUP($BT743,Prisudvikling!$CC$7:$KP$63,AL$3)&gt;0,HLOOKUP($BT743,Prisudvikling!$CC$7:$KP$63,AL$3),"")</f>
        <v/>
      </c>
      <c r="AM743" s="32" t="str">
        <f>IF(HLOOKUP($BT743,Prisudvikling!$CC$7:$KP$63,AM$3)&gt;0,HLOOKUP($BT743,Prisudvikling!$CC$7:$KP$63,AM$3),"")</f>
        <v/>
      </c>
      <c r="AN743" s="113" t="str">
        <f>IF(HLOOKUP($BT743,Prisudvikling!$CC$7:$KP$63,AN$3)&gt;0,HLOOKUP($BT743,Prisudvikling!$CC$7:$KP$63,AN$3),"")</f>
        <v/>
      </c>
      <c r="AO743" s="113" t="str">
        <f>IF(HLOOKUP($BT743,Prisudvikling!$CC$7:$KP$63,AO$3)&gt;0,HLOOKUP($BT743,Prisudvikling!$CC$7:$KP$63,AO$3),"")</f>
        <v xml:space="preserve"> </v>
      </c>
      <c r="AP743" s="113" t="str">
        <f>IF(HLOOKUP($BT743,Prisudvikling!$CC$7:$KP$63,AP$3)&gt;0,HLOOKUP($BT743,Prisudvikling!$CC$7:$KP$63,AP$3),"")</f>
        <v/>
      </c>
      <c r="AQ743" s="113" t="str">
        <f>IF(HLOOKUP($BT743,Prisudvikling!$CC$7:$KP$63,AQ$3)&gt;0,HLOOKUP($BT743,Prisudvikling!$CC$7:$KP$63,AQ$3),"")</f>
        <v/>
      </c>
      <c r="AR743" s="113" t="str">
        <f>IF(HLOOKUP($BT743,Prisudvikling!$CC$7:$KP$63,AR$3)&gt;0,HLOOKUP($BT743,Prisudvikling!$CC$7:$KP$63,AR$3),"")</f>
        <v xml:space="preserve"> </v>
      </c>
      <c r="AS743" s="113" t="str">
        <f>IF(HLOOKUP($BT743,Prisudvikling!$CC$7:$KP$63,AS$3)&gt;0,HLOOKUP($BT743,Prisudvikling!$CC$7:$KP$63,AS$3),"")</f>
        <v/>
      </c>
      <c r="AT743" s="113" t="str">
        <f>IF(HLOOKUP($BT743,Prisudvikling!$CC$7:$KP$63,AT$3)&gt;0,HLOOKUP($BT743,Prisudvikling!$CC$7:$KP$63,AT$3),"")</f>
        <v/>
      </c>
      <c r="AU743" s="113" t="str">
        <f>IF(HLOOKUP($BT743,Prisudvikling!$CC$7:$KP$63,AU$3)&gt;0,HLOOKUP($BT743,Prisudvikling!$CC$7:$KP$63,AU$3),"")</f>
        <v xml:space="preserve"> </v>
      </c>
      <c r="AV743" s="113" t="str">
        <f>IF(HLOOKUP($BT743,Prisudvikling!$CC$7:$KP$63,AV$3)&gt;0,HLOOKUP($BT743,Prisudvikling!$CC$7:$KP$63,AV$3),"")</f>
        <v/>
      </c>
      <c r="AW743" s="113" t="str">
        <f>IF(HLOOKUP($BT743,Prisudvikling!$CC$7:$KP$63,AW$3)&gt;0,HLOOKUP($BT743,Prisudvikling!$CC$7:$KP$63,AW$3),"")</f>
        <v/>
      </c>
      <c r="AX743" s="113" t="str">
        <f>IF(HLOOKUP($BT743,Prisudvikling!$CC$7:$KP$63,AX$3)&gt;0,HLOOKUP($BT743,Prisudvikling!$CC$7:$KP$63,AX$3),"")</f>
        <v xml:space="preserve"> </v>
      </c>
      <c r="BT743">
        <f t="shared" si="36"/>
        <v>420</v>
      </c>
    </row>
    <row r="744" spans="1:72" x14ac:dyDescent="0.2">
      <c r="A744" s="82">
        <f>IF(HLOOKUP($BT744,Prisudvikling!$CC$7:$KP$63,D$3)&gt;0,YEAR(C744),0)</f>
        <v>0</v>
      </c>
      <c r="B744" s="82">
        <f>IF(HLOOKUP($BT744,Prisudvikling!$CC$7:$KP$63,D$3)&gt;0,MONTH(C744),0)</f>
        <v>0</v>
      </c>
      <c r="C744" s="65" t="str">
        <f>IF(HLOOKUP($BT744,Prisudvikling!$CC$7:$KP$63,D$3)&gt;0,HLOOKUP($BT744,Prisudvikling!$CC$7:$KP$63,C$3),"")</f>
        <v/>
      </c>
      <c r="D744" s="105" t="str">
        <f>IF(HLOOKUP($BT744,Prisudvikling!$CC$7:$KP$63,D$3)&gt;0,HLOOKUP($BT744,Prisudvikling!$CC$7:$KP$63,D$3),"")</f>
        <v/>
      </c>
      <c r="E744" s="105" t="str">
        <f>IF(HLOOKUP($BT744,Prisudvikling!$CC$7:$KP$63,E$3)&gt;0,HLOOKUP($BT744,Prisudvikling!$CC$7:$KP$63,E$3),"")</f>
        <v/>
      </c>
      <c r="F744" s="105" t="str">
        <f>IF(HLOOKUP($BT744,Prisudvikling!$CC$7:$KP$63,F$3)&gt;0,HLOOKUP($BT744,Prisudvikling!$CC$7:$KP$63,F$3),"")</f>
        <v/>
      </c>
      <c r="G744" s="105" t="str">
        <f>IF(HLOOKUP($BT744,Prisudvikling!$CC$7:$KP$63,G$3)&gt;0,HLOOKUP($BT744,Prisudvikling!$CC$7:$KP$63,G$3),"")</f>
        <v/>
      </c>
      <c r="H744" s="105" t="str">
        <f>IF(HLOOKUP($BT744,Prisudvikling!$CC$7:$KP$63,H$3)&gt;0,HLOOKUP($BT744,Prisudvikling!$CC$7:$KP$63,H$3),"")</f>
        <v/>
      </c>
      <c r="I744" s="105" t="str">
        <f>IF(HLOOKUP($BT744,Prisudvikling!$CC$7:$KP$63,I$3)&gt;0,HLOOKUP($BT744,Prisudvikling!$CC$7:$KP$63,I$3),"")</f>
        <v/>
      </c>
      <c r="J744" s="105" t="str">
        <f>IF(HLOOKUP($BT744,Prisudvikling!$CC$7:$KP$63,J$3)&gt;0,HLOOKUP($BT744,Prisudvikling!$CC$7:$KP$63,J$3),"")</f>
        <v/>
      </c>
      <c r="K744" s="105" t="str">
        <f>IF(HLOOKUP($BT744,Prisudvikling!$CC$7:$KP$63,K$3)&gt;0,HLOOKUP($BT744,Prisudvikling!$CC$7:$KP$63,K$3),"")</f>
        <v/>
      </c>
      <c r="L744" s="105" t="str">
        <f>IF(HLOOKUP($BT744,Prisudvikling!$CC$7:$KP$63,L$3)&gt;0,HLOOKUP($BT744,Prisudvikling!$CC$7:$KP$63,L$3),"")</f>
        <v/>
      </c>
      <c r="M744" s="105" t="str">
        <f>IF(HLOOKUP($BT744,Prisudvikling!$CC$7:$KP$63,M$3)&gt;0,HLOOKUP($BT744,Prisudvikling!$CC$7:$KP$63,M$3),"")</f>
        <v/>
      </c>
      <c r="N744" s="105" t="str">
        <f>IF(HLOOKUP($BT744,Prisudvikling!$CC$7:$KP$63,N$3)&gt;0,HLOOKUP($BT744,Prisudvikling!$CC$7:$KP$63,N$3),"")</f>
        <v/>
      </c>
      <c r="O744" s="105" t="str">
        <f>IF(HLOOKUP($BT744,Prisudvikling!$CC$7:$KP$63,O$3)&gt;0,HLOOKUP($BT744,Prisudvikling!$CC$7:$KP$63,O$3),"")</f>
        <v/>
      </c>
      <c r="P744" s="105" t="str">
        <f>IF(HLOOKUP($BT744,Prisudvikling!$CC$7:$KP$63,P$3)&gt;0,HLOOKUP($BT744,Prisudvikling!$CC$7:$KP$63,P$3),"")</f>
        <v/>
      </c>
      <c r="Q744" s="105" t="str">
        <f>IF(HLOOKUP($BT744,Prisudvikling!$CC$7:$KP$63,Q$3)&gt;0,HLOOKUP($BT744,Prisudvikling!$CC$7:$KP$63,Q$3),"")</f>
        <v/>
      </c>
      <c r="R744" s="105" t="str">
        <f>IF(HLOOKUP($BT744,Prisudvikling!$CC$7:$KP$63,R$3)&gt;0,HLOOKUP($BT744,Prisudvikling!$CC$7:$KP$63,R$3),"")</f>
        <v/>
      </c>
      <c r="S744" s="105" t="str">
        <f>IF(HLOOKUP($BT744,Prisudvikling!$CC$7:$KP$63,S$3)&gt;0,HLOOKUP($BT744,Prisudvikling!$CC$7:$KP$63,S$3),"")</f>
        <v/>
      </c>
      <c r="T744" s="105" t="str">
        <f>IF(HLOOKUP($BT744,Prisudvikling!$CC$7:$KP$63,T$3)&gt;0,HLOOKUP($BT744,Prisudvikling!$CC$7:$KP$63,T$3),"")</f>
        <v/>
      </c>
      <c r="U744" s="105" t="str">
        <f>IF(HLOOKUP($BT744,Prisudvikling!$CC$7:$KP$63,U$3)&gt;0,HLOOKUP($BT744,Prisudvikling!$CC$7:$KP$63,U$3),"")</f>
        <v/>
      </c>
      <c r="V744" s="105" t="str">
        <f>IF(HLOOKUP($BT744,Prisudvikling!$CC$7:$KP$63,V$3)&gt;0,HLOOKUP($BT744,Prisudvikling!$CC$7:$KP$63,V$3),"")</f>
        <v/>
      </c>
      <c r="W744" s="105" t="str">
        <f>IF(HLOOKUP($BT744,Prisudvikling!$CC$7:$KP$63,W$3)&gt;0,HLOOKUP($BT744,Prisudvikling!$CC$7:$KP$63,W$3),"")</f>
        <v/>
      </c>
      <c r="X744" s="32" t="str">
        <f>IF(HLOOKUP($BT744,Prisudvikling!$CC$7:$KP$63,X$3)&gt;0,HLOOKUP($BT744,Prisudvikling!$CC$7:$KP$63,X$3),"")</f>
        <v/>
      </c>
      <c r="Y744" s="32" t="str">
        <f>IF(HLOOKUP($BT744,Prisudvikling!$CC$7:$KP$63,Y$3)&gt;0,HLOOKUP($BT744,Prisudvikling!$CC$7:$KP$63,Y$3),"")</f>
        <v/>
      </c>
      <c r="Z744" s="32" t="str">
        <f>IF(HLOOKUP($BT744,Prisudvikling!$CC$7:$KP$63,Z$3)&gt;0,HLOOKUP($BT744,Prisudvikling!$CC$7:$KP$63,Z$3),"")</f>
        <v/>
      </c>
      <c r="AA744" s="32" t="str">
        <f>IF(HLOOKUP($BT744,Prisudvikling!$CC$7:$KP$63,AA$3)&gt;0,HLOOKUP($BT744,Prisudvikling!$CC$7:$KP$63,AA$3),"")</f>
        <v/>
      </c>
      <c r="AB744" s="32" t="str">
        <f>IF(HLOOKUP($BT744,Prisudvikling!$CC$7:$KP$63,AB$3)&gt;0,HLOOKUP($BT744,Prisudvikling!$CC$7:$KP$63,AB$3),"")</f>
        <v/>
      </c>
      <c r="AC744" s="32" t="str">
        <f>IF(HLOOKUP($BT744,Prisudvikling!$CC$7:$KP$63,AC$3)&gt;0,HLOOKUP($BT744,Prisudvikling!$CC$7:$KP$63,AC$3),"")</f>
        <v/>
      </c>
      <c r="AD744" s="32" t="str">
        <f>IF(HLOOKUP($BT744,Prisudvikling!$CC$7:$KP$63,AD$3)&gt;0,HLOOKUP($BT744,Prisudvikling!$CC$7:$KP$63,AD$3),"")</f>
        <v/>
      </c>
      <c r="AE744" s="32" t="str">
        <f>IF(HLOOKUP($BT744,Prisudvikling!$CC$7:$KP$63,AE$3)&gt;0,HLOOKUP($BT744,Prisudvikling!$CC$7:$KP$63,AE$3),"")</f>
        <v/>
      </c>
      <c r="AF744" s="32" t="str">
        <f>IF(HLOOKUP($BT744,Prisudvikling!$CC$7:$KP$63,AF$3)&gt;0,HLOOKUP($BT744,Prisudvikling!$CC$7:$KP$63,AF$3),"")</f>
        <v xml:space="preserve"> </v>
      </c>
      <c r="AG744" s="32" t="str">
        <f>IF(HLOOKUP($BT744,Prisudvikling!$CC$7:$KP$63,AG$3)&gt;0,HLOOKUP($BT744,Prisudvikling!$CC$7:$KP$63,AG$3),"")</f>
        <v xml:space="preserve"> </v>
      </c>
      <c r="AH744" s="32" t="str">
        <f>IF(HLOOKUP($BT744,Prisudvikling!$CC$7:$KP$63,AH$3)&gt;0,HLOOKUP($BT744,Prisudvikling!$CC$7:$KP$63,AH$3),"")</f>
        <v xml:space="preserve"> </v>
      </c>
      <c r="AI744" s="32" t="str">
        <f>IF(HLOOKUP($BT744,Prisudvikling!$CC$7:$KP$63,AI$3)&gt;0,HLOOKUP($BT744,Prisudvikling!$CC$7:$KP$63,AI$3),"")</f>
        <v xml:space="preserve"> </v>
      </c>
      <c r="AJ744" s="32" t="str">
        <f>IF(HLOOKUP($BT744,Prisudvikling!$CC$7:$KP$63,AJ$3)&gt;0,HLOOKUP($BT744,Prisudvikling!$CC$7:$KP$63,AJ$3),"")</f>
        <v xml:space="preserve"> </v>
      </c>
      <c r="AK744" s="32" t="str">
        <f>IF(HLOOKUP($BT744,Prisudvikling!$CC$7:$KP$63,AK$3)&gt;0,HLOOKUP($BT744,Prisudvikling!$CC$7:$KP$63,AK$3),"")</f>
        <v xml:space="preserve"> </v>
      </c>
      <c r="AL744" s="32" t="str">
        <f>IF(HLOOKUP($BT744,Prisudvikling!$CC$7:$KP$63,AL$3)&gt;0,HLOOKUP($BT744,Prisudvikling!$CC$7:$KP$63,AL$3),"")</f>
        <v/>
      </c>
      <c r="AM744" s="32" t="str">
        <f>IF(HLOOKUP($BT744,Prisudvikling!$CC$7:$KP$63,AM$3)&gt;0,HLOOKUP($BT744,Prisudvikling!$CC$7:$KP$63,AM$3),"")</f>
        <v/>
      </c>
      <c r="AN744" s="113" t="str">
        <f>IF(HLOOKUP($BT744,Prisudvikling!$CC$7:$KP$63,AN$3)&gt;0,HLOOKUP($BT744,Prisudvikling!$CC$7:$KP$63,AN$3),"")</f>
        <v/>
      </c>
      <c r="AO744" s="113" t="str">
        <f>IF(HLOOKUP($BT744,Prisudvikling!$CC$7:$KP$63,AO$3)&gt;0,HLOOKUP($BT744,Prisudvikling!$CC$7:$KP$63,AO$3),"")</f>
        <v xml:space="preserve"> </v>
      </c>
      <c r="AP744" s="113" t="str">
        <f>IF(HLOOKUP($BT744,Prisudvikling!$CC$7:$KP$63,AP$3)&gt;0,HLOOKUP($BT744,Prisudvikling!$CC$7:$KP$63,AP$3),"")</f>
        <v/>
      </c>
      <c r="AQ744" s="113" t="str">
        <f>IF(HLOOKUP($BT744,Prisudvikling!$CC$7:$KP$63,AQ$3)&gt;0,HLOOKUP($BT744,Prisudvikling!$CC$7:$KP$63,AQ$3),"")</f>
        <v/>
      </c>
      <c r="AR744" s="113" t="str">
        <f>IF(HLOOKUP($BT744,Prisudvikling!$CC$7:$KP$63,AR$3)&gt;0,HLOOKUP($BT744,Prisudvikling!$CC$7:$KP$63,AR$3),"")</f>
        <v xml:space="preserve"> </v>
      </c>
      <c r="AS744" s="113" t="str">
        <f>IF(HLOOKUP($BT744,Prisudvikling!$CC$7:$KP$63,AS$3)&gt;0,HLOOKUP($BT744,Prisudvikling!$CC$7:$KP$63,AS$3),"")</f>
        <v/>
      </c>
      <c r="AT744" s="113" t="str">
        <f>IF(HLOOKUP($BT744,Prisudvikling!$CC$7:$KP$63,AT$3)&gt;0,HLOOKUP($BT744,Prisudvikling!$CC$7:$KP$63,AT$3),"")</f>
        <v/>
      </c>
      <c r="AU744" s="113" t="str">
        <f>IF(HLOOKUP($BT744,Prisudvikling!$CC$7:$KP$63,AU$3)&gt;0,HLOOKUP($BT744,Prisudvikling!$CC$7:$KP$63,AU$3),"")</f>
        <v xml:space="preserve"> </v>
      </c>
      <c r="AV744" s="113" t="str">
        <f>IF(HLOOKUP($BT744,Prisudvikling!$CC$7:$KP$63,AV$3)&gt;0,HLOOKUP($BT744,Prisudvikling!$CC$7:$KP$63,AV$3),"")</f>
        <v/>
      </c>
      <c r="AW744" s="113" t="str">
        <f>IF(HLOOKUP($BT744,Prisudvikling!$CC$7:$KP$63,AW$3)&gt;0,HLOOKUP($BT744,Prisudvikling!$CC$7:$KP$63,AW$3),"")</f>
        <v/>
      </c>
      <c r="AX744" s="113" t="str">
        <f>IF(HLOOKUP($BT744,Prisudvikling!$CC$7:$KP$63,AX$3)&gt;0,HLOOKUP($BT744,Prisudvikling!$CC$7:$KP$63,AX$3),"")</f>
        <v xml:space="preserve"> </v>
      </c>
      <c r="BT744">
        <f t="shared" si="36"/>
        <v>421</v>
      </c>
    </row>
    <row r="745" spans="1:72" x14ac:dyDescent="0.2">
      <c r="A745" s="82">
        <f>IF(HLOOKUP($BT745,Prisudvikling!$CC$7:$KP$63,D$3)&gt;0,YEAR(C745),0)</f>
        <v>0</v>
      </c>
      <c r="B745" s="82">
        <f>IF(HLOOKUP($BT745,Prisudvikling!$CC$7:$KP$63,D$3)&gt;0,MONTH(C745),0)</f>
        <v>0</v>
      </c>
      <c r="C745" s="65" t="str">
        <f>IF(HLOOKUP($BT745,Prisudvikling!$CC$7:$KP$63,D$3)&gt;0,HLOOKUP($BT745,Prisudvikling!$CC$7:$KP$63,C$3),"")</f>
        <v/>
      </c>
      <c r="D745" s="105" t="str">
        <f>IF(HLOOKUP($BT745,Prisudvikling!$CC$7:$KP$63,D$3)&gt;0,HLOOKUP($BT745,Prisudvikling!$CC$7:$KP$63,D$3),"")</f>
        <v/>
      </c>
      <c r="E745" s="105" t="str">
        <f>IF(HLOOKUP($BT745,Prisudvikling!$CC$7:$KP$63,E$3)&gt;0,HLOOKUP($BT745,Prisudvikling!$CC$7:$KP$63,E$3),"")</f>
        <v/>
      </c>
      <c r="F745" s="105" t="str">
        <f>IF(HLOOKUP($BT745,Prisudvikling!$CC$7:$KP$63,F$3)&gt;0,HLOOKUP($BT745,Prisudvikling!$CC$7:$KP$63,F$3),"")</f>
        <v/>
      </c>
      <c r="G745" s="105" t="str">
        <f>IF(HLOOKUP($BT745,Prisudvikling!$CC$7:$KP$63,G$3)&gt;0,HLOOKUP($BT745,Prisudvikling!$CC$7:$KP$63,G$3),"")</f>
        <v/>
      </c>
      <c r="H745" s="105" t="str">
        <f>IF(HLOOKUP($BT745,Prisudvikling!$CC$7:$KP$63,H$3)&gt;0,HLOOKUP($BT745,Prisudvikling!$CC$7:$KP$63,H$3),"")</f>
        <v/>
      </c>
      <c r="I745" s="105" t="str">
        <f>IF(HLOOKUP($BT745,Prisudvikling!$CC$7:$KP$63,I$3)&gt;0,HLOOKUP($BT745,Prisudvikling!$CC$7:$KP$63,I$3),"")</f>
        <v/>
      </c>
      <c r="J745" s="105" t="str">
        <f>IF(HLOOKUP($BT745,Prisudvikling!$CC$7:$KP$63,J$3)&gt;0,HLOOKUP($BT745,Prisudvikling!$CC$7:$KP$63,J$3),"")</f>
        <v/>
      </c>
      <c r="K745" s="105" t="str">
        <f>IF(HLOOKUP($BT745,Prisudvikling!$CC$7:$KP$63,K$3)&gt;0,HLOOKUP($BT745,Prisudvikling!$CC$7:$KP$63,K$3),"")</f>
        <v/>
      </c>
      <c r="L745" s="105" t="str">
        <f>IF(HLOOKUP($BT745,Prisudvikling!$CC$7:$KP$63,L$3)&gt;0,HLOOKUP($BT745,Prisudvikling!$CC$7:$KP$63,L$3),"")</f>
        <v/>
      </c>
      <c r="M745" s="105" t="str">
        <f>IF(HLOOKUP($BT745,Prisudvikling!$CC$7:$KP$63,M$3)&gt;0,HLOOKUP($BT745,Prisudvikling!$CC$7:$KP$63,M$3),"")</f>
        <v/>
      </c>
      <c r="N745" s="105" t="str">
        <f>IF(HLOOKUP($BT745,Prisudvikling!$CC$7:$KP$63,N$3)&gt;0,HLOOKUP($BT745,Prisudvikling!$CC$7:$KP$63,N$3),"")</f>
        <v/>
      </c>
      <c r="O745" s="105" t="str">
        <f>IF(HLOOKUP($BT745,Prisudvikling!$CC$7:$KP$63,O$3)&gt;0,HLOOKUP($BT745,Prisudvikling!$CC$7:$KP$63,O$3),"")</f>
        <v/>
      </c>
      <c r="P745" s="105" t="str">
        <f>IF(HLOOKUP($BT745,Prisudvikling!$CC$7:$KP$63,P$3)&gt;0,HLOOKUP($BT745,Prisudvikling!$CC$7:$KP$63,P$3),"")</f>
        <v/>
      </c>
      <c r="Q745" s="105" t="str">
        <f>IF(HLOOKUP($BT745,Prisudvikling!$CC$7:$KP$63,Q$3)&gt;0,HLOOKUP($BT745,Prisudvikling!$CC$7:$KP$63,Q$3),"")</f>
        <v/>
      </c>
      <c r="R745" s="105" t="str">
        <f>IF(HLOOKUP($BT745,Prisudvikling!$CC$7:$KP$63,R$3)&gt;0,HLOOKUP($BT745,Prisudvikling!$CC$7:$KP$63,R$3),"")</f>
        <v/>
      </c>
      <c r="S745" s="105" t="str">
        <f>IF(HLOOKUP($BT745,Prisudvikling!$CC$7:$KP$63,S$3)&gt;0,HLOOKUP($BT745,Prisudvikling!$CC$7:$KP$63,S$3),"")</f>
        <v/>
      </c>
      <c r="T745" s="105" t="str">
        <f>IF(HLOOKUP($BT745,Prisudvikling!$CC$7:$KP$63,T$3)&gt;0,HLOOKUP($BT745,Prisudvikling!$CC$7:$KP$63,T$3),"")</f>
        <v/>
      </c>
      <c r="U745" s="105" t="str">
        <f>IF(HLOOKUP($BT745,Prisudvikling!$CC$7:$KP$63,U$3)&gt;0,HLOOKUP($BT745,Prisudvikling!$CC$7:$KP$63,U$3),"")</f>
        <v/>
      </c>
      <c r="V745" s="105" t="str">
        <f>IF(HLOOKUP($BT745,Prisudvikling!$CC$7:$KP$63,V$3)&gt;0,HLOOKUP($BT745,Prisudvikling!$CC$7:$KP$63,V$3),"")</f>
        <v/>
      </c>
      <c r="W745" s="105" t="str">
        <f>IF(HLOOKUP($BT745,Prisudvikling!$CC$7:$KP$63,W$3)&gt;0,HLOOKUP($BT745,Prisudvikling!$CC$7:$KP$63,W$3),"")</f>
        <v/>
      </c>
      <c r="X745" s="32" t="str">
        <f>IF(HLOOKUP($BT745,Prisudvikling!$CC$7:$KP$63,X$3)&gt;0,HLOOKUP($BT745,Prisudvikling!$CC$7:$KP$63,X$3),"")</f>
        <v/>
      </c>
      <c r="Y745" s="32" t="str">
        <f>IF(HLOOKUP($BT745,Prisudvikling!$CC$7:$KP$63,Y$3)&gt;0,HLOOKUP($BT745,Prisudvikling!$CC$7:$KP$63,Y$3),"")</f>
        <v/>
      </c>
      <c r="Z745" s="32" t="str">
        <f>IF(HLOOKUP($BT745,Prisudvikling!$CC$7:$KP$63,Z$3)&gt;0,HLOOKUP($BT745,Prisudvikling!$CC$7:$KP$63,Z$3),"")</f>
        <v/>
      </c>
      <c r="AA745" s="32" t="str">
        <f>IF(HLOOKUP($BT745,Prisudvikling!$CC$7:$KP$63,AA$3)&gt;0,HLOOKUP($BT745,Prisudvikling!$CC$7:$KP$63,AA$3),"")</f>
        <v/>
      </c>
      <c r="AB745" s="32" t="str">
        <f>IF(HLOOKUP($BT745,Prisudvikling!$CC$7:$KP$63,AB$3)&gt;0,HLOOKUP($BT745,Prisudvikling!$CC$7:$KP$63,AB$3),"")</f>
        <v/>
      </c>
      <c r="AC745" s="32" t="str">
        <f>IF(HLOOKUP($BT745,Prisudvikling!$CC$7:$KP$63,AC$3)&gt;0,HLOOKUP($BT745,Prisudvikling!$CC$7:$KP$63,AC$3),"")</f>
        <v/>
      </c>
      <c r="AD745" s="32" t="str">
        <f>IF(HLOOKUP($BT745,Prisudvikling!$CC$7:$KP$63,AD$3)&gt;0,HLOOKUP($BT745,Prisudvikling!$CC$7:$KP$63,AD$3),"")</f>
        <v/>
      </c>
      <c r="AE745" s="32" t="str">
        <f>IF(HLOOKUP($BT745,Prisudvikling!$CC$7:$KP$63,AE$3)&gt;0,HLOOKUP($BT745,Prisudvikling!$CC$7:$KP$63,AE$3),"")</f>
        <v/>
      </c>
      <c r="AF745" s="32" t="str">
        <f>IF(HLOOKUP($BT745,Prisudvikling!$CC$7:$KP$63,AF$3)&gt;0,HLOOKUP($BT745,Prisudvikling!$CC$7:$KP$63,AF$3),"")</f>
        <v xml:space="preserve"> </v>
      </c>
      <c r="AG745" s="32" t="str">
        <f>IF(HLOOKUP($BT745,Prisudvikling!$CC$7:$KP$63,AG$3)&gt;0,HLOOKUP($BT745,Prisudvikling!$CC$7:$KP$63,AG$3),"")</f>
        <v xml:space="preserve"> </v>
      </c>
      <c r="AH745" s="32" t="str">
        <f>IF(HLOOKUP($BT745,Prisudvikling!$CC$7:$KP$63,AH$3)&gt;0,HLOOKUP($BT745,Prisudvikling!$CC$7:$KP$63,AH$3),"")</f>
        <v xml:space="preserve"> </v>
      </c>
      <c r="AI745" s="32" t="str">
        <f>IF(HLOOKUP($BT745,Prisudvikling!$CC$7:$KP$63,AI$3)&gt;0,HLOOKUP($BT745,Prisudvikling!$CC$7:$KP$63,AI$3),"")</f>
        <v xml:space="preserve"> </v>
      </c>
      <c r="AJ745" s="32" t="str">
        <f>IF(HLOOKUP($BT745,Prisudvikling!$CC$7:$KP$63,AJ$3)&gt;0,HLOOKUP($BT745,Prisudvikling!$CC$7:$KP$63,AJ$3),"")</f>
        <v xml:space="preserve"> </v>
      </c>
      <c r="AK745" s="32" t="str">
        <f>IF(HLOOKUP($BT745,Prisudvikling!$CC$7:$KP$63,AK$3)&gt;0,HLOOKUP($BT745,Prisudvikling!$CC$7:$KP$63,AK$3),"")</f>
        <v xml:space="preserve"> </v>
      </c>
      <c r="AL745" s="32" t="str">
        <f>IF(HLOOKUP($BT745,Prisudvikling!$CC$7:$KP$63,AL$3)&gt;0,HLOOKUP($BT745,Prisudvikling!$CC$7:$KP$63,AL$3),"")</f>
        <v/>
      </c>
      <c r="AM745" s="32" t="str">
        <f>IF(HLOOKUP($BT745,Prisudvikling!$CC$7:$KP$63,AM$3)&gt;0,HLOOKUP($BT745,Prisudvikling!$CC$7:$KP$63,AM$3),"")</f>
        <v/>
      </c>
      <c r="AN745" s="113" t="str">
        <f>IF(HLOOKUP($BT745,Prisudvikling!$CC$7:$KP$63,AN$3)&gt;0,HLOOKUP($BT745,Prisudvikling!$CC$7:$KP$63,AN$3),"")</f>
        <v/>
      </c>
      <c r="AO745" s="113" t="str">
        <f>IF(HLOOKUP($BT745,Prisudvikling!$CC$7:$KP$63,AO$3)&gt;0,HLOOKUP($BT745,Prisudvikling!$CC$7:$KP$63,AO$3),"")</f>
        <v xml:space="preserve"> </v>
      </c>
      <c r="AP745" s="113" t="str">
        <f>IF(HLOOKUP($BT745,Prisudvikling!$CC$7:$KP$63,AP$3)&gt;0,HLOOKUP($BT745,Prisudvikling!$CC$7:$KP$63,AP$3),"")</f>
        <v/>
      </c>
      <c r="AQ745" s="113" t="str">
        <f>IF(HLOOKUP($BT745,Prisudvikling!$CC$7:$KP$63,AQ$3)&gt;0,HLOOKUP($BT745,Prisudvikling!$CC$7:$KP$63,AQ$3),"")</f>
        <v/>
      </c>
      <c r="AR745" s="113" t="str">
        <f>IF(HLOOKUP($BT745,Prisudvikling!$CC$7:$KP$63,AR$3)&gt;0,HLOOKUP($BT745,Prisudvikling!$CC$7:$KP$63,AR$3),"")</f>
        <v xml:space="preserve"> </v>
      </c>
      <c r="AS745" s="113" t="str">
        <f>IF(HLOOKUP($BT745,Prisudvikling!$CC$7:$KP$63,AS$3)&gt;0,HLOOKUP($BT745,Prisudvikling!$CC$7:$KP$63,AS$3),"")</f>
        <v/>
      </c>
      <c r="AT745" s="113" t="str">
        <f>IF(HLOOKUP($BT745,Prisudvikling!$CC$7:$KP$63,AT$3)&gt;0,HLOOKUP($BT745,Prisudvikling!$CC$7:$KP$63,AT$3),"")</f>
        <v/>
      </c>
      <c r="AU745" s="113" t="str">
        <f>IF(HLOOKUP($BT745,Prisudvikling!$CC$7:$KP$63,AU$3)&gt;0,HLOOKUP($BT745,Prisudvikling!$CC$7:$KP$63,AU$3),"")</f>
        <v xml:space="preserve"> </v>
      </c>
      <c r="AV745" s="113" t="str">
        <f>IF(HLOOKUP($BT745,Prisudvikling!$CC$7:$KP$63,AV$3)&gt;0,HLOOKUP($BT745,Prisudvikling!$CC$7:$KP$63,AV$3),"")</f>
        <v/>
      </c>
      <c r="AW745" s="113" t="str">
        <f>IF(HLOOKUP($BT745,Prisudvikling!$CC$7:$KP$63,AW$3)&gt;0,HLOOKUP($BT745,Prisudvikling!$CC$7:$KP$63,AW$3),"")</f>
        <v/>
      </c>
      <c r="AX745" s="113" t="str">
        <f>IF(HLOOKUP($BT745,Prisudvikling!$CC$7:$KP$63,AX$3)&gt;0,HLOOKUP($BT745,Prisudvikling!$CC$7:$KP$63,AX$3),"")</f>
        <v xml:space="preserve"> </v>
      </c>
      <c r="BT745">
        <f t="shared" si="36"/>
        <v>422</v>
      </c>
    </row>
    <row r="746" spans="1:72" x14ac:dyDescent="0.2">
      <c r="A746" s="82">
        <f>IF(HLOOKUP($BT746,Prisudvikling!$CC$7:$KP$63,D$3)&gt;0,YEAR(C746),0)</f>
        <v>0</v>
      </c>
      <c r="B746" s="82">
        <f>IF(HLOOKUP($BT746,Prisudvikling!$CC$7:$KP$63,D$3)&gt;0,MONTH(C746),0)</f>
        <v>0</v>
      </c>
      <c r="C746" s="65" t="str">
        <f>IF(HLOOKUP($BT746,Prisudvikling!$CC$7:$KP$63,D$3)&gt;0,HLOOKUP($BT746,Prisudvikling!$CC$7:$KP$63,C$3),"")</f>
        <v/>
      </c>
      <c r="D746" s="105" t="str">
        <f>IF(HLOOKUP($BT746,Prisudvikling!$CC$7:$KP$63,D$3)&gt;0,HLOOKUP($BT746,Prisudvikling!$CC$7:$KP$63,D$3),"")</f>
        <v/>
      </c>
      <c r="E746" s="105" t="str">
        <f>IF(HLOOKUP($BT746,Prisudvikling!$CC$7:$KP$63,E$3)&gt;0,HLOOKUP($BT746,Prisudvikling!$CC$7:$KP$63,E$3),"")</f>
        <v/>
      </c>
      <c r="F746" s="105" t="str">
        <f>IF(HLOOKUP($BT746,Prisudvikling!$CC$7:$KP$63,F$3)&gt;0,HLOOKUP($BT746,Prisudvikling!$CC$7:$KP$63,F$3),"")</f>
        <v/>
      </c>
      <c r="G746" s="105" t="str">
        <f>IF(HLOOKUP($BT746,Prisudvikling!$CC$7:$KP$63,G$3)&gt;0,HLOOKUP($BT746,Prisudvikling!$CC$7:$KP$63,G$3),"")</f>
        <v/>
      </c>
      <c r="H746" s="105" t="str">
        <f>IF(HLOOKUP($BT746,Prisudvikling!$CC$7:$KP$63,H$3)&gt;0,HLOOKUP($BT746,Prisudvikling!$CC$7:$KP$63,H$3),"")</f>
        <v/>
      </c>
      <c r="I746" s="105" t="str">
        <f>IF(HLOOKUP($BT746,Prisudvikling!$CC$7:$KP$63,I$3)&gt;0,HLOOKUP($BT746,Prisudvikling!$CC$7:$KP$63,I$3),"")</f>
        <v/>
      </c>
      <c r="J746" s="105" t="str">
        <f>IF(HLOOKUP($BT746,Prisudvikling!$CC$7:$KP$63,J$3)&gt;0,HLOOKUP($BT746,Prisudvikling!$CC$7:$KP$63,J$3),"")</f>
        <v/>
      </c>
      <c r="K746" s="105" t="str">
        <f>IF(HLOOKUP($BT746,Prisudvikling!$CC$7:$KP$63,K$3)&gt;0,HLOOKUP($BT746,Prisudvikling!$CC$7:$KP$63,K$3),"")</f>
        <v/>
      </c>
      <c r="L746" s="105" t="str">
        <f>IF(HLOOKUP($BT746,Prisudvikling!$CC$7:$KP$63,L$3)&gt;0,HLOOKUP($BT746,Prisudvikling!$CC$7:$KP$63,L$3),"")</f>
        <v/>
      </c>
      <c r="M746" s="105" t="str">
        <f>IF(HLOOKUP($BT746,Prisudvikling!$CC$7:$KP$63,M$3)&gt;0,HLOOKUP($BT746,Prisudvikling!$CC$7:$KP$63,M$3),"")</f>
        <v/>
      </c>
      <c r="N746" s="105" t="str">
        <f>IF(HLOOKUP($BT746,Prisudvikling!$CC$7:$KP$63,N$3)&gt;0,HLOOKUP($BT746,Prisudvikling!$CC$7:$KP$63,N$3),"")</f>
        <v/>
      </c>
      <c r="O746" s="105" t="str">
        <f>IF(HLOOKUP($BT746,Prisudvikling!$CC$7:$KP$63,O$3)&gt;0,HLOOKUP($BT746,Prisudvikling!$CC$7:$KP$63,O$3),"")</f>
        <v/>
      </c>
      <c r="P746" s="105" t="str">
        <f>IF(HLOOKUP($BT746,Prisudvikling!$CC$7:$KP$63,P$3)&gt;0,HLOOKUP($BT746,Prisudvikling!$CC$7:$KP$63,P$3),"")</f>
        <v/>
      </c>
      <c r="Q746" s="105" t="str">
        <f>IF(HLOOKUP($BT746,Prisudvikling!$CC$7:$KP$63,Q$3)&gt;0,HLOOKUP($BT746,Prisudvikling!$CC$7:$KP$63,Q$3),"")</f>
        <v/>
      </c>
      <c r="R746" s="105" t="str">
        <f>IF(HLOOKUP($BT746,Prisudvikling!$CC$7:$KP$63,R$3)&gt;0,HLOOKUP($BT746,Prisudvikling!$CC$7:$KP$63,R$3),"")</f>
        <v/>
      </c>
      <c r="S746" s="105" t="str">
        <f>IF(HLOOKUP($BT746,Prisudvikling!$CC$7:$KP$63,S$3)&gt;0,HLOOKUP($BT746,Prisudvikling!$CC$7:$KP$63,S$3),"")</f>
        <v/>
      </c>
      <c r="T746" s="105" t="str">
        <f>IF(HLOOKUP($BT746,Prisudvikling!$CC$7:$KP$63,T$3)&gt;0,HLOOKUP($BT746,Prisudvikling!$CC$7:$KP$63,T$3),"")</f>
        <v/>
      </c>
      <c r="U746" s="105" t="str">
        <f>IF(HLOOKUP($BT746,Prisudvikling!$CC$7:$KP$63,U$3)&gt;0,HLOOKUP($BT746,Prisudvikling!$CC$7:$KP$63,U$3),"")</f>
        <v/>
      </c>
      <c r="V746" s="105" t="str">
        <f>IF(HLOOKUP($BT746,Prisudvikling!$CC$7:$KP$63,V$3)&gt;0,HLOOKUP($BT746,Prisudvikling!$CC$7:$KP$63,V$3),"")</f>
        <v/>
      </c>
      <c r="W746" s="105" t="str">
        <f>IF(HLOOKUP($BT746,Prisudvikling!$CC$7:$KP$63,W$3)&gt;0,HLOOKUP($BT746,Prisudvikling!$CC$7:$KP$63,W$3),"")</f>
        <v/>
      </c>
      <c r="X746" s="32" t="str">
        <f>IF(HLOOKUP($BT746,Prisudvikling!$CC$7:$KP$63,X$3)&gt;0,HLOOKUP($BT746,Prisudvikling!$CC$7:$KP$63,X$3),"")</f>
        <v/>
      </c>
      <c r="Y746" s="32" t="str">
        <f>IF(HLOOKUP($BT746,Prisudvikling!$CC$7:$KP$63,Y$3)&gt;0,HLOOKUP($BT746,Prisudvikling!$CC$7:$KP$63,Y$3),"")</f>
        <v/>
      </c>
      <c r="Z746" s="32" t="str">
        <f>IF(HLOOKUP($BT746,Prisudvikling!$CC$7:$KP$63,Z$3)&gt;0,HLOOKUP($BT746,Prisudvikling!$CC$7:$KP$63,Z$3),"")</f>
        <v/>
      </c>
      <c r="AA746" s="32" t="str">
        <f>IF(HLOOKUP($BT746,Prisudvikling!$CC$7:$KP$63,AA$3)&gt;0,HLOOKUP($BT746,Prisudvikling!$CC$7:$KP$63,AA$3),"")</f>
        <v/>
      </c>
      <c r="AB746" s="32" t="str">
        <f>IF(HLOOKUP($BT746,Prisudvikling!$CC$7:$KP$63,AB$3)&gt;0,HLOOKUP($BT746,Prisudvikling!$CC$7:$KP$63,AB$3),"")</f>
        <v/>
      </c>
      <c r="AC746" s="32" t="str">
        <f>IF(HLOOKUP($BT746,Prisudvikling!$CC$7:$KP$63,AC$3)&gt;0,HLOOKUP($BT746,Prisudvikling!$CC$7:$KP$63,AC$3),"")</f>
        <v/>
      </c>
      <c r="AD746" s="32" t="str">
        <f>IF(HLOOKUP($BT746,Prisudvikling!$CC$7:$KP$63,AD$3)&gt;0,HLOOKUP($BT746,Prisudvikling!$CC$7:$KP$63,AD$3),"")</f>
        <v/>
      </c>
      <c r="AE746" s="32" t="str">
        <f>IF(HLOOKUP($BT746,Prisudvikling!$CC$7:$KP$63,AE$3)&gt;0,HLOOKUP($BT746,Prisudvikling!$CC$7:$KP$63,AE$3),"")</f>
        <v/>
      </c>
      <c r="AF746" s="32" t="str">
        <f>IF(HLOOKUP($BT746,Prisudvikling!$CC$7:$KP$63,AF$3)&gt;0,HLOOKUP($BT746,Prisudvikling!$CC$7:$KP$63,AF$3),"")</f>
        <v xml:space="preserve"> </v>
      </c>
      <c r="AG746" s="32" t="str">
        <f>IF(HLOOKUP($BT746,Prisudvikling!$CC$7:$KP$63,AG$3)&gt;0,HLOOKUP($BT746,Prisudvikling!$CC$7:$KP$63,AG$3),"")</f>
        <v xml:space="preserve"> </v>
      </c>
      <c r="AH746" s="32" t="str">
        <f>IF(HLOOKUP($BT746,Prisudvikling!$CC$7:$KP$63,AH$3)&gt;0,HLOOKUP($BT746,Prisudvikling!$CC$7:$KP$63,AH$3),"")</f>
        <v xml:space="preserve"> </v>
      </c>
      <c r="AI746" s="32" t="str">
        <f>IF(HLOOKUP($BT746,Prisudvikling!$CC$7:$KP$63,AI$3)&gt;0,HLOOKUP($BT746,Prisudvikling!$CC$7:$KP$63,AI$3),"")</f>
        <v xml:space="preserve"> </v>
      </c>
      <c r="AJ746" s="32" t="str">
        <f>IF(HLOOKUP($BT746,Prisudvikling!$CC$7:$KP$63,AJ$3)&gt;0,HLOOKUP($BT746,Prisudvikling!$CC$7:$KP$63,AJ$3),"")</f>
        <v xml:space="preserve"> </v>
      </c>
      <c r="AK746" s="32" t="str">
        <f>IF(HLOOKUP($BT746,Prisudvikling!$CC$7:$KP$63,AK$3)&gt;0,HLOOKUP($BT746,Prisudvikling!$CC$7:$KP$63,AK$3),"")</f>
        <v xml:space="preserve"> </v>
      </c>
      <c r="AL746" s="32" t="str">
        <f>IF(HLOOKUP($BT746,Prisudvikling!$CC$7:$KP$63,AL$3)&gt;0,HLOOKUP($BT746,Prisudvikling!$CC$7:$KP$63,AL$3),"")</f>
        <v/>
      </c>
      <c r="AM746" s="32" t="str">
        <f>IF(HLOOKUP($BT746,Prisudvikling!$CC$7:$KP$63,AM$3)&gt;0,HLOOKUP($BT746,Prisudvikling!$CC$7:$KP$63,AM$3),"")</f>
        <v/>
      </c>
      <c r="AN746" s="113" t="str">
        <f>IF(HLOOKUP($BT746,Prisudvikling!$CC$7:$KP$63,AN$3)&gt;0,HLOOKUP($BT746,Prisudvikling!$CC$7:$KP$63,AN$3),"")</f>
        <v/>
      </c>
      <c r="AO746" s="113" t="str">
        <f>IF(HLOOKUP($BT746,Prisudvikling!$CC$7:$KP$63,AO$3)&gt;0,HLOOKUP($BT746,Prisudvikling!$CC$7:$KP$63,AO$3),"")</f>
        <v xml:space="preserve"> </v>
      </c>
      <c r="AP746" s="113" t="str">
        <f>IF(HLOOKUP($BT746,Prisudvikling!$CC$7:$KP$63,AP$3)&gt;0,HLOOKUP($BT746,Prisudvikling!$CC$7:$KP$63,AP$3),"")</f>
        <v/>
      </c>
      <c r="AQ746" s="113" t="str">
        <f>IF(HLOOKUP($BT746,Prisudvikling!$CC$7:$KP$63,AQ$3)&gt;0,HLOOKUP($BT746,Prisudvikling!$CC$7:$KP$63,AQ$3),"")</f>
        <v/>
      </c>
      <c r="AR746" s="113" t="str">
        <f>IF(HLOOKUP($BT746,Prisudvikling!$CC$7:$KP$63,AR$3)&gt;0,HLOOKUP($BT746,Prisudvikling!$CC$7:$KP$63,AR$3),"")</f>
        <v xml:space="preserve"> </v>
      </c>
      <c r="AS746" s="113" t="str">
        <f>IF(HLOOKUP($BT746,Prisudvikling!$CC$7:$KP$63,AS$3)&gt;0,HLOOKUP($BT746,Prisudvikling!$CC$7:$KP$63,AS$3),"")</f>
        <v/>
      </c>
      <c r="AT746" s="113" t="str">
        <f>IF(HLOOKUP($BT746,Prisudvikling!$CC$7:$KP$63,AT$3)&gt;0,HLOOKUP($BT746,Prisudvikling!$CC$7:$KP$63,AT$3),"")</f>
        <v/>
      </c>
      <c r="AU746" s="113" t="str">
        <f>IF(HLOOKUP($BT746,Prisudvikling!$CC$7:$KP$63,AU$3)&gt;0,HLOOKUP($BT746,Prisudvikling!$CC$7:$KP$63,AU$3),"")</f>
        <v xml:space="preserve"> </v>
      </c>
      <c r="AV746" s="113" t="str">
        <f>IF(HLOOKUP($BT746,Prisudvikling!$CC$7:$KP$63,AV$3)&gt;0,HLOOKUP($BT746,Prisudvikling!$CC$7:$KP$63,AV$3),"")</f>
        <v/>
      </c>
      <c r="AW746" s="113" t="str">
        <f>IF(HLOOKUP($BT746,Prisudvikling!$CC$7:$KP$63,AW$3)&gt;0,HLOOKUP($BT746,Prisudvikling!$CC$7:$KP$63,AW$3),"")</f>
        <v/>
      </c>
      <c r="AX746" s="113" t="str">
        <f>IF(HLOOKUP($BT746,Prisudvikling!$CC$7:$KP$63,AX$3)&gt;0,HLOOKUP($BT746,Prisudvikling!$CC$7:$KP$63,AX$3),"")</f>
        <v xml:space="preserve"> </v>
      </c>
      <c r="BT746">
        <f t="shared" si="36"/>
        <v>423</v>
      </c>
    </row>
    <row r="747" spans="1:72" x14ac:dyDescent="0.2">
      <c r="A747" s="82">
        <f>IF(HLOOKUP($BT747,Prisudvikling!$CC$7:$KP$63,D$3)&gt;0,YEAR(C747),0)</f>
        <v>0</v>
      </c>
      <c r="B747" s="82">
        <f>IF(HLOOKUP($BT747,Prisudvikling!$CC$7:$KP$63,D$3)&gt;0,MONTH(C747),0)</f>
        <v>0</v>
      </c>
      <c r="C747" s="65" t="str">
        <f>IF(HLOOKUP($BT747,Prisudvikling!$CC$7:$KP$63,D$3)&gt;0,HLOOKUP($BT747,Prisudvikling!$CC$7:$KP$63,C$3),"")</f>
        <v/>
      </c>
      <c r="D747" s="105" t="str">
        <f>IF(HLOOKUP($BT747,Prisudvikling!$CC$7:$KP$63,D$3)&gt;0,HLOOKUP($BT747,Prisudvikling!$CC$7:$KP$63,D$3),"")</f>
        <v/>
      </c>
      <c r="E747" s="105" t="str">
        <f>IF(HLOOKUP($BT747,Prisudvikling!$CC$7:$KP$63,E$3)&gt;0,HLOOKUP($BT747,Prisudvikling!$CC$7:$KP$63,E$3),"")</f>
        <v/>
      </c>
      <c r="F747" s="105" t="str">
        <f>IF(HLOOKUP($BT747,Prisudvikling!$CC$7:$KP$63,F$3)&gt;0,HLOOKUP($BT747,Prisudvikling!$CC$7:$KP$63,F$3),"")</f>
        <v/>
      </c>
      <c r="G747" s="105" t="str">
        <f>IF(HLOOKUP($BT747,Prisudvikling!$CC$7:$KP$63,G$3)&gt;0,HLOOKUP($BT747,Prisudvikling!$CC$7:$KP$63,G$3),"")</f>
        <v/>
      </c>
      <c r="H747" s="105" t="str">
        <f>IF(HLOOKUP($BT747,Prisudvikling!$CC$7:$KP$63,H$3)&gt;0,HLOOKUP($BT747,Prisudvikling!$CC$7:$KP$63,H$3),"")</f>
        <v/>
      </c>
      <c r="I747" s="105" t="str">
        <f>IF(HLOOKUP($BT747,Prisudvikling!$CC$7:$KP$63,I$3)&gt;0,HLOOKUP($BT747,Prisudvikling!$CC$7:$KP$63,I$3),"")</f>
        <v/>
      </c>
      <c r="J747" s="105" t="str">
        <f>IF(HLOOKUP($BT747,Prisudvikling!$CC$7:$KP$63,J$3)&gt;0,HLOOKUP($BT747,Prisudvikling!$CC$7:$KP$63,J$3),"")</f>
        <v/>
      </c>
      <c r="K747" s="105" t="str">
        <f>IF(HLOOKUP($BT747,Prisudvikling!$CC$7:$KP$63,K$3)&gt;0,HLOOKUP($BT747,Prisudvikling!$CC$7:$KP$63,K$3),"")</f>
        <v/>
      </c>
      <c r="L747" s="105" t="str">
        <f>IF(HLOOKUP($BT747,Prisudvikling!$CC$7:$KP$63,L$3)&gt;0,HLOOKUP($BT747,Prisudvikling!$CC$7:$KP$63,L$3),"")</f>
        <v/>
      </c>
      <c r="M747" s="105" t="str">
        <f>IF(HLOOKUP($BT747,Prisudvikling!$CC$7:$KP$63,M$3)&gt;0,HLOOKUP($BT747,Prisudvikling!$CC$7:$KP$63,M$3),"")</f>
        <v/>
      </c>
      <c r="N747" s="105" t="str">
        <f>IF(HLOOKUP($BT747,Prisudvikling!$CC$7:$KP$63,N$3)&gt;0,HLOOKUP($BT747,Prisudvikling!$CC$7:$KP$63,N$3),"")</f>
        <v/>
      </c>
      <c r="O747" s="105" t="str">
        <f>IF(HLOOKUP($BT747,Prisudvikling!$CC$7:$KP$63,O$3)&gt;0,HLOOKUP($BT747,Prisudvikling!$CC$7:$KP$63,O$3),"")</f>
        <v/>
      </c>
      <c r="P747" s="105" t="str">
        <f>IF(HLOOKUP($BT747,Prisudvikling!$CC$7:$KP$63,P$3)&gt;0,HLOOKUP($BT747,Prisudvikling!$CC$7:$KP$63,P$3),"")</f>
        <v/>
      </c>
      <c r="Q747" s="105" t="str">
        <f>IF(HLOOKUP($BT747,Prisudvikling!$CC$7:$KP$63,Q$3)&gt;0,HLOOKUP($BT747,Prisudvikling!$CC$7:$KP$63,Q$3),"")</f>
        <v/>
      </c>
      <c r="R747" s="105" t="str">
        <f>IF(HLOOKUP($BT747,Prisudvikling!$CC$7:$KP$63,R$3)&gt;0,HLOOKUP($BT747,Prisudvikling!$CC$7:$KP$63,R$3),"")</f>
        <v/>
      </c>
      <c r="S747" s="105" t="str">
        <f>IF(HLOOKUP($BT747,Prisudvikling!$CC$7:$KP$63,S$3)&gt;0,HLOOKUP($BT747,Prisudvikling!$CC$7:$KP$63,S$3),"")</f>
        <v/>
      </c>
      <c r="T747" s="105" t="str">
        <f>IF(HLOOKUP($BT747,Prisudvikling!$CC$7:$KP$63,T$3)&gt;0,HLOOKUP($BT747,Prisudvikling!$CC$7:$KP$63,T$3),"")</f>
        <v/>
      </c>
      <c r="U747" s="105" t="str">
        <f>IF(HLOOKUP($BT747,Prisudvikling!$CC$7:$KP$63,U$3)&gt;0,HLOOKUP($BT747,Prisudvikling!$CC$7:$KP$63,U$3),"")</f>
        <v/>
      </c>
      <c r="V747" s="105" t="str">
        <f>IF(HLOOKUP($BT747,Prisudvikling!$CC$7:$KP$63,V$3)&gt;0,HLOOKUP($BT747,Prisudvikling!$CC$7:$KP$63,V$3),"")</f>
        <v/>
      </c>
      <c r="W747" s="105" t="str">
        <f>IF(HLOOKUP($BT747,Prisudvikling!$CC$7:$KP$63,W$3)&gt;0,HLOOKUP($BT747,Prisudvikling!$CC$7:$KP$63,W$3),"")</f>
        <v/>
      </c>
      <c r="X747" s="32" t="str">
        <f>IF(HLOOKUP($BT747,Prisudvikling!$CC$7:$KP$63,X$3)&gt;0,HLOOKUP($BT747,Prisudvikling!$CC$7:$KP$63,X$3),"")</f>
        <v/>
      </c>
      <c r="Y747" s="32" t="str">
        <f>IF(HLOOKUP($BT747,Prisudvikling!$CC$7:$KP$63,Y$3)&gt;0,HLOOKUP($BT747,Prisudvikling!$CC$7:$KP$63,Y$3),"")</f>
        <v/>
      </c>
      <c r="Z747" s="32" t="str">
        <f>IF(HLOOKUP($BT747,Prisudvikling!$CC$7:$KP$63,Z$3)&gt;0,HLOOKUP($BT747,Prisudvikling!$CC$7:$KP$63,Z$3),"")</f>
        <v/>
      </c>
      <c r="AA747" s="32" t="str">
        <f>IF(HLOOKUP($BT747,Prisudvikling!$CC$7:$KP$63,AA$3)&gt;0,HLOOKUP($BT747,Prisudvikling!$CC$7:$KP$63,AA$3),"")</f>
        <v/>
      </c>
      <c r="AB747" s="32" t="str">
        <f>IF(HLOOKUP($BT747,Prisudvikling!$CC$7:$KP$63,AB$3)&gt;0,HLOOKUP($BT747,Prisudvikling!$CC$7:$KP$63,AB$3),"")</f>
        <v/>
      </c>
      <c r="AC747" s="32" t="str">
        <f>IF(HLOOKUP($BT747,Prisudvikling!$CC$7:$KP$63,AC$3)&gt;0,HLOOKUP($BT747,Prisudvikling!$CC$7:$KP$63,AC$3),"")</f>
        <v/>
      </c>
      <c r="AD747" s="32" t="str">
        <f>IF(HLOOKUP($BT747,Prisudvikling!$CC$7:$KP$63,AD$3)&gt;0,HLOOKUP($BT747,Prisudvikling!$CC$7:$KP$63,AD$3),"")</f>
        <v/>
      </c>
      <c r="AE747" s="32" t="str">
        <f>IF(HLOOKUP($BT747,Prisudvikling!$CC$7:$KP$63,AE$3)&gt;0,HLOOKUP($BT747,Prisudvikling!$CC$7:$KP$63,AE$3),"")</f>
        <v/>
      </c>
      <c r="AF747" s="32" t="str">
        <f>IF(HLOOKUP($BT747,Prisudvikling!$CC$7:$KP$63,AF$3)&gt;0,HLOOKUP($BT747,Prisudvikling!$CC$7:$KP$63,AF$3),"")</f>
        <v xml:space="preserve"> </v>
      </c>
      <c r="AG747" s="32" t="str">
        <f>IF(HLOOKUP($BT747,Prisudvikling!$CC$7:$KP$63,AG$3)&gt;0,HLOOKUP($BT747,Prisudvikling!$CC$7:$KP$63,AG$3),"")</f>
        <v xml:space="preserve"> </v>
      </c>
      <c r="AH747" s="32" t="str">
        <f>IF(HLOOKUP($BT747,Prisudvikling!$CC$7:$KP$63,AH$3)&gt;0,HLOOKUP($BT747,Prisudvikling!$CC$7:$KP$63,AH$3),"")</f>
        <v xml:space="preserve"> </v>
      </c>
      <c r="AI747" s="32" t="str">
        <f>IF(HLOOKUP($BT747,Prisudvikling!$CC$7:$KP$63,AI$3)&gt;0,HLOOKUP($BT747,Prisudvikling!$CC$7:$KP$63,AI$3),"")</f>
        <v xml:space="preserve"> </v>
      </c>
      <c r="AJ747" s="32" t="str">
        <f>IF(HLOOKUP($BT747,Prisudvikling!$CC$7:$KP$63,AJ$3)&gt;0,HLOOKUP($BT747,Prisudvikling!$CC$7:$KP$63,AJ$3),"")</f>
        <v xml:space="preserve"> </v>
      </c>
      <c r="AK747" s="32" t="str">
        <f>IF(HLOOKUP($BT747,Prisudvikling!$CC$7:$KP$63,AK$3)&gt;0,HLOOKUP($BT747,Prisudvikling!$CC$7:$KP$63,AK$3),"")</f>
        <v xml:space="preserve"> </v>
      </c>
      <c r="AL747" s="32" t="str">
        <f>IF(HLOOKUP($BT747,Prisudvikling!$CC$7:$KP$63,AL$3)&gt;0,HLOOKUP($BT747,Prisudvikling!$CC$7:$KP$63,AL$3),"")</f>
        <v/>
      </c>
      <c r="AM747" s="32" t="str">
        <f>IF(HLOOKUP($BT747,Prisudvikling!$CC$7:$KP$63,AM$3)&gt;0,HLOOKUP($BT747,Prisudvikling!$CC$7:$KP$63,AM$3),"")</f>
        <v/>
      </c>
      <c r="AN747" s="113" t="str">
        <f>IF(HLOOKUP($BT747,Prisudvikling!$CC$7:$KP$63,AN$3)&gt;0,HLOOKUP($BT747,Prisudvikling!$CC$7:$KP$63,AN$3),"")</f>
        <v/>
      </c>
      <c r="AO747" s="113" t="str">
        <f>IF(HLOOKUP($BT747,Prisudvikling!$CC$7:$KP$63,AO$3)&gt;0,HLOOKUP($BT747,Prisudvikling!$CC$7:$KP$63,AO$3),"")</f>
        <v xml:space="preserve"> </v>
      </c>
      <c r="AP747" s="113" t="str">
        <f>IF(HLOOKUP($BT747,Prisudvikling!$CC$7:$KP$63,AP$3)&gt;0,HLOOKUP($BT747,Prisudvikling!$CC$7:$KP$63,AP$3),"")</f>
        <v/>
      </c>
      <c r="AQ747" s="113" t="str">
        <f>IF(HLOOKUP($BT747,Prisudvikling!$CC$7:$KP$63,AQ$3)&gt;0,HLOOKUP($BT747,Prisudvikling!$CC$7:$KP$63,AQ$3),"")</f>
        <v/>
      </c>
      <c r="AR747" s="113" t="str">
        <f>IF(HLOOKUP($BT747,Prisudvikling!$CC$7:$KP$63,AR$3)&gt;0,HLOOKUP($BT747,Prisudvikling!$CC$7:$KP$63,AR$3),"")</f>
        <v xml:space="preserve"> </v>
      </c>
      <c r="AS747" s="113" t="str">
        <f>IF(HLOOKUP($BT747,Prisudvikling!$CC$7:$KP$63,AS$3)&gt;0,HLOOKUP($BT747,Prisudvikling!$CC$7:$KP$63,AS$3),"")</f>
        <v/>
      </c>
      <c r="AT747" s="113" t="str">
        <f>IF(HLOOKUP($BT747,Prisudvikling!$CC$7:$KP$63,AT$3)&gt;0,HLOOKUP($BT747,Prisudvikling!$CC$7:$KP$63,AT$3),"")</f>
        <v/>
      </c>
      <c r="AU747" s="113" t="str">
        <f>IF(HLOOKUP($BT747,Prisudvikling!$CC$7:$KP$63,AU$3)&gt;0,HLOOKUP($BT747,Prisudvikling!$CC$7:$KP$63,AU$3),"")</f>
        <v xml:space="preserve"> </v>
      </c>
      <c r="AV747" s="113" t="str">
        <f>IF(HLOOKUP($BT747,Prisudvikling!$CC$7:$KP$63,AV$3)&gt;0,HLOOKUP($BT747,Prisudvikling!$CC$7:$KP$63,AV$3),"")</f>
        <v/>
      </c>
      <c r="AW747" s="113" t="str">
        <f>IF(HLOOKUP($BT747,Prisudvikling!$CC$7:$KP$63,AW$3)&gt;0,HLOOKUP($BT747,Prisudvikling!$CC$7:$KP$63,AW$3),"")</f>
        <v/>
      </c>
      <c r="AX747" s="113" t="str">
        <f>IF(HLOOKUP($BT747,Prisudvikling!$CC$7:$KP$63,AX$3)&gt;0,HLOOKUP($BT747,Prisudvikling!$CC$7:$KP$63,AX$3),"")</f>
        <v xml:space="preserve"> </v>
      </c>
      <c r="BT747">
        <f t="shared" si="36"/>
        <v>424</v>
      </c>
    </row>
    <row r="748" spans="1:72" x14ac:dyDescent="0.2">
      <c r="A748" s="82">
        <f>IF(HLOOKUP($BT748,Prisudvikling!$CC$7:$KP$63,D$3)&gt;0,YEAR(C748),0)</f>
        <v>0</v>
      </c>
      <c r="B748" s="82">
        <f>IF(HLOOKUP($BT748,Prisudvikling!$CC$7:$KP$63,D$3)&gt;0,MONTH(C748),0)</f>
        <v>0</v>
      </c>
      <c r="C748" s="65" t="str">
        <f>IF(HLOOKUP($BT748,Prisudvikling!$CC$7:$KP$63,D$3)&gt;0,HLOOKUP($BT748,Prisudvikling!$CC$7:$KP$63,C$3),"")</f>
        <v/>
      </c>
      <c r="D748" s="105" t="str">
        <f>IF(HLOOKUP($BT748,Prisudvikling!$CC$7:$KP$63,D$3)&gt;0,HLOOKUP($BT748,Prisudvikling!$CC$7:$KP$63,D$3),"")</f>
        <v/>
      </c>
      <c r="E748" s="105" t="str">
        <f>IF(HLOOKUP($BT748,Prisudvikling!$CC$7:$KP$63,E$3)&gt;0,HLOOKUP($BT748,Prisudvikling!$CC$7:$KP$63,E$3),"")</f>
        <v/>
      </c>
      <c r="F748" s="105" t="str">
        <f>IF(HLOOKUP($BT748,Prisudvikling!$CC$7:$KP$63,F$3)&gt;0,HLOOKUP($BT748,Prisudvikling!$CC$7:$KP$63,F$3),"")</f>
        <v/>
      </c>
      <c r="G748" s="105" t="str">
        <f>IF(HLOOKUP($BT748,Prisudvikling!$CC$7:$KP$63,G$3)&gt;0,HLOOKUP($BT748,Prisudvikling!$CC$7:$KP$63,G$3),"")</f>
        <v/>
      </c>
      <c r="H748" s="105" t="str">
        <f>IF(HLOOKUP($BT748,Prisudvikling!$CC$7:$KP$63,H$3)&gt;0,HLOOKUP($BT748,Prisudvikling!$CC$7:$KP$63,H$3),"")</f>
        <v/>
      </c>
      <c r="I748" s="105" t="str">
        <f>IF(HLOOKUP($BT748,Prisudvikling!$CC$7:$KP$63,I$3)&gt;0,HLOOKUP($BT748,Prisudvikling!$CC$7:$KP$63,I$3),"")</f>
        <v/>
      </c>
      <c r="J748" s="105" t="str">
        <f>IF(HLOOKUP($BT748,Prisudvikling!$CC$7:$KP$63,J$3)&gt;0,HLOOKUP($BT748,Prisudvikling!$CC$7:$KP$63,J$3),"")</f>
        <v/>
      </c>
      <c r="K748" s="105" t="str">
        <f>IF(HLOOKUP($BT748,Prisudvikling!$CC$7:$KP$63,K$3)&gt;0,HLOOKUP($BT748,Prisudvikling!$CC$7:$KP$63,K$3),"")</f>
        <v/>
      </c>
      <c r="L748" s="105" t="str">
        <f>IF(HLOOKUP($BT748,Prisudvikling!$CC$7:$KP$63,L$3)&gt;0,HLOOKUP($BT748,Prisudvikling!$CC$7:$KP$63,L$3),"")</f>
        <v/>
      </c>
      <c r="M748" s="105" t="str">
        <f>IF(HLOOKUP($BT748,Prisudvikling!$CC$7:$KP$63,M$3)&gt;0,HLOOKUP($BT748,Prisudvikling!$CC$7:$KP$63,M$3),"")</f>
        <v/>
      </c>
      <c r="N748" s="105" t="str">
        <f>IF(HLOOKUP($BT748,Prisudvikling!$CC$7:$KP$63,N$3)&gt;0,HLOOKUP($BT748,Prisudvikling!$CC$7:$KP$63,N$3),"")</f>
        <v/>
      </c>
      <c r="O748" s="105" t="str">
        <f>IF(HLOOKUP($BT748,Prisudvikling!$CC$7:$KP$63,O$3)&gt;0,HLOOKUP($BT748,Prisudvikling!$CC$7:$KP$63,O$3),"")</f>
        <v/>
      </c>
      <c r="P748" s="105" t="str">
        <f>IF(HLOOKUP($BT748,Prisudvikling!$CC$7:$KP$63,P$3)&gt;0,HLOOKUP($BT748,Prisudvikling!$CC$7:$KP$63,P$3),"")</f>
        <v/>
      </c>
      <c r="Q748" s="105" t="str">
        <f>IF(HLOOKUP($BT748,Prisudvikling!$CC$7:$KP$63,Q$3)&gt;0,HLOOKUP($BT748,Prisudvikling!$CC$7:$KP$63,Q$3),"")</f>
        <v/>
      </c>
      <c r="R748" s="105" t="str">
        <f>IF(HLOOKUP($BT748,Prisudvikling!$CC$7:$KP$63,R$3)&gt;0,HLOOKUP($BT748,Prisudvikling!$CC$7:$KP$63,R$3),"")</f>
        <v/>
      </c>
      <c r="S748" s="105" t="str">
        <f>IF(HLOOKUP($BT748,Prisudvikling!$CC$7:$KP$63,S$3)&gt;0,HLOOKUP($BT748,Prisudvikling!$CC$7:$KP$63,S$3),"")</f>
        <v/>
      </c>
      <c r="T748" s="105" t="str">
        <f>IF(HLOOKUP($BT748,Prisudvikling!$CC$7:$KP$63,T$3)&gt;0,HLOOKUP($BT748,Prisudvikling!$CC$7:$KP$63,T$3),"")</f>
        <v/>
      </c>
      <c r="U748" s="105" t="str">
        <f>IF(HLOOKUP($BT748,Prisudvikling!$CC$7:$KP$63,U$3)&gt;0,HLOOKUP($BT748,Prisudvikling!$CC$7:$KP$63,U$3),"")</f>
        <v/>
      </c>
      <c r="V748" s="105" t="str">
        <f>IF(HLOOKUP($BT748,Prisudvikling!$CC$7:$KP$63,V$3)&gt;0,HLOOKUP($BT748,Prisudvikling!$CC$7:$KP$63,V$3),"")</f>
        <v/>
      </c>
      <c r="W748" s="105" t="str">
        <f>IF(HLOOKUP($BT748,Prisudvikling!$CC$7:$KP$63,W$3)&gt;0,HLOOKUP($BT748,Prisudvikling!$CC$7:$KP$63,W$3),"")</f>
        <v/>
      </c>
      <c r="X748" s="32" t="str">
        <f>IF(HLOOKUP($BT748,Prisudvikling!$CC$7:$KP$63,X$3)&gt;0,HLOOKUP($BT748,Prisudvikling!$CC$7:$KP$63,X$3),"")</f>
        <v/>
      </c>
      <c r="Y748" s="32" t="str">
        <f>IF(HLOOKUP($BT748,Prisudvikling!$CC$7:$KP$63,Y$3)&gt;0,HLOOKUP($BT748,Prisudvikling!$CC$7:$KP$63,Y$3),"")</f>
        <v/>
      </c>
      <c r="Z748" s="32" t="str">
        <f>IF(HLOOKUP($BT748,Prisudvikling!$CC$7:$KP$63,Z$3)&gt;0,HLOOKUP($BT748,Prisudvikling!$CC$7:$KP$63,Z$3),"")</f>
        <v/>
      </c>
      <c r="AA748" s="32" t="str">
        <f>IF(HLOOKUP($BT748,Prisudvikling!$CC$7:$KP$63,AA$3)&gt;0,HLOOKUP($BT748,Prisudvikling!$CC$7:$KP$63,AA$3),"")</f>
        <v/>
      </c>
      <c r="AB748" s="32" t="str">
        <f>IF(HLOOKUP($BT748,Prisudvikling!$CC$7:$KP$63,AB$3)&gt;0,HLOOKUP($BT748,Prisudvikling!$CC$7:$KP$63,AB$3),"")</f>
        <v/>
      </c>
      <c r="AC748" s="32" t="str">
        <f>IF(HLOOKUP($BT748,Prisudvikling!$CC$7:$KP$63,AC$3)&gt;0,HLOOKUP($BT748,Prisudvikling!$CC$7:$KP$63,AC$3),"")</f>
        <v/>
      </c>
      <c r="AD748" s="32" t="str">
        <f>IF(HLOOKUP($BT748,Prisudvikling!$CC$7:$KP$63,AD$3)&gt;0,HLOOKUP($BT748,Prisudvikling!$CC$7:$KP$63,AD$3),"")</f>
        <v/>
      </c>
      <c r="AE748" s="32" t="str">
        <f>IF(HLOOKUP($BT748,Prisudvikling!$CC$7:$KP$63,AE$3)&gt;0,HLOOKUP($BT748,Prisudvikling!$CC$7:$KP$63,AE$3),"")</f>
        <v/>
      </c>
      <c r="AF748" s="32" t="str">
        <f>IF(HLOOKUP($BT748,Prisudvikling!$CC$7:$KP$63,AF$3)&gt;0,HLOOKUP($BT748,Prisudvikling!$CC$7:$KP$63,AF$3),"")</f>
        <v xml:space="preserve"> </v>
      </c>
      <c r="AG748" s="32" t="str">
        <f>IF(HLOOKUP($BT748,Prisudvikling!$CC$7:$KP$63,AG$3)&gt;0,HLOOKUP($BT748,Prisudvikling!$CC$7:$KP$63,AG$3),"")</f>
        <v xml:space="preserve"> </v>
      </c>
      <c r="AH748" s="32" t="str">
        <f>IF(HLOOKUP($BT748,Prisudvikling!$CC$7:$KP$63,AH$3)&gt;0,HLOOKUP($BT748,Prisudvikling!$CC$7:$KP$63,AH$3),"")</f>
        <v xml:space="preserve"> </v>
      </c>
      <c r="AI748" s="32" t="str">
        <f>IF(HLOOKUP($BT748,Prisudvikling!$CC$7:$KP$63,AI$3)&gt;0,HLOOKUP($BT748,Prisudvikling!$CC$7:$KP$63,AI$3),"")</f>
        <v xml:space="preserve"> </v>
      </c>
      <c r="AJ748" s="32" t="str">
        <f>IF(HLOOKUP($BT748,Prisudvikling!$CC$7:$KP$63,AJ$3)&gt;0,HLOOKUP($BT748,Prisudvikling!$CC$7:$KP$63,AJ$3),"")</f>
        <v xml:space="preserve"> </v>
      </c>
      <c r="AK748" s="32" t="str">
        <f>IF(HLOOKUP($BT748,Prisudvikling!$CC$7:$KP$63,AK$3)&gt;0,HLOOKUP($BT748,Prisudvikling!$CC$7:$KP$63,AK$3),"")</f>
        <v xml:space="preserve"> </v>
      </c>
      <c r="AL748" s="32" t="str">
        <f>IF(HLOOKUP($BT748,Prisudvikling!$CC$7:$KP$63,AL$3)&gt;0,HLOOKUP($BT748,Prisudvikling!$CC$7:$KP$63,AL$3),"")</f>
        <v/>
      </c>
      <c r="AM748" s="32" t="str">
        <f>IF(HLOOKUP($BT748,Prisudvikling!$CC$7:$KP$63,AM$3)&gt;0,HLOOKUP($BT748,Prisudvikling!$CC$7:$KP$63,AM$3),"")</f>
        <v/>
      </c>
      <c r="AN748" s="113" t="str">
        <f>IF(HLOOKUP($BT748,Prisudvikling!$CC$7:$KP$63,AN$3)&gt;0,HLOOKUP($BT748,Prisudvikling!$CC$7:$KP$63,AN$3),"")</f>
        <v/>
      </c>
      <c r="AO748" s="113" t="str">
        <f>IF(HLOOKUP($BT748,Prisudvikling!$CC$7:$KP$63,AO$3)&gt;0,HLOOKUP($BT748,Prisudvikling!$CC$7:$KP$63,AO$3),"")</f>
        <v xml:space="preserve"> </v>
      </c>
      <c r="AP748" s="113" t="str">
        <f>IF(HLOOKUP($BT748,Prisudvikling!$CC$7:$KP$63,AP$3)&gt;0,HLOOKUP($BT748,Prisudvikling!$CC$7:$KP$63,AP$3),"")</f>
        <v/>
      </c>
      <c r="AQ748" s="113" t="str">
        <f>IF(HLOOKUP($BT748,Prisudvikling!$CC$7:$KP$63,AQ$3)&gt;0,HLOOKUP($BT748,Prisudvikling!$CC$7:$KP$63,AQ$3),"")</f>
        <v/>
      </c>
      <c r="AR748" s="113" t="str">
        <f>IF(HLOOKUP($BT748,Prisudvikling!$CC$7:$KP$63,AR$3)&gt;0,HLOOKUP($BT748,Prisudvikling!$CC$7:$KP$63,AR$3),"")</f>
        <v xml:space="preserve"> </v>
      </c>
      <c r="AS748" s="113" t="str">
        <f>IF(HLOOKUP($BT748,Prisudvikling!$CC$7:$KP$63,AS$3)&gt;0,HLOOKUP($BT748,Prisudvikling!$CC$7:$KP$63,AS$3),"")</f>
        <v/>
      </c>
      <c r="AT748" s="113" t="str">
        <f>IF(HLOOKUP($BT748,Prisudvikling!$CC$7:$KP$63,AT$3)&gt;0,HLOOKUP($BT748,Prisudvikling!$CC$7:$KP$63,AT$3),"")</f>
        <v/>
      </c>
      <c r="AU748" s="113" t="str">
        <f>IF(HLOOKUP($BT748,Prisudvikling!$CC$7:$KP$63,AU$3)&gt;0,HLOOKUP($BT748,Prisudvikling!$CC$7:$KP$63,AU$3),"")</f>
        <v xml:space="preserve"> </v>
      </c>
      <c r="AV748" s="113" t="str">
        <f>IF(HLOOKUP($BT748,Prisudvikling!$CC$7:$KP$63,AV$3)&gt;0,HLOOKUP($BT748,Prisudvikling!$CC$7:$KP$63,AV$3),"")</f>
        <v/>
      </c>
      <c r="AW748" s="113" t="str">
        <f>IF(HLOOKUP($BT748,Prisudvikling!$CC$7:$KP$63,AW$3)&gt;0,HLOOKUP($BT748,Prisudvikling!$CC$7:$KP$63,AW$3),"")</f>
        <v/>
      </c>
      <c r="AX748" s="113" t="str">
        <f>IF(HLOOKUP($BT748,Prisudvikling!$CC$7:$KP$63,AX$3)&gt;0,HLOOKUP($BT748,Prisudvikling!$CC$7:$KP$63,AX$3),"")</f>
        <v xml:space="preserve"> </v>
      </c>
      <c r="BT748">
        <f t="shared" si="36"/>
        <v>425</v>
      </c>
    </row>
    <row r="749" spans="1:72" x14ac:dyDescent="0.2">
      <c r="A749" s="82">
        <f>IF(HLOOKUP($BT749,Prisudvikling!$CC$7:$KP$63,D$3)&gt;0,YEAR(C749),0)</f>
        <v>0</v>
      </c>
      <c r="B749" s="82">
        <f>IF(HLOOKUP($BT749,Prisudvikling!$CC$7:$KP$63,D$3)&gt;0,MONTH(C749),0)</f>
        <v>0</v>
      </c>
      <c r="C749" s="65" t="str">
        <f>IF(HLOOKUP($BT749,Prisudvikling!$CC$7:$KP$63,D$3)&gt;0,HLOOKUP($BT749,Prisudvikling!$CC$7:$KP$63,C$3),"")</f>
        <v/>
      </c>
      <c r="D749" s="105" t="str">
        <f>IF(HLOOKUP($BT749,Prisudvikling!$CC$7:$KP$63,D$3)&gt;0,HLOOKUP($BT749,Prisudvikling!$CC$7:$KP$63,D$3),"")</f>
        <v/>
      </c>
      <c r="E749" s="105" t="str">
        <f>IF(HLOOKUP($BT749,Prisudvikling!$CC$7:$KP$63,E$3)&gt;0,HLOOKUP($BT749,Prisudvikling!$CC$7:$KP$63,E$3),"")</f>
        <v/>
      </c>
      <c r="F749" s="105" t="str">
        <f>IF(HLOOKUP($BT749,Prisudvikling!$CC$7:$KP$63,F$3)&gt;0,HLOOKUP($BT749,Prisudvikling!$CC$7:$KP$63,F$3),"")</f>
        <v/>
      </c>
      <c r="G749" s="105" t="str">
        <f>IF(HLOOKUP($BT749,Prisudvikling!$CC$7:$KP$63,G$3)&gt;0,HLOOKUP($BT749,Prisudvikling!$CC$7:$KP$63,G$3),"")</f>
        <v/>
      </c>
      <c r="H749" s="105" t="str">
        <f>IF(HLOOKUP($BT749,Prisudvikling!$CC$7:$KP$63,H$3)&gt;0,HLOOKUP($BT749,Prisudvikling!$CC$7:$KP$63,H$3),"")</f>
        <v/>
      </c>
      <c r="I749" s="105" t="str">
        <f>IF(HLOOKUP($BT749,Prisudvikling!$CC$7:$KP$63,I$3)&gt;0,HLOOKUP($BT749,Prisudvikling!$CC$7:$KP$63,I$3),"")</f>
        <v/>
      </c>
      <c r="J749" s="105" t="str">
        <f>IF(HLOOKUP($BT749,Prisudvikling!$CC$7:$KP$63,J$3)&gt;0,HLOOKUP($BT749,Prisudvikling!$CC$7:$KP$63,J$3),"")</f>
        <v/>
      </c>
      <c r="K749" s="105" t="str">
        <f>IF(HLOOKUP($BT749,Prisudvikling!$CC$7:$KP$63,K$3)&gt;0,HLOOKUP($BT749,Prisudvikling!$CC$7:$KP$63,K$3),"")</f>
        <v/>
      </c>
      <c r="L749" s="105" t="str">
        <f>IF(HLOOKUP($BT749,Prisudvikling!$CC$7:$KP$63,L$3)&gt;0,HLOOKUP($BT749,Prisudvikling!$CC$7:$KP$63,L$3),"")</f>
        <v/>
      </c>
      <c r="M749" s="105" t="str">
        <f>IF(HLOOKUP($BT749,Prisudvikling!$CC$7:$KP$63,M$3)&gt;0,HLOOKUP($BT749,Prisudvikling!$CC$7:$KP$63,M$3),"")</f>
        <v/>
      </c>
      <c r="N749" s="105" t="str">
        <f>IF(HLOOKUP($BT749,Prisudvikling!$CC$7:$KP$63,N$3)&gt;0,HLOOKUP($BT749,Prisudvikling!$CC$7:$KP$63,N$3),"")</f>
        <v/>
      </c>
      <c r="O749" s="105" t="str">
        <f>IF(HLOOKUP($BT749,Prisudvikling!$CC$7:$KP$63,O$3)&gt;0,HLOOKUP($BT749,Prisudvikling!$CC$7:$KP$63,O$3),"")</f>
        <v/>
      </c>
      <c r="P749" s="105" t="str">
        <f>IF(HLOOKUP($BT749,Prisudvikling!$CC$7:$KP$63,P$3)&gt;0,HLOOKUP($BT749,Prisudvikling!$CC$7:$KP$63,P$3),"")</f>
        <v/>
      </c>
      <c r="Q749" s="105" t="str">
        <f>IF(HLOOKUP($BT749,Prisudvikling!$CC$7:$KP$63,Q$3)&gt;0,HLOOKUP($BT749,Prisudvikling!$CC$7:$KP$63,Q$3),"")</f>
        <v/>
      </c>
      <c r="R749" s="105" t="str">
        <f>IF(HLOOKUP($BT749,Prisudvikling!$CC$7:$KP$63,R$3)&gt;0,HLOOKUP($BT749,Prisudvikling!$CC$7:$KP$63,R$3),"")</f>
        <v/>
      </c>
      <c r="S749" s="105" t="str">
        <f>IF(HLOOKUP($BT749,Prisudvikling!$CC$7:$KP$63,S$3)&gt;0,HLOOKUP($BT749,Prisudvikling!$CC$7:$KP$63,S$3),"")</f>
        <v/>
      </c>
      <c r="T749" s="105" t="str">
        <f>IF(HLOOKUP($BT749,Prisudvikling!$CC$7:$KP$63,T$3)&gt;0,HLOOKUP($BT749,Prisudvikling!$CC$7:$KP$63,T$3),"")</f>
        <v/>
      </c>
      <c r="U749" s="105" t="str">
        <f>IF(HLOOKUP($BT749,Prisudvikling!$CC$7:$KP$63,U$3)&gt;0,HLOOKUP($BT749,Prisudvikling!$CC$7:$KP$63,U$3),"")</f>
        <v/>
      </c>
      <c r="V749" s="105" t="str">
        <f>IF(HLOOKUP($BT749,Prisudvikling!$CC$7:$KP$63,V$3)&gt;0,HLOOKUP($BT749,Prisudvikling!$CC$7:$KP$63,V$3),"")</f>
        <v/>
      </c>
      <c r="W749" s="105" t="str">
        <f>IF(HLOOKUP($BT749,Prisudvikling!$CC$7:$KP$63,W$3)&gt;0,HLOOKUP($BT749,Prisudvikling!$CC$7:$KP$63,W$3),"")</f>
        <v/>
      </c>
      <c r="X749" s="32" t="str">
        <f>IF(HLOOKUP($BT749,Prisudvikling!$CC$7:$KP$63,X$3)&gt;0,HLOOKUP($BT749,Prisudvikling!$CC$7:$KP$63,X$3),"")</f>
        <v/>
      </c>
      <c r="Y749" s="32" t="str">
        <f>IF(HLOOKUP($BT749,Prisudvikling!$CC$7:$KP$63,Y$3)&gt;0,HLOOKUP($BT749,Prisudvikling!$CC$7:$KP$63,Y$3),"")</f>
        <v/>
      </c>
      <c r="Z749" s="32" t="str">
        <f>IF(HLOOKUP($BT749,Prisudvikling!$CC$7:$KP$63,Z$3)&gt;0,HLOOKUP($BT749,Prisudvikling!$CC$7:$KP$63,Z$3),"")</f>
        <v/>
      </c>
      <c r="AA749" s="32" t="str">
        <f>IF(HLOOKUP($BT749,Prisudvikling!$CC$7:$KP$63,AA$3)&gt;0,HLOOKUP($BT749,Prisudvikling!$CC$7:$KP$63,AA$3),"")</f>
        <v/>
      </c>
      <c r="AB749" s="32" t="str">
        <f>IF(HLOOKUP($BT749,Prisudvikling!$CC$7:$KP$63,AB$3)&gt;0,HLOOKUP($BT749,Prisudvikling!$CC$7:$KP$63,AB$3),"")</f>
        <v/>
      </c>
      <c r="AC749" s="32" t="str">
        <f>IF(HLOOKUP($BT749,Prisudvikling!$CC$7:$KP$63,AC$3)&gt;0,HLOOKUP($BT749,Prisudvikling!$CC$7:$KP$63,AC$3),"")</f>
        <v/>
      </c>
      <c r="AD749" s="32" t="str">
        <f>IF(HLOOKUP($BT749,Prisudvikling!$CC$7:$KP$63,AD$3)&gt;0,HLOOKUP($BT749,Prisudvikling!$CC$7:$KP$63,AD$3),"")</f>
        <v/>
      </c>
      <c r="AE749" s="32" t="str">
        <f>IF(HLOOKUP($BT749,Prisudvikling!$CC$7:$KP$63,AE$3)&gt;0,HLOOKUP($BT749,Prisudvikling!$CC$7:$KP$63,AE$3),"")</f>
        <v/>
      </c>
      <c r="AF749" s="32" t="str">
        <f>IF(HLOOKUP($BT749,Prisudvikling!$CC$7:$KP$63,AF$3)&gt;0,HLOOKUP($BT749,Prisudvikling!$CC$7:$KP$63,AF$3),"")</f>
        <v xml:space="preserve"> </v>
      </c>
      <c r="AG749" s="32" t="str">
        <f>IF(HLOOKUP($BT749,Prisudvikling!$CC$7:$KP$63,AG$3)&gt;0,HLOOKUP($BT749,Prisudvikling!$CC$7:$KP$63,AG$3),"")</f>
        <v xml:space="preserve"> </v>
      </c>
      <c r="AH749" s="32" t="str">
        <f>IF(HLOOKUP($BT749,Prisudvikling!$CC$7:$KP$63,AH$3)&gt;0,HLOOKUP($BT749,Prisudvikling!$CC$7:$KP$63,AH$3),"")</f>
        <v xml:space="preserve"> </v>
      </c>
      <c r="AI749" s="32" t="str">
        <f>IF(HLOOKUP($BT749,Prisudvikling!$CC$7:$KP$63,AI$3)&gt;0,HLOOKUP($BT749,Prisudvikling!$CC$7:$KP$63,AI$3),"")</f>
        <v xml:space="preserve"> </v>
      </c>
      <c r="AJ749" s="32" t="str">
        <f>IF(HLOOKUP($BT749,Prisudvikling!$CC$7:$KP$63,AJ$3)&gt;0,HLOOKUP($BT749,Prisudvikling!$CC$7:$KP$63,AJ$3),"")</f>
        <v xml:space="preserve"> </v>
      </c>
      <c r="AK749" s="32" t="str">
        <f>IF(HLOOKUP($BT749,Prisudvikling!$CC$7:$KP$63,AK$3)&gt;0,HLOOKUP($BT749,Prisudvikling!$CC$7:$KP$63,AK$3),"")</f>
        <v xml:space="preserve"> </v>
      </c>
      <c r="AL749" s="32" t="str">
        <f>IF(HLOOKUP($BT749,Prisudvikling!$CC$7:$KP$63,AL$3)&gt;0,HLOOKUP($BT749,Prisudvikling!$CC$7:$KP$63,AL$3),"")</f>
        <v/>
      </c>
      <c r="AM749" s="32" t="str">
        <f>IF(HLOOKUP($BT749,Prisudvikling!$CC$7:$KP$63,AM$3)&gt;0,HLOOKUP($BT749,Prisudvikling!$CC$7:$KP$63,AM$3),"")</f>
        <v/>
      </c>
      <c r="AN749" s="113" t="str">
        <f>IF(HLOOKUP($BT749,Prisudvikling!$CC$7:$KP$63,AN$3)&gt;0,HLOOKUP($BT749,Prisudvikling!$CC$7:$KP$63,AN$3),"")</f>
        <v/>
      </c>
      <c r="AO749" s="113" t="str">
        <f>IF(HLOOKUP($BT749,Prisudvikling!$CC$7:$KP$63,AO$3)&gt;0,HLOOKUP($BT749,Prisudvikling!$CC$7:$KP$63,AO$3),"")</f>
        <v xml:space="preserve"> </v>
      </c>
      <c r="AP749" s="113" t="str">
        <f>IF(HLOOKUP($BT749,Prisudvikling!$CC$7:$KP$63,AP$3)&gt;0,HLOOKUP($BT749,Prisudvikling!$CC$7:$KP$63,AP$3),"")</f>
        <v/>
      </c>
      <c r="AQ749" s="113" t="str">
        <f>IF(HLOOKUP($BT749,Prisudvikling!$CC$7:$KP$63,AQ$3)&gt;0,HLOOKUP($BT749,Prisudvikling!$CC$7:$KP$63,AQ$3),"")</f>
        <v/>
      </c>
      <c r="AR749" s="113" t="str">
        <f>IF(HLOOKUP($BT749,Prisudvikling!$CC$7:$KP$63,AR$3)&gt;0,HLOOKUP($BT749,Prisudvikling!$CC$7:$KP$63,AR$3),"")</f>
        <v xml:space="preserve"> </v>
      </c>
      <c r="AS749" s="113" t="str">
        <f>IF(HLOOKUP($BT749,Prisudvikling!$CC$7:$KP$63,AS$3)&gt;0,HLOOKUP($BT749,Prisudvikling!$CC$7:$KP$63,AS$3),"")</f>
        <v/>
      </c>
      <c r="AT749" s="113" t="str">
        <f>IF(HLOOKUP($BT749,Prisudvikling!$CC$7:$KP$63,AT$3)&gt;0,HLOOKUP($BT749,Prisudvikling!$CC$7:$KP$63,AT$3),"")</f>
        <v/>
      </c>
      <c r="AU749" s="113" t="str">
        <f>IF(HLOOKUP($BT749,Prisudvikling!$CC$7:$KP$63,AU$3)&gt;0,HLOOKUP($BT749,Prisudvikling!$CC$7:$KP$63,AU$3),"")</f>
        <v xml:space="preserve"> </v>
      </c>
      <c r="AV749" s="113" t="str">
        <f>IF(HLOOKUP($BT749,Prisudvikling!$CC$7:$KP$63,AV$3)&gt;0,HLOOKUP($BT749,Prisudvikling!$CC$7:$KP$63,AV$3),"")</f>
        <v/>
      </c>
      <c r="AW749" s="113" t="str">
        <f>IF(HLOOKUP($BT749,Prisudvikling!$CC$7:$KP$63,AW$3)&gt;0,HLOOKUP($BT749,Prisudvikling!$CC$7:$KP$63,AW$3),"")</f>
        <v/>
      </c>
      <c r="AX749" s="113" t="str">
        <f>IF(HLOOKUP($BT749,Prisudvikling!$CC$7:$KP$63,AX$3)&gt;0,HLOOKUP($BT749,Prisudvikling!$CC$7:$KP$63,AX$3),"")</f>
        <v xml:space="preserve"> </v>
      </c>
      <c r="BT749">
        <f t="shared" si="36"/>
        <v>426</v>
      </c>
    </row>
    <row r="750" spans="1:72" x14ac:dyDescent="0.2">
      <c r="A750" s="82">
        <f>IF(HLOOKUP($BT750,Prisudvikling!$CC$7:$KP$63,D$3)&gt;0,YEAR(C750),0)</f>
        <v>0</v>
      </c>
      <c r="B750" s="82">
        <f>IF(HLOOKUP($BT750,Prisudvikling!$CC$7:$KP$63,D$3)&gt;0,MONTH(C750),0)</f>
        <v>0</v>
      </c>
      <c r="C750" s="65" t="str">
        <f>IF(HLOOKUP($BT750,Prisudvikling!$CC$7:$KP$63,D$3)&gt;0,HLOOKUP($BT750,Prisudvikling!$CC$7:$KP$63,C$3),"")</f>
        <v/>
      </c>
      <c r="D750" s="105" t="str">
        <f>IF(HLOOKUP($BT750,Prisudvikling!$CC$7:$KP$63,D$3)&gt;0,HLOOKUP($BT750,Prisudvikling!$CC$7:$KP$63,D$3),"")</f>
        <v/>
      </c>
      <c r="E750" s="105" t="str">
        <f>IF(HLOOKUP($BT750,Prisudvikling!$CC$7:$KP$63,E$3)&gt;0,HLOOKUP($BT750,Prisudvikling!$CC$7:$KP$63,E$3),"")</f>
        <v/>
      </c>
      <c r="F750" s="105" t="str">
        <f>IF(HLOOKUP($BT750,Prisudvikling!$CC$7:$KP$63,F$3)&gt;0,HLOOKUP($BT750,Prisudvikling!$CC$7:$KP$63,F$3),"")</f>
        <v/>
      </c>
      <c r="G750" s="105" t="str">
        <f>IF(HLOOKUP($BT750,Prisudvikling!$CC$7:$KP$63,G$3)&gt;0,HLOOKUP($BT750,Prisudvikling!$CC$7:$KP$63,G$3),"")</f>
        <v/>
      </c>
      <c r="H750" s="105" t="str">
        <f>IF(HLOOKUP($BT750,Prisudvikling!$CC$7:$KP$63,H$3)&gt;0,HLOOKUP($BT750,Prisudvikling!$CC$7:$KP$63,H$3),"")</f>
        <v/>
      </c>
      <c r="I750" s="105" t="str">
        <f>IF(HLOOKUP($BT750,Prisudvikling!$CC$7:$KP$63,I$3)&gt;0,HLOOKUP($BT750,Prisudvikling!$CC$7:$KP$63,I$3),"")</f>
        <v/>
      </c>
      <c r="J750" s="105" t="str">
        <f>IF(HLOOKUP($BT750,Prisudvikling!$CC$7:$KP$63,J$3)&gt;0,HLOOKUP($BT750,Prisudvikling!$CC$7:$KP$63,J$3),"")</f>
        <v/>
      </c>
      <c r="K750" s="105" t="str">
        <f>IF(HLOOKUP($BT750,Prisudvikling!$CC$7:$KP$63,K$3)&gt;0,HLOOKUP($BT750,Prisudvikling!$CC$7:$KP$63,K$3),"")</f>
        <v/>
      </c>
      <c r="L750" s="105" t="str">
        <f>IF(HLOOKUP($BT750,Prisudvikling!$CC$7:$KP$63,L$3)&gt;0,HLOOKUP($BT750,Prisudvikling!$CC$7:$KP$63,L$3),"")</f>
        <v/>
      </c>
      <c r="M750" s="105" t="str">
        <f>IF(HLOOKUP($BT750,Prisudvikling!$CC$7:$KP$63,M$3)&gt;0,HLOOKUP($BT750,Prisudvikling!$CC$7:$KP$63,M$3),"")</f>
        <v/>
      </c>
      <c r="N750" s="105" t="str">
        <f>IF(HLOOKUP($BT750,Prisudvikling!$CC$7:$KP$63,N$3)&gt;0,HLOOKUP($BT750,Prisudvikling!$CC$7:$KP$63,N$3),"")</f>
        <v/>
      </c>
      <c r="O750" s="105" t="str">
        <f>IF(HLOOKUP($BT750,Prisudvikling!$CC$7:$KP$63,O$3)&gt;0,HLOOKUP($BT750,Prisudvikling!$CC$7:$KP$63,O$3),"")</f>
        <v/>
      </c>
      <c r="P750" s="105" t="str">
        <f>IF(HLOOKUP($BT750,Prisudvikling!$CC$7:$KP$63,P$3)&gt;0,HLOOKUP($BT750,Prisudvikling!$CC$7:$KP$63,P$3),"")</f>
        <v/>
      </c>
      <c r="Q750" s="105" t="str">
        <f>IF(HLOOKUP($BT750,Prisudvikling!$CC$7:$KP$63,Q$3)&gt;0,HLOOKUP($BT750,Prisudvikling!$CC$7:$KP$63,Q$3),"")</f>
        <v/>
      </c>
      <c r="R750" s="105" t="str">
        <f>IF(HLOOKUP($BT750,Prisudvikling!$CC$7:$KP$63,R$3)&gt;0,HLOOKUP($BT750,Prisudvikling!$CC$7:$KP$63,R$3),"")</f>
        <v/>
      </c>
      <c r="S750" s="105" t="str">
        <f>IF(HLOOKUP($BT750,Prisudvikling!$CC$7:$KP$63,S$3)&gt;0,HLOOKUP($BT750,Prisudvikling!$CC$7:$KP$63,S$3),"")</f>
        <v/>
      </c>
      <c r="T750" s="105" t="str">
        <f>IF(HLOOKUP($BT750,Prisudvikling!$CC$7:$KP$63,T$3)&gt;0,HLOOKUP($BT750,Prisudvikling!$CC$7:$KP$63,T$3),"")</f>
        <v/>
      </c>
      <c r="U750" s="105" t="str">
        <f>IF(HLOOKUP($BT750,Prisudvikling!$CC$7:$KP$63,U$3)&gt;0,HLOOKUP($BT750,Prisudvikling!$CC$7:$KP$63,U$3),"")</f>
        <v/>
      </c>
      <c r="V750" s="105" t="str">
        <f>IF(HLOOKUP($BT750,Prisudvikling!$CC$7:$KP$63,V$3)&gt;0,HLOOKUP($BT750,Prisudvikling!$CC$7:$KP$63,V$3),"")</f>
        <v/>
      </c>
      <c r="W750" s="105" t="str">
        <f>IF(HLOOKUP($BT750,Prisudvikling!$CC$7:$KP$63,W$3)&gt;0,HLOOKUP($BT750,Prisudvikling!$CC$7:$KP$63,W$3),"")</f>
        <v/>
      </c>
      <c r="X750" s="32" t="str">
        <f>IF(HLOOKUP($BT750,Prisudvikling!$CC$7:$KP$63,X$3)&gt;0,HLOOKUP($BT750,Prisudvikling!$CC$7:$KP$63,X$3),"")</f>
        <v/>
      </c>
      <c r="Y750" s="32" t="str">
        <f>IF(HLOOKUP($BT750,Prisudvikling!$CC$7:$KP$63,Y$3)&gt;0,HLOOKUP($BT750,Prisudvikling!$CC$7:$KP$63,Y$3),"")</f>
        <v/>
      </c>
      <c r="Z750" s="32" t="str">
        <f>IF(HLOOKUP($BT750,Prisudvikling!$CC$7:$KP$63,Z$3)&gt;0,HLOOKUP($BT750,Prisudvikling!$CC$7:$KP$63,Z$3),"")</f>
        <v/>
      </c>
      <c r="AA750" s="32" t="str">
        <f>IF(HLOOKUP($BT750,Prisudvikling!$CC$7:$KP$63,AA$3)&gt;0,HLOOKUP($BT750,Prisudvikling!$CC$7:$KP$63,AA$3),"")</f>
        <v/>
      </c>
      <c r="AB750" s="32" t="str">
        <f>IF(HLOOKUP($BT750,Prisudvikling!$CC$7:$KP$63,AB$3)&gt;0,HLOOKUP($BT750,Prisudvikling!$CC$7:$KP$63,AB$3),"")</f>
        <v/>
      </c>
      <c r="AC750" s="32" t="str">
        <f>IF(HLOOKUP($BT750,Prisudvikling!$CC$7:$KP$63,AC$3)&gt;0,HLOOKUP($BT750,Prisudvikling!$CC$7:$KP$63,AC$3),"")</f>
        <v/>
      </c>
      <c r="AD750" s="32" t="str">
        <f>IF(HLOOKUP($BT750,Prisudvikling!$CC$7:$KP$63,AD$3)&gt;0,HLOOKUP($BT750,Prisudvikling!$CC$7:$KP$63,AD$3),"")</f>
        <v/>
      </c>
      <c r="AE750" s="32" t="str">
        <f>IF(HLOOKUP($BT750,Prisudvikling!$CC$7:$KP$63,AE$3)&gt;0,HLOOKUP($BT750,Prisudvikling!$CC$7:$KP$63,AE$3),"")</f>
        <v/>
      </c>
      <c r="AF750" s="32" t="str">
        <f>IF(HLOOKUP($BT750,Prisudvikling!$CC$7:$KP$63,AF$3)&gt;0,HLOOKUP($BT750,Prisudvikling!$CC$7:$KP$63,AF$3),"")</f>
        <v xml:space="preserve"> </v>
      </c>
      <c r="AG750" s="32" t="str">
        <f>IF(HLOOKUP($BT750,Prisudvikling!$CC$7:$KP$63,AG$3)&gt;0,HLOOKUP($BT750,Prisudvikling!$CC$7:$KP$63,AG$3),"")</f>
        <v xml:space="preserve"> </v>
      </c>
      <c r="AH750" s="32" t="str">
        <f>IF(HLOOKUP($BT750,Prisudvikling!$CC$7:$KP$63,AH$3)&gt;0,HLOOKUP($BT750,Prisudvikling!$CC$7:$KP$63,AH$3),"")</f>
        <v xml:space="preserve"> </v>
      </c>
      <c r="AI750" s="32" t="str">
        <f>IF(HLOOKUP($BT750,Prisudvikling!$CC$7:$KP$63,AI$3)&gt;0,HLOOKUP($BT750,Prisudvikling!$CC$7:$KP$63,AI$3),"")</f>
        <v xml:space="preserve"> </v>
      </c>
      <c r="AJ750" s="32" t="str">
        <f>IF(HLOOKUP($BT750,Prisudvikling!$CC$7:$KP$63,AJ$3)&gt;0,HLOOKUP($BT750,Prisudvikling!$CC$7:$KP$63,AJ$3),"")</f>
        <v xml:space="preserve"> </v>
      </c>
      <c r="AK750" s="32" t="str">
        <f>IF(HLOOKUP($BT750,Prisudvikling!$CC$7:$KP$63,AK$3)&gt;0,HLOOKUP($BT750,Prisudvikling!$CC$7:$KP$63,AK$3),"")</f>
        <v xml:space="preserve"> </v>
      </c>
      <c r="AL750" s="32" t="str">
        <f>IF(HLOOKUP($BT750,Prisudvikling!$CC$7:$KP$63,AL$3)&gt;0,HLOOKUP($BT750,Prisudvikling!$CC$7:$KP$63,AL$3),"")</f>
        <v/>
      </c>
      <c r="AM750" s="32" t="str">
        <f>IF(HLOOKUP($BT750,Prisudvikling!$CC$7:$KP$63,AM$3)&gt;0,HLOOKUP($BT750,Prisudvikling!$CC$7:$KP$63,AM$3),"")</f>
        <v/>
      </c>
      <c r="AN750" s="113" t="str">
        <f>IF(HLOOKUP($BT750,Prisudvikling!$CC$7:$KP$63,AN$3)&gt;0,HLOOKUP($BT750,Prisudvikling!$CC$7:$KP$63,AN$3),"")</f>
        <v/>
      </c>
      <c r="AO750" s="113" t="str">
        <f>IF(HLOOKUP($BT750,Prisudvikling!$CC$7:$KP$63,AO$3)&gt;0,HLOOKUP($BT750,Prisudvikling!$CC$7:$KP$63,AO$3),"")</f>
        <v xml:space="preserve"> </v>
      </c>
      <c r="AP750" s="113" t="str">
        <f>IF(HLOOKUP($BT750,Prisudvikling!$CC$7:$KP$63,AP$3)&gt;0,HLOOKUP($BT750,Prisudvikling!$CC$7:$KP$63,AP$3),"")</f>
        <v/>
      </c>
      <c r="AQ750" s="113" t="str">
        <f>IF(HLOOKUP($BT750,Prisudvikling!$CC$7:$KP$63,AQ$3)&gt;0,HLOOKUP($BT750,Prisudvikling!$CC$7:$KP$63,AQ$3),"")</f>
        <v/>
      </c>
      <c r="AR750" s="113" t="str">
        <f>IF(HLOOKUP($BT750,Prisudvikling!$CC$7:$KP$63,AR$3)&gt;0,HLOOKUP($BT750,Prisudvikling!$CC$7:$KP$63,AR$3),"")</f>
        <v xml:space="preserve"> </v>
      </c>
      <c r="AS750" s="113" t="str">
        <f>IF(HLOOKUP($BT750,Prisudvikling!$CC$7:$KP$63,AS$3)&gt;0,HLOOKUP($BT750,Prisudvikling!$CC$7:$KP$63,AS$3),"")</f>
        <v/>
      </c>
      <c r="AT750" s="113" t="str">
        <f>IF(HLOOKUP($BT750,Prisudvikling!$CC$7:$KP$63,AT$3)&gt;0,HLOOKUP($BT750,Prisudvikling!$CC$7:$KP$63,AT$3),"")</f>
        <v/>
      </c>
      <c r="AU750" s="113" t="str">
        <f>IF(HLOOKUP($BT750,Prisudvikling!$CC$7:$KP$63,AU$3)&gt;0,HLOOKUP($BT750,Prisudvikling!$CC$7:$KP$63,AU$3),"")</f>
        <v xml:space="preserve"> </v>
      </c>
      <c r="AV750" s="113" t="str">
        <f>IF(HLOOKUP($BT750,Prisudvikling!$CC$7:$KP$63,AV$3)&gt;0,HLOOKUP($BT750,Prisudvikling!$CC$7:$KP$63,AV$3),"")</f>
        <v/>
      </c>
      <c r="AW750" s="113" t="str">
        <f>IF(HLOOKUP($BT750,Prisudvikling!$CC$7:$KP$63,AW$3)&gt;0,HLOOKUP($BT750,Prisudvikling!$CC$7:$KP$63,AW$3),"")</f>
        <v/>
      </c>
      <c r="AX750" s="113" t="str">
        <f>IF(HLOOKUP($BT750,Prisudvikling!$CC$7:$KP$63,AX$3)&gt;0,HLOOKUP($BT750,Prisudvikling!$CC$7:$KP$63,AX$3),"")</f>
        <v xml:space="preserve"> </v>
      </c>
      <c r="BT750">
        <f t="shared" si="36"/>
        <v>427</v>
      </c>
    </row>
    <row r="751" spans="1:72" x14ac:dyDescent="0.2">
      <c r="A751" s="82">
        <f>IF(HLOOKUP($BT751,Prisudvikling!$CC$7:$KP$63,D$3)&gt;0,YEAR(C751),0)</f>
        <v>0</v>
      </c>
      <c r="B751" s="82">
        <f>IF(HLOOKUP($BT751,Prisudvikling!$CC$7:$KP$63,D$3)&gt;0,MONTH(C751),0)</f>
        <v>0</v>
      </c>
      <c r="C751" s="65" t="str">
        <f>IF(HLOOKUP($BT751,Prisudvikling!$CC$7:$KP$63,D$3)&gt;0,HLOOKUP($BT751,Prisudvikling!$CC$7:$KP$63,C$3),"")</f>
        <v/>
      </c>
      <c r="D751" s="105" t="str">
        <f>IF(HLOOKUP($BT751,Prisudvikling!$CC$7:$KP$63,D$3)&gt;0,HLOOKUP($BT751,Prisudvikling!$CC$7:$KP$63,D$3),"")</f>
        <v/>
      </c>
      <c r="E751" s="105" t="str">
        <f>IF(HLOOKUP($BT751,Prisudvikling!$CC$7:$KP$63,E$3)&gt;0,HLOOKUP($BT751,Prisudvikling!$CC$7:$KP$63,E$3),"")</f>
        <v/>
      </c>
      <c r="F751" s="105" t="str">
        <f>IF(HLOOKUP($BT751,Prisudvikling!$CC$7:$KP$63,F$3)&gt;0,HLOOKUP($BT751,Prisudvikling!$CC$7:$KP$63,F$3),"")</f>
        <v/>
      </c>
      <c r="G751" s="105" t="str">
        <f>IF(HLOOKUP($BT751,Prisudvikling!$CC$7:$KP$63,G$3)&gt;0,HLOOKUP($BT751,Prisudvikling!$CC$7:$KP$63,G$3),"")</f>
        <v/>
      </c>
      <c r="H751" s="105" t="str">
        <f>IF(HLOOKUP($BT751,Prisudvikling!$CC$7:$KP$63,H$3)&gt;0,HLOOKUP($BT751,Prisudvikling!$CC$7:$KP$63,H$3),"")</f>
        <v/>
      </c>
      <c r="I751" s="105" t="str">
        <f>IF(HLOOKUP($BT751,Prisudvikling!$CC$7:$KP$63,I$3)&gt;0,HLOOKUP($BT751,Prisudvikling!$CC$7:$KP$63,I$3),"")</f>
        <v/>
      </c>
      <c r="J751" s="105" t="str">
        <f>IF(HLOOKUP($BT751,Prisudvikling!$CC$7:$KP$63,J$3)&gt;0,HLOOKUP($BT751,Prisudvikling!$CC$7:$KP$63,J$3),"")</f>
        <v/>
      </c>
      <c r="K751" s="105" t="str">
        <f>IF(HLOOKUP($BT751,Prisudvikling!$CC$7:$KP$63,K$3)&gt;0,HLOOKUP($BT751,Prisudvikling!$CC$7:$KP$63,K$3),"")</f>
        <v/>
      </c>
      <c r="L751" s="105" t="str">
        <f>IF(HLOOKUP($BT751,Prisudvikling!$CC$7:$KP$63,L$3)&gt;0,HLOOKUP($BT751,Prisudvikling!$CC$7:$KP$63,L$3),"")</f>
        <v/>
      </c>
      <c r="M751" s="105" t="str">
        <f>IF(HLOOKUP($BT751,Prisudvikling!$CC$7:$KP$63,M$3)&gt;0,HLOOKUP($BT751,Prisudvikling!$CC$7:$KP$63,M$3),"")</f>
        <v/>
      </c>
      <c r="N751" s="105" t="str">
        <f>IF(HLOOKUP($BT751,Prisudvikling!$CC$7:$KP$63,N$3)&gt;0,HLOOKUP($BT751,Prisudvikling!$CC$7:$KP$63,N$3),"")</f>
        <v/>
      </c>
      <c r="O751" s="105" t="str">
        <f>IF(HLOOKUP($BT751,Prisudvikling!$CC$7:$KP$63,O$3)&gt;0,HLOOKUP($BT751,Prisudvikling!$CC$7:$KP$63,O$3),"")</f>
        <v/>
      </c>
      <c r="P751" s="105" t="str">
        <f>IF(HLOOKUP($BT751,Prisudvikling!$CC$7:$KP$63,P$3)&gt;0,HLOOKUP($BT751,Prisudvikling!$CC$7:$KP$63,P$3),"")</f>
        <v/>
      </c>
      <c r="Q751" s="105" t="str">
        <f>IF(HLOOKUP($BT751,Prisudvikling!$CC$7:$KP$63,Q$3)&gt;0,HLOOKUP($BT751,Prisudvikling!$CC$7:$KP$63,Q$3),"")</f>
        <v/>
      </c>
      <c r="R751" s="105" t="str">
        <f>IF(HLOOKUP($BT751,Prisudvikling!$CC$7:$KP$63,R$3)&gt;0,HLOOKUP($BT751,Prisudvikling!$CC$7:$KP$63,R$3),"")</f>
        <v/>
      </c>
      <c r="S751" s="105" t="str">
        <f>IF(HLOOKUP($BT751,Prisudvikling!$CC$7:$KP$63,S$3)&gt;0,HLOOKUP($BT751,Prisudvikling!$CC$7:$KP$63,S$3),"")</f>
        <v/>
      </c>
      <c r="T751" s="105" t="str">
        <f>IF(HLOOKUP($BT751,Prisudvikling!$CC$7:$KP$63,T$3)&gt;0,HLOOKUP($BT751,Prisudvikling!$CC$7:$KP$63,T$3),"")</f>
        <v/>
      </c>
      <c r="U751" s="105" t="str">
        <f>IF(HLOOKUP($BT751,Prisudvikling!$CC$7:$KP$63,U$3)&gt;0,HLOOKUP($BT751,Prisudvikling!$CC$7:$KP$63,U$3),"")</f>
        <v/>
      </c>
      <c r="V751" s="105" t="str">
        <f>IF(HLOOKUP($BT751,Prisudvikling!$CC$7:$KP$63,V$3)&gt;0,HLOOKUP($BT751,Prisudvikling!$CC$7:$KP$63,V$3),"")</f>
        <v/>
      </c>
      <c r="W751" s="105" t="str">
        <f>IF(HLOOKUP($BT751,Prisudvikling!$CC$7:$KP$63,W$3)&gt;0,HLOOKUP($BT751,Prisudvikling!$CC$7:$KP$63,W$3),"")</f>
        <v/>
      </c>
      <c r="X751" s="32" t="str">
        <f>IF(HLOOKUP($BT751,Prisudvikling!$CC$7:$KP$63,X$3)&gt;0,HLOOKUP($BT751,Prisudvikling!$CC$7:$KP$63,X$3),"")</f>
        <v/>
      </c>
      <c r="Y751" s="32" t="str">
        <f>IF(HLOOKUP($BT751,Prisudvikling!$CC$7:$KP$63,Y$3)&gt;0,HLOOKUP($BT751,Prisudvikling!$CC$7:$KP$63,Y$3),"")</f>
        <v/>
      </c>
      <c r="Z751" s="32" t="str">
        <f>IF(HLOOKUP($BT751,Prisudvikling!$CC$7:$KP$63,Z$3)&gt;0,HLOOKUP($BT751,Prisudvikling!$CC$7:$KP$63,Z$3),"")</f>
        <v/>
      </c>
      <c r="AA751" s="32" t="str">
        <f>IF(HLOOKUP($BT751,Prisudvikling!$CC$7:$KP$63,AA$3)&gt;0,HLOOKUP($BT751,Prisudvikling!$CC$7:$KP$63,AA$3),"")</f>
        <v/>
      </c>
      <c r="AB751" s="32" t="str">
        <f>IF(HLOOKUP($BT751,Prisudvikling!$CC$7:$KP$63,AB$3)&gt;0,HLOOKUP($BT751,Prisudvikling!$CC$7:$KP$63,AB$3),"")</f>
        <v/>
      </c>
      <c r="AC751" s="32" t="str">
        <f>IF(HLOOKUP($BT751,Prisudvikling!$CC$7:$KP$63,AC$3)&gt;0,HLOOKUP($BT751,Prisudvikling!$CC$7:$KP$63,AC$3),"")</f>
        <v/>
      </c>
      <c r="AD751" s="32" t="str">
        <f>IF(HLOOKUP($BT751,Prisudvikling!$CC$7:$KP$63,AD$3)&gt;0,HLOOKUP($BT751,Prisudvikling!$CC$7:$KP$63,AD$3),"")</f>
        <v/>
      </c>
      <c r="AE751" s="32" t="str">
        <f>IF(HLOOKUP($BT751,Prisudvikling!$CC$7:$KP$63,AE$3)&gt;0,HLOOKUP($BT751,Prisudvikling!$CC$7:$KP$63,AE$3),"")</f>
        <v/>
      </c>
      <c r="AF751" s="32" t="str">
        <f>IF(HLOOKUP($BT751,Prisudvikling!$CC$7:$KP$63,AF$3)&gt;0,HLOOKUP($BT751,Prisudvikling!$CC$7:$KP$63,AF$3),"")</f>
        <v xml:space="preserve"> </v>
      </c>
      <c r="AG751" s="32" t="str">
        <f>IF(HLOOKUP($BT751,Prisudvikling!$CC$7:$KP$63,AG$3)&gt;0,HLOOKUP($BT751,Prisudvikling!$CC$7:$KP$63,AG$3),"")</f>
        <v xml:space="preserve"> </v>
      </c>
      <c r="AH751" s="32" t="str">
        <f>IF(HLOOKUP($BT751,Prisudvikling!$CC$7:$KP$63,AH$3)&gt;0,HLOOKUP($BT751,Prisudvikling!$CC$7:$KP$63,AH$3),"")</f>
        <v xml:space="preserve"> </v>
      </c>
      <c r="AI751" s="32" t="str">
        <f>IF(HLOOKUP($BT751,Prisudvikling!$CC$7:$KP$63,AI$3)&gt;0,HLOOKUP($BT751,Prisudvikling!$CC$7:$KP$63,AI$3),"")</f>
        <v xml:space="preserve"> </v>
      </c>
      <c r="AJ751" s="32" t="str">
        <f>IF(HLOOKUP($BT751,Prisudvikling!$CC$7:$KP$63,AJ$3)&gt;0,HLOOKUP($BT751,Prisudvikling!$CC$7:$KP$63,AJ$3),"")</f>
        <v xml:space="preserve"> </v>
      </c>
      <c r="AK751" s="32" t="str">
        <f>IF(HLOOKUP($BT751,Prisudvikling!$CC$7:$KP$63,AK$3)&gt;0,HLOOKUP($BT751,Prisudvikling!$CC$7:$KP$63,AK$3),"")</f>
        <v xml:space="preserve"> </v>
      </c>
      <c r="AL751" s="32" t="str">
        <f>IF(HLOOKUP($BT751,Prisudvikling!$CC$7:$KP$63,AL$3)&gt;0,HLOOKUP($BT751,Prisudvikling!$CC$7:$KP$63,AL$3),"")</f>
        <v/>
      </c>
      <c r="AM751" s="32" t="str">
        <f>IF(HLOOKUP($BT751,Prisudvikling!$CC$7:$KP$63,AM$3)&gt;0,HLOOKUP($BT751,Prisudvikling!$CC$7:$KP$63,AM$3),"")</f>
        <v/>
      </c>
      <c r="AN751" s="113" t="str">
        <f>IF(HLOOKUP($BT751,Prisudvikling!$CC$7:$KP$63,AN$3)&gt;0,HLOOKUP($BT751,Prisudvikling!$CC$7:$KP$63,AN$3),"")</f>
        <v/>
      </c>
      <c r="AO751" s="113" t="str">
        <f>IF(HLOOKUP($BT751,Prisudvikling!$CC$7:$KP$63,AO$3)&gt;0,HLOOKUP($BT751,Prisudvikling!$CC$7:$KP$63,AO$3),"")</f>
        <v xml:space="preserve"> </v>
      </c>
      <c r="AP751" s="113" t="str">
        <f>IF(HLOOKUP($BT751,Prisudvikling!$CC$7:$KP$63,AP$3)&gt;0,HLOOKUP($BT751,Prisudvikling!$CC$7:$KP$63,AP$3),"")</f>
        <v/>
      </c>
      <c r="AQ751" s="113" t="str">
        <f>IF(HLOOKUP($BT751,Prisudvikling!$CC$7:$KP$63,AQ$3)&gt;0,HLOOKUP($BT751,Prisudvikling!$CC$7:$KP$63,AQ$3),"")</f>
        <v/>
      </c>
      <c r="AR751" s="113" t="str">
        <f>IF(HLOOKUP($BT751,Prisudvikling!$CC$7:$KP$63,AR$3)&gt;0,HLOOKUP($BT751,Prisudvikling!$CC$7:$KP$63,AR$3),"")</f>
        <v xml:space="preserve"> </v>
      </c>
      <c r="AS751" s="113" t="str">
        <f>IF(HLOOKUP($BT751,Prisudvikling!$CC$7:$KP$63,AS$3)&gt;0,HLOOKUP($BT751,Prisudvikling!$CC$7:$KP$63,AS$3),"")</f>
        <v/>
      </c>
      <c r="AT751" s="113" t="str">
        <f>IF(HLOOKUP($BT751,Prisudvikling!$CC$7:$KP$63,AT$3)&gt;0,HLOOKUP($BT751,Prisudvikling!$CC$7:$KP$63,AT$3),"")</f>
        <v/>
      </c>
      <c r="AU751" s="113" t="str">
        <f>IF(HLOOKUP($BT751,Prisudvikling!$CC$7:$KP$63,AU$3)&gt;0,HLOOKUP($BT751,Prisudvikling!$CC$7:$KP$63,AU$3),"")</f>
        <v xml:space="preserve"> </v>
      </c>
      <c r="AV751" s="113" t="str">
        <f>IF(HLOOKUP($BT751,Prisudvikling!$CC$7:$KP$63,AV$3)&gt;0,HLOOKUP($BT751,Prisudvikling!$CC$7:$KP$63,AV$3),"")</f>
        <v/>
      </c>
      <c r="AW751" s="113" t="str">
        <f>IF(HLOOKUP($BT751,Prisudvikling!$CC$7:$KP$63,AW$3)&gt;0,HLOOKUP($BT751,Prisudvikling!$CC$7:$KP$63,AW$3),"")</f>
        <v/>
      </c>
      <c r="AX751" s="113" t="str">
        <f>IF(HLOOKUP($BT751,Prisudvikling!$CC$7:$KP$63,AX$3)&gt;0,HLOOKUP($BT751,Prisudvikling!$CC$7:$KP$63,AX$3),"")</f>
        <v xml:space="preserve"> </v>
      </c>
      <c r="BT751">
        <f t="shared" si="36"/>
        <v>428</v>
      </c>
    </row>
    <row r="752" spans="1:72" x14ac:dyDescent="0.2">
      <c r="A752" s="82">
        <f>IF(HLOOKUP($BT752,Prisudvikling!$CC$7:$KP$63,D$3)&gt;0,YEAR(C752),0)</f>
        <v>0</v>
      </c>
      <c r="B752" s="82">
        <f>IF(HLOOKUP($BT752,Prisudvikling!$CC$7:$KP$63,D$3)&gt;0,MONTH(C752),0)</f>
        <v>0</v>
      </c>
      <c r="C752" s="65" t="str">
        <f>IF(HLOOKUP($BT752,Prisudvikling!$CC$7:$KP$63,D$3)&gt;0,HLOOKUP($BT752,Prisudvikling!$CC$7:$KP$63,C$3),"")</f>
        <v/>
      </c>
      <c r="D752" s="105" t="str">
        <f>IF(HLOOKUP($BT752,Prisudvikling!$CC$7:$KP$63,D$3)&gt;0,HLOOKUP($BT752,Prisudvikling!$CC$7:$KP$63,D$3),"")</f>
        <v/>
      </c>
      <c r="E752" s="105" t="str">
        <f>IF(HLOOKUP($BT752,Prisudvikling!$CC$7:$KP$63,E$3)&gt;0,HLOOKUP($BT752,Prisudvikling!$CC$7:$KP$63,E$3),"")</f>
        <v/>
      </c>
      <c r="F752" s="105" t="str">
        <f>IF(HLOOKUP($BT752,Prisudvikling!$CC$7:$KP$63,F$3)&gt;0,HLOOKUP($BT752,Prisudvikling!$CC$7:$KP$63,F$3),"")</f>
        <v/>
      </c>
      <c r="G752" s="105" t="str">
        <f>IF(HLOOKUP($BT752,Prisudvikling!$CC$7:$KP$63,G$3)&gt;0,HLOOKUP($BT752,Prisudvikling!$CC$7:$KP$63,G$3),"")</f>
        <v/>
      </c>
      <c r="H752" s="105" t="str">
        <f>IF(HLOOKUP($BT752,Prisudvikling!$CC$7:$KP$63,H$3)&gt;0,HLOOKUP($BT752,Prisudvikling!$CC$7:$KP$63,H$3),"")</f>
        <v/>
      </c>
      <c r="I752" s="105" t="str">
        <f>IF(HLOOKUP($BT752,Prisudvikling!$CC$7:$KP$63,I$3)&gt;0,HLOOKUP($BT752,Prisudvikling!$CC$7:$KP$63,I$3),"")</f>
        <v/>
      </c>
      <c r="J752" s="105" t="str">
        <f>IF(HLOOKUP($BT752,Prisudvikling!$CC$7:$KP$63,J$3)&gt;0,HLOOKUP($BT752,Prisudvikling!$CC$7:$KP$63,J$3),"")</f>
        <v/>
      </c>
      <c r="K752" s="105" t="str">
        <f>IF(HLOOKUP($BT752,Prisudvikling!$CC$7:$KP$63,K$3)&gt;0,HLOOKUP($BT752,Prisudvikling!$CC$7:$KP$63,K$3),"")</f>
        <v/>
      </c>
      <c r="L752" s="105" t="str">
        <f>IF(HLOOKUP($BT752,Prisudvikling!$CC$7:$KP$63,L$3)&gt;0,HLOOKUP($BT752,Prisudvikling!$CC$7:$KP$63,L$3),"")</f>
        <v/>
      </c>
      <c r="M752" s="105" t="str">
        <f>IF(HLOOKUP($BT752,Prisudvikling!$CC$7:$KP$63,M$3)&gt;0,HLOOKUP($BT752,Prisudvikling!$CC$7:$KP$63,M$3),"")</f>
        <v/>
      </c>
      <c r="N752" s="105" t="str">
        <f>IF(HLOOKUP($BT752,Prisudvikling!$CC$7:$KP$63,N$3)&gt;0,HLOOKUP($BT752,Prisudvikling!$CC$7:$KP$63,N$3),"")</f>
        <v/>
      </c>
      <c r="O752" s="105" t="str">
        <f>IF(HLOOKUP($BT752,Prisudvikling!$CC$7:$KP$63,O$3)&gt;0,HLOOKUP($BT752,Prisudvikling!$CC$7:$KP$63,O$3),"")</f>
        <v/>
      </c>
      <c r="P752" s="105" t="str">
        <f>IF(HLOOKUP($BT752,Prisudvikling!$CC$7:$KP$63,P$3)&gt;0,HLOOKUP($BT752,Prisudvikling!$CC$7:$KP$63,P$3),"")</f>
        <v/>
      </c>
      <c r="Q752" s="105" t="str">
        <f>IF(HLOOKUP($BT752,Prisudvikling!$CC$7:$KP$63,Q$3)&gt;0,HLOOKUP($BT752,Prisudvikling!$CC$7:$KP$63,Q$3),"")</f>
        <v/>
      </c>
      <c r="R752" s="105" t="str">
        <f>IF(HLOOKUP($BT752,Prisudvikling!$CC$7:$KP$63,R$3)&gt;0,HLOOKUP($BT752,Prisudvikling!$CC$7:$KP$63,R$3),"")</f>
        <v/>
      </c>
      <c r="S752" s="105" t="str">
        <f>IF(HLOOKUP($BT752,Prisudvikling!$CC$7:$KP$63,S$3)&gt;0,HLOOKUP($BT752,Prisudvikling!$CC$7:$KP$63,S$3),"")</f>
        <v/>
      </c>
      <c r="T752" s="105" t="str">
        <f>IF(HLOOKUP($BT752,Prisudvikling!$CC$7:$KP$63,T$3)&gt;0,HLOOKUP($BT752,Prisudvikling!$CC$7:$KP$63,T$3),"")</f>
        <v/>
      </c>
      <c r="U752" s="105" t="str">
        <f>IF(HLOOKUP($BT752,Prisudvikling!$CC$7:$KP$63,U$3)&gt;0,HLOOKUP($BT752,Prisudvikling!$CC$7:$KP$63,U$3),"")</f>
        <v/>
      </c>
      <c r="V752" s="105" t="str">
        <f>IF(HLOOKUP($BT752,Prisudvikling!$CC$7:$KP$63,V$3)&gt;0,HLOOKUP($BT752,Prisudvikling!$CC$7:$KP$63,V$3),"")</f>
        <v/>
      </c>
      <c r="W752" s="105" t="str">
        <f>IF(HLOOKUP($BT752,Prisudvikling!$CC$7:$KP$63,W$3)&gt;0,HLOOKUP($BT752,Prisudvikling!$CC$7:$KP$63,W$3),"")</f>
        <v/>
      </c>
      <c r="X752" s="32" t="str">
        <f>IF(HLOOKUP($BT752,Prisudvikling!$CC$7:$KP$63,X$3)&gt;0,HLOOKUP($BT752,Prisudvikling!$CC$7:$KP$63,X$3),"")</f>
        <v/>
      </c>
      <c r="Y752" s="32" t="str">
        <f>IF(HLOOKUP($BT752,Prisudvikling!$CC$7:$KP$63,Y$3)&gt;0,HLOOKUP($BT752,Prisudvikling!$CC$7:$KP$63,Y$3),"")</f>
        <v/>
      </c>
      <c r="Z752" s="32" t="str">
        <f>IF(HLOOKUP($BT752,Prisudvikling!$CC$7:$KP$63,Z$3)&gt;0,HLOOKUP($BT752,Prisudvikling!$CC$7:$KP$63,Z$3),"")</f>
        <v/>
      </c>
      <c r="AA752" s="32" t="str">
        <f>IF(HLOOKUP($BT752,Prisudvikling!$CC$7:$KP$63,AA$3)&gt;0,HLOOKUP($BT752,Prisudvikling!$CC$7:$KP$63,AA$3),"")</f>
        <v/>
      </c>
      <c r="AB752" s="32" t="str">
        <f>IF(HLOOKUP($BT752,Prisudvikling!$CC$7:$KP$63,AB$3)&gt;0,HLOOKUP($BT752,Prisudvikling!$CC$7:$KP$63,AB$3),"")</f>
        <v/>
      </c>
      <c r="AC752" s="32" t="str">
        <f>IF(HLOOKUP($BT752,Prisudvikling!$CC$7:$KP$63,AC$3)&gt;0,HLOOKUP($BT752,Prisudvikling!$CC$7:$KP$63,AC$3),"")</f>
        <v/>
      </c>
      <c r="AD752" s="32" t="str">
        <f>IF(HLOOKUP($BT752,Prisudvikling!$CC$7:$KP$63,AD$3)&gt;0,HLOOKUP($BT752,Prisudvikling!$CC$7:$KP$63,AD$3),"")</f>
        <v/>
      </c>
      <c r="AE752" s="32" t="str">
        <f>IF(HLOOKUP($BT752,Prisudvikling!$CC$7:$KP$63,AE$3)&gt;0,HLOOKUP($BT752,Prisudvikling!$CC$7:$KP$63,AE$3),"")</f>
        <v/>
      </c>
      <c r="AF752" s="32" t="str">
        <f>IF(HLOOKUP($BT752,Prisudvikling!$CC$7:$KP$63,AF$3)&gt;0,HLOOKUP($BT752,Prisudvikling!$CC$7:$KP$63,AF$3),"")</f>
        <v xml:space="preserve"> </v>
      </c>
      <c r="AG752" s="32" t="str">
        <f>IF(HLOOKUP($BT752,Prisudvikling!$CC$7:$KP$63,AG$3)&gt;0,HLOOKUP($BT752,Prisudvikling!$CC$7:$KP$63,AG$3),"")</f>
        <v xml:space="preserve"> </v>
      </c>
      <c r="AH752" s="32" t="str">
        <f>IF(HLOOKUP($BT752,Prisudvikling!$CC$7:$KP$63,AH$3)&gt;0,HLOOKUP($BT752,Prisudvikling!$CC$7:$KP$63,AH$3),"")</f>
        <v xml:space="preserve"> </v>
      </c>
      <c r="AI752" s="32" t="str">
        <f>IF(HLOOKUP($BT752,Prisudvikling!$CC$7:$KP$63,AI$3)&gt;0,HLOOKUP($BT752,Prisudvikling!$CC$7:$KP$63,AI$3),"")</f>
        <v xml:space="preserve"> </v>
      </c>
      <c r="AJ752" s="32" t="str">
        <f>IF(HLOOKUP($BT752,Prisudvikling!$CC$7:$KP$63,AJ$3)&gt;0,HLOOKUP($BT752,Prisudvikling!$CC$7:$KP$63,AJ$3),"")</f>
        <v xml:space="preserve"> </v>
      </c>
      <c r="AK752" s="32" t="str">
        <f>IF(HLOOKUP($BT752,Prisudvikling!$CC$7:$KP$63,AK$3)&gt;0,HLOOKUP($BT752,Prisudvikling!$CC$7:$KP$63,AK$3),"")</f>
        <v xml:space="preserve"> </v>
      </c>
      <c r="AL752" s="32" t="str">
        <f>IF(HLOOKUP($BT752,Prisudvikling!$CC$7:$KP$63,AL$3)&gt;0,HLOOKUP($BT752,Prisudvikling!$CC$7:$KP$63,AL$3),"")</f>
        <v/>
      </c>
      <c r="AM752" s="32" t="str">
        <f>IF(HLOOKUP($BT752,Prisudvikling!$CC$7:$KP$63,AM$3)&gt;0,HLOOKUP($BT752,Prisudvikling!$CC$7:$KP$63,AM$3),"")</f>
        <v/>
      </c>
      <c r="AN752" s="113" t="str">
        <f>IF(HLOOKUP($BT752,Prisudvikling!$CC$7:$KP$63,AN$3)&gt;0,HLOOKUP($BT752,Prisudvikling!$CC$7:$KP$63,AN$3),"")</f>
        <v/>
      </c>
      <c r="AO752" s="113" t="str">
        <f>IF(HLOOKUP($BT752,Prisudvikling!$CC$7:$KP$63,AO$3)&gt;0,HLOOKUP($BT752,Prisudvikling!$CC$7:$KP$63,AO$3),"")</f>
        <v xml:space="preserve"> </v>
      </c>
      <c r="AP752" s="113" t="str">
        <f>IF(HLOOKUP($BT752,Prisudvikling!$CC$7:$KP$63,AP$3)&gt;0,HLOOKUP($BT752,Prisudvikling!$CC$7:$KP$63,AP$3),"")</f>
        <v/>
      </c>
      <c r="AQ752" s="113" t="str">
        <f>IF(HLOOKUP($BT752,Prisudvikling!$CC$7:$KP$63,AQ$3)&gt;0,HLOOKUP($BT752,Prisudvikling!$CC$7:$KP$63,AQ$3),"")</f>
        <v/>
      </c>
      <c r="AR752" s="113" t="str">
        <f>IF(HLOOKUP($BT752,Prisudvikling!$CC$7:$KP$63,AR$3)&gt;0,HLOOKUP($BT752,Prisudvikling!$CC$7:$KP$63,AR$3),"")</f>
        <v xml:space="preserve"> </v>
      </c>
      <c r="AS752" s="113" t="str">
        <f>IF(HLOOKUP($BT752,Prisudvikling!$CC$7:$KP$63,AS$3)&gt;0,HLOOKUP($BT752,Prisudvikling!$CC$7:$KP$63,AS$3),"")</f>
        <v/>
      </c>
      <c r="AT752" s="113" t="str">
        <f>IF(HLOOKUP($BT752,Prisudvikling!$CC$7:$KP$63,AT$3)&gt;0,HLOOKUP($BT752,Prisudvikling!$CC$7:$KP$63,AT$3),"")</f>
        <v/>
      </c>
      <c r="AU752" s="113" t="str">
        <f>IF(HLOOKUP($BT752,Prisudvikling!$CC$7:$KP$63,AU$3)&gt;0,HLOOKUP($BT752,Prisudvikling!$CC$7:$KP$63,AU$3),"")</f>
        <v xml:space="preserve"> </v>
      </c>
      <c r="AV752" s="113" t="str">
        <f>IF(HLOOKUP($BT752,Prisudvikling!$CC$7:$KP$63,AV$3)&gt;0,HLOOKUP($BT752,Prisudvikling!$CC$7:$KP$63,AV$3),"")</f>
        <v/>
      </c>
      <c r="AW752" s="113" t="str">
        <f>IF(HLOOKUP($BT752,Prisudvikling!$CC$7:$KP$63,AW$3)&gt;0,HLOOKUP($BT752,Prisudvikling!$CC$7:$KP$63,AW$3),"")</f>
        <v/>
      </c>
      <c r="AX752" s="113" t="str">
        <f>IF(HLOOKUP($BT752,Prisudvikling!$CC$7:$KP$63,AX$3)&gt;0,HLOOKUP($BT752,Prisudvikling!$CC$7:$KP$63,AX$3),"")</f>
        <v xml:space="preserve"> </v>
      </c>
      <c r="BT752">
        <f t="shared" si="36"/>
        <v>429</v>
      </c>
    </row>
    <row r="753" spans="1:72" x14ac:dyDescent="0.2">
      <c r="A753" s="82">
        <f>IF(HLOOKUP($BT753,Prisudvikling!$CC$7:$KP$63,D$3)&gt;0,YEAR(C753),0)</f>
        <v>0</v>
      </c>
      <c r="B753" s="82">
        <f>IF(HLOOKUP($BT753,Prisudvikling!$CC$7:$KP$63,D$3)&gt;0,MONTH(C753),0)</f>
        <v>0</v>
      </c>
      <c r="C753" s="65" t="str">
        <f>IF(HLOOKUP($BT753,Prisudvikling!$CC$7:$KP$63,D$3)&gt;0,HLOOKUP($BT753,Prisudvikling!$CC$7:$KP$63,C$3),"")</f>
        <v/>
      </c>
      <c r="D753" s="105" t="str">
        <f>IF(HLOOKUP($BT753,Prisudvikling!$CC$7:$KP$63,D$3)&gt;0,HLOOKUP($BT753,Prisudvikling!$CC$7:$KP$63,D$3),"")</f>
        <v/>
      </c>
      <c r="E753" s="105" t="str">
        <f>IF(HLOOKUP($BT753,Prisudvikling!$CC$7:$KP$63,E$3)&gt;0,HLOOKUP($BT753,Prisudvikling!$CC$7:$KP$63,E$3),"")</f>
        <v/>
      </c>
      <c r="F753" s="105" t="str">
        <f>IF(HLOOKUP($BT753,Prisudvikling!$CC$7:$KP$63,F$3)&gt;0,HLOOKUP($BT753,Prisudvikling!$CC$7:$KP$63,F$3),"")</f>
        <v/>
      </c>
      <c r="G753" s="105" t="str">
        <f>IF(HLOOKUP($BT753,Prisudvikling!$CC$7:$KP$63,G$3)&gt;0,HLOOKUP($BT753,Prisudvikling!$CC$7:$KP$63,G$3),"")</f>
        <v/>
      </c>
      <c r="H753" s="105" t="str">
        <f>IF(HLOOKUP($BT753,Prisudvikling!$CC$7:$KP$63,H$3)&gt;0,HLOOKUP($BT753,Prisudvikling!$CC$7:$KP$63,H$3),"")</f>
        <v/>
      </c>
      <c r="I753" s="105" t="str">
        <f>IF(HLOOKUP($BT753,Prisudvikling!$CC$7:$KP$63,I$3)&gt;0,HLOOKUP($BT753,Prisudvikling!$CC$7:$KP$63,I$3),"")</f>
        <v/>
      </c>
      <c r="J753" s="105" t="str">
        <f>IF(HLOOKUP($BT753,Prisudvikling!$CC$7:$KP$63,J$3)&gt;0,HLOOKUP($BT753,Prisudvikling!$CC$7:$KP$63,J$3),"")</f>
        <v/>
      </c>
      <c r="K753" s="105" t="str">
        <f>IF(HLOOKUP($BT753,Prisudvikling!$CC$7:$KP$63,K$3)&gt;0,HLOOKUP($BT753,Prisudvikling!$CC$7:$KP$63,K$3),"")</f>
        <v/>
      </c>
      <c r="L753" s="105" t="str">
        <f>IF(HLOOKUP($BT753,Prisudvikling!$CC$7:$KP$63,L$3)&gt;0,HLOOKUP($BT753,Prisudvikling!$CC$7:$KP$63,L$3),"")</f>
        <v/>
      </c>
      <c r="M753" s="105" t="str">
        <f>IF(HLOOKUP($BT753,Prisudvikling!$CC$7:$KP$63,M$3)&gt;0,HLOOKUP($BT753,Prisudvikling!$CC$7:$KP$63,M$3),"")</f>
        <v/>
      </c>
      <c r="N753" s="105" t="str">
        <f>IF(HLOOKUP($BT753,Prisudvikling!$CC$7:$KP$63,N$3)&gt;0,HLOOKUP($BT753,Prisudvikling!$CC$7:$KP$63,N$3),"")</f>
        <v/>
      </c>
      <c r="O753" s="105" t="str">
        <f>IF(HLOOKUP($BT753,Prisudvikling!$CC$7:$KP$63,O$3)&gt;0,HLOOKUP($BT753,Prisudvikling!$CC$7:$KP$63,O$3),"")</f>
        <v/>
      </c>
      <c r="P753" s="105" t="str">
        <f>IF(HLOOKUP($BT753,Prisudvikling!$CC$7:$KP$63,P$3)&gt;0,HLOOKUP($BT753,Prisudvikling!$CC$7:$KP$63,P$3),"")</f>
        <v/>
      </c>
      <c r="Q753" s="105" t="str">
        <f>IF(HLOOKUP($BT753,Prisudvikling!$CC$7:$KP$63,Q$3)&gt;0,HLOOKUP($BT753,Prisudvikling!$CC$7:$KP$63,Q$3),"")</f>
        <v/>
      </c>
      <c r="R753" s="105" t="str">
        <f>IF(HLOOKUP($BT753,Prisudvikling!$CC$7:$KP$63,R$3)&gt;0,HLOOKUP($BT753,Prisudvikling!$CC$7:$KP$63,R$3),"")</f>
        <v/>
      </c>
      <c r="S753" s="105" t="str">
        <f>IF(HLOOKUP($BT753,Prisudvikling!$CC$7:$KP$63,S$3)&gt;0,HLOOKUP($BT753,Prisudvikling!$CC$7:$KP$63,S$3),"")</f>
        <v/>
      </c>
      <c r="T753" s="105" t="str">
        <f>IF(HLOOKUP($BT753,Prisudvikling!$CC$7:$KP$63,T$3)&gt;0,HLOOKUP($BT753,Prisudvikling!$CC$7:$KP$63,T$3),"")</f>
        <v/>
      </c>
      <c r="U753" s="105" t="str">
        <f>IF(HLOOKUP($BT753,Prisudvikling!$CC$7:$KP$63,U$3)&gt;0,HLOOKUP($BT753,Prisudvikling!$CC$7:$KP$63,U$3),"")</f>
        <v/>
      </c>
      <c r="V753" s="105" t="str">
        <f>IF(HLOOKUP($BT753,Prisudvikling!$CC$7:$KP$63,V$3)&gt;0,HLOOKUP($BT753,Prisudvikling!$CC$7:$KP$63,V$3),"")</f>
        <v/>
      </c>
      <c r="W753" s="105" t="str">
        <f>IF(HLOOKUP($BT753,Prisudvikling!$CC$7:$KP$63,W$3)&gt;0,HLOOKUP($BT753,Prisudvikling!$CC$7:$KP$63,W$3),"")</f>
        <v/>
      </c>
      <c r="X753" s="32" t="str">
        <f>IF(HLOOKUP($BT753,Prisudvikling!$CC$7:$KP$63,X$3)&gt;0,HLOOKUP($BT753,Prisudvikling!$CC$7:$KP$63,X$3),"")</f>
        <v/>
      </c>
      <c r="Y753" s="32" t="str">
        <f>IF(HLOOKUP($BT753,Prisudvikling!$CC$7:$KP$63,Y$3)&gt;0,HLOOKUP($BT753,Prisudvikling!$CC$7:$KP$63,Y$3),"")</f>
        <v/>
      </c>
      <c r="Z753" s="32" t="str">
        <f>IF(HLOOKUP($BT753,Prisudvikling!$CC$7:$KP$63,Z$3)&gt;0,HLOOKUP($BT753,Prisudvikling!$CC$7:$KP$63,Z$3),"")</f>
        <v/>
      </c>
      <c r="AA753" s="32" t="str">
        <f>IF(HLOOKUP($BT753,Prisudvikling!$CC$7:$KP$63,AA$3)&gt;0,HLOOKUP($BT753,Prisudvikling!$CC$7:$KP$63,AA$3),"")</f>
        <v/>
      </c>
      <c r="AB753" s="32" t="str">
        <f>IF(HLOOKUP($BT753,Prisudvikling!$CC$7:$KP$63,AB$3)&gt;0,HLOOKUP($BT753,Prisudvikling!$CC$7:$KP$63,AB$3),"")</f>
        <v/>
      </c>
      <c r="AC753" s="32" t="str">
        <f>IF(HLOOKUP($BT753,Prisudvikling!$CC$7:$KP$63,AC$3)&gt;0,HLOOKUP($BT753,Prisudvikling!$CC$7:$KP$63,AC$3),"")</f>
        <v/>
      </c>
      <c r="AD753" s="32" t="str">
        <f>IF(HLOOKUP($BT753,Prisudvikling!$CC$7:$KP$63,AD$3)&gt;0,HLOOKUP($BT753,Prisudvikling!$CC$7:$KP$63,AD$3),"")</f>
        <v/>
      </c>
      <c r="AE753" s="32" t="str">
        <f>IF(HLOOKUP($BT753,Prisudvikling!$CC$7:$KP$63,AE$3)&gt;0,HLOOKUP($BT753,Prisudvikling!$CC$7:$KP$63,AE$3),"")</f>
        <v/>
      </c>
      <c r="AF753" s="32" t="str">
        <f>IF(HLOOKUP($BT753,Prisudvikling!$CC$7:$KP$63,AF$3)&gt;0,HLOOKUP($BT753,Prisudvikling!$CC$7:$KP$63,AF$3),"")</f>
        <v xml:space="preserve"> </v>
      </c>
      <c r="AG753" s="32" t="str">
        <f>IF(HLOOKUP($BT753,Prisudvikling!$CC$7:$KP$63,AG$3)&gt;0,HLOOKUP($BT753,Prisudvikling!$CC$7:$KP$63,AG$3),"")</f>
        <v xml:space="preserve"> </v>
      </c>
      <c r="AH753" s="32" t="str">
        <f>IF(HLOOKUP($BT753,Prisudvikling!$CC$7:$KP$63,AH$3)&gt;0,HLOOKUP($BT753,Prisudvikling!$CC$7:$KP$63,AH$3),"")</f>
        <v xml:space="preserve"> </v>
      </c>
      <c r="AI753" s="32" t="str">
        <f>IF(HLOOKUP($BT753,Prisudvikling!$CC$7:$KP$63,AI$3)&gt;0,HLOOKUP($BT753,Prisudvikling!$CC$7:$KP$63,AI$3),"")</f>
        <v xml:space="preserve"> </v>
      </c>
      <c r="AJ753" s="32" t="str">
        <f>IF(HLOOKUP($BT753,Prisudvikling!$CC$7:$KP$63,AJ$3)&gt;0,HLOOKUP($BT753,Prisudvikling!$CC$7:$KP$63,AJ$3),"")</f>
        <v xml:space="preserve"> </v>
      </c>
      <c r="AK753" s="32" t="str">
        <f>IF(HLOOKUP($BT753,Prisudvikling!$CC$7:$KP$63,AK$3)&gt;0,HLOOKUP($BT753,Prisudvikling!$CC$7:$KP$63,AK$3),"")</f>
        <v xml:space="preserve"> </v>
      </c>
      <c r="AL753" s="32" t="str">
        <f>IF(HLOOKUP($BT753,Prisudvikling!$CC$7:$KP$63,AL$3)&gt;0,HLOOKUP($BT753,Prisudvikling!$CC$7:$KP$63,AL$3),"")</f>
        <v/>
      </c>
      <c r="AM753" s="32" t="str">
        <f>IF(HLOOKUP($BT753,Prisudvikling!$CC$7:$KP$63,AM$3)&gt;0,HLOOKUP($BT753,Prisudvikling!$CC$7:$KP$63,AM$3),"")</f>
        <v/>
      </c>
      <c r="AN753" s="113" t="str">
        <f>IF(HLOOKUP($BT753,Prisudvikling!$CC$7:$KP$63,AN$3)&gt;0,HLOOKUP($BT753,Prisudvikling!$CC$7:$KP$63,AN$3),"")</f>
        <v/>
      </c>
      <c r="AO753" s="113" t="str">
        <f>IF(HLOOKUP($BT753,Prisudvikling!$CC$7:$KP$63,AO$3)&gt;0,HLOOKUP($BT753,Prisudvikling!$CC$7:$KP$63,AO$3),"")</f>
        <v xml:space="preserve"> </v>
      </c>
      <c r="AP753" s="113" t="str">
        <f>IF(HLOOKUP($BT753,Prisudvikling!$CC$7:$KP$63,AP$3)&gt;0,HLOOKUP($BT753,Prisudvikling!$CC$7:$KP$63,AP$3),"")</f>
        <v/>
      </c>
      <c r="AQ753" s="113" t="str">
        <f>IF(HLOOKUP($BT753,Prisudvikling!$CC$7:$KP$63,AQ$3)&gt;0,HLOOKUP($BT753,Prisudvikling!$CC$7:$KP$63,AQ$3),"")</f>
        <v/>
      </c>
      <c r="AR753" s="113" t="str">
        <f>IF(HLOOKUP($BT753,Prisudvikling!$CC$7:$KP$63,AR$3)&gt;0,HLOOKUP($BT753,Prisudvikling!$CC$7:$KP$63,AR$3),"")</f>
        <v xml:space="preserve"> </v>
      </c>
      <c r="AS753" s="113" t="str">
        <f>IF(HLOOKUP($BT753,Prisudvikling!$CC$7:$KP$63,AS$3)&gt;0,HLOOKUP($BT753,Prisudvikling!$CC$7:$KP$63,AS$3),"")</f>
        <v/>
      </c>
      <c r="AT753" s="113" t="str">
        <f>IF(HLOOKUP($BT753,Prisudvikling!$CC$7:$KP$63,AT$3)&gt;0,HLOOKUP($BT753,Prisudvikling!$CC$7:$KP$63,AT$3),"")</f>
        <v/>
      </c>
      <c r="AU753" s="113" t="str">
        <f>IF(HLOOKUP($BT753,Prisudvikling!$CC$7:$KP$63,AU$3)&gt;0,HLOOKUP($BT753,Prisudvikling!$CC$7:$KP$63,AU$3),"")</f>
        <v xml:space="preserve"> </v>
      </c>
      <c r="AV753" s="113" t="str">
        <f>IF(HLOOKUP($BT753,Prisudvikling!$CC$7:$KP$63,AV$3)&gt;0,HLOOKUP($BT753,Prisudvikling!$CC$7:$KP$63,AV$3),"")</f>
        <v/>
      </c>
      <c r="AW753" s="113" t="str">
        <f>IF(HLOOKUP($BT753,Prisudvikling!$CC$7:$KP$63,AW$3)&gt;0,HLOOKUP($BT753,Prisudvikling!$CC$7:$KP$63,AW$3),"")</f>
        <v/>
      </c>
      <c r="AX753" s="113" t="str">
        <f>IF(HLOOKUP($BT753,Prisudvikling!$CC$7:$KP$63,AX$3)&gt;0,HLOOKUP($BT753,Prisudvikling!$CC$7:$KP$63,AX$3),"")</f>
        <v xml:space="preserve"> </v>
      </c>
      <c r="BT753">
        <f t="shared" si="36"/>
        <v>430</v>
      </c>
    </row>
    <row r="754" spans="1:72" x14ac:dyDescent="0.2">
      <c r="A754" s="82">
        <f>IF(HLOOKUP($BT754,Prisudvikling!$CC$7:$KP$63,D$3)&gt;0,YEAR(C754),0)</f>
        <v>0</v>
      </c>
      <c r="B754" s="82">
        <f>IF(HLOOKUP($BT754,Prisudvikling!$CC$7:$KP$63,D$3)&gt;0,MONTH(C754),0)</f>
        <v>0</v>
      </c>
      <c r="C754" s="65" t="str">
        <f>IF(HLOOKUP($BT754,Prisudvikling!$CC$7:$KP$63,D$3)&gt;0,HLOOKUP($BT754,Prisudvikling!$CC$7:$KP$63,C$3),"")</f>
        <v/>
      </c>
      <c r="D754" s="105" t="str">
        <f>IF(HLOOKUP($BT754,Prisudvikling!$CC$7:$KP$63,D$3)&gt;0,HLOOKUP($BT754,Prisudvikling!$CC$7:$KP$63,D$3),"")</f>
        <v/>
      </c>
      <c r="E754" s="105" t="str">
        <f>IF(HLOOKUP($BT754,Prisudvikling!$CC$7:$KP$63,E$3)&gt;0,HLOOKUP($BT754,Prisudvikling!$CC$7:$KP$63,E$3),"")</f>
        <v/>
      </c>
      <c r="F754" s="105" t="str">
        <f>IF(HLOOKUP($BT754,Prisudvikling!$CC$7:$KP$63,F$3)&gt;0,HLOOKUP($BT754,Prisudvikling!$CC$7:$KP$63,F$3),"")</f>
        <v/>
      </c>
      <c r="G754" s="105" t="str">
        <f>IF(HLOOKUP($BT754,Prisudvikling!$CC$7:$KP$63,G$3)&gt;0,HLOOKUP($BT754,Prisudvikling!$CC$7:$KP$63,G$3),"")</f>
        <v/>
      </c>
      <c r="H754" s="105" t="str">
        <f>IF(HLOOKUP($BT754,Prisudvikling!$CC$7:$KP$63,H$3)&gt;0,HLOOKUP($BT754,Prisudvikling!$CC$7:$KP$63,H$3),"")</f>
        <v/>
      </c>
      <c r="I754" s="105" t="str">
        <f>IF(HLOOKUP($BT754,Prisudvikling!$CC$7:$KP$63,I$3)&gt;0,HLOOKUP($BT754,Prisudvikling!$CC$7:$KP$63,I$3),"")</f>
        <v/>
      </c>
      <c r="J754" s="105" t="str">
        <f>IF(HLOOKUP($BT754,Prisudvikling!$CC$7:$KP$63,J$3)&gt;0,HLOOKUP($BT754,Prisudvikling!$CC$7:$KP$63,J$3),"")</f>
        <v/>
      </c>
      <c r="K754" s="105" t="str">
        <f>IF(HLOOKUP($BT754,Prisudvikling!$CC$7:$KP$63,K$3)&gt;0,HLOOKUP($BT754,Prisudvikling!$CC$7:$KP$63,K$3),"")</f>
        <v/>
      </c>
      <c r="L754" s="105" t="str">
        <f>IF(HLOOKUP($BT754,Prisudvikling!$CC$7:$KP$63,L$3)&gt;0,HLOOKUP($BT754,Prisudvikling!$CC$7:$KP$63,L$3),"")</f>
        <v/>
      </c>
      <c r="M754" s="105" t="str">
        <f>IF(HLOOKUP($BT754,Prisudvikling!$CC$7:$KP$63,M$3)&gt;0,HLOOKUP($BT754,Prisudvikling!$CC$7:$KP$63,M$3),"")</f>
        <v/>
      </c>
      <c r="N754" s="105" t="str">
        <f>IF(HLOOKUP($BT754,Prisudvikling!$CC$7:$KP$63,N$3)&gt;0,HLOOKUP($BT754,Prisudvikling!$CC$7:$KP$63,N$3),"")</f>
        <v/>
      </c>
      <c r="O754" s="105" t="str">
        <f>IF(HLOOKUP($BT754,Prisudvikling!$CC$7:$KP$63,O$3)&gt;0,HLOOKUP($BT754,Prisudvikling!$CC$7:$KP$63,O$3),"")</f>
        <v/>
      </c>
      <c r="P754" s="105" t="str">
        <f>IF(HLOOKUP($BT754,Prisudvikling!$CC$7:$KP$63,P$3)&gt;0,HLOOKUP($BT754,Prisudvikling!$CC$7:$KP$63,P$3),"")</f>
        <v/>
      </c>
      <c r="Q754" s="105" t="str">
        <f>IF(HLOOKUP($BT754,Prisudvikling!$CC$7:$KP$63,Q$3)&gt;0,HLOOKUP($BT754,Prisudvikling!$CC$7:$KP$63,Q$3),"")</f>
        <v/>
      </c>
      <c r="R754" s="105" t="str">
        <f>IF(HLOOKUP($BT754,Prisudvikling!$CC$7:$KP$63,R$3)&gt;0,HLOOKUP($BT754,Prisudvikling!$CC$7:$KP$63,R$3),"")</f>
        <v/>
      </c>
      <c r="S754" s="105" t="str">
        <f>IF(HLOOKUP($BT754,Prisudvikling!$CC$7:$KP$63,S$3)&gt;0,HLOOKUP($BT754,Prisudvikling!$CC$7:$KP$63,S$3),"")</f>
        <v/>
      </c>
      <c r="T754" s="105" t="str">
        <f>IF(HLOOKUP($BT754,Prisudvikling!$CC$7:$KP$63,T$3)&gt;0,HLOOKUP($BT754,Prisudvikling!$CC$7:$KP$63,T$3),"")</f>
        <v/>
      </c>
      <c r="U754" s="105" t="str">
        <f>IF(HLOOKUP($BT754,Prisudvikling!$CC$7:$KP$63,U$3)&gt;0,HLOOKUP($BT754,Prisudvikling!$CC$7:$KP$63,U$3),"")</f>
        <v/>
      </c>
      <c r="V754" s="105" t="str">
        <f>IF(HLOOKUP($BT754,Prisudvikling!$CC$7:$KP$63,V$3)&gt;0,HLOOKUP($BT754,Prisudvikling!$CC$7:$KP$63,V$3),"")</f>
        <v/>
      </c>
      <c r="W754" s="105" t="str">
        <f>IF(HLOOKUP($BT754,Prisudvikling!$CC$7:$KP$63,W$3)&gt;0,HLOOKUP($BT754,Prisudvikling!$CC$7:$KP$63,W$3),"")</f>
        <v/>
      </c>
      <c r="X754" s="32" t="str">
        <f>IF(HLOOKUP($BT754,Prisudvikling!$CC$7:$KP$63,X$3)&gt;0,HLOOKUP($BT754,Prisudvikling!$CC$7:$KP$63,X$3),"")</f>
        <v/>
      </c>
      <c r="Y754" s="32" t="str">
        <f>IF(HLOOKUP($BT754,Prisudvikling!$CC$7:$KP$63,Y$3)&gt;0,HLOOKUP($BT754,Prisudvikling!$CC$7:$KP$63,Y$3),"")</f>
        <v/>
      </c>
      <c r="Z754" s="32" t="str">
        <f>IF(HLOOKUP($BT754,Prisudvikling!$CC$7:$KP$63,Z$3)&gt;0,HLOOKUP($BT754,Prisudvikling!$CC$7:$KP$63,Z$3),"")</f>
        <v/>
      </c>
      <c r="AA754" s="32" t="str">
        <f>IF(HLOOKUP($BT754,Prisudvikling!$CC$7:$KP$63,AA$3)&gt;0,HLOOKUP($BT754,Prisudvikling!$CC$7:$KP$63,AA$3),"")</f>
        <v/>
      </c>
      <c r="AB754" s="32" t="str">
        <f>IF(HLOOKUP($BT754,Prisudvikling!$CC$7:$KP$63,AB$3)&gt;0,HLOOKUP($BT754,Prisudvikling!$CC$7:$KP$63,AB$3),"")</f>
        <v/>
      </c>
      <c r="AC754" s="32" t="str">
        <f>IF(HLOOKUP($BT754,Prisudvikling!$CC$7:$KP$63,AC$3)&gt;0,HLOOKUP($BT754,Prisudvikling!$CC$7:$KP$63,AC$3),"")</f>
        <v/>
      </c>
      <c r="AD754" s="32" t="str">
        <f>IF(HLOOKUP($BT754,Prisudvikling!$CC$7:$KP$63,AD$3)&gt;0,HLOOKUP($BT754,Prisudvikling!$CC$7:$KP$63,AD$3),"")</f>
        <v/>
      </c>
      <c r="AE754" s="32" t="str">
        <f>IF(HLOOKUP($BT754,Prisudvikling!$CC$7:$KP$63,AE$3)&gt;0,HLOOKUP($BT754,Prisudvikling!$CC$7:$KP$63,AE$3),"")</f>
        <v/>
      </c>
      <c r="AF754" s="32" t="str">
        <f>IF(HLOOKUP($BT754,Prisudvikling!$CC$7:$KP$63,AF$3)&gt;0,HLOOKUP($BT754,Prisudvikling!$CC$7:$KP$63,AF$3),"")</f>
        <v xml:space="preserve"> </v>
      </c>
      <c r="AG754" s="32" t="str">
        <f>IF(HLOOKUP($BT754,Prisudvikling!$CC$7:$KP$63,AG$3)&gt;0,HLOOKUP($BT754,Prisudvikling!$CC$7:$KP$63,AG$3),"")</f>
        <v xml:space="preserve"> </v>
      </c>
      <c r="AH754" s="32" t="str">
        <f>IF(HLOOKUP($BT754,Prisudvikling!$CC$7:$KP$63,AH$3)&gt;0,HLOOKUP($BT754,Prisudvikling!$CC$7:$KP$63,AH$3),"")</f>
        <v xml:space="preserve"> </v>
      </c>
      <c r="AI754" s="32" t="str">
        <f>IF(HLOOKUP($BT754,Prisudvikling!$CC$7:$KP$63,AI$3)&gt;0,HLOOKUP($BT754,Prisudvikling!$CC$7:$KP$63,AI$3),"")</f>
        <v xml:space="preserve"> </v>
      </c>
      <c r="AJ754" s="32" t="str">
        <f>IF(HLOOKUP($BT754,Prisudvikling!$CC$7:$KP$63,AJ$3)&gt;0,HLOOKUP($BT754,Prisudvikling!$CC$7:$KP$63,AJ$3),"")</f>
        <v xml:space="preserve"> </v>
      </c>
      <c r="AK754" s="32" t="str">
        <f>IF(HLOOKUP($BT754,Prisudvikling!$CC$7:$KP$63,AK$3)&gt;0,HLOOKUP($BT754,Prisudvikling!$CC$7:$KP$63,AK$3),"")</f>
        <v xml:space="preserve"> </v>
      </c>
      <c r="AL754" s="32" t="str">
        <f>IF(HLOOKUP($BT754,Prisudvikling!$CC$7:$KP$63,AL$3)&gt;0,HLOOKUP($BT754,Prisudvikling!$CC$7:$KP$63,AL$3),"")</f>
        <v/>
      </c>
      <c r="AM754" s="32" t="str">
        <f>IF(HLOOKUP($BT754,Prisudvikling!$CC$7:$KP$63,AM$3)&gt;0,HLOOKUP($BT754,Prisudvikling!$CC$7:$KP$63,AM$3),"")</f>
        <v/>
      </c>
      <c r="AN754" s="113" t="str">
        <f>IF(HLOOKUP($BT754,Prisudvikling!$CC$7:$KP$63,AN$3)&gt;0,HLOOKUP($BT754,Prisudvikling!$CC$7:$KP$63,AN$3),"")</f>
        <v/>
      </c>
      <c r="AO754" s="113" t="str">
        <f>IF(HLOOKUP($BT754,Prisudvikling!$CC$7:$KP$63,AO$3)&gt;0,HLOOKUP($BT754,Prisudvikling!$CC$7:$KP$63,AO$3),"")</f>
        <v xml:space="preserve"> </v>
      </c>
      <c r="AP754" s="113" t="str">
        <f>IF(HLOOKUP($BT754,Prisudvikling!$CC$7:$KP$63,AP$3)&gt;0,HLOOKUP($BT754,Prisudvikling!$CC$7:$KP$63,AP$3),"")</f>
        <v/>
      </c>
      <c r="AQ754" s="113" t="str">
        <f>IF(HLOOKUP($BT754,Prisudvikling!$CC$7:$KP$63,AQ$3)&gt;0,HLOOKUP($BT754,Prisudvikling!$CC$7:$KP$63,AQ$3),"")</f>
        <v/>
      </c>
      <c r="AR754" s="113" t="str">
        <f>IF(HLOOKUP($BT754,Prisudvikling!$CC$7:$KP$63,AR$3)&gt;0,HLOOKUP($BT754,Prisudvikling!$CC$7:$KP$63,AR$3),"")</f>
        <v xml:space="preserve"> </v>
      </c>
      <c r="AS754" s="113" t="str">
        <f>IF(HLOOKUP($BT754,Prisudvikling!$CC$7:$KP$63,AS$3)&gt;0,HLOOKUP($BT754,Prisudvikling!$CC$7:$KP$63,AS$3),"")</f>
        <v/>
      </c>
      <c r="AT754" s="113" t="str">
        <f>IF(HLOOKUP($BT754,Prisudvikling!$CC$7:$KP$63,AT$3)&gt;0,HLOOKUP($BT754,Prisudvikling!$CC$7:$KP$63,AT$3),"")</f>
        <v/>
      </c>
      <c r="AU754" s="113" t="str">
        <f>IF(HLOOKUP($BT754,Prisudvikling!$CC$7:$KP$63,AU$3)&gt;0,HLOOKUP($BT754,Prisudvikling!$CC$7:$KP$63,AU$3),"")</f>
        <v xml:space="preserve"> </v>
      </c>
      <c r="AV754" s="113" t="str">
        <f>IF(HLOOKUP($BT754,Prisudvikling!$CC$7:$KP$63,AV$3)&gt;0,HLOOKUP($BT754,Prisudvikling!$CC$7:$KP$63,AV$3),"")</f>
        <v/>
      </c>
      <c r="AW754" s="113" t="str">
        <f>IF(HLOOKUP($BT754,Prisudvikling!$CC$7:$KP$63,AW$3)&gt;0,HLOOKUP($BT754,Prisudvikling!$CC$7:$KP$63,AW$3),"")</f>
        <v/>
      </c>
      <c r="AX754" s="113" t="str">
        <f>IF(HLOOKUP($BT754,Prisudvikling!$CC$7:$KP$63,AX$3)&gt;0,HLOOKUP($BT754,Prisudvikling!$CC$7:$KP$63,AX$3),"")</f>
        <v xml:space="preserve"> </v>
      </c>
      <c r="BT754">
        <f t="shared" si="36"/>
        <v>431</v>
      </c>
    </row>
    <row r="755" spans="1:72" x14ac:dyDescent="0.2">
      <c r="A755" s="82">
        <f>IF(HLOOKUP($BT755,Prisudvikling!$CC$7:$KP$63,D$3)&gt;0,YEAR(C755),0)</f>
        <v>0</v>
      </c>
      <c r="B755" s="82">
        <f>IF(HLOOKUP($BT755,Prisudvikling!$CC$7:$KP$63,D$3)&gt;0,MONTH(C755),0)</f>
        <v>0</v>
      </c>
      <c r="C755" s="65" t="str">
        <f>IF(HLOOKUP($BT755,Prisudvikling!$CC$7:$KP$63,D$3)&gt;0,HLOOKUP($BT755,Prisudvikling!$CC$7:$KP$63,C$3),"")</f>
        <v/>
      </c>
      <c r="D755" s="105" t="str">
        <f>IF(HLOOKUP($BT755,Prisudvikling!$CC$7:$KP$63,D$3)&gt;0,HLOOKUP($BT755,Prisudvikling!$CC$7:$KP$63,D$3),"")</f>
        <v/>
      </c>
      <c r="E755" s="105" t="str">
        <f>IF(HLOOKUP($BT755,Prisudvikling!$CC$7:$KP$63,E$3)&gt;0,HLOOKUP($BT755,Prisudvikling!$CC$7:$KP$63,E$3),"")</f>
        <v/>
      </c>
      <c r="F755" s="105" t="str">
        <f>IF(HLOOKUP($BT755,Prisudvikling!$CC$7:$KP$63,F$3)&gt;0,HLOOKUP($BT755,Prisudvikling!$CC$7:$KP$63,F$3),"")</f>
        <v/>
      </c>
      <c r="G755" s="105" t="str">
        <f>IF(HLOOKUP($BT755,Prisudvikling!$CC$7:$KP$63,G$3)&gt;0,HLOOKUP($BT755,Prisudvikling!$CC$7:$KP$63,G$3),"")</f>
        <v/>
      </c>
      <c r="H755" s="105" t="str">
        <f>IF(HLOOKUP($BT755,Prisudvikling!$CC$7:$KP$63,H$3)&gt;0,HLOOKUP($BT755,Prisudvikling!$CC$7:$KP$63,H$3),"")</f>
        <v/>
      </c>
      <c r="I755" s="105" t="str">
        <f>IF(HLOOKUP($BT755,Prisudvikling!$CC$7:$KP$63,I$3)&gt;0,HLOOKUP($BT755,Prisudvikling!$CC$7:$KP$63,I$3),"")</f>
        <v/>
      </c>
      <c r="J755" s="105" t="str">
        <f>IF(HLOOKUP($BT755,Prisudvikling!$CC$7:$KP$63,J$3)&gt;0,HLOOKUP($BT755,Prisudvikling!$CC$7:$KP$63,J$3),"")</f>
        <v/>
      </c>
      <c r="K755" s="105" t="str">
        <f>IF(HLOOKUP($BT755,Prisudvikling!$CC$7:$KP$63,K$3)&gt;0,HLOOKUP($BT755,Prisudvikling!$CC$7:$KP$63,K$3),"")</f>
        <v/>
      </c>
      <c r="L755" s="105" t="str">
        <f>IF(HLOOKUP($BT755,Prisudvikling!$CC$7:$KP$63,L$3)&gt;0,HLOOKUP($BT755,Prisudvikling!$CC$7:$KP$63,L$3),"")</f>
        <v/>
      </c>
      <c r="M755" s="105" t="str">
        <f>IF(HLOOKUP($BT755,Prisudvikling!$CC$7:$KP$63,M$3)&gt;0,HLOOKUP($BT755,Prisudvikling!$CC$7:$KP$63,M$3),"")</f>
        <v/>
      </c>
      <c r="N755" s="105" t="str">
        <f>IF(HLOOKUP($BT755,Prisudvikling!$CC$7:$KP$63,N$3)&gt;0,HLOOKUP($BT755,Prisudvikling!$CC$7:$KP$63,N$3),"")</f>
        <v/>
      </c>
      <c r="O755" s="105" t="str">
        <f>IF(HLOOKUP($BT755,Prisudvikling!$CC$7:$KP$63,O$3)&gt;0,HLOOKUP($BT755,Prisudvikling!$CC$7:$KP$63,O$3),"")</f>
        <v/>
      </c>
      <c r="P755" s="105" t="str">
        <f>IF(HLOOKUP($BT755,Prisudvikling!$CC$7:$KP$63,P$3)&gt;0,HLOOKUP($BT755,Prisudvikling!$CC$7:$KP$63,P$3),"")</f>
        <v/>
      </c>
      <c r="Q755" s="105" t="str">
        <f>IF(HLOOKUP($BT755,Prisudvikling!$CC$7:$KP$63,Q$3)&gt;0,HLOOKUP($BT755,Prisudvikling!$CC$7:$KP$63,Q$3),"")</f>
        <v/>
      </c>
      <c r="R755" s="105" t="str">
        <f>IF(HLOOKUP($BT755,Prisudvikling!$CC$7:$KP$63,R$3)&gt;0,HLOOKUP($BT755,Prisudvikling!$CC$7:$KP$63,R$3),"")</f>
        <v/>
      </c>
      <c r="S755" s="105" t="str">
        <f>IF(HLOOKUP($BT755,Prisudvikling!$CC$7:$KP$63,S$3)&gt;0,HLOOKUP($BT755,Prisudvikling!$CC$7:$KP$63,S$3),"")</f>
        <v/>
      </c>
      <c r="T755" s="105" t="str">
        <f>IF(HLOOKUP($BT755,Prisudvikling!$CC$7:$KP$63,T$3)&gt;0,HLOOKUP($BT755,Prisudvikling!$CC$7:$KP$63,T$3),"")</f>
        <v/>
      </c>
      <c r="U755" s="105" t="str">
        <f>IF(HLOOKUP($BT755,Prisudvikling!$CC$7:$KP$63,U$3)&gt;0,HLOOKUP($BT755,Prisudvikling!$CC$7:$KP$63,U$3),"")</f>
        <v/>
      </c>
      <c r="V755" s="105" t="str">
        <f>IF(HLOOKUP($BT755,Prisudvikling!$CC$7:$KP$63,V$3)&gt;0,HLOOKUP($BT755,Prisudvikling!$CC$7:$KP$63,V$3),"")</f>
        <v/>
      </c>
      <c r="W755" s="105" t="str">
        <f>IF(HLOOKUP($BT755,Prisudvikling!$CC$7:$KP$63,W$3)&gt;0,HLOOKUP($BT755,Prisudvikling!$CC$7:$KP$63,W$3),"")</f>
        <v/>
      </c>
      <c r="X755" s="32" t="str">
        <f>IF(HLOOKUP($BT755,Prisudvikling!$CC$7:$KP$63,X$3)&gt;0,HLOOKUP($BT755,Prisudvikling!$CC$7:$KP$63,X$3),"")</f>
        <v/>
      </c>
      <c r="Y755" s="32" t="str">
        <f>IF(HLOOKUP($BT755,Prisudvikling!$CC$7:$KP$63,Y$3)&gt;0,HLOOKUP($BT755,Prisudvikling!$CC$7:$KP$63,Y$3),"")</f>
        <v/>
      </c>
      <c r="Z755" s="32" t="str">
        <f>IF(HLOOKUP($BT755,Prisudvikling!$CC$7:$KP$63,Z$3)&gt;0,HLOOKUP($BT755,Prisudvikling!$CC$7:$KP$63,Z$3),"")</f>
        <v/>
      </c>
      <c r="AA755" s="32" t="str">
        <f>IF(HLOOKUP($BT755,Prisudvikling!$CC$7:$KP$63,AA$3)&gt;0,HLOOKUP($BT755,Prisudvikling!$CC$7:$KP$63,AA$3),"")</f>
        <v/>
      </c>
      <c r="AB755" s="32" t="str">
        <f>IF(HLOOKUP($BT755,Prisudvikling!$CC$7:$KP$63,AB$3)&gt;0,HLOOKUP($BT755,Prisudvikling!$CC$7:$KP$63,AB$3),"")</f>
        <v/>
      </c>
      <c r="AC755" s="32" t="str">
        <f>IF(HLOOKUP($BT755,Prisudvikling!$CC$7:$KP$63,AC$3)&gt;0,HLOOKUP($BT755,Prisudvikling!$CC$7:$KP$63,AC$3),"")</f>
        <v/>
      </c>
      <c r="AD755" s="32" t="str">
        <f>IF(HLOOKUP($BT755,Prisudvikling!$CC$7:$KP$63,AD$3)&gt;0,HLOOKUP($BT755,Prisudvikling!$CC$7:$KP$63,AD$3),"")</f>
        <v/>
      </c>
      <c r="AE755" s="32" t="str">
        <f>IF(HLOOKUP($BT755,Prisudvikling!$CC$7:$KP$63,AE$3)&gt;0,HLOOKUP($BT755,Prisudvikling!$CC$7:$KP$63,AE$3),"")</f>
        <v/>
      </c>
      <c r="AF755" s="32" t="str">
        <f>IF(HLOOKUP($BT755,Prisudvikling!$CC$7:$KP$63,AF$3)&gt;0,HLOOKUP($BT755,Prisudvikling!$CC$7:$KP$63,AF$3),"")</f>
        <v xml:space="preserve"> </v>
      </c>
      <c r="AG755" s="32" t="str">
        <f>IF(HLOOKUP($BT755,Prisudvikling!$CC$7:$KP$63,AG$3)&gt;0,HLOOKUP($BT755,Prisudvikling!$CC$7:$KP$63,AG$3),"")</f>
        <v xml:space="preserve"> </v>
      </c>
      <c r="AH755" s="32" t="str">
        <f>IF(HLOOKUP($BT755,Prisudvikling!$CC$7:$KP$63,AH$3)&gt;0,HLOOKUP($BT755,Prisudvikling!$CC$7:$KP$63,AH$3),"")</f>
        <v xml:space="preserve"> </v>
      </c>
      <c r="AI755" s="32" t="str">
        <f>IF(HLOOKUP($BT755,Prisudvikling!$CC$7:$KP$63,AI$3)&gt;0,HLOOKUP($BT755,Prisudvikling!$CC$7:$KP$63,AI$3),"")</f>
        <v xml:space="preserve"> </v>
      </c>
      <c r="AJ755" s="32" t="str">
        <f>IF(HLOOKUP($BT755,Prisudvikling!$CC$7:$KP$63,AJ$3)&gt;0,HLOOKUP($BT755,Prisudvikling!$CC$7:$KP$63,AJ$3),"")</f>
        <v xml:space="preserve"> </v>
      </c>
      <c r="AK755" s="32" t="str">
        <f>IF(HLOOKUP($BT755,Prisudvikling!$CC$7:$KP$63,AK$3)&gt;0,HLOOKUP($BT755,Prisudvikling!$CC$7:$KP$63,AK$3),"")</f>
        <v xml:space="preserve"> </v>
      </c>
      <c r="AL755" s="32" t="str">
        <f>IF(HLOOKUP($BT755,Prisudvikling!$CC$7:$KP$63,AL$3)&gt;0,HLOOKUP($BT755,Prisudvikling!$CC$7:$KP$63,AL$3),"")</f>
        <v/>
      </c>
      <c r="AM755" s="32" t="str">
        <f>IF(HLOOKUP($BT755,Prisudvikling!$CC$7:$KP$63,AM$3)&gt;0,HLOOKUP($BT755,Prisudvikling!$CC$7:$KP$63,AM$3),"")</f>
        <v/>
      </c>
      <c r="AN755" s="113" t="str">
        <f>IF(HLOOKUP($BT755,Prisudvikling!$CC$7:$KP$63,AN$3)&gt;0,HLOOKUP($BT755,Prisudvikling!$CC$7:$KP$63,AN$3),"")</f>
        <v/>
      </c>
      <c r="AO755" s="113" t="str">
        <f>IF(HLOOKUP($BT755,Prisudvikling!$CC$7:$KP$63,AO$3)&gt;0,HLOOKUP($BT755,Prisudvikling!$CC$7:$KP$63,AO$3),"")</f>
        <v xml:space="preserve"> </v>
      </c>
      <c r="AP755" s="113" t="str">
        <f>IF(HLOOKUP($BT755,Prisudvikling!$CC$7:$KP$63,AP$3)&gt;0,HLOOKUP($BT755,Prisudvikling!$CC$7:$KP$63,AP$3),"")</f>
        <v/>
      </c>
      <c r="AQ755" s="113" t="str">
        <f>IF(HLOOKUP($BT755,Prisudvikling!$CC$7:$KP$63,AQ$3)&gt;0,HLOOKUP($BT755,Prisudvikling!$CC$7:$KP$63,AQ$3),"")</f>
        <v/>
      </c>
      <c r="AR755" s="113" t="str">
        <f>IF(HLOOKUP($BT755,Prisudvikling!$CC$7:$KP$63,AR$3)&gt;0,HLOOKUP($BT755,Prisudvikling!$CC$7:$KP$63,AR$3),"")</f>
        <v xml:space="preserve"> </v>
      </c>
      <c r="AS755" s="113" t="str">
        <f>IF(HLOOKUP($BT755,Prisudvikling!$CC$7:$KP$63,AS$3)&gt;0,HLOOKUP($BT755,Prisudvikling!$CC$7:$KP$63,AS$3),"")</f>
        <v/>
      </c>
      <c r="AT755" s="113" t="str">
        <f>IF(HLOOKUP($BT755,Prisudvikling!$CC$7:$KP$63,AT$3)&gt;0,HLOOKUP($BT755,Prisudvikling!$CC$7:$KP$63,AT$3),"")</f>
        <v/>
      </c>
      <c r="AU755" s="113" t="str">
        <f>IF(HLOOKUP($BT755,Prisudvikling!$CC$7:$KP$63,AU$3)&gt;0,HLOOKUP($BT755,Prisudvikling!$CC$7:$KP$63,AU$3),"")</f>
        <v xml:space="preserve"> </v>
      </c>
      <c r="AV755" s="113" t="str">
        <f>IF(HLOOKUP($BT755,Prisudvikling!$CC$7:$KP$63,AV$3)&gt;0,HLOOKUP($BT755,Prisudvikling!$CC$7:$KP$63,AV$3),"")</f>
        <v/>
      </c>
      <c r="AW755" s="113" t="str">
        <f>IF(HLOOKUP($BT755,Prisudvikling!$CC$7:$KP$63,AW$3)&gt;0,HLOOKUP($BT755,Prisudvikling!$CC$7:$KP$63,AW$3),"")</f>
        <v/>
      </c>
      <c r="AX755" s="113" t="str">
        <f>IF(HLOOKUP($BT755,Prisudvikling!$CC$7:$KP$63,AX$3)&gt;0,HLOOKUP($BT755,Prisudvikling!$CC$7:$KP$63,AX$3),"")</f>
        <v xml:space="preserve"> </v>
      </c>
      <c r="BT755">
        <f t="shared" si="36"/>
        <v>432</v>
      </c>
    </row>
    <row r="756" spans="1:72" x14ac:dyDescent="0.2">
      <c r="A756" s="82">
        <f>IF(HLOOKUP($BT756,Prisudvikling!$CC$7:$KP$63,D$3)&gt;0,YEAR(C756),0)</f>
        <v>0</v>
      </c>
      <c r="B756" s="82">
        <f>IF(HLOOKUP($BT756,Prisudvikling!$CC$7:$KP$63,D$3)&gt;0,MONTH(C756),0)</f>
        <v>0</v>
      </c>
      <c r="C756" s="65" t="str">
        <f>IF(HLOOKUP($BT756,Prisudvikling!$CC$7:$KP$63,D$3)&gt;0,HLOOKUP($BT756,Prisudvikling!$CC$7:$KP$63,C$3),"")</f>
        <v/>
      </c>
      <c r="D756" s="105" t="str">
        <f>IF(HLOOKUP($BT756,Prisudvikling!$CC$7:$KP$63,D$3)&gt;0,HLOOKUP($BT756,Prisudvikling!$CC$7:$KP$63,D$3),"")</f>
        <v/>
      </c>
      <c r="E756" s="105" t="str">
        <f>IF(HLOOKUP($BT756,Prisudvikling!$CC$7:$KP$63,E$3)&gt;0,HLOOKUP($BT756,Prisudvikling!$CC$7:$KP$63,E$3),"")</f>
        <v/>
      </c>
      <c r="F756" s="105" t="str">
        <f>IF(HLOOKUP($BT756,Prisudvikling!$CC$7:$KP$63,F$3)&gt;0,HLOOKUP($BT756,Prisudvikling!$CC$7:$KP$63,F$3),"")</f>
        <v/>
      </c>
      <c r="G756" s="105" t="str">
        <f>IF(HLOOKUP($BT756,Prisudvikling!$CC$7:$KP$63,G$3)&gt;0,HLOOKUP($BT756,Prisudvikling!$CC$7:$KP$63,G$3),"")</f>
        <v/>
      </c>
      <c r="H756" s="105" t="str">
        <f>IF(HLOOKUP($BT756,Prisudvikling!$CC$7:$KP$63,H$3)&gt;0,HLOOKUP($BT756,Prisudvikling!$CC$7:$KP$63,H$3),"")</f>
        <v/>
      </c>
      <c r="I756" s="105" t="str">
        <f>IF(HLOOKUP($BT756,Prisudvikling!$CC$7:$KP$63,I$3)&gt;0,HLOOKUP($BT756,Prisudvikling!$CC$7:$KP$63,I$3),"")</f>
        <v/>
      </c>
      <c r="J756" s="105" t="str">
        <f>IF(HLOOKUP($BT756,Prisudvikling!$CC$7:$KP$63,J$3)&gt;0,HLOOKUP($BT756,Prisudvikling!$CC$7:$KP$63,J$3),"")</f>
        <v/>
      </c>
      <c r="K756" s="105" t="str">
        <f>IF(HLOOKUP($BT756,Prisudvikling!$CC$7:$KP$63,K$3)&gt;0,HLOOKUP($BT756,Prisudvikling!$CC$7:$KP$63,K$3),"")</f>
        <v/>
      </c>
      <c r="L756" s="105" t="str">
        <f>IF(HLOOKUP($BT756,Prisudvikling!$CC$7:$KP$63,L$3)&gt;0,HLOOKUP($BT756,Prisudvikling!$CC$7:$KP$63,L$3),"")</f>
        <v/>
      </c>
      <c r="M756" s="105" t="str">
        <f>IF(HLOOKUP($BT756,Prisudvikling!$CC$7:$KP$63,M$3)&gt;0,HLOOKUP($BT756,Prisudvikling!$CC$7:$KP$63,M$3),"")</f>
        <v/>
      </c>
      <c r="N756" s="105" t="str">
        <f>IF(HLOOKUP($BT756,Prisudvikling!$CC$7:$KP$63,N$3)&gt;0,HLOOKUP($BT756,Prisudvikling!$CC$7:$KP$63,N$3),"")</f>
        <v/>
      </c>
      <c r="O756" s="105" t="str">
        <f>IF(HLOOKUP($BT756,Prisudvikling!$CC$7:$KP$63,O$3)&gt;0,HLOOKUP($BT756,Prisudvikling!$CC$7:$KP$63,O$3),"")</f>
        <v/>
      </c>
      <c r="P756" s="105" t="str">
        <f>IF(HLOOKUP($BT756,Prisudvikling!$CC$7:$KP$63,P$3)&gt;0,HLOOKUP($BT756,Prisudvikling!$CC$7:$KP$63,P$3),"")</f>
        <v/>
      </c>
      <c r="Q756" s="105" t="str">
        <f>IF(HLOOKUP($BT756,Prisudvikling!$CC$7:$KP$63,Q$3)&gt;0,HLOOKUP($BT756,Prisudvikling!$CC$7:$KP$63,Q$3),"")</f>
        <v/>
      </c>
      <c r="R756" s="105" t="str">
        <f>IF(HLOOKUP($BT756,Prisudvikling!$CC$7:$KP$63,R$3)&gt;0,HLOOKUP($BT756,Prisudvikling!$CC$7:$KP$63,R$3),"")</f>
        <v/>
      </c>
      <c r="S756" s="105" t="str">
        <f>IF(HLOOKUP($BT756,Prisudvikling!$CC$7:$KP$63,S$3)&gt;0,HLOOKUP($BT756,Prisudvikling!$CC$7:$KP$63,S$3),"")</f>
        <v/>
      </c>
      <c r="T756" s="105" t="str">
        <f>IF(HLOOKUP($BT756,Prisudvikling!$CC$7:$KP$63,T$3)&gt;0,HLOOKUP($BT756,Prisudvikling!$CC$7:$KP$63,T$3),"")</f>
        <v/>
      </c>
      <c r="U756" s="105" t="str">
        <f>IF(HLOOKUP($BT756,Prisudvikling!$CC$7:$KP$63,U$3)&gt;0,HLOOKUP($BT756,Prisudvikling!$CC$7:$KP$63,U$3),"")</f>
        <v/>
      </c>
      <c r="V756" s="105" t="str">
        <f>IF(HLOOKUP($BT756,Prisudvikling!$CC$7:$KP$63,V$3)&gt;0,HLOOKUP($BT756,Prisudvikling!$CC$7:$KP$63,V$3),"")</f>
        <v/>
      </c>
      <c r="W756" s="105" t="str">
        <f>IF(HLOOKUP($BT756,Prisudvikling!$CC$7:$KP$63,W$3)&gt;0,HLOOKUP($BT756,Prisudvikling!$CC$7:$KP$63,W$3),"")</f>
        <v/>
      </c>
      <c r="X756" s="32" t="str">
        <f>IF(HLOOKUP($BT756,Prisudvikling!$CC$7:$KP$63,X$3)&gt;0,HLOOKUP($BT756,Prisudvikling!$CC$7:$KP$63,X$3),"")</f>
        <v/>
      </c>
      <c r="Y756" s="32" t="str">
        <f>IF(HLOOKUP($BT756,Prisudvikling!$CC$7:$KP$63,Y$3)&gt;0,HLOOKUP($BT756,Prisudvikling!$CC$7:$KP$63,Y$3),"")</f>
        <v/>
      </c>
      <c r="Z756" s="32" t="str">
        <f>IF(HLOOKUP($BT756,Prisudvikling!$CC$7:$KP$63,Z$3)&gt;0,HLOOKUP($BT756,Prisudvikling!$CC$7:$KP$63,Z$3),"")</f>
        <v/>
      </c>
      <c r="AA756" s="32" t="str">
        <f>IF(HLOOKUP($BT756,Prisudvikling!$CC$7:$KP$63,AA$3)&gt;0,HLOOKUP($BT756,Prisudvikling!$CC$7:$KP$63,AA$3),"")</f>
        <v/>
      </c>
      <c r="AB756" s="32" t="str">
        <f>IF(HLOOKUP($BT756,Prisudvikling!$CC$7:$KP$63,AB$3)&gt;0,HLOOKUP($BT756,Prisudvikling!$CC$7:$KP$63,AB$3),"")</f>
        <v/>
      </c>
      <c r="AC756" s="32" t="str">
        <f>IF(HLOOKUP($BT756,Prisudvikling!$CC$7:$KP$63,AC$3)&gt;0,HLOOKUP($BT756,Prisudvikling!$CC$7:$KP$63,AC$3),"")</f>
        <v/>
      </c>
      <c r="AD756" s="32" t="str">
        <f>IF(HLOOKUP($BT756,Prisudvikling!$CC$7:$KP$63,AD$3)&gt;0,HLOOKUP($BT756,Prisudvikling!$CC$7:$KP$63,AD$3),"")</f>
        <v/>
      </c>
      <c r="AE756" s="32" t="str">
        <f>IF(HLOOKUP($BT756,Prisudvikling!$CC$7:$KP$63,AE$3)&gt;0,HLOOKUP($BT756,Prisudvikling!$CC$7:$KP$63,AE$3),"")</f>
        <v/>
      </c>
      <c r="AF756" s="32" t="str">
        <f>IF(HLOOKUP($BT756,Prisudvikling!$CC$7:$KP$63,AF$3)&gt;0,HLOOKUP($BT756,Prisudvikling!$CC$7:$KP$63,AF$3),"")</f>
        <v xml:space="preserve"> </v>
      </c>
      <c r="AG756" s="32" t="str">
        <f>IF(HLOOKUP($BT756,Prisudvikling!$CC$7:$KP$63,AG$3)&gt;0,HLOOKUP($BT756,Prisudvikling!$CC$7:$KP$63,AG$3),"")</f>
        <v xml:space="preserve"> </v>
      </c>
      <c r="AH756" s="32" t="str">
        <f>IF(HLOOKUP($BT756,Prisudvikling!$CC$7:$KP$63,AH$3)&gt;0,HLOOKUP($BT756,Prisudvikling!$CC$7:$KP$63,AH$3),"")</f>
        <v xml:space="preserve"> </v>
      </c>
      <c r="AI756" s="32" t="str">
        <f>IF(HLOOKUP($BT756,Prisudvikling!$CC$7:$KP$63,AI$3)&gt;0,HLOOKUP($BT756,Prisudvikling!$CC$7:$KP$63,AI$3),"")</f>
        <v xml:space="preserve"> </v>
      </c>
      <c r="AJ756" s="32" t="str">
        <f>IF(HLOOKUP($BT756,Prisudvikling!$CC$7:$KP$63,AJ$3)&gt;0,HLOOKUP($BT756,Prisudvikling!$CC$7:$KP$63,AJ$3),"")</f>
        <v xml:space="preserve"> </v>
      </c>
      <c r="AK756" s="32" t="str">
        <f>IF(HLOOKUP($BT756,Prisudvikling!$CC$7:$KP$63,AK$3)&gt;0,HLOOKUP($BT756,Prisudvikling!$CC$7:$KP$63,AK$3),"")</f>
        <v xml:space="preserve"> </v>
      </c>
      <c r="AL756" s="32" t="str">
        <f>IF(HLOOKUP($BT756,Prisudvikling!$CC$7:$KP$63,AL$3)&gt;0,HLOOKUP($BT756,Prisudvikling!$CC$7:$KP$63,AL$3),"")</f>
        <v/>
      </c>
      <c r="AM756" s="32" t="str">
        <f>IF(HLOOKUP($BT756,Prisudvikling!$CC$7:$KP$63,AM$3)&gt;0,HLOOKUP($BT756,Prisudvikling!$CC$7:$KP$63,AM$3),"")</f>
        <v/>
      </c>
      <c r="AN756" s="113" t="str">
        <f>IF(HLOOKUP($BT756,Prisudvikling!$CC$7:$KP$63,AN$3)&gt;0,HLOOKUP($BT756,Prisudvikling!$CC$7:$KP$63,AN$3),"")</f>
        <v/>
      </c>
      <c r="AO756" s="113" t="str">
        <f>IF(HLOOKUP($BT756,Prisudvikling!$CC$7:$KP$63,AO$3)&gt;0,HLOOKUP($BT756,Prisudvikling!$CC$7:$KP$63,AO$3),"")</f>
        <v xml:space="preserve"> </v>
      </c>
      <c r="AP756" s="113" t="str">
        <f>IF(HLOOKUP($BT756,Prisudvikling!$CC$7:$KP$63,AP$3)&gt;0,HLOOKUP($BT756,Prisudvikling!$CC$7:$KP$63,AP$3),"")</f>
        <v/>
      </c>
      <c r="AQ756" s="113" t="str">
        <f>IF(HLOOKUP($BT756,Prisudvikling!$CC$7:$KP$63,AQ$3)&gt;0,HLOOKUP($BT756,Prisudvikling!$CC$7:$KP$63,AQ$3),"")</f>
        <v/>
      </c>
      <c r="AR756" s="113" t="str">
        <f>IF(HLOOKUP($BT756,Prisudvikling!$CC$7:$KP$63,AR$3)&gt;0,HLOOKUP($BT756,Prisudvikling!$CC$7:$KP$63,AR$3),"")</f>
        <v xml:space="preserve"> </v>
      </c>
      <c r="AS756" s="113" t="str">
        <f>IF(HLOOKUP($BT756,Prisudvikling!$CC$7:$KP$63,AS$3)&gt;0,HLOOKUP($BT756,Prisudvikling!$CC$7:$KP$63,AS$3),"")</f>
        <v/>
      </c>
      <c r="AT756" s="113" t="str">
        <f>IF(HLOOKUP($BT756,Prisudvikling!$CC$7:$KP$63,AT$3)&gt;0,HLOOKUP($BT756,Prisudvikling!$CC$7:$KP$63,AT$3),"")</f>
        <v/>
      </c>
      <c r="AU756" s="113" t="str">
        <f>IF(HLOOKUP($BT756,Prisudvikling!$CC$7:$KP$63,AU$3)&gt;0,HLOOKUP($BT756,Prisudvikling!$CC$7:$KP$63,AU$3),"")</f>
        <v xml:space="preserve"> </v>
      </c>
      <c r="AV756" s="113" t="str">
        <f>IF(HLOOKUP($BT756,Prisudvikling!$CC$7:$KP$63,AV$3)&gt;0,HLOOKUP($BT756,Prisudvikling!$CC$7:$KP$63,AV$3),"")</f>
        <v/>
      </c>
      <c r="AW756" s="113" t="str">
        <f>IF(HLOOKUP($BT756,Prisudvikling!$CC$7:$KP$63,AW$3)&gt;0,HLOOKUP($BT756,Prisudvikling!$CC$7:$KP$63,AW$3),"")</f>
        <v/>
      </c>
      <c r="AX756" s="113" t="str">
        <f>IF(HLOOKUP($BT756,Prisudvikling!$CC$7:$KP$63,AX$3)&gt;0,HLOOKUP($BT756,Prisudvikling!$CC$7:$KP$63,AX$3),"")</f>
        <v xml:space="preserve"> </v>
      </c>
      <c r="BT756">
        <f t="shared" si="36"/>
        <v>433</v>
      </c>
    </row>
    <row r="757" spans="1:72" x14ac:dyDescent="0.2">
      <c r="A757" s="82">
        <f>IF(HLOOKUP($BT757,Prisudvikling!$CC$7:$KP$63,D$3)&gt;0,YEAR(C757),0)</f>
        <v>0</v>
      </c>
      <c r="B757" s="82">
        <f>IF(HLOOKUP($BT757,Prisudvikling!$CC$7:$KP$63,D$3)&gt;0,MONTH(C757),0)</f>
        <v>0</v>
      </c>
      <c r="C757" s="65" t="str">
        <f>IF(HLOOKUP($BT757,Prisudvikling!$CC$7:$KP$63,D$3)&gt;0,HLOOKUP($BT757,Prisudvikling!$CC$7:$KP$63,C$3),"")</f>
        <v/>
      </c>
      <c r="D757" s="105" t="str">
        <f>IF(HLOOKUP($BT757,Prisudvikling!$CC$7:$KP$63,D$3)&gt;0,HLOOKUP($BT757,Prisudvikling!$CC$7:$KP$63,D$3),"")</f>
        <v/>
      </c>
      <c r="E757" s="105" t="str">
        <f>IF(HLOOKUP($BT757,Prisudvikling!$CC$7:$KP$63,E$3)&gt;0,HLOOKUP($BT757,Prisudvikling!$CC$7:$KP$63,E$3),"")</f>
        <v/>
      </c>
      <c r="F757" s="105" t="str">
        <f>IF(HLOOKUP($BT757,Prisudvikling!$CC$7:$KP$63,F$3)&gt;0,HLOOKUP($BT757,Prisudvikling!$CC$7:$KP$63,F$3),"")</f>
        <v/>
      </c>
      <c r="G757" s="105" t="str">
        <f>IF(HLOOKUP($BT757,Prisudvikling!$CC$7:$KP$63,G$3)&gt;0,HLOOKUP($BT757,Prisudvikling!$CC$7:$KP$63,G$3),"")</f>
        <v/>
      </c>
      <c r="H757" s="105" t="str">
        <f>IF(HLOOKUP($BT757,Prisudvikling!$CC$7:$KP$63,H$3)&gt;0,HLOOKUP($BT757,Prisudvikling!$CC$7:$KP$63,H$3),"")</f>
        <v/>
      </c>
      <c r="I757" s="105" t="str">
        <f>IF(HLOOKUP($BT757,Prisudvikling!$CC$7:$KP$63,I$3)&gt;0,HLOOKUP($BT757,Prisudvikling!$CC$7:$KP$63,I$3),"")</f>
        <v/>
      </c>
      <c r="J757" s="105" t="str">
        <f>IF(HLOOKUP($BT757,Prisudvikling!$CC$7:$KP$63,J$3)&gt;0,HLOOKUP($BT757,Prisudvikling!$CC$7:$KP$63,J$3),"")</f>
        <v/>
      </c>
      <c r="K757" s="105" t="str">
        <f>IF(HLOOKUP($BT757,Prisudvikling!$CC$7:$KP$63,K$3)&gt;0,HLOOKUP($BT757,Prisudvikling!$CC$7:$KP$63,K$3),"")</f>
        <v/>
      </c>
      <c r="L757" s="105" t="str">
        <f>IF(HLOOKUP($BT757,Prisudvikling!$CC$7:$KP$63,L$3)&gt;0,HLOOKUP($BT757,Prisudvikling!$CC$7:$KP$63,L$3),"")</f>
        <v/>
      </c>
      <c r="M757" s="105" t="str">
        <f>IF(HLOOKUP($BT757,Prisudvikling!$CC$7:$KP$63,M$3)&gt;0,HLOOKUP($BT757,Prisudvikling!$CC$7:$KP$63,M$3),"")</f>
        <v/>
      </c>
      <c r="N757" s="105" t="str">
        <f>IF(HLOOKUP($BT757,Prisudvikling!$CC$7:$KP$63,N$3)&gt;0,HLOOKUP($BT757,Prisudvikling!$CC$7:$KP$63,N$3),"")</f>
        <v/>
      </c>
      <c r="O757" s="105" t="str">
        <f>IF(HLOOKUP($BT757,Prisudvikling!$CC$7:$KP$63,O$3)&gt;0,HLOOKUP($BT757,Prisudvikling!$CC$7:$KP$63,O$3),"")</f>
        <v/>
      </c>
      <c r="P757" s="105" t="str">
        <f>IF(HLOOKUP($BT757,Prisudvikling!$CC$7:$KP$63,P$3)&gt;0,HLOOKUP($BT757,Prisudvikling!$CC$7:$KP$63,P$3),"")</f>
        <v/>
      </c>
      <c r="Q757" s="105" t="str">
        <f>IF(HLOOKUP($BT757,Prisudvikling!$CC$7:$KP$63,Q$3)&gt;0,HLOOKUP($BT757,Prisudvikling!$CC$7:$KP$63,Q$3),"")</f>
        <v/>
      </c>
      <c r="R757" s="105" t="str">
        <f>IF(HLOOKUP($BT757,Prisudvikling!$CC$7:$KP$63,R$3)&gt;0,HLOOKUP($BT757,Prisudvikling!$CC$7:$KP$63,R$3),"")</f>
        <v/>
      </c>
      <c r="S757" s="105" t="str">
        <f>IF(HLOOKUP($BT757,Prisudvikling!$CC$7:$KP$63,S$3)&gt;0,HLOOKUP($BT757,Prisudvikling!$CC$7:$KP$63,S$3),"")</f>
        <v/>
      </c>
      <c r="T757" s="105" t="str">
        <f>IF(HLOOKUP($BT757,Prisudvikling!$CC$7:$KP$63,T$3)&gt;0,HLOOKUP($BT757,Prisudvikling!$CC$7:$KP$63,T$3),"")</f>
        <v/>
      </c>
      <c r="U757" s="105" t="str">
        <f>IF(HLOOKUP($BT757,Prisudvikling!$CC$7:$KP$63,U$3)&gt;0,HLOOKUP($BT757,Prisudvikling!$CC$7:$KP$63,U$3),"")</f>
        <v/>
      </c>
      <c r="V757" s="105" t="str">
        <f>IF(HLOOKUP($BT757,Prisudvikling!$CC$7:$KP$63,V$3)&gt;0,HLOOKUP($BT757,Prisudvikling!$CC$7:$KP$63,V$3),"")</f>
        <v/>
      </c>
      <c r="W757" s="105" t="str">
        <f>IF(HLOOKUP($BT757,Prisudvikling!$CC$7:$KP$63,W$3)&gt;0,HLOOKUP($BT757,Prisudvikling!$CC$7:$KP$63,W$3),"")</f>
        <v/>
      </c>
      <c r="X757" s="32" t="str">
        <f>IF(HLOOKUP($BT757,Prisudvikling!$CC$7:$KP$63,X$3)&gt;0,HLOOKUP($BT757,Prisudvikling!$CC$7:$KP$63,X$3),"")</f>
        <v/>
      </c>
      <c r="Y757" s="32" t="str">
        <f>IF(HLOOKUP($BT757,Prisudvikling!$CC$7:$KP$63,Y$3)&gt;0,HLOOKUP($BT757,Prisudvikling!$CC$7:$KP$63,Y$3),"")</f>
        <v/>
      </c>
      <c r="Z757" s="32" t="str">
        <f>IF(HLOOKUP($BT757,Prisudvikling!$CC$7:$KP$63,Z$3)&gt;0,HLOOKUP($BT757,Prisudvikling!$CC$7:$KP$63,Z$3),"")</f>
        <v/>
      </c>
      <c r="AA757" s="32" t="str">
        <f>IF(HLOOKUP($BT757,Prisudvikling!$CC$7:$KP$63,AA$3)&gt;0,HLOOKUP($BT757,Prisudvikling!$CC$7:$KP$63,AA$3),"")</f>
        <v/>
      </c>
      <c r="AB757" s="32" t="str">
        <f>IF(HLOOKUP($BT757,Prisudvikling!$CC$7:$KP$63,AB$3)&gt;0,HLOOKUP($BT757,Prisudvikling!$CC$7:$KP$63,AB$3),"")</f>
        <v/>
      </c>
      <c r="AC757" s="32" t="str">
        <f>IF(HLOOKUP($BT757,Prisudvikling!$CC$7:$KP$63,AC$3)&gt;0,HLOOKUP($BT757,Prisudvikling!$CC$7:$KP$63,AC$3),"")</f>
        <v/>
      </c>
      <c r="AD757" s="32" t="str">
        <f>IF(HLOOKUP($BT757,Prisudvikling!$CC$7:$KP$63,AD$3)&gt;0,HLOOKUP($BT757,Prisudvikling!$CC$7:$KP$63,AD$3),"")</f>
        <v/>
      </c>
      <c r="AE757" s="32" t="str">
        <f>IF(HLOOKUP($BT757,Prisudvikling!$CC$7:$KP$63,AE$3)&gt;0,HLOOKUP($BT757,Prisudvikling!$CC$7:$KP$63,AE$3),"")</f>
        <v/>
      </c>
      <c r="AF757" s="32" t="str">
        <f>IF(HLOOKUP($BT757,Prisudvikling!$CC$7:$KP$63,AF$3)&gt;0,HLOOKUP($BT757,Prisudvikling!$CC$7:$KP$63,AF$3),"")</f>
        <v xml:space="preserve"> </v>
      </c>
      <c r="AG757" s="32" t="str">
        <f>IF(HLOOKUP($BT757,Prisudvikling!$CC$7:$KP$63,AG$3)&gt;0,HLOOKUP($BT757,Prisudvikling!$CC$7:$KP$63,AG$3),"")</f>
        <v xml:space="preserve"> </v>
      </c>
      <c r="AH757" s="32" t="str">
        <f>IF(HLOOKUP($BT757,Prisudvikling!$CC$7:$KP$63,AH$3)&gt;0,HLOOKUP($BT757,Prisudvikling!$CC$7:$KP$63,AH$3),"")</f>
        <v xml:space="preserve"> </v>
      </c>
      <c r="AI757" s="32" t="str">
        <f>IF(HLOOKUP($BT757,Prisudvikling!$CC$7:$KP$63,AI$3)&gt;0,HLOOKUP($BT757,Prisudvikling!$CC$7:$KP$63,AI$3),"")</f>
        <v xml:space="preserve"> </v>
      </c>
      <c r="AJ757" s="32" t="str">
        <f>IF(HLOOKUP($BT757,Prisudvikling!$CC$7:$KP$63,AJ$3)&gt;0,HLOOKUP($BT757,Prisudvikling!$CC$7:$KP$63,AJ$3),"")</f>
        <v xml:space="preserve"> </v>
      </c>
      <c r="AK757" s="32" t="str">
        <f>IF(HLOOKUP($BT757,Prisudvikling!$CC$7:$KP$63,AK$3)&gt;0,HLOOKUP($BT757,Prisudvikling!$CC$7:$KP$63,AK$3),"")</f>
        <v xml:space="preserve"> </v>
      </c>
      <c r="AL757" s="32" t="str">
        <f>IF(HLOOKUP($BT757,Prisudvikling!$CC$7:$KP$63,AL$3)&gt;0,HLOOKUP($BT757,Prisudvikling!$CC$7:$KP$63,AL$3),"")</f>
        <v/>
      </c>
      <c r="AM757" s="32" t="str">
        <f>IF(HLOOKUP($BT757,Prisudvikling!$CC$7:$KP$63,AM$3)&gt;0,HLOOKUP($BT757,Prisudvikling!$CC$7:$KP$63,AM$3),"")</f>
        <v/>
      </c>
      <c r="AN757" s="113" t="str">
        <f>IF(HLOOKUP($BT757,Prisudvikling!$CC$7:$KP$63,AN$3)&gt;0,HLOOKUP($BT757,Prisudvikling!$CC$7:$KP$63,AN$3),"")</f>
        <v/>
      </c>
      <c r="AO757" s="113" t="str">
        <f>IF(HLOOKUP($BT757,Prisudvikling!$CC$7:$KP$63,AO$3)&gt;0,HLOOKUP($BT757,Prisudvikling!$CC$7:$KP$63,AO$3),"")</f>
        <v xml:space="preserve"> </v>
      </c>
      <c r="AP757" s="113" t="str">
        <f>IF(HLOOKUP($BT757,Prisudvikling!$CC$7:$KP$63,AP$3)&gt;0,HLOOKUP($BT757,Prisudvikling!$CC$7:$KP$63,AP$3),"")</f>
        <v/>
      </c>
      <c r="AQ757" s="113" t="str">
        <f>IF(HLOOKUP($BT757,Prisudvikling!$CC$7:$KP$63,AQ$3)&gt;0,HLOOKUP($BT757,Prisudvikling!$CC$7:$KP$63,AQ$3),"")</f>
        <v/>
      </c>
      <c r="AR757" s="113" t="str">
        <f>IF(HLOOKUP($BT757,Prisudvikling!$CC$7:$KP$63,AR$3)&gt;0,HLOOKUP($BT757,Prisudvikling!$CC$7:$KP$63,AR$3),"")</f>
        <v xml:space="preserve"> </v>
      </c>
      <c r="AS757" s="113" t="str">
        <f>IF(HLOOKUP($BT757,Prisudvikling!$CC$7:$KP$63,AS$3)&gt;0,HLOOKUP($BT757,Prisudvikling!$CC$7:$KP$63,AS$3),"")</f>
        <v/>
      </c>
      <c r="AT757" s="113" t="str">
        <f>IF(HLOOKUP($BT757,Prisudvikling!$CC$7:$KP$63,AT$3)&gt;0,HLOOKUP($BT757,Prisudvikling!$CC$7:$KP$63,AT$3),"")</f>
        <v/>
      </c>
      <c r="AU757" s="113" t="str">
        <f>IF(HLOOKUP($BT757,Prisudvikling!$CC$7:$KP$63,AU$3)&gt;0,HLOOKUP($BT757,Prisudvikling!$CC$7:$KP$63,AU$3),"")</f>
        <v xml:space="preserve"> </v>
      </c>
      <c r="AV757" s="113" t="str">
        <f>IF(HLOOKUP($BT757,Prisudvikling!$CC$7:$KP$63,AV$3)&gt;0,HLOOKUP($BT757,Prisudvikling!$CC$7:$KP$63,AV$3),"")</f>
        <v/>
      </c>
      <c r="AW757" s="113" t="str">
        <f>IF(HLOOKUP($BT757,Prisudvikling!$CC$7:$KP$63,AW$3)&gt;0,HLOOKUP($BT757,Prisudvikling!$CC$7:$KP$63,AW$3),"")</f>
        <v/>
      </c>
      <c r="AX757" s="113" t="str">
        <f>IF(HLOOKUP($BT757,Prisudvikling!$CC$7:$KP$63,AX$3)&gt;0,HLOOKUP($BT757,Prisudvikling!$CC$7:$KP$63,AX$3),"")</f>
        <v xml:space="preserve"> </v>
      </c>
      <c r="BT757">
        <f t="shared" si="36"/>
        <v>434</v>
      </c>
    </row>
    <row r="758" spans="1:72" x14ac:dyDescent="0.2">
      <c r="A758" s="82">
        <f>IF(HLOOKUP($BT758,Prisudvikling!$CC$7:$KP$63,D$3)&gt;0,YEAR(C758),0)</f>
        <v>0</v>
      </c>
      <c r="B758" s="82">
        <f>IF(HLOOKUP($BT758,Prisudvikling!$CC$7:$KP$63,D$3)&gt;0,MONTH(C758),0)</f>
        <v>0</v>
      </c>
      <c r="C758" s="65" t="str">
        <f>IF(HLOOKUP($BT758,Prisudvikling!$CC$7:$KP$63,D$3)&gt;0,HLOOKUP($BT758,Prisudvikling!$CC$7:$KP$63,C$3),"")</f>
        <v/>
      </c>
      <c r="D758" s="105" t="str">
        <f>IF(HLOOKUP($BT758,Prisudvikling!$CC$7:$KP$63,D$3)&gt;0,HLOOKUP($BT758,Prisudvikling!$CC$7:$KP$63,D$3),"")</f>
        <v/>
      </c>
      <c r="E758" s="105" t="str">
        <f>IF(HLOOKUP($BT758,Prisudvikling!$CC$7:$KP$63,E$3)&gt;0,HLOOKUP($BT758,Prisudvikling!$CC$7:$KP$63,E$3),"")</f>
        <v/>
      </c>
      <c r="F758" s="105" t="str">
        <f>IF(HLOOKUP($BT758,Prisudvikling!$CC$7:$KP$63,F$3)&gt;0,HLOOKUP($BT758,Prisudvikling!$CC$7:$KP$63,F$3),"")</f>
        <v/>
      </c>
      <c r="G758" s="105" t="str">
        <f>IF(HLOOKUP($BT758,Prisudvikling!$CC$7:$KP$63,G$3)&gt;0,HLOOKUP($BT758,Prisudvikling!$CC$7:$KP$63,G$3),"")</f>
        <v/>
      </c>
      <c r="H758" s="105" t="str">
        <f>IF(HLOOKUP($BT758,Prisudvikling!$CC$7:$KP$63,H$3)&gt;0,HLOOKUP($BT758,Prisudvikling!$CC$7:$KP$63,H$3),"")</f>
        <v/>
      </c>
      <c r="I758" s="105" t="str">
        <f>IF(HLOOKUP($BT758,Prisudvikling!$CC$7:$KP$63,I$3)&gt;0,HLOOKUP($BT758,Prisudvikling!$CC$7:$KP$63,I$3),"")</f>
        <v/>
      </c>
      <c r="J758" s="105" t="str">
        <f>IF(HLOOKUP($BT758,Prisudvikling!$CC$7:$KP$63,J$3)&gt;0,HLOOKUP($BT758,Prisudvikling!$CC$7:$KP$63,J$3),"")</f>
        <v/>
      </c>
      <c r="K758" s="105" t="str">
        <f>IF(HLOOKUP($BT758,Prisudvikling!$CC$7:$KP$63,K$3)&gt;0,HLOOKUP($BT758,Prisudvikling!$CC$7:$KP$63,K$3),"")</f>
        <v/>
      </c>
      <c r="L758" s="105" t="str">
        <f>IF(HLOOKUP($BT758,Prisudvikling!$CC$7:$KP$63,L$3)&gt;0,HLOOKUP($BT758,Prisudvikling!$CC$7:$KP$63,L$3),"")</f>
        <v/>
      </c>
      <c r="M758" s="105" t="str">
        <f>IF(HLOOKUP($BT758,Prisudvikling!$CC$7:$KP$63,M$3)&gt;0,HLOOKUP($BT758,Prisudvikling!$CC$7:$KP$63,M$3),"")</f>
        <v/>
      </c>
      <c r="N758" s="105" t="str">
        <f>IF(HLOOKUP($BT758,Prisudvikling!$CC$7:$KP$63,N$3)&gt;0,HLOOKUP($BT758,Prisudvikling!$CC$7:$KP$63,N$3),"")</f>
        <v/>
      </c>
      <c r="O758" s="105" t="str">
        <f>IF(HLOOKUP($BT758,Prisudvikling!$CC$7:$KP$63,O$3)&gt;0,HLOOKUP($BT758,Prisudvikling!$CC$7:$KP$63,O$3),"")</f>
        <v/>
      </c>
      <c r="P758" s="105" t="str">
        <f>IF(HLOOKUP($BT758,Prisudvikling!$CC$7:$KP$63,P$3)&gt;0,HLOOKUP($BT758,Prisudvikling!$CC$7:$KP$63,P$3),"")</f>
        <v/>
      </c>
      <c r="Q758" s="105" t="str">
        <f>IF(HLOOKUP($BT758,Prisudvikling!$CC$7:$KP$63,Q$3)&gt;0,HLOOKUP($BT758,Prisudvikling!$CC$7:$KP$63,Q$3),"")</f>
        <v/>
      </c>
      <c r="R758" s="105" t="str">
        <f>IF(HLOOKUP($BT758,Prisudvikling!$CC$7:$KP$63,R$3)&gt;0,HLOOKUP($BT758,Prisudvikling!$CC$7:$KP$63,R$3),"")</f>
        <v/>
      </c>
      <c r="S758" s="105" t="str">
        <f>IF(HLOOKUP($BT758,Prisudvikling!$CC$7:$KP$63,S$3)&gt;0,HLOOKUP($BT758,Prisudvikling!$CC$7:$KP$63,S$3),"")</f>
        <v/>
      </c>
      <c r="T758" s="105" t="str">
        <f>IF(HLOOKUP($BT758,Prisudvikling!$CC$7:$KP$63,T$3)&gt;0,HLOOKUP($BT758,Prisudvikling!$CC$7:$KP$63,T$3),"")</f>
        <v/>
      </c>
      <c r="U758" s="105" t="str">
        <f>IF(HLOOKUP($BT758,Prisudvikling!$CC$7:$KP$63,U$3)&gt;0,HLOOKUP($BT758,Prisudvikling!$CC$7:$KP$63,U$3),"")</f>
        <v/>
      </c>
      <c r="V758" s="105" t="str">
        <f>IF(HLOOKUP($BT758,Prisudvikling!$CC$7:$KP$63,V$3)&gt;0,HLOOKUP($BT758,Prisudvikling!$CC$7:$KP$63,V$3),"")</f>
        <v/>
      </c>
      <c r="W758" s="105" t="str">
        <f>IF(HLOOKUP($BT758,Prisudvikling!$CC$7:$KP$63,W$3)&gt;0,HLOOKUP($BT758,Prisudvikling!$CC$7:$KP$63,W$3),"")</f>
        <v/>
      </c>
      <c r="X758" s="32" t="str">
        <f>IF(HLOOKUP($BT758,Prisudvikling!$CC$7:$KP$63,X$3)&gt;0,HLOOKUP($BT758,Prisudvikling!$CC$7:$KP$63,X$3),"")</f>
        <v/>
      </c>
      <c r="Y758" s="32" t="str">
        <f>IF(HLOOKUP($BT758,Prisudvikling!$CC$7:$KP$63,Y$3)&gt;0,HLOOKUP($BT758,Prisudvikling!$CC$7:$KP$63,Y$3),"")</f>
        <v/>
      </c>
      <c r="Z758" s="32" t="str">
        <f>IF(HLOOKUP($BT758,Prisudvikling!$CC$7:$KP$63,Z$3)&gt;0,HLOOKUP($BT758,Prisudvikling!$CC$7:$KP$63,Z$3),"")</f>
        <v/>
      </c>
      <c r="AA758" s="32" t="str">
        <f>IF(HLOOKUP($BT758,Prisudvikling!$CC$7:$KP$63,AA$3)&gt;0,HLOOKUP($BT758,Prisudvikling!$CC$7:$KP$63,AA$3),"")</f>
        <v/>
      </c>
      <c r="AB758" s="32" t="str">
        <f>IF(HLOOKUP($BT758,Prisudvikling!$CC$7:$KP$63,AB$3)&gt;0,HLOOKUP($BT758,Prisudvikling!$CC$7:$KP$63,AB$3),"")</f>
        <v/>
      </c>
      <c r="AC758" s="32" t="str">
        <f>IF(HLOOKUP($BT758,Prisudvikling!$CC$7:$KP$63,AC$3)&gt;0,HLOOKUP($BT758,Prisudvikling!$CC$7:$KP$63,AC$3),"")</f>
        <v/>
      </c>
      <c r="AD758" s="32" t="str">
        <f>IF(HLOOKUP($BT758,Prisudvikling!$CC$7:$KP$63,AD$3)&gt;0,HLOOKUP($BT758,Prisudvikling!$CC$7:$KP$63,AD$3),"")</f>
        <v/>
      </c>
      <c r="AE758" s="32" t="str">
        <f>IF(HLOOKUP($BT758,Prisudvikling!$CC$7:$KP$63,AE$3)&gt;0,HLOOKUP($BT758,Prisudvikling!$CC$7:$KP$63,AE$3),"")</f>
        <v/>
      </c>
      <c r="AF758" s="32" t="str">
        <f>IF(HLOOKUP($BT758,Prisudvikling!$CC$7:$KP$63,AF$3)&gt;0,HLOOKUP($BT758,Prisudvikling!$CC$7:$KP$63,AF$3),"")</f>
        <v xml:space="preserve"> </v>
      </c>
      <c r="AG758" s="32" t="str">
        <f>IF(HLOOKUP($BT758,Prisudvikling!$CC$7:$KP$63,AG$3)&gt;0,HLOOKUP($BT758,Prisudvikling!$CC$7:$KP$63,AG$3),"")</f>
        <v xml:space="preserve"> </v>
      </c>
      <c r="AH758" s="32" t="str">
        <f>IF(HLOOKUP($BT758,Prisudvikling!$CC$7:$KP$63,AH$3)&gt;0,HLOOKUP($BT758,Prisudvikling!$CC$7:$KP$63,AH$3),"")</f>
        <v xml:space="preserve"> </v>
      </c>
      <c r="AI758" s="32" t="str">
        <f>IF(HLOOKUP($BT758,Prisudvikling!$CC$7:$KP$63,AI$3)&gt;0,HLOOKUP($BT758,Prisudvikling!$CC$7:$KP$63,AI$3),"")</f>
        <v xml:space="preserve"> </v>
      </c>
      <c r="AJ758" s="32" t="str">
        <f>IF(HLOOKUP($BT758,Prisudvikling!$CC$7:$KP$63,AJ$3)&gt;0,HLOOKUP($BT758,Prisudvikling!$CC$7:$KP$63,AJ$3),"")</f>
        <v xml:space="preserve"> </v>
      </c>
      <c r="AK758" s="32" t="str">
        <f>IF(HLOOKUP($BT758,Prisudvikling!$CC$7:$KP$63,AK$3)&gt;0,HLOOKUP($BT758,Prisudvikling!$CC$7:$KP$63,AK$3),"")</f>
        <v xml:space="preserve"> </v>
      </c>
      <c r="AL758" s="32" t="str">
        <f>IF(HLOOKUP($BT758,Prisudvikling!$CC$7:$KP$63,AL$3)&gt;0,HLOOKUP($BT758,Prisudvikling!$CC$7:$KP$63,AL$3),"")</f>
        <v/>
      </c>
      <c r="AM758" s="32" t="str">
        <f>IF(HLOOKUP($BT758,Prisudvikling!$CC$7:$KP$63,AM$3)&gt;0,HLOOKUP($BT758,Prisudvikling!$CC$7:$KP$63,AM$3),"")</f>
        <v/>
      </c>
      <c r="AN758" s="113" t="str">
        <f>IF(HLOOKUP($BT758,Prisudvikling!$CC$7:$KP$63,AN$3)&gt;0,HLOOKUP($BT758,Prisudvikling!$CC$7:$KP$63,AN$3),"")</f>
        <v/>
      </c>
      <c r="AO758" s="113" t="str">
        <f>IF(HLOOKUP($BT758,Prisudvikling!$CC$7:$KP$63,AO$3)&gt;0,HLOOKUP($BT758,Prisudvikling!$CC$7:$KP$63,AO$3),"")</f>
        <v xml:space="preserve"> </v>
      </c>
      <c r="AP758" s="113" t="str">
        <f>IF(HLOOKUP($BT758,Prisudvikling!$CC$7:$KP$63,AP$3)&gt;0,HLOOKUP($BT758,Prisudvikling!$CC$7:$KP$63,AP$3),"")</f>
        <v/>
      </c>
      <c r="AQ758" s="113" t="str">
        <f>IF(HLOOKUP($BT758,Prisudvikling!$CC$7:$KP$63,AQ$3)&gt;0,HLOOKUP($BT758,Prisudvikling!$CC$7:$KP$63,AQ$3),"")</f>
        <v/>
      </c>
      <c r="AR758" s="113" t="str">
        <f>IF(HLOOKUP($BT758,Prisudvikling!$CC$7:$KP$63,AR$3)&gt;0,HLOOKUP($BT758,Prisudvikling!$CC$7:$KP$63,AR$3),"")</f>
        <v xml:space="preserve"> </v>
      </c>
      <c r="AS758" s="113" t="str">
        <f>IF(HLOOKUP($BT758,Prisudvikling!$CC$7:$KP$63,AS$3)&gt;0,HLOOKUP($BT758,Prisudvikling!$CC$7:$KP$63,AS$3),"")</f>
        <v/>
      </c>
      <c r="AT758" s="113" t="str">
        <f>IF(HLOOKUP($BT758,Prisudvikling!$CC$7:$KP$63,AT$3)&gt;0,HLOOKUP($BT758,Prisudvikling!$CC$7:$KP$63,AT$3),"")</f>
        <v/>
      </c>
      <c r="AU758" s="113" t="str">
        <f>IF(HLOOKUP($BT758,Prisudvikling!$CC$7:$KP$63,AU$3)&gt;0,HLOOKUP($BT758,Prisudvikling!$CC$7:$KP$63,AU$3),"")</f>
        <v xml:space="preserve"> </v>
      </c>
      <c r="AV758" s="113" t="str">
        <f>IF(HLOOKUP($BT758,Prisudvikling!$CC$7:$KP$63,AV$3)&gt;0,HLOOKUP($BT758,Prisudvikling!$CC$7:$KP$63,AV$3),"")</f>
        <v/>
      </c>
      <c r="AW758" s="113" t="str">
        <f>IF(HLOOKUP($BT758,Prisudvikling!$CC$7:$KP$63,AW$3)&gt;0,HLOOKUP($BT758,Prisudvikling!$CC$7:$KP$63,AW$3),"")</f>
        <v/>
      </c>
      <c r="AX758" s="113" t="str">
        <f>IF(HLOOKUP($BT758,Prisudvikling!$CC$7:$KP$63,AX$3)&gt;0,HLOOKUP($BT758,Prisudvikling!$CC$7:$KP$63,AX$3),"")</f>
        <v xml:space="preserve"> </v>
      </c>
      <c r="BT758">
        <f t="shared" si="36"/>
        <v>435</v>
      </c>
    </row>
    <row r="759" spans="1:72" x14ac:dyDescent="0.2">
      <c r="A759" s="82">
        <f>IF(HLOOKUP($BT759,Prisudvikling!$CC$7:$KP$63,D$3)&gt;0,YEAR(C759),0)</f>
        <v>0</v>
      </c>
      <c r="B759" s="82">
        <f>IF(HLOOKUP($BT759,Prisudvikling!$CC$7:$KP$63,D$3)&gt;0,MONTH(C759),0)</f>
        <v>0</v>
      </c>
      <c r="C759" s="65" t="str">
        <f>IF(HLOOKUP($BT759,Prisudvikling!$CC$7:$KP$63,D$3)&gt;0,HLOOKUP($BT759,Prisudvikling!$CC$7:$KP$63,C$3),"")</f>
        <v/>
      </c>
      <c r="D759" s="105" t="str">
        <f>IF(HLOOKUP($BT759,Prisudvikling!$CC$7:$KP$63,D$3)&gt;0,HLOOKUP($BT759,Prisudvikling!$CC$7:$KP$63,D$3),"")</f>
        <v/>
      </c>
      <c r="E759" s="105" t="str">
        <f>IF(HLOOKUP($BT759,Prisudvikling!$CC$7:$KP$63,E$3)&gt;0,HLOOKUP($BT759,Prisudvikling!$CC$7:$KP$63,E$3),"")</f>
        <v/>
      </c>
      <c r="F759" s="105" t="str">
        <f>IF(HLOOKUP($BT759,Prisudvikling!$CC$7:$KP$63,F$3)&gt;0,HLOOKUP($BT759,Prisudvikling!$CC$7:$KP$63,F$3),"")</f>
        <v/>
      </c>
      <c r="G759" s="105" t="str">
        <f>IF(HLOOKUP($BT759,Prisudvikling!$CC$7:$KP$63,G$3)&gt;0,HLOOKUP($BT759,Prisudvikling!$CC$7:$KP$63,G$3),"")</f>
        <v/>
      </c>
      <c r="H759" s="105" t="str">
        <f>IF(HLOOKUP($BT759,Prisudvikling!$CC$7:$KP$63,H$3)&gt;0,HLOOKUP($BT759,Prisudvikling!$CC$7:$KP$63,H$3),"")</f>
        <v/>
      </c>
      <c r="I759" s="105" t="str">
        <f>IF(HLOOKUP($BT759,Prisudvikling!$CC$7:$KP$63,I$3)&gt;0,HLOOKUP($BT759,Prisudvikling!$CC$7:$KP$63,I$3),"")</f>
        <v/>
      </c>
      <c r="J759" s="105" t="str">
        <f>IF(HLOOKUP($BT759,Prisudvikling!$CC$7:$KP$63,J$3)&gt;0,HLOOKUP($BT759,Prisudvikling!$CC$7:$KP$63,J$3),"")</f>
        <v/>
      </c>
      <c r="K759" s="105" t="str">
        <f>IF(HLOOKUP($BT759,Prisudvikling!$CC$7:$KP$63,K$3)&gt;0,HLOOKUP($BT759,Prisudvikling!$CC$7:$KP$63,K$3),"")</f>
        <v/>
      </c>
      <c r="L759" s="105" t="str">
        <f>IF(HLOOKUP($BT759,Prisudvikling!$CC$7:$KP$63,L$3)&gt;0,HLOOKUP($BT759,Prisudvikling!$CC$7:$KP$63,L$3),"")</f>
        <v/>
      </c>
      <c r="M759" s="105" t="str">
        <f>IF(HLOOKUP($BT759,Prisudvikling!$CC$7:$KP$63,M$3)&gt;0,HLOOKUP($BT759,Prisudvikling!$CC$7:$KP$63,M$3),"")</f>
        <v/>
      </c>
      <c r="N759" s="105" t="str">
        <f>IF(HLOOKUP($BT759,Prisudvikling!$CC$7:$KP$63,N$3)&gt;0,HLOOKUP($BT759,Prisudvikling!$CC$7:$KP$63,N$3),"")</f>
        <v/>
      </c>
      <c r="O759" s="105" t="str">
        <f>IF(HLOOKUP($BT759,Prisudvikling!$CC$7:$KP$63,O$3)&gt;0,HLOOKUP($BT759,Prisudvikling!$CC$7:$KP$63,O$3),"")</f>
        <v/>
      </c>
      <c r="P759" s="105" t="str">
        <f>IF(HLOOKUP($BT759,Prisudvikling!$CC$7:$KP$63,P$3)&gt;0,HLOOKUP($BT759,Prisudvikling!$CC$7:$KP$63,P$3),"")</f>
        <v/>
      </c>
      <c r="Q759" s="105" t="str">
        <f>IF(HLOOKUP($BT759,Prisudvikling!$CC$7:$KP$63,Q$3)&gt;0,HLOOKUP($BT759,Prisudvikling!$CC$7:$KP$63,Q$3),"")</f>
        <v/>
      </c>
      <c r="R759" s="105" t="str">
        <f>IF(HLOOKUP($BT759,Prisudvikling!$CC$7:$KP$63,R$3)&gt;0,HLOOKUP($BT759,Prisudvikling!$CC$7:$KP$63,R$3),"")</f>
        <v/>
      </c>
      <c r="S759" s="105" t="str">
        <f>IF(HLOOKUP($BT759,Prisudvikling!$CC$7:$KP$63,S$3)&gt;0,HLOOKUP($BT759,Prisudvikling!$CC$7:$KP$63,S$3),"")</f>
        <v/>
      </c>
      <c r="T759" s="105" t="str">
        <f>IF(HLOOKUP($BT759,Prisudvikling!$CC$7:$KP$63,T$3)&gt;0,HLOOKUP($BT759,Prisudvikling!$CC$7:$KP$63,T$3),"")</f>
        <v/>
      </c>
      <c r="U759" s="105" t="str">
        <f>IF(HLOOKUP($BT759,Prisudvikling!$CC$7:$KP$63,U$3)&gt;0,HLOOKUP($BT759,Prisudvikling!$CC$7:$KP$63,U$3),"")</f>
        <v/>
      </c>
      <c r="V759" s="105" t="str">
        <f>IF(HLOOKUP($BT759,Prisudvikling!$CC$7:$KP$63,V$3)&gt;0,HLOOKUP($BT759,Prisudvikling!$CC$7:$KP$63,V$3),"")</f>
        <v/>
      </c>
      <c r="W759" s="105" t="str">
        <f>IF(HLOOKUP($BT759,Prisudvikling!$CC$7:$KP$63,W$3)&gt;0,HLOOKUP($BT759,Prisudvikling!$CC$7:$KP$63,W$3),"")</f>
        <v/>
      </c>
      <c r="X759" s="32" t="str">
        <f>IF(HLOOKUP($BT759,Prisudvikling!$CC$7:$KP$63,X$3)&gt;0,HLOOKUP($BT759,Prisudvikling!$CC$7:$KP$63,X$3),"")</f>
        <v/>
      </c>
      <c r="Y759" s="32" t="str">
        <f>IF(HLOOKUP($BT759,Prisudvikling!$CC$7:$KP$63,Y$3)&gt;0,HLOOKUP($BT759,Prisudvikling!$CC$7:$KP$63,Y$3),"")</f>
        <v/>
      </c>
      <c r="Z759" s="32" t="str">
        <f>IF(HLOOKUP($BT759,Prisudvikling!$CC$7:$KP$63,Z$3)&gt;0,HLOOKUP($BT759,Prisudvikling!$CC$7:$KP$63,Z$3),"")</f>
        <v/>
      </c>
      <c r="AA759" s="32" t="str">
        <f>IF(HLOOKUP($BT759,Prisudvikling!$CC$7:$KP$63,AA$3)&gt;0,HLOOKUP($BT759,Prisudvikling!$CC$7:$KP$63,AA$3),"")</f>
        <v/>
      </c>
      <c r="AB759" s="32" t="str">
        <f>IF(HLOOKUP($BT759,Prisudvikling!$CC$7:$KP$63,AB$3)&gt;0,HLOOKUP($BT759,Prisudvikling!$CC$7:$KP$63,AB$3),"")</f>
        <v/>
      </c>
      <c r="AC759" s="32" t="str">
        <f>IF(HLOOKUP($BT759,Prisudvikling!$CC$7:$KP$63,AC$3)&gt;0,HLOOKUP($BT759,Prisudvikling!$CC$7:$KP$63,AC$3),"")</f>
        <v/>
      </c>
      <c r="AD759" s="32" t="str">
        <f>IF(HLOOKUP($BT759,Prisudvikling!$CC$7:$KP$63,AD$3)&gt;0,HLOOKUP($BT759,Prisudvikling!$CC$7:$KP$63,AD$3),"")</f>
        <v/>
      </c>
      <c r="AE759" s="32" t="str">
        <f>IF(HLOOKUP($BT759,Prisudvikling!$CC$7:$KP$63,AE$3)&gt;0,HLOOKUP($BT759,Prisudvikling!$CC$7:$KP$63,AE$3),"")</f>
        <v/>
      </c>
      <c r="AF759" s="32" t="str">
        <f>IF(HLOOKUP($BT759,Prisudvikling!$CC$7:$KP$63,AF$3)&gt;0,HLOOKUP($BT759,Prisudvikling!$CC$7:$KP$63,AF$3),"")</f>
        <v xml:space="preserve"> </v>
      </c>
      <c r="AG759" s="32" t="str">
        <f>IF(HLOOKUP($BT759,Prisudvikling!$CC$7:$KP$63,AG$3)&gt;0,HLOOKUP($BT759,Prisudvikling!$CC$7:$KP$63,AG$3),"")</f>
        <v xml:space="preserve"> </v>
      </c>
      <c r="AH759" s="32" t="str">
        <f>IF(HLOOKUP($BT759,Prisudvikling!$CC$7:$KP$63,AH$3)&gt;0,HLOOKUP($BT759,Prisudvikling!$CC$7:$KP$63,AH$3),"")</f>
        <v xml:space="preserve"> </v>
      </c>
      <c r="AI759" s="32" t="str">
        <f>IF(HLOOKUP($BT759,Prisudvikling!$CC$7:$KP$63,AI$3)&gt;0,HLOOKUP($BT759,Prisudvikling!$CC$7:$KP$63,AI$3),"")</f>
        <v xml:space="preserve"> </v>
      </c>
      <c r="AJ759" s="32" t="str">
        <f>IF(HLOOKUP($BT759,Prisudvikling!$CC$7:$KP$63,AJ$3)&gt;0,HLOOKUP($BT759,Prisudvikling!$CC$7:$KP$63,AJ$3),"")</f>
        <v xml:space="preserve"> </v>
      </c>
      <c r="AK759" s="32" t="str">
        <f>IF(HLOOKUP($BT759,Prisudvikling!$CC$7:$KP$63,AK$3)&gt;0,HLOOKUP($BT759,Prisudvikling!$CC$7:$KP$63,AK$3),"")</f>
        <v xml:space="preserve"> </v>
      </c>
      <c r="AL759" s="32" t="str">
        <f>IF(HLOOKUP($BT759,Prisudvikling!$CC$7:$KP$63,AL$3)&gt;0,HLOOKUP($BT759,Prisudvikling!$CC$7:$KP$63,AL$3),"")</f>
        <v/>
      </c>
      <c r="AM759" s="32" t="str">
        <f>IF(HLOOKUP($BT759,Prisudvikling!$CC$7:$KP$63,AM$3)&gt;0,HLOOKUP($BT759,Prisudvikling!$CC$7:$KP$63,AM$3),"")</f>
        <v/>
      </c>
      <c r="AN759" s="113" t="str">
        <f>IF(HLOOKUP($BT759,Prisudvikling!$CC$7:$KP$63,AN$3)&gt;0,HLOOKUP($BT759,Prisudvikling!$CC$7:$KP$63,AN$3),"")</f>
        <v/>
      </c>
      <c r="AO759" s="113" t="str">
        <f>IF(HLOOKUP($BT759,Prisudvikling!$CC$7:$KP$63,AO$3)&gt;0,HLOOKUP($BT759,Prisudvikling!$CC$7:$KP$63,AO$3),"")</f>
        <v xml:space="preserve"> </v>
      </c>
      <c r="AP759" s="113" t="str">
        <f>IF(HLOOKUP($BT759,Prisudvikling!$CC$7:$KP$63,AP$3)&gt;0,HLOOKUP($BT759,Prisudvikling!$CC$7:$KP$63,AP$3),"")</f>
        <v/>
      </c>
      <c r="AQ759" s="113" t="str">
        <f>IF(HLOOKUP($BT759,Prisudvikling!$CC$7:$KP$63,AQ$3)&gt;0,HLOOKUP($BT759,Prisudvikling!$CC$7:$KP$63,AQ$3),"")</f>
        <v/>
      </c>
      <c r="AR759" s="113" t="str">
        <f>IF(HLOOKUP($BT759,Prisudvikling!$CC$7:$KP$63,AR$3)&gt;0,HLOOKUP($BT759,Prisudvikling!$CC$7:$KP$63,AR$3),"")</f>
        <v xml:space="preserve"> </v>
      </c>
      <c r="AS759" s="113" t="str">
        <f>IF(HLOOKUP($BT759,Prisudvikling!$CC$7:$KP$63,AS$3)&gt;0,HLOOKUP($BT759,Prisudvikling!$CC$7:$KP$63,AS$3),"")</f>
        <v/>
      </c>
      <c r="AT759" s="113" t="str">
        <f>IF(HLOOKUP($BT759,Prisudvikling!$CC$7:$KP$63,AT$3)&gt;0,HLOOKUP($BT759,Prisudvikling!$CC$7:$KP$63,AT$3),"")</f>
        <v/>
      </c>
      <c r="AU759" s="113" t="str">
        <f>IF(HLOOKUP($BT759,Prisudvikling!$CC$7:$KP$63,AU$3)&gt;0,HLOOKUP($BT759,Prisudvikling!$CC$7:$KP$63,AU$3),"")</f>
        <v xml:space="preserve"> </v>
      </c>
      <c r="AV759" s="113" t="str">
        <f>IF(HLOOKUP($BT759,Prisudvikling!$CC$7:$KP$63,AV$3)&gt;0,HLOOKUP($BT759,Prisudvikling!$CC$7:$KP$63,AV$3),"")</f>
        <v/>
      </c>
      <c r="AW759" s="113" t="str">
        <f>IF(HLOOKUP($BT759,Prisudvikling!$CC$7:$KP$63,AW$3)&gt;0,HLOOKUP($BT759,Prisudvikling!$CC$7:$KP$63,AW$3),"")</f>
        <v/>
      </c>
      <c r="AX759" s="113" t="str">
        <f>IF(HLOOKUP($BT759,Prisudvikling!$CC$7:$KP$63,AX$3)&gt;0,HLOOKUP($BT759,Prisudvikling!$CC$7:$KP$63,AX$3),"")</f>
        <v xml:space="preserve"> </v>
      </c>
      <c r="BT759">
        <f t="shared" si="36"/>
        <v>436</v>
      </c>
    </row>
    <row r="760" spans="1:72" x14ac:dyDescent="0.2">
      <c r="A760" s="82">
        <f>IF(HLOOKUP($BT760,Prisudvikling!$CC$7:$KP$63,D$3)&gt;0,YEAR(C760),0)</f>
        <v>0</v>
      </c>
      <c r="B760" s="82">
        <f>IF(HLOOKUP($BT760,Prisudvikling!$CC$7:$KP$63,D$3)&gt;0,MONTH(C760),0)</f>
        <v>0</v>
      </c>
      <c r="C760" s="65" t="str">
        <f>IF(HLOOKUP($BT760,Prisudvikling!$CC$7:$KP$63,D$3)&gt;0,HLOOKUP($BT760,Prisudvikling!$CC$7:$KP$63,C$3),"")</f>
        <v/>
      </c>
      <c r="D760" s="105" t="str">
        <f>IF(HLOOKUP($BT760,Prisudvikling!$CC$7:$KP$63,D$3)&gt;0,HLOOKUP($BT760,Prisudvikling!$CC$7:$KP$63,D$3),"")</f>
        <v/>
      </c>
      <c r="E760" s="105" t="str">
        <f>IF(HLOOKUP($BT760,Prisudvikling!$CC$7:$KP$63,E$3)&gt;0,HLOOKUP($BT760,Prisudvikling!$CC$7:$KP$63,E$3),"")</f>
        <v/>
      </c>
      <c r="F760" s="105" t="str">
        <f>IF(HLOOKUP($BT760,Prisudvikling!$CC$7:$KP$63,F$3)&gt;0,HLOOKUP($BT760,Prisudvikling!$CC$7:$KP$63,F$3),"")</f>
        <v/>
      </c>
      <c r="G760" s="105" t="str">
        <f>IF(HLOOKUP($BT760,Prisudvikling!$CC$7:$KP$63,G$3)&gt;0,HLOOKUP($BT760,Prisudvikling!$CC$7:$KP$63,G$3),"")</f>
        <v/>
      </c>
      <c r="H760" s="105" t="str">
        <f>IF(HLOOKUP($BT760,Prisudvikling!$CC$7:$KP$63,H$3)&gt;0,HLOOKUP($BT760,Prisudvikling!$CC$7:$KP$63,H$3),"")</f>
        <v/>
      </c>
      <c r="I760" s="105" t="str">
        <f>IF(HLOOKUP($BT760,Prisudvikling!$CC$7:$KP$63,I$3)&gt;0,HLOOKUP($BT760,Prisudvikling!$CC$7:$KP$63,I$3),"")</f>
        <v/>
      </c>
      <c r="J760" s="105" t="str">
        <f>IF(HLOOKUP($BT760,Prisudvikling!$CC$7:$KP$63,J$3)&gt;0,HLOOKUP($BT760,Prisudvikling!$CC$7:$KP$63,J$3),"")</f>
        <v/>
      </c>
      <c r="K760" s="105" t="str">
        <f>IF(HLOOKUP($BT760,Prisudvikling!$CC$7:$KP$63,K$3)&gt;0,HLOOKUP($BT760,Prisudvikling!$CC$7:$KP$63,K$3),"")</f>
        <v/>
      </c>
      <c r="L760" s="105" t="str">
        <f>IF(HLOOKUP($BT760,Prisudvikling!$CC$7:$KP$63,L$3)&gt;0,HLOOKUP($BT760,Prisudvikling!$CC$7:$KP$63,L$3),"")</f>
        <v/>
      </c>
      <c r="M760" s="105" t="str">
        <f>IF(HLOOKUP($BT760,Prisudvikling!$CC$7:$KP$63,M$3)&gt;0,HLOOKUP($BT760,Prisudvikling!$CC$7:$KP$63,M$3),"")</f>
        <v/>
      </c>
      <c r="N760" s="105" t="str">
        <f>IF(HLOOKUP($BT760,Prisudvikling!$CC$7:$KP$63,N$3)&gt;0,HLOOKUP($BT760,Prisudvikling!$CC$7:$KP$63,N$3),"")</f>
        <v/>
      </c>
      <c r="O760" s="105" t="str">
        <f>IF(HLOOKUP($BT760,Prisudvikling!$CC$7:$KP$63,O$3)&gt;0,HLOOKUP($BT760,Prisudvikling!$CC$7:$KP$63,O$3),"")</f>
        <v/>
      </c>
      <c r="P760" s="105" t="str">
        <f>IF(HLOOKUP($BT760,Prisudvikling!$CC$7:$KP$63,P$3)&gt;0,HLOOKUP($BT760,Prisudvikling!$CC$7:$KP$63,P$3),"")</f>
        <v/>
      </c>
      <c r="Q760" s="105" t="str">
        <f>IF(HLOOKUP($BT760,Prisudvikling!$CC$7:$KP$63,Q$3)&gt;0,HLOOKUP($BT760,Prisudvikling!$CC$7:$KP$63,Q$3),"")</f>
        <v/>
      </c>
      <c r="R760" s="105" t="str">
        <f>IF(HLOOKUP($BT760,Prisudvikling!$CC$7:$KP$63,R$3)&gt;0,HLOOKUP($BT760,Prisudvikling!$CC$7:$KP$63,R$3),"")</f>
        <v/>
      </c>
      <c r="S760" s="105" t="str">
        <f>IF(HLOOKUP($BT760,Prisudvikling!$CC$7:$KP$63,S$3)&gt;0,HLOOKUP($BT760,Prisudvikling!$CC$7:$KP$63,S$3),"")</f>
        <v/>
      </c>
      <c r="T760" s="105" t="str">
        <f>IF(HLOOKUP($BT760,Prisudvikling!$CC$7:$KP$63,T$3)&gt;0,HLOOKUP($BT760,Prisudvikling!$CC$7:$KP$63,T$3),"")</f>
        <v/>
      </c>
      <c r="U760" s="105" t="str">
        <f>IF(HLOOKUP($BT760,Prisudvikling!$CC$7:$KP$63,U$3)&gt;0,HLOOKUP($BT760,Prisudvikling!$CC$7:$KP$63,U$3),"")</f>
        <v/>
      </c>
      <c r="V760" s="105" t="str">
        <f>IF(HLOOKUP($BT760,Prisudvikling!$CC$7:$KP$63,V$3)&gt;0,HLOOKUP($BT760,Prisudvikling!$CC$7:$KP$63,V$3),"")</f>
        <v/>
      </c>
      <c r="W760" s="105" t="str">
        <f>IF(HLOOKUP($BT760,Prisudvikling!$CC$7:$KP$63,W$3)&gt;0,HLOOKUP($BT760,Prisudvikling!$CC$7:$KP$63,W$3),"")</f>
        <v/>
      </c>
      <c r="X760" s="32" t="str">
        <f>IF(HLOOKUP($BT760,Prisudvikling!$CC$7:$KP$63,X$3)&gt;0,HLOOKUP($BT760,Prisudvikling!$CC$7:$KP$63,X$3),"")</f>
        <v/>
      </c>
      <c r="Y760" s="32" t="str">
        <f>IF(HLOOKUP($BT760,Prisudvikling!$CC$7:$KP$63,Y$3)&gt;0,HLOOKUP($BT760,Prisudvikling!$CC$7:$KP$63,Y$3),"")</f>
        <v/>
      </c>
      <c r="Z760" s="32" t="str">
        <f>IF(HLOOKUP($BT760,Prisudvikling!$CC$7:$KP$63,Z$3)&gt;0,HLOOKUP($BT760,Prisudvikling!$CC$7:$KP$63,Z$3),"")</f>
        <v/>
      </c>
      <c r="AA760" s="32" t="str">
        <f>IF(HLOOKUP($BT760,Prisudvikling!$CC$7:$KP$63,AA$3)&gt;0,HLOOKUP($BT760,Prisudvikling!$CC$7:$KP$63,AA$3),"")</f>
        <v/>
      </c>
      <c r="AB760" s="32" t="str">
        <f>IF(HLOOKUP($BT760,Prisudvikling!$CC$7:$KP$63,AB$3)&gt;0,HLOOKUP($BT760,Prisudvikling!$CC$7:$KP$63,AB$3),"")</f>
        <v/>
      </c>
      <c r="AC760" s="32" t="str">
        <f>IF(HLOOKUP($BT760,Prisudvikling!$CC$7:$KP$63,AC$3)&gt;0,HLOOKUP($BT760,Prisudvikling!$CC$7:$KP$63,AC$3),"")</f>
        <v/>
      </c>
      <c r="AD760" s="32" t="str">
        <f>IF(HLOOKUP($BT760,Prisudvikling!$CC$7:$KP$63,AD$3)&gt;0,HLOOKUP($BT760,Prisudvikling!$CC$7:$KP$63,AD$3),"")</f>
        <v/>
      </c>
      <c r="AE760" s="32" t="str">
        <f>IF(HLOOKUP($BT760,Prisudvikling!$CC$7:$KP$63,AE$3)&gt;0,HLOOKUP($BT760,Prisudvikling!$CC$7:$KP$63,AE$3),"")</f>
        <v/>
      </c>
      <c r="AF760" s="32" t="str">
        <f>IF(HLOOKUP($BT760,Prisudvikling!$CC$7:$KP$63,AF$3)&gt;0,HLOOKUP($BT760,Prisudvikling!$CC$7:$KP$63,AF$3),"")</f>
        <v xml:space="preserve"> </v>
      </c>
      <c r="AG760" s="32" t="str">
        <f>IF(HLOOKUP($BT760,Prisudvikling!$CC$7:$KP$63,AG$3)&gt;0,HLOOKUP($BT760,Prisudvikling!$CC$7:$KP$63,AG$3),"")</f>
        <v xml:space="preserve"> </v>
      </c>
      <c r="AH760" s="32" t="str">
        <f>IF(HLOOKUP($BT760,Prisudvikling!$CC$7:$KP$63,AH$3)&gt;0,HLOOKUP($BT760,Prisudvikling!$CC$7:$KP$63,AH$3),"")</f>
        <v xml:space="preserve"> </v>
      </c>
      <c r="AI760" s="32" t="str">
        <f>IF(HLOOKUP($BT760,Prisudvikling!$CC$7:$KP$63,AI$3)&gt;0,HLOOKUP($BT760,Prisudvikling!$CC$7:$KP$63,AI$3),"")</f>
        <v xml:space="preserve"> </v>
      </c>
      <c r="AJ760" s="32" t="str">
        <f>IF(HLOOKUP($BT760,Prisudvikling!$CC$7:$KP$63,AJ$3)&gt;0,HLOOKUP($BT760,Prisudvikling!$CC$7:$KP$63,AJ$3),"")</f>
        <v xml:space="preserve"> </v>
      </c>
      <c r="AK760" s="32" t="str">
        <f>IF(HLOOKUP($BT760,Prisudvikling!$CC$7:$KP$63,AK$3)&gt;0,HLOOKUP($BT760,Prisudvikling!$CC$7:$KP$63,AK$3),"")</f>
        <v xml:space="preserve"> </v>
      </c>
      <c r="AL760" s="32" t="str">
        <f>IF(HLOOKUP($BT760,Prisudvikling!$CC$7:$KP$63,AL$3)&gt;0,HLOOKUP($BT760,Prisudvikling!$CC$7:$KP$63,AL$3),"")</f>
        <v/>
      </c>
      <c r="AM760" s="32" t="str">
        <f>IF(HLOOKUP($BT760,Prisudvikling!$CC$7:$KP$63,AM$3)&gt;0,HLOOKUP($BT760,Prisudvikling!$CC$7:$KP$63,AM$3),"")</f>
        <v/>
      </c>
      <c r="AN760" s="113" t="str">
        <f>IF(HLOOKUP($BT760,Prisudvikling!$CC$7:$KP$63,AN$3)&gt;0,HLOOKUP($BT760,Prisudvikling!$CC$7:$KP$63,AN$3),"")</f>
        <v/>
      </c>
      <c r="AO760" s="113" t="str">
        <f>IF(HLOOKUP($BT760,Prisudvikling!$CC$7:$KP$63,AO$3)&gt;0,HLOOKUP($BT760,Prisudvikling!$CC$7:$KP$63,AO$3),"")</f>
        <v xml:space="preserve"> </v>
      </c>
      <c r="AP760" s="113" t="str">
        <f>IF(HLOOKUP($BT760,Prisudvikling!$CC$7:$KP$63,AP$3)&gt;0,HLOOKUP($BT760,Prisudvikling!$CC$7:$KP$63,AP$3),"")</f>
        <v/>
      </c>
      <c r="AQ760" s="113" t="str">
        <f>IF(HLOOKUP($BT760,Prisudvikling!$CC$7:$KP$63,AQ$3)&gt;0,HLOOKUP($BT760,Prisudvikling!$CC$7:$KP$63,AQ$3),"")</f>
        <v/>
      </c>
      <c r="AR760" s="113" t="str">
        <f>IF(HLOOKUP($BT760,Prisudvikling!$CC$7:$KP$63,AR$3)&gt;0,HLOOKUP($BT760,Prisudvikling!$CC$7:$KP$63,AR$3),"")</f>
        <v xml:space="preserve"> </v>
      </c>
      <c r="AS760" s="113" t="str">
        <f>IF(HLOOKUP($BT760,Prisudvikling!$CC$7:$KP$63,AS$3)&gt;0,HLOOKUP($BT760,Prisudvikling!$CC$7:$KP$63,AS$3),"")</f>
        <v/>
      </c>
      <c r="AT760" s="113" t="str">
        <f>IF(HLOOKUP($BT760,Prisudvikling!$CC$7:$KP$63,AT$3)&gt;0,HLOOKUP($BT760,Prisudvikling!$CC$7:$KP$63,AT$3),"")</f>
        <v/>
      </c>
      <c r="AU760" s="113" t="str">
        <f>IF(HLOOKUP($BT760,Prisudvikling!$CC$7:$KP$63,AU$3)&gt;0,HLOOKUP($BT760,Prisudvikling!$CC$7:$KP$63,AU$3),"")</f>
        <v xml:space="preserve"> </v>
      </c>
      <c r="AV760" s="113" t="str">
        <f>IF(HLOOKUP($BT760,Prisudvikling!$CC$7:$KP$63,AV$3)&gt;0,HLOOKUP($BT760,Prisudvikling!$CC$7:$KP$63,AV$3),"")</f>
        <v/>
      </c>
      <c r="AW760" s="113" t="str">
        <f>IF(HLOOKUP($BT760,Prisudvikling!$CC$7:$KP$63,AW$3)&gt;0,HLOOKUP($BT760,Prisudvikling!$CC$7:$KP$63,AW$3),"")</f>
        <v/>
      </c>
      <c r="AX760" s="113" t="str">
        <f>IF(HLOOKUP($BT760,Prisudvikling!$CC$7:$KP$63,AX$3)&gt;0,HLOOKUP($BT760,Prisudvikling!$CC$7:$KP$63,AX$3),"")</f>
        <v xml:space="preserve"> </v>
      </c>
      <c r="BT760">
        <f t="shared" si="36"/>
        <v>437</v>
      </c>
    </row>
    <row r="761" spans="1:72" x14ac:dyDescent="0.2">
      <c r="A761" s="82">
        <f>IF(HLOOKUP($BT761,Prisudvikling!$CC$7:$KP$63,D$3)&gt;0,YEAR(C761),0)</f>
        <v>0</v>
      </c>
      <c r="B761" s="82">
        <f>IF(HLOOKUP($BT761,Prisudvikling!$CC$7:$KP$63,D$3)&gt;0,MONTH(C761),0)</f>
        <v>0</v>
      </c>
      <c r="C761" s="65" t="str">
        <f>IF(HLOOKUP($BT761,Prisudvikling!$CC$7:$KP$63,D$3)&gt;0,HLOOKUP($BT761,Prisudvikling!$CC$7:$KP$63,C$3),"")</f>
        <v/>
      </c>
      <c r="D761" s="105" t="str">
        <f>IF(HLOOKUP($BT761,Prisudvikling!$CC$7:$KP$63,D$3)&gt;0,HLOOKUP($BT761,Prisudvikling!$CC$7:$KP$63,D$3),"")</f>
        <v/>
      </c>
      <c r="E761" s="105" t="str">
        <f>IF(HLOOKUP($BT761,Prisudvikling!$CC$7:$KP$63,E$3)&gt;0,HLOOKUP($BT761,Prisudvikling!$CC$7:$KP$63,E$3),"")</f>
        <v/>
      </c>
      <c r="F761" s="105" t="str">
        <f>IF(HLOOKUP($BT761,Prisudvikling!$CC$7:$KP$63,F$3)&gt;0,HLOOKUP($BT761,Prisudvikling!$CC$7:$KP$63,F$3),"")</f>
        <v/>
      </c>
      <c r="G761" s="105" t="str">
        <f>IF(HLOOKUP($BT761,Prisudvikling!$CC$7:$KP$63,G$3)&gt;0,HLOOKUP($BT761,Prisudvikling!$CC$7:$KP$63,G$3),"")</f>
        <v/>
      </c>
      <c r="H761" s="105" t="str">
        <f>IF(HLOOKUP($BT761,Prisudvikling!$CC$7:$KP$63,H$3)&gt;0,HLOOKUP($BT761,Prisudvikling!$CC$7:$KP$63,H$3),"")</f>
        <v/>
      </c>
      <c r="I761" s="105" t="str">
        <f>IF(HLOOKUP($BT761,Prisudvikling!$CC$7:$KP$63,I$3)&gt;0,HLOOKUP($BT761,Prisudvikling!$CC$7:$KP$63,I$3),"")</f>
        <v/>
      </c>
      <c r="J761" s="105" t="str">
        <f>IF(HLOOKUP($BT761,Prisudvikling!$CC$7:$KP$63,J$3)&gt;0,HLOOKUP($BT761,Prisudvikling!$CC$7:$KP$63,J$3),"")</f>
        <v/>
      </c>
      <c r="K761" s="105" t="str">
        <f>IF(HLOOKUP($BT761,Prisudvikling!$CC$7:$KP$63,K$3)&gt;0,HLOOKUP($BT761,Prisudvikling!$CC$7:$KP$63,K$3),"")</f>
        <v/>
      </c>
      <c r="L761" s="105" t="str">
        <f>IF(HLOOKUP($BT761,Prisudvikling!$CC$7:$KP$63,L$3)&gt;0,HLOOKUP($BT761,Prisudvikling!$CC$7:$KP$63,L$3),"")</f>
        <v/>
      </c>
      <c r="M761" s="105" t="str">
        <f>IF(HLOOKUP($BT761,Prisudvikling!$CC$7:$KP$63,M$3)&gt;0,HLOOKUP($BT761,Prisudvikling!$CC$7:$KP$63,M$3),"")</f>
        <v/>
      </c>
      <c r="N761" s="105" t="str">
        <f>IF(HLOOKUP($BT761,Prisudvikling!$CC$7:$KP$63,N$3)&gt;0,HLOOKUP($BT761,Prisudvikling!$CC$7:$KP$63,N$3),"")</f>
        <v/>
      </c>
      <c r="O761" s="105" t="str">
        <f>IF(HLOOKUP($BT761,Prisudvikling!$CC$7:$KP$63,O$3)&gt;0,HLOOKUP($BT761,Prisudvikling!$CC$7:$KP$63,O$3),"")</f>
        <v/>
      </c>
      <c r="P761" s="105" t="str">
        <f>IF(HLOOKUP($BT761,Prisudvikling!$CC$7:$KP$63,P$3)&gt;0,HLOOKUP($BT761,Prisudvikling!$CC$7:$KP$63,P$3),"")</f>
        <v/>
      </c>
      <c r="Q761" s="105" t="str">
        <f>IF(HLOOKUP($BT761,Prisudvikling!$CC$7:$KP$63,Q$3)&gt;0,HLOOKUP($BT761,Prisudvikling!$CC$7:$KP$63,Q$3),"")</f>
        <v/>
      </c>
      <c r="R761" s="105" t="str">
        <f>IF(HLOOKUP($BT761,Prisudvikling!$CC$7:$KP$63,R$3)&gt;0,HLOOKUP($BT761,Prisudvikling!$CC$7:$KP$63,R$3),"")</f>
        <v/>
      </c>
      <c r="S761" s="105" t="str">
        <f>IF(HLOOKUP($BT761,Prisudvikling!$CC$7:$KP$63,S$3)&gt;0,HLOOKUP($BT761,Prisudvikling!$CC$7:$KP$63,S$3),"")</f>
        <v/>
      </c>
      <c r="T761" s="105" t="str">
        <f>IF(HLOOKUP($BT761,Prisudvikling!$CC$7:$KP$63,T$3)&gt;0,HLOOKUP($BT761,Prisudvikling!$CC$7:$KP$63,T$3),"")</f>
        <v/>
      </c>
      <c r="U761" s="105" t="str">
        <f>IF(HLOOKUP($BT761,Prisudvikling!$CC$7:$KP$63,U$3)&gt;0,HLOOKUP($BT761,Prisudvikling!$CC$7:$KP$63,U$3),"")</f>
        <v/>
      </c>
      <c r="V761" s="105" t="str">
        <f>IF(HLOOKUP($BT761,Prisudvikling!$CC$7:$KP$63,V$3)&gt;0,HLOOKUP($BT761,Prisudvikling!$CC$7:$KP$63,V$3),"")</f>
        <v/>
      </c>
      <c r="W761" s="105" t="str">
        <f>IF(HLOOKUP($BT761,Prisudvikling!$CC$7:$KP$63,W$3)&gt;0,HLOOKUP($BT761,Prisudvikling!$CC$7:$KP$63,W$3),"")</f>
        <v/>
      </c>
      <c r="X761" s="32" t="str">
        <f>IF(HLOOKUP($BT761,Prisudvikling!$CC$7:$KP$63,X$3)&gt;0,HLOOKUP($BT761,Prisudvikling!$CC$7:$KP$63,X$3),"")</f>
        <v/>
      </c>
      <c r="Y761" s="32" t="str">
        <f>IF(HLOOKUP($BT761,Prisudvikling!$CC$7:$KP$63,Y$3)&gt;0,HLOOKUP($BT761,Prisudvikling!$CC$7:$KP$63,Y$3),"")</f>
        <v/>
      </c>
      <c r="Z761" s="32" t="str">
        <f>IF(HLOOKUP($BT761,Prisudvikling!$CC$7:$KP$63,Z$3)&gt;0,HLOOKUP($BT761,Prisudvikling!$CC$7:$KP$63,Z$3),"")</f>
        <v/>
      </c>
      <c r="AA761" s="32" t="str">
        <f>IF(HLOOKUP($BT761,Prisudvikling!$CC$7:$KP$63,AA$3)&gt;0,HLOOKUP($BT761,Prisudvikling!$CC$7:$KP$63,AA$3),"")</f>
        <v/>
      </c>
      <c r="AB761" s="32" t="str">
        <f>IF(HLOOKUP($BT761,Prisudvikling!$CC$7:$KP$63,AB$3)&gt;0,HLOOKUP($BT761,Prisudvikling!$CC$7:$KP$63,AB$3),"")</f>
        <v/>
      </c>
      <c r="AC761" s="32" t="str">
        <f>IF(HLOOKUP($BT761,Prisudvikling!$CC$7:$KP$63,AC$3)&gt;0,HLOOKUP($BT761,Prisudvikling!$CC$7:$KP$63,AC$3),"")</f>
        <v/>
      </c>
      <c r="AD761" s="32" t="str">
        <f>IF(HLOOKUP($BT761,Prisudvikling!$CC$7:$KP$63,AD$3)&gt;0,HLOOKUP($BT761,Prisudvikling!$CC$7:$KP$63,AD$3),"")</f>
        <v/>
      </c>
      <c r="AE761" s="32" t="str">
        <f>IF(HLOOKUP($BT761,Prisudvikling!$CC$7:$KP$63,AE$3)&gt;0,HLOOKUP($BT761,Prisudvikling!$CC$7:$KP$63,AE$3),"")</f>
        <v/>
      </c>
      <c r="AF761" s="32" t="str">
        <f>IF(HLOOKUP($BT761,Prisudvikling!$CC$7:$KP$63,AF$3)&gt;0,HLOOKUP($BT761,Prisudvikling!$CC$7:$KP$63,AF$3),"")</f>
        <v xml:space="preserve"> </v>
      </c>
      <c r="AG761" s="32" t="str">
        <f>IF(HLOOKUP($BT761,Prisudvikling!$CC$7:$KP$63,AG$3)&gt;0,HLOOKUP($BT761,Prisudvikling!$CC$7:$KP$63,AG$3),"")</f>
        <v xml:space="preserve"> </v>
      </c>
      <c r="AH761" s="32" t="str">
        <f>IF(HLOOKUP($BT761,Prisudvikling!$CC$7:$KP$63,AH$3)&gt;0,HLOOKUP($BT761,Prisudvikling!$CC$7:$KP$63,AH$3),"")</f>
        <v xml:space="preserve"> </v>
      </c>
      <c r="AI761" s="32" t="str">
        <f>IF(HLOOKUP($BT761,Prisudvikling!$CC$7:$KP$63,AI$3)&gt;0,HLOOKUP($BT761,Prisudvikling!$CC$7:$KP$63,AI$3),"")</f>
        <v xml:space="preserve"> </v>
      </c>
      <c r="AJ761" s="32" t="str">
        <f>IF(HLOOKUP($BT761,Prisudvikling!$CC$7:$KP$63,AJ$3)&gt;0,HLOOKUP($BT761,Prisudvikling!$CC$7:$KP$63,AJ$3),"")</f>
        <v xml:space="preserve"> </v>
      </c>
      <c r="AK761" s="32" t="str">
        <f>IF(HLOOKUP($BT761,Prisudvikling!$CC$7:$KP$63,AK$3)&gt;0,HLOOKUP($BT761,Prisudvikling!$CC$7:$KP$63,AK$3),"")</f>
        <v xml:space="preserve"> </v>
      </c>
      <c r="AL761" s="32" t="str">
        <f>IF(HLOOKUP($BT761,Prisudvikling!$CC$7:$KP$63,AL$3)&gt;0,HLOOKUP($BT761,Prisudvikling!$CC$7:$KP$63,AL$3),"")</f>
        <v/>
      </c>
      <c r="AM761" s="32" t="str">
        <f>IF(HLOOKUP($BT761,Prisudvikling!$CC$7:$KP$63,AM$3)&gt;0,HLOOKUP($BT761,Prisudvikling!$CC$7:$KP$63,AM$3),"")</f>
        <v/>
      </c>
      <c r="AN761" s="113" t="str">
        <f>IF(HLOOKUP($BT761,Prisudvikling!$CC$7:$KP$63,AN$3)&gt;0,HLOOKUP($BT761,Prisudvikling!$CC$7:$KP$63,AN$3),"")</f>
        <v/>
      </c>
      <c r="AO761" s="113" t="str">
        <f>IF(HLOOKUP($BT761,Prisudvikling!$CC$7:$KP$63,AO$3)&gt;0,HLOOKUP($BT761,Prisudvikling!$CC$7:$KP$63,AO$3),"")</f>
        <v xml:space="preserve"> </v>
      </c>
      <c r="AP761" s="113" t="str">
        <f>IF(HLOOKUP($BT761,Prisudvikling!$CC$7:$KP$63,AP$3)&gt;0,HLOOKUP($BT761,Prisudvikling!$CC$7:$KP$63,AP$3),"")</f>
        <v/>
      </c>
      <c r="AQ761" s="113" t="str">
        <f>IF(HLOOKUP($BT761,Prisudvikling!$CC$7:$KP$63,AQ$3)&gt;0,HLOOKUP($BT761,Prisudvikling!$CC$7:$KP$63,AQ$3),"")</f>
        <v/>
      </c>
      <c r="AR761" s="113" t="str">
        <f>IF(HLOOKUP($BT761,Prisudvikling!$CC$7:$KP$63,AR$3)&gt;0,HLOOKUP($BT761,Prisudvikling!$CC$7:$KP$63,AR$3),"")</f>
        <v xml:space="preserve"> </v>
      </c>
      <c r="AS761" s="113" t="str">
        <f>IF(HLOOKUP($BT761,Prisudvikling!$CC$7:$KP$63,AS$3)&gt;0,HLOOKUP($BT761,Prisudvikling!$CC$7:$KP$63,AS$3),"")</f>
        <v/>
      </c>
      <c r="AT761" s="113" t="str">
        <f>IF(HLOOKUP($BT761,Prisudvikling!$CC$7:$KP$63,AT$3)&gt;0,HLOOKUP($BT761,Prisudvikling!$CC$7:$KP$63,AT$3),"")</f>
        <v/>
      </c>
      <c r="AU761" s="113" t="str">
        <f>IF(HLOOKUP($BT761,Prisudvikling!$CC$7:$KP$63,AU$3)&gt;0,HLOOKUP($BT761,Prisudvikling!$CC$7:$KP$63,AU$3),"")</f>
        <v xml:space="preserve"> </v>
      </c>
      <c r="AV761" s="113" t="str">
        <f>IF(HLOOKUP($BT761,Prisudvikling!$CC$7:$KP$63,AV$3)&gt;0,HLOOKUP($BT761,Prisudvikling!$CC$7:$KP$63,AV$3),"")</f>
        <v/>
      </c>
      <c r="AW761" s="113" t="str">
        <f>IF(HLOOKUP($BT761,Prisudvikling!$CC$7:$KP$63,AW$3)&gt;0,HLOOKUP($BT761,Prisudvikling!$CC$7:$KP$63,AW$3),"")</f>
        <v/>
      </c>
      <c r="AX761" s="113" t="str">
        <f>IF(HLOOKUP($BT761,Prisudvikling!$CC$7:$KP$63,AX$3)&gt;0,HLOOKUP($BT761,Prisudvikling!$CC$7:$KP$63,AX$3),"")</f>
        <v xml:space="preserve"> </v>
      </c>
      <c r="BT761">
        <f t="shared" si="36"/>
        <v>438</v>
      </c>
    </row>
    <row r="762" spans="1:72" x14ac:dyDescent="0.2">
      <c r="A762" s="82">
        <f>IF(HLOOKUP($BT762,Prisudvikling!$CC$7:$KP$63,D$3)&gt;0,YEAR(C762),0)</f>
        <v>0</v>
      </c>
      <c r="B762" s="82">
        <f>IF(HLOOKUP($BT762,Prisudvikling!$CC$7:$KP$63,D$3)&gt;0,MONTH(C762),0)</f>
        <v>0</v>
      </c>
      <c r="C762" s="65" t="str">
        <f>IF(HLOOKUP($BT762,Prisudvikling!$CC$7:$KP$63,D$3)&gt;0,HLOOKUP($BT762,Prisudvikling!$CC$7:$KP$63,C$3),"")</f>
        <v/>
      </c>
      <c r="D762" s="105" t="str">
        <f>IF(HLOOKUP($BT762,Prisudvikling!$CC$7:$KP$63,D$3)&gt;0,HLOOKUP($BT762,Prisudvikling!$CC$7:$KP$63,D$3),"")</f>
        <v/>
      </c>
      <c r="E762" s="105" t="str">
        <f>IF(HLOOKUP($BT762,Prisudvikling!$CC$7:$KP$63,E$3)&gt;0,HLOOKUP($BT762,Prisudvikling!$CC$7:$KP$63,E$3),"")</f>
        <v/>
      </c>
      <c r="F762" s="105" t="str">
        <f>IF(HLOOKUP($BT762,Prisudvikling!$CC$7:$KP$63,F$3)&gt;0,HLOOKUP($BT762,Prisudvikling!$CC$7:$KP$63,F$3),"")</f>
        <v/>
      </c>
      <c r="G762" s="105" t="str">
        <f>IF(HLOOKUP($BT762,Prisudvikling!$CC$7:$KP$63,G$3)&gt;0,HLOOKUP($BT762,Prisudvikling!$CC$7:$KP$63,G$3),"")</f>
        <v/>
      </c>
      <c r="H762" s="105" t="str">
        <f>IF(HLOOKUP($BT762,Prisudvikling!$CC$7:$KP$63,H$3)&gt;0,HLOOKUP($BT762,Prisudvikling!$CC$7:$KP$63,H$3),"")</f>
        <v/>
      </c>
      <c r="I762" s="105" t="str">
        <f>IF(HLOOKUP($BT762,Prisudvikling!$CC$7:$KP$63,I$3)&gt;0,HLOOKUP($BT762,Prisudvikling!$CC$7:$KP$63,I$3),"")</f>
        <v/>
      </c>
      <c r="J762" s="105" t="str">
        <f>IF(HLOOKUP($BT762,Prisudvikling!$CC$7:$KP$63,J$3)&gt;0,HLOOKUP($BT762,Prisudvikling!$CC$7:$KP$63,J$3),"")</f>
        <v/>
      </c>
      <c r="K762" s="105" t="str">
        <f>IF(HLOOKUP($BT762,Prisudvikling!$CC$7:$KP$63,K$3)&gt;0,HLOOKUP($BT762,Prisudvikling!$CC$7:$KP$63,K$3),"")</f>
        <v/>
      </c>
      <c r="L762" s="105" t="str">
        <f>IF(HLOOKUP($BT762,Prisudvikling!$CC$7:$KP$63,L$3)&gt;0,HLOOKUP($BT762,Prisudvikling!$CC$7:$KP$63,L$3),"")</f>
        <v/>
      </c>
      <c r="M762" s="105" t="str">
        <f>IF(HLOOKUP($BT762,Prisudvikling!$CC$7:$KP$63,M$3)&gt;0,HLOOKUP($BT762,Prisudvikling!$CC$7:$KP$63,M$3),"")</f>
        <v/>
      </c>
      <c r="N762" s="105" t="str">
        <f>IF(HLOOKUP($BT762,Prisudvikling!$CC$7:$KP$63,N$3)&gt;0,HLOOKUP($BT762,Prisudvikling!$CC$7:$KP$63,N$3),"")</f>
        <v/>
      </c>
      <c r="O762" s="105" t="str">
        <f>IF(HLOOKUP($BT762,Prisudvikling!$CC$7:$KP$63,O$3)&gt;0,HLOOKUP($BT762,Prisudvikling!$CC$7:$KP$63,O$3),"")</f>
        <v/>
      </c>
      <c r="P762" s="105" t="str">
        <f>IF(HLOOKUP($BT762,Prisudvikling!$CC$7:$KP$63,P$3)&gt;0,HLOOKUP($BT762,Prisudvikling!$CC$7:$KP$63,P$3),"")</f>
        <v/>
      </c>
      <c r="Q762" s="105" t="str">
        <f>IF(HLOOKUP($BT762,Prisudvikling!$CC$7:$KP$63,Q$3)&gt;0,HLOOKUP($BT762,Prisudvikling!$CC$7:$KP$63,Q$3),"")</f>
        <v/>
      </c>
      <c r="R762" s="105" t="str">
        <f>IF(HLOOKUP($BT762,Prisudvikling!$CC$7:$KP$63,R$3)&gt;0,HLOOKUP($BT762,Prisudvikling!$CC$7:$KP$63,R$3),"")</f>
        <v/>
      </c>
      <c r="S762" s="105" t="str">
        <f>IF(HLOOKUP($BT762,Prisudvikling!$CC$7:$KP$63,S$3)&gt;0,HLOOKUP($BT762,Prisudvikling!$CC$7:$KP$63,S$3),"")</f>
        <v/>
      </c>
      <c r="T762" s="105" t="str">
        <f>IF(HLOOKUP($BT762,Prisudvikling!$CC$7:$KP$63,T$3)&gt;0,HLOOKUP($BT762,Prisudvikling!$CC$7:$KP$63,T$3),"")</f>
        <v/>
      </c>
      <c r="U762" s="105" t="str">
        <f>IF(HLOOKUP($BT762,Prisudvikling!$CC$7:$KP$63,U$3)&gt;0,HLOOKUP($BT762,Prisudvikling!$CC$7:$KP$63,U$3),"")</f>
        <v/>
      </c>
      <c r="V762" s="105" t="str">
        <f>IF(HLOOKUP($BT762,Prisudvikling!$CC$7:$KP$63,V$3)&gt;0,HLOOKUP($BT762,Prisudvikling!$CC$7:$KP$63,V$3),"")</f>
        <v/>
      </c>
      <c r="W762" s="105" t="str">
        <f>IF(HLOOKUP($BT762,Prisudvikling!$CC$7:$KP$63,W$3)&gt;0,HLOOKUP($BT762,Prisudvikling!$CC$7:$KP$63,W$3),"")</f>
        <v/>
      </c>
      <c r="X762" s="32" t="str">
        <f>IF(HLOOKUP($BT762,Prisudvikling!$CC$7:$KP$63,X$3)&gt;0,HLOOKUP($BT762,Prisudvikling!$CC$7:$KP$63,X$3),"")</f>
        <v/>
      </c>
      <c r="Y762" s="32" t="str">
        <f>IF(HLOOKUP($BT762,Prisudvikling!$CC$7:$KP$63,Y$3)&gt;0,HLOOKUP($BT762,Prisudvikling!$CC$7:$KP$63,Y$3),"")</f>
        <v/>
      </c>
      <c r="Z762" s="32" t="str">
        <f>IF(HLOOKUP($BT762,Prisudvikling!$CC$7:$KP$63,Z$3)&gt;0,HLOOKUP($BT762,Prisudvikling!$CC$7:$KP$63,Z$3),"")</f>
        <v/>
      </c>
      <c r="AA762" s="32" t="str">
        <f>IF(HLOOKUP($BT762,Prisudvikling!$CC$7:$KP$63,AA$3)&gt;0,HLOOKUP($BT762,Prisudvikling!$CC$7:$KP$63,AA$3),"")</f>
        <v/>
      </c>
      <c r="AB762" s="32" t="str">
        <f>IF(HLOOKUP($BT762,Prisudvikling!$CC$7:$KP$63,AB$3)&gt;0,HLOOKUP($BT762,Prisudvikling!$CC$7:$KP$63,AB$3),"")</f>
        <v/>
      </c>
      <c r="AC762" s="32" t="str">
        <f>IF(HLOOKUP($BT762,Prisudvikling!$CC$7:$KP$63,AC$3)&gt;0,HLOOKUP($BT762,Prisudvikling!$CC$7:$KP$63,AC$3),"")</f>
        <v/>
      </c>
      <c r="AD762" s="32" t="str">
        <f>IF(HLOOKUP($BT762,Prisudvikling!$CC$7:$KP$63,AD$3)&gt;0,HLOOKUP($BT762,Prisudvikling!$CC$7:$KP$63,AD$3),"")</f>
        <v/>
      </c>
      <c r="AE762" s="32" t="str">
        <f>IF(HLOOKUP($BT762,Prisudvikling!$CC$7:$KP$63,AE$3)&gt;0,HLOOKUP($BT762,Prisudvikling!$CC$7:$KP$63,AE$3),"")</f>
        <v/>
      </c>
      <c r="AF762" s="32" t="str">
        <f>IF(HLOOKUP($BT762,Prisudvikling!$CC$7:$KP$63,AF$3)&gt;0,HLOOKUP($BT762,Prisudvikling!$CC$7:$KP$63,AF$3),"")</f>
        <v xml:space="preserve"> </v>
      </c>
      <c r="AG762" s="32" t="str">
        <f>IF(HLOOKUP($BT762,Prisudvikling!$CC$7:$KP$63,AG$3)&gt;0,HLOOKUP($BT762,Prisudvikling!$CC$7:$KP$63,AG$3),"")</f>
        <v xml:space="preserve"> </v>
      </c>
      <c r="AH762" s="32" t="str">
        <f>IF(HLOOKUP($BT762,Prisudvikling!$CC$7:$KP$63,AH$3)&gt;0,HLOOKUP($BT762,Prisudvikling!$CC$7:$KP$63,AH$3),"")</f>
        <v xml:space="preserve"> </v>
      </c>
      <c r="AI762" s="32" t="str">
        <f>IF(HLOOKUP($BT762,Prisudvikling!$CC$7:$KP$63,AI$3)&gt;0,HLOOKUP($BT762,Prisudvikling!$CC$7:$KP$63,AI$3),"")</f>
        <v xml:space="preserve"> </v>
      </c>
      <c r="AJ762" s="32" t="str">
        <f>IF(HLOOKUP($BT762,Prisudvikling!$CC$7:$KP$63,AJ$3)&gt;0,HLOOKUP($BT762,Prisudvikling!$CC$7:$KP$63,AJ$3),"")</f>
        <v xml:space="preserve"> </v>
      </c>
      <c r="AK762" s="32" t="str">
        <f>IF(HLOOKUP($BT762,Prisudvikling!$CC$7:$KP$63,AK$3)&gt;0,HLOOKUP($BT762,Prisudvikling!$CC$7:$KP$63,AK$3),"")</f>
        <v xml:space="preserve"> </v>
      </c>
      <c r="AL762" s="32" t="str">
        <f>IF(HLOOKUP($BT762,Prisudvikling!$CC$7:$KP$63,AL$3)&gt;0,HLOOKUP($BT762,Prisudvikling!$CC$7:$KP$63,AL$3),"")</f>
        <v/>
      </c>
      <c r="AM762" s="32" t="str">
        <f>IF(HLOOKUP($BT762,Prisudvikling!$CC$7:$KP$63,AM$3)&gt;0,HLOOKUP($BT762,Prisudvikling!$CC$7:$KP$63,AM$3),"")</f>
        <v/>
      </c>
      <c r="AN762" s="113" t="str">
        <f>IF(HLOOKUP($BT762,Prisudvikling!$CC$7:$KP$63,AN$3)&gt;0,HLOOKUP($BT762,Prisudvikling!$CC$7:$KP$63,AN$3),"")</f>
        <v/>
      </c>
      <c r="AO762" s="113" t="str">
        <f>IF(HLOOKUP($BT762,Prisudvikling!$CC$7:$KP$63,AO$3)&gt;0,HLOOKUP($BT762,Prisudvikling!$CC$7:$KP$63,AO$3),"")</f>
        <v xml:space="preserve"> </v>
      </c>
      <c r="AP762" s="113" t="str">
        <f>IF(HLOOKUP($BT762,Prisudvikling!$CC$7:$KP$63,AP$3)&gt;0,HLOOKUP($BT762,Prisudvikling!$CC$7:$KP$63,AP$3),"")</f>
        <v/>
      </c>
      <c r="AQ762" s="113" t="str">
        <f>IF(HLOOKUP($BT762,Prisudvikling!$CC$7:$KP$63,AQ$3)&gt;0,HLOOKUP($BT762,Prisudvikling!$CC$7:$KP$63,AQ$3),"")</f>
        <v/>
      </c>
      <c r="AR762" s="113" t="str">
        <f>IF(HLOOKUP($BT762,Prisudvikling!$CC$7:$KP$63,AR$3)&gt;0,HLOOKUP($BT762,Prisudvikling!$CC$7:$KP$63,AR$3),"")</f>
        <v xml:space="preserve"> </v>
      </c>
      <c r="AS762" s="113" t="str">
        <f>IF(HLOOKUP($BT762,Prisudvikling!$CC$7:$KP$63,AS$3)&gt;0,HLOOKUP($BT762,Prisudvikling!$CC$7:$KP$63,AS$3),"")</f>
        <v/>
      </c>
      <c r="AT762" s="113" t="str">
        <f>IF(HLOOKUP($BT762,Prisudvikling!$CC$7:$KP$63,AT$3)&gt;0,HLOOKUP($BT762,Prisudvikling!$CC$7:$KP$63,AT$3),"")</f>
        <v/>
      </c>
      <c r="AU762" s="113" t="str">
        <f>IF(HLOOKUP($BT762,Prisudvikling!$CC$7:$KP$63,AU$3)&gt;0,HLOOKUP($BT762,Prisudvikling!$CC$7:$KP$63,AU$3),"")</f>
        <v xml:space="preserve"> </v>
      </c>
      <c r="AV762" s="113" t="str">
        <f>IF(HLOOKUP($BT762,Prisudvikling!$CC$7:$KP$63,AV$3)&gt;0,HLOOKUP($BT762,Prisudvikling!$CC$7:$KP$63,AV$3),"")</f>
        <v/>
      </c>
      <c r="AW762" s="113" t="str">
        <f>IF(HLOOKUP($BT762,Prisudvikling!$CC$7:$KP$63,AW$3)&gt;0,HLOOKUP($BT762,Prisudvikling!$CC$7:$KP$63,AW$3),"")</f>
        <v/>
      </c>
      <c r="AX762" s="113" t="str">
        <f>IF(HLOOKUP($BT762,Prisudvikling!$CC$7:$KP$63,AX$3)&gt;0,HLOOKUP($BT762,Prisudvikling!$CC$7:$KP$63,AX$3),"")</f>
        <v xml:space="preserve"> </v>
      </c>
      <c r="BT762">
        <f t="shared" si="36"/>
        <v>439</v>
      </c>
    </row>
    <row r="763" spans="1:72" x14ac:dyDescent="0.2">
      <c r="A763" s="82">
        <f>IF(HLOOKUP($BT763,Prisudvikling!$CC$7:$KP$63,D$3)&gt;0,YEAR(C763),0)</f>
        <v>0</v>
      </c>
      <c r="B763" s="82">
        <f>IF(HLOOKUP($BT763,Prisudvikling!$CC$7:$KP$63,D$3)&gt;0,MONTH(C763),0)</f>
        <v>0</v>
      </c>
      <c r="C763" s="65" t="str">
        <f>IF(HLOOKUP($BT763,Prisudvikling!$CC$7:$KP$63,D$3)&gt;0,HLOOKUP($BT763,Prisudvikling!$CC$7:$KP$63,C$3),"")</f>
        <v/>
      </c>
      <c r="D763" s="105" t="str">
        <f>IF(HLOOKUP($BT763,Prisudvikling!$CC$7:$KP$63,D$3)&gt;0,HLOOKUP($BT763,Prisudvikling!$CC$7:$KP$63,D$3),"")</f>
        <v/>
      </c>
      <c r="E763" s="105" t="str">
        <f>IF(HLOOKUP($BT763,Prisudvikling!$CC$7:$KP$63,E$3)&gt;0,HLOOKUP($BT763,Prisudvikling!$CC$7:$KP$63,E$3),"")</f>
        <v/>
      </c>
      <c r="F763" s="105" t="str">
        <f>IF(HLOOKUP($BT763,Prisudvikling!$CC$7:$KP$63,F$3)&gt;0,HLOOKUP($BT763,Prisudvikling!$CC$7:$KP$63,F$3),"")</f>
        <v/>
      </c>
      <c r="G763" s="105" t="str">
        <f>IF(HLOOKUP($BT763,Prisudvikling!$CC$7:$KP$63,G$3)&gt;0,HLOOKUP($BT763,Prisudvikling!$CC$7:$KP$63,G$3),"")</f>
        <v/>
      </c>
      <c r="H763" s="105" t="str">
        <f>IF(HLOOKUP($BT763,Prisudvikling!$CC$7:$KP$63,H$3)&gt;0,HLOOKUP($BT763,Prisudvikling!$CC$7:$KP$63,H$3),"")</f>
        <v/>
      </c>
      <c r="I763" s="105" t="str">
        <f>IF(HLOOKUP($BT763,Prisudvikling!$CC$7:$KP$63,I$3)&gt;0,HLOOKUP($BT763,Prisudvikling!$CC$7:$KP$63,I$3),"")</f>
        <v/>
      </c>
      <c r="J763" s="105" t="str">
        <f>IF(HLOOKUP($BT763,Prisudvikling!$CC$7:$KP$63,J$3)&gt;0,HLOOKUP($BT763,Prisudvikling!$CC$7:$KP$63,J$3),"")</f>
        <v/>
      </c>
      <c r="K763" s="105" t="str">
        <f>IF(HLOOKUP($BT763,Prisudvikling!$CC$7:$KP$63,K$3)&gt;0,HLOOKUP($BT763,Prisudvikling!$CC$7:$KP$63,K$3),"")</f>
        <v/>
      </c>
      <c r="L763" s="105" t="str">
        <f>IF(HLOOKUP($BT763,Prisudvikling!$CC$7:$KP$63,L$3)&gt;0,HLOOKUP($BT763,Prisudvikling!$CC$7:$KP$63,L$3),"")</f>
        <v/>
      </c>
      <c r="M763" s="105" t="str">
        <f>IF(HLOOKUP($BT763,Prisudvikling!$CC$7:$KP$63,M$3)&gt;0,HLOOKUP($BT763,Prisudvikling!$CC$7:$KP$63,M$3),"")</f>
        <v/>
      </c>
      <c r="N763" s="105" t="str">
        <f>IF(HLOOKUP($BT763,Prisudvikling!$CC$7:$KP$63,N$3)&gt;0,HLOOKUP($BT763,Prisudvikling!$CC$7:$KP$63,N$3),"")</f>
        <v/>
      </c>
      <c r="O763" s="105" t="str">
        <f>IF(HLOOKUP($BT763,Prisudvikling!$CC$7:$KP$63,O$3)&gt;0,HLOOKUP($BT763,Prisudvikling!$CC$7:$KP$63,O$3),"")</f>
        <v/>
      </c>
      <c r="P763" s="105" t="str">
        <f>IF(HLOOKUP($BT763,Prisudvikling!$CC$7:$KP$63,P$3)&gt;0,HLOOKUP($BT763,Prisudvikling!$CC$7:$KP$63,P$3),"")</f>
        <v/>
      </c>
      <c r="Q763" s="105" t="str">
        <f>IF(HLOOKUP($BT763,Prisudvikling!$CC$7:$KP$63,Q$3)&gt;0,HLOOKUP($BT763,Prisudvikling!$CC$7:$KP$63,Q$3),"")</f>
        <v/>
      </c>
      <c r="R763" s="105" t="str">
        <f>IF(HLOOKUP($BT763,Prisudvikling!$CC$7:$KP$63,R$3)&gt;0,HLOOKUP($BT763,Prisudvikling!$CC$7:$KP$63,R$3),"")</f>
        <v/>
      </c>
      <c r="S763" s="105" t="str">
        <f>IF(HLOOKUP($BT763,Prisudvikling!$CC$7:$KP$63,S$3)&gt;0,HLOOKUP($BT763,Prisudvikling!$CC$7:$KP$63,S$3),"")</f>
        <v/>
      </c>
      <c r="T763" s="105" t="str">
        <f>IF(HLOOKUP($BT763,Prisudvikling!$CC$7:$KP$63,T$3)&gt;0,HLOOKUP($BT763,Prisudvikling!$CC$7:$KP$63,T$3),"")</f>
        <v/>
      </c>
      <c r="U763" s="105" t="str">
        <f>IF(HLOOKUP($BT763,Prisudvikling!$CC$7:$KP$63,U$3)&gt;0,HLOOKUP($BT763,Prisudvikling!$CC$7:$KP$63,U$3),"")</f>
        <v/>
      </c>
      <c r="V763" s="105" t="str">
        <f>IF(HLOOKUP($BT763,Prisudvikling!$CC$7:$KP$63,V$3)&gt;0,HLOOKUP($BT763,Prisudvikling!$CC$7:$KP$63,V$3),"")</f>
        <v/>
      </c>
      <c r="W763" s="105" t="str">
        <f>IF(HLOOKUP($BT763,Prisudvikling!$CC$7:$KP$63,W$3)&gt;0,HLOOKUP($BT763,Prisudvikling!$CC$7:$KP$63,W$3),"")</f>
        <v/>
      </c>
      <c r="X763" s="32" t="str">
        <f>IF(HLOOKUP($BT763,Prisudvikling!$CC$7:$KP$63,X$3)&gt;0,HLOOKUP($BT763,Prisudvikling!$CC$7:$KP$63,X$3),"")</f>
        <v/>
      </c>
      <c r="Y763" s="32" t="str">
        <f>IF(HLOOKUP($BT763,Prisudvikling!$CC$7:$KP$63,Y$3)&gt;0,HLOOKUP($BT763,Prisudvikling!$CC$7:$KP$63,Y$3),"")</f>
        <v/>
      </c>
      <c r="Z763" s="32" t="str">
        <f>IF(HLOOKUP($BT763,Prisudvikling!$CC$7:$KP$63,Z$3)&gt;0,HLOOKUP($BT763,Prisudvikling!$CC$7:$KP$63,Z$3),"")</f>
        <v/>
      </c>
      <c r="AA763" s="32" t="str">
        <f>IF(HLOOKUP($BT763,Prisudvikling!$CC$7:$KP$63,AA$3)&gt;0,HLOOKUP($BT763,Prisudvikling!$CC$7:$KP$63,AA$3),"")</f>
        <v/>
      </c>
      <c r="AB763" s="32" t="str">
        <f>IF(HLOOKUP($BT763,Prisudvikling!$CC$7:$KP$63,AB$3)&gt;0,HLOOKUP($BT763,Prisudvikling!$CC$7:$KP$63,AB$3),"")</f>
        <v/>
      </c>
      <c r="AC763" s="32" t="str">
        <f>IF(HLOOKUP($BT763,Prisudvikling!$CC$7:$KP$63,AC$3)&gt;0,HLOOKUP($BT763,Prisudvikling!$CC$7:$KP$63,AC$3),"")</f>
        <v/>
      </c>
      <c r="AD763" s="32" t="str">
        <f>IF(HLOOKUP($BT763,Prisudvikling!$CC$7:$KP$63,AD$3)&gt;0,HLOOKUP($BT763,Prisudvikling!$CC$7:$KP$63,AD$3),"")</f>
        <v/>
      </c>
      <c r="AE763" s="32" t="str">
        <f>IF(HLOOKUP($BT763,Prisudvikling!$CC$7:$KP$63,AE$3)&gt;0,HLOOKUP($BT763,Prisudvikling!$CC$7:$KP$63,AE$3),"")</f>
        <v/>
      </c>
      <c r="AF763" s="32" t="str">
        <f>IF(HLOOKUP($BT763,Prisudvikling!$CC$7:$KP$63,AF$3)&gt;0,HLOOKUP($BT763,Prisudvikling!$CC$7:$KP$63,AF$3),"")</f>
        <v xml:space="preserve"> </v>
      </c>
      <c r="AG763" s="32" t="str">
        <f>IF(HLOOKUP($BT763,Prisudvikling!$CC$7:$KP$63,AG$3)&gt;0,HLOOKUP($BT763,Prisudvikling!$CC$7:$KP$63,AG$3),"")</f>
        <v xml:space="preserve"> </v>
      </c>
      <c r="AH763" s="32" t="str">
        <f>IF(HLOOKUP($BT763,Prisudvikling!$CC$7:$KP$63,AH$3)&gt;0,HLOOKUP($BT763,Prisudvikling!$CC$7:$KP$63,AH$3),"")</f>
        <v xml:space="preserve"> </v>
      </c>
      <c r="AI763" s="32" t="str">
        <f>IF(HLOOKUP($BT763,Prisudvikling!$CC$7:$KP$63,AI$3)&gt;0,HLOOKUP($BT763,Prisudvikling!$CC$7:$KP$63,AI$3),"")</f>
        <v xml:space="preserve"> </v>
      </c>
      <c r="AJ763" s="32" t="str">
        <f>IF(HLOOKUP($BT763,Prisudvikling!$CC$7:$KP$63,AJ$3)&gt;0,HLOOKUP($BT763,Prisudvikling!$CC$7:$KP$63,AJ$3),"")</f>
        <v xml:space="preserve"> </v>
      </c>
      <c r="AK763" s="32" t="str">
        <f>IF(HLOOKUP($BT763,Prisudvikling!$CC$7:$KP$63,AK$3)&gt;0,HLOOKUP($BT763,Prisudvikling!$CC$7:$KP$63,AK$3),"")</f>
        <v xml:space="preserve"> </v>
      </c>
      <c r="AL763" s="32" t="str">
        <f>IF(HLOOKUP($BT763,Prisudvikling!$CC$7:$KP$63,AL$3)&gt;0,HLOOKUP($BT763,Prisudvikling!$CC$7:$KP$63,AL$3),"")</f>
        <v/>
      </c>
      <c r="AM763" s="32" t="str">
        <f>IF(HLOOKUP($BT763,Prisudvikling!$CC$7:$KP$63,AM$3)&gt;0,HLOOKUP($BT763,Prisudvikling!$CC$7:$KP$63,AM$3),"")</f>
        <v/>
      </c>
      <c r="AN763" s="113" t="str">
        <f>IF(HLOOKUP($BT763,Prisudvikling!$CC$7:$KP$63,AN$3)&gt;0,HLOOKUP($BT763,Prisudvikling!$CC$7:$KP$63,AN$3),"")</f>
        <v/>
      </c>
      <c r="AO763" s="113" t="str">
        <f>IF(HLOOKUP($BT763,Prisudvikling!$CC$7:$KP$63,AO$3)&gt;0,HLOOKUP($BT763,Prisudvikling!$CC$7:$KP$63,AO$3),"")</f>
        <v xml:space="preserve"> </v>
      </c>
      <c r="AP763" s="113" t="str">
        <f>IF(HLOOKUP($BT763,Prisudvikling!$CC$7:$KP$63,AP$3)&gt;0,HLOOKUP($BT763,Prisudvikling!$CC$7:$KP$63,AP$3),"")</f>
        <v/>
      </c>
      <c r="AQ763" s="113" t="str">
        <f>IF(HLOOKUP($BT763,Prisudvikling!$CC$7:$KP$63,AQ$3)&gt;0,HLOOKUP($BT763,Prisudvikling!$CC$7:$KP$63,AQ$3),"")</f>
        <v/>
      </c>
      <c r="AR763" s="113" t="str">
        <f>IF(HLOOKUP($BT763,Prisudvikling!$CC$7:$KP$63,AR$3)&gt;0,HLOOKUP($BT763,Prisudvikling!$CC$7:$KP$63,AR$3),"")</f>
        <v xml:space="preserve"> </v>
      </c>
      <c r="AS763" s="113" t="str">
        <f>IF(HLOOKUP($BT763,Prisudvikling!$CC$7:$KP$63,AS$3)&gt;0,HLOOKUP($BT763,Prisudvikling!$CC$7:$KP$63,AS$3),"")</f>
        <v/>
      </c>
      <c r="AT763" s="113" t="str">
        <f>IF(HLOOKUP($BT763,Prisudvikling!$CC$7:$KP$63,AT$3)&gt;0,HLOOKUP($BT763,Prisudvikling!$CC$7:$KP$63,AT$3),"")</f>
        <v/>
      </c>
      <c r="AU763" s="113" t="str">
        <f>IF(HLOOKUP($BT763,Prisudvikling!$CC$7:$KP$63,AU$3)&gt;0,HLOOKUP($BT763,Prisudvikling!$CC$7:$KP$63,AU$3),"")</f>
        <v xml:space="preserve"> </v>
      </c>
      <c r="AV763" s="113" t="str">
        <f>IF(HLOOKUP($BT763,Prisudvikling!$CC$7:$KP$63,AV$3)&gt;0,HLOOKUP($BT763,Prisudvikling!$CC$7:$KP$63,AV$3),"")</f>
        <v/>
      </c>
      <c r="AW763" s="113" t="str">
        <f>IF(HLOOKUP($BT763,Prisudvikling!$CC$7:$KP$63,AW$3)&gt;0,HLOOKUP($BT763,Prisudvikling!$CC$7:$KP$63,AW$3),"")</f>
        <v/>
      </c>
      <c r="AX763" s="113" t="str">
        <f>IF(HLOOKUP($BT763,Prisudvikling!$CC$7:$KP$63,AX$3)&gt;0,HLOOKUP($BT763,Prisudvikling!$CC$7:$KP$63,AX$3),"")</f>
        <v xml:space="preserve"> </v>
      </c>
      <c r="BT763">
        <f t="shared" si="36"/>
        <v>440</v>
      </c>
    </row>
    <row r="764" spans="1:72" x14ac:dyDescent="0.2">
      <c r="A764" s="82">
        <f>IF(HLOOKUP($BT764,Prisudvikling!$CC$7:$KP$63,D$3)&gt;0,YEAR(C764),0)</f>
        <v>0</v>
      </c>
      <c r="B764" s="82">
        <f>IF(HLOOKUP($BT764,Prisudvikling!$CC$7:$KP$63,D$3)&gt;0,MONTH(C764),0)</f>
        <v>0</v>
      </c>
      <c r="C764" s="65" t="str">
        <f>IF(HLOOKUP($BT764,Prisudvikling!$CC$7:$KP$63,D$3)&gt;0,HLOOKUP($BT764,Prisudvikling!$CC$7:$KP$63,C$3),"")</f>
        <v/>
      </c>
      <c r="D764" s="105" t="str">
        <f>IF(HLOOKUP($BT764,Prisudvikling!$CC$7:$KP$63,D$3)&gt;0,HLOOKUP($BT764,Prisudvikling!$CC$7:$KP$63,D$3),"")</f>
        <v/>
      </c>
      <c r="E764" s="105" t="str">
        <f>IF(HLOOKUP($BT764,Prisudvikling!$CC$7:$KP$63,E$3)&gt;0,HLOOKUP($BT764,Prisudvikling!$CC$7:$KP$63,E$3),"")</f>
        <v/>
      </c>
      <c r="F764" s="105" t="str">
        <f>IF(HLOOKUP($BT764,Prisudvikling!$CC$7:$KP$63,F$3)&gt;0,HLOOKUP($BT764,Prisudvikling!$CC$7:$KP$63,F$3),"")</f>
        <v/>
      </c>
      <c r="G764" s="105" t="str">
        <f>IF(HLOOKUP($BT764,Prisudvikling!$CC$7:$KP$63,G$3)&gt;0,HLOOKUP($BT764,Prisudvikling!$CC$7:$KP$63,G$3),"")</f>
        <v/>
      </c>
      <c r="H764" s="105" t="str">
        <f>IF(HLOOKUP($BT764,Prisudvikling!$CC$7:$KP$63,H$3)&gt;0,HLOOKUP($BT764,Prisudvikling!$CC$7:$KP$63,H$3),"")</f>
        <v/>
      </c>
      <c r="I764" s="105" t="str">
        <f>IF(HLOOKUP($BT764,Prisudvikling!$CC$7:$KP$63,I$3)&gt;0,HLOOKUP($BT764,Prisudvikling!$CC$7:$KP$63,I$3),"")</f>
        <v/>
      </c>
      <c r="J764" s="105" t="str">
        <f>IF(HLOOKUP($BT764,Prisudvikling!$CC$7:$KP$63,J$3)&gt;0,HLOOKUP($BT764,Prisudvikling!$CC$7:$KP$63,J$3),"")</f>
        <v/>
      </c>
      <c r="K764" s="105" t="str">
        <f>IF(HLOOKUP($BT764,Prisudvikling!$CC$7:$KP$63,K$3)&gt;0,HLOOKUP($BT764,Prisudvikling!$CC$7:$KP$63,K$3),"")</f>
        <v/>
      </c>
      <c r="L764" s="105" t="str">
        <f>IF(HLOOKUP($BT764,Prisudvikling!$CC$7:$KP$63,L$3)&gt;0,HLOOKUP($BT764,Prisudvikling!$CC$7:$KP$63,L$3),"")</f>
        <v/>
      </c>
      <c r="M764" s="105" t="str">
        <f>IF(HLOOKUP($BT764,Prisudvikling!$CC$7:$KP$63,M$3)&gt;0,HLOOKUP($BT764,Prisudvikling!$CC$7:$KP$63,M$3),"")</f>
        <v/>
      </c>
      <c r="N764" s="105" t="str">
        <f>IF(HLOOKUP($BT764,Prisudvikling!$CC$7:$KP$63,N$3)&gt;0,HLOOKUP($BT764,Prisudvikling!$CC$7:$KP$63,N$3),"")</f>
        <v/>
      </c>
      <c r="O764" s="105" t="str">
        <f>IF(HLOOKUP($BT764,Prisudvikling!$CC$7:$KP$63,O$3)&gt;0,HLOOKUP($BT764,Prisudvikling!$CC$7:$KP$63,O$3),"")</f>
        <v/>
      </c>
      <c r="P764" s="105" t="str">
        <f>IF(HLOOKUP($BT764,Prisudvikling!$CC$7:$KP$63,P$3)&gt;0,HLOOKUP($BT764,Prisudvikling!$CC$7:$KP$63,P$3),"")</f>
        <v/>
      </c>
      <c r="Q764" s="105" t="str">
        <f>IF(HLOOKUP($BT764,Prisudvikling!$CC$7:$KP$63,Q$3)&gt;0,HLOOKUP($BT764,Prisudvikling!$CC$7:$KP$63,Q$3),"")</f>
        <v/>
      </c>
      <c r="R764" s="105" t="str">
        <f>IF(HLOOKUP($BT764,Prisudvikling!$CC$7:$KP$63,R$3)&gt;0,HLOOKUP($BT764,Prisudvikling!$CC$7:$KP$63,R$3),"")</f>
        <v/>
      </c>
      <c r="S764" s="105" t="str">
        <f>IF(HLOOKUP($BT764,Prisudvikling!$CC$7:$KP$63,S$3)&gt;0,HLOOKUP($BT764,Prisudvikling!$CC$7:$KP$63,S$3),"")</f>
        <v/>
      </c>
      <c r="T764" s="105" t="str">
        <f>IF(HLOOKUP($BT764,Prisudvikling!$CC$7:$KP$63,T$3)&gt;0,HLOOKUP($BT764,Prisudvikling!$CC$7:$KP$63,T$3),"")</f>
        <v/>
      </c>
      <c r="U764" s="105" t="str">
        <f>IF(HLOOKUP($BT764,Prisudvikling!$CC$7:$KP$63,U$3)&gt;0,HLOOKUP($BT764,Prisudvikling!$CC$7:$KP$63,U$3),"")</f>
        <v/>
      </c>
      <c r="V764" s="105" t="str">
        <f>IF(HLOOKUP($BT764,Prisudvikling!$CC$7:$KP$63,V$3)&gt;0,HLOOKUP($BT764,Prisudvikling!$CC$7:$KP$63,V$3),"")</f>
        <v/>
      </c>
      <c r="W764" s="105" t="str">
        <f>IF(HLOOKUP($BT764,Prisudvikling!$CC$7:$KP$63,W$3)&gt;0,HLOOKUP($BT764,Prisudvikling!$CC$7:$KP$63,W$3),"")</f>
        <v/>
      </c>
      <c r="X764" s="32" t="str">
        <f>IF(HLOOKUP($BT764,Prisudvikling!$CC$7:$KP$63,X$3)&gt;0,HLOOKUP($BT764,Prisudvikling!$CC$7:$KP$63,X$3),"")</f>
        <v/>
      </c>
      <c r="Y764" s="32" t="str">
        <f>IF(HLOOKUP($BT764,Prisudvikling!$CC$7:$KP$63,Y$3)&gt;0,HLOOKUP($BT764,Prisudvikling!$CC$7:$KP$63,Y$3),"")</f>
        <v/>
      </c>
      <c r="Z764" s="32" t="str">
        <f>IF(HLOOKUP($BT764,Prisudvikling!$CC$7:$KP$63,Z$3)&gt;0,HLOOKUP($BT764,Prisudvikling!$CC$7:$KP$63,Z$3),"")</f>
        <v/>
      </c>
      <c r="AA764" s="32" t="str">
        <f>IF(HLOOKUP($BT764,Prisudvikling!$CC$7:$KP$63,AA$3)&gt;0,HLOOKUP($BT764,Prisudvikling!$CC$7:$KP$63,AA$3),"")</f>
        <v/>
      </c>
      <c r="AB764" s="32" t="str">
        <f>IF(HLOOKUP($BT764,Prisudvikling!$CC$7:$KP$63,AB$3)&gt;0,HLOOKUP($BT764,Prisudvikling!$CC$7:$KP$63,AB$3),"")</f>
        <v/>
      </c>
      <c r="AC764" s="32" t="str">
        <f>IF(HLOOKUP($BT764,Prisudvikling!$CC$7:$KP$63,AC$3)&gt;0,HLOOKUP($BT764,Prisudvikling!$CC$7:$KP$63,AC$3),"")</f>
        <v/>
      </c>
      <c r="AD764" s="32" t="str">
        <f>IF(HLOOKUP($BT764,Prisudvikling!$CC$7:$KP$63,AD$3)&gt;0,HLOOKUP($BT764,Prisudvikling!$CC$7:$KP$63,AD$3),"")</f>
        <v/>
      </c>
      <c r="AE764" s="32" t="str">
        <f>IF(HLOOKUP($BT764,Prisudvikling!$CC$7:$KP$63,AE$3)&gt;0,HLOOKUP($BT764,Prisudvikling!$CC$7:$KP$63,AE$3),"")</f>
        <v/>
      </c>
      <c r="AF764" s="32" t="str">
        <f>IF(HLOOKUP($BT764,Prisudvikling!$CC$7:$KP$63,AF$3)&gt;0,HLOOKUP($BT764,Prisudvikling!$CC$7:$KP$63,AF$3),"")</f>
        <v xml:space="preserve"> </v>
      </c>
      <c r="AG764" s="32" t="str">
        <f>IF(HLOOKUP($BT764,Prisudvikling!$CC$7:$KP$63,AG$3)&gt;0,HLOOKUP($BT764,Prisudvikling!$CC$7:$KP$63,AG$3),"")</f>
        <v xml:space="preserve"> </v>
      </c>
      <c r="AH764" s="32" t="str">
        <f>IF(HLOOKUP($BT764,Prisudvikling!$CC$7:$KP$63,AH$3)&gt;0,HLOOKUP($BT764,Prisudvikling!$CC$7:$KP$63,AH$3),"")</f>
        <v xml:space="preserve"> </v>
      </c>
      <c r="AI764" s="32" t="str">
        <f>IF(HLOOKUP($BT764,Prisudvikling!$CC$7:$KP$63,AI$3)&gt;0,HLOOKUP($BT764,Prisudvikling!$CC$7:$KP$63,AI$3),"")</f>
        <v xml:space="preserve"> </v>
      </c>
      <c r="AJ764" s="32" t="str">
        <f>IF(HLOOKUP($BT764,Prisudvikling!$CC$7:$KP$63,AJ$3)&gt;0,HLOOKUP($BT764,Prisudvikling!$CC$7:$KP$63,AJ$3),"")</f>
        <v xml:space="preserve"> </v>
      </c>
      <c r="AK764" s="32" t="str">
        <f>IF(HLOOKUP($BT764,Prisudvikling!$CC$7:$KP$63,AK$3)&gt;0,HLOOKUP($BT764,Prisudvikling!$CC$7:$KP$63,AK$3),"")</f>
        <v xml:space="preserve"> </v>
      </c>
      <c r="AL764" s="32" t="str">
        <f>IF(HLOOKUP($BT764,Prisudvikling!$CC$7:$KP$63,AL$3)&gt;0,HLOOKUP($BT764,Prisudvikling!$CC$7:$KP$63,AL$3),"")</f>
        <v/>
      </c>
      <c r="AM764" s="32" t="str">
        <f>IF(HLOOKUP($BT764,Prisudvikling!$CC$7:$KP$63,AM$3)&gt;0,HLOOKUP($BT764,Prisudvikling!$CC$7:$KP$63,AM$3),"")</f>
        <v/>
      </c>
      <c r="AN764" s="113" t="str">
        <f>IF(HLOOKUP($BT764,Prisudvikling!$CC$7:$KP$63,AN$3)&gt;0,HLOOKUP($BT764,Prisudvikling!$CC$7:$KP$63,AN$3),"")</f>
        <v/>
      </c>
      <c r="AO764" s="113" t="str">
        <f>IF(HLOOKUP($BT764,Prisudvikling!$CC$7:$KP$63,AO$3)&gt;0,HLOOKUP($BT764,Prisudvikling!$CC$7:$KP$63,AO$3),"")</f>
        <v xml:space="preserve"> </v>
      </c>
      <c r="AP764" s="113" t="str">
        <f>IF(HLOOKUP($BT764,Prisudvikling!$CC$7:$KP$63,AP$3)&gt;0,HLOOKUP($BT764,Prisudvikling!$CC$7:$KP$63,AP$3),"")</f>
        <v/>
      </c>
      <c r="AQ764" s="113" t="str">
        <f>IF(HLOOKUP($BT764,Prisudvikling!$CC$7:$KP$63,AQ$3)&gt;0,HLOOKUP($BT764,Prisudvikling!$CC$7:$KP$63,AQ$3),"")</f>
        <v/>
      </c>
      <c r="AR764" s="113" t="str">
        <f>IF(HLOOKUP($BT764,Prisudvikling!$CC$7:$KP$63,AR$3)&gt;0,HLOOKUP($BT764,Prisudvikling!$CC$7:$KP$63,AR$3),"")</f>
        <v xml:space="preserve"> </v>
      </c>
      <c r="AS764" s="113" t="str">
        <f>IF(HLOOKUP($BT764,Prisudvikling!$CC$7:$KP$63,AS$3)&gt;0,HLOOKUP($BT764,Prisudvikling!$CC$7:$KP$63,AS$3),"")</f>
        <v/>
      </c>
      <c r="AT764" s="113" t="str">
        <f>IF(HLOOKUP($BT764,Prisudvikling!$CC$7:$KP$63,AT$3)&gt;0,HLOOKUP($BT764,Prisudvikling!$CC$7:$KP$63,AT$3),"")</f>
        <v/>
      </c>
      <c r="AU764" s="113" t="str">
        <f>IF(HLOOKUP($BT764,Prisudvikling!$CC$7:$KP$63,AU$3)&gt;0,HLOOKUP($BT764,Prisudvikling!$CC$7:$KP$63,AU$3),"")</f>
        <v xml:space="preserve"> </v>
      </c>
      <c r="AV764" s="113" t="str">
        <f>IF(HLOOKUP($BT764,Prisudvikling!$CC$7:$KP$63,AV$3)&gt;0,HLOOKUP($BT764,Prisudvikling!$CC$7:$KP$63,AV$3),"")</f>
        <v/>
      </c>
      <c r="AW764" s="113" t="str">
        <f>IF(HLOOKUP($BT764,Prisudvikling!$CC$7:$KP$63,AW$3)&gt;0,HLOOKUP($BT764,Prisudvikling!$CC$7:$KP$63,AW$3),"")</f>
        <v/>
      </c>
      <c r="AX764" s="113" t="str">
        <f>IF(HLOOKUP($BT764,Prisudvikling!$CC$7:$KP$63,AX$3)&gt;0,HLOOKUP($BT764,Prisudvikling!$CC$7:$KP$63,AX$3),"")</f>
        <v xml:space="preserve"> </v>
      </c>
      <c r="BT764">
        <f t="shared" si="36"/>
        <v>441</v>
      </c>
    </row>
    <row r="765" spans="1:72" x14ac:dyDescent="0.2">
      <c r="A765" s="82">
        <f>IF(HLOOKUP($BT765,Prisudvikling!$CC$7:$KP$63,D$3)&gt;0,YEAR(C765),0)</f>
        <v>0</v>
      </c>
      <c r="B765" s="82">
        <f>IF(HLOOKUP($BT765,Prisudvikling!$CC$7:$KP$63,D$3)&gt;0,MONTH(C765),0)</f>
        <v>0</v>
      </c>
      <c r="C765" s="65" t="str">
        <f>IF(HLOOKUP($BT765,Prisudvikling!$CC$7:$KP$63,D$3)&gt;0,HLOOKUP($BT765,Prisudvikling!$CC$7:$KP$63,C$3),"")</f>
        <v/>
      </c>
      <c r="D765" s="105" t="str">
        <f>IF(HLOOKUP($BT765,Prisudvikling!$CC$7:$KP$63,D$3)&gt;0,HLOOKUP($BT765,Prisudvikling!$CC$7:$KP$63,D$3),"")</f>
        <v/>
      </c>
      <c r="E765" s="105" t="str">
        <f>IF(HLOOKUP($BT765,Prisudvikling!$CC$7:$KP$63,E$3)&gt;0,HLOOKUP($BT765,Prisudvikling!$CC$7:$KP$63,E$3),"")</f>
        <v/>
      </c>
      <c r="F765" s="105" t="str">
        <f>IF(HLOOKUP($BT765,Prisudvikling!$CC$7:$KP$63,F$3)&gt;0,HLOOKUP($BT765,Prisudvikling!$CC$7:$KP$63,F$3),"")</f>
        <v/>
      </c>
      <c r="G765" s="105" t="str">
        <f>IF(HLOOKUP($BT765,Prisudvikling!$CC$7:$KP$63,G$3)&gt;0,HLOOKUP($BT765,Prisudvikling!$CC$7:$KP$63,G$3),"")</f>
        <v/>
      </c>
      <c r="H765" s="105" t="str">
        <f>IF(HLOOKUP($BT765,Prisudvikling!$CC$7:$KP$63,H$3)&gt;0,HLOOKUP($BT765,Prisudvikling!$CC$7:$KP$63,H$3),"")</f>
        <v/>
      </c>
      <c r="I765" s="105" t="str">
        <f>IF(HLOOKUP($BT765,Prisudvikling!$CC$7:$KP$63,I$3)&gt;0,HLOOKUP($BT765,Prisudvikling!$CC$7:$KP$63,I$3),"")</f>
        <v/>
      </c>
      <c r="J765" s="105" t="str">
        <f>IF(HLOOKUP($BT765,Prisudvikling!$CC$7:$KP$63,J$3)&gt;0,HLOOKUP($BT765,Prisudvikling!$CC$7:$KP$63,J$3),"")</f>
        <v/>
      </c>
      <c r="K765" s="105" t="str">
        <f>IF(HLOOKUP($BT765,Prisudvikling!$CC$7:$KP$63,K$3)&gt;0,HLOOKUP($BT765,Prisudvikling!$CC$7:$KP$63,K$3),"")</f>
        <v/>
      </c>
      <c r="L765" s="105" t="str">
        <f>IF(HLOOKUP($BT765,Prisudvikling!$CC$7:$KP$63,L$3)&gt;0,HLOOKUP($BT765,Prisudvikling!$CC$7:$KP$63,L$3),"")</f>
        <v/>
      </c>
      <c r="M765" s="105" t="str">
        <f>IF(HLOOKUP($BT765,Prisudvikling!$CC$7:$KP$63,M$3)&gt;0,HLOOKUP($BT765,Prisudvikling!$CC$7:$KP$63,M$3),"")</f>
        <v/>
      </c>
      <c r="N765" s="105" t="str">
        <f>IF(HLOOKUP($BT765,Prisudvikling!$CC$7:$KP$63,N$3)&gt;0,HLOOKUP($BT765,Prisudvikling!$CC$7:$KP$63,N$3),"")</f>
        <v/>
      </c>
      <c r="O765" s="105" t="str">
        <f>IF(HLOOKUP($BT765,Prisudvikling!$CC$7:$KP$63,O$3)&gt;0,HLOOKUP($BT765,Prisudvikling!$CC$7:$KP$63,O$3),"")</f>
        <v/>
      </c>
      <c r="P765" s="105" t="str">
        <f>IF(HLOOKUP($BT765,Prisudvikling!$CC$7:$KP$63,P$3)&gt;0,HLOOKUP($BT765,Prisudvikling!$CC$7:$KP$63,P$3),"")</f>
        <v/>
      </c>
      <c r="Q765" s="105" t="str">
        <f>IF(HLOOKUP($BT765,Prisudvikling!$CC$7:$KP$63,Q$3)&gt;0,HLOOKUP($BT765,Prisudvikling!$CC$7:$KP$63,Q$3),"")</f>
        <v/>
      </c>
      <c r="R765" s="105" t="str">
        <f>IF(HLOOKUP($BT765,Prisudvikling!$CC$7:$KP$63,R$3)&gt;0,HLOOKUP($BT765,Prisudvikling!$CC$7:$KP$63,R$3),"")</f>
        <v/>
      </c>
      <c r="S765" s="105" t="str">
        <f>IF(HLOOKUP($BT765,Prisudvikling!$CC$7:$KP$63,S$3)&gt;0,HLOOKUP($BT765,Prisudvikling!$CC$7:$KP$63,S$3),"")</f>
        <v/>
      </c>
      <c r="T765" s="105" t="str">
        <f>IF(HLOOKUP($BT765,Prisudvikling!$CC$7:$KP$63,T$3)&gt;0,HLOOKUP($BT765,Prisudvikling!$CC$7:$KP$63,T$3),"")</f>
        <v/>
      </c>
      <c r="U765" s="105" t="str">
        <f>IF(HLOOKUP($BT765,Prisudvikling!$CC$7:$KP$63,U$3)&gt;0,HLOOKUP($BT765,Prisudvikling!$CC$7:$KP$63,U$3),"")</f>
        <v/>
      </c>
      <c r="V765" s="105" t="str">
        <f>IF(HLOOKUP($BT765,Prisudvikling!$CC$7:$KP$63,V$3)&gt;0,HLOOKUP($BT765,Prisudvikling!$CC$7:$KP$63,V$3),"")</f>
        <v/>
      </c>
      <c r="W765" s="105" t="str">
        <f>IF(HLOOKUP($BT765,Prisudvikling!$CC$7:$KP$63,W$3)&gt;0,HLOOKUP($BT765,Prisudvikling!$CC$7:$KP$63,W$3),"")</f>
        <v/>
      </c>
      <c r="X765" s="32" t="str">
        <f>IF(HLOOKUP($BT765,Prisudvikling!$CC$7:$KP$63,X$3)&gt;0,HLOOKUP($BT765,Prisudvikling!$CC$7:$KP$63,X$3),"")</f>
        <v/>
      </c>
      <c r="Y765" s="32" t="str">
        <f>IF(HLOOKUP($BT765,Prisudvikling!$CC$7:$KP$63,Y$3)&gt;0,HLOOKUP($BT765,Prisudvikling!$CC$7:$KP$63,Y$3),"")</f>
        <v/>
      </c>
      <c r="Z765" s="32" t="str">
        <f>IF(HLOOKUP($BT765,Prisudvikling!$CC$7:$KP$63,Z$3)&gt;0,HLOOKUP($BT765,Prisudvikling!$CC$7:$KP$63,Z$3),"")</f>
        <v/>
      </c>
      <c r="AA765" s="32" t="str">
        <f>IF(HLOOKUP($BT765,Prisudvikling!$CC$7:$KP$63,AA$3)&gt;0,HLOOKUP($BT765,Prisudvikling!$CC$7:$KP$63,AA$3),"")</f>
        <v/>
      </c>
      <c r="AB765" s="32" t="str">
        <f>IF(HLOOKUP($BT765,Prisudvikling!$CC$7:$KP$63,AB$3)&gt;0,HLOOKUP($BT765,Prisudvikling!$CC$7:$KP$63,AB$3),"")</f>
        <v/>
      </c>
      <c r="AC765" s="32" t="str">
        <f>IF(HLOOKUP($BT765,Prisudvikling!$CC$7:$KP$63,AC$3)&gt;0,HLOOKUP($BT765,Prisudvikling!$CC$7:$KP$63,AC$3),"")</f>
        <v/>
      </c>
      <c r="AD765" s="32" t="str">
        <f>IF(HLOOKUP($BT765,Prisudvikling!$CC$7:$KP$63,AD$3)&gt;0,HLOOKUP($BT765,Prisudvikling!$CC$7:$KP$63,AD$3),"")</f>
        <v/>
      </c>
      <c r="AE765" s="32" t="str">
        <f>IF(HLOOKUP($BT765,Prisudvikling!$CC$7:$KP$63,AE$3)&gt;0,HLOOKUP($BT765,Prisudvikling!$CC$7:$KP$63,AE$3),"")</f>
        <v/>
      </c>
      <c r="AF765" s="32" t="str">
        <f>IF(HLOOKUP($BT765,Prisudvikling!$CC$7:$KP$63,AF$3)&gt;0,HLOOKUP($BT765,Prisudvikling!$CC$7:$KP$63,AF$3),"")</f>
        <v xml:space="preserve"> </v>
      </c>
      <c r="AG765" s="32" t="str">
        <f>IF(HLOOKUP($BT765,Prisudvikling!$CC$7:$KP$63,AG$3)&gt;0,HLOOKUP($BT765,Prisudvikling!$CC$7:$KP$63,AG$3),"")</f>
        <v xml:space="preserve"> </v>
      </c>
      <c r="AH765" s="32" t="str">
        <f>IF(HLOOKUP($BT765,Prisudvikling!$CC$7:$KP$63,AH$3)&gt;0,HLOOKUP($BT765,Prisudvikling!$CC$7:$KP$63,AH$3),"")</f>
        <v xml:space="preserve"> </v>
      </c>
      <c r="AI765" s="32" t="str">
        <f>IF(HLOOKUP($BT765,Prisudvikling!$CC$7:$KP$63,AI$3)&gt;0,HLOOKUP($BT765,Prisudvikling!$CC$7:$KP$63,AI$3),"")</f>
        <v xml:space="preserve"> </v>
      </c>
      <c r="AJ765" s="32" t="str">
        <f>IF(HLOOKUP($BT765,Prisudvikling!$CC$7:$KP$63,AJ$3)&gt;0,HLOOKUP($BT765,Prisudvikling!$CC$7:$KP$63,AJ$3),"")</f>
        <v xml:space="preserve"> </v>
      </c>
      <c r="AK765" s="32" t="str">
        <f>IF(HLOOKUP($BT765,Prisudvikling!$CC$7:$KP$63,AK$3)&gt;0,HLOOKUP($BT765,Prisudvikling!$CC$7:$KP$63,AK$3),"")</f>
        <v xml:space="preserve"> </v>
      </c>
      <c r="AL765" s="32" t="str">
        <f>IF(HLOOKUP($BT765,Prisudvikling!$CC$7:$KP$63,AL$3)&gt;0,HLOOKUP($BT765,Prisudvikling!$CC$7:$KP$63,AL$3),"")</f>
        <v/>
      </c>
      <c r="AM765" s="32" t="str">
        <f>IF(HLOOKUP($BT765,Prisudvikling!$CC$7:$KP$63,AM$3)&gt;0,HLOOKUP($BT765,Prisudvikling!$CC$7:$KP$63,AM$3),"")</f>
        <v/>
      </c>
      <c r="AN765" s="113" t="str">
        <f>IF(HLOOKUP($BT765,Prisudvikling!$CC$7:$KP$63,AN$3)&gt;0,HLOOKUP($BT765,Prisudvikling!$CC$7:$KP$63,AN$3),"")</f>
        <v/>
      </c>
      <c r="AO765" s="113" t="str">
        <f>IF(HLOOKUP($BT765,Prisudvikling!$CC$7:$KP$63,AO$3)&gt;0,HLOOKUP($BT765,Prisudvikling!$CC$7:$KP$63,AO$3),"")</f>
        <v xml:space="preserve"> </v>
      </c>
      <c r="AP765" s="113" t="str">
        <f>IF(HLOOKUP($BT765,Prisudvikling!$CC$7:$KP$63,AP$3)&gt;0,HLOOKUP($BT765,Prisudvikling!$CC$7:$KP$63,AP$3),"")</f>
        <v/>
      </c>
      <c r="AQ765" s="113" t="str">
        <f>IF(HLOOKUP($BT765,Prisudvikling!$CC$7:$KP$63,AQ$3)&gt;0,HLOOKUP($BT765,Prisudvikling!$CC$7:$KP$63,AQ$3),"")</f>
        <v/>
      </c>
      <c r="AR765" s="113" t="str">
        <f>IF(HLOOKUP($BT765,Prisudvikling!$CC$7:$KP$63,AR$3)&gt;0,HLOOKUP($BT765,Prisudvikling!$CC$7:$KP$63,AR$3),"")</f>
        <v xml:space="preserve"> </v>
      </c>
      <c r="AS765" s="113" t="str">
        <f>IF(HLOOKUP($BT765,Prisudvikling!$CC$7:$KP$63,AS$3)&gt;0,HLOOKUP($BT765,Prisudvikling!$CC$7:$KP$63,AS$3),"")</f>
        <v/>
      </c>
      <c r="AT765" s="113" t="str">
        <f>IF(HLOOKUP($BT765,Prisudvikling!$CC$7:$KP$63,AT$3)&gt;0,HLOOKUP($BT765,Prisudvikling!$CC$7:$KP$63,AT$3),"")</f>
        <v/>
      </c>
      <c r="AU765" s="113" t="str">
        <f>IF(HLOOKUP($BT765,Prisudvikling!$CC$7:$KP$63,AU$3)&gt;0,HLOOKUP($BT765,Prisudvikling!$CC$7:$KP$63,AU$3),"")</f>
        <v xml:space="preserve"> </v>
      </c>
      <c r="AV765" s="113" t="str">
        <f>IF(HLOOKUP($BT765,Prisudvikling!$CC$7:$KP$63,AV$3)&gt;0,HLOOKUP($BT765,Prisudvikling!$CC$7:$KP$63,AV$3),"")</f>
        <v/>
      </c>
      <c r="AW765" s="113" t="str">
        <f>IF(HLOOKUP($BT765,Prisudvikling!$CC$7:$KP$63,AW$3)&gt;0,HLOOKUP($BT765,Prisudvikling!$CC$7:$KP$63,AW$3),"")</f>
        <v/>
      </c>
      <c r="AX765" s="113" t="str">
        <f>IF(HLOOKUP($BT765,Prisudvikling!$CC$7:$KP$63,AX$3)&gt;0,HLOOKUP($BT765,Prisudvikling!$CC$7:$KP$63,AX$3),"")</f>
        <v xml:space="preserve"> </v>
      </c>
      <c r="BT765">
        <f t="shared" si="36"/>
        <v>442</v>
      </c>
    </row>
    <row r="766" spans="1:72" x14ac:dyDescent="0.2">
      <c r="A766" s="82">
        <f>IF(HLOOKUP($BT766,Prisudvikling!$CC$7:$KP$63,D$3)&gt;0,YEAR(C766),0)</f>
        <v>0</v>
      </c>
      <c r="B766" s="82">
        <f>IF(HLOOKUP($BT766,Prisudvikling!$CC$7:$KP$63,D$3)&gt;0,MONTH(C766),0)</f>
        <v>0</v>
      </c>
      <c r="C766" s="65" t="str">
        <f>IF(HLOOKUP($BT766,Prisudvikling!$CC$7:$KP$63,D$3)&gt;0,HLOOKUP($BT766,Prisudvikling!$CC$7:$KP$63,C$3),"")</f>
        <v/>
      </c>
      <c r="D766" s="105" t="str">
        <f>IF(HLOOKUP($BT766,Prisudvikling!$CC$7:$KP$63,D$3)&gt;0,HLOOKUP($BT766,Prisudvikling!$CC$7:$KP$63,D$3),"")</f>
        <v/>
      </c>
      <c r="E766" s="105" t="str">
        <f>IF(HLOOKUP($BT766,Prisudvikling!$CC$7:$KP$63,E$3)&gt;0,HLOOKUP($BT766,Prisudvikling!$CC$7:$KP$63,E$3),"")</f>
        <v/>
      </c>
      <c r="F766" s="105" t="str">
        <f>IF(HLOOKUP($BT766,Prisudvikling!$CC$7:$KP$63,F$3)&gt;0,HLOOKUP($BT766,Prisudvikling!$CC$7:$KP$63,F$3),"")</f>
        <v/>
      </c>
      <c r="G766" s="105" t="str">
        <f>IF(HLOOKUP($BT766,Prisudvikling!$CC$7:$KP$63,G$3)&gt;0,HLOOKUP($BT766,Prisudvikling!$CC$7:$KP$63,G$3),"")</f>
        <v/>
      </c>
      <c r="H766" s="105" t="str">
        <f>IF(HLOOKUP($BT766,Prisudvikling!$CC$7:$KP$63,H$3)&gt;0,HLOOKUP($BT766,Prisudvikling!$CC$7:$KP$63,H$3),"")</f>
        <v/>
      </c>
      <c r="I766" s="105" t="str">
        <f>IF(HLOOKUP($BT766,Prisudvikling!$CC$7:$KP$63,I$3)&gt;0,HLOOKUP($BT766,Prisudvikling!$CC$7:$KP$63,I$3),"")</f>
        <v/>
      </c>
      <c r="J766" s="105" t="str">
        <f>IF(HLOOKUP($BT766,Prisudvikling!$CC$7:$KP$63,J$3)&gt;0,HLOOKUP($BT766,Prisudvikling!$CC$7:$KP$63,J$3),"")</f>
        <v/>
      </c>
      <c r="K766" s="105" t="str">
        <f>IF(HLOOKUP($BT766,Prisudvikling!$CC$7:$KP$63,K$3)&gt;0,HLOOKUP($BT766,Prisudvikling!$CC$7:$KP$63,K$3),"")</f>
        <v/>
      </c>
      <c r="L766" s="105" t="str">
        <f>IF(HLOOKUP($BT766,Prisudvikling!$CC$7:$KP$63,L$3)&gt;0,HLOOKUP($BT766,Prisudvikling!$CC$7:$KP$63,L$3),"")</f>
        <v/>
      </c>
      <c r="M766" s="105" t="str">
        <f>IF(HLOOKUP($BT766,Prisudvikling!$CC$7:$KP$63,M$3)&gt;0,HLOOKUP($BT766,Prisudvikling!$CC$7:$KP$63,M$3),"")</f>
        <v/>
      </c>
      <c r="N766" s="105" t="str">
        <f>IF(HLOOKUP($BT766,Prisudvikling!$CC$7:$KP$63,N$3)&gt;0,HLOOKUP($BT766,Prisudvikling!$CC$7:$KP$63,N$3),"")</f>
        <v/>
      </c>
      <c r="O766" s="105" t="str">
        <f>IF(HLOOKUP($BT766,Prisudvikling!$CC$7:$KP$63,O$3)&gt;0,HLOOKUP($BT766,Prisudvikling!$CC$7:$KP$63,O$3),"")</f>
        <v/>
      </c>
      <c r="P766" s="105" t="str">
        <f>IF(HLOOKUP($BT766,Prisudvikling!$CC$7:$KP$63,P$3)&gt;0,HLOOKUP($BT766,Prisudvikling!$CC$7:$KP$63,P$3),"")</f>
        <v/>
      </c>
      <c r="Q766" s="105" t="str">
        <f>IF(HLOOKUP($BT766,Prisudvikling!$CC$7:$KP$63,Q$3)&gt;0,HLOOKUP($BT766,Prisudvikling!$CC$7:$KP$63,Q$3),"")</f>
        <v/>
      </c>
      <c r="R766" s="105" t="str">
        <f>IF(HLOOKUP($BT766,Prisudvikling!$CC$7:$KP$63,R$3)&gt;0,HLOOKUP($BT766,Prisudvikling!$CC$7:$KP$63,R$3),"")</f>
        <v/>
      </c>
      <c r="S766" s="105" t="str">
        <f>IF(HLOOKUP($BT766,Prisudvikling!$CC$7:$KP$63,S$3)&gt;0,HLOOKUP($BT766,Prisudvikling!$CC$7:$KP$63,S$3),"")</f>
        <v/>
      </c>
      <c r="T766" s="105" t="str">
        <f>IF(HLOOKUP($BT766,Prisudvikling!$CC$7:$KP$63,T$3)&gt;0,HLOOKUP($BT766,Prisudvikling!$CC$7:$KP$63,T$3),"")</f>
        <v/>
      </c>
      <c r="U766" s="105" t="str">
        <f>IF(HLOOKUP($BT766,Prisudvikling!$CC$7:$KP$63,U$3)&gt;0,HLOOKUP($BT766,Prisudvikling!$CC$7:$KP$63,U$3),"")</f>
        <v/>
      </c>
      <c r="V766" s="105" t="str">
        <f>IF(HLOOKUP($BT766,Prisudvikling!$CC$7:$KP$63,V$3)&gt;0,HLOOKUP($BT766,Prisudvikling!$CC$7:$KP$63,V$3),"")</f>
        <v/>
      </c>
      <c r="W766" s="105" t="str">
        <f>IF(HLOOKUP($BT766,Prisudvikling!$CC$7:$KP$63,W$3)&gt;0,HLOOKUP($BT766,Prisudvikling!$CC$7:$KP$63,W$3),"")</f>
        <v/>
      </c>
      <c r="X766" s="32" t="str">
        <f>IF(HLOOKUP($BT766,Prisudvikling!$CC$7:$KP$63,X$3)&gt;0,HLOOKUP($BT766,Prisudvikling!$CC$7:$KP$63,X$3),"")</f>
        <v/>
      </c>
      <c r="Y766" s="32" t="str">
        <f>IF(HLOOKUP($BT766,Prisudvikling!$CC$7:$KP$63,Y$3)&gt;0,HLOOKUP($BT766,Prisudvikling!$CC$7:$KP$63,Y$3),"")</f>
        <v/>
      </c>
      <c r="Z766" s="32" t="str">
        <f>IF(HLOOKUP($BT766,Prisudvikling!$CC$7:$KP$63,Z$3)&gt;0,HLOOKUP($BT766,Prisudvikling!$CC$7:$KP$63,Z$3),"")</f>
        <v/>
      </c>
      <c r="AA766" s="32" t="str">
        <f>IF(HLOOKUP($BT766,Prisudvikling!$CC$7:$KP$63,AA$3)&gt;0,HLOOKUP($BT766,Prisudvikling!$CC$7:$KP$63,AA$3),"")</f>
        <v/>
      </c>
      <c r="AB766" s="32" t="str">
        <f>IF(HLOOKUP($BT766,Prisudvikling!$CC$7:$KP$63,AB$3)&gt;0,HLOOKUP($BT766,Prisudvikling!$CC$7:$KP$63,AB$3),"")</f>
        <v/>
      </c>
      <c r="AC766" s="32" t="str">
        <f>IF(HLOOKUP($BT766,Prisudvikling!$CC$7:$KP$63,AC$3)&gt;0,HLOOKUP($BT766,Prisudvikling!$CC$7:$KP$63,AC$3),"")</f>
        <v/>
      </c>
      <c r="AD766" s="32" t="str">
        <f>IF(HLOOKUP($BT766,Prisudvikling!$CC$7:$KP$63,AD$3)&gt;0,HLOOKUP($BT766,Prisudvikling!$CC$7:$KP$63,AD$3),"")</f>
        <v/>
      </c>
      <c r="AE766" s="32" t="str">
        <f>IF(HLOOKUP($BT766,Prisudvikling!$CC$7:$KP$63,AE$3)&gt;0,HLOOKUP($BT766,Prisudvikling!$CC$7:$KP$63,AE$3),"")</f>
        <v/>
      </c>
      <c r="AF766" s="32" t="str">
        <f>IF(HLOOKUP($BT766,Prisudvikling!$CC$7:$KP$63,AF$3)&gt;0,HLOOKUP($BT766,Prisudvikling!$CC$7:$KP$63,AF$3),"")</f>
        <v xml:space="preserve"> </v>
      </c>
      <c r="AG766" s="32" t="str">
        <f>IF(HLOOKUP($BT766,Prisudvikling!$CC$7:$KP$63,AG$3)&gt;0,HLOOKUP($BT766,Prisudvikling!$CC$7:$KP$63,AG$3),"")</f>
        <v xml:space="preserve"> </v>
      </c>
      <c r="AH766" s="32" t="str">
        <f>IF(HLOOKUP($BT766,Prisudvikling!$CC$7:$KP$63,AH$3)&gt;0,HLOOKUP($BT766,Prisudvikling!$CC$7:$KP$63,AH$3),"")</f>
        <v xml:space="preserve"> </v>
      </c>
      <c r="AI766" s="32" t="str">
        <f>IF(HLOOKUP($BT766,Prisudvikling!$CC$7:$KP$63,AI$3)&gt;0,HLOOKUP($BT766,Prisudvikling!$CC$7:$KP$63,AI$3),"")</f>
        <v xml:space="preserve"> </v>
      </c>
      <c r="AJ766" s="32" t="str">
        <f>IF(HLOOKUP($BT766,Prisudvikling!$CC$7:$KP$63,AJ$3)&gt;0,HLOOKUP($BT766,Prisudvikling!$CC$7:$KP$63,AJ$3),"")</f>
        <v xml:space="preserve"> </v>
      </c>
      <c r="AK766" s="32" t="str">
        <f>IF(HLOOKUP($BT766,Prisudvikling!$CC$7:$KP$63,AK$3)&gt;0,HLOOKUP($BT766,Prisudvikling!$CC$7:$KP$63,AK$3),"")</f>
        <v xml:space="preserve"> </v>
      </c>
      <c r="AL766" s="32" t="str">
        <f>IF(HLOOKUP($BT766,Prisudvikling!$CC$7:$KP$63,AL$3)&gt;0,HLOOKUP($BT766,Prisudvikling!$CC$7:$KP$63,AL$3),"")</f>
        <v/>
      </c>
      <c r="AM766" s="32" t="str">
        <f>IF(HLOOKUP($BT766,Prisudvikling!$CC$7:$KP$63,AM$3)&gt;0,HLOOKUP($BT766,Prisudvikling!$CC$7:$KP$63,AM$3),"")</f>
        <v/>
      </c>
      <c r="AN766" s="113" t="str">
        <f>IF(HLOOKUP($BT766,Prisudvikling!$CC$7:$KP$63,AN$3)&gt;0,HLOOKUP($BT766,Prisudvikling!$CC$7:$KP$63,AN$3),"")</f>
        <v/>
      </c>
      <c r="AO766" s="113" t="str">
        <f>IF(HLOOKUP($BT766,Prisudvikling!$CC$7:$KP$63,AO$3)&gt;0,HLOOKUP($BT766,Prisudvikling!$CC$7:$KP$63,AO$3),"")</f>
        <v xml:space="preserve"> </v>
      </c>
      <c r="AP766" s="113" t="str">
        <f>IF(HLOOKUP($BT766,Prisudvikling!$CC$7:$KP$63,AP$3)&gt;0,HLOOKUP($BT766,Prisudvikling!$CC$7:$KP$63,AP$3),"")</f>
        <v/>
      </c>
      <c r="AQ766" s="113" t="str">
        <f>IF(HLOOKUP($BT766,Prisudvikling!$CC$7:$KP$63,AQ$3)&gt;0,HLOOKUP($BT766,Prisudvikling!$CC$7:$KP$63,AQ$3),"")</f>
        <v/>
      </c>
      <c r="AR766" s="113" t="str">
        <f>IF(HLOOKUP($BT766,Prisudvikling!$CC$7:$KP$63,AR$3)&gt;0,HLOOKUP($BT766,Prisudvikling!$CC$7:$KP$63,AR$3),"")</f>
        <v xml:space="preserve"> </v>
      </c>
      <c r="AS766" s="113" t="str">
        <f>IF(HLOOKUP($BT766,Prisudvikling!$CC$7:$KP$63,AS$3)&gt;0,HLOOKUP($BT766,Prisudvikling!$CC$7:$KP$63,AS$3),"")</f>
        <v/>
      </c>
      <c r="AT766" s="113" t="str">
        <f>IF(HLOOKUP($BT766,Prisudvikling!$CC$7:$KP$63,AT$3)&gt;0,HLOOKUP($BT766,Prisudvikling!$CC$7:$KP$63,AT$3),"")</f>
        <v/>
      </c>
      <c r="AU766" s="113" t="str">
        <f>IF(HLOOKUP($BT766,Prisudvikling!$CC$7:$KP$63,AU$3)&gt;0,HLOOKUP($BT766,Prisudvikling!$CC$7:$KP$63,AU$3),"")</f>
        <v xml:space="preserve"> </v>
      </c>
      <c r="AV766" s="113" t="str">
        <f>IF(HLOOKUP($BT766,Prisudvikling!$CC$7:$KP$63,AV$3)&gt;0,HLOOKUP($BT766,Prisudvikling!$CC$7:$KP$63,AV$3),"")</f>
        <v/>
      </c>
      <c r="AW766" s="113" t="str">
        <f>IF(HLOOKUP($BT766,Prisudvikling!$CC$7:$KP$63,AW$3)&gt;0,HLOOKUP($BT766,Prisudvikling!$CC$7:$KP$63,AW$3),"")</f>
        <v/>
      </c>
      <c r="AX766" s="113" t="str">
        <f>IF(HLOOKUP($BT766,Prisudvikling!$CC$7:$KP$63,AX$3)&gt;0,HLOOKUP($BT766,Prisudvikling!$CC$7:$KP$63,AX$3),"")</f>
        <v xml:space="preserve"> </v>
      </c>
      <c r="BT766">
        <f t="shared" si="36"/>
        <v>443</v>
      </c>
    </row>
    <row r="767" spans="1:72" x14ac:dyDescent="0.2">
      <c r="A767" s="82">
        <f>IF(HLOOKUP($BT767,Prisudvikling!$CC$7:$KP$63,D$3)&gt;0,YEAR(C767),0)</f>
        <v>0</v>
      </c>
      <c r="B767" s="82">
        <f>IF(HLOOKUP($BT767,Prisudvikling!$CC$7:$KP$63,D$3)&gt;0,MONTH(C767),0)</f>
        <v>0</v>
      </c>
      <c r="C767" s="65" t="str">
        <f>IF(HLOOKUP($BT767,Prisudvikling!$CC$7:$KP$63,D$3)&gt;0,HLOOKUP($BT767,Prisudvikling!$CC$7:$KP$63,C$3),"")</f>
        <v/>
      </c>
      <c r="D767" s="105" t="str">
        <f>IF(HLOOKUP($BT767,Prisudvikling!$CC$7:$KP$63,D$3)&gt;0,HLOOKUP($BT767,Prisudvikling!$CC$7:$KP$63,D$3),"")</f>
        <v/>
      </c>
      <c r="E767" s="105" t="str">
        <f>IF(HLOOKUP($BT767,Prisudvikling!$CC$7:$KP$63,E$3)&gt;0,HLOOKUP($BT767,Prisudvikling!$CC$7:$KP$63,E$3),"")</f>
        <v/>
      </c>
      <c r="F767" s="105" t="str">
        <f>IF(HLOOKUP($BT767,Prisudvikling!$CC$7:$KP$63,F$3)&gt;0,HLOOKUP($BT767,Prisudvikling!$CC$7:$KP$63,F$3),"")</f>
        <v/>
      </c>
      <c r="G767" s="105" t="str">
        <f>IF(HLOOKUP($BT767,Prisudvikling!$CC$7:$KP$63,G$3)&gt;0,HLOOKUP($BT767,Prisudvikling!$CC$7:$KP$63,G$3),"")</f>
        <v/>
      </c>
      <c r="H767" s="105" t="str">
        <f>IF(HLOOKUP($BT767,Prisudvikling!$CC$7:$KP$63,H$3)&gt;0,HLOOKUP($BT767,Prisudvikling!$CC$7:$KP$63,H$3),"")</f>
        <v/>
      </c>
      <c r="I767" s="105" t="str">
        <f>IF(HLOOKUP($BT767,Prisudvikling!$CC$7:$KP$63,I$3)&gt;0,HLOOKUP($BT767,Prisudvikling!$CC$7:$KP$63,I$3),"")</f>
        <v/>
      </c>
      <c r="J767" s="105" t="str">
        <f>IF(HLOOKUP($BT767,Prisudvikling!$CC$7:$KP$63,J$3)&gt;0,HLOOKUP($BT767,Prisudvikling!$CC$7:$KP$63,J$3),"")</f>
        <v/>
      </c>
      <c r="K767" s="105" t="str">
        <f>IF(HLOOKUP($BT767,Prisudvikling!$CC$7:$KP$63,K$3)&gt;0,HLOOKUP($BT767,Prisudvikling!$CC$7:$KP$63,K$3),"")</f>
        <v/>
      </c>
      <c r="L767" s="105" t="str">
        <f>IF(HLOOKUP($BT767,Prisudvikling!$CC$7:$KP$63,L$3)&gt;0,HLOOKUP($BT767,Prisudvikling!$CC$7:$KP$63,L$3),"")</f>
        <v/>
      </c>
      <c r="M767" s="105" t="str">
        <f>IF(HLOOKUP($BT767,Prisudvikling!$CC$7:$KP$63,M$3)&gt;0,HLOOKUP($BT767,Prisudvikling!$CC$7:$KP$63,M$3),"")</f>
        <v/>
      </c>
      <c r="N767" s="105" t="str">
        <f>IF(HLOOKUP($BT767,Prisudvikling!$CC$7:$KP$63,N$3)&gt;0,HLOOKUP($BT767,Prisudvikling!$CC$7:$KP$63,N$3),"")</f>
        <v/>
      </c>
      <c r="O767" s="105" t="str">
        <f>IF(HLOOKUP($BT767,Prisudvikling!$CC$7:$KP$63,O$3)&gt;0,HLOOKUP($BT767,Prisudvikling!$CC$7:$KP$63,O$3),"")</f>
        <v/>
      </c>
      <c r="P767" s="105" t="str">
        <f>IF(HLOOKUP($BT767,Prisudvikling!$CC$7:$KP$63,P$3)&gt;0,HLOOKUP($BT767,Prisudvikling!$CC$7:$KP$63,P$3),"")</f>
        <v/>
      </c>
      <c r="Q767" s="105" t="str">
        <f>IF(HLOOKUP($BT767,Prisudvikling!$CC$7:$KP$63,Q$3)&gt;0,HLOOKUP($BT767,Prisudvikling!$CC$7:$KP$63,Q$3),"")</f>
        <v/>
      </c>
      <c r="R767" s="105" t="str">
        <f>IF(HLOOKUP($BT767,Prisudvikling!$CC$7:$KP$63,R$3)&gt;0,HLOOKUP($BT767,Prisudvikling!$CC$7:$KP$63,R$3),"")</f>
        <v/>
      </c>
      <c r="S767" s="105" t="str">
        <f>IF(HLOOKUP($BT767,Prisudvikling!$CC$7:$KP$63,S$3)&gt;0,HLOOKUP($BT767,Prisudvikling!$CC$7:$KP$63,S$3),"")</f>
        <v/>
      </c>
      <c r="T767" s="105" t="str">
        <f>IF(HLOOKUP($BT767,Prisudvikling!$CC$7:$KP$63,T$3)&gt;0,HLOOKUP($BT767,Prisudvikling!$CC$7:$KP$63,T$3),"")</f>
        <v/>
      </c>
      <c r="U767" s="105" t="str">
        <f>IF(HLOOKUP($BT767,Prisudvikling!$CC$7:$KP$63,U$3)&gt;0,HLOOKUP($BT767,Prisudvikling!$CC$7:$KP$63,U$3),"")</f>
        <v/>
      </c>
      <c r="V767" s="105" t="str">
        <f>IF(HLOOKUP($BT767,Prisudvikling!$CC$7:$KP$63,V$3)&gt;0,HLOOKUP($BT767,Prisudvikling!$CC$7:$KP$63,V$3),"")</f>
        <v/>
      </c>
      <c r="W767" s="105" t="str">
        <f>IF(HLOOKUP($BT767,Prisudvikling!$CC$7:$KP$63,W$3)&gt;0,HLOOKUP($BT767,Prisudvikling!$CC$7:$KP$63,W$3),"")</f>
        <v/>
      </c>
      <c r="X767" s="32" t="str">
        <f>IF(HLOOKUP($BT767,Prisudvikling!$CC$7:$KP$63,X$3)&gt;0,HLOOKUP($BT767,Prisudvikling!$CC$7:$KP$63,X$3),"")</f>
        <v/>
      </c>
      <c r="Y767" s="32" t="str">
        <f>IF(HLOOKUP($BT767,Prisudvikling!$CC$7:$KP$63,Y$3)&gt;0,HLOOKUP($BT767,Prisudvikling!$CC$7:$KP$63,Y$3),"")</f>
        <v/>
      </c>
      <c r="Z767" s="32" t="str">
        <f>IF(HLOOKUP($BT767,Prisudvikling!$CC$7:$KP$63,Z$3)&gt;0,HLOOKUP($BT767,Prisudvikling!$CC$7:$KP$63,Z$3),"")</f>
        <v/>
      </c>
      <c r="AA767" s="32" t="str">
        <f>IF(HLOOKUP($BT767,Prisudvikling!$CC$7:$KP$63,AA$3)&gt;0,HLOOKUP($BT767,Prisudvikling!$CC$7:$KP$63,AA$3),"")</f>
        <v/>
      </c>
      <c r="AB767" s="32" t="str">
        <f>IF(HLOOKUP($BT767,Prisudvikling!$CC$7:$KP$63,AB$3)&gt;0,HLOOKUP($BT767,Prisudvikling!$CC$7:$KP$63,AB$3),"")</f>
        <v/>
      </c>
      <c r="AC767" s="32" t="str">
        <f>IF(HLOOKUP($BT767,Prisudvikling!$CC$7:$KP$63,AC$3)&gt;0,HLOOKUP($BT767,Prisudvikling!$CC$7:$KP$63,AC$3),"")</f>
        <v/>
      </c>
      <c r="AD767" s="32" t="str">
        <f>IF(HLOOKUP($BT767,Prisudvikling!$CC$7:$KP$63,AD$3)&gt;0,HLOOKUP($BT767,Prisudvikling!$CC$7:$KP$63,AD$3),"")</f>
        <v/>
      </c>
      <c r="AE767" s="32" t="str">
        <f>IF(HLOOKUP($BT767,Prisudvikling!$CC$7:$KP$63,AE$3)&gt;0,HLOOKUP($BT767,Prisudvikling!$CC$7:$KP$63,AE$3),"")</f>
        <v/>
      </c>
      <c r="AF767" s="32" t="str">
        <f>IF(HLOOKUP($BT767,Prisudvikling!$CC$7:$KP$63,AF$3)&gt;0,HLOOKUP($BT767,Prisudvikling!$CC$7:$KP$63,AF$3),"")</f>
        <v xml:space="preserve"> </v>
      </c>
      <c r="AG767" s="32" t="str">
        <f>IF(HLOOKUP($BT767,Prisudvikling!$CC$7:$KP$63,AG$3)&gt;0,HLOOKUP($BT767,Prisudvikling!$CC$7:$KP$63,AG$3),"")</f>
        <v xml:space="preserve"> </v>
      </c>
      <c r="AH767" s="32" t="str">
        <f>IF(HLOOKUP($BT767,Prisudvikling!$CC$7:$KP$63,AH$3)&gt;0,HLOOKUP($BT767,Prisudvikling!$CC$7:$KP$63,AH$3),"")</f>
        <v xml:space="preserve"> </v>
      </c>
      <c r="AI767" s="32" t="str">
        <f>IF(HLOOKUP($BT767,Prisudvikling!$CC$7:$KP$63,AI$3)&gt;0,HLOOKUP($BT767,Prisudvikling!$CC$7:$KP$63,AI$3),"")</f>
        <v xml:space="preserve"> </v>
      </c>
      <c r="AJ767" s="32" t="str">
        <f>IF(HLOOKUP($BT767,Prisudvikling!$CC$7:$KP$63,AJ$3)&gt;0,HLOOKUP($BT767,Prisudvikling!$CC$7:$KP$63,AJ$3),"")</f>
        <v xml:space="preserve"> </v>
      </c>
      <c r="AK767" s="32" t="str">
        <f>IF(HLOOKUP($BT767,Prisudvikling!$CC$7:$KP$63,AK$3)&gt;0,HLOOKUP($BT767,Prisudvikling!$CC$7:$KP$63,AK$3),"")</f>
        <v xml:space="preserve"> </v>
      </c>
      <c r="AL767" s="32" t="str">
        <f>IF(HLOOKUP($BT767,Prisudvikling!$CC$7:$KP$63,AL$3)&gt;0,HLOOKUP($BT767,Prisudvikling!$CC$7:$KP$63,AL$3),"")</f>
        <v/>
      </c>
      <c r="AM767" s="32" t="str">
        <f>IF(HLOOKUP($BT767,Prisudvikling!$CC$7:$KP$63,AM$3)&gt;0,HLOOKUP($BT767,Prisudvikling!$CC$7:$KP$63,AM$3),"")</f>
        <v/>
      </c>
      <c r="AN767" s="113" t="str">
        <f>IF(HLOOKUP($BT767,Prisudvikling!$CC$7:$KP$63,AN$3)&gt;0,HLOOKUP($BT767,Prisudvikling!$CC$7:$KP$63,AN$3),"")</f>
        <v/>
      </c>
      <c r="AO767" s="113" t="str">
        <f>IF(HLOOKUP($BT767,Prisudvikling!$CC$7:$KP$63,AO$3)&gt;0,HLOOKUP($BT767,Prisudvikling!$CC$7:$KP$63,AO$3),"")</f>
        <v xml:space="preserve"> </v>
      </c>
      <c r="AP767" s="113" t="str">
        <f>IF(HLOOKUP($BT767,Prisudvikling!$CC$7:$KP$63,AP$3)&gt;0,HLOOKUP($BT767,Prisudvikling!$CC$7:$KP$63,AP$3),"")</f>
        <v/>
      </c>
      <c r="AQ767" s="113" t="str">
        <f>IF(HLOOKUP($BT767,Prisudvikling!$CC$7:$KP$63,AQ$3)&gt;0,HLOOKUP($BT767,Prisudvikling!$CC$7:$KP$63,AQ$3),"")</f>
        <v/>
      </c>
      <c r="AR767" s="113" t="str">
        <f>IF(HLOOKUP($BT767,Prisudvikling!$CC$7:$KP$63,AR$3)&gt;0,HLOOKUP($BT767,Prisudvikling!$CC$7:$KP$63,AR$3),"")</f>
        <v xml:space="preserve"> </v>
      </c>
      <c r="AS767" s="113" t="str">
        <f>IF(HLOOKUP($BT767,Prisudvikling!$CC$7:$KP$63,AS$3)&gt;0,HLOOKUP($BT767,Prisudvikling!$CC$7:$KP$63,AS$3),"")</f>
        <v/>
      </c>
      <c r="AT767" s="113" t="str">
        <f>IF(HLOOKUP($BT767,Prisudvikling!$CC$7:$KP$63,AT$3)&gt;0,HLOOKUP($BT767,Prisudvikling!$CC$7:$KP$63,AT$3),"")</f>
        <v/>
      </c>
      <c r="AU767" s="113" t="str">
        <f>IF(HLOOKUP($BT767,Prisudvikling!$CC$7:$KP$63,AU$3)&gt;0,HLOOKUP($BT767,Prisudvikling!$CC$7:$KP$63,AU$3),"")</f>
        <v xml:space="preserve"> </v>
      </c>
      <c r="AV767" s="113" t="str">
        <f>IF(HLOOKUP($BT767,Prisudvikling!$CC$7:$KP$63,AV$3)&gt;0,HLOOKUP($BT767,Prisudvikling!$CC$7:$KP$63,AV$3),"")</f>
        <v/>
      </c>
      <c r="AW767" s="113" t="str">
        <f>IF(HLOOKUP($BT767,Prisudvikling!$CC$7:$KP$63,AW$3)&gt;0,HLOOKUP($BT767,Prisudvikling!$CC$7:$KP$63,AW$3),"")</f>
        <v/>
      </c>
      <c r="AX767" s="113" t="str">
        <f>IF(HLOOKUP($BT767,Prisudvikling!$CC$7:$KP$63,AX$3)&gt;0,HLOOKUP($BT767,Prisudvikling!$CC$7:$KP$63,AX$3),"")</f>
        <v xml:space="preserve"> </v>
      </c>
      <c r="BT767">
        <f t="shared" si="36"/>
        <v>444</v>
      </c>
    </row>
    <row r="768" spans="1:72" x14ac:dyDescent="0.2">
      <c r="A768" s="82">
        <f>IF(HLOOKUP($BT768,Prisudvikling!$CC$7:$KP$63,D$3)&gt;0,YEAR(C768),0)</f>
        <v>0</v>
      </c>
      <c r="B768" s="82">
        <f>IF(HLOOKUP($BT768,Prisudvikling!$CC$7:$KP$63,D$3)&gt;0,MONTH(C768),0)</f>
        <v>0</v>
      </c>
      <c r="C768" s="65" t="str">
        <f>IF(HLOOKUP($BT768,Prisudvikling!$CC$7:$KP$63,D$3)&gt;0,HLOOKUP($BT768,Prisudvikling!$CC$7:$KP$63,C$3),"")</f>
        <v/>
      </c>
      <c r="D768" s="105" t="str">
        <f>IF(HLOOKUP($BT768,Prisudvikling!$CC$7:$KP$63,D$3)&gt;0,HLOOKUP($BT768,Prisudvikling!$CC$7:$KP$63,D$3),"")</f>
        <v/>
      </c>
      <c r="E768" s="105" t="str">
        <f>IF(HLOOKUP($BT768,Prisudvikling!$CC$7:$KP$63,E$3)&gt;0,HLOOKUP($BT768,Prisudvikling!$CC$7:$KP$63,E$3),"")</f>
        <v/>
      </c>
      <c r="F768" s="105" t="str">
        <f>IF(HLOOKUP($BT768,Prisudvikling!$CC$7:$KP$63,F$3)&gt;0,HLOOKUP($BT768,Prisudvikling!$CC$7:$KP$63,F$3),"")</f>
        <v/>
      </c>
      <c r="G768" s="105" t="str">
        <f>IF(HLOOKUP($BT768,Prisudvikling!$CC$7:$KP$63,G$3)&gt;0,HLOOKUP($BT768,Prisudvikling!$CC$7:$KP$63,G$3),"")</f>
        <v/>
      </c>
      <c r="H768" s="105" t="str">
        <f>IF(HLOOKUP($BT768,Prisudvikling!$CC$7:$KP$63,H$3)&gt;0,HLOOKUP($BT768,Prisudvikling!$CC$7:$KP$63,H$3),"")</f>
        <v/>
      </c>
      <c r="I768" s="105" t="str">
        <f>IF(HLOOKUP($BT768,Prisudvikling!$CC$7:$KP$63,I$3)&gt;0,HLOOKUP($BT768,Prisudvikling!$CC$7:$KP$63,I$3),"")</f>
        <v/>
      </c>
      <c r="J768" s="105" t="str">
        <f>IF(HLOOKUP($BT768,Prisudvikling!$CC$7:$KP$63,J$3)&gt;0,HLOOKUP($BT768,Prisudvikling!$CC$7:$KP$63,J$3),"")</f>
        <v/>
      </c>
      <c r="K768" s="105" t="str">
        <f>IF(HLOOKUP($BT768,Prisudvikling!$CC$7:$KP$63,K$3)&gt;0,HLOOKUP($BT768,Prisudvikling!$CC$7:$KP$63,K$3),"")</f>
        <v/>
      </c>
      <c r="L768" s="105" t="str">
        <f>IF(HLOOKUP($BT768,Prisudvikling!$CC$7:$KP$63,L$3)&gt;0,HLOOKUP($BT768,Prisudvikling!$CC$7:$KP$63,L$3),"")</f>
        <v/>
      </c>
      <c r="M768" s="105" t="str">
        <f>IF(HLOOKUP($BT768,Prisudvikling!$CC$7:$KP$63,M$3)&gt;0,HLOOKUP($BT768,Prisudvikling!$CC$7:$KP$63,M$3),"")</f>
        <v/>
      </c>
      <c r="N768" s="105" t="str">
        <f>IF(HLOOKUP($BT768,Prisudvikling!$CC$7:$KP$63,N$3)&gt;0,HLOOKUP($BT768,Prisudvikling!$CC$7:$KP$63,N$3),"")</f>
        <v/>
      </c>
      <c r="O768" s="105" t="str">
        <f>IF(HLOOKUP($BT768,Prisudvikling!$CC$7:$KP$63,O$3)&gt;0,HLOOKUP($BT768,Prisudvikling!$CC$7:$KP$63,O$3),"")</f>
        <v/>
      </c>
      <c r="P768" s="105" t="str">
        <f>IF(HLOOKUP($BT768,Prisudvikling!$CC$7:$KP$63,P$3)&gt;0,HLOOKUP($BT768,Prisudvikling!$CC$7:$KP$63,P$3),"")</f>
        <v/>
      </c>
      <c r="Q768" s="105" t="str">
        <f>IF(HLOOKUP($BT768,Prisudvikling!$CC$7:$KP$63,Q$3)&gt;0,HLOOKUP($BT768,Prisudvikling!$CC$7:$KP$63,Q$3),"")</f>
        <v/>
      </c>
      <c r="R768" s="105" t="str">
        <f>IF(HLOOKUP($BT768,Prisudvikling!$CC$7:$KP$63,R$3)&gt;0,HLOOKUP($BT768,Prisudvikling!$CC$7:$KP$63,R$3),"")</f>
        <v/>
      </c>
      <c r="S768" s="105" t="str">
        <f>IF(HLOOKUP($BT768,Prisudvikling!$CC$7:$KP$63,S$3)&gt;0,HLOOKUP($BT768,Prisudvikling!$CC$7:$KP$63,S$3),"")</f>
        <v/>
      </c>
      <c r="T768" s="105" t="str">
        <f>IF(HLOOKUP($BT768,Prisudvikling!$CC$7:$KP$63,T$3)&gt;0,HLOOKUP($BT768,Prisudvikling!$CC$7:$KP$63,T$3),"")</f>
        <v/>
      </c>
      <c r="U768" s="105" t="str">
        <f>IF(HLOOKUP($BT768,Prisudvikling!$CC$7:$KP$63,U$3)&gt;0,HLOOKUP($BT768,Prisudvikling!$CC$7:$KP$63,U$3),"")</f>
        <v/>
      </c>
      <c r="V768" s="105" t="str">
        <f>IF(HLOOKUP($BT768,Prisudvikling!$CC$7:$KP$63,V$3)&gt;0,HLOOKUP($BT768,Prisudvikling!$CC$7:$KP$63,V$3),"")</f>
        <v/>
      </c>
      <c r="W768" s="105" t="str">
        <f>IF(HLOOKUP($BT768,Prisudvikling!$CC$7:$KP$63,W$3)&gt;0,HLOOKUP($BT768,Prisudvikling!$CC$7:$KP$63,W$3),"")</f>
        <v/>
      </c>
      <c r="X768" s="32" t="str">
        <f>IF(HLOOKUP($BT768,Prisudvikling!$CC$7:$KP$63,X$3)&gt;0,HLOOKUP($BT768,Prisudvikling!$CC$7:$KP$63,X$3),"")</f>
        <v/>
      </c>
      <c r="Y768" s="32" t="str">
        <f>IF(HLOOKUP($BT768,Prisudvikling!$CC$7:$KP$63,Y$3)&gt;0,HLOOKUP($BT768,Prisudvikling!$CC$7:$KP$63,Y$3),"")</f>
        <v/>
      </c>
      <c r="Z768" s="32" t="str">
        <f>IF(HLOOKUP($BT768,Prisudvikling!$CC$7:$KP$63,Z$3)&gt;0,HLOOKUP($BT768,Prisudvikling!$CC$7:$KP$63,Z$3),"")</f>
        <v/>
      </c>
      <c r="AA768" s="32" t="str">
        <f>IF(HLOOKUP($BT768,Prisudvikling!$CC$7:$KP$63,AA$3)&gt;0,HLOOKUP($BT768,Prisudvikling!$CC$7:$KP$63,AA$3),"")</f>
        <v/>
      </c>
      <c r="AB768" s="32" t="str">
        <f>IF(HLOOKUP($BT768,Prisudvikling!$CC$7:$KP$63,AB$3)&gt;0,HLOOKUP($BT768,Prisudvikling!$CC$7:$KP$63,AB$3),"")</f>
        <v/>
      </c>
      <c r="AC768" s="32" t="str">
        <f>IF(HLOOKUP($BT768,Prisudvikling!$CC$7:$KP$63,AC$3)&gt;0,HLOOKUP($BT768,Prisudvikling!$CC$7:$KP$63,AC$3),"")</f>
        <v/>
      </c>
      <c r="AD768" s="32" t="str">
        <f>IF(HLOOKUP($BT768,Prisudvikling!$CC$7:$KP$63,AD$3)&gt;0,HLOOKUP($BT768,Prisudvikling!$CC$7:$KP$63,AD$3),"")</f>
        <v/>
      </c>
      <c r="AE768" s="32" t="str">
        <f>IF(HLOOKUP($BT768,Prisudvikling!$CC$7:$KP$63,AE$3)&gt;0,HLOOKUP($BT768,Prisudvikling!$CC$7:$KP$63,AE$3),"")</f>
        <v/>
      </c>
      <c r="AF768" s="32" t="str">
        <f>IF(HLOOKUP($BT768,Prisudvikling!$CC$7:$KP$63,AF$3)&gt;0,HLOOKUP($BT768,Prisudvikling!$CC$7:$KP$63,AF$3),"")</f>
        <v xml:space="preserve"> </v>
      </c>
      <c r="AG768" s="32" t="str">
        <f>IF(HLOOKUP($BT768,Prisudvikling!$CC$7:$KP$63,AG$3)&gt;0,HLOOKUP($BT768,Prisudvikling!$CC$7:$KP$63,AG$3),"")</f>
        <v xml:space="preserve"> </v>
      </c>
      <c r="AH768" s="32" t="str">
        <f>IF(HLOOKUP($BT768,Prisudvikling!$CC$7:$KP$63,AH$3)&gt;0,HLOOKUP($BT768,Prisudvikling!$CC$7:$KP$63,AH$3),"")</f>
        <v xml:space="preserve"> </v>
      </c>
      <c r="AI768" s="32" t="str">
        <f>IF(HLOOKUP($BT768,Prisudvikling!$CC$7:$KP$63,AI$3)&gt;0,HLOOKUP($BT768,Prisudvikling!$CC$7:$KP$63,AI$3),"")</f>
        <v xml:space="preserve"> </v>
      </c>
      <c r="AJ768" s="32" t="str">
        <f>IF(HLOOKUP($BT768,Prisudvikling!$CC$7:$KP$63,AJ$3)&gt;0,HLOOKUP($BT768,Prisudvikling!$CC$7:$KP$63,AJ$3),"")</f>
        <v xml:space="preserve"> </v>
      </c>
      <c r="AK768" s="32" t="str">
        <f>IF(HLOOKUP($BT768,Prisudvikling!$CC$7:$KP$63,AK$3)&gt;0,HLOOKUP($BT768,Prisudvikling!$CC$7:$KP$63,AK$3),"")</f>
        <v xml:space="preserve"> </v>
      </c>
      <c r="AL768" s="32" t="str">
        <f>IF(HLOOKUP($BT768,Prisudvikling!$CC$7:$KP$63,AL$3)&gt;0,HLOOKUP($BT768,Prisudvikling!$CC$7:$KP$63,AL$3),"")</f>
        <v/>
      </c>
      <c r="AM768" s="32" t="str">
        <f>IF(HLOOKUP($BT768,Prisudvikling!$CC$7:$KP$63,AM$3)&gt;0,HLOOKUP($BT768,Prisudvikling!$CC$7:$KP$63,AM$3),"")</f>
        <v/>
      </c>
      <c r="AN768" s="113" t="str">
        <f>IF(HLOOKUP($BT768,Prisudvikling!$CC$7:$KP$63,AN$3)&gt;0,HLOOKUP($BT768,Prisudvikling!$CC$7:$KP$63,AN$3),"")</f>
        <v/>
      </c>
      <c r="AO768" s="113" t="str">
        <f>IF(HLOOKUP($BT768,Prisudvikling!$CC$7:$KP$63,AO$3)&gt;0,HLOOKUP($BT768,Prisudvikling!$CC$7:$KP$63,AO$3),"")</f>
        <v xml:space="preserve"> </v>
      </c>
      <c r="AP768" s="113" t="str">
        <f>IF(HLOOKUP($BT768,Prisudvikling!$CC$7:$KP$63,AP$3)&gt;0,HLOOKUP($BT768,Prisudvikling!$CC$7:$KP$63,AP$3),"")</f>
        <v/>
      </c>
      <c r="AQ768" s="113" t="str">
        <f>IF(HLOOKUP($BT768,Prisudvikling!$CC$7:$KP$63,AQ$3)&gt;0,HLOOKUP($BT768,Prisudvikling!$CC$7:$KP$63,AQ$3),"")</f>
        <v/>
      </c>
      <c r="AR768" s="113" t="str">
        <f>IF(HLOOKUP($BT768,Prisudvikling!$CC$7:$KP$63,AR$3)&gt;0,HLOOKUP($BT768,Prisudvikling!$CC$7:$KP$63,AR$3),"")</f>
        <v xml:space="preserve"> </v>
      </c>
      <c r="AS768" s="113" t="str">
        <f>IF(HLOOKUP($BT768,Prisudvikling!$CC$7:$KP$63,AS$3)&gt;0,HLOOKUP($BT768,Prisudvikling!$CC$7:$KP$63,AS$3),"")</f>
        <v/>
      </c>
      <c r="AT768" s="113" t="str">
        <f>IF(HLOOKUP($BT768,Prisudvikling!$CC$7:$KP$63,AT$3)&gt;0,HLOOKUP($BT768,Prisudvikling!$CC$7:$KP$63,AT$3),"")</f>
        <v/>
      </c>
      <c r="AU768" s="113" t="str">
        <f>IF(HLOOKUP($BT768,Prisudvikling!$CC$7:$KP$63,AU$3)&gt;0,HLOOKUP($BT768,Prisudvikling!$CC$7:$KP$63,AU$3),"")</f>
        <v xml:space="preserve"> </v>
      </c>
      <c r="AV768" s="113" t="str">
        <f>IF(HLOOKUP($BT768,Prisudvikling!$CC$7:$KP$63,AV$3)&gt;0,HLOOKUP($BT768,Prisudvikling!$CC$7:$KP$63,AV$3),"")</f>
        <v/>
      </c>
      <c r="AW768" s="113" t="str">
        <f>IF(HLOOKUP($BT768,Prisudvikling!$CC$7:$KP$63,AW$3)&gt;0,HLOOKUP($BT768,Prisudvikling!$CC$7:$KP$63,AW$3),"")</f>
        <v/>
      </c>
      <c r="AX768" s="113" t="str">
        <f>IF(HLOOKUP($BT768,Prisudvikling!$CC$7:$KP$63,AX$3)&gt;0,HLOOKUP($BT768,Prisudvikling!$CC$7:$KP$63,AX$3),"")</f>
        <v xml:space="preserve"> </v>
      </c>
      <c r="BT768">
        <f t="shared" si="36"/>
        <v>445</v>
      </c>
    </row>
    <row r="769" spans="1:72" x14ac:dyDescent="0.2">
      <c r="A769" s="82">
        <f>IF(HLOOKUP($BT769,Prisudvikling!$CC$7:$KP$63,D$3)&gt;0,YEAR(C769),0)</f>
        <v>0</v>
      </c>
      <c r="B769" s="82">
        <f>IF(HLOOKUP($BT769,Prisudvikling!$CC$7:$KP$63,D$3)&gt;0,MONTH(C769),0)</f>
        <v>0</v>
      </c>
      <c r="C769" s="65" t="str">
        <f>IF(HLOOKUP($BT769,Prisudvikling!$CC$7:$KP$63,D$3)&gt;0,HLOOKUP($BT769,Prisudvikling!$CC$7:$KP$63,C$3),"")</f>
        <v/>
      </c>
      <c r="D769" s="105" t="str">
        <f>IF(HLOOKUP($BT769,Prisudvikling!$CC$7:$KP$63,D$3)&gt;0,HLOOKUP($BT769,Prisudvikling!$CC$7:$KP$63,D$3),"")</f>
        <v/>
      </c>
      <c r="E769" s="105" t="str">
        <f>IF(HLOOKUP($BT769,Prisudvikling!$CC$7:$KP$63,E$3)&gt;0,HLOOKUP($BT769,Prisudvikling!$CC$7:$KP$63,E$3),"")</f>
        <v/>
      </c>
      <c r="F769" s="105" t="str">
        <f>IF(HLOOKUP($BT769,Prisudvikling!$CC$7:$KP$63,F$3)&gt;0,HLOOKUP($BT769,Prisudvikling!$CC$7:$KP$63,F$3),"")</f>
        <v/>
      </c>
      <c r="G769" s="105" t="str">
        <f>IF(HLOOKUP($BT769,Prisudvikling!$CC$7:$KP$63,G$3)&gt;0,HLOOKUP($BT769,Prisudvikling!$CC$7:$KP$63,G$3),"")</f>
        <v/>
      </c>
      <c r="H769" s="105" t="str">
        <f>IF(HLOOKUP($BT769,Prisudvikling!$CC$7:$KP$63,H$3)&gt;0,HLOOKUP($BT769,Prisudvikling!$CC$7:$KP$63,H$3),"")</f>
        <v/>
      </c>
      <c r="I769" s="105" t="str">
        <f>IF(HLOOKUP($BT769,Prisudvikling!$CC$7:$KP$63,I$3)&gt;0,HLOOKUP($BT769,Prisudvikling!$CC$7:$KP$63,I$3),"")</f>
        <v/>
      </c>
      <c r="J769" s="105" t="str">
        <f>IF(HLOOKUP($BT769,Prisudvikling!$CC$7:$KP$63,J$3)&gt;0,HLOOKUP($BT769,Prisudvikling!$CC$7:$KP$63,J$3),"")</f>
        <v/>
      </c>
      <c r="K769" s="105" t="str">
        <f>IF(HLOOKUP($BT769,Prisudvikling!$CC$7:$KP$63,K$3)&gt;0,HLOOKUP($BT769,Prisudvikling!$CC$7:$KP$63,K$3),"")</f>
        <v/>
      </c>
      <c r="L769" s="105" t="str">
        <f>IF(HLOOKUP($BT769,Prisudvikling!$CC$7:$KP$63,L$3)&gt;0,HLOOKUP($BT769,Prisudvikling!$CC$7:$KP$63,L$3),"")</f>
        <v/>
      </c>
      <c r="M769" s="105" t="str">
        <f>IF(HLOOKUP($BT769,Prisudvikling!$CC$7:$KP$63,M$3)&gt;0,HLOOKUP($BT769,Prisudvikling!$CC$7:$KP$63,M$3),"")</f>
        <v/>
      </c>
      <c r="N769" s="105" t="str">
        <f>IF(HLOOKUP($BT769,Prisudvikling!$CC$7:$KP$63,N$3)&gt;0,HLOOKUP($BT769,Prisudvikling!$CC$7:$KP$63,N$3),"")</f>
        <v/>
      </c>
      <c r="O769" s="105" t="str">
        <f>IF(HLOOKUP($BT769,Prisudvikling!$CC$7:$KP$63,O$3)&gt;0,HLOOKUP($BT769,Prisudvikling!$CC$7:$KP$63,O$3),"")</f>
        <v/>
      </c>
      <c r="P769" s="105" t="str">
        <f>IF(HLOOKUP($BT769,Prisudvikling!$CC$7:$KP$63,P$3)&gt;0,HLOOKUP($BT769,Prisudvikling!$CC$7:$KP$63,P$3),"")</f>
        <v/>
      </c>
      <c r="Q769" s="105" t="str">
        <f>IF(HLOOKUP($BT769,Prisudvikling!$CC$7:$KP$63,Q$3)&gt;0,HLOOKUP($BT769,Prisudvikling!$CC$7:$KP$63,Q$3),"")</f>
        <v/>
      </c>
      <c r="R769" s="105" t="str">
        <f>IF(HLOOKUP($BT769,Prisudvikling!$CC$7:$KP$63,R$3)&gt;0,HLOOKUP($BT769,Prisudvikling!$CC$7:$KP$63,R$3),"")</f>
        <v/>
      </c>
      <c r="S769" s="105" t="str">
        <f>IF(HLOOKUP($BT769,Prisudvikling!$CC$7:$KP$63,S$3)&gt;0,HLOOKUP($BT769,Prisudvikling!$CC$7:$KP$63,S$3),"")</f>
        <v/>
      </c>
      <c r="T769" s="105" t="str">
        <f>IF(HLOOKUP($BT769,Prisudvikling!$CC$7:$KP$63,T$3)&gt;0,HLOOKUP($BT769,Prisudvikling!$CC$7:$KP$63,T$3),"")</f>
        <v/>
      </c>
      <c r="U769" s="105" t="str">
        <f>IF(HLOOKUP($BT769,Prisudvikling!$CC$7:$KP$63,U$3)&gt;0,HLOOKUP($BT769,Prisudvikling!$CC$7:$KP$63,U$3),"")</f>
        <v/>
      </c>
      <c r="V769" s="105" t="str">
        <f>IF(HLOOKUP($BT769,Prisudvikling!$CC$7:$KP$63,V$3)&gt;0,HLOOKUP($BT769,Prisudvikling!$CC$7:$KP$63,V$3),"")</f>
        <v/>
      </c>
      <c r="W769" s="105" t="str">
        <f>IF(HLOOKUP($BT769,Prisudvikling!$CC$7:$KP$63,W$3)&gt;0,HLOOKUP($BT769,Prisudvikling!$CC$7:$KP$63,W$3),"")</f>
        <v/>
      </c>
      <c r="X769" s="32" t="str">
        <f>IF(HLOOKUP($BT769,Prisudvikling!$CC$7:$KP$63,X$3)&gt;0,HLOOKUP($BT769,Prisudvikling!$CC$7:$KP$63,X$3),"")</f>
        <v/>
      </c>
      <c r="Y769" s="32" t="str">
        <f>IF(HLOOKUP($BT769,Prisudvikling!$CC$7:$KP$63,Y$3)&gt;0,HLOOKUP($BT769,Prisudvikling!$CC$7:$KP$63,Y$3),"")</f>
        <v/>
      </c>
      <c r="Z769" s="32" t="str">
        <f>IF(HLOOKUP($BT769,Prisudvikling!$CC$7:$KP$63,Z$3)&gt;0,HLOOKUP($BT769,Prisudvikling!$CC$7:$KP$63,Z$3),"")</f>
        <v/>
      </c>
      <c r="AA769" s="32" t="str">
        <f>IF(HLOOKUP($BT769,Prisudvikling!$CC$7:$KP$63,AA$3)&gt;0,HLOOKUP($BT769,Prisudvikling!$CC$7:$KP$63,AA$3),"")</f>
        <v/>
      </c>
      <c r="AB769" s="32" t="str">
        <f>IF(HLOOKUP($BT769,Prisudvikling!$CC$7:$KP$63,AB$3)&gt;0,HLOOKUP($BT769,Prisudvikling!$CC$7:$KP$63,AB$3),"")</f>
        <v/>
      </c>
      <c r="AC769" s="32" t="str">
        <f>IF(HLOOKUP($BT769,Prisudvikling!$CC$7:$KP$63,AC$3)&gt;0,HLOOKUP($BT769,Prisudvikling!$CC$7:$KP$63,AC$3),"")</f>
        <v/>
      </c>
      <c r="AD769" s="32" t="str">
        <f>IF(HLOOKUP($BT769,Prisudvikling!$CC$7:$KP$63,AD$3)&gt;0,HLOOKUP($BT769,Prisudvikling!$CC$7:$KP$63,AD$3),"")</f>
        <v/>
      </c>
      <c r="AE769" s="32" t="str">
        <f>IF(HLOOKUP($BT769,Prisudvikling!$CC$7:$KP$63,AE$3)&gt;0,HLOOKUP($BT769,Prisudvikling!$CC$7:$KP$63,AE$3),"")</f>
        <v/>
      </c>
      <c r="AF769" s="32" t="str">
        <f>IF(HLOOKUP($BT769,Prisudvikling!$CC$7:$KP$63,AF$3)&gt;0,HLOOKUP($BT769,Prisudvikling!$CC$7:$KP$63,AF$3),"")</f>
        <v xml:space="preserve"> </v>
      </c>
      <c r="AG769" s="32" t="str">
        <f>IF(HLOOKUP($BT769,Prisudvikling!$CC$7:$KP$63,AG$3)&gt;0,HLOOKUP($BT769,Prisudvikling!$CC$7:$KP$63,AG$3),"")</f>
        <v xml:space="preserve"> </v>
      </c>
      <c r="AH769" s="32" t="str">
        <f>IF(HLOOKUP($BT769,Prisudvikling!$CC$7:$KP$63,AH$3)&gt;0,HLOOKUP($BT769,Prisudvikling!$CC$7:$KP$63,AH$3),"")</f>
        <v xml:space="preserve"> </v>
      </c>
      <c r="AI769" s="32" t="str">
        <f>IF(HLOOKUP($BT769,Prisudvikling!$CC$7:$KP$63,AI$3)&gt;0,HLOOKUP($BT769,Prisudvikling!$CC$7:$KP$63,AI$3),"")</f>
        <v xml:space="preserve"> </v>
      </c>
      <c r="AJ769" s="32" t="str">
        <f>IF(HLOOKUP($BT769,Prisudvikling!$CC$7:$KP$63,AJ$3)&gt;0,HLOOKUP($BT769,Prisudvikling!$CC$7:$KP$63,AJ$3),"")</f>
        <v xml:space="preserve"> </v>
      </c>
      <c r="AK769" s="32" t="str">
        <f>IF(HLOOKUP($BT769,Prisudvikling!$CC$7:$KP$63,AK$3)&gt;0,HLOOKUP($BT769,Prisudvikling!$CC$7:$KP$63,AK$3),"")</f>
        <v xml:space="preserve"> </v>
      </c>
      <c r="AL769" s="32" t="str">
        <f>IF(HLOOKUP($BT769,Prisudvikling!$CC$7:$KP$63,AL$3)&gt;0,HLOOKUP($BT769,Prisudvikling!$CC$7:$KP$63,AL$3),"")</f>
        <v/>
      </c>
      <c r="AM769" s="32" t="str">
        <f>IF(HLOOKUP($BT769,Prisudvikling!$CC$7:$KP$63,AM$3)&gt;0,HLOOKUP($BT769,Prisudvikling!$CC$7:$KP$63,AM$3),"")</f>
        <v/>
      </c>
      <c r="AN769" s="113" t="str">
        <f>IF(HLOOKUP($BT769,Prisudvikling!$CC$7:$KP$63,AN$3)&gt;0,HLOOKUP($BT769,Prisudvikling!$CC$7:$KP$63,AN$3),"")</f>
        <v/>
      </c>
      <c r="AO769" s="113" t="str">
        <f>IF(HLOOKUP($BT769,Prisudvikling!$CC$7:$KP$63,AO$3)&gt;0,HLOOKUP($BT769,Prisudvikling!$CC$7:$KP$63,AO$3),"")</f>
        <v xml:space="preserve"> </v>
      </c>
      <c r="AP769" s="113" t="str">
        <f>IF(HLOOKUP($BT769,Prisudvikling!$CC$7:$KP$63,AP$3)&gt;0,HLOOKUP($BT769,Prisudvikling!$CC$7:$KP$63,AP$3),"")</f>
        <v/>
      </c>
      <c r="AQ769" s="113" t="str">
        <f>IF(HLOOKUP($BT769,Prisudvikling!$CC$7:$KP$63,AQ$3)&gt;0,HLOOKUP($BT769,Prisudvikling!$CC$7:$KP$63,AQ$3),"")</f>
        <v/>
      </c>
      <c r="AR769" s="113" t="str">
        <f>IF(HLOOKUP($BT769,Prisudvikling!$CC$7:$KP$63,AR$3)&gt;0,HLOOKUP($BT769,Prisudvikling!$CC$7:$KP$63,AR$3),"")</f>
        <v xml:space="preserve"> </v>
      </c>
      <c r="AS769" s="113" t="str">
        <f>IF(HLOOKUP($BT769,Prisudvikling!$CC$7:$KP$63,AS$3)&gt;0,HLOOKUP($BT769,Prisudvikling!$CC$7:$KP$63,AS$3),"")</f>
        <v/>
      </c>
      <c r="AT769" s="113" t="str">
        <f>IF(HLOOKUP($BT769,Prisudvikling!$CC$7:$KP$63,AT$3)&gt;0,HLOOKUP($BT769,Prisudvikling!$CC$7:$KP$63,AT$3),"")</f>
        <v/>
      </c>
      <c r="AU769" s="113" t="str">
        <f>IF(HLOOKUP($BT769,Prisudvikling!$CC$7:$KP$63,AU$3)&gt;0,HLOOKUP($BT769,Prisudvikling!$CC$7:$KP$63,AU$3),"")</f>
        <v xml:space="preserve"> </v>
      </c>
      <c r="AV769" s="113" t="str">
        <f>IF(HLOOKUP($BT769,Prisudvikling!$CC$7:$KP$63,AV$3)&gt;0,HLOOKUP($BT769,Prisudvikling!$CC$7:$KP$63,AV$3),"")</f>
        <v/>
      </c>
      <c r="AW769" s="113" t="str">
        <f>IF(HLOOKUP($BT769,Prisudvikling!$CC$7:$KP$63,AW$3)&gt;0,HLOOKUP($BT769,Prisudvikling!$CC$7:$KP$63,AW$3),"")</f>
        <v/>
      </c>
      <c r="AX769" s="113" t="str">
        <f>IF(HLOOKUP($BT769,Prisudvikling!$CC$7:$KP$63,AX$3)&gt;0,HLOOKUP($BT769,Prisudvikling!$CC$7:$KP$63,AX$3),"")</f>
        <v xml:space="preserve"> </v>
      </c>
      <c r="BT769">
        <f t="shared" si="36"/>
        <v>446</v>
      </c>
    </row>
    <row r="770" spans="1:72" x14ac:dyDescent="0.2">
      <c r="A770" s="82">
        <f>IF(HLOOKUP($BT770,Prisudvikling!$CC$7:$KP$63,D$3)&gt;0,YEAR(C770),0)</f>
        <v>0</v>
      </c>
      <c r="B770" s="82">
        <f>IF(HLOOKUP($BT770,Prisudvikling!$CC$7:$KP$63,D$3)&gt;0,MONTH(C770),0)</f>
        <v>0</v>
      </c>
      <c r="C770" s="65" t="str">
        <f>IF(HLOOKUP($BT770,Prisudvikling!$CC$7:$KP$63,D$3)&gt;0,HLOOKUP($BT770,Prisudvikling!$CC$7:$KP$63,C$3),"")</f>
        <v/>
      </c>
      <c r="D770" s="105" t="str">
        <f>IF(HLOOKUP($BT770,Prisudvikling!$CC$7:$KP$63,D$3)&gt;0,HLOOKUP($BT770,Prisudvikling!$CC$7:$KP$63,D$3),"")</f>
        <v/>
      </c>
      <c r="E770" s="105" t="str">
        <f>IF(HLOOKUP($BT770,Prisudvikling!$CC$7:$KP$63,E$3)&gt;0,HLOOKUP($BT770,Prisudvikling!$CC$7:$KP$63,E$3),"")</f>
        <v/>
      </c>
      <c r="F770" s="105" t="str">
        <f>IF(HLOOKUP($BT770,Prisudvikling!$CC$7:$KP$63,F$3)&gt;0,HLOOKUP($BT770,Prisudvikling!$CC$7:$KP$63,F$3),"")</f>
        <v/>
      </c>
      <c r="G770" s="105" t="str">
        <f>IF(HLOOKUP($BT770,Prisudvikling!$CC$7:$KP$63,G$3)&gt;0,HLOOKUP($BT770,Prisudvikling!$CC$7:$KP$63,G$3),"")</f>
        <v/>
      </c>
      <c r="H770" s="105" t="str">
        <f>IF(HLOOKUP($BT770,Prisudvikling!$CC$7:$KP$63,H$3)&gt;0,HLOOKUP($BT770,Prisudvikling!$CC$7:$KP$63,H$3),"")</f>
        <v/>
      </c>
      <c r="I770" s="105" t="str">
        <f>IF(HLOOKUP($BT770,Prisudvikling!$CC$7:$KP$63,I$3)&gt;0,HLOOKUP($BT770,Prisudvikling!$CC$7:$KP$63,I$3),"")</f>
        <v/>
      </c>
      <c r="J770" s="105" t="str">
        <f>IF(HLOOKUP($BT770,Prisudvikling!$CC$7:$KP$63,J$3)&gt;0,HLOOKUP($BT770,Prisudvikling!$CC$7:$KP$63,J$3),"")</f>
        <v/>
      </c>
      <c r="K770" s="105" t="str">
        <f>IF(HLOOKUP($BT770,Prisudvikling!$CC$7:$KP$63,K$3)&gt;0,HLOOKUP($BT770,Prisudvikling!$CC$7:$KP$63,K$3),"")</f>
        <v/>
      </c>
      <c r="L770" s="105" t="str">
        <f>IF(HLOOKUP($BT770,Prisudvikling!$CC$7:$KP$63,L$3)&gt;0,HLOOKUP($BT770,Prisudvikling!$CC$7:$KP$63,L$3),"")</f>
        <v/>
      </c>
      <c r="M770" s="105" t="str">
        <f>IF(HLOOKUP($BT770,Prisudvikling!$CC$7:$KP$63,M$3)&gt;0,HLOOKUP($BT770,Prisudvikling!$CC$7:$KP$63,M$3),"")</f>
        <v/>
      </c>
      <c r="N770" s="105" t="str">
        <f>IF(HLOOKUP($BT770,Prisudvikling!$CC$7:$KP$63,N$3)&gt;0,HLOOKUP($BT770,Prisudvikling!$CC$7:$KP$63,N$3),"")</f>
        <v/>
      </c>
      <c r="O770" s="105" t="str">
        <f>IF(HLOOKUP($BT770,Prisudvikling!$CC$7:$KP$63,O$3)&gt;0,HLOOKUP($BT770,Prisudvikling!$CC$7:$KP$63,O$3),"")</f>
        <v/>
      </c>
      <c r="P770" s="105" t="str">
        <f>IF(HLOOKUP($BT770,Prisudvikling!$CC$7:$KP$63,P$3)&gt;0,HLOOKUP($BT770,Prisudvikling!$CC$7:$KP$63,P$3),"")</f>
        <v/>
      </c>
      <c r="Q770" s="105" t="str">
        <f>IF(HLOOKUP($BT770,Prisudvikling!$CC$7:$KP$63,Q$3)&gt;0,HLOOKUP($BT770,Prisudvikling!$CC$7:$KP$63,Q$3),"")</f>
        <v/>
      </c>
      <c r="R770" s="105" t="str">
        <f>IF(HLOOKUP($BT770,Prisudvikling!$CC$7:$KP$63,R$3)&gt;0,HLOOKUP($BT770,Prisudvikling!$CC$7:$KP$63,R$3),"")</f>
        <v/>
      </c>
      <c r="S770" s="105" t="str">
        <f>IF(HLOOKUP($BT770,Prisudvikling!$CC$7:$KP$63,S$3)&gt;0,HLOOKUP($BT770,Prisudvikling!$CC$7:$KP$63,S$3),"")</f>
        <v/>
      </c>
      <c r="T770" s="105" t="str">
        <f>IF(HLOOKUP($BT770,Prisudvikling!$CC$7:$KP$63,T$3)&gt;0,HLOOKUP($BT770,Prisudvikling!$CC$7:$KP$63,T$3),"")</f>
        <v/>
      </c>
      <c r="U770" s="105" t="str">
        <f>IF(HLOOKUP($BT770,Prisudvikling!$CC$7:$KP$63,U$3)&gt;0,HLOOKUP($BT770,Prisudvikling!$CC$7:$KP$63,U$3),"")</f>
        <v/>
      </c>
      <c r="V770" s="105" t="str">
        <f>IF(HLOOKUP($BT770,Prisudvikling!$CC$7:$KP$63,V$3)&gt;0,HLOOKUP($BT770,Prisudvikling!$CC$7:$KP$63,V$3),"")</f>
        <v/>
      </c>
      <c r="W770" s="105" t="str">
        <f>IF(HLOOKUP($BT770,Prisudvikling!$CC$7:$KP$63,W$3)&gt;0,HLOOKUP($BT770,Prisudvikling!$CC$7:$KP$63,W$3),"")</f>
        <v/>
      </c>
      <c r="X770" s="32" t="str">
        <f>IF(HLOOKUP($BT770,Prisudvikling!$CC$7:$KP$63,X$3)&gt;0,HLOOKUP($BT770,Prisudvikling!$CC$7:$KP$63,X$3),"")</f>
        <v/>
      </c>
      <c r="Y770" s="32" t="str">
        <f>IF(HLOOKUP($BT770,Prisudvikling!$CC$7:$KP$63,Y$3)&gt;0,HLOOKUP($BT770,Prisudvikling!$CC$7:$KP$63,Y$3),"")</f>
        <v/>
      </c>
      <c r="Z770" s="32" t="str">
        <f>IF(HLOOKUP($BT770,Prisudvikling!$CC$7:$KP$63,Z$3)&gt;0,HLOOKUP($BT770,Prisudvikling!$CC$7:$KP$63,Z$3),"")</f>
        <v/>
      </c>
      <c r="AA770" s="32" t="str">
        <f>IF(HLOOKUP($BT770,Prisudvikling!$CC$7:$KP$63,AA$3)&gt;0,HLOOKUP($BT770,Prisudvikling!$CC$7:$KP$63,AA$3),"")</f>
        <v/>
      </c>
      <c r="AB770" s="32" t="str">
        <f>IF(HLOOKUP($BT770,Prisudvikling!$CC$7:$KP$63,AB$3)&gt;0,HLOOKUP($BT770,Prisudvikling!$CC$7:$KP$63,AB$3),"")</f>
        <v/>
      </c>
      <c r="AC770" s="32" t="str">
        <f>IF(HLOOKUP($BT770,Prisudvikling!$CC$7:$KP$63,AC$3)&gt;0,HLOOKUP($BT770,Prisudvikling!$CC$7:$KP$63,AC$3),"")</f>
        <v/>
      </c>
      <c r="AD770" s="32" t="str">
        <f>IF(HLOOKUP($BT770,Prisudvikling!$CC$7:$KP$63,AD$3)&gt;0,HLOOKUP($BT770,Prisudvikling!$CC$7:$KP$63,AD$3),"")</f>
        <v/>
      </c>
      <c r="AE770" s="32" t="str">
        <f>IF(HLOOKUP($BT770,Prisudvikling!$CC$7:$KP$63,AE$3)&gt;0,HLOOKUP($BT770,Prisudvikling!$CC$7:$KP$63,AE$3),"")</f>
        <v/>
      </c>
      <c r="AF770" s="32" t="str">
        <f>IF(HLOOKUP($BT770,Prisudvikling!$CC$7:$KP$63,AF$3)&gt;0,HLOOKUP($BT770,Prisudvikling!$CC$7:$KP$63,AF$3),"")</f>
        <v xml:space="preserve"> </v>
      </c>
      <c r="AG770" s="32" t="str">
        <f>IF(HLOOKUP($BT770,Prisudvikling!$CC$7:$KP$63,AG$3)&gt;0,HLOOKUP($BT770,Prisudvikling!$CC$7:$KP$63,AG$3),"")</f>
        <v xml:space="preserve"> </v>
      </c>
      <c r="AH770" s="32" t="str">
        <f>IF(HLOOKUP($BT770,Prisudvikling!$CC$7:$KP$63,AH$3)&gt;0,HLOOKUP($BT770,Prisudvikling!$CC$7:$KP$63,AH$3),"")</f>
        <v xml:space="preserve"> </v>
      </c>
      <c r="AI770" s="32" t="str">
        <f>IF(HLOOKUP($BT770,Prisudvikling!$CC$7:$KP$63,AI$3)&gt;0,HLOOKUP($BT770,Prisudvikling!$CC$7:$KP$63,AI$3),"")</f>
        <v xml:space="preserve"> </v>
      </c>
      <c r="AJ770" s="32" t="str">
        <f>IF(HLOOKUP($BT770,Prisudvikling!$CC$7:$KP$63,AJ$3)&gt;0,HLOOKUP($BT770,Prisudvikling!$CC$7:$KP$63,AJ$3),"")</f>
        <v xml:space="preserve"> </v>
      </c>
      <c r="AK770" s="32" t="str">
        <f>IF(HLOOKUP($BT770,Prisudvikling!$CC$7:$KP$63,AK$3)&gt;0,HLOOKUP($BT770,Prisudvikling!$CC$7:$KP$63,AK$3),"")</f>
        <v xml:space="preserve"> </v>
      </c>
      <c r="AL770" s="32" t="str">
        <f>IF(HLOOKUP($BT770,Prisudvikling!$CC$7:$KP$63,AL$3)&gt;0,HLOOKUP($BT770,Prisudvikling!$CC$7:$KP$63,AL$3),"")</f>
        <v/>
      </c>
      <c r="AM770" s="32" t="str">
        <f>IF(HLOOKUP($BT770,Prisudvikling!$CC$7:$KP$63,AM$3)&gt;0,HLOOKUP($BT770,Prisudvikling!$CC$7:$KP$63,AM$3),"")</f>
        <v/>
      </c>
      <c r="AN770" s="113" t="str">
        <f>IF(HLOOKUP($BT770,Prisudvikling!$CC$7:$KP$63,AN$3)&gt;0,HLOOKUP($BT770,Prisudvikling!$CC$7:$KP$63,AN$3),"")</f>
        <v/>
      </c>
      <c r="AO770" s="113" t="str">
        <f>IF(HLOOKUP($BT770,Prisudvikling!$CC$7:$KP$63,AO$3)&gt;0,HLOOKUP($BT770,Prisudvikling!$CC$7:$KP$63,AO$3),"")</f>
        <v xml:space="preserve"> </v>
      </c>
      <c r="AP770" s="113" t="str">
        <f>IF(HLOOKUP($BT770,Prisudvikling!$CC$7:$KP$63,AP$3)&gt;0,HLOOKUP($BT770,Prisudvikling!$CC$7:$KP$63,AP$3),"")</f>
        <v/>
      </c>
      <c r="AQ770" s="113" t="str">
        <f>IF(HLOOKUP($BT770,Prisudvikling!$CC$7:$KP$63,AQ$3)&gt;0,HLOOKUP($BT770,Prisudvikling!$CC$7:$KP$63,AQ$3),"")</f>
        <v/>
      </c>
      <c r="AR770" s="113" t="str">
        <f>IF(HLOOKUP($BT770,Prisudvikling!$CC$7:$KP$63,AR$3)&gt;0,HLOOKUP($BT770,Prisudvikling!$CC$7:$KP$63,AR$3),"")</f>
        <v xml:space="preserve"> </v>
      </c>
      <c r="AS770" s="113" t="str">
        <f>IF(HLOOKUP($BT770,Prisudvikling!$CC$7:$KP$63,AS$3)&gt;0,HLOOKUP($BT770,Prisudvikling!$CC$7:$KP$63,AS$3),"")</f>
        <v/>
      </c>
      <c r="AT770" s="113" t="str">
        <f>IF(HLOOKUP($BT770,Prisudvikling!$CC$7:$KP$63,AT$3)&gt;0,HLOOKUP($BT770,Prisudvikling!$CC$7:$KP$63,AT$3),"")</f>
        <v/>
      </c>
      <c r="AU770" s="113" t="str">
        <f>IF(HLOOKUP($BT770,Prisudvikling!$CC$7:$KP$63,AU$3)&gt;0,HLOOKUP($BT770,Prisudvikling!$CC$7:$KP$63,AU$3),"")</f>
        <v xml:space="preserve"> </v>
      </c>
      <c r="AV770" s="113" t="str">
        <f>IF(HLOOKUP($BT770,Prisudvikling!$CC$7:$KP$63,AV$3)&gt;0,HLOOKUP($BT770,Prisudvikling!$CC$7:$KP$63,AV$3),"")</f>
        <v/>
      </c>
      <c r="AW770" s="113" t="str">
        <f>IF(HLOOKUP($BT770,Prisudvikling!$CC$7:$KP$63,AW$3)&gt;0,HLOOKUP($BT770,Prisudvikling!$CC$7:$KP$63,AW$3),"")</f>
        <v/>
      </c>
      <c r="AX770" s="113" t="str">
        <f>IF(HLOOKUP($BT770,Prisudvikling!$CC$7:$KP$63,AX$3)&gt;0,HLOOKUP($BT770,Prisudvikling!$CC$7:$KP$63,AX$3),"")</f>
        <v xml:space="preserve"> </v>
      </c>
      <c r="BT770">
        <f t="shared" si="36"/>
        <v>447</v>
      </c>
    </row>
    <row r="771" spans="1:72" x14ac:dyDescent="0.2">
      <c r="A771" s="82">
        <f>IF(HLOOKUP($BT771,Prisudvikling!$CC$7:$KP$63,D$3)&gt;0,YEAR(C771),0)</f>
        <v>0</v>
      </c>
      <c r="B771" s="82">
        <f>IF(HLOOKUP($BT771,Prisudvikling!$CC$7:$KP$63,D$3)&gt;0,MONTH(C771),0)</f>
        <v>0</v>
      </c>
      <c r="C771" s="65" t="str">
        <f>IF(HLOOKUP($BT771,Prisudvikling!$CC$7:$KP$63,D$3)&gt;0,HLOOKUP($BT771,Prisudvikling!$CC$7:$KP$63,C$3),"")</f>
        <v/>
      </c>
      <c r="D771" s="105" t="str">
        <f>IF(HLOOKUP($BT771,Prisudvikling!$CC$7:$KP$63,D$3)&gt;0,HLOOKUP($BT771,Prisudvikling!$CC$7:$KP$63,D$3),"")</f>
        <v/>
      </c>
      <c r="E771" s="105" t="str">
        <f>IF(HLOOKUP($BT771,Prisudvikling!$CC$7:$KP$63,E$3)&gt;0,HLOOKUP($BT771,Prisudvikling!$CC$7:$KP$63,E$3),"")</f>
        <v/>
      </c>
      <c r="F771" s="105" t="str">
        <f>IF(HLOOKUP($BT771,Prisudvikling!$CC$7:$KP$63,F$3)&gt;0,HLOOKUP($BT771,Prisudvikling!$CC$7:$KP$63,F$3),"")</f>
        <v/>
      </c>
      <c r="G771" s="105" t="str">
        <f>IF(HLOOKUP($BT771,Prisudvikling!$CC$7:$KP$63,G$3)&gt;0,HLOOKUP($BT771,Prisudvikling!$CC$7:$KP$63,G$3),"")</f>
        <v/>
      </c>
      <c r="H771" s="105" t="str">
        <f>IF(HLOOKUP($BT771,Prisudvikling!$CC$7:$KP$63,H$3)&gt;0,HLOOKUP($BT771,Prisudvikling!$CC$7:$KP$63,H$3),"")</f>
        <v/>
      </c>
      <c r="I771" s="105" t="str">
        <f>IF(HLOOKUP($BT771,Prisudvikling!$CC$7:$KP$63,I$3)&gt;0,HLOOKUP($BT771,Prisudvikling!$CC$7:$KP$63,I$3),"")</f>
        <v/>
      </c>
      <c r="J771" s="105" t="str">
        <f>IF(HLOOKUP($BT771,Prisudvikling!$CC$7:$KP$63,J$3)&gt;0,HLOOKUP($BT771,Prisudvikling!$CC$7:$KP$63,J$3),"")</f>
        <v/>
      </c>
      <c r="K771" s="105" t="str">
        <f>IF(HLOOKUP($BT771,Prisudvikling!$CC$7:$KP$63,K$3)&gt;0,HLOOKUP($BT771,Prisudvikling!$CC$7:$KP$63,K$3),"")</f>
        <v/>
      </c>
      <c r="L771" s="105" t="str">
        <f>IF(HLOOKUP($BT771,Prisudvikling!$CC$7:$KP$63,L$3)&gt;0,HLOOKUP($BT771,Prisudvikling!$CC$7:$KP$63,L$3),"")</f>
        <v/>
      </c>
      <c r="M771" s="105" t="str">
        <f>IF(HLOOKUP($BT771,Prisudvikling!$CC$7:$KP$63,M$3)&gt;0,HLOOKUP($BT771,Prisudvikling!$CC$7:$KP$63,M$3),"")</f>
        <v/>
      </c>
      <c r="N771" s="105" t="str">
        <f>IF(HLOOKUP($BT771,Prisudvikling!$CC$7:$KP$63,N$3)&gt;0,HLOOKUP($BT771,Prisudvikling!$CC$7:$KP$63,N$3),"")</f>
        <v/>
      </c>
      <c r="O771" s="105" t="str">
        <f>IF(HLOOKUP($BT771,Prisudvikling!$CC$7:$KP$63,O$3)&gt;0,HLOOKUP($BT771,Prisudvikling!$CC$7:$KP$63,O$3),"")</f>
        <v/>
      </c>
      <c r="P771" s="105" t="str">
        <f>IF(HLOOKUP($BT771,Prisudvikling!$CC$7:$KP$63,P$3)&gt;0,HLOOKUP($BT771,Prisudvikling!$CC$7:$KP$63,P$3),"")</f>
        <v/>
      </c>
      <c r="Q771" s="105" t="str">
        <f>IF(HLOOKUP($BT771,Prisudvikling!$CC$7:$KP$63,Q$3)&gt;0,HLOOKUP($BT771,Prisudvikling!$CC$7:$KP$63,Q$3),"")</f>
        <v/>
      </c>
      <c r="R771" s="105" t="str">
        <f>IF(HLOOKUP($BT771,Prisudvikling!$CC$7:$KP$63,R$3)&gt;0,HLOOKUP($BT771,Prisudvikling!$CC$7:$KP$63,R$3),"")</f>
        <v/>
      </c>
      <c r="S771" s="105" t="str">
        <f>IF(HLOOKUP($BT771,Prisudvikling!$CC$7:$KP$63,S$3)&gt;0,HLOOKUP($BT771,Prisudvikling!$CC$7:$KP$63,S$3),"")</f>
        <v/>
      </c>
      <c r="T771" s="105" t="str">
        <f>IF(HLOOKUP($BT771,Prisudvikling!$CC$7:$KP$63,T$3)&gt;0,HLOOKUP($BT771,Prisudvikling!$CC$7:$KP$63,T$3),"")</f>
        <v/>
      </c>
      <c r="U771" s="105" t="str">
        <f>IF(HLOOKUP($BT771,Prisudvikling!$CC$7:$KP$63,U$3)&gt;0,HLOOKUP($BT771,Prisudvikling!$CC$7:$KP$63,U$3),"")</f>
        <v/>
      </c>
      <c r="V771" s="105" t="str">
        <f>IF(HLOOKUP($BT771,Prisudvikling!$CC$7:$KP$63,V$3)&gt;0,HLOOKUP($BT771,Prisudvikling!$CC$7:$KP$63,V$3),"")</f>
        <v/>
      </c>
      <c r="W771" s="105" t="str">
        <f>IF(HLOOKUP($BT771,Prisudvikling!$CC$7:$KP$63,W$3)&gt;0,HLOOKUP($BT771,Prisudvikling!$CC$7:$KP$63,W$3),"")</f>
        <v/>
      </c>
      <c r="X771" s="32" t="str">
        <f>IF(HLOOKUP($BT771,Prisudvikling!$CC$7:$KP$63,X$3)&gt;0,HLOOKUP($BT771,Prisudvikling!$CC$7:$KP$63,X$3),"")</f>
        <v/>
      </c>
      <c r="Y771" s="32" t="str">
        <f>IF(HLOOKUP($BT771,Prisudvikling!$CC$7:$KP$63,Y$3)&gt;0,HLOOKUP($BT771,Prisudvikling!$CC$7:$KP$63,Y$3),"")</f>
        <v/>
      </c>
      <c r="Z771" s="32" t="str">
        <f>IF(HLOOKUP($BT771,Prisudvikling!$CC$7:$KP$63,Z$3)&gt;0,HLOOKUP($BT771,Prisudvikling!$CC$7:$KP$63,Z$3),"")</f>
        <v/>
      </c>
      <c r="AA771" s="32" t="str">
        <f>IF(HLOOKUP($BT771,Prisudvikling!$CC$7:$KP$63,AA$3)&gt;0,HLOOKUP($BT771,Prisudvikling!$CC$7:$KP$63,AA$3),"")</f>
        <v/>
      </c>
      <c r="AB771" s="32" t="str">
        <f>IF(HLOOKUP($BT771,Prisudvikling!$CC$7:$KP$63,AB$3)&gt;0,HLOOKUP($BT771,Prisudvikling!$CC$7:$KP$63,AB$3),"")</f>
        <v/>
      </c>
      <c r="AC771" s="32" t="str">
        <f>IF(HLOOKUP($BT771,Prisudvikling!$CC$7:$KP$63,AC$3)&gt;0,HLOOKUP($BT771,Prisudvikling!$CC$7:$KP$63,AC$3),"")</f>
        <v/>
      </c>
      <c r="AD771" s="32" t="str">
        <f>IF(HLOOKUP($BT771,Prisudvikling!$CC$7:$KP$63,AD$3)&gt;0,HLOOKUP($BT771,Prisudvikling!$CC$7:$KP$63,AD$3),"")</f>
        <v/>
      </c>
      <c r="AE771" s="32" t="str">
        <f>IF(HLOOKUP($BT771,Prisudvikling!$CC$7:$KP$63,AE$3)&gt;0,HLOOKUP($BT771,Prisudvikling!$CC$7:$KP$63,AE$3),"")</f>
        <v/>
      </c>
      <c r="AF771" s="32" t="str">
        <f>IF(HLOOKUP($BT771,Prisudvikling!$CC$7:$KP$63,AF$3)&gt;0,HLOOKUP($BT771,Prisudvikling!$CC$7:$KP$63,AF$3),"")</f>
        <v xml:space="preserve"> </v>
      </c>
      <c r="AG771" s="32" t="str">
        <f>IF(HLOOKUP($BT771,Prisudvikling!$CC$7:$KP$63,AG$3)&gt;0,HLOOKUP($BT771,Prisudvikling!$CC$7:$KP$63,AG$3),"")</f>
        <v xml:space="preserve"> </v>
      </c>
      <c r="AH771" s="32" t="str">
        <f>IF(HLOOKUP($BT771,Prisudvikling!$CC$7:$KP$63,AH$3)&gt;0,HLOOKUP($BT771,Prisudvikling!$CC$7:$KP$63,AH$3),"")</f>
        <v xml:space="preserve"> </v>
      </c>
      <c r="AI771" s="32" t="str">
        <f>IF(HLOOKUP($BT771,Prisudvikling!$CC$7:$KP$63,AI$3)&gt;0,HLOOKUP($BT771,Prisudvikling!$CC$7:$KP$63,AI$3),"")</f>
        <v xml:space="preserve"> </v>
      </c>
      <c r="AJ771" s="32" t="str">
        <f>IF(HLOOKUP($BT771,Prisudvikling!$CC$7:$KP$63,AJ$3)&gt;0,HLOOKUP($BT771,Prisudvikling!$CC$7:$KP$63,AJ$3),"")</f>
        <v xml:space="preserve"> </v>
      </c>
      <c r="AK771" s="32" t="str">
        <f>IF(HLOOKUP($BT771,Prisudvikling!$CC$7:$KP$63,AK$3)&gt;0,HLOOKUP($BT771,Prisudvikling!$CC$7:$KP$63,AK$3),"")</f>
        <v xml:space="preserve"> </v>
      </c>
      <c r="AL771" s="32" t="str">
        <f>IF(HLOOKUP($BT771,Prisudvikling!$CC$7:$KP$63,AL$3)&gt;0,HLOOKUP($BT771,Prisudvikling!$CC$7:$KP$63,AL$3),"")</f>
        <v/>
      </c>
      <c r="AM771" s="32" t="str">
        <f>IF(HLOOKUP($BT771,Prisudvikling!$CC$7:$KP$63,AM$3)&gt;0,HLOOKUP($BT771,Prisudvikling!$CC$7:$KP$63,AM$3),"")</f>
        <v/>
      </c>
      <c r="AN771" s="113" t="str">
        <f>IF(HLOOKUP($BT771,Prisudvikling!$CC$7:$KP$63,AN$3)&gt;0,HLOOKUP($BT771,Prisudvikling!$CC$7:$KP$63,AN$3),"")</f>
        <v/>
      </c>
      <c r="AO771" s="113" t="str">
        <f>IF(HLOOKUP($BT771,Prisudvikling!$CC$7:$KP$63,AO$3)&gt;0,HLOOKUP($BT771,Prisudvikling!$CC$7:$KP$63,AO$3),"")</f>
        <v xml:space="preserve"> </v>
      </c>
      <c r="AP771" s="113" t="str">
        <f>IF(HLOOKUP($BT771,Prisudvikling!$CC$7:$KP$63,AP$3)&gt;0,HLOOKUP($BT771,Prisudvikling!$CC$7:$KP$63,AP$3),"")</f>
        <v/>
      </c>
      <c r="AQ771" s="113" t="str">
        <f>IF(HLOOKUP($BT771,Prisudvikling!$CC$7:$KP$63,AQ$3)&gt;0,HLOOKUP($BT771,Prisudvikling!$CC$7:$KP$63,AQ$3),"")</f>
        <v/>
      </c>
      <c r="AR771" s="113" t="str">
        <f>IF(HLOOKUP($BT771,Prisudvikling!$CC$7:$KP$63,AR$3)&gt;0,HLOOKUP($BT771,Prisudvikling!$CC$7:$KP$63,AR$3),"")</f>
        <v xml:space="preserve"> </v>
      </c>
      <c r="AS771" s="113" t="str">
        <f>IF(HLOOKUP($BT771,Prisudvikling!$CC$7:$KP$63,AS$3)&gt;0,HLOOKUP($BT771,Prisudvikling!$CC$7:$KP$63,AS$3),"")</f>
        <v/>
      </c>
      <c r="AT771" s="113" t="str">
        <f>IF(HLOOKUP($BT771,Prisudvikling!$CC$7:$KP$63,AT$3)&gt;0,HLOOKUP($BT771,Prisudvikling!$CC$7:$KP$63,AT$3),"")</f>
        <v/>
      </c>
      <c r="AU771" s="113" t="str">
        <f>IF(HLOOKUP($BT771,Prisudvikling!$CC$7:$KP$63,AU$3)&gt;0,HLOOKUP($BT771,Prisudvikling!$CC$7:$KP$63,AU$3),"")</f>
        <v xml:space="preserve"> </v>
      </c>
      <c r="AV771" s="113" t="str">
        <f>IF(HLOOKUP($BT771,Prisudvikling!$CC$7:$KP$63,AV$3)&gt;0,HLOOKUP($BT771,Prisudvikling!$CC$7:$KP$63,AV$3),"")</f>
        <v/>
      </c>
      <c r="AW771" s="113" t="str">
        <f>IF(HLOOKUP($BT771,Prisudvikling!$CC$7:$KP$63,AW$3)&gt;0,HLOOKUP($BT771,Prisudvikling!$CC$7:$KP$63,AW$3),"")</f>
        <v/>
      </c>
      <c r="AX771" s="113" t="str">
        <f>IF(HLOOKUP($BT771,Prisudvikling!$CC$7:$KP$63,AX$3)&gt;0,HLOOKUP($BT771,Prisudvikling!$CC$7:$KP$63,AX$3),"")</f>
        <v xml:space="preserve"> </v>
      </c>
      <c r="BT771">
        <f t="shared" si="36"/>
        <v>448</v>
      </c>
    </row>
    <row r="772" spans="1:72" x14ac:dyDescent="0.2">
      <c r="A772" s="82">
        <f>IF(HLOOKUP($BT772,Prisudvikling!$CC$7:$KP$63,D$3)&gt;0,YEAR(C772),0)</f>
        <v>0</v>
      </c>
      <c r="B772" s="82">
        <f>IF(HLOOKUP($BT772,Prisudvikling!$CC$7:$KP$63,D$3)&gt;0,MONTH(C772),0)</f>
        <v>0</v>
      </c>
      <c r="C772" s="65" t="str">
        <f>IF(HLOOKUP($BT772,Prisudvikling!$CC$7:$KP$63,D$3)&gt;0,HLOOKUP($BT772,Prisudvikling!$CC$7:$KP$63,C$3),"")</f>
        <v/>
      </c>
      <c r="D772" s="105" t="str">
        <f>IF(HLOOKUP($BT772,Prisudvikling!$CC$7:$KP$63,D$3)&gt;0,HLOOKUP($BT772,Prisudvikling!$CC$7:$KP$63,D$3),"")</f>
        <v/>
      </c>
      <c r="E772" s="105" t="str">
        <f>IF(HLOOKUP($BT772,Prisudvikling!$CC$7:$KP$63,E$3)&gt;0,HLOOKUP($BT772,Prisudvikling!$CC$7:$KP$63,E$3),"")</f>
        <v/>
      </c>
      <c r="F772" s="105" t="str">
        <f>IF(HLOOKUP($BT772,Prisudvikling!$CC$7:$KP$63,F$3)&gt;0,HLOOKUP($BT772,Prisudvikling!$CC$7:$KP$63,F$3),"")</f>
        <v/>
      </c>
      <c r="G772" s="105" t="str">
        <f>IF(HLOOKUP($BT772,Prisudvikling!$CC$7:$KP$63,G$3)&gt;0,HLOOKUP($BT772,Prisudvikling!$CC$7:$KP$63,G$3),"")</f>
        <v/>
      </c>
      <c r="H772" s="105" t="str">
        <f>IF(HLOOKUP($BT772,Prisudvikling!$CC$7:$KP$63,H$3)&gt;0,HLOOKUP($BT772,Prisudvikling!$CC$7:$KP$63,H$3),"")</f>
        <v/>
      </c>
      <c r="I772" s="105" t="str">
        <f>IF(HLOOKUP($BT772,Prisudvikling!$CC$7:$KP$63,I$3)&gt;0,HLOOKUP($BT772,Prisudvikling!$CC$7:$KP$63,I$3),"")</f>
        <v/>
      </c>
      <c r="J772" s="105" t="str">
        <f>IF(HLOOKUP($BT772,Prisudvikling!$CC$7:$KP$63,J$3)&gt;0,HLOOKUP($BT772,Prisudvikling!$CC$7:$KP$63,J$3),"")</f>
        <v/>
      </c>
      <c r="K772" s="105" t="str">
        <f>IF(HLOOKUP($BT772,Prisudvikling!$CC$7:$KP$63,K$3)&gt;0,HLOOKUP($BT772,Prisudvikling!$CC$7:$KP$63,K$3),"")</f>
        <v/>
      </c>
      <c r="L772" s="105" t="str">
        <f>IF(HLOOKUP($BT772,Prisudvikling!$CC$7:$KP$63,L$3)&gt;0,HLOOKUP($BT772,Prisudvikling!$CC$7:$KP$63,L$3),"")</f>
        <v/>
      </c>
      <c r="M772" s="105" t="str">
        <f>IF(HLOOKUP($BT772,Prisudvikling!$CC$7:$KP$63,M$3)&gt;0,HLOOKUP($BT772,Prisudvikling!$CC$7:$KP$63,M$3),"")</f>
        <v/>
      </c>
      <c r="N772" s="105" t="str">
        <f>IF(HLOOKUP($BT772,Prisudvikling!$CC$7:$KP$63,N$3)&gt;0,HLOOKUP($BT772,Prisudvikling!$CC$7:$KP$63,N$3),"")</f>
        <v/>
      </c>
      <c r="O772" s="105" t="str">
        <f>IF(HLOOKUP($BT772,Prisudvikling!$CC$7:$KP$63,O$3)&gt;0,HLOOKUP($BT772,Prisudvikling!$CC$7:$KP$63,O$3),"")</f>
        <v/>
      </c>
      <c r="P772" s="105" t="str">
        <f>IF(HLOOKUP($BT772,Prisudvikling!$CC$7:$KP$63,P$3)&gt;0,HLOOKUP($BT772,Prisudvikling!$CC$7:$KP$63,P$3),"")</f>
        <v/>
      </c>
      <c r="Q772" s="105" t="str">
        <f>IF(HLOOKUP($BT772,Prisudvikling!$CC$7:$KP$63,Q$3)&gt;0,HLOOKUP($BT772,Prisudvikling!$CC$7:$KP$63,Q$3),"")</f>
        <v/>
      </c>
      <c r="R772" s="105" t="str">
        <f>IF(HLOOKUP($BT772,Prisudvikling!$CC$7:$KP$63,R$3)&gt;0,HLOOKUP($BT772,Prisudvikling!$CC$7:$KP$63,R$3),"")</f>
        <v/>
      </c>
      <c r="S772" s="105" t="str">
        <f>IF(HLOOKUP($BT772,Prisudvikling!$CC$7:$KP$63,S$3)&gt;0,HLOOKUP($BT772,Prisudvikling!$CC$7:$KP$63,S$3),"")</f>
        <v/>
      </c>
      <c r="T772" s="105" t="str">
        <f>IF(HLOOKUP($BT772,Prisudvikling!$CC$7:$KP$63,T$3)&gt;0,HLOOKUP($BT772,Prisudvikling!$CC$7:$KP$63,T$3),"")</f>
        <v/>
      </c>
      <c r="U772" s="105" t="str">
        <f>IF(HLOOKUP($BT772,Prisudvikling!$CC$7:$KP$63,U$3)&gt;0,HLOOKUP($BT772,Prisudvikling!$CC$7:$KP$63,U$3),"")</f>
        <v/>
      </c>
      <c r="V772" s="105" t="str">
        <f>IF(HLOOKUP($BT772,Prisudvikling!$CC$7:$KP$63,V$3)&gt;0,HLOOKUP($BT772,Prisudvikling!$CC$7:$KP$63,V$3),"")</f>
        <v/>
      </c>
      <c r="W772" s="105" t="str">
        <f>IF(HLOOKUP($BT772,Prisudvikling!$CC$7:$KP$63,W$3)&gt;0,HLOOKUP($BT772,Prisudvikling!$CC$7:$KP$63,W$3),"")</f>
        <v/>
      </c>
      <c r="X772" s="32" t="str">
        <f>IF(HLOOKUP($BT772,Prisudvikling!$CC$7:$KP$63,X$3)&gt;0,HLOOKUP($BT772,Prisudvikling!$CC$7:$KP$63,X$3),"")</f>
        <v/>
      </c>
      <c r="Y772" s="32" t="str">
        <f>IF(HLOOKUP($BT772,Prisudvikling!$CC$7:$KP$63,Y$3)&gt;0,HLOOKUP($BT772,Prisudvikling!$CC$7:$KP$63,Y$3),"")</f>
        <v/>
      </c>
      <c r="Z772" s="32" t="str">
        <f>IF(HLOOKUP($BT772,Prisudvikling!$CC$7:$KP$63,Z$3)&gt;0,HLOOKUP($BT772,Prisudvikling!$CC$7:$KP$63,Z$3),"")</f>
        <v/>
      </c>
      <c r="AA772" s="32" t="str">
        <f>IF(HLOOKUP($BT772,Prisudvikling!$CC$7:$KP$63,AA$3)&gt;0,HLOOKUP($BT772,Prisudvikling!$CC$7:$KP$63,AA$3),"")</f>
        <v/>
      </c>
      <c r="AB772" s="32" t="str">
        <f>IF(HLOOKUP($BT772,Prisudvikling!$CC$7:$KP$63,AB$3)&gt;0,HLOOKUP($BT772,Prisudvikling!$CC$7:$KP$63,AB$3),"")</f>
        <v/>
      </c>
      <c r="AC772" s="32" t="str">
        <f>IF(HLOOKUP($BT772,Prisudvikling!$CC$7:$KP$63,AC$3)&gt;0,HLOOKUP($BT772,Prisudvikling!$CC$7:$KP$63,AC$3),"")</f>
        <v/>
      </c>
      <c r="AD772" s="32" t="str">
        <f>IF(HLOOKUP($BT772,Prisudvikling!$CC$7:$KP$63,AD$3)&gt;0,HLOOKUP($BT772,Prisudvikling!$CC$7:$KP$63,AD$3),"")</f>
        <v/>
      </c>
      <c r="AE772" s="32" t="str">
        <f>IF(HLOOKUP($BT772,Prisudvikling!$CC$7:$KP$63,AE$3)&gt;0,HLOOKUP($BT772,Prisudvikling!$CC$7:$KP$63,AE$3),"")</f>
        <v/>
      </c>
      <c r="AF772" s="32" t="str">
        <f>IF(HLOOKUP($BT772,Prisudvikling!$CC$7:$KP$63,AF$3)&gt;0,HLOOKUP($BT772,Prisudvikling!$CC$7:$KP$63,AF$3),"")</f>
        <v xml:space="preserve"> </v>
      </c>
      <c r="AG772" s="32" t="str">
        <f>IF(HLOOKUP($BT772,Prisudvikling!$CC$7:$KP$63,AG$3)&gt;0,HLOOKUP($BT772,Prisudvikling!$CC$7:$KP$63,AG$3),"")</f>
        <v xml:space="preserve"> </v>
      </c>
      <c r="AH772" s="32" t="str">
        <f>IF(HLOOKUP($BT772,Prisudvikling!$CC$7:$KP$63,AH$3)&gt;0,HLOOKUP($BT772,Prisudvikling!$CC$7:$KP$63,AH$3),"")</f>
        <v xml:space="preserve"> </v>
      </c>
      <c r="AI772" s="32" t="str">
        <f>IF(HLOOKUP($BT772,Prisudvikling!$CC$7:$KP$63,AI$3)&gt;0,HLOOKUP($BT772,Prisudvikling!$CC$7:$KP$63,AI$3),"")</f>
        <v xml:space="preserve"> </v>
      </c>
      <c r="AJ772" s="32" t="str">
        <f>IF(HLOOKUP($BT772,Prisudvikling!$CC$7:$KP$63,AJ$3)&gt;0,HLOOKUP($BT772,Prisudvikling!$CC$7:$KP$63,AJ$3),"")</f>
        <v xml:space="preserve"> </v>
      </c>
      <c r="AK772" s="32" t="str">
        <f>IF(HLOOKUP($BT772,Prisudvikling!$CC$7:$KP$63,AK$3)&gt;0,HLOOKUP($BT772,Prisudvikling!$CC$7:$KP$63,AK$3),"")</f>
        <v xml:space="preserve"> </v>
      </c>
      <c r="AL772" s="32" t="str">
        <f>IF(HLOOKUP($BT772,Prisudvikling!$CC$7:$KP$63,AL$3)&gt;0,HLOOKUP($BT772,Prisudvikling!$CC$7:$KP$63,AL$3),"")</f>
        <v/>
      </c>
      <c r="AM772" s="32" t="str">
        <f>IF(HLOOKUP($BT772,Prisudvikling!$CC$7:$KP$63,AM$3)&gt;0,HLOOKUP($BT772,Prisudvikling!$CC$7:$KP$63,AM$3),"")</f>
        <v/>
      </c>
      <c r="AN772" s="113" t="str">
        <f>IF(HLOOKUP($BT772,Prisudvikling!$CC$7:$KP$63,AN$3)&gt;0,HLOOKUP($BT772,Prisudvikling!$CC$7:$KP$63,AN$3),"")</f>
        <v/>
      </c>
      <c r="AO772" s="113" t="str">
        <f>IF(HLOOKUP($BT772,Prisudvikling!$CC$7:$KP$63,AO$3)&gt;0,HLOOKUP($BT772,Prisudvikling!$CC$7:$KP$63,AO$3),"")</f>
        <v xml:space="preserve"> </v>
      </c>
      <c r="AP772" s="113" t="str">
        <f>IF(HLOOKUP($BT772,Prisudvikling!$CC$7:$KP$63,AP$3)&gt;0,HLOOKUP($BT772,Prisudvikling!$CC$7:$KP$63,AP$3),"")</f>
        <v/>
      </c>
      <c r="AQ772" s="113" t="str">
        <f>IF(HLOOKUP($BT772,Prisudvikling!$CC$7:$KP$63,AQ$3)&gt;0,HLOOKUP($BT772,Prisudvikling!$CC$7:$KP$63,AQ$3),"")</f>
        <v/>
      </c>
      <c r="AR772" s="113" t="str">
        <f>IF(HLOOKUP($BT772,Prisudvikling!$CC$7:$KP$63,AR$3)&gt;0,HLOOKUP($BT772,Prisudvikling!$CC$7:$KP$63,AR$3),"")</f>
        <v xml:space="preserve"> </v>
      </c>
      <c r="AS772" s="113" t="str">
        <f>IF(HLOOKUP($BT772,Prisudvikling!$CC$7:$KP$63,AS$3)&gt;0,HLOOKUP($BT772,Prisudvikling!$CC$7:$KP$63,AS$3),"")</f>
        <v/>
      </c>
      <c r="AT772" s="113" t="str">
        <f>IF(HLOOKUP($BT772,Prisudvikling!$CC$7:$KP$63,AT$3)&gt;0,HLOOKUP($BT772,Prisudvikling!$CC$7:$KP$63,AT$3),"")</f>
        <v/>
      </c>
      <c r="AU772" s="113" t="str">
        <f>IF(HLOOKUP($BT772,Prisudvikling!$CC$7:$KP$63,AU$3)&gt;0,HLOOKUP($BT772,Prisudvikling!$CC$7:$KP$63,AU$3),"")</f>
        <v xml:space="preserve"> </v>
      </c>
      <c r="AV772" s="113" t="str">
        <f>IF(HLOOKUP($BT772,Prisudvikling!$CC$7:$KP$63,AV$3)&gt;0,HLOOKUP($BT772,Prisudvikling!$CC$7:$KP$63,AV$3),"")</f>
        <v/>
      </c>
      <c r="AW772" s="113" t="str">
        <f>IF(HLOOKUP($BT772,Prisudvikling!$CC$7:$KP$63,AW$3)&gt;0,HLOOKUP($BT772,Prisudvikling!$CC$7:$KP$63,AW$3),"")</f>
        <v/>
      </c>
      <c r="AX772" s="113" t="str">
        <f>IF(HLOOKUP($BT772,Prisudvikling!$CC$7:$KP$63,AX$3)&gt;0,HLOOKUP($BT772,Prisudvikling!$CC$7:$KP$63,AX$3),"")</f>
        <v xml:space="preserve"> </v>
      </c>
      <c r="BT772">
        <f t="shared" si="36"/>
        <v>449</v>
      </c>
    </row>
    <row r="773" spans="1:72" x14ac:dyDescent="0.2">
      <c r="A773" s="82">
        <f>IF(HLOOKUP($BT773,Prisudvikling!$CC$7:$KP$63,D$3)&gt;0,YEAR(C773),0)</f>
        <v>0</v>
      </c>
      <c r="B773" s="82">
        <f>IF(HLOOKUP($BT773,Prisudvikling!$CC$7:$KP$63,D$3)&gt;0,MONTH(C773),0)</f>
        <v>0</v>
      </c>
      <c r="C773" s="65" t="str">
        <f>IF(HLOOKUP($BT773,Prisudvikling!$CC$7:$KP$63,D$3)&gt;0,HLOOKUP($BT773,Prisudvikling!$CC$7:$KP$63,C$3),"")</f>
        <v/>
      </c>
      <c r="D773" s="105" t="str">
        <f>IF(HLOOKUP($BT773,Prisudvikling!$CC$7:$KP$63,D$3)&gt;0,HLOOKUP($BT773,Prisudvikling!$CC$7:$KP$63,D$3),"")</f>
        <v/>
      </c>
      <c r="E773" s="105" t="str">
        <f>IF(HLOOKUP($BT773,Prisudvikling!$CC$7:$KP$63,E$3)&gt;0,HLOOKUP($BT773,Prisudvikling!$CC$7:$KP$63,E$3),"")</f>
        <v/>
      </c>
      <c r="F773" s="105" t="str">
        <f>IF(HLOOKUP($BT773,Prisudvikling!$CC$7:$KP$63,F$3)&gt;0,HLOOKUP($BT773,Prisudvikling!$CC$7:$KP$63,F$3),"")</f>
        <v/>
      </c>
      <c r="G773" s="105" t="str">
        <f>IF(HLOOKUP($BT773,Prisudvikling!$CC$7:$KP$63,G$3)&gt;0,HLOOKUP($BT773,Prisudvikling!$CC$7:$KP$63,G$3),"")</f>
        <v/>
      </c>
      <c r="H773" s="105" t="str">
        <f>IF(HLOOKUP($BT773,Prisudvikling!$CC$7:$KP$63,H$3)&gt;0,HLOOKUP($BT773,Prisudvikling!$CC$7:$KP$63,H$3),"")</f>
        <v/>
      </c>
      <c r="I773" s="105" t="str">
        <f>IF(HLOOKUP($BT773,Prisudvikling!$CC$7:$KP$63,I$3)&gt;0,HLOOKUP($BT773,Prisudvikling!$CC$7:$KP$63,I$3),"")</f>
        <v/>
      </c>
      <c r="J773" s="105" t="str">
        <f>IF(HLOOKUP($BT773,Prisudvikling!$CC$7:$KP$63,J$3)&gt;0,HLOOKUP($BT773,Prisudvikling!$CC$7:$KP$63,J$3),"")</f>
        <v/>
      </c>
      <c r="K773" s="105" t="str">
        <f>IF(HLOOKUP($BT773,Prisudvikling!$CC$7:$KP$63,K$3)&gt;0,HLOOKUP($BT773,Prisudvikling!$CC$7:$KP$63,K$3),"")</f>
        <v/>
      </c>
      <c r="L773" s="105" t="str">
        <f>IF(HLOOKUP($BT773,Prisudvikling!$CC$7:$KP$63,L$3)&gt;0,HLOOKUP($BT773,Prisudvikling!$CC$7:$KP$63,L$3),"")</f>
        <v/>
      </c>
      <c r="M773" s="105" t="str">
        <f>IF(HLOOKUP($BT773,Prisudvikling!$CC$7:$KP$63,M$3)&gt;0,HLOOKUP($BT773,Prisudvikling!$CC$7:$KP$63,M$3),"")</f>
        <v/>
      </c>
      <c r="N773" s="105" t="str">
        <f>IF(HLOOKUP($BT773,Prisudvikling!$CC$7:$KP$63,N$3)&gt;0,HLOOKUP($BT773,Prisudvikling!$CC$7:$KP$63,N$3),"")</f>
        <v/>
      </c>
      <c r="O773" s="105" t="str">
        <f>IF(HLOOKUP($BT773,Prisudvikling!$CC$7:$KP$63,O$3)&gt;0,HLOOKUP($BT773,Prisudvikling!$CC$7:$KP$63,O$3),"")</f>
        <v/>
      </c>
      <c r="P773" s="105" t="str">
        <f>IF(HLOOKUP($BT773,Prisudvikling!$CC$7:$KP$63,P$3)&gt;0,HLOOKUP($BT773,Prisudvikling!$CC$7:$KP$63,P$3),"")</f>
        <v/>
      </c>
      <c r="Q773" s="105" t="str">
        <f>IF(HLOOKUP($BT773,Prisudvikling!$CC$7:$KP$63,Q$3)&gt;0,HLOOKUP($BT773,Prisudvikling!$CC$7:$KP$63,Q$3),"")</f>
        <v/>
      </c>
      <c r="R773" s="105" t="str">
        <f>IF(HLOOKUP($BT773,Prisudvikling!$CC$7:$KP$63,R$3)&gt;0,HLOOKUP($BT773,Prisudvikling!$CC$7:$KP$63,R$3),"")</f>
        <v/>
      </c>
      <c r="S773" s="105" t="str">
        <f>IF(HLOOKUP($BT773,Prisudvikling!$CC$7:$KP$63,S$3)&gt;0,HLOOKUP($BT773,Prisudvikling!$CC$7:$KP$63,S$3),"")</f>
        <v/>
      </c>
      <c r="T773" s="105" t="str">
        <f>IF(HLOOKUP($BT773,Prisudvikling!$CC$7:$KP$63,T$3)&gt;0,HLOOKUP($BT773,Prisudvikling!$CC$7:$KP$63,T$3),"")</f>
        <v/>
      </c>
      <c r="U773" s="105" t="str">
        <f>IF(HLOOKUP($BT773,Prisudvikling!$CC$7:$KP$63,U$3)&gt;0,HLOOKUP($BT773,Prisudvikling!$CC$7:$KP$63,U$3),"")</f>
        <v/>
      </c>
      <c r="V773" s="105" t="str">
        <f>IF(HLOOKUP($BT773,Prisudvikling!$CC$7:$KP$63,V$3)&gt;0,HLOOKUP($BT773,Prisudvikling!$CC$7:$KP$63,V$3),"")</f>
        <v/>
      </c>
      <c r="W773" s="105" t="str">
        <f>IF(HLOOKUP($BT773,Prisudvikling!$CC$7:$KP$63,W$3)&gt;0,HLOOKUP($BT773,Prisudvikling!$CC$7:$KP$63,W$3),"")</f>
        <v/>
      </c>
      <c r="X773" s="32" t="str">
        <f>IF(HLOOKUP($BT773,Prisudvikling!$CC$7:$KP$63,X$3)&gt;0,HLOOKUP($BT773,Prisudvikling!$CC$7:$KP$63,X$3),"")</f>
        <v/>
      </c>
      <c r="Y773" s="32" t="str">
        <f>IF(HLOOKUP($BT773,Prisudvikling!$CC$7:$KP$63,Y$3)&gt;0,HLOOKUP($BT773,Prisudvikling!$CC$7:$KP$63,Y$3),"")</f>
        <v/>
      </c>
      <c r="Z773" s="32" t="str">
        <f>IF(HLOOKUP($BT773,Prisudvikling!$CC$7:$KP$63,Z$3)&gt;0,HLOOKUP($BT773,Prisudvikling!$CC$7:$KP$63,Z$3),"")</f>
        <v/>
      </c>
      <c r="AA773" s="32" t="str">
        <f>IF(HLOOKUP($BT773,Prisudvikling!$CC$7:$KP$63,AA$3)&gt;0,HLOOKUP($BT773,Prisudvikling!$CC$7:$KP$63,AA$3),"")</f>
        <v/>
      </c>
      <c r="AB773" s="32" t="str">
        <f>IF(HLOOKUP($BT773,Prisudvikling!$CC$7:$KP$63,AB$3)&gt;0,HLOOKUP($BT773,Prisudvikling!$CC$7:$KP$63,AB$3),"")</f>
        <v/>
      </c>
      <c r="AC773" s="32" t="str">
        <f>IF(HLOOKUP($BT773,Prisudvikling!$CC$7:$KP$63,AC$3)&gt;0,HLOOKUP($BT773,Prisudvikling!$CC$7:$KP$63,AC$3),"")</f>
        <v/>
      </c>
      <c r="AD773" s="32" t="str">
        <f>IF(HLOOKUP($BT773,Prisudvikling!$CC$7:$KP$63,AD$3)&gt;0,HLOOKUP($BT773,Prisudvikling!$CC$7:$KP$63,AD$3),"")</f>
        <v/>
      </c>
      <c r="AE773" s="32" t="str">
        <f>IF(HLOOKUP($BT773,Prisudvikling!$CC$7:$KP$63,AE$3)&gt;0,HLOOKUP($BT773,Prisudvikling!$CC$7:$KP$63,AE$3),"")</f>
        <v/>
      </c>
      <c r="AF773" s="32" t="str">
        <f>IF(HLOOKUP($BT773,Prisudvikling!$CC$7:$KP$63,AF$3)&gt;0,HLOOKUP($BT773,Prisudvikling!$CC$7:$KP$63,AF$3),"")</f>
        <v xml:space="preserve"> </v>
      </c>
      <c r="AG773" s="32" t="str">
        <f>IF(HLOOKUP($BT773,Prisudvikling!$CC$7:$KP$63,AG$3)&gt;0,HLOOKUP($BT773,Prisudvikling!$CC$7:$KP$63,AG$3),"")</f>
        <v xml:space="preserve"> </v>
      </c>
      <c r="AH773" s="32" t="str">
        <f>IF(HLOOKUP($BT773,Prisudvikling!$CC$7:$KP$63,AH$3)&gt;0,HLOOKUP($BT773,Prisudvikling!$CC$7:$KP$63,AH$3),"")</f>
        <v xml:space="preserve"> </v>
      </c>
      <c r="AI773" s="32" t="str">
        <f>IF(HLOOKUP($BT773,Prisudvikling!$CC$7:$KP$63,AI$3)&gt;0,HLOOKUP($BT773,Prisudvikling!$CC$7:$KP$63,AI$3),"")</f>
        <v xml:space="preserve"> </v>
      </c>
      <c r="AJ773" s="32" t="str">
        <f>IF(HLOOKUP($BT773,Prisudvikling!$CC$7:$KP$63,AJ$3)&gt;0,HLOOKUP($BT773,Prisudvikling!$CC$7:$KP$63,AJ$3),"")</f>
        <v xml:space="preserve"> </v>
      </c>
      <c r="AK773" s="32" t="str">
        <f>IF(HLOOKUP($BT773,Prisudvikling!$CC$7:$KP$63,AK$3)&gt;0,HLOOKUP($BT773,Prisudvikling!$CC$7:$KP$63,AK$3),"")</f>
        <v xml:space="preserve"> </v>
      </c>
      <c r="AL773" s="32" t="str">
        <f>IF(HLOOKUP($BT773,Prisudvikling!$CC$7:$KP$63,AL$3)&gt;0,HLOOKUP($BT773,Prisudvikling!$CC$7:$KP$63,AL$3),"")</f>
        <v/>
      </c>
      <c r="AM773" s="32" t="str">
        <f>IF(HLOOKUP($BT773,Prisudvikling!$CC$7:$KP$63,AM$3)&gt;0,HLOOKUP($BT773,Prisudvikling!$CC$7:$KP$63,AM$3),"")</f>
        <v/>
      </c>
      <c r="AN773" s="113" t="str">
        <f>IF(HLOOKUP($BT773,Prisudvikling!$CC$7:$KP$63,AN$3)&gt;0,HLOOKUP($BT773,Prisudvikling!$CC$7:$KP$63,AN$3),"")</f>
        <v/>
      </c>
      <c r="AO773" s="113" t="str">
        <f>IF(HLOOKUP($BT773,Prisudvikling!$CC$7:$KP$63,AO$3)&gt;0,HLOOKUP($BT773,Prisudvikling!$CC$7:$KP$63,AO$3),"")</f>
        <v xml:space="preserve"> </v>
      </c>
      <c r="AP773" s="113" t="str">
        <f>IF(HLOOKUP($BT773,Prisudvikling!$CC$7:$KP$63,AP$3)&gt;0,HLOOKUP($BT773,Prisudvikling!$CC$7:$KP$63,AP$3),"")</f>
        <v/>
      </c>
      <c r="AQ773" s="113" t="str">
        <f>IF(HLOOKUP($BT773,Prisudvikling!$CC$7:$KP$63,AQ$3)&gt;0,HLOOKUP($BT773,Prisudvikling!$CC$7:$KP$63,AQ$3),"")</f>
        <v/>
      </c>
      <c r="AR773" s="113" t="str">
        <f>IF(HLOOKUP($BT773,Prisudvikling!$CC$7:$KP$63,AR$3)&gt;0,HLOOKUP($BT773,Prisudvikling!$CC$7:$KP$63,AR$3),"")</f>
        <v xml:space="preserve"> </v>
      </c>
      <c r="AS773" s="113" t="str">
        <f>IF(HLOOKUP($BT773,Prisudvikling!$CC$7:$KP$63,AS$3)&gt;0,HLOOKUP($BT773,Prisudvikling!$CC$7:$KP$63,AS$3),"")</f>
        <v/>
      </c>
      <c r="AT773" s="113" t="str">
        <f>IF(HLOOKUP($BT773,Prisudvikling!$CC$7:$KP$63,AT$3)&gt;0,HLOOKUP($BT773,Prisudvikling!$CC$7:$KP$63,AT$3),"")</f>
        <v/>
      </c>
      <c r="AU773" s="113" t="str">
        <f>IF(HLOOKUP($BT773,Prisudvikling!$CC$7:$KP$63,AU$3)&gt;0,HLOOKUP($BT773,Prisudvikling!$CC$7:$KP$63,AU$3),"")</f>
        <v xml:space="preserve"> </v>
      </c>
      <c r="AV773" s="113" t="str">
        <f>IF(HLOOKUP($BT773,Prisudvikling!$CC$7:$KP$63,AV$3)&gt;0,HLOOKUP($BT773,Prisudvikling!$CC$7:$KP$63,AV$3),"")</f>
        <v/>
      </c>
      <c r="AW773" s="113" t="str">
        <f>IF(HLOOKUP($BT773,Prisudvikling!$CC$7:$KP$63,AW$3)&gt;0,HLOOKUP($BT773,Prisudvikling!$CC$7:$KP$63,AW$3),"")</f>
        <v/>
      </c>
      <c r="AX773" s="113" t="str">
        <f>IF(HLOOKUP($BT773,Prisudvikling!$CC$7:$KP$63,AX$3)&gt;0,HLOOKUP($BT773,Prisudvikling!$CC$7:$KP$63,AX$3),"")</f>
        <v xml:space="preserve"> </v>
      </c>
      <c r="BT773">
        <f t="shared" si="36"/>
        <v>450</v>
      </c>
    </row>
    <row r="774" spans="1:72" x14ac:dyDescent="0.2">
      <c r="A774" s="82">
        <f>IF(HLOOKUP($BT774,Prisudvikling!$CC$7:$KP$63,D$3)&gt;0,YEAR(C774),0)</f>
        <v>0</v>
      </c>
      <c r="B774" s="82">
        <f>IF(HLOOKUP($BT774,Prisudvikling!$CC$7:$KP$63,D$3)&gt;0,MONTH(C774),0)</f>
        <v>0</v>
      </c>
      <c r="C774" s="65" t="str">
        <f>IF(HLOOKUP($BT774,Prisudvikling!$CC$7:$KP$63,D$3)&gt;0,HLOOKUP($BT774,Prisudvikling!$CC$7:$KP$63,C$3),"")</f>
        <v/>
      </c>
      <c r="D774" s="105" t="str">
        <f>IF(HLOOKUP($BT774,Prisudvikling!$CC$7:$KP$63,D$3)&gt;0,HLOOKUP($BT774,Prisudvikling!$CC$7:$KP$63,D$3),"")</f>
        <v/>
      </c>
      <c r="E774" s="105" t="str">
        <f>IF(HLOOKUP($BT774,Prisudvikling!$CC$7:$KP$63,E$3)&gt;0,HLOOKUP($BT774,Prisudvikling!$CC$7:$KP$63,E$3),"")</f>
        <v/>
      </c>
      <c r="F774" s="105" t="str">
        <f>IF(HLOOKUP($BT774,Prisudvikling!$CC$7:$KP$63,F$3)&gt;0,HLOOKUP($BT774,Prisudvikling!$CC$7:$KP$63,F$3),"")</f>
        <v/>
      </c>
      <c r="G774" s="105" t="str">
        <f>IF(HLOOKUP($BT774,Prisudvikling!$CC$7:$KP$63,G$3)&gt;0,HLOOKUP($BT774,Prisudvikling!$CC$7:$KP$63,G$3),"")</f>
        <v/>
      </c>
      <c r="H774" s="105" t="str">
        <f>IF(HLOOKUP($BT774,Prisudvikling!$CC$7:$KP$63,H$3)&gt;0,HLOOKUP($BT774,Prisudvikling!$CC$7:$KP$63,H$3),"")</f>
        <v/>
      </c>
      <c r="I774" s="105" t="str">
        <f>IF(HLOOKUP($BT774,Prisudvikling!$CC$7:$KP$63,I$3)&gt;0,HLOOKUP($BT774,Prisudvikling!$CC$7:$KP$63,I$3),"")</f>
        <v/>
      </c>
      <c r="J774" s="105" t="str">
        <f>IF(HLOOKUP($BT774,Prisudvikling!$CC$7:$KP$63,J$3)&gt;0,HLOOKUP($BT774,Prisudvikling!$CC$7:$KP$63,J$3),"")</f>
        <v/>
      </c>
      <c r="K774" s="105" t="str">
        <f>IF(HLOOKUP($BT774,Prisudvikling!$CC$7:$KP$63,K$3)&gt;0,HLOOKUP($BT774,Prisudvikling!$CC$7:$KP$63,K$3),"")</f>
        <v/>
      </c>
      <c r="L774" s="105" t="str">
        <f>IF(HLOOKUP($BT774,Prisudvikling!$CC$7:$KP$63,L$3)&gt;0,HLOOKUP($BT774,Prisudvikling!$CC$7:$KP$63,L$3),"")</f>
        <v/>
      </c>
      <c r="M774" s="105" t="str">
        <f>IF(HLOOKUP($BT774,Prisudvikling!$CC$7:$KP$63,M$3)&gt;0,HLOOKUP($BT774,Prisudvikling!$CC$7:$KP$63,M$3),"")</f>
        <v/>
      </c>
      <c r="N774" s="105" t="str">
        <f>IF(HLOOKUP($BT774,Prisudvikling!$CC$7:$KP$63,N$3)&gt;0,HLOOKUP($BT774,Prisudvikling!$CC$7:$KP$63,N$3),"")</f>
        <v/>
      </c>
      <c r="O774" s="105" t="str">
        <f>IF(HLOOKUP($BT774,Prisudvikling!$CC$7:$KP$63,O$3)&gt;0,HLOOKUP($BT774,Prisudvikling!$CC$7:$KP$63,O$3),"")</f>
        <v/>
      </c>
      <c r="P774" s="105" t="str">
        <f>IF(HLOOKUP($BT774,Prisudvikling!$CC$7:$KP$63,P$3)&gt;0,HLOOKUP($BT774,Prisudvikling!$CC$7:$KP$63,P$3),"")</f>
        <v/>
      </c>
      <c r="Q774" s="105" t="str">
        <f>IF(HLOOKUP($BT774,Prisudvikling!$CC$7:$KP$63,Q$3)&gt;0,HLOOKUP($BT774,Prisudvikling!$CC$7:$KP$63,Q$3),"")</f>
        <v/>
      </c>
      <c r="R774" s="105" t="str">
        <f>IF(HLOOKUP($BT774,Prisudvikling!$CC$7:$KP$63,R$3)&gt;0,HLOOKUP($BT774,Prisudvikling!$CC$7:$KP$63,R$3),"")</f>
        <v/>
      </c>
      <c r="S774" s="105" t="str">
        <f>IF(HLOOKUP($BT774,Prisudvikling!$CC$7:$KP$63,S$3)&gt;0,HLOOKUP($BT774,Prisudvikling!$CC$7:$KP$63,S$3),"")</f>
        <v/>
      </c>
      <c r="T774" s="105" t="str">
        <f>IF(HLOOKUP($BT774,Prisudvikling!$CC$7:$KP$63,T$3)&gt;0,HLOOKUP($BT774,Prisudvikling!$CC$7:$KP$63,T$3),"")</f>
        <v/>
      </c>
      <c r="U774" s="105" t="str">
        <f>IF(HLOOKUP($BT774,Prisudvikling!$CC$7:$KP$63,U$3)&gt;0,HLOOKUP($BT774,Prisudvikling!$CC$7:$KP$63,U$3),"")</f>
        <v/>
      </c>
      <c r="V774" s="105" t="str">
        <f>IF(HLOOKUP($BT774,Prisudvikling!$CC$7:$KP$63,V$3)&gt;0,HLOOKUP($BT774,Prisudvikling!$CC$7:$KP$63,V$3),"")</f>
        <v/>
      </c>
      <c r="W774" s="105" t="str">
        <f>IF(HLOOKUP($BT774,Prisudvikling!$CC$7:$KP$63,W$3)&gt;0,HLOOKUP($BT774,Prisudvikling!$CC$7:$KP$63,W$3),"")</f>
        <v/>
      </c>
      <c r="X774" s="32" t="str">
        <f>IF(HLOOKUP($BT774,Prisudvikling!$CC$7:$KP$63,X$3)&gt;0,HLOOKUP($BT774,Prisudvikling!$CC$7:$KP$63,X$3),"")</f>
        <v/>
      </c>
      <c r="Y774" s="32" t="str">
        <f>IF(HLOOKUP($BT774,Prisudvikling!$CC$7:$KP$63,Y$3)&gt;0,HLOOKUP($BT774,Prisudvikling!$CC$7:$KP$63,Y$3),"")</f>
        <v/>
      </c>
      <c r="Z774" s="32" t="str">
        <f>IF(HLOOKUP($BT774,Prisudvikling!$CC$7:$KP$63,Z$3)&gt;0,HLOOKUP($BT774,Prisudvikling!$CC$7:$KP$63,Z$3),"")</f>
        <v/>
      </c>
      <c r="AA774" s="32" t="str">
        <f>IF(HLOOKUP($BT774,Prisudvikling!$CC$7:$KP$63,AA$3)&gt;0,HLOOKUP($BT774,Prisudvikling!$CC$7:$KP$63,AA$3),"")</f>
        <v/>
      </c>
      <c r="AB774" s="32" t="str">
        <f>IF(HLOOKUP($BT774,Prisudvikling!$CC$7:$KP$63,AB$3)&gt;0,HLOOKUP($BT774,Prisudvikling!$CC$7:$KP$63,AB$3),"")</f>
        <v/>
      </c>
      <c r="AC774" s="32" t="str">
        <f>IF(HLOOKUP($BT774,Prisudvikling!$CC$7:$KP$63,AC$3)&gt;0,HLOOKUP($BT774,Prisudvikling!$CC$7:$KP$63,AC$3),"")</f>
        <v/>
      </c>
      <c r="AD774" s="32" t="str">
        <f>IF(HLOOKUP($BT774,Prisudvikling!$CC$7:$KP$63,AD$3)&gt;0,HLOOKUP($BT774,Prisudvikling!$CC$7:$KP$63,AD$3),"")</f>
        <v/>
      </c>
      <c r="AE774" s="32" t="str">
        <f>IF(HLOOKUP($BT774,Prisudvikling!$CC$7:$KP$63,AE$3)&gt;0,HLOOKUP($BT774,Prisudvikling!$CC$7:$KP$63,AE$3),"")</f>
        <v/>
      </c>
      <c r="AF774" s="32" t="str">
        <f>IF(HLOOKUP($BT774,Prisudvikling!$CC$7:$KP$63,AF$3)&gt;0,HLOOKUP($BT774,Prisudvikling!$CC$7:$KP$63,AF$3),"")</f>
        <v xml:space="preserve"> </v>
      </c>
      <c r="AG774" s="32" t="str">
        <f>IF(HLOOKUP($BT774,Prisudvikling!$CC$7:$KP$63,AG$3)&gt;0,HLOOKUP($BT774,Prisudvikling!$CC$7:$KP$63,AG$3),"")</f>
        <v xml:space="preserve"> </v>
      </c>
      <c r="AH774" s="32" t="str">
        <f>IF(HLOOKUP($BT774,Prisudvikling!$CC$7:$KP$63,AH$3)&gt;0,HLOOKUP($BT774,Prisudvikling!$CC$7:$KP$63,AH$3),"")</f>
        <v xml:space="preserve"> </v>
      </c>
      <c r="AI774" s="32" t="str">
        <f>IF(HLOOKUP($BT774,Prisudvikling!$CC$7:$KP$63,AI$3)&gt;0,HLOOKUP($BT774,Prisudvikling!$CC$7:$KP$63,AI$3),"")</f>
        <v xml:space="preserve"> </v>
      </c>
      <c r="AJ774" s="32" t="str">
        <f>IF(HLOOKUP($BT774,Prisudvikling!$CC$7:$KP$63,AJ$3)&gt;0,HLOOKUP($BT774,Prisudvikling!$CC$7:$KP$63,AJ$3),"")</f>
        <v xml:space="preserve"> </v>
      </c>
      <c r="AK774" s="32" t="str">
        <f>IF(HLOOKUP($BT774,Prisudvikling!$CC$7:$KP$63,AK$3)&gt;0,HLOOKUP($BT774,Prisudvikling!$CC$7:$KP$63,AK$3),"")</f>
        <v xml:space="preserve"> </v>
      </c>
      <c r="AL774" s="32" t="str">
        <f>IF(HLOOKUP($BT774,Prisudvikling!$CC$7:$KP$63,AL$3)&gt;0,HLOOKUP($BT774,Prisudvikling!$CC$7:$KP$63,AL$3),"")</f>
        <v/>
      </c>
      <c r="AM774" s="32" t="str">
        <f>IF(HLOOKUP($BT774,Prisudvikling!$CC$7:$KP$63,AM$3)&gt;0,HLOOKUP($BT774,Prisudvikling!$CC$7:$KP$63,AM$3),"")</f>
        <v/>
      </c>
      <c r="AN774" s="113" t="str">
        <f>IF(HLOOKUP($BT774,Prisudvikling!$CC$7:$KP$63,AN$3)&gt;0,HLOOKUP($BT774,Prisudvikling!$CC$7:$KP$63,AN$3),"")</f>
        <v/>
      </c>
      <c r="AO774" s="113" t="str">
        <f>IF(HLOOKUP($BT774,Prisudvikling!$CC$7:$KP$63,AO$3)&gt;0,HLOOKUP($BT774,Prisudvikling!$CC$7:$KP$63,AO$3),"")</f>
        <v xml:space="preserve"> </v>
      </c>
      <c r="AP774" s="113" t="str">
        <f>IF(HLOOKUP($BT774,Prisudvikling!$CC$7:$KP$63,AP$3)&gt;0,HLOOKUP($BT774,Prisudvikling!$CC$7:$KP$63,AP$3),"")</f>
        <v/>
      </c>
      <c r="AQ774" s="113" t="str">
        <f>IF(HLOOKUP($BT774,Prisudvikling!$CC$7:$KP$63,AQ$3)&gt;0,HLOOKUP($BT774,Prisudvikling!$CC$7:$KP$63,AQ$3),"")</f>
        <v/>
      </c>
      <c r="AR774" s="113" t="str">
        <f>IF(HLOOKUP($BT774,Prisudvikling!$CC$7:$KP$63,AR$3)&gt;0,HLOOKUP($BT774,Prisudvikling!$CC$7:$KP$63,AR$3),"")</f>
        <v xml:space="preserve"> </v>
      </c>
      <c r="AS774" s="113" t="str">
        <f>IF(HLOOKUP($BT774,Prisudvikling!$CC$7:$KP$63,AS$3)&gt;0,HLOOKUP($BT774,Prisudvikling!$CC$7:$KP$63,AS$3),"")</f>
        <v/>
      </c>
      <c r="AT774" s="113" t="str">
        <f>IF(HLOOKUP($BT774,Prisudvikling!$CC$7:$KP$63,AT$3)&gt;0,HLOOKUP($BT774,Prisudvikling!$CC$7:$KP$63,AT$3),"")</f>
        <v/>
      </c>
      <c r="AU774" s="113" t="str">
        <f>IF(HLOOKUP($BT774,Prisudvikling!$CC$7:$KP$63,AU$3)&gt;0,HLOOKUP($BT774,Prisudvikling!$CC$7:$KP$63,AU$3),"")</f>
        <v xml:space="preserve"> </v>
      </c>
      <c r="AV774" s="113" t="str">
        <f>IF(HLOOKUP($BT774,Prisudvikling!$CC$7:$KP$63,AV$3)&gt;0,HLOOKUP($BT774,Prisudvikling!$CC$7:$KP$63,AV$3),"")</f>
        <v/>
      </c>
      <c r="AW774" s="113" t="str">
        <f>IF(HLOOKUP($BT774,Prisudvikling!$CC$7:$KP$63,AW$3)&gt;0,HLOOKUP($BT774,Prisudvikling!$CC$7:$KP$63,AW$3),"")</f>
        <v/>
      </c>
      <c r="AX774" s="113" t="str">
        <f>IF(HLOOKUP($BT774,Prisudvikling!$CC$7:$KP$63,AX$3)&gt;0,HLOOKUP($BT774,Prisudvikling!$CC$7:$KP$63,AX$3),"")</f>
        <v xml:space="preserve"> </v>
      </c>
      <c r="BT774">
        <f t="shared" si="36"/>
        <v>451</v>
      </c>
    </row>
    <row r="775" spans="1:72" x14ac:dyDescent="0.2">
      <c r="A775" s="82">
        <f>IF(HLOOKUP($BT775,Prisudvikling!$CC$7:$KP$63,D$3)&gt;0,YEAR(C775),0)</f>
        <v>0</v>
      </c>
      <c r="B775" s="82">
        <f>IF(HLOOKUP($BT775,Prisudvikling!$CC$7:$KP$63,D$3)&gt;0,MONTH(C775),0)</f>
        <v>0</v>
      </c>
      <c r="C775" s="65" t="str">
        <f>IF(HLOOKUP($BT775,Prisudvikling!$CC$7:$KP$63,D$3)&gt;0,HLOOKUP($BT775,Prisudvikling!$CC$7:$KP$63,C$3),"")</f>
        <v/>
      </c>
      <c r="D775" s="105" t="str">
        <f>IF(HLOOKUP($BT775,Prisudvikling!$CC$7:$KP$63,D$3)&gt;0,HLOOKUP($BT775,Prisudvikling!$CC$7:$KP$63,D$3),"")</f>
        <v/>
      </c>
      <c r="E775" s="105" t="str">
        <f>IF(HLOOKUP($BT775,Prisudvikling!$CC$7:$KP$63,E$3)&gt;0,HLOOKUP($BT775,Prisudvikling!$CC$7:$KP$63,E$3),"")</f>
        <v/>
      </c>
      <c r="F775" s="105" t="str">
        <f>IF(HLOOKUP($BT775,Prisudvikling!$CC$7:$KP$63,F$3)&gt;0,HLOOKUP($BT775,Prisudvikling!$CC$7:$KP$63,F$3),"")</f>
        <v/>
      </c>
      <c r="G775" s="105" t="str">
        <f>IF(HLOOKUP($BT775,Prisudvikling!$CC$7:$KP$63,G$3)&gt;0,HLOOKUP($BT775,Prisudvikling!$CC$7:$KP$63,G$3),"")</f>
        <v/>
      </c>
      <c r="H775" s="105" t="str">
        <f>IF(HLOOKUP($BT775,Prisudvikling!$CC$7:$KP$63,H$3)&gt;0,HLOOKUP($BT775,Prisudvikling!$CC$7:$KP$63,H$3),"")</f>
        <v/>
      </c>
      <c r="I775" s="105" t="str">
        <f>IF(HLOOKUP($BT775,Prisudvikling!$CC$7:$KP$63,I$3)&gt;0,HLOOKUP($BT775,Prisudvikling!$CC$7:$KP$63,I$3),"")</f>
        <v/>
      </c>
      <c r="J775" s="105" t="str">
        <f>IF(HLOOKUP($BT775,Prisudvikling!$CC$7:$KP$63,J$3)&gt;0,HLOOKUP($BT775,Prisudvikling!$CC$7:$KP$63,J$3),"")</f>
        <v/>
      </c>
      <c r="K775" s="105" t="str">
        <f>IF(HLOOKUP($BT775,Prisudvikling!$CC$7:$KP$63,K$3)&gt;0,HLOOKUP($BT775,Prisudvikling!$CC$7:$KP$63,K$3),"")</f>
        <v/>
      </c>
      <c r="L775" s="105" t="str">
        <f>IF(HLOOKUP($BT775,Prisudvikling!$CC$7:$KP$63,L$3)&gt;0,HLOOKUP($BT775,Prisudvikling!$CC$7:$KP$63,L$3),"")</f>
        <v/>
      </c>
      <c r="M775" s="105" t="str">
        <f>IF(HLOOKUP($BT775,Prisudvikling!$CC$7:$KP$63,M$3)&gt;0,HLOOKUP($BT775,Prisudvikling!$CC$7:$KP$63,M$3),"")</f>
        <v/>
      </c>
      <c r="N775" s="105" t="str">
        <f>IF(HLOOKUP($BT775,Prisudvikling!$CC$7:$KP$63,N$3)&gt;0,HLOOKUP($BT775,Prisudvikling!$CC$7:$KP$63,N$3),"")</f>
        <v/>
      </c>
      <c r="O775" s="105" t="str">
        <f>IF(HLOOKUP($BT775,Prisudvikling!$CC$7:$KP$63,O$3)&gt;0,HLOOKUP($BT775,Prisudvikling!$CC$7:$KP$63,O$3),"")</f>
        <v/>
      </c>
      <c r="P775" s="105" t="str">
        <f>IF(HLOOKUP($BT775,Prisudvikling!$CC$7:$KP$63,P$3)&gt;0,HLOOKUP($BT775,Prisudvikling!$CC$7:$KP$63,P$3),"")</f>
        <v/>
      </c>
      <c r="Q775" s="105" t="str">
        <f>IF(HLOOKUP($BT775,Prisudvikling!$CC$7:$KP$63,Q$3)&gt;0,HLOOKUP($BT775,Prisudvikling!$CC$7:$KP$63,Q$3),"")</f>
        <v/>
      </c>
      <c r="R775" s="105" t="str">
        <f>IF(HLOOKUP($BT775,Prisudvikling!$CC$7:$KP$63,R$3)&gt;0,HLOOKUP($BT775,Prisudvikling!$CC$7:$KP$63,R$3),"")</f>
        <v/>
      </c>
      <c r="S775" s="105" t="str">
        <f>IF(HLOOKUP($BT775,Prisudvikling!$CC$7:$KP$63,S$3)&gt;0,HLOOKUP($BT775,Prisudvikling!$CC$7:$KP$63,S$3),"")</f>
        <v/>
      </c>
      <c r="T775" s="105" t="str">
        <f>IF(HLOOKUP($BT775,Prisudvikling!$CC$7:$KP$63,T$3)&gt;0,HLOOKUP($BT775,Prisudvikling!$CC$7:$KP$63,T$3),"")</f>
        <v/>
      </c>
      <c r="U775" s="105" t="str">
        <f>IF(HLOOKUP($BT775,Prisudvikling!$CC$7:$KP$63,U$3)&gt;0,HLOOKUP($BT775,Prisudvikling!$CC$7:$KP$63,U$3),"")</f>
        <v/>
      </c>
      <c r="V775" s="105" t="str">
        <f>IF(HLOOKUP($BT775,Prisudvikling!$CC$7:$KP$63,V$3)&gt;0,HLOOKUP($BT775,Prisudvikling!$CC$7:$KP$63,V$3),"")</f>
        <v/>
      </c>
      <c r="W775" s="105" t="str">
        <f>IF(HLOOKUP($BT775,Prisudvikling!$CC$7:$KP$63,W$3)&gt;0,HLOOKUP($BT775,Prisudvikling!$CC$7:$KP$63,W$3),"")</f>
        <v/>
      </c>
      <c r="X775" s="32" t="str">
        <f>IF(HLOOKUP($BT775,Prisudvikling!$CC$7:$KP$63,X$3)&gt;0,HLOOKUP($BT775,Prisudvikling!$CC$7:$KP$63,X$3),"")</f>
        <v/>
      </c>
      <c r="Y775" s="32" t="str">
        <f>IF(HLOOKUP($BT775,Prisudvikling!$CC$7:$KP$63,Y$3)&gt;0,HLOOKUP($BT775,Prisudvikling!$CC$7:$KP$63,Y$3),"")</f>
        <v/>
      </c>
      <c r="Z775" s="32" t="str">
        <f>IF(HLOOKUP($BT775,Prisudvikling!$CC$7:$KP$63,Z$3)&gt;0,HLOOKUP($BT775,Prisudvikling!$CC$7:$KP$63,Z$3),"")</f>
        <v/>
      </c>
      <c r="AA775" s="32" t="str">
        <f>IF(HLOOKUP($BT775,Prisudvikling!$CC$7:$KP$63,AA$3)&gt;0,HLOOKUP($BT775,Prisudvikling!$CC$7:$KP$63,AA$3),"")</f>
        <v/>
      </c>
      <c r="AB775" s="32" t="str">
        <f>IF(HLOOKUP($BT775,Prisudvikling!$CC$7:$KP$63,AB$3)&gt;0,HLOOKUP($BT775,Prisudvikling!$CC$7:$KP$63,AB$3),"")</f>
        <v/>
      </c>
      <c r="AC775" s="32" t="str">
        <f>IF(HLOOKUP($BT775,Prisudvikling!$CC$7:$KP$63,AC$3)&gt;0,HLOOKUP($BT775,Prisudvikling!$CC$7:$KP$63,AC$3),"")</f>
        <v/>
      </c>
      <c r="AD775" s="32" t="str">
        <f>IF(HLOOKUP($BT775,Prisudvikling!$CC$7:$KP$63,AD$3)&gt;0,HLOOKUP($BT775,Prisudvikling!$CC$7:$KP$63,AD$3),"")</f>
        <v/>
      </c>
      <c r="AE775" s="32" t="str">
        <f>IF(HLOOKUP($BT775,Prisudvikling!$CC$7:$KP$63,AE$3)&gt;0,HLOOKUP($BT775,Prisudvikling!$CC$7:$KP$63,AE$3),"")</f>
        <v/>
      </c>
      <c r="AF775" s="32" t="str">
        <f>IF(HLOOKUP($BT775,Prisudvikling!$CC$7:$KP$63,AF$3)&gt;0,HLOOKUP($BT775,Prisudvikling!$CC$7:$KP$63,AF$3),"")</f>
        <v xml:space="preserve"> </v>
      </c>
      <c r="AG775" s="32" t="str">
        <f>IF(HLOOKUP($BT775,Prisudvikling!$CC$7:$KP$63,AG$3)&gt;0,HLOOKUP($BT775,Prisudvikling!$CC$7:$KP$63,AG$3),"")</f>
        <v xml:space="preserve"> </v>
      </c>
      <c r="AH775" s="32" t="str">
        <f>IF(HLOOKUP($BT775,Prisudvikling!$CC$7:$KP$63,AH$3)&gt;0,HLOOKUP($BT775,Prisudvikling!$CC$7:$KP$63,AH$3),"")</f>
        <v xml:space="preserve"> </v>
      </c>
      <c r="AI775" s="32" t="str">
        <f>IF(HLOOKUP($BT775,Prisudvikling!$CC$7:$KP$63,AI$3)&gt;0,HLOOKUP($BT775,Prisudvikling!$CC$7:$KP$63,AI$3),"")</f>
        <v xml:space="preserve"> </v>
      </c>
      <c r="AJ775" s="32" t="str">
        <f>IF(HLOOKUP($BT775,Prisudvikling!$CC$7:$KP$63,AJ$3)&gt;0,HLOOKUP($BT775,Prisudvikling!$CC$7:$KP$63,AJ$3),"")</f>
        <v xml:space="preserve"> </v>
      </c>
      <c r="AK775" s="32" t="str">
        <f>IF(HLOOKUP($BT775,Prisudvikling!$CC$7:$KP$63,AK$3)&gt;0,HLOOKUP($BT775,Prisudvikling!$CC$7:$KP$63,AK$3),"")</f>
        <v xml:space="preserve"> </v>
      </c>
      <c r="AL775" s="32" t="str">
        <f>IF(HLOOKUP($BT775,Prisudvikling!$CC$7:$KP$63,AL$3)&gt;0,HLOOKUP($BT775,Prisudvikling!$CC$7:$KP$63,AL$3),"")</f>
        <v/>
      </c>
      <c r="AM775" s="32" t="str">
        <f>IF(HLOOKUP($BT775,Prisudvikling!$CC$7:$KP$63,AM$3)&gt;0,HLOOKUP($BT775,Prisudvikling!$CC$7:$KP$63,AM$3),"")</f>
        <v/>
      </c>
      <c r="AN775" s="113" t="str">
        <f>IF(HLOOKUP($BT775,Prisudvikling!$CC$7:$KP$63,AN$3)&gt;0,HLOOKUP($BT775,Prisudvikling!$CC$7:$KP$63,AN$3),"")</f>
        <v/>
      </c>
      <c r="AO775" s="113" t="str">
        <f>IF(HLOOKUP($BT775,Prisudvikling!$CC$7:$KP$63,AO$3)&gt;0,HLOOKUP($BT775,Prisudvikling!$CC$7:$KP$63,AO$3),"")</f>
        <v xml:space="preserve"> </v>
      </c>
      <c r="AP775" s="113" t="str">
        <f>IF(HLOOKUP($BT775,Prisudvikling!$CC$7:$KP$63,AP$3)&gt;0,HLOOKUP($BT775,Prisudvikling!$CC$7:$KP$63,AP$3),"")</f>
        <v/>
      </c>
      <c r="AQ775" s="113" t="str">
        <f>IF(HLOOKUP($BT775,Prisudvikling!$CC$7:$KP$63,AQ$3)&gt;0,HLOOKUP($BT775,Prisudvikling!$CC$7:$KP$63,AQ$3),"")</f>
        <v/>
      </c>
      <c r="AR775" s="113" t="str">
        <f>IF(HLOOKUP($BT775,Prisudvikling!$CC$7:$KP$63,AR$3)&gt;0,HLOOKUP($BT775,Prisudvikling!$CC$7:$KP$63,AR$3),"")</f>
        <v xml:space="preserve"> </v>
      </c>
      <c r="AS775" s="113" t="str">
        <f>IF(HLOOKUP($BT775,Prisudvikling!$CC$7:$KP$63,AS$3)&gt;0,HLOOKUP($BT775,Prisudvikling!$CC$7:$KP$63,AS$3),"")</f>
        <v/>
      </c>
      <c r="AT775" s="113" t="str">
        <f>IF(HLOOKUP($BT775,Prisudvikling!$CC$7:$KP$63,AT$3)&gt;0,HLOOKUP($BT775,Prisudvikling!$CC$7:$KP$63,AT$3),"")</f>
        <v/>
      </c>
      <c r="AU775" s="113" t="str">
        <f>IF(HLOOKUP($BT775,Prisudvikling!$CC$7:$KP$63,AU$3)&gt;0,HLOOKUP($BT775,Prisudvikling!$CC$7:$KP$63,AU$3),"")</f>
        <v xml:space="preserve"> </v>
      </c>
      <c r="AV775" s="113" t="str">
        <f>IF(HLOOKUP($BT775,Prisudvikling!$CC$7:$KP$63,AV$3)&gt;0,HLOOKUP($BT775,Prisudvikling!$CC$7:$KP$63,AV$3),"")</f>
        <v/>
      </c>
      <c r="AW775" s="113" t="str">
        <f>IF(HLOOKUP($BT775,Prisudvikling!$CC$7:$KP$63,AW$3)&gt;0,HLOOKUP($BT775,Prisudvikling!$CC$7:$KP$63,AW$3),"")</f>
        <v/>
      </c>
      <c r="AX775" s="113" t="str">
        <f>IF(HLOOKUP($BT775,Prisudvikling!$CC$7:$KP$63,AX$3)&gt;0,HLOOKUP($BT775,Prisudvikling!$CC$7:$KP$63,AX$3),"")</f>
        <v xml:space="preserve"> </v>
      </c>
      <c r="BT775">
        <f t="shared" si="36"/>
        <v>452</v>
      </c>
    </row>
    <row r="776" spans="1:72" x14ac:dyDescent="0.2">
      <c r="A776" s="82">
        <f>IF(HLOOKUP($BT776,Prisudvikling!$CC$7:$KP$63,D$3)&gt;0,YEAR(C776),0)</f>
        <v>0</v>
      </c>
      <c r="B776" s="82">
        <f>IF(HLOOKUP($BT776,Prisudvikling!$CC$7:$KP$63,D$3)&gt;0,MONTH(C776),0)</f>
        <v>0</v>
      </c>
      <c r="C776" s="65" t="str">
        <f>IF(HLOOKUP($BT776,Prisudvikling!$CC$7:$KP$63,D$3)&gt;0,HLOOKUP($BT776,Prisudvikling!$CC$7:$KP$63,C$3),"")</f>
        <v/>
      </c>
      <c r="D776" s="105" t="str">
        <f>IF(HLOOKUP($BT776,Prisudvikling!$CC$7:$KP$63,D$3)&gt;0,HLOOKUP($BT776,Prisudvikling!$CC$7:$KP$63,D$3),"")</f>
        <v/>
      </c>
      <c r="E776" s="105" t="str">
        <f>IF(HLOOKUP($BT776,Prisudvikling!$CC$7:$KP$63,E$3)&gt;0,HLOOKUP($BT776,Prisudvikling!$CC$7:$KP$63,E$3),"")</f>
        <v/>
      </c>
      <c r="F776" s="105" t="str">
        <f>IF(HLOOKUP($BT776,Prisudvikling!$CC$7:$KP$63,F$3)&gt;0,HLOOKUP($BT776,Prisudvikling!$CC$7:$KP$63,F$3),"")</f>
        <v/>
      </c>
      <c r="G776" s="105" t="str">
        <f>IF(HLOOKUP($BT776,Prisudvikling!$CC$7:$KP$63,G$3)&gt;0,HLOOKUP($BT776,Prisudvikling!$CC$7:$KP$63,G$3),"")</f>
        <v/>
      </c>
      <c r="H776" s="105" t="str">
        <f>IF(HLOOKUP($BT776,Prisudvikling!$CC$7:$KP$63,H$3)&gt;0,HLOOKUP($BT776,Prisudvikling!$CC$7:$KP$63,H$3),"")</f>
        <v/>
      </c>
      <c r="I776" s="105" t="str">
        <f>IF(HLOOKUP($BT776,Prisudvikling!$CC$7:$KP$63,I$3)&gt;0,HLOOKUP($BT776,Prisudvikling!$CC$7:$KP$63,I$3),"")</f>
        <v/>
      </c>
      <c r="J776" s="105" t="str">
        <f>IF(HLOOKUP($BT776,Prisudvikling!$CC$7:$KP$63,J$3)&gt;0,HLOOKUP($BT776,Prisudvikling!$CC$7:$KP$63,J$3),"")</f>
        <v/>
      </c>
      <c r="K776" s="105" t="str">
        <f>IF(HLOOKUP($BT776,Prisudvikling!$CC$7:$KP$63,K$3)&gt;0,HLOOKUP($BT776,Prisudvikling!$CC$7:$KP$63,K$3),"")</f>
        <v/>
      </c>
      <c r="L776" s="105" t="str">
        <f>IF(HLOOKUP($BT776,Prisudvikling!$CC$7:$KP$63,L$3)&gt;0,HLOOKUP($BT776,Prisudvikling!$CC$7:$KP$63,L$3),"")</f>
        <v/>
      </c>
      <c r="M776" s="105" t="str">
        <f>IF(HLOOKUP($BT776,Prisudvikling!$CC$7:$KP$63,M$3)&gt;0,HLOOKUP($BT776,Prisudvikling!$CC$7:$KP$63,M$3),"")</f>
        <v/>
      </c>
      <c r="N776" s="105" t="str">
        <f>IF(HLOOKUP($BT776,Prisudvikling!$CC$7:$KP$63,N$3)&gt;0,HLOOKUP($BT776,Prisudvikling!$CC$7:$KP$63,N$3),"")</f>
        <v/>
      </c>
      <c r="O776" s="105" t="str">
        <f>IF(HLOOKUP($BT776,Prisudvikling!$CC$7:$KP$63,O$3)&gt;0,HLOOKUP($BT776,Prisudvikling!$CC$7:$KP$63,O$3),"")</f>
        <v/>
      </c>
      <c r="P776" s="105" t="str">
        <f>IF(HLOOKUP($BT776,Prisudvikling!$CC$7:$KP$63,P$3)&gt;0,HLOOKUP($BT776,Prisudvikling!$CC$7:$KP$63,P$3),"")</f>
        <v/>
      </c>
      <c r="Q776" s="105" t="str">
        <f>IF(HLOOKUP($BT776,Prisudvikling!$CC$7:$KP$63,Q$3)&gt;0,HLOOKUP($BT776,Prisudvikling!$CC$7:$KP$63,Q$3),"")</f>
        <v/>
      </c>
      <c r="R776" s="105" t="str">
        <f>IF(HLOOKUP($BT776,Prisudvikling!$CC$7:$KP$63,R$3)&gt;0,HLOOKUP($BT776,Prisudvikling!$CC$7:$KP$63,R$3),"")</f>
        <v/>
      </c>
      <c r="S776" s="105" t="str">
        <f>IF(HLOOKUP($BT776,Prisudvikling!$CC$7:$KP$63,S$3)&gt;0,HLOOKUP($BT776,Prisudvikling!$CC$7:$KP$63,S$3),"")</f>
        <v/>
      </c>
      <c r="T776" s="105" t="str">
        <f>IF(HLOOKUP($BT776,Prisudvikling!$CC$7:$KP$63,T$3)&gt;0,HLOOKUP($BT776,Prisudvikling!$CC$7:$KP$63,T$3),"")</f>
        <v/>
      </c>
      <c r="U776" s="105" t="str">
        <f>IF(HLOOKUP($BT776,Prisudvikling!$CC$7:$KP$63,U$3)&gt;0,HLOOKUP($BT776,Prisudvikling!$CC$7:$KP$63,U$3),"")</f>
        <v/>
      </c>
      <c r="V776" s="105" t="str">
        <f>IF(HLOOKUP($BT776,Prisudvikling!$CC$7:$KP$63,V$3)&gt;0,HLOOKUP($BT776,Prisudvikling!$CC$7:$KP$63,V$3),"")</f>
        <v/>
      </c>
      <c r="W776" s="105" t="str">
        <f>IF(HLOOKUP($BT776,Prisudvikling!$CC$7:$KP$63,W$3)&gt;0,HLOOKUP($BT776,Prisudvikling!$CC$7:$KP$63,W$3),"")</f>
        <v/>
      </c>
      <c r="X776" s="32" t="str">
        <f>IF(HLOOKUP($BT776,Prisudvikling!$CC$7:$KP$63,X$3)&gt;0,HLOOKUP($BT776,Prisudvikling!$CC$7:$KP$63,X$3),"")</f>
        <v/>
      </c>
      <c r="Y776" s="32" t="str">
        <f>IF(HLOOKUP($BT776,Prisudvikling!$CC$7:$KP$63,Y$3)&gt;0,HLOOKUP($BT776,Prisudvikling!$CC$7:$KP$63,Y$3),"")</f>
        <v/>
      </c>
      <c r="Z776" s="32" t="str">
        <f>IF(HLOOKUP($BT776,Prisudvikling!$CC$7:$KP$63,Z$3)&gt;0,HLOOKUP($BT776,Prisudvikling!$CC$7:$KP$63,Z$3),"")</f>
        <v/>
      </c>
      <c r="AA776" s="32" t="str">
        <f>IF(HLOOKUP($BT776,Prisudvikling!$CC$7:$KP$63,AA$3)&gt;0,HLOOKUP($BT776,Prisudvikling!$CC$7:$KP$63,AA$3),"")</f>
        <v/>
      </c>
      <c r="AB776" s="32" t="str">
        <f>IF(HLOOKUP($BT776,Prisudvikling!$CC$7:$KP$63,AB$3)&gt;0,HLOOKUP($BT776,Prisudvikling!$CC$7:$KP$63,AB$3),"")</f>
        <v/>
      </c>
      <c r="AC776" s="32" t="str">
        <f>IF(HLOOKUP($BT776,Prisudvikling!$CC$7:$KP$63,AC$3)&gt;0,HLOOKUP($BT776,Prisudvikling!$CC$7:$KP$63,AC$3),"")</f>
        <v/>
      </c>
      <c r="AD776" s="32" t="str">
        <f>IF(HLOOKUP($BT776,Prisudvikling!$CC$7:$KP$63,AD$3)&gt;0,HLOOKUP($BT776,Prisudvikling!$CC$7:$KP$63,AD$3),"")</f>
        <v/>
      </c>
      <c r="AE776" s="32" t="str">
        <f>IF(HLOOKUP($BT776,Prisudvikling!$CC$7:$KP$63,AE$3)&gt;0,HLOOKUP($BT776,Prisudvikling!$CC$7:$KP$63,AE$3),"")</f>
        <v/>
      </c>
      <c r="AF776" s="32" t="str">
        <f>IF(HLOOKUP($BT776,Prisudvikling!$CC$7:$KP$63,AF$3)&gt;0,HLOOKUP($BT776,Prisudvikling!$CC$7:$KP$63,AF$3),"")</f>
        <v xml:space="preserve"> </v>
      </c>
      <c r="AG776" s="32" t="str">
        <f>IF(HLOOKUP($BT776,Prisudvikling!$CC$7:$KP$63,AG$3)&gt;0,HLOOKUP($BT776,Prisudvikling!$CC$7:$KP$63,AG$3),"")</f>
        <v xml:space="preserve"> </v>
      </c>
      <c r="AH776" s="32" t="str">
        <f>IF(HLOOKUP($BT776,Prisudvikling!$CC$7:$KP$63,AH$3)&gt;0,HLOOKUP($BT776,Prisudvikling!$CC$7:$KP$63,AH$3),"")</f>
        <v xml:space="preserve"> </v>
      </c>
      <c r="AI776" s="32" t="str">
        <f>IF(HLOOKUP($BT776,Prisudvikling!$CC$7:$KP$63,AI$3)&gt;0,HLOOKUP($BT776,Prisudvikling!$CC$7:$KP$63,AI$3),"")</f>
        <v xml:space="preserve"> </v>
      </c>
      <c r="AJ776" s="32" t="str">
        <f>IF(HLOOKUP($BT776,Prisudvikling!$CC$7:$KP$63,AJ$3)&gt;0,HLOOKUP($BT776,Prisudvikling!$CC$7:$KP$63,AJ$3),"")</f>
        <v xml:space="preserve"> </v>
      </c>
      <c r="AK776" s="32" t="str">
        <f>IF(HLOOKUP($BT776,Prisudvikling!$CC$7:$KP$63,AK$3)&gt;0,HLOOKUP($BT776,Prisudvikling!$CC$7:$KP$63,AK$3),"")</f>
        <v xml:space="preserve"> </v>
      </c>
      <c r="AL776" s="32" t="str">
        <f>IF(HLOOKUP($BT776,Prisudvikling!$CC$7:$KP$63,AL$3)&gt;0,HLOOKUP($BT776,Prisudvikling!$CC$7:$KP$63,AL$3),"")</f>
        <v/>
      </c>
      <c r="AM776" s="32" t="str">
        <f>IF(HLOOKUP($BT776,Prisudvikling!$CC$7:$KP$63,AM$3)&gt;0,HLOOKUP($BT776,Prisudvikling!$CC$7:$KP$63,AM$3),"")</f>
        <v/>
      </c>
      <c r="AN776" s="113" t="str">
        <f>IF(HLOOKUP($BT776,Prisudvikling!$CC$7:$KP$63,AN$3)&gt;0,HLOOKUP($BT776,Prisudvikling!$CC$7:$KP$63,AN$3),"")</f>
        <v/>
      </c>
      <c r="AO776" s="113" t="str">
        <f>IF(HLOOKUP($BT776,Prisudvikling!$CC$7:$KP$63,AO$3)&gt;0,HLOOKUP($BT776,Prisudvikling!$CC$7:$KP$63,AO$3),"")</f>
        <v xml:space="preserve"> </v>
      </c>
      <c r="AP776" s="113" t="str">
        <f>IF(HLOOKUP($BT776,Prisudvikling!$CC$7:$KP$63,AP$3)&gt;0,HLOOKUP($BT776,Prisudvikling!$CC$7:$KP$63,AP$3),"")</f>
        <v/>
      </c>
      <c r="AQ776" s="113" t="str">
        <f>IF(HLOOKUP($BT776,Prisudvikling!$CC$7:$KP$63,AQ$3)&gt;0,HLOOKUP($BT776,Prisudvikling!$CC$7:$KP$63,AQ$3),"")</f>
        <v/>
      </c>
      <c r="AR776" s="113" t="str">
        <f>IF(HLOOKUP($BT776,Prisudvikling!$CC$7:$KP$63,AR$3)&gt;0,HLOOKUP($BT776,Prisudvikling!$CC$7:$KP$63,AR$3),"")</f>
        <v xml:space="preserve"> </v>
      </c>
      <c r="AS776" s="113" t="str">
        <f>IF(HLOOKUP($BT776,Prisudvikling!$CC$7:$KP$63,AS$3)&gt;0,HLOOKUP($BT776,Prisudvikling!$CC$7:$KP$63,AS$3),"")</f>
        <v/>
      </c>
      <c r="AT776" s="113" t="str">
        <f>IF(HLOOKUP($BT776,Prisudvikling!$CC$7:$KP$63,AT$3)&gt;0,HLOOKUP($BT776,Prisudvikling!$CC$7:$KP$63,AT$3),"")</f>
        <v/>
      </c>
      <c r="AU776" s="113" t="str">
        <f>IF(HLOOKUP($BT776,Prisudvikling!$CC$7:$KP$63,AU$3)&gt;0,HLOOKUP($BT776,Prisudvikling!$CC$7:$KP$63,AU$3),"")</f>
        <v xml:space="preserve"> </v>
      </c>
      <c r="AV776" s="113" t="str">
        <f>IF(HLOOKUP($BT776,Prisudvikling!$CC$7:$KP$63,AV$3)&gt;0,HLOOKUP($BT776,Prisudvikling!$CC$7:$KP$63,AV$3),"")</f>
        <v/>
      </c>
      <c r="AW776" s="113" t="str">
        <f>IF(HLOOKUP($BT776,Prisudvikling!$CC$7:$KP$63,AW$3)&gt;0,HLOOKUP($BT776,Prisudvikling!$CC$7:$KP$63,AW$3),"")</f>
        <v/>
      </c>
      <c r="AX776" s="113" t="str">
        <f>IF(HLOOKUP($BT776,Prisudvikling!$CC$7:$KP$63,AX$3)&gt;0,HLOOKUP($BT776,Prisudvikling!$CC$7:$KP$63,AX$3),"")</f>
        <v xml:space="preserve"> </v>
      </c>
      <c r="BT776">
        <f t="shared" si="36"/>
        <v>453</v>
      </c>
    </row>
    <row r="777" spans="1:72" x14ac:dyDescent="0.2">
      <c r="A777" s="82">
        <f>IF(HLOOKUP($BT777,Prisudvikling!$CC$7:$KP$63,D$3)&gt;0,YEAR(C777),0)</f>
        <v>0</v>
      </c>
      <c r="B777" s="82">
        <f>IF(HLOOKUP($BT777,Prisudvikling!$CC$7:$KP$63,D$3)&gt;0,MONTH(C777),0)</f>
        <v>0</v>
      </c>
      <c r="C777" s="65" t="str">
        <f>IF(HLOOKUP($BT777,Prisudvikling!$CC$7:$KP$63,D$3)&gt;0,HLOOKUP($BT777,Prisudvikling!$CC$7:$KP$63,C$3),"")</f>
        <v/>
      </c>
      <c r="D777" s="105" t="str">
        <f>IF(HLOOKUP($BT777,Prisudvikling!$CC$7:$KP$63,D$3)&gt;0,HLOOKUP($BT777,Prisudvikling!$CC$7:$KP$63,D$3),"")</f>
        <v/>
      </c>
      <c r="E777" s="105" t="str">
        <f>IF(HLOOKUP($BT777,Prisudvikling!$CC$7:$KP$63,E$3)&gt;0,HLOOKUP($BT777,Prisudvikling!$CC$7:$KP$63,E$3),"")</f>
        <v/>
      </c>
      <c r="F777" s="105" t="str">
        <f>IF(HLOOKUP($BT777,Prisudvikling!$CC$7:$KP$63,F$3)&gt;0,HLOOKUP($BT777,Prisudvikling!$CC$7:$KP$63,F$3),"")</f>
        <v/>
      </c>
      <c r="G777" s="105" t="str">
        <f>IF(HLOOKUP($BT777,Prisudvikling!$CC$7:$KP$63,G$3)&gt;0,HLOOKUP($BT777,Prisudvikling!$CC$7:$KP$63,G$3),"")</f>
        <v/>
      </c>
      <c r="H777" s="105" t="str">
        <f>IF(HLOOKUP($BT777,Prisudvikling!$CC$7:$KP$63,H$3)&gt;0,HLOOKUP($BT777,Prisudvikling!$CC$7:$KP$63,H$3),"")</f>
        <v/>
      </c>
      <c r="I777" s="105" t="str">
        <f>IF(HLOOKUP($BT777,Prisudvikling!$CC$7:$KP$63,I$3)&gt;0,HLOOKUP($BT777,Prisudvikling!$CC$7:$KP$63,I$3),"")</f>
        <v/>
      </c>
      <c r="J777" s="105" t="str">
        <f>IF(HLOOKUP($BT777,Prisudvikling!$CC$7:$KP$63,J$3)&gt;0,HLOOKUP($BT777,Prisudvikling!$CC$7:$KP$63,J$3),"")</f>
        <v/>
      </c>
      <c r="K777" s="105" t="str">
        <f>IF(HLOOKUP($BT777,Prisudvikling!$CC$7:$KP$63,K$3)&gt;0,HLOOKUP($BT777,Prisudvikling!$CC$7:$KP$63,K$3),"")</f>
        <v/>
      </c>
      <c r="L777" s="105" t="str">
        <f>IF(HLOOKUP($BT777,Prisudvikling!$CC$7:$KP$63,L$3)&gt;0,HLOOKUP($BT777,Prisudvikling!$CC$7:$KP$63,L$3),"")</f>
        <v/>
      </c>
      <c r="M777" s="105" t="str">
        <f>IF(HLOOKUP($BT777,Prisudvikling!$CC$7:$KP$63,M$3)&gt;0,HLOOKUP($BT777,Prisudvikling!$CC$7:$KP$63,M$3),"")</f>
        <v/>
      </c>
      <c r="N777" s="105" t="str">
        <f>IF(HLOOKUP($BT777,Prisudvikling!$CC$7:$KP$63,N$3)&gt;0,HLOOKUP($BT777,Prisudvikling!$CC$7:$KP$63,N$3),"")</f>
        <v/>
      </c>
      <c r="O777" s="105" t="str">
        <f>IF(HLOOKUP($BT777,Prisudvikling!$CC$7:$KP$63,O$3)&gt;0,HLOOKUP($BT777,Prisudvikling!$CC$7:$KP$63,O$3),"")</f>
        <v/>
      </c>
      <c r="P777" s="105" t="str">
        <f>IF(HLOOKUP($BT777,Prisudvikling!$CC$7:$KP$63,P$3)&gt;0,HLOOKUP($BT777,Prisudvikling!$CC$7:$KP$63,P$3),"")</f>
        <v/>
      </c>
      <c r="Q777" s="105" t="str">
        <f>IF(HLOOKUP($BT777,Prisudvikling!$CC$7:$KP$63,Q$3)&gt;0,HLOOKUP($BT777,Prisudvikling!$CC$7:$KP$63,Q$3),"")</f>
        <v/>
      </c>
      <c r="R777" s="105" t="str">
        <f>IF(HLOOKUP($BT777,Prisudvikling!$CC$7:$KP$63,R$3)&gt;0,HLOOKUP($BT777,Prisudvikling!$CC$7:$KP$63,R$3),"")</f>
        <v/>
      </c>
      <c r="S777" s="105" t="str">
        <f>IF(HLOOKUP($BT777,Prisudvikling!$CC$7:$KP$63,S$3)&gt;0,HLOOKUP($BT777,Prisudvikling!$CC$7:$KP$63,S$3),"")</f>
        <v/>
      </c>
      <c r="T777" s="105" t="str">
        <f>IF(HLOOKUP($BT777,Prisudvikling!$CC$7:$KP$63,T$3)&gt;0,HLOOKUP($BT777,Prisudvikling!$CC$7:$KP$63,T$3),"")</f>
        <v/>
      </c>
      <c r="U777" s="105" t="str">
        <f>IF(HLOOKUP($BT777,Prisudvikling!$CC$7:$KP$63,U$3)&gt;0,HLOOKUP($BT777,Prisudvikling!$CC$7:$KP$63,U$3),"")</f>
        <v/>
      </c>
      <c r="V777" s="105" t="str">
        <f>IF(HLOOKUP($BT777,Prisudvikling!$CC$7:$KP$63,V$3)&gt;0,HLOOKUP($BT777,Prisudvikling!$CC$7:$KP$63,V$3),"")</f>
        <v/>
      </c>
      <c r="W777" s="105" t="str">
        <f>IF(HLOOKUP($BT777,Prisudvikling!$CC$7:$KP$63,W$3)&gt;0,HLOOKUP($BT777,Prisudvikling!$CC$7:$KP$63,W$3),"")</f>
        <v/>
      </c>
      <c r="X777" s="32" t="str">
        <f>IF(HLOOKUP($BT777,Prisudvikling!$CC$7:$KP$63,X$3)&gt;0,HLOOKUP($BT777,Prisudvikling!$CC$7:$KP$63,X$3),"")</f>
        <v/>
      </c>
      <c r="Y777" s="32" t="str">
        <f>IF(HLOOKUP($BT777,Prisudvikling!$CC$7:$KP$63,Y$3)&gt;0,HLOOKUP($BT777,Prisudvikling!$CC$7:$KP$63,Y$3),"")</f>
        <v/>
      </c>
      <c r="Z777" s="32" t="str">
        <f>IF(HLOOKUP($BT777,Prisudvikling!$CC$7:$KP$63,Z$3)&gt;0,HLOOKUP($BT777,Prisudvikling!$CC$7:$KP$63,Z$3),"")</f>
        <v/>
      </c>
      <c r="AA777" s="32" t="str">
        <f>IF(HLOOKUP($BT777,Prisudvikling!$CC$7:$KP$63,AA$3)&gt;0,HLOOKUP($BT777,Prisudvikling!$CC$7:$KP$63,AA$3),"")</f>
        <v/>
      </c>
      <c r="AB777" s="32" t="str">
        <f>IF(HLOOKUP($BT777,Prisudvikling!$CC$7:$KP$63,AB$3)&gt;0,HLOOKUP($BT777,Prisudvikling!$CC$7:$KP$63,AB$3),"")</f>
        <v/>
      </c>
      <c r="AC777" s="32" t="str">
        <f>IF(HLOOKUP($BT777,Prisudvikling!$CC$7:$KP$63,AC$3)&gt;0,HLOOKUP($BT777,Prisudvikling!$CC$7:$KP$63,AC$3),"")</f>
        <v/>
      </c>
      <c r="AD777" s="32" t="str">
        <f>IF(HLOOKUP($BT777,Prisudvikling!$CC$7:$KP$63,AD$3)&gt;0,HLOOKUP($BT777,Prisudvikling!$CC$7:$KP$63,AD$3),"")</f>
        <v/>
      </c>
      <c r="AE777" s="32" t="str">
        <f>IF(HLOOKUP($BT777,Prisudvikling!$CC$7:$KP$63,AE$3)&gt;0,HLOOKUP($BT777,Prisudvikling!$CC$7:$KP$63,AE$3),"")</f>
        <v/>
      </c>
      <c r="AF777" s="32" t="str">
        <f>IF(HLOOKUP($BT777,Prisudvikling!$CC$7:$KP$63,AF$3)&gt;0,HLOOKUP($BT777,Prisudvikling!$CC$7:$KP$63,AF$3),"")</f>
        <v xml:space="preserve"> </v>
      </c>
      <c r="AG777" s="32" t="str">
        <f>IF(HLOOKUP($BT777,Prisudvikling!$CC$7:$KP$63,AG$3)&gt;0,HLOOKUP($BT777,Prisudvikling!$CC$7:$KP$63,AG$3),"")</f>
        <v xml:space="preserve"> </v>
      </c>
      <c r="AH777" s="32" t="str">
        <f>IF(HLOOKUP($BT777,Prisudvikling!$CC$7:$KP$63,AH$3)&gt;0,HLOOKUP($BT777,Prisudvikling!$CC$7:$KP$63,AH$3),"")</f>
        <v xml:space="preserve"> </v>
      </c>
      <c r="AI777" s="32" t="str">
        <f>IF(HLOOKUP($BT777,Prisudvikling!$CC$7:$KP$63,AI$3)&gt;0,HLOOKUP($BT777,Prisudvikling!$CC$7:$KP$63,AI$3),"")</f>
        <v xml:space="preserve"> </v>
      </c>
      <c r="AJ777" s="32" t="str">
        <f>IF(HLOOKUP($BT777,Prisudvikling!$CC$7:$KP$63,AJ$3)&gt;0,HLOOKUP($BT777,Prisudvikling!$CC$7:$KP$63,AJ$3),"")</f>
        <v xml:space="preserve"> </v>
      </c>
      <c r="AK777" s="32" t="str">
        <f>IF(HLOOKUP($BT777,Prisudvikling!$CC$7:$KP$63,AK$3)&gt;0,HLOOKUP($BT777,Prisudvikling!$CC$7:$KP$63,AK$3),"")</f>
        <v xml:space="preserve"> </v>
      </c>
      <c r="AL777" s="32" t="str">
        <f>IF(HLOOKUP($BT777,Prisudvikling!$CC$7:$KP$63,AL$3)&gt;0,HLOOKUP($BT777,Prisudvikling!$CC$7:$KP$63,AL$3),"")</f>
        <v/>
      </c>
      <c r="AM777" s="32" t="str">
        <f>IF(HLOOKUP($BT777,Prisudvikling!$CC$7:$KP$63,AM$3)&gt;0,HLOOKUP($BT777,Prisudvikling!$CC$7:$KP$63,AM$3),"")</f>
        <v/>
      </c>
      <c r="AN777" s="113" t="str">
        <f>IF(HLOOKUP($BT777,Prisudvikling!$CC$7:$KP$63,AN$3)&gt;0,HLOOKUP($BT777,Prisudvikling!$CC$7:$KP$63,AN$3),"")</f>
        <v/>
      </c>
      <c r="AO777" s="113" t="str">
        <f>IF(HLOOKUP($BT777,Prisudvikling!$CC$7:$KP$63,AO$3)&gt;0,HLOOKUP($BT777,Prisudvikling!$CC$7:$KP$63,AO$3),"")</f>
        <v xml:space="preserve"> </v>
      </c>
      <c r="AP777" s="113" t="str">
        <f>IF(HLOOKUP($BT777,Prisudvikling!$CC$7:$KP$63,AP$3)&gt;0,HLOOKUP($BT777,Prisudvikling!$CC$7:$KP$63,AP$3),"")</f>
        <v/>
      </c>
      <c r="AQ777" s="113" t="str">
        <f>IF(HLOOKUP($BT777,Prisudvikling!$CC$7:$KP$63,AQ$3)&gt;0,HLOOKUP($BT777,Prisudvikling!$CC$7:$KP$63,AQ$3),"")</f>
        <v/>
      </c>
      <c r="AR777" s="113" t="str">
        <f>IF(HLOOKUP($BT777,Prisudvikling!$CC$7:$KP$63,AR$3)&gt;0,HLOOKUP($BT777,Prisudvikling!$CC$7:$KP$63,AR$3),"")</f>
        <v xml:space="preserve"> </v>
      </c>
      <c r="AS777" s="113" t="str">
        <f>IF(HLOOKUP($BT777,Prisudvikling!$CC$7:$KP$63,AS$3)&gt;0,HLOOKUP($BT777,Prisudvikling!$CC$7:$KP$63,AS$3),"")</f>
        <v/>
      </c>
      <c r="AT777" s="113" t="str">
        <f>IF(HLOOKUP($BT777,Prisudvikling!$CC$7:$KP$63,AT$3)&gt;0,HLOOKUP($BT777,Prisudvikling!$CC$7:$KP$63,AT$3),"")</f>
        <v/>
      </c>
      <c r="AU777" s="113" t="str">
        <f>IF(HLOOKUP($BT777,Prisudvikling!$CC$7:$KP$63,AU$3)&gt;0,HLOOKUP($BT777,Prisudvikling!$CC$7:$KP$63,AU$3),"")</f>
        <v xml:space="preserve"> </v>
      </c>
      <c r="AV777" s="113" t="str">
        <f>IF(HLOOKUP($BT777,Prisudvikling!$CC$7:$KP$63,AV$3)&gt;0,HLOOKUP($BT777,Prisudvikling!$CC$7:$KP$63,AV$3),"")</f>
        <v/>
      </c>
      <c r="AW777" s="113" t="str">
        <f>IF(HLOOKUP($BT777,Prisudvikling!$CC$7:$KP$63,AW$3)&gt;0,HLOOKUP($BT777,Prisudvikling!$CC$7:$KP$63,AW$3),"")</f>
        <v/>
      </c>
      <c r="AX777" s="113" t="str">
        <f>IF(HLOOKUP($BT777,Prisudvikling!$CC$7:$KP$63,AX$3)&gt;0,HLOOKUP($BT777,Prisudvikling!$CC$7:$KP$63,AX$3),"")</f>
        <v xml:space="preserve"> </v>
      </c>
      <c r="BT777">
        <f t="shared" si="36"/>
        <v>454</v>
      </c>
    </row>
    <row r="778" spans="1:72" x14ac:dyDescent="0.2">
      <c r="A778" s="82">
        <f>IF(HLOOKUP($BT778,Prisudvikling!$CC$7:$KP$63,D$3)&gt;0,YEAR(C778),0)</f>
        <v>0</v>
      </c>
      <c r="B778" s="82">
        <f>IF(HLOOKUP($BT778,Prisudvikling!$CC$7:$KP$63,D$3)&gt;0,MONTH(C778),0)</f>
        <v>0</v>
      </c>
      <c r="C778" s="65" t="str">
        <f>IF(HLOOKUP($BT778,Prisudvikling!$CC$7:$KP$63,D$3)&gt;0,HLOOKUP($BT778,Prisudvikling!$CC$7:$KP$63,C$3),"")</f>
        <v/>
      </c>
      <c r="D778" s="105" t="str">
        <f>IF(HLOOKUP($BT778,Prisudvikling!$CC$7:$KP$63,D$3)&gt;0,HLOOKUP($BT778,Prisudvikling!$CC$7:$KP$63,D$3),"")</f>
        <v/>
      </c>
      <c r="E778" s="105" t="str">
        <f>IF(HLOOKUP($BT778,Prisudvikling!$CC$7:$KP$63,E$3)&gt;0,HLOOKUP($BT778,Prisudvikling!$CC$7:$KP$63,E$3),"")</f>
        <v/>
      </c>
      <c r="F778" s="105" t="str">
        <f>IF(HLOOKUP($BT778,Prisudvikling!$CC$7:$KP$63,F$3)&gt;0,HLOOKUP($BT778,Prisudvikling!$CC$7:$KP$63,F$3),"")</f>
        <v/>
      </c>
      <c r="G778" s="105" t="str">
        <f>IF(HLOOKUP($BT778,Prisudvikling!$CC$7:$KP$63,G$3)&gt;0,HLOOKUP($BT778,Prisudvikling!$CC$7:$KP$63,G$3),"")</f>
        <v/>
      </c>
      <c r="H778" s="105" t="str">
        <f>IF(HLOOKUP($BT778,Prisudvikling!$CC$7:$KP$63,H$3)&gt;0,HLOOKUP($BT778,Prisudvikling!$CC$7:$KP$63,H$3),"")</f>
        <v/>
      </c>
      <c r="I778" s="105" t="str">
        <f>IF(HLOOKUP($BT778,Prisudvikling!$CC$7:$KP$63,I$3)&gt;0,HLOOKUP($BT778,Prisudvikling!$CC$7:$KP$63,I$3),"")</f>
        <v/>
      </c>
      <c r="J778" s="105" t="str">
        <f>IF(HLOOKUP($BT778,Prisudvikling!$CC$7:$KP$63,J$3)&gt;0,HLOOKUP($BT778,Prisudvikling!$CC$7:$KP$63,J$3),"")</f>
        <v/>
      </c>
      <c r="K778" s="105" t="str">
        <f>IF(HLOOKUP($BT778,Prisudvikling!$CC$7:$KP$63,K$3)&gt;0,HLOOKUP($BT778,Prisudvikling!$CC$7:$KP$63,K$3),"")</f>
        <v/>
      </c>
      <c r="L778" s="105" t="str">
        <f>IF(HLOOKUP($BT778,Prisudvikling!$CC$7:$KP$63,L$3)&gt;0,HLOOKUP($BT778,Prisudvikling!$CC$7:$KP$63,L$3),"")</f>
        <v/>
      </c>
      <c r="M778" s="105" t="str">
        <f>IF(HLOOKUP($BT778,Prisudvikling!$CC$7:$KP$63,M$3)&gt;0,HLOOKUP($BT778,Prisudvikling!$CC$7:$KP$63,M$3),"")</f>
        <v/>
      </c>
      <c r="N778" s="105" t="str">
        <f>IF(HLOOKUP($BT778,Prisudvikling!$CC$7:$KP$63,N$3)&gt;0,HLOOKUP($BT778,Prisudvikling!$CC$7:$KP$63,N$3),"")</f>
        <v/>
      </c>
      <c r="O778" s="105" t="str">
        <f>IF(HLOOKUP($BT778,Prisudvikling!$CC$7:$KP$63,O$3)&gt;0,HLOOKUP($BT778,Prisudvikling!$CC$7:$KP$63,O$3),"")</f>
        <v/>
      </c>
      <c r="P778" s="105" t="str">
        <f>IF(HLOOKUP($BT778,Prisudvikling!$CC$7:$KP$63,P$3)&gt;0,HLOOKUP($BT778,Prisudvikling!$CC$7:$KP$63,P$3),"")</f>
        <v/>
      </c>
      <c r="Q778" s="105" t="str">
        <f>IF(HLOOKUP($BT778,Prisudvikling!$CC$7:$KP$63,Q$3)&gt;0,HLOOKUP($BT778,Prisudvikling!$CC$7:$KP$63,Q$3),"")</f>
        <v/>
      </c>
      <c r="R778" s="105" t="str">
        <f>IF(HLOOKUP($BT778,Prisudvikling!$CC$7:$KP$63,R$3)&gt;0,HLOOKUP($BT778,Prisudvikling!$CC$7:$KP$63,R$3),"")</f>
        <v/>
      </c>
      <c r="S778" s="105" t="str">
        <f>IF(HLOOKUP($BT778,Prisudvikling!$CC$7:$KP$63,S$3)&gt;0,HLOOKUP($BT778,Prisudvikling!$CC$7:$KP$63,S$3),"")</f>
        <v/>
      </c>
      <c r="T778" s="105" t="str">
        <f>IF(HLOOKUP($BT778,Prisudvikling!$CC$7:$KP$63,T$3)&gt;0,HLOOKUP($BT778,Prisudvikling!$CC$7:$KP$63,T$3),"")</f>
        <v/>
      </c>
      <c r="U778" s="105" t="str">
        <f>IF(HLOOKUP($BT778,Prisudvikling!$CC$7:$KP$63,U$3)&gt;0,HLOOKUP($BT778,Prisudvikling!$CC$7:$KP$63,U$3),"")</f>
        <v/>
      </c>
      <c r="V778" s="105" t="str">
        <f>IF(HLOOKUP($BT778,Prisudvikling!$CC$7:$KP$63,V$3)&gt;0,HLOOKUP($BT778,Prisudvikling!$CC$7:$KP$63,V$3),"")</f>
        <v/>
      </c>
      <c r="W778" s="105" t="str">
        <f>IF(HLOOKUP($BT778,Prisudvikling!$CC$7:$KP$63,W$3)&gt;0,HLOOKUP($BT778,Prisudvikling!$CC$7:$KP$63,W$3),"")</f>
        <v/>
      </c>
      <c r="X778" s="32" t="str">
        <f>IF(HLOOKUP($BT778,Prisudvikling!$CC$7:$KP$63,X$3)&gt;0,HLOOKUP($BT778,Prisudvikling!$CC$7:$KP$63,X$3),"")</f>
        <v/>
      </c>
      <c r="Y778" s="32" t="str">
        <f>IF(HLOOKUP($BT778,Prisudvikling!$CC$7:$KP$63,Y$3)&gt;0,HLOOKUP($BT778,Prisudvikling!$CC$7:$KP$63,Y$3),"")</f>
        <v/>
      </c>
      <c r="Z778" s="32" t="str">
        <f>IF(HLOOKUP($BT778,Prisudvikling!$CC$7:$KP$63,Z$3)&gt;0,HLOOKUP($BT778,Prisudvikling!$CC$7:$KP$63,Z$3),"")</f>
        <v/>
      </c>
      <c r="AA778" s="32" t="str">
        <f>IF(HLOOKUP($BT778,Prisudvikling!$CC$7:$KP$63,AA$3)&gt;0,HLOOKUP($BT778,Prisudvikling!$CC$7:$KP$63,AA$3),"")</f>
        <v/>
      </c>
      <c r="AB778" s="32" t="str">
        <f>IF(HLOOKUP($BT778,Prisudvikling!$CC$7:$KP$63,AB$3)&gt;0,HLOOKUP($BT778,Prisudvikling!$CC$7:$KP$63,AB$3),"")</f>
        <v/>
      </c>
      <c r="AC778" s="32" t="str">
        <f>IF(HLOOKUP($BT778,Prisudvikling!$CC$7:$KP$63,AC$3)&gt;0,HLOOKUP($BT778,Prisudvikling!$CC$7:$KP$63,AC$3),"")</f>
        <v/>
      </c>
      <c r="AD778" s="32" t="str">
        <f>IF(HLOOKUP($BT778,Prisudvikling!$CC$7:$KP$63,AD$3)&gt;0,HLOOKUP($BT778,Prisudvikling!$CC$7:$KP$63,AD$3),"")</f>
        <v/>
      </c>
      <c r="AE778" s="32" t="str">
        <f>IF(HLOOKUP($BT778,Prisudvikling!$CC$7:$KP$63,AE$3)&gt;0,HLOOKUP($BT778,Prisudvikling!$CC$7:$KP$63,AE$3),"")</f>
        <v/>
      </c>
      <c r="AF778" s="32" t="str">
        <f>IF(HLOOKUP($BT778,Prisudvikling!$CC$7:$KP$63,AF$3)&gt;0,HLOOKUP($BT778,Prisudvikling!$CC$7:$KP$63,AF$3),"")</f>
        <v xml:space="preserve"> </v>
      </c>
      <c r="AG778" s="32" t="str">
        <f>IF(HLOOKUP($BT778,Prisudvikling!$CC$7:$KP$63,AG$3)&gt;0,HLOOKUP($BT778,Prisudvikling!$CC$7:$KP$63,AG$3),"")</f>
        <v xml:space="preserve"> </v>
      </c>
      <c r="AH778" s="32" t="str">
        <f>IF(HLOOKUP($BT778,Prisudvikling!$CC$7:$KP$63,AH$3)&gt;0,HLOOKUP($BT778,Prisudvikling!$CC$7:$KP$63,AH$3),"")</f>
        <v xml:space="preserve"> </v>
      </c>
      <c r="AI778" s="32" t="str">
        <f>IF(HLOOKUP($BT778,Prisudvikling!$CC$7:$KP$63,AI$3)&gt;0,HLOOKUP($BT778,Prisudvikling!$CC$7:$KP$63,AI$3),"")</f>
        <v xml:space="preserve"> </v>
      </c>
      <c r="AJ778" s="32" t="str">
        <f>IF(HLOOKUP($BT778,Prisudvikling!$CC$7:$KP$63,AJ$3)&gt;0,HLOOKUP($BT778,Prisudvikling!$CC$7:$KP$63,AJ$3),"")</f>
        <v xml:space="preserve"> </v>
      </c>
      <c r="AK778" s="32" t="str">
        <f>IF(HLOOKUP($BT778,Prisudvikling!$CC$7:$KP$63,AK$3)&gt;0,HLOOKUP($BT778,Prisudvikling!$CC$7:$KP$63,AK$3),"")</f>
        <v xml:space="preserve"> </v>
      </c>
      <c r="AL778" s="32" t="str">
        <f>IF(HLOOKUP($BT778,Prisudvikling!$CC$7:$KP$63,AL$3)&gt;0,HLOOKUP($BT778,Prisudvikling!$CC$7:$KP$63,AL$3),"")</f>
        <v/>
      </c>
      <c r="AM778" s="32" t="str">
        <f>IF(HLOOKUP($BT778,Prisudvikling!$CC$7:$KP$63,AM$3)&gt;0,HLOOKUP($BT778,Prisudvikling!$CC$7:$KP$63,AM$3),"")</f>
        <v/>
      </c>
      <c r="AN778" s="113" t="str">
        <f>IF(HLOOKUP($BT778,Prisudvikling!$CC$7:$KP$63,AN$3)&gt;0,HLOOKUP($BT778,Prisudvikling!$CC$7:$KP$63,AN$3),"")</f>
        <v/>
      </c>
      <c r="AO778" s="113" t="str">
        <f>IF(HLOOKUP($BT778,Prisudvikling!$CC$7:$KP$63,AO$3)&gt;0,HLOOKUP($BT778,Prisudvikling!$CC$7:$KP$63,AO$3),"")</f>
        <v xml:space="preserve"> </v>
      </c>
      <c r="AP778" s="113" t="str">
        <f>IF(HLOOKUP($BT778,Prisudvikling!$CC$7:$KP$63,AP$3)&gt;0,HLOOKUP($BT778,Prisudvikling!$CC$7:$KP$63,AP$3),"")</f>
        <v/>
      </c>
      <c r="AQ778" s="113" t="str">
        <f>IF(HLOOKUP($BT778,Prisudvikling!$CC$7:$KP$63,AQ$3)&gt;0,HLOOKUP($BT778,Prisudvikling!$CC$7:$KP$63,AQ$3),"")</f>
        <v/>
      </c>
      <c r="AR778" s="113" t="str">
        <f>IF(HLOOKUP($BT778,Prisudvikling!$CC$7:$KP$63,AR$3)&gt;0,HLOOKUP($BT778,Prisudvikling!$CC$7:$KP$63,AR$3),"")</f>
        <v xml:space="preserve"> </v>
      </c>
      <c r="AS778" s="113" t="str">
        <f>IF(HLOOKUP($BT778,Prisudvikling!$CC$7:$KP$63,AS$3)&gt;0,HLOOKUP($BT778,Prisudvikling!$CC$7:$KP$63,AS$3),"")</f>
        <v/>
      </c>
      <c r="AT778" s="113" t="str">
        <f>IF(HLOOKUP($BT778,Prisudvikling!$CC$7:$KP$63,AT$3)&gt;0,HLOOKUP($BT778,Prisudvikling!$CC$7:$KP$63,AT$3),"")</f>
        <v/>
      </c>
      <c r="AU778" s="113" t="str">
        <f>IF(HLOOKUP($BT778,Prisudvikling!$CC$7:$KP$63,AU$3)&gt;0,HLOOKUP($BT778,Prisudvikling!$CC$7:$KP$63,AU$3),"")</f>
        <v xml:space="preserve"> </v>
      </c>
      <c r="AV778" s="113" t="str">
        <f>IF(HLOOKUP($BT778,Prisudvikling!$CC$7:$KP$63,AV$3)&gt;0,HLOOKUP($BT778,Prisudvikling!$CC$7:$KP$63,AV$3),"")</f>
        <v/>
      </c>
      <c r="AW778" s="113" t="str">
        <f>IF(HLOOKUP($BT778,Prisudvikling!$CC$7:$KP$63,AW$3)&gt;0,HLOOKUP($BT778,Prisudvikling!$CC$7:$KP$63,AW$3),"")</f>
        <v/>
      </c>
      <c r="AX778" s="113" t="str">
        <f>IF(HLOOKUP($BT778,Prisudvikling!$CC$7:$KP$63,AX$3)&gt;0,HLOOKUP($BT778,Prisudvikling!$CC$7:$KP$63,AX$3),"")</f>
        <v xml:space="preserve"> </v>
      </c>
      <c r="BT778">
        <f t="shared" si="36"/>
        <v>455</v>
      </c>
    </row>
    <row r="779" spans="1:72" x14ac:dyDescent="0.2">
      <c r="A779" s="82">
        <f>IF(HLOOKUP($BT779,Prisudvikling!$CC$7:$KP$63,D$3)&gt;0,YEAR(C779),0)</f>
        <v>0</v>
      </c>
      <c r="B779" s="82">
        <f>IF(HLOOKUP($BT779,Prisudvikling!$CC$7:$KP$63,D$3)&gt;0,MONTH(C779),0)</f>
        <v>0</v>
      </c>
      <c r="C779" s="65" t="str">
        <f>IF(HLOOKUP($BT779,Prisudvikling!$CC$7:$KP$63,D$3)&gt;0,HLOOKUP($BT779,Prisudvikling!$CC$7:$KP$63,C$3),"")</f>
        <v/>
      </c>
      <c r="D779" s="105" t="str">
        <f>IF(HLOOKUP($BT779,Prisudvikling!$CC$7:$KP$63,D$3)&gt;0,HLOOKUP($BT779,Prisudvikling!$CC$7:$KP$63,D$3),"")</f>
        <v/>
      </c>
      <c r="E779" s="105" t="str">
        <f>IF(HLOOKUP($BT779,Prisudvikling!$CC$7:$KP$63,E$3)&gt;0,HLOOKUP($BT779,Prisudvikling!$CC$7:$KP$63,E$3),"")</f>
        <v/>
      </c>
      <c r="F779" s="105" t="str">
        <f>IF(HLOOKUP($BT779,Prisudvikling!$CC$7:$KP$63,F$3)&gt;0,HLOOKUP($BT779,Prisudvikling!$CC$7:$KP$63,F$3),"")</f>
        <v/>
      </c>
      <c r="G779" s="105" t="str">
        <f>IF(HLOOKUP($BT779,Prisudvikling!$CC$7:$KP$63,G$3)&gt;0,HLOOKUP($BT779,Prisudvikling!$CC$7:$KP$63,G$3),"")</f>
        <v/>
      </c>
      <c r="H779" s="105" t="str">
        <f>IF(HLOOKUP($BT779,Prisudvikling!$CC$7:$KP$63,H$3)&gt;0,HLOOKUP($BT779,Prisudvikling!$CC$7:$KP$63,H$3),"")</f>
        <v/>
      </c>
      <c r="I779" s="105" t="str">
        <f>IF(HLOOKUP($BT779,Prisudvikling!$CC$7:$KP$63,I$3)&gt;0,HLOOKUP($BT779,Prisudvikling!$CC$7:$KP$63,I$3),"")</f>
        <v/>
      </c>
      <c r="J779" s="105" t="str">
        <f>IF(HLOOKUP($BT779,Prisudvikling!$CC$7:$KP$63,J$3)&gt;0,HLOOKUP($BT779,Prisudvikling!$CC$7:$KP$63,J$3),"")</f>
        <v/>
      </c>
      <c r="K779" s="105" t="str">
        <f>IF(HLOOKUP($BT779,Prisudvikling!$CC$7:$KP$63,K$3)&gt;0,HLOOKUP($BT779,Prisudvikling!$CC$7:$KP$63,K$3),"")</f>
        <v/>
      </c>
      <c r="L779" s="105" t="str">
        <f>IF(HLOOKUP($BT779,Prisudvikling!$CC$7:$KP$63,L$3)&gt;0,HLOOKUP($BT779,Prisudvikling!$CC$7:$KP$63,L$3),"")</f>
        <v/>
      </c>
      <c r="M779" s="105" t="str">
        <f>IF(HLOOKUP($BT779,Prisudvikling!$CC$7:$KP$63,M$3)&gt;0,HLOOKUP($BT779,Prisudvikling!$CC$7:$KP$63,M$3),"")</f>
        <v/>
      </c>
      <c r="N779" s="105" t="str">
        <f>IF(HLOOKUP($BT779,Prisudvikling!$CC$7:$KP$63,N$3)&gt;0,HLOOKUP($BT779,Prisudvikling!$CC$7:$KP$63,N$3),"")</f>
        <v/>
      </c>
      <c r="O779" s="105" t="str">
        <f>IF(HLOOKUP($BT779,Prisudvikling!$CC$7:$KP$63,O$3)&gt;0,HLOOKUP($BT779,Prisudvikling!$CC$7:$KP$63,O$3),"")</f>
        <v/>
      </c>
      <c r="P779" s="105" t="str">
        <f>IF(HLOOKUP($BT779,Prisudvikling!$CC$7:$KP$63,P$3)&gt;0,HLOOKUP($BT779,Prisudvikling!$CC$7:$KP$63,P$3),"")</f>
        <v/>
      </c>
      <c r="Q779" s="105" t="str">
        <f>IF(HLOOKUP($BT779,Prisudvikling!$CC$7:$KP$63,Q$3)&gt;0,HLOOKUP($BT779,Prisudvikling!$CC$7:$KP$63,Q$3),"")</f>
        <v/>
      </c>
      <c r="R779" s="105" t="str">
        <f>IF(HLOOKUP($BT779,Prisudvikling!$CC$7:$KP$63,R$3)&gt;0,HLOOKUP($BT779,Prisudvikling!$CC$7:$KP$63,R$3),"")</f>
        <v/>
      </c>
      <c r="S779" s="105" t="str">
        <f>IF(HLOOKUP($BT779,Prisudvikling!$CC$7:$KP$63,S$3)&gt;0,HLOOKUP($BT779,Prisudvikling!$CC$7:$KP$63,S$3),"")</f>
        <v/>
      </c>
      <c r="T779" s="105" t="str">
        <f>IF(HLOOKUP($BT779,Prisudvikling!$CC$7:$KP$63,T$3)&gt;0,HLOOKUP($BT779,Prisudvikling!$CC$7:$KP$63,T$3),"")</f>
        <v/>
      </c>
      <c r="U779" s="105" t="str">
        <f>IF(HLOOKUP($BT779,Prisudvikling!$CC$7:$KP$63,U$3)&gt;0,HLOOKUP($BT779,Prisudvikling!$CC$7:$KP$63,U$3),"")</f>
        <v/>
      </c>
      <c r="V779" s="105" t="str">
        <f>IF(HLOOKUP($BT779,Prisudvikling!$CC$7:$KP$63,V$3)&gt;0,HLOOKUP($BT779,Prisudvikling!$CC$7:$KP$63,V$3),"")</f>
        <v/>
      </c>
      <c r="W779" s="105" t="str">
        <f>IF(HLOOKUP($BT779,Prisudvikling!$CC$7:$KP$63,W$3)&gt;0,HLOOKUP($BT779,Prisudvikling!$CC$7:$KP$63,W$3),"")</f>
        <v/>
      </c>
      <c r="X779" s="32" t="str">
        <f>IF(HLOOKUP($BT779,Prisudvikling!$CC$7:$KP$63,X$3)&gt;0,HLOOKUP($BT779,Prisudvikling!$CC$7:$KP$63,X$3),"")</f>
        <v/>
      </c>
      <c r="Y779" s="32" t="str">
        <f>IF(HLOOKUP($BT779,Prisudvikling!$CC$7:$KP$63,Y$3)&gt;0,HLOOKUP($BT779,Prisudvikling!$CC$7:$KP$63,Y$3),"")</f>
        <v/>
      </c>
      <c r="Z779" s="32" t="str">
        <f>IF(HLOOKUP($BT779,Prisudvikling!$CC$7:$KP$63,Z$3)&gt;0,HLOOKUP($BT779,Prisudvikling!$CC$7:$KP$63,Z$3),"")</f>
        <v/>
      </c>
      <c r="AA779" s="32" t="str">
        <f>IF(HLOOKUP($BT779,Prisudvikling!$CC$7:$KP$63,AA$3)&gt;0,HLOOKUP($BT779,Prisudvikling!$CC$7:$KP$63,AA$3),"")</f>
        <v/>
      </c>
      <c r="AB779" s="32" t="str">
        <f>IF(HLOOKUP($BT779,Prisudvikling!$CC$7:$KP$63,AB$3)&gt;0,HLOOKUP($BT779,Prisudvikling!$CC$7:$KP$63,AB$3),"")</f>
        <v/>
      </c>
      <c r="AC779" s="32" t="str">
        <f>IF(HLOOKUP($BT779,Prisudvikling!$CC$7:$KP$63,AC$3)&gt;0,HLOOKUP($BT779,Prisudvikling!$CC$7:$KP$63,AC$3),"")</f>
        <v/>
      </c>
      <c r="AD779" s="32" t="str">
        <f>IF(HLOOKUP($BT779,Prisudvikling!$CC$7:$KP$63,AD$3)&gt;0,HLOOKUP($BT779,Prisudvikling!$CC$7:$KP$63,AD$3),"")</f>
        <v/>
      </c>
      <c r="AE779" s="32" t="str">
        <f>IF(HLOOKUP($BT779,Prisudvikling!$CC$7:$KP$63,AE$3)&gt;0,HLOOKUP($BT779,Prisudvikling!$CC$7:$KP$63,AE$3),"")</f>
        <v/>
      </c>
      <c r="AF779" s="32" t="str">
        <f>IF(HLOOKUP($BT779,Prisudvikling!$CC$7:$KP$63,AF$3)&gt;0,HLOOKUP($BT779,Prisudvikling!$CC$7:$KP$63,AF$3),"")</f>
        <v xml:space="preserve"> </v>
      </c>
      <c r="AG779" s="32" t="str">
        <f>IF(HLOOKUP($BT779,Prisudvikling!$CC$7:$KP$63,AG$3)&gt;0,HLOOKUP($BT779,Prisudvikling!$CC$7:$KP$63,AG$3),"")</f>
        <v xml:space="preserve"> </v>
      </c>
      <c r="AH779" s="32" t="str">
        <f>IF(HLOOKUP($BT779,Prisudvikling!$CC$7:$KP$63,AH$3)&gt;0,HLOOKUP($BT779,Prisudvikling!$CC$7:$KP$63,AH$3),"")</f>
        <v xml:space="preserve"> </v>
      </c>
      <c r="AI779" s="32" t="str">
        <f>IF(HLOOKUP($BT779,Prisudvikling!$CC$7:$KP$63,AI$3)&gt;0,HLOOKUP($BT779,Prisudvikling!$CC$7:$KP$63,AI$3),"")</f>
        <v xml:space="preserve"> </v>
      </c>
      <c r="AJ779" s="32" t="str">
        <f>IF(HLOOKUP($BT779,Prisudvikling!$CC$7:$KP$63,AJ$3)&gt;0,HLOOKUP($BT779,Prisudvikling!$CC$7:$KP$63,AJ$3),"")</f>
        <v xml:space="preserve"> </v>
      </c>
      <c r="AK779" s="32" t="str">
        <f>IF(HLOOKUP($BT779,Prisudvikling!$CC$7:$KP$63,AK$3)&gt;0,HLOOKUP($BT779,Prisudvikling!$CC$7:$KP$63,AK$3),"")</f>
        <v xml:space="preserve"> </v>
      </c>
      <c r="AL779" s="32" t="str">
        <f>IF(HLOOKUP($BT779,Prisudvikling!$CC$7:$KP$63,AL$3)&gt;0,HLOOKUP($BT779,Prisudvikling!$CC$7:$KP$63,AL$3),"")</f>
        <v/>
      </c>
      <c r="AM779" s="32" t="str">
        <f>IF(HLOOKUP($BT779,Prisudvikling!$CC$7:$KP$63,AM$3)&gt;0,HLOOKUP($BT779,Prisudvikling!$CC$7:$KP$63,AM$3),"")</f>
        <v/>
      </c>
      <c r="AN779" s="113" t="str">
        <f>IF(HLOOKUP($BT779,Prisudvikling!$CC$7:$KP$63,AN$3)&gt;0,HLOOKUP($BT779,Prisudvikling!$CC$7:$KP$63,AN$3),"")</f>
        <v/>
      </c>
      <c r="AO779" s="113" t="str">
        <f>IF(HLOOKUP($BT779,Prisudvikling!$CC$7:$KP$63,AO$3)&gt;0,HLOOKUP($BT779,Prisudvikling!$CC$7:$KP$63,AO$3),"")</f>
        <v xml:space="preserve"> </v>
      </c>
      <c r="AP779" s="113" t="str">
        <f>IF(HLOOKUP($BT779,Prisudvikling!$CC$7:$KP$63,AP$3)&gt;0,HLOOKUP($BT779,Prisudvikling!$CC$7:$KP$63,AP$3),"")</f>
        <v/>
      </c>
      <c r="AQ779" s="113" t="str">
        <f>IF(HLOOKUP($BT779,Prisudvikling!$CC$7:$KP$63,AQ$3)&gt;0,HLOOKUP($BT779,Prisudvikling!$CC$7:$KP$63,AQ$3),"")</f>
        <v/>
      </c>
      <c r="AR779" s="113" t="str">
        <f>IF(HLOOKUP($BT779,Prisudvikling!$CC$7:$KP$63,AR$3)&gt;0,HLOOKUP($BT779,Prisudvikling!$CC$7:$KP$63,AR$3),"")</f>
        <v xml:space="preserve"> </v>
      </c>
      <c r="AS779" s="113" t="str">
        <f>IF(HLOOKUP($BT779,Prisudvikling!$CC$7:$KP$63,AS$3)&gt;0,HLOOKUP($BT779,Prisudvikling!$CC$7:$KP$63,AS$3),"")</f>
        <v/>
      </c>
      <c r="AT779" s="113" t="str">
        <f>IF(HLOOKUP($BT779,Prisudvikling!$CC$7:$KP$63,AT$3)&gt;0,HLOOKUP($BT779,Prisudvikling!$CC$7:$KP$63,AT$3),"")</f>
        <v/>
      </c>
      <c r="AU779" s="113" t="str">
        <f>IF(HLOOKUP($BT779,Prisudvikling!$CC$7:$KP$63,AU$3)&gt;0,HLOOKUP($BT779,Prisudvikling!$CC$7:$KP$63,AU$3),"")</f>
        <v xml:space="preserve"> </v>
      </c>
      <c r="AV779" s="113" t="str">
        <f>IF(HLOOKUP($BT779,Prisudvikling!$CC$7:$KP$63,AV$3)&gt;0,HLOOKUP($BT779,Prisudvikling!$CC$7:$KP$63,AV$3),"")</f>
        <v/>
      </c>
      <c r="AW779" s="113" t="str">
        <f>IF(HLOOKUP($BT779,Prisudvikling!$CC$7:$KP$63,AW$3)&gt;0,HLOOKUP($BT779,Prisudvikling!$CC$7:$KP$63,AW$3),"")</f>
        <v/>
      </c>
      <c r="AX779" s="113" t="str">
        <f>IF(HLOOKUP($BT779,Prisudvikling!$CC$7:$KP$63,AX$3)&gt;0,HLOOKUP($BT779,Prisudvikling!$CC$7:$KP$63,AX$3),"")</f>
        <v xml:space="preserve"> </v>
      </c>
      <c r="BT779">
        <f t="shared" si="36"/>
        <v>456</v>
      </c>
    </row>
    <row r="780" spans="1:72" x14ac:dyDescent="0.2">
      <c r="A780" s="82">
        <f>IF(HLOOKUP($BT780,Prisudvikling!$CC$7:$KP$63,D$3)&gt;0,YEAR(C780),0)</f>
        <v>0</v>
      </c>
      <c r="B780" s="82">
        <f>IF(HLOOKUP($BT780,Prisudvikling!$CC$7:$KP$63,D$3)&gt;0,MONTH(C780),0)</f>
        <v>0</v>
      </c>
      <c r="C780" s="65" t="str">
        <f>IF(HLOOKUP($BT780,Prisudvikling!$CC$7:$KP$63,D$3)&gt;0,HLOOKUP($BT780,Prisudvikling!$CC$7:$KP$63,C$3),"")</f>
        <v/>
      </c>
      <c r="D780" s="105" t="str">
        <f>IF(HLOOKUP($BT780,Prisudvikling!$CC$7:$KP$63,D$3)&gt;0,HLOOKUP($BT780,Prisudvikling!$CC$7:$KP$63,D$3),"")</f>
        <v/>
      </c>
      <c r="E780" s="105" t="str">
        <f>IF(HLOOKUP($BT780,Prisudvikling!$CC$7:$KP$63,E$3)&gt;0,HLOOKUP($BT780,Prisudvikling!$CC$7:$KP$63,E$3),"")</f>
        <v/>
      </c>
      <c r="F780" s="105" t="str">
        <f>IF(HLOOKUP($BT780,Prisudvikling!$CC$7:$KP$63,F$3)&gt;0,HLOOKUP($BT780,Prisudvikling!$CC$7:$KP$63,F$3),"")</f>
        <v/>
      </c>
      <c r="G780" s="105" t="str">
        <f>IF(HLOOKUP($BT780,Prisudvikling!$CC$7:$KP$63,G$3)&gt;0,HLOOKUP($BT780,Prisudvikling!$CC$7:$KP$63,G$3),"")</f>
        <v/>
      </c>
      <c r="H780" s="105" t="str">
        <f>IF(HLOOKUP($BT780,Prisudvikling!$CC$7:$KP$63,H$3)&gt;0,HLOOKUP($BT780,Prisudvikling!$CC$7:$KP$63,H$3),"")</f>
        <v/>
      </c>
      <c r="I780" s="105" t="str">
        <f>IF(HLOOKUP($BT780,Prisudvikling!$CC$7:$KP$63,I$3)&gt;0,HLOOKUP($BT780,Prisudvikling!$CC$7:$KP$63,I$3),"")</f>
        <v/>
      </c>
      <c r="J780" s="105" t="str">
        <f>IF(HLOOKUP($BT780,Prisudvikling!$CC$7:$KP$63,J$3)&gt;0,HLOOKUP($BT780,Prisudvikling!$CC$7:$KP$63,J$3),"")</f>
        <v/>
      </c>
      <c r="K780" s="105" t="str">
        <f>IF(HLOOKUP($BT780,Prisudvikling!$CC$7:$KP$63,K$3)&gt;0,HLOOKUP($BT780,Prisudvikling!$CC$7:$KP$63,K$3),"")</f>
        <v/>
      </c>
      <c r="L780" s="105" t="str">
        <f>IF(HLOOKUP($BT780,Prisudvikling!$CC$7:$KP$63,L$3)&gt;0,HLOOKUP($BT780,Prisudvikling!$CC$7:$KP$63,L$3),"")</f>
        <v/>
      </c>
      <c r="M780" s="105" t="str">
        <f>IF(HLOOKUP($BT780,Prisudvikling!$CC$7:$KP$63,M$3)&gt;0,HLOOKUP($BT780,Prisudvikling!$CC$7:$KP$63,M$3),"")</f>
        <v/>
      </c>
      <c r="N780" s="105" t="str">
        <f>IF(HLOOKUP($BT780,Prisudvikling!$CC$7:$KP$63,N$3)&gt;0,HLOOKUP($BT780,Prisudvikling!$CC$7:$KP$63,N$3),"")</f>
        <v/>
      </c>
      <c r="O780" s="105" t="str">
        <f>IF(HLOOKUP($BT780,Prisudvikling!$CC$7:$KP$63,O$3)&gt;0,HLOOKUP($BT780,Prisudvikling!$CC$7:$KP$63,O$3),"")</f>
        <v/>
      </c>
      <c r="P780" s="105" t="str">
        <f>IF(HLOOKUP($BT780,Prisudvikling!$CC$7:$KP$63,P$3)&gt;0,HLOOKUP($BT780,Prisudvikling!$CC$7:$KP$63,P$3),"")</f>
        <v/>
      </c>
      <c r="Q780" s="105" t="str">
        <f>IF(HLOOKUP($BT780,Prisudvikling!$CC$7:$KP$63,Q$3)&gt;0,HLOOKUP($BT780,Prisudvikling!$CC$7:$KP$63,Q$3),"")</f>
        <v/>
      </c>
      <c r="R780" s="105" t="str">
        <f>IF(HLOOKUP($BT780,Prisudvikling!$CC$7:$KP$63,R$3)&gt;0,HLOOKUP($BT780,Prisudvikling!$CC$7:$KP$63,R$3),"")</f>
        <v/>
      </c>
      <c r="S780" s="105" t="str">
        <f>IF(HLOOKUP($BT780,Prisudvikling!$CC$7:$KP$63,S$3)&gt;0,HLOOKUP($BT780,Prisudvikling!$CC$7:$KP$63,S$3),"")</f>
        <v/>
      </c>
      <c r="T780" s="105" t="str">
        <f>IF(HLOOKUP($BT780,Prisudvikling!$CC$7:$KP$63,T$3)&gt;0,HLOOKUP($BT780,Prisudvikling!$CC$7:$KP$63,T$3),"")</f>
        <v/>
      </c>
      <c r="U780" s="105" t="str">
        <f>IF(HLOOKUP($BT780,Prisudvikling!$CC$7:$KP$63,U$3)&gt;0,HLOOKUP($BT780,Prisudvikling!$CC$7:$KP$63,U$3),"")</f>
        <v/>
      </c>
      <c r="V780" s="105" t="str">
        <f>IF(HLOOKUP($BT780,Prisudvikling!$CC$7:$KP$63,V$3)&gt;0,HLOOKUP($BT780,Prisudvikling!$CC$7:$KP$63,V$3),"")</f>
        <v/>
      </c>
      <c r="W780" s="105" t="str">
        <f>IF(HLOOKUP($BT780,Prisudvikling!$CC$7:$KP$63,W$3)&gt;0,HLOOKUP($BT780,Prisudvikling!$CC$7:$KP$63,W$3),"")</f>
        <v/>
      </c>
      <c r="X780" s="32" t="str">
        <f>IF(HLOOKUP($BT780,Prisudvikling!$CC$7:$KP$63,X$3)&gt;0,HLOOKUP($BT780,Prisudvikling!$CC$7:$KP$63,X$3),"")</f>
        <v/>
      </c>
      <c r="Y780" s="32" t="str">
        <f>IF(HLOOKUP($BT780,Prisudvikling!$CC$7:$KP$63,Y$3)&gt;0,HLOOKUP($BT780,Prisudvikling!$CC$7:$KP$63,Y$3),"")</f>
        <v/>
      </c>
      <c r="Z780" s="32" t="str">
        <f>IF(HLOOKUP($BT780,Prisudvikling!$CC$7:$KP$63,Z$3)&gt;0,HLOOKUP($BT780,Prisudvikling!$CC$7:$KP$63,Z$3),"")</f>
        <v/>
      </c>
      <c r="AA780" s="32" t="str">
        <f>IF(HLOOKUP($BT780,Prisudvikling!$CC$7:$KP$63,AA$3)&gt;0,HLOOKUP($BT780,Prisudvikling!$CC$7:$KP$63,AA$3),"")</f>
        <v/>
      </c>
      <c r="AB780" s="32" t="str">
        <f>IF(HLOOKUP($BT780,Prisudvikling!$CC$7:$KP$63,AB$3)&gt;0,HLOOKUP($BT780,Prisudvikling!$CC$7:$KP$63,AB$3),"")</f>
        <v/>
      </c>
      <c r="AC780" s="32" t="str">
        <f>IF(HLOOKUP($BT780,Prisudvikling!$CC$7:$KP$63,AC$3)&gt;0,HLOOKUP($BT780,Prisudvikling!$CC$7:$KP$63,AC$3),"")</f>
        <v/>
      </c>
      <c r="AD780" s="32" t="str">
        <f>IF(HLOOKUP($BT780,Prisudvikling!$CC$7:$KP$63,AD$3)&gt;0,HLOOKUP($BT780,Prisudvikling!$CC$7:$KP$63,AD$3),"")</f>
        <v/>
      </c>
      <c r="AE780" s="32" t="str">
        <f>IF(HLOOKUP($BT780,Prisudvikling!$CC$7:$KP$63,AE$3)&gt;0,HLOOKUP($BT780,Prisudvikling!$CC$7:$KP$63,AE$3),"")</f>
        <v/>
      </c>
      <c r="AF780" s="32" t="str">
        <f>IF(HLOOKUP($BT780,Prisudvikling!$CC$7:$KP$63,AF$3)&gt;0,HLOOKUP($BT780,Prisudvikling!$CC$7:$KP$63,AF$3),"")</f>
        <v xml:space="preserve"> </v>
      </c>
      <c r="AG780" s="32" t="str">
        <f>IF(HLOOKUP($BT780,Prisudvikling!$CC$7:$KP$63,AG$3)&gt;0,HLOOKUP($BT780,Prisudvikling!$CC$7:$KP$63,AG$3),"")</f>
        <v xml:space="preserve"> </v>
      </c>
      <c r="AH780" s="32" t="str">
        <f>IF(HLOOKUP($BT780,Prisudvikling!$CC$7:$KP$63,AH$3)&gt;0,HLOOKUP($BT780,Prisudvikling!$CC$7:$KP$63,AH$3),"")</f>
        <v xml:space="preserve"> </v>
      </c>
      <c r="AI780" s="32" t="str">
        <f>IF(HLOOKUP($BT780,Prisudvikling!$CC$7:$KP$63,AI$3)&gt;0,HLOOKUP($BT780,Prisudvikling!$CC$7:$KP$63,AI$3),"")</f>
        <v xml:space="preserve"> </v>
      </c>
      <c r="AJ780" s="32" t="str">
        <f>IF(HLOOKUP($BT780,Prisudvikling!$CC$7:$KP$63,AJ$3)&gt;0,HLOOKUP($BT780,Prisudvikling!$CC$7:$KP$63,AJ$3),"")</f>
        <v xml:space="preserve"> </v>
      </c>
      <c r="AK780" s="32" t="str">
        <f>IF(HLOOKUP($BT780,Prisudvikling!$CC$7:$KP$63,AK$3)&gt;0,HLOOKUP($BT780,Prisudvikling!$CC$7:$KP$63,AK$3),"")</f>
        <v xml:space="preserve"> </v>
      </c>
      <c r="AL780" s="32" t="str">
        <f>IF(HLOOKUP($BT780,Prisudvikling!$CC$7:$KP$63,AL$3)&gt;0,HLOOKUP($BT780,Prisudvikling!$CC$7:$KP$63,AL$3),"")</f>
        <v/>
      </c>
      <c r="AM780" s="32" t="str">
        <f>IF(HLOOKUP($BT780,Prisudvikling!$CC$7:$KP$63,AM$3)&gt;0,HLOOKUP($BT780,Prisudvikling!$CC$7:$KP$63,AM$3),"")</f>
        <v/>
      </c>
      <c r="AN780" s="113" t="str">
        <f>IF(HLOOKUP($BT780,Prisudvikling!$CC$7:$KP$63,AN$3)&gt;0,HLOOKUP($BT780,Prisudvikling!$CC$7:$KP$63,AN$3),"")</f>
        <v/>
      </c>
      <c r="AO780" s="113" t="str">
        <f>IF(HLOOKUP($BT780,Prisudvikling!$CC$7:$KP$63,AO$3)&gt;0,HLOOKUP($BT780,Prisudvikling!$CC$7:$KP$63,AO$3),"")</f>
        <v xml:space="preserve"> </v>
      </c>
      <c r="AP780" s="113" t="str">
        <f>IF(HLOOKUP($BT780,Prisudvikling!$CC$7:$KP$63,AP$3)&gt;0,HLOOKUP($BT780,Prisudvikling!$CC$7:$KP$63,AP$3),"")</f>
        <v/>
      </c>
      <c r="AQ780" s="113" t="str">
        <f>IF(HLOOKUP($BT780,Prisudvikling!$CC$7:$KP$63,AQ$3)&gt;0,HLOOKUP($BT780,Prisudvikling!$CC$7:$KP$63,AQ$3),"")</f>
        <v/>
      </c>
      <c r="AR780" s="113" t="str">
        <f>IF(HLOOKUP($BT780,Prisudvikling!$CC$7:$KP$63,AR$3)&gt;0,HLOOKUP($BT780,Prisudvikling!$CC$7:$KP$63,AR$3),"")</f>
        <v xml:space="preserve"> </v>
      </c>
      <c r="AS780" s="113" t="str">
        <f>IF(HLOOKUP($BT780,Prisudvikling!$CC$7:$KP$63,AS$3)&gt;0,HLOOKUP($BT780,Prisudvikling!$CC$7:$KP$63,AS$3),"")</f>
        <v/>
      </c>
      <c r="AT780" s="113" t="str">
        <f>IF(HLOOKUP($BT780,Prisudvikling!$CC$7:$KP$63,AT$3)&gt;0,HLOOKUP($BT780,Prisudvikling!$CC$7:$KP$63,AT$3),"")</f>
        <v/>
      </c>
      <c r="AU780" s="113" t="str">
        <f>IF(HLOOKUP($BT780,Prisudvikling!$CC$7:$KP$63,AU$3)&gt;0,HLOOKUP($BT780,Prisudvikling!$CC$7:$KP$63,AU$3),"")</f>
        <v xml:space="preserve"> </v>
      </c>
      <c r="AV780" s="113" t="str">
        <f>IF(HLOOKUP($BT780,Prisudvikling!$CC$7:$KP$63,AV$3)&gt;0,HLOOKUP($BT780,Prisudvikling!$CC$7:$KP$63,AV$3),"")</f>
        <v/>
      </c>
      <c r="AW780" s="113" t="str">
        <f>IF(HLOOKUP($BT780,Prisudvikling!$CC$7:$KP$63,AW$3)&gt;0,HLOOKUP($BT780,Prisudvikling!$CC$7:$KP$63,AW$3),"")</f>
        <v/>
      </c>
      <c r="AX780" s="113" t="str">
        <f>IF(HLOOKUP($BT780,Prisudvikling!$CC$7:$KP$63,AX$3)&gt;0,HLOOKUP($BT780,Prisudvikling!$CC$7:$KP$63,AX$3),"")</f>
        <v xml:space="preserve"> </v>
      </c>
      <c r="BT780">
        <f t="shared" si="36"/>
        <v>457</v>
      </c>
    </row>
    <row r="781" spans="1:72" x14ac:dyDescent="0.2">
      <c r="A781" s="82">
        <f>IF(HLOOKUP($BT781,Prisudvikling!$CC$7:$KP$63,D$3)&gt;0,YEAR(C781),0)</f>
        <v>0</v>
      </c>
      <c r="B781" s="82">
        <f>IF(HLOOKUP($BT781,Prisudvikling!$CC$7:$KP$63,D$3)&gt;0,MONTH(C781),0)</f>
        <v>0</v>
      </c>
      <c r="C781" s="65" t="str">
        <f>IF(HLOOKUP($BT781,Prisudvikling!$CC$7:$KP$63,D$3)&gt;0,HLOOKUP($BT781,Prisudvikling!$CC$7:$KP$63,C$3),"")</f>
        <v/>
      </c>
      <c r="D781" s="105" t="str">
        <f>IF(HLOOKUP($BT781,Prisudvikling!$CC$7:$KP$63,D$3)&gt;0,HLOOKUP($BT781,Prisudvikling!$CC$7:$KP$63,D$3),"")</f>
        <v/>
      </c>
      <c r="E781" s="105" t="str">
        <f>IF(HLOOKUP($BT781,Prisudvikling!$CC$7:$KP$63,E$3)&gt;0,HLOOKUP($BT781,Prisudvikling!$CC$7:$KP$63,E$3),"")</f>
        <v/>
      </c>
      <c r="F781" s="105" t="str">
        <f>IF(HLOOKUP($BT781,Prisudvikling!$CC$7:$KP$63,F$3)&gt;0,HLOOKUP($BT781,Prisudvikling!$CC$7:$KP$63,F$3),"")</f>
        <v/>
      </c>
      <c r="G781" s="105" t="str">
        <f>IF(HLOOKUP($BT781,Prisudvikling!$CC$7:$KP$63,G$3)&gt;0,HLOOKUP($BT781,Prisudvikling!$CC$7:$KP$63,G$3),"")</f>
        <v/>
      </c>
      <c r="H781" s="105" t="str">
        <f>IF(HLOOKUP($BT781,Prisudvikling!$CC$7:$KP$63,H$3)&gt;0,HLOOKUP($BT781,Prisudvikling!$CC$7:$KP$63,H$3),"")</f>
        <v/>
      </c>
      <c r="I781" s="105" t="str">
        <f>IF(HLOOKUP($BT781,Prisudvikling!$CC$7:$KP$63,I$3)&gt;0,HLOOKUP($BT781,Prisudvikling!$CC$7:$KP$63,I$3),"")</f>
        <v/>
      </c>
      <c r="J781" s="105" t="str">
        <f>IF(HLOOKUP($BT781,Prisudvikling!$CC$7:$KP$63,J$3)&gt;0,HLOOKUP($BT781,Prisudvikling!$CC$7:$KP$63,J$3),"")</f>
        <v/>
      </c>
      <c r="K781" s="105" t="str">
        <f>IF(HLOOKUP($BT781,Prisudvikling!$CC$7:$KP$63,K$3)&gt;0,HLOOKUP($BT781,Prisudvikling!$CC$7:$KP$63,K$3),"")</f>
        <v/>
      </c>
      <c r="L781" s="105" t="str">
        <f>IF(HLOOKUP($BT781,Prisudvikling!$CC$7:$KP$63,L$3)&gt;0,HLOOKUP($BT781,Prisudvikling!$CC$7:$KP$63,L$3),"")</f>
        <v/>
      </c>
      <c r="M781" s="105" t="str">
        <f>IF(HLOOKUP($BT781,Prisudvikling!$CC$7:$KP$63,M$3)&gt;0,HLOOKUP($BT781,Prisudvikling!$CC$7:$KP$63,M$3),"")</f>
        <v/>
      </c>
      <c r="N781" s="105" t="str">
        <f>IF(HLOOKUP($BT781,Prisudvikling!$CC$7:$KP$63,N$3)&gt;0,HLOOKUP($BT781,Prisudvikling!$CC$7:$KP$63,N$3),"")</f>
        <v/>
      </c>
      <c r="O781" s="105" t="str">
        <f>IF(HLOOKUP($BT781,Prisudvikling!$CC$7:$KP$63,O$3)&gt;0,HLOOKUP($BT781,Prisudvikling!$CC$7:$KP$63,O$3),"")</f>
        <v/>
      </c>
      <c r="P781" s="105" t="str">
        <f>IF(HLOOKUP($BT781,Prisudvikling!$CC$7:$KP$63,P$3)&gt;0,HLOOKUP($BT781,Prisudvikling!$CC$7:$KP$63,P$3),"")</f>
        <v/>
      </c>
      <c r="Q781" s="105" t="str">
        <f>IF(HLOOKUP($BT781,Prisudvikling!$CC$7:$KP$63,Q$3)&gt;0,HLOOKUP($BT781,Prisudvikling!$CC$7:$KP$63,Q$3),"")</f>
        <v/>
      </c>
      <c r="R781" s="105" t="str">
        <f>IF(HLOOKUP($BT781,Prisudvikling!$CC$7:$KP$63,R$3)&gt;0,HLOOKUP($BT781,Prisudvikling!$CC$7:$KP$63,R$3),"")</f>
        <v/>
      </c>
      <c r="S781" s="105" t="str">
        <f>IF(HLOOKUP($BT781,Prisudvikling!$CC$7:$KP$63,S$3)&gt;0,HLOOKUP($BT781,Prisudvikling!$CC$7:$KP$63,S$3),"")</f>
        <v/>
      </c>
      <c r="T781" s="105" t="str">
        <f>IF(HLOOKUP($BT781,Prisudvikling!$CC$7:$KP$63,T$3)&gt;0,HLOOKUP($BT781,Prisudvikling!$CC$7:$KP$63,T$3),"")</f>
        <v/>
      </c>
      <c r="U781" s="105" t="str">
        <f>IF(HLOOKUP($BT781,Prisudvikling!$CC$7:$KP$63,U$3)&gt;0,HLOOKUP($BT781,Prisudvikling!$CC$7:$KP$63,U$3),"")</f>
        <v/>
      </c>
      <c r="V781" s="105" t="str">
        <f>IF(HLOOKUP($BT781,Prisudvikling!$CC$7:$KP$63,V$3)&gt;0,HLOOKUP($BT781,Prisudvikling!$CC$7:$KP$63,V$3),"")</f>
        <v/>
      </c>
      <c r="W781" s="105" t="str">
        <f>IF(HLOOKUP($BT781,Prisudvikling!$CC$7:$KP$63,W$3)&gt;0,HLOOKUP($BT781,Prisudvikling!$CC$7:$KP$63,W$3),"")</f>
        <v/>
      </c>
      <c r="X781" s="32" t="str">
        <f>IF(HLOOKUP($BT781,Prisudvikling!$CC$7:$KP$63,X$3)&gt;0,HLOOKUP($BT781,Prisudvikling!$CC$7:$KP$63,X$3),"")</f>
        <v/>
      </c>
      <c r="Y781" s="32" t="str">
        <f>IF(HLOOKUP($BT781,Prisudvikling!$CC$7:$KP$63,Y$3)&gt;0,HLOOKUP($BT781,Prisudvikling!$CC$7:$KP$63,Y$3),"")</f>
        <v/>
      </c>
      <c r="Z781" s="32" t="str">
        <f>IF(HLOOKUP($BT781,Prisudvikling!$CC$7:$KP$63,Z$3)&gt;0,HLOOKUP($BT781,Prisudvikling!$CC$7:$KP$63,Z$3),"")</f>
        <v/>
      </c>
      <c r="AA781" s="32" t="str">
        <f>IF(HLOOKUP($BT781,Prisudvikling!$CC$7:$KP$63,AA$3)&gt;0,HLOOKUP($BT781,Prisudvikling!$CC$7:$KP$63,AA$3),"")</f>
        <v/>
      </c>
      <c r="AB781" s="32" t="str">
        <f>IF(HLOOKUP($BT781,Prisudvikling!$CC$7:$KP$63,AB$3)&gt;0,HLOOKUP($BT781,Prisudvikling!$CC$7:$KP$63,AB$3),"")</f>
        <v/>
      </c>
      <c r="AC781" s="32" t="str">
        <f>IF(HLOOKUP($BT781,Prisudvikling!$CC$7:$KP$63,AC$3)&gt;0,HLOOKUP($BT781,Prisudvikling!$CC$7:$KP$63,AC$3),"")</f>
        <v/>
      </c>
      <c r="AD781" s="32" t="str">
        <f>IF(HLOOKUP($BT781,Prisudvikling!$CC$7:$KP$63,AD$3)&gt;0,HLOOKUP($BT781,Prisudvikling!$CC$7:$KP$63,AD$3),"")</f>
        <v/>
      </c>
      <c r="AE781" s="32" t="str">
        <f>IF(HLOOKUP($BT781,Prisudvikling!$CC$7:$KP$63,AE$3)&gt;0,HLOOKUP($BT781,Prisudvikling!$CC$7:$KP$63,AE$3),"")</f>
        <v/>
      </c>
      <c r="AF781" s="32" t="str">
        <f>IF(HLOOKUP($BT781,Prisudvikling!$CC$7:$KP$63,AF$3)&gt;0,HLOOKUP($BT781,Prisudvikling!$CC$7:$KP$63,AF$3),"")</f>
        <v xml:space="preserve"> </v>
      </c>
      <c r="AG781" s="32" t="str">
        <f>IF(HLOOKUP($BT781,Prisudvikling!$CC$7:$KP$63,AG$3)&gt;0,HLOOKUP($BT781,Prisudvikling!$CC$7:$KP$63,AG$3),"")</f>
        <v xml:space="preserve"> </v>
      </c>
      <c r="AH781" s="32" t="str">
        <f>IF(HLOOKUP($BT781,Prisudvikling!$CC$7:$KP$63,AH$3)&gt;0,HLOOKUP($BT781,Prisudvikling!$CC$7:$KP$63,AH$3),"")</f>
        <v xml:space="preserve"> </v>
      </c>
      <c r="AI781" s="32" t="str">
        <f>IF(HLOOKUP($BT781,Prisudvikling!$CC$7:$KP$63,AI$3)&gt;0,HLOOKUP($BT781,Prisudvikling!$CC$7:$KP$63,AI$3),"")</f>
        <v xml:space="preserve"> </v>
      </c>
      <c r="AJ781" s="32" t="str">
        <f>IF(HLOOKUP($BT781,Prisudvikling!$CC$7:$KP$63,AJ$3)&gt;0,HLOOKUP($BT781,Prisudvikling!$CC$7:$KP$63,AJ$3),"")</f>
        <v xml:space="preserve"> </v>
      </c>
      <c r="AK781" s="32" t="str">
        <f>IF(HLOOKUP($BT781,Prisudvikling!$CC$7:$KP$63,AK$3)&gt;0,HLOOKUP($BT781,Prisudvikling!$CC$7:$KP$63,AK$3),"")</f>
        <v xml:space="preserve"> </v>
      </c>
      <c r="AL781" s="32" t="str">
        <f>IF(HLOOKUP($BT781,Prisudvikling!$CC$7:$KP$63,AL$3)&gt;0,HLOOKUP($BT781,Prisudvikling!$CC$7:$KP$63,AL$3),"")</f>
        <v/>
      </c>
      <c r="AM781" s="32" t="str">
        <f>IF(HLOOKUP($BT781,Prisudvikling!$CC$7:$KP$63,AM$3)&gt;0,HLOOKUP($BT781,Prisudvikling!$CC$7:$KP$63,AM$3),"")</f>
        <v/>
      </c>
      <c r="AN781" s="113" t="str">
        <f>IF(HLOOKUP($BT781,Prisudvikling!$CC$7:$KP$63,AN$3)&gt;0,HLOOKUP($BT781,Prisudvikling!$CC$7:$KP$63,AN$3),"")</f>
        <v/>
      </c>
      <c r="AO781" s="113" t="str">
        <f>IF(HLOOKUP($BT781,Prisudvikling!$CC$7:$KP$63,AO$3)&gt;0,HLOOKUP($BT781,Prisudvikling!$CC$7:$KP$63,AO$3),"")</f>
        <v xml:space="preserve"> </v>
      </c>
      <c r="AP781" s="113" t="str">
        <f>IF(HLOOKUP($BT781,Prisudvikling!$CC$7:$KP$63,AP$3)&gt;0,HLOOKUP($BT781,Prisudvikling!$CC$7:$KP$63,AP$3),"")</f>
        <v/>
      </c>
      <c r="AQ781" s="113" t="str">
        <f>IF(HLOOKUP($BT781,Prisudvikling!$CC$7:$KP$63,AQ$3)&gt;0,HLOOKUP($BT781,Prisudvikling!$CC$7:$KP$63,AQ$3),"")</f>
        <v/>
      </c>
      <c r="AR781" s="113" t="str">
        <f>IF(HLOOKUP($BT781,Prisudvikling!$CC$7:$KP$63,AR$3)&gt;0,HLOOKUP($BT781,Prisudvikling!$CC$7:$KP$63,AR$3),"")</f>
        <v xml:space="preserve"> </v>
      </c>
      <c r="AS781" s="113" t="str">
        <f>IF(HLOOKUP($BT781,Prisudvikling!$CC$7:$KP$63,AS$3)&gt;0,HLOOKUP($BT781,Prisudvikling!$CC$7:$KP$63,AS$3),"")</f>
        <v/>
      </c>
      <c r="AT781" s="113" t="str">
        <f>IF(HLOOKUP($BT781,Prisudvikling!$CC$7:$KP$63,AT$3)&gt;0,HLOOKUP($BT781,Prisudvikling!$CC$7:$KP$63,AT$3),"")</f>
        <v/>
      </c>
      <c r="AU781" s="113" t="str">
        <f>IF(HLOOKUP($BT781,Prisudvikling!$CC$7:$KP$63,AU$3)&gt;0,HLOOKUP($BT781,Prisudvikling!$CC$7:$KP$63,AU$3),"")</f>
        <v xml:space="preserve"> </v>
      </c>
      <c r="AV781" s="113" t="str">
        <f>IF(HLOOKUP($BT781,Prisudvikling!$CC$7:$KP$63,AV$3)&gt;0,HLOOKUP($BT781,Prisudvikling!$CC$7:$KP$63,AV$3),"")</f>
        <v/>
      </c>
      <c r="AW781" s="113" t="str">
        <f>IF(HLOOKUP($BT781,Prisudvikling!$CC$7:$KP$63,AW$3)&gt;0,HLOOKUP($BT781,Prisudvikling!$CC$7:$KP$63,AW$3),"")</f>
        <v/>
      </c>
      <c r="AX781" s="113" t="str">
        <f>IF(HLOOKUP($BT781,Prisudvikling!$CC$7:$KP$63,AX$3)&gt;0,HLOOKUP($BT781,Prisudvikling!$CC$7:$KP$63,AX$3),"")</f>
        <v xml:space="preserve"> </v>
      </c>
      <c r="BT781">
        <f t="shared" si="36"/>
        <v>458</v>
      </c>
    </row>
    <row r="782" spans="1:72" x14ac:dyDescent="0.2">
      <c r="A782" s="82">
        <f>IF(HLOOKUP($BT782,Prisudvikling!$CC$7:$KP$63,D$3)&gt;0,YEAR(C782),0)</f>
        <v>0</v>
      </c>
      <c r="B782" s="82">
        <f>IF(HLOOKUP($BT782,Prisudvikling!$CC$7:$KP$63,D$3)&gt;0,MONTH(C782),0)</f>
        <v>0</v>
      </c>
      <c r="C782" s="65" t="str">
        <f>IF(HLOOKUP($BT782,Prisudvikling!$CC$7:$KP$63,D$3)&gt;0,HLOOKUP($BT782,Prisudvikling!$CC$7:$KP$63,C$3),"")</f>
        <v/>
      </c>
      <c r="D782" s="105" t="str">
        <f>IF(HLOOKUP($BT782,Prisudvikling!$CC$7:$KP$63,D$3)&gt;0,HLOOKUP($BT782,Prisudvikling!$CC$7:$KP$63,D$3),"")</f>
        <v/>
      </c>
      <c r="E782" s="105" t="str">
        <f>IF(HLOOKUP($BT782,Prisudvikling!$CC$7:$KP$63,E$3)&gt;0,HLOOKUP($BT782,Prisudvikling!$CC$7:$KP$63,E$3),"")</f>
        <v/>
      </c>
      <c r="F782" s="105" t="str">
        <f>IF(HLOOKUP($BT782,Prisudvikling!$CC$7:$KP$63,F$3)&gt;0,HLOOKUP($BT782,Prisudvikling!$CC$7:$KP$63,F$3),"")</f>
        <v/>
      </c>
      <c r="G782" s="105" t="str">
        <f>IF(HLOOKUP($BT782,Prisudvikling!$CC$7:$KP$63,G$3)&gt;0,HLOOKUP($BT782,Prisudvikling!$CC$7:$KP$63,G$3),"")</f>
        <v/>
      </c>
      <c r="H782" s="105" t="str">
        <f>IF(HLOOKUP($BT782,Prisudvikling!$CC$7:$KP$63,H$3)&gt;0,HLOOKUP($BT782,Prisudvikling!$CC$7:$KP$63,H$3),"")</f>
        <v/>
      </c>
      <c r="I782" s="105" t="str">
        <f>IF(HLOOKUP($BT782,Prisudvikling!$CC$7:$KP$63,I$3)&gt;0,HLOOKUP($BT782,Prisudvikling!$CC$7:$KP$63,I$3),"")</f>
        <v/>
      </c>
      <c r="J782" s="105" t="str">
        <f>IF(HLOOKUP($BT782,Prisudvikling!$CC$7:$KP$63,J$3)&gt;0,HLOOKUP($BT782,Prisudvikling!$CC$7:$KP$63,J$3),"")</f>
        <v/>
      </c>
      <c r="K782" s="105" t="str">
        <f>IF(HLOOKUP($BT782,Prisudvikling!$CC$7:$KP$63,K$3)&gt;0,HLOOKUP($BT782,Prisudvikling!$CC$7:$KP$63,K$3),"")</f>
        <v/>
      </c>
      <c r="L782" s="105" t="str">
        <f>IF(HLOOKUP($BT782,Prisudvikling!$CC$7:$KP$63,L$3)&gt;0,HLOOKUP($BT782,Prisudvikling!$CC$7:$KP$63,L$3),"")</f>
        <v/>
      </c>
      <c r="M782" s="105" t="str">
        <f>IF(HLOOKUP($BT782,Prisudvikling!$CC$7:$KP$63,M$3)&gt;0,HLOOKUP($BT782,Prisudvikling!$CC$7:$KP$63,M$3),"")</f>
        <v/>
      </c>
      <c r="N782" s="105" t="str">
        <f>IF(HLOOKUP($BT782,Prisudvikling!$CC$7:$KP$63,N$3)&gt;0,HLOOKUP($BT782,Prisudvikling!$CC$7:$KP$63,N$3),"")</f>
        <v/>
      </c>
      <c r="O782" s="105" t="str">
        <f>IF(HLOOKUP($BT782,Prisudvikling!$CC$7:$KP$63,O$3)&gt;0,HLOOKUP($BT782,Prisudvikling!$CC$7:$KP$63,O$3),"")</f>
        <v/>
      </c>
      <c r="P782" s="105" t="str">
        <f>IF(HLOOKUP($BT782,Prisudvikling!$CC$7:$KP$63,P$3)&gt;0,HLOOKUP($BT782,Prisudvikling!$CC$7:$KP$63,P$3),"")</f>
        <v/>
      </c>
      <c r="Q782" s="105" t="str">
        <f>IF(HLOOKUP($BT782,Prisudvikling!$CC$7:$KP$63,Q$3)&gt;0,HLOOKUP($BT782,Prisudvikling!$CC$7:$KP$63,Q$3),"")</f>
        <v/>
      </c>
      <c r="R782" s="105" t="str">
        <f>IF(HLOOKUP($BT782,Prisudvikling!$CC$7:$KP$63,R$3)&gt;0,HLOOKUP($BT782,Prisudvikling!$CC$7:$KP$63,R$3),"")</f>
        <v/>
      </c>
      <c r="S782" s="105" t="str">
        <f>IF(HLOOKUP($BT782,Prisudvikling!$CC$7:$KP$63,S$3)&gt;0,HLOOKUP($BT782,Prisudvikling!$CC$7:$KP$63,S$3),"")</f>
        <v/>
      </c>
      <c r="T782" s="105" t="str">
        <f>IF(HLOOKUP($BT782,Prisudvikling!$CC$7:$KP$63,T$3)&gt;0,HLOOKUP($BT782,Prisudvikling!$CC$7:$KP$63,T$3),"")</f>
        <v/>
      </c>
      <c r="U782" s="105" t="str">
        <f>IF(HLOOKUP($BT782,Prisudvikling!$CC$7:$KP$63,U$3)&gt;0,HLOOKUP($BT782,Prisudvikling!$CC$7:$KP$63,U$3),"")</f>
        <v/>
      </c>
      <c r="V782" s="105" t="str">
        <f>IF(HLOOKUP($BT782,Prisudvikling!$CC$7:$KP$63,V$3)&gt;0,HLOOKUP($BT782,Prisudvikling!$CC$7:$KP$63,V$3),"")</f>
        <v/>
      </c>
      <c r="W782" s="105" t="str">
        <f>IF(HLOOKUP($BT782,Prisudvikling!$CC$7:$KP$63,W$3)&gt;0,HLOOKUP($BT782,Prisudvikling!$CC$7:$KP$63,W$3),"")</f>
        <v/>
      </c>
      <c r="X782" s="32" t="str">
        <f>IF(HLOOKUP($BT782,Prisudvikling!$CC$7:$KP$63,X$3)&gt;0,HLOOKUP($BT782,Prisudvikling!$CC$7:$KP$63,X$3),"")</f>
        <v/>
      </c>
      <c r="Y782" s="32" t="str">
        <f>IF(HLOOKUP($BT782,Prisudvikling!$CC$7:$KP$63,Y$3)&gt;0,HLOOKUP($BT782,Prisudvikling!$CC$7:$KP$63,Y$3),"")</f>
        <v/>
      </c>
      <c r="Z782" s="32" t="str">
        <f>IF(HLOOKUP($BT782,Prisudvikling!$CC$7:$KP$63,Z$3)&gt;0,HLOOKUP($BT782,Prisudvikling!$CC$7:$KP$63,Z$3),"")</f>
        <v/>
      </c>
      <c r="AA782" s="32" t="str">
        <f>IF(HLOOKUP($BT782,Prisudvikling!$CC$7:$KP$63,AA$3)&gt;0,HLOOKUP($BT782,Prisudvikling!$CC$7:$KP$63,AA$3),"")</f>
        <v/>
      </c>
      <c r="AB782" s="32" t="str">
        <f>IF(HLOOKUP($BT782,Prisudvikling!$CC$7:$KP$63,AB$3)&gt;0,HLOOKUP($BT782,Prisudvikling!$CC$7:$KP$63,AB$3),"")</f>
        <v/>
      </c>
      <c r="AC782" s="32" t="str">
        <f>IF(HLOOKUP($BT782,Prisudvikling!$CC$7:$KP$63,AC$3)&gt;0,HLOOKUP($BT782,Prisudvikling!$CC$7:$KP$63,AC$3),"")</f>
        <v/>
      </c>
      <c r="AD782" s="32" t="str">
        <f>IF(HLOOKUP($BT782,Prisudvikling!$CC$7:$KP$63,AD$3)&gt;0,HLOOKUP($BT782,Prisudvikling!$CC$7:$KP$63,AD$3),"")</f>
        <v/>
      </c>
      <c r="AE782" s="32" t="str">
        <f>IF(HLOOKUP($BT782,Prisudvikling!$CC$7:$KP$63,AE$3)&gt;0,HLOOKUP($BT782,Prisudvikling!$CC$7:$KP$63,AE$3),"")</f>
        <v/>
      </c>
      <c r="AF782" s="32" t="str">
        <f>IF(HLOOKUP($BT782,Prisudvikling!$CC$7:$KP$63,AF$3)&gt;0,HLOOKUP($BT782,Prisudvikling!$CC$7:$KP$63,AF$3),"")</f>
        <v xml:space="preserve"> </v>
      </c>
      <c r="AG782" s="32" t="str">
        <f>IF(HLOOKUP($BT782,Prisudvikling!$CC$7:$KP$63,AG$3)&gt;0,HLOOKUP($BT782,Prisudvikling!$CC$7:$KP$63,AG$3),"")</f>
        <v xml:space="preserve"> </v>
      </c>
      <c r="AH782" s="32" t="str">
        <f>IF(HLOOKUP($BT782,Prisudvikling!$CC$7:$KP$63,AH$3)&gt;0,HLOOKUP($BT782,Prisudvikling!$CC$7:$KP$63,AH$3),"")</f>
        <v xml:space="preserve"> </v>
      </c>
      <c r="AI782" s="32" t="str">
        <f>IF(HLOOKUP($BT782,Prisudvikling!$CC$7:$KP$63,AI$3)&gt;0,HLOOKUP($BT782,Prisudvikling!$CC$7:$KP$63,AI$3),"")</f>
        <v xml:space="preserve"> </v>
      </c>
      <c r="AJ782" s="32" t="str">
        <f>IF(HLOOKUP($BT782,Prisudvikling!$CC$7:$KP$63,AJ$3)&gt;0,HLOOKUP($BT782,Prisudvikling!$CC$7:$KP$63,AJ$3),"")</f>
        <v xml:space="preserve"> </v>
      </c>
      <c r="AK782" s="32" t="str">
        <f>IF(HLOOKUP($BT782,Prisudvikling!$CC$7:$KP$63,AK$3)&gt;0,HLOOKUP($BT782,Prisudvikling!$CC$7:$KP$63,AK$3),"")</f>
        <v xml:space="preserve"> </v>
      </c>
      <c r="AL782" s="32" t="str">
        <f>IF(HLOOKUP($BT782,Prisudvikling!$CC$7:$KP$63,AL$3)&gt;0,HLOOKUP($BT782,Prisudvikling!$CC$7:$KP$63,AL$3),"")</f>
        <v/>
      </c>
      <c r="AM782" s="32" t="str">
        <f>IF(HLOOKUP($BT782,Prisudvikling!$CC$7:$KP$63,AM$3)&gt;0,HLOOKUP($BT782,Prisudvikling!$CC$7:$KP$63,AM$3),"")</f>
        <v/>
      </c>
      <c r="AN782" s="113" t="str">
        <f>IF(HLOOKUP($BT782,Prisudvikling!$CC$7:$KP$63,AN$3)&gt;0,HLOOKUP($BT782,Prisudvikling!$CC$7:$KP$63,AN$3),"")</f>
        <v/>
      </c>
      <c r="AO782" s="113" t="str">
        <f>IF(HLOOKUP($BT782,Prisudvikling!$CC$7:$KP$63,AO$3)&gt;0,HLOOKUP($BT782,Prisudvikling!$CC$7:$KP$63,AO$3),"")</f>
        <v xml:space="preserve"> </v>
      </c>
      <c r="AP782" s="113" t="str">
        <f>IF(HLOOKUP($BT782,Prisudvikling!$CC$7:$KP$63,AP$3)&gt;0,HLOOKUP($BT782,Prisudvikling!$CC$7:$KP$63,AP$3),"")</f>
        <v/>
      </c>
      <c r="AQ782" s="113" t="str">
        <f>IF(HLOOKUP($BT782,Prisudvikling!$CC$7:$KP$63,AQ$3)&gt;0,HLOOKUP($BT782,Prisudvikling!$CC$7:$KP$63,AQ$3),"")</f>
        <v/>
      </c>
      <c r="AR782" s="113" t="str">
        <f>IF(HLOOKUP($BT782,Prisudvikling!$CC$7:$KP$63,AR$3)&gt;0,HLOOKUP($BT782,Prisudvikling!$CC$7:$KP$63,AR$3),"")</f>
        <v xml:space="preserve"> </v>
      </c>
      <c r="AS782" s="113" t="str">
        <f>IF(HLOOKUP($BT782,Prisudvikling!$CC$7:$KP$63,AS$3)&gt;0,HLOOKUP($BT782,Prisudvikling!$CC$7:$KP$63,AS$3),"")</f>
        <v/>
      </c>
      <c r="AT782" s="113" t="str">
        <f>IF(HLOOKUP($BT782,Prisudvikling!$CC$7:$KP$63,AT$3)&gt;0,HLOOKUP($BT782,Prisudvikling!$CC$7:$KP$63,AT$3),"")</f>
        <v/>
      </c>
      <c r="AU782" s="113" t="str">
        <f>IF(HLOOKUP($BT782,Prisudvikling!$CC$7:$KP$63,AU$3)&gt;0,HLOOKUP($BT782,Prisudvikling!$CC$7:$KP$63,AU$3),"")</f>
        <v xml:space="preserve"> </v>
      </c>
      <c r="AV782" s="113" t="str">
        <f>IF(HLOOKUP($BT782,Prisudvikling!$CC$7:$KP$63,AV$3)&gt;0,HLOOKUP($BT782,Prisudvikling!$CC$7:$KP$63,AV$3),"")</f>
        <v/>
      </c>
      <c r="AW782" s="113" t="str">
        <f>IF(HLOOKUP($BT782,Prisudvikling!$CC$7:$KP$63,AW$3)&gt;0,HLOOKUP($BT782,Prisudvikling!$CC$7:$KP$63,AW$3),"")</f>
        <v/>
      </c>
      <c r="AX782" s="113" t="str">
        <f>IF(HLOOKUP($BT782,Prisudvikling!$CC$7:$KP$63,AX$3)&gt;0,HLOOKUP($BT782,Prisudvikling!$CC$7:$KP$63,AX$3),"")</f>
        <v xml:space="preserve"> </v>
      </c>
      <c r="BT782">
        <f t="shared" si="36"/>
        <v>459</v>
      </c>
    </row>
    <row r="783" spans="1:72" x14ac:dyDescent="0.2">
      <c r="A783" s="82">
        <f>IF(HLOOKUP($BT783,Prisudvikling!$CC$7:$KP$63,D$3)&gt;0,YEAR(C783),0)</f>
        <v>0</v>
      </c>
      <c r="B783" s="82">
        <f>IF(HLOOKUP($BT783,Prisudvikling!$CC$7:$KP$63,D$3)&gt;0,MONTH(C783),0)</f>
        <v>0</v>
      </c>
      <c r="C783" s="65" t="str">
        <f>IF(HLOOKUP($BT783,Prisudvikling!$CC$7:$KP$63,D$3)&gt;0,HLOOKUP($BT783,Prisudvikling!$CC$7:$KP$63,C$3),"")</f>
        <v/>
      </c>
      <c r="D783" s="105" t="str">
        <f>IF(HLOOKUP($BT783,Prisudvikling!$CC$7:$KP$63,D$3)&gt;0,HLOOKUP($BT783,Prisudvikling!$CC$7:$KP$63,D$3),"")</f>
        <v/>
      </c>
      <c r="E783" s="105" t="str">
        <f>IF(HLOOKUP($BT783,Prisudvikling!$CC$7:$KP$63,E$3)&gt;0,HLOOKUP($BT783,Prisudvikling!$CC$7:$KP$63,E$3),"")</f>
        <v/>
      </c>
      <c r="F783" s="105" t="str">
        <f>IF(HLOOKUP($BT783,Prisudvikling!$CC$7:$KP$63,F$3)&gt;0,HLOOKUP($BT783,Prisudvikling!$CC$7:$KP$63,F$3),"")</f>
        <v/>
      </c>
      <c r="G783" s="105" t="str">
        <f>IF(HLOOKUP($BT783,Prisudvikling!$CC$7:$KP$63,G$3)&gt;0,HLOOKUP($BT783,Prisudvikling!$CC$7:$KP$63,G$3),"")</f>
        <v/>
      </c>
      <c r="H783" s="105" t="str">
        <f>IF(HLOOKUP($BT783,Prisudvikling!$CC$7:$KP$63,H$3)&gt;0,HLOOKUP($BT783,Prisudvikling!$CC$7:$KP$63,H$3),"")</f>
        <v/>
      </c>
      <c r="I783" s="105" t="str">
        <f>IF(HLOOKUP($BT783,Prisudvikling!$CC$7:$KP$63,I$3)&gt;0,HLOOKUP($BT783,Prisudvikling!$CC$7:$KP$63,I$3),"")</f>
        <v/>
      </c>
      <c r="J783" s="105" t="str">
        <f>IF(HLOOKUP($BT783,Prisudvikling!$CC$7:$KP$63,J$3)&gt;0,HLOOKUP($BT783,Prisudvikling!$CC$7:$KP$63,J$3),"")</f>
        <v/>
      </c>
      <c r="K783" s="105" t="str">
        <f>IF(HLOOKUP($BT783,Prisudvikling!$CC$7:$KP$63,K$3)&gt;0,HLOOKUP($BT783,Prisudvikling!$CC$7:$KP$63,K$3),"")</f>
        <v/>
      </c>
      <c r="L783" s="105" t="str">
        <f>IF(HLOOKUP($BT783,Prisudvikling!$CC$7:$KP$63,L$3)&gt;0,HLOOKUP($BT783,Prisudvikling!$CC$7:$KP$63,L$3),"")</f>
        <v/>
      </c>
      <c r="M783" s="105" t="str">
        <f>IF(HLOOKUP($BT783,Prisudvikling!$CC$7:$KP$63,M$3)&gt;0,HLOOKUP($BT783,Prisudvikling!$CC$7:$KP$63,M$3),"")</f>
        <v/>
      </c>
      <c r="N783" s="105" t="str">
        <f>IF(HLOOKUP($BT783,Prisudvikling!$CC$7:$KP$63,N$3)&gt;0,HLOOKUP($BT783,Prisudvikling!$CC$7:$KP$63,N$3),"")</f>
        <v/>
      </c>
      <c r="O783" s="105" t="str">
        <f>IF(HLOOKUP($BT783,Prisudvikling!$CC$7:$KP$63,O$3)&gt;0,HLOOKUP($BT783,Prisudvikling!$CC$7:$KP$63,O$3),"")</f>
        <v/>
      </c>
      <c r="P783" s="105" t="str">
        <f>IF(HLOOKUP($BT783,Prisudvikling!$CC$7:$KP$63,P$3)&gt;0,HLOOKUP($BT783,Prisudvikling!$CC$7:$KP$63,P$3),"")</f>
        <v/>
      </c>
      <c r="Q783" s="105" t="str">
        <f>IF(HLOOKUP($BT783,Prisudvikling!$CC$7:$KP$63,Q$3)&gt;0,HLOOKUP($BT783,Prisudvikling!$CC$7:$KP$63,Q$3),"")</f>
        <v/>
      </c>
      <c r="R783" s="105" t="str">
        <f>IF(HLOOKUP($BT783,Prisudvikling!$CC$7:$KP$63,R$3)&gt;0,HLOOKUP($BT783,Prisudvikling!$CC$7:$KP$63,R$3),"")</f>
        <v/>
      </c>
      <c r="S783" s="105" t="str">
        <f>IF(HLOOKUP($BT783,Prisudvikling!$CC$7:$KP$63,S$3)&gt;0,HLOOKUP($BT783,Prisudvikling!$CC$7:$KP$63,S$3),"")</f>
        <v/>
      </c>
      <c r="T783" s="105" t="str">
        <f>IF(HLOOKUP($BT783,Prisudvikling!$CC$7:$KP$63,T$3)&gt;0,HLOOKUP($BT783,Prisudvikling!$CC$7:$KP$63,T$3),"")</f>
        <v/>
      </c>
      <c r="U783" s="105" t="str">
        <f>IF(HLOOKUP($BT783,Prisudvikling!$CC$7:$KP$63,U$3)&gt;0,HLOOKUP($BT783,Prisudvikling!$CC$7:$KP$63,U$3),"")</f>
        <v/>
      </c>
      <c r="V783" s="105" t="str">
        <f>IF(HLOOKUP($BT783,Prisudvikling!$CC$7:$KP$63,V$3)&gt;0,HLOOKUP($BT783,Prisudvikling!$CC$7:$KP$63,V$3),"")</f>
        <v/>
      </c>
      <c r="W783" s="105" t="str">
        <f>IF(HLOOKUP($BT783,Prisudvikling!$CC$7:$KP$63,W$3)&gt;0,HLOOKUP($BT783,Prisudvikling!$CC$7:$KP$63,W$3),"")</f>
        <v/>
      </c>
      <c r="X783" s="32" t="str">
        <f>IF(HLOOKUP($BT783,Prisudvikling!$CC$7:$KP$63,X$3)&gt;0,HLOOKUP($BT783,Prisudvikling!$CC$7:$KP$63,X$3),"")</f>
        <v/>
      </c>
      <c r="Y783" s="32" t="str">
        <f>IF(HLOOKUP($BT783,Prisudvikling!$CC$7:$KP$63,Y$3)&gt;0,HLOOKUP($BT783,Prisudvikling!$CC$7:$KP$63,Y$3),"")</f>
        <v/>
      </c>
      <c r="Z783" s="32" t="str">
        <f>IF(HLOOKUP($BT783,Prisudvikling!$CC$7:$KP$63,Z$3)&gt;0,HLOOKUP($BT783,Prisudvikling!$CC$7:$KP$63,Z$3),"")</f>
        <v/>
      </c>
      <c r="AA783" s="32" t="str">
        <f>IF(HLOOKUP($BT783,Prisudvikling!$CC$7:$KP$63,AA$3)&gt;0,HLOOKUP($BT783,Prisudvikling!$CC$7:$KP$63,AA$3),"")</f>
        <v/>
      </c>
      <c r="AB783" s="32" t="str">
        <f>IF(HLOOKUP($BT783,Prisudvikling!$CC$7:$KP$63,AB$3)&gt;0,HLOOKUP($BT783,Prisudvikling!$CC$7:$KP$63,AB$3),"")</f>
        <v/>
      </c>
      <c r="AC783" s="32" t="str">
        <f>IF(HLOOKUP($BT783,Prisudvikling!$CC$7:$KP$63,AC$3)&gt;0,HLOOKUP($BT783,Prisudvikling!$CC$7:$KP$63,AC$3),"")</f>
        <v/>
      </c>
      <c r="AD783" s="32" t="str">
        <f>IF(HLOOKUP($BT783,Prisudvikling!$CC$7:$KP$63,AD$3)&gt;0,HLOOKUP($BT783,Prisudvikling!$CC$7:$KP$63,AD$3),"")</f>
        <v/>
      </c>
      <c r="AE783" s="32" t="str">
        <f>IF(HLOOKUP($BT783,Prisudvikling!$CC$7:$KP$63,AE$3)&gt;0,HLOOKUP($BT783,Prisudvikling!$CC$7:$KP$63,AE$3),"")</f>
        <v/>
      </c>
      <c r="AF783" s="32" t="str">
        <f>IF(HLOOKUP($BT783,Prisudvikling!$CC$7:$KP$63,AF$3)&gt;0,HLOOKUP($BT783,Prisudvikling!$CC$7:$KP$63,AF$3),"")</f>
        <v xml:space="preserve"> </v>
      </c>
      <c r="AG783" s="32" t="str">
        <f>IF(HLOOKUP($BT783,Prisudvikling!$CC$7:$KP$63,AG$3)&gt;0,HLOOKUP($BT783,Prisudvikling!$CC$7:$KP$63,AG$3),"")</f>
        <v xml:space="preserve"> </v>
      </c>
      <c r="AH783" s="32" t="str">
        <f>IF(HLOOKUP($BT783,Prisudvikling!$CC$7:$KP$63,AH$3)&gt;0,HLOOKUP($BT783,Prisudvikling!$CC$7:$KP$63,AH$3),"")</f>
        <v xml:space="preserve"> </v>
      </c>
      <c r="AI783" s="32" t="str">
        <f>IF(HLOOKUP($BT783,Prisudvikling!$CC$7:$KP$63,AI$3)&gt;0,HLOOKUP($BT783,Prisudvikling!$CC$7:$KP$63,AI$3),"")</f>
        <v xml:space="preserve"> </v>
      </c>
      <c r="AJ783" s="32" t="str">
        <f>IF(HLOOKUP($BT783,Prisudvikling!$CC$7:$KP$63,AJ$3)&gt;0,HLOOKUP($BT783,Prisudvikling!$CC$7:$KP$63,AJ$3),"")</f>
        <v xml:space="preserve"> </v>
      </c>
      <c r="AK783" s="32" t="str">
        <f>IF(HLOOKUP($BT783,Prisudvikling!$CC$7:$KP$63,AK$3)&gt;0,HLOOKUP($BT783,Prisudvikling!$CC$7:$KP$63,AK$3),"")</f>
        <v xml:space="preserve"> </v>
      </c>
      <c r="AL783" s="32" t="str">
        <f>IF(HLOOKUP($BT783,Prisudvikling!$CC$7:$KP$63,AL$3)&gt;0,HLOOKUP($BT783,Prisudvikling!$CC$7:$KP$63,AL$3),"")</f>
        <v/>
      </c>
      <c r="AM783" s="32" t="str">
        <f>IF(HLOOKUP($BT783,Prisudvikling!$CC$7:$KP$63,AM$3)&gt;0,HLOOKUP($BT783,Prisudvikling!$CC$7:$KP$63,AM$3),"")</f>
        <v/>
      </c>
      <c r="AN783" s="113" t="str">
        <f>IF(HLOOKUP($BT783,Prisudvikling!$CC$7:$KP$63,AN$3)&gt;0,HLOOKUP($BT783,Prisudvikling!$CC$7:$KP$63,AN$3),"")</f>
        <v/>
      </c>
      <c r="AO783" s="113" t="str">
        <f>IF(HLOOKUP($BT783,Prisudvikling!$CC$7:$KP$63,AO$3)&gt;0,HLOOKUP($BT783,Prisudvikling!$CC$7:$KP$63,AO$3),"")</f>
        <v xml:space="preserve"> </v>
      </c>
      <c r="AP783" s="113" t="str">
        <f>IF(HLOOKUP($BT783,Prisudvikling!$CC$7:$KP$63,AP$3)&gt;0,HLOOKUP($BT783,Prisudvikling!$CC$7:$KP$63,AP$3),"")</f>
        <v/>
      </c>
      <c r="AQ783" s="113" t="str">
        <f>IF(HLOOKUP($BT783,Prisudvikling!$CC$7:$KP$63,AQ$3)&gt;0,HLOOKUP($BT783,Prisudvikling!$CC$7:$KP$63,AQ$3),"")</f>
        <v/>
      </c>
      <c r="AR783" s="113" t="str">
        <f>IF(HLOOKUP($BT783,Prisudvikling!$CC$7:$KP$63,AR$3)&gt;0,HLOOKUP($BT783,Prisudvikling!$CC$7:$KP$63,AR$3),"")</f>
        <v xml:space="preserve"> </v>
      </c>
      <c r="AS783" s="113" t="str">
        <f>IF(HLOOKUP($BT783,Prisudvikling!$CC$7:$KP$63,AS$3)&gt;0,HLOOKUP($BT783,Prisudvikling!$CC$7:$KP$63,AS$3),"")</f>
        <v/>
      </c>
      <c r="AT783" s="113" t="str">
        <f>IF(HLOOKUP($BT783,Prisudvikling!$CC$7:$KP$63,AT$3)&gt;0,HLOOKUP($BT783,Prisudvikling!$CC$7:$KP$63,AT$3),"")</f>
        <v/>
      </c>
      <c r="AU783" s="113" t="str">
        <f>IF(HLOOKUP($BT783,Prisudvikling!$CC$7:$KP$63,AU$3)&gt;0,HLOOKUP($BT783,Prisudvikling!$CC$7:$KP$63,AU$3),"")</f>
        <v xml:space="preserve"> </v>
      </c>
      <c r="AV783" s="113" t="str">
        <f>IF(HLOOKUP($BT783,Prisudvikling!$CC$7:$KP$63,AV$3)&gt;0,HLOOKUP($BT783,Prisudvikling!$CC$7:$KP$63,AV$3),"")</f>
        <v/>
      </c>
      <c r="AW783" s="113" t="str">
        <f>IF(HLOOKUP($BT783,Prisudvikling!$CC$7:$KP$63,AW$3)&gt;0,HLOOKUP($BT783,Prisudvikling!$CC$7:$KP$63,AW$3),"")</f>
        <v/>
      </c>
      <c r="AX783" s="113" t="str">
        <f>IF(HLOOKUP($BT783,Prisudvikling!$CC$7:$KP$63,AX$3)&gt;0,HLOOKUP($BT783,Prisudvikling!$CC$7:$KP$63,AX$3),"")</f>
        <v xml:space="preserve"> </v>
      </c>
      <c r="BT783">
        <f t="shared" si="36"/>
        <v>460</v>
      </c>
    </row>
    <row r="784" spans="1:72" x14ac:dyDescent="0.2">
      <c r="A784" s="82">
        <f>IF(HLOOKUP($BT784,Prisudvikling!$CC$7:$KP$63,D$3)&gt;0,YEAR(C784),0)</f>
        <v>0</v>
      </c>
      <c r="B784" s="82">
        <f>IF(HLOOKUP($BT784,Prisudvikling!$CC$7:$KP$63,D$3)&gt;0,MONTH(C784),0)</f>
        <v>0</v>
      </c>
      <c r="C784" s="65" t="str">
        <f>IF(HLOOKUP($BT784,Prisudvikling!$CC$7:$KP$63,D$3)&gt;0,HLOOKUP($BT784,Prisudvikling!$CC$7:$KP$63,C$3),"")</f>
        <v/>
      </c>
      <c r="D784" s="105" t="str">
        <f>IF(HLOOKUP($BT784,Prisudvikling!$CC$7:$KP$63,D$3)&gt;0,HLOOKUP($BT784,Prisudvikling!$CC$7:$KP$63,D$3),"")</f>
        <v/>
      </c>
      <c r="E784" s="105" t="str">
        <f>IF(HLOOKUP($BT784,Prisudvikling!$CC$7:$KP$63,E$3)&gt;0,HLOOKUP($BT784,Prisudvikling!$CC$7:$KP$63,E$3),"")</f>
        <v/>
      </c>
      <c r="F784" s="105" t="str">
        <f>IF(HLOOKUP($BT784,Prisudvikling!$CC$7:$KP$63,F$3)&gt;0,HLOOKUP($BT784,Prisudvikling!$CC$7:$KP$63,F$3),"")</f>
        <v/>
      </c>
      <c r="G784" s="105" t="str">
        <f>IF(HLOOKUP($BT784,Prisudvikling!$CC$7:$KP$63,G$3)&gt;0,HLOOKUP($BT784,Prisudvikling!$CC$7:$KP$63,G$3),"")</f>
        <v/>
      </c>
      <c r="H784" s="105" t="str">
        <f>IF(HLOOKUP($BT784,Prisudvikling!$CC$7:$KP$63,H$3)&gt;0,HLOOKUP($BT784,Prisudvikling!$CC$7:$KP$63,H$3),"")</f>
        <v/>
      </c>
      <c r="I784" s="105" t="str">
        <f>IF(HLOOKUP($BT784,Prisudvikling!$CC$7:$KP$63,I$3)&gt;0,HLOOKUP($BT784,Prisudvikling!$CC$7:$KP$63,I$3),"")</f>
        <v/>
      </c>
      <c r="J784" s="105" t="str">
        <f>IF(HLOOKUP($BT784,Prisudvikling!$CC$7:$KP$63,J$3)&gt;0,HLOOKUP($BT784,Prisudvikling!$CC$7:$KP$63,J$3),"")</f>
        <v/>
      </c>
      <c r="K784" s="105" t="str">
        <f>IF(HLOOKUP($BT784,Prisudvikling!$CC$7:$KP$63,K$3)&gt;0,HLOOKUP($BT784,Prisudvikling!$CC$7:$KP$63,K$3),"")</f>
        <v/>
      </c>
      <c r="L784" s="105" t="str">
        <f>IF(HLOOKUP($BT784,Prisudvikling!$CC$7:$KP$63,L$3)&gt;0,HLOOKUP($BT784,Prisudvikling!$CC$7:$KP$63,L$3),"")</f>
        <v/>
      </c>
      <c r="M784" s="105" t="str">
        <f>IF(HLOOKUP($BT784,Prisudvikling!$CC$7:$KP$63,M$3)&gt;0,HLOOKUP($BT784,Prisudvikling!$CC$7:$KP$63,M$3),"")</f>
        <v/>
      </c>
      <c r="N784" s="105" t="str">
        <f>IF(HLOOKUP($BT784,Prisudvikling!$CC$7:$KP$63,N$3)&gt;0,HLOOKUP($BT784,Prisudvikling!$CC$7:$KP$63,N$3),"")</f>
        <v/>
      </c>
      <c r="O784" s="105" t="str">
        <f>IF(HLOOKUP($BT784,Prisudvikling!$CC$7:$KP$63,O$3)&gt;0,HLOOKUP($BT784,Prisudvikling!$CC$7:$KP$63,O$3),"")</f>
        <v/>
      </c>
      <c r="P784" s="105" t="str">
        <f>IF(HLOOKUP($BT784,Prisudvikling!$CC$7:$KP$63,P$3)&gt;0,HLOOKUP($BT784,Prisudvikling!$CC$7:$KP$63,P$3),"")</f>
        <v/>
      </c>
      <c r="Q784" s="105" t="str">
        <f>IF(HLOOKUP($BT784,Prisudvikling!$CC$7:$KP$63,Q$3)&gt;0,HLOOKUP($BT784,Prisudvikling!$CC$7:$KP$63,Q$3),"")</f>
        <v/>
      </c>
      <c r="R784" s="105" t="str">
        <f>IF(HLOOKUP($BT784,Prisudvikling!$CC$7:$KP$63,R$3)&gt;0,HLOOKUP($BT784,Prisudvikling!$CC$7:$KP$63,R$3),"")</f>
        <v/>
      </c>
      <c r="S784" s="105" t="str">
        <f>IF(HLOOKUP($BT784,Prisudvikling!$CC$7:$KP$63,S$3)&gt;0,HLOOKUP($BT784,Prisudvikling!$CC$7:$KP$63,S$3),"")</f>
        <v/>
      </c>
      <c r="T784" s="105" t="str">
        <f>IF(HLOOKUP($BT784,Prisudvikling!$CC$7:$KP$63,T$3)&gt;0,HLOOKUP($BT784,Prisudvikling!$CC$7:$KP$63,T$3),"")</f>
        <v/>
      </c>
      <c r="U784" s="105" t="str">
        <f>IF(HLOOKUP($BT784,Prisudvikling!$CC$7:$KP$63,U$3)&gt;0,HLOOKUP($BT784,Prisudvikling!$CC$7:$KP$63,U$3),"")</f>
        <v/>
      </c>
      <c r="V784" s="105" t="str">
        <f>IF(HLOOKUP($BT784,Prisudvikling!$CC$7:$KP$63,V$3)&gt;0,HLOOKUP($BT784,Prisudvikling!$CC$7:$KP$63,V$3),"")</f>
        <v/>
      </c>
      <c r="W784" s="105" t="str">
        <f>IF(HLOOKUP($BT784,Prisudvikling!$CC$7:$KP$63,W$3)&gt;0,HLOOKUP($BT784,Prisudvikling!$CC$7:$KP$63,W$3),"")</f>
        <v/>
      </c>
      <c r="X784" s="32" t="str">
        <f>IF(HLOOKUP($BT784,Prisudvikling!$CC$7:$KP$63,X$3)&gt;0,HLOOKUP($BT784,Prisudvikling!$CC$7:$KP$63,X$3),"")</f>
        <v/>
      </c>
      <c r="Y784" s="32" t="str">
        <f>IF(HLOOKUP($BT784,Prisudvikling!$CC$7:$KP$63,Y$3)&gt;0,HLOOKUP($BT784,Prisudvikling!$CC$7:$KP$63,Y$3),"")</f>
        <v/>
      </c>
      <c r="Z784" s="32" t="str">
        <f>IF(HLOOKUP($BT784,Prisudvikling!$CC$7:$KP$63,Z$3)&gt;0,HLOOKUP($BT784,Prisudvikling!$CC$7:$KP$63,Z$3),"")</f>
        <v/>
      </c>
      <c r="AA784" s="32" t="str">
        <f>IF(HLOOKUP($BT784,Prisudvikling!$CC$7:$KP$63,AA$3)&gt;0,HLOOKUP($BT784,Prisudvikling!$CC$7:$KP$63,AA$3),"")</f>
        <v/>
      </c>
      <c r="AB784" s="32" t="str">
        <f>IF(HLOOKUP($BT784,Prisudvikling!$CC$7:$KP$63,AB$3)&gt;0,HLOOKUP($BT784,Prisudvikling!$CC$7:$KP$63,AB$3),"")</f>
        <v/>
      </c>
      <c r="AC784" s="32" t="str">
        <f>IF(HLOOKUP($BT784,Prisudvikling!$CC$7:$KP$63,AC$3)&gt;0,HLOOKUP($BT784,Prisudvikling!$CC$7:$KP$63,AC$3),"")</f>
        <v/>
      </c>
      <c r="AD784" s="32" t="str">
        <f>IF(HLOOKUP($BT784,Prisudvikling!$CC$7:$KP$63,AD$3)&gt;0,HLOOKUP($BT784,Prisudvikling!$CC$7:$KP$63,AD$3),"")</f>
        <v/>
      </c>
      <c r="AE784" s="32" t="str">
        <f>IF(HLOOKUP($BT784,Prisudvikling!$CC$7:$KP$63,AE$3)&gt;0,HLOOKUP($BT784,Prisudvikling!$CC$7:$KP$63,AE$3),"")</f>
        <v/>
      </c>
      <c r="AF784" s="32" t="str">
        <f>IF(HLOOKUP($BT784,Prisudvikling!$CC$7:$KP$63,AF$3)&gt;0,HLOOKUP($BT784,Prisudvikling!$CC$7:$KP$63,AF$3),"")</f>
        <v xml:space="preserve"> </v>
      </c>
      <c r="AG784" s="32" t="str">
        <f>IF(HLOOKUP($BT784,Prisudvikling!$CC$7:$KP$63,AG$3)&gt;0,HLOOKUP($BT784,Prisudvikling!$CC$7:$KP$63,AG$3),"")</f>
        <v xml:space="preserve"> </v>
      </c>
      <c r="AH784" s="32" t="str">
        <f>IF(HLOOKUP($BT784,Prisudvikling!$CC$7:$KP$63,AH$3)&gt;0,HLOOKUP($BT784,Prisudvikling!$CC$7:$KP$63,AH$3),"")</f>
        <v xml:space="preserve"> </v>
      </c>
      <c r="AI784" s="32" t="str">
        <f>IF(HLOOKUP($BT784,Prisudvikling!$CC$7:$KP$63,AI$3)&gt;0,HLOOKUP($BT784,Prisudvikling!$CC$7:$KP$63,AI$3),"")</f>
        <v xml:space="preserve"> </v>
      </c>
      <c r="AJ784" s="32" t="str">
        <f>IF(HLOOKUP($BT784,Prisudvikling!$CC$7:$KP$63,AJ$3)&gt;0,HLOOKUP($BT784,Prisudvikling!$CC$7:$KP$63,AJ$3),"")</f>
        <v xml:space="preserve"> </v>
      </c>
      <c r="AK784" s="32" t="str">
        <f>IF(HLOOKUP($BT784,Prisudvikling!$CC$7:$KP$63,AK$3)&gt;0,HLOOKUP($BT784,Prisudvikling!$CC$7:$KP$63,AK$3),"")</f>
        <v xml:space="preserve"> </v>
      </c>
      <c r="AL784" s="32" t="str">
        <f>IF(HLOOKUP($BT784,Prisudvikling!$CC$7:$KP$63,AL$3)&gt;0,HLOOKUP($BT784,Prisudvikling!$CC$7:$KP$63,AL$3),"")</f>
        <v/>
      </c>
      <c r="AM784" s="32" t="str">
        <f>IF(HLOOKUP($BT784,Prisudvikling!$CC$7:$KP$63,AM$3)&gt;0,HLOOKUP($BT784,Prisudvikling!$CC$7:$KP$63,AM$3),"")</f>
        <v/>
      </c>
      <c r="AN784" s="113" t="str">
        <f>IF(HLOOKUP($BT784,Prisudvikling!$CC$7:$KP$63,AN$3)&gt;0,HLOOKUP($BT784,Prisudvikling!$CC$7:$KP$63,AN$3),"")</f>
        <v/>
      </c>
      <c r="AO784" s="113" t="str">
        <f>IF(HLOOKUP($BT784,Prisudvikling!$CC$7:$KP$63,AO$3)&gt;0,HLOOKUP($BT784,Prisudvikling!$CC$7:$KP$63,AO$3),"")</f>
        <v xml:space="preserve"> </v>
      </c>
      <c r="AP784" s="113" t="str">
        <f>IF(HLOOKUP($BT784,Prisudvikling!$CC$7:$KP$63,AP$3)&gt;0,HLOOKUP($BT784,Prisudvikling!$CC$7:$KP$63,AP$3),"")</f>
        <v/>
      </c>
      <c r="AQ784" s="113" t="str">
        <f>IF(HLOOKUP($BT784,Prisudvikling!$CC$7:$KP$63,AQ$3)&gt;0,HLOOKUP($BT784,Prisudvikling!$CC$7:$KP$63,AQ$3),"")</f>
        <v/>
      </c>
      <c r="AR784" s="113" t="str">
        <f>IF(HLOOKUP($BT784,Prisudvikling!$CC$7:$KP$63,AR$3)&gt;0,HLOOKUP($BT784,Prisudvikling!$CC$7:$KP$63,AR$3),"")</f>
        <v xml:space="preserve"> </v>
      </c>
      <c r="AS784" s="113" t="str">
        <f>IF(HLOOKUP($BT784,Prisudvikling!$CC$7:$KP$63,AS$3)&gt;0,HLOOKUP($BT784,Prisudvikling!$CC$7:$KP$63,AS$3),"")</f>
        <v/>
      </c>
      <c r="AT784" s="113" t="str">
        <f>IF(HLOOKUP($BT784,Prisudvikling!$CC$7:$KP$63,AT$3)&gt;0,HLOOKUP($BT784,Prisudvikling!$CC$7:$KP$63,AT$3),"")</f>
        <v/>
      </c>
      <c r="AU784" s="113" t="str">
        <f>IF(HLOOKUP($BT784,Prisudvikling!$CC$7:$KP$63,AU$3)&gt;0,HLOOKUP($BT784,Prisudvikling!$CC$7:$KP$63,AU$3),"")</f>
        <v xml:space="preserve"> </v>
      </c>
      <c r="AV784" s="113" t="str">
        <f>IF(HLOOKUP($BT784,Prisudvikling!$CC$7:$KP$63,AV$3)&gt;0,HLOOKUP($BT784,Prisudvikling!$CC$7:$KP$63,AV$3),"")</f>
        <v/>
      </c>
      <c r="AW784" s="113" t="str">
        <f>IF(HLOOKUP($BT784,Prisudvikling!$CC$7:$KP$63,AW$3)&gt;0,HLOOKUP($BT784,Prisudvikling!$CC$7:$KP$63,AW$3),"")</f>
        <v/>
      </c>
      <c r="AX784" s="113" t="str">
        <f>IF(HLOOKUP($BT784,Prisudvikling!$CC$7:$KP$63,AX$3)&gt;0,HLOOKUP($BT784,Prisudvikling!$CC$7:$KP$63,AX$3),"")</f>
        <v xml:space="preserve"> </v>
      </c>
      <c r="BT784">
        <f t="shared" si="36"/>
        <v>461</v>
      </c>
    </row>
    <row r="785" spans="1:72" x14ac:dyDescent="0.2">
      <c r="A785" s="82">
        <f>IF(HLOOKUP($BT785,Prisudvikling!$CC$7:$KP$63,D$3)&gt;0,YEAR(C785),0)</f>
        <v>0</v>
      </c>
      <c r="B785" s="82">
        <f>IF(HLOOKUP($BT785,Prisudvikling!$CC$7:$KP$63,D$3)&gt;0,MONTH(C785),0)</f>
        <v>0</v>
      </c>
      <c r="C785" s="65" t="str">
        <f>IF(HLOOKUP($BT785,Prisudvikling!$CC$7:$KP$63,D$3)&gt;0,HLOOKUP($BT785,Prisudvikling!$CC$7:$KP$63,C$3),"")</f>
        <v/>
      </c>
      <c r="D785" s="105" t="str">
        <f>IF(HLOOKUP($BT785,Prisudvikling!$CC$7:$KP$63,D$3)&gt;0,HLOOKUP($BT785,Prisudvikling!$CC$7:$KP$63,D$3),"")</f>
        <v/>
      </c>
      <c r="E785" s="105" t="str">
        <f>IF(HLOOKUP($BT785,Prisudvikling!$CC$7:$KP$63,E$3)&gt;0,HLOOKUP($BT785,Prisudvikling!$CC$7:$KP$63,E$3),"")</f>
        <v/>
      </c>
      <c r="F785" s="105" t="str">
        <f>IF(HLOOKUP($BT785,Prisudvikling!$CC$7:$KP$63,F$3)&gt;0,HLOOKUP($BT785,Prisudvikling!$CC$7:$KP$63,F$3),"")</f>
        <v/>
      </c>
      <c r="G785" s="105" t="str">
        <f>IF(HLOOKUP($BT785,Prisudvikling!$CC$7:$KP$63,G$3)&gt;0,HLOOKUP($BT785,Prisudvikling!$CC$7:$KP$63,G$3),"")</f>
        <v/>
      </c>
      <c r="H785" s="105" t="str">
        <f>IF(HLOOKUP($BT785,Prisudvikling!$CC$7:$KP$63,H$3)&gt;0,HLOOKUP($BT785,Prisudvikling!$CC$7:$KP$63,H$3),"")</f>
        <v/>
      </c>
      <c r="I785" s="105" t="str">
        <f>IF(HLOOKUP($BT785,Prisudvikling!$CC$7:$KP$63,I$3)&gt;0,HLOOKUP($BT785,Prisudvikling!$CC$7:$KP$63,I$3),"")</f>
        <v/>
      </c>
      <c r="J785" s="105" t="str">
        <f>IF(HLOOKUP($BT785,Prisudvikling!$CC$7:$KP$63,J$3)&gt;0,HLOOKUP($BT785,Prisudvikling!$CC$7:$KP$63,J$3),"")</f>
        <v/>
      </c>
      <c r="K785" s="105" t="str">
        <f>IF(HLOOKUP($BT785,Prisudvikling!$CC$7:$KP$63,K$3)&gt;0,HLOOKUP($BT785,Prisudvikling!$CC$7:$KP$63,K$3),"")</f>
        <v/>
      </c>
      <c r="L785" s="105" t="str">
        <f>IF(HLOOKUP($BT785,Prisudvikling!$CC$7:$KP$63,L$3)&gt;0,HLOOKUP($BT785,Prisudvikling!$CC$7:$KP$63,L$3),"")</f>
        <v/>
      </c>
      <c r="M785" s="105" t="str">
        <f>IF(HLOOKUP($BT785,Prisudvikling!$CC$7:$KP$63,M$3)&gt;0,HLOOKUP($BT785,Prisudvikling!$CC$7:$KP$63,M$3),"")</f>
        <v/>
      </c>
      <c r="N785" s="105" t="str">
        <f>IF(HLOOKUP($BT785,Prisudvikling!$CC$7:$KP$63,N$3)&gt;0,HLOOKUP($BT785,Prisudvikling!$CC$7:$KP$63,N$3),"")</f>
        <v/>
      </c>
      <c r="O785" s="105" t="str">
        <f>IF(HLOOKUP($BT785,Prisudvikling!$CC$7:$KP$63,O$3)&gt;0,HLOOKUP($BT785,Prisudvikling!$CC$7:$KP$63,O$3),"")</f>
        <v/>
      </c>
      <c r="P785" s="105" t="str">
        <f>IF(HLOOKUP($BT785,Prisudvikling!$CC$7:$KP$63,P$3)&gt;0,HLOOKUP($BT785,Prisudvikling!$CC$7:$KP$63,P$3),"")</f>
        <v/>
      </c>
      <c r="Q785" s="105" t="str">
        <f>IF(HLOOKUP($BT785,Prisudvikling!$CC$7:$KP$63,Q$3)&gt;0,HLOOKUP($BT785,Prisudvikling!$CC$7:$KP$63,Q$3),"")</f>
        <v/>
      </c>
      <c r="R785" s="105" t="str">
        <f>IF(HLOOKUP($BT785,Prisudvikling!$CC$7:$KP$63,R$3)&gt;0,HLOOKUP($BT785,Prisudvikling!$CC$7:$KP$63,R$3),"")</f>
        <v/>
      </c>
      <c r="S785" s="105" t="str">
        <f>IF(HLOOKUP($BT785,Prisudvikling!$CC$7:$KP$63,S$3)&gt;0,HLOOKUP($BT785,Prisudvikling!$CC$7:$KP$63,S$3),"")</f>
        <v/>
      </c>
      <c r="T785" s="105" t="str">
        <f>IF(HLOOKUP($BT785,Prisudvikling!$CC$7:$KP$63,T$3)&gt;0,HLOOKUP($BT785,Prisudvikling!$CC$7:$KP$63,T$3),"")</f>
        <v/>
      </c>
      <c r="U785" s="105" t="str">
        <f>IF(HLOOKUP($BT785,Prisudvikling!$CC$7:$KP$63,U$3)&gt;0,HLOOKUP($BT785,Prisudvikling!$CC$7:$KP$63,U$3),"")</f>
        <v/>
      </c>
      <c r="V785" s="105" t="str">
        <f>IF(HLOOKUP($BT785,Prisudvikling!$CC$7:$KP$63,V$3)&gt;0,HLOOKUP($BT785,Prisudvikling!$CC$7:$KP$63,V$3),"")</f>
        <v/>
      </c>
      <c r="W785" s="105" t="str">
        <f>IF(HLOOKUP($BT785,Prisudvikling!$CC$7:$KP$63,W$3)&gt;0,HLOOKUP($BT785,Prisudvikling!$CC$7:$KP$63,W$3),"")</f>
        <v/>
      </c>
      <c r="X785" s="32" t="str">
        <f>IF(HLOOKUP($BT785,Prisudvikling!$CC$7:$KP$63,X$3)&gt;0,HLOOKUP($BT785,Prisudvikling!$CC$7:$KP$63,X$3),"")</f>
        <v/>
      </c>
      <c r="Y785" s="32" t="str">
        <f>IF(HLOOKUP($BT785,Prisudvikling!$CC$7:$KP$63,Y$3)&gt;0,HLOOKUP($BT785,Prisudvikling!$CC$7:$KP$63,Y$3),"")</f>
        <v/>
      </c>
      <c r="Z785" s="32" t="str">
        <f>IF(HLOOKUP($BT785,Prisudvikling!$CC$7:$KP$63,Z$3)&gt;0,HLOOKUP($BT785,Prisudvikling!$CC$7:$KP$63,Z$3),"")</f>
        <v/>
      </c>
      <c r="AA785" s="32" t="str">
        <f>IF(HLOOKUP($BT785,Prisudvikling!$CC$7:$KP$63,AA$3)&gt;0,HLOOKUP($BT785,Prisudvikling!$CC$7:$KP$63,AA$3),"")</f>
        <v/>
      </c>
      <c r="AB785" s="32" t="str">
        <f>IF(HLOOKUP($BT785,Prisudvikling!$CC$7:$KP$63,AB$3)&gt;0,HLOOKUP($BT785,Prisudvikling!$CC$7:$KP$63,AB$3),"")</f>
        <v/>
      </c>
      <c r="AC785" s="32" t="str">
        <f>IF(HLOOKUP($BT785,Prisudvikling!$CC$7:$KP$63,AC$3)&gt;0,HLOOKUP($BT785,Prisudvikling!$CC$7:$KP$63,AC$3),"")</f>
        <v/>
      </c>
      <c r="AD785" s="32" t="str">
        <f>IF(HLOOKUP($BT785,Prisudvikling!$CC$7:$KP$63,AD$3)&gt;0,HLOOKUP($BT785,Prisudvikling!$CC$7:$KP$63,AD$3),"")</f>
        <v/>
      </c>
      <c r="AE785" s="32" t="str">
        <f>IF(HLOOKUP($BT785,Prisudvikling!$CC$7:$KP$63,AE$3)&gt;0,HLOOKUP($BT785,Prisudvikling!$CC$7:$KP$63,AE$3),"")</f>
        <v/>
      </c>
      <c r="AF785" s="32" t="str">
        <f>IF(HLOOKUP($BT785,Prisudvikling!$CC$7:$KP$63,AF$3)&gt;0,HLOOKUP($BT785,Prisudvikling!$CC$7:$KP$63,AF$3),"")</f>
        <v xml:space="preserve"> </v>
      </c>
      <c r="AG785" s="32" t="str">
        <f>IF(HLOOKUP($BT785,Prisudvikling!$CC$7:$KP$63,AG$3)&gt;0,HLOOKUP($BT785,Prisudvikling!$CC$7:$KP$63,AG$3),"")</f>
        <v xml:space="preserve"> </v>
      </c>
      <c r="AH785" s="32" t="str">
        <f>IF(HLOOKUP($BT785,Prisudvikling!$CC$7:$KP$63,AH$3)&gt;0,HLOOKUP($BT785,Prisudvikling!$CC$7:$KP$63,AH$3),"")</f>
        <v xml:space="preserve"> </v>
      </c>
      <c r="AI785" s="32" t="str">
        <f>IF(HLOOKUP($BT785,Prisudvikling!$CC$7:$KP$63,AI$3)&gt;0,HLOOKUP($BT785,Prisudvikling!$CC$7:$KP$63,AI$3),"")</f>
        <v xml:space="preserve"> </v>
      </c>
      <c r="AJ785" s="32" t="str">
        <f>IF(HLOOKUP($BT785,Prisudvikling!$CC$7:$KP$63,AJ$3)&gt;0,HLOOKUP($BT785,Prisudvikling!$CC$7:$KP$63,AJ$3),"")</f>
        <v xml:space="preserve"> </v>
      </c>
      <c r="AK785" s="32" t="str">
        <f>IF(HLOOKUP($BT785,Prisudvikling!$CC$7:$KP$63,AK$3)&gt;0,HLOOKUP($BT785,Prisudvikling!$CC$7:$KP$63,AK$3),"")</f>
        <v xml:space="preserve"> </v>
      </c>
      <c r="AL785" s="32" t="str">
        <f>IF(HLOOKUP($BT785,Prisudvikling!$CC$7:$KP$63,AL$3)&gt;0,HLOOKUP($BT785,Prisudvikling!$CC$7:$KP$63,AL$3),"")</f>
        <v/>
      </c>
      <c r="AM785" s="32" t="str">
        <f>IF(HLOOKUP($BT785,Prisudvikling!$CC$7:$KP$63,AM$3)&gt;0,HLOOKUP($BT785,Prisudvikling!$CC$7:$KP$63,AM$3),"")</f>
        <v/>
      </c>
      <c r="AN785" s="113" t="str">
        <f>IF(HLOOKUP($BT785,Prisudvikling!$CC$7:$KP$63,AN$3)&gt;0,HLOOKUP($BT785,Prisudvikling!$CC$7:$KP$63,AN$3),"")</f>
        <v/>
      </c>
      <c r="AO785" s="113" t="str">
        <f>IF(HLOOKUP($BT785,Prisudvikling!$CC$7:$KP$63,AO$3)&gt;0,HLOOKUP($BT785,Prisudvikling!$CC$7:$KP$63,AO$3),"")</f>
        <v xml:space="preserve"> </v>
      </c>
      <c r="AP785" s="113" t="str">
        <f>IF(HLOOKUP($BT785,Prisudvikling!$CC$7:$KP$63,AP$3)&gt;0,HLOOKUP($BT785,Prisudvikling!$CC$7:$KP$63,AP$3),"")</f>
        <v/>
      </c>
      <c r="AQ785" s="113" t="str">
        <f>IF(HLOOKUP($BT785,Prisudvikling!$CC$7:$KP$63,AQ$3)&gt;0,HLOOKUP($BT785,Prisudvikling!$CC$7:$KP$63,AQ$3),"")</f>
        <v/>
      </c>
      <c r="AR785" s="113" t="str">
        <f>IF(HLOOKUP($BT785,Prisudvikling!$CC$7:$KP$63,AR$3)&gt;0,HLOOKUP($BT785,Prisudvikling!$CC$7:$KP$63,AR$3),"")</f>
        <v xml:space="preserve"> </v>
      </c>
      <c r="AS785" s="113" t="str">
        <f>IF(HLOOKUP($BT785,Prisudvikling!$CC$7:$KP$63,AS$3)&gt;0,HLOOKUP($BT785,Prisudvikling!$CC$7:$KP$63,AS$3),"")</f>
        <v/>
      </c>
      <c r="AT785" s="113" t="str">
        <f>IF(HLOOKUP($BT785,Prisudvikling!$CC$7:$KP$63,AT$3)&gt;0,HLOOKUP($BT785,Prisudvikling!$CC$7:$KP$63,AT$3),"")</f>
        <v/>
      </c>
      <c r="AU785" s="113" t="str">
        <f>IF(HLOOKUP($BT785,Prisudvikling!$CC$7:$KP$63,AU$3)&gt;0,HLOOKUP($BT785,Prisudvikling!$CC$7:$KP$63,AU$3),"")</f>
        <v xml:space="preserve"> </v>
      </c>
      <c r="AV785" s="113" t="str">
        <f>IF(HLOOKUP($BT785,Prisudvikling!$CC$7:$KP$63,AV$3)&gt;0,HLOOKUP($BT785,Prisudvikling!$CC$7:$KP$63,AV$3),"")</f>
        <v/>
      </c>
      <c r="AW785" s="113" t="str">
        <f>IF(HLOOKUP($BT785,Prisudvikling!$CC$7:$KP$63,AW$3)&gt;0,HLOOKUP($BT785,Prisudvikling!$CC$7:$KP$63,AW$3),"")</f>
        <v/>
      </c>
      <c r="AX785" s="113" t="str">
        <f>IF(HLOOKUP($BT785,Prisudvikling!$CC$7:$KP$63,AX$3)&gt;0,HLOOKUP($BT785,Prisudvikling!$CC$7:$KP$63,AX$3),"")</f>
        <v xml:space="preserve"> </v>
      </c>
      <c r="BT785">
        <f t="shared" si="36"/>
        <v>462</v>
      </c>
    </row>
    <row r="786" spans="1:72" x14ac:dyDescent="0.2">
      <c r="A786" s="82">
        <f>IF(HLOOKUP($BT786,Prisudvikling!$CC$7:$KP$63,D$3)&gt;0,YEAR(C786),0)</f>
        <v>0</v>
      </c>
      <c r="B786" s="82">
        <f>IF(HLOOKUP($BT786,Prisudvikling!$CC$7:$KP$63,D$3)&gt;0,MONTH(C786),0)</f>
        <v>0</v>
      </c>
      <c r="C786" s="65" t="str">
        <f>IF(HLOOKUP($BT786,Prisudvikling!$CC$7:$KP$63,D$3)&gt;0,HLOOKUP($BT786,Prisudvikling!$CC$7:$KP$63,C$3),"")</f>
        <v/>
      </c>
      <c r="D786" s="105" t="str">
        <f>IF(HLOOKUP($BT786,Prisudvikling!$CC$7:$KP$63,D$3)&gt;0,HLOOKUP($BT786,Prisudvikling!$CC$7:$KP$63,D$3),"")</f>
        <v/>
      </c>
      <c r="E786" s="105" t="str">
        <f>IF(HLOOKUP($BT786,Prisudvikling!$CC$7:$KP$63,E$3)&gt;0,HLOOKUP($BT786,Prisudvikling!$CC$7:$KP$63,E$3),"")</f>
        <v/>
      </c>
      <c r="F786" s="105" t="str">
        <f>IF(HLOOKUP($BT786,Prisudvikling!$CC$7:$KP$63,F$3)&gt;0,HLOOKUP($BT786,Prisudvikling!$CC$7:$KP$63,F$3),"")</f>
        <v/>
      </c>
      <c r="G786" s="105" t="str">
        <f>IF(HLOOKUP($BT786,Prisudvikling!$CC$7:$KP$63,G$3)&gt;0,HLOOKUP($BT786,Prisudvikling!$CC$7:$KP$63,G$3),"")</f>
        <v/>
      </c>
      <c r="H786" s="105" t="str">
        <f>IF(HLOOKUP($BT786,Prisudvikling!$CC$7:$KP$63,H$3)&gt;0,HLOOKUP($BT786,Prisudvikling!$CC$7:$KP$63,H$3),"")</f>
        <v/>
      </c>
      <c r="I786" s="105" t="str">
        <f>IF(HLOOKUP($BT786,Prisudvikling!$CC$7:$KP$63,I$3)&gt;0,HLOOKUP($BT786,Prisudvikling!$CC$7:$KP$63,I$3),"")</f>
        <v/>
      </c>
      <c r="J786" s="105" t="str">
        <f>IF(HLOOKUP($BT786,Prisudvikling!$CC$7:$KP$63,J$3)&gt;0,HLOOKUP($BT786,Prisudvikling!$CC$7:$KP$63,J$3),"")</f>
        <v/>
      </c>
      <c r="K786" s="105" t="str">
        <f>IF(HLOOKUP($BT786,Prisudvikling!$CC$7:$KP$63,K$3)&gt;0,HLOOKUP($BT786,Prisudvikling!$CC$7:$KP$63,K$3),"")</f>
        <v/>
      </c>
      <c r="L786" s="105" t="str">
        <f>IF(HLOOKUP($BT786,Prisudvikling!$CC$7:$KP$63,L$3)&gt;0,HLOOKUP($BT786,Prisudvikling!$CC$7:$KP$63,L$3),"")</f>
        <v/>
      </c>
      <c r="M786" s="105" t="str">
        <f>IF(HLOOKUP($BT786,Prisudvikling!$CC$7:$KP$63,M$3)&gt;0,HLOOKUP($BT786,Prisudvikling!$CC$7:$KP$63,M$3),"")</f>
        <v/>
      </c>
      <c r="N786" s="105" t="str">
        <f>IF(HLOOKUP($BT786,Prisudvikling!$CC$7:$KP$63,N$3)&gt;0,HLOOKUP($BT786,Prisudvikling!$CC$7:$KP$63,N$3),"")</f>
        <v/>
      </c>
      <c r="O786" s="105" t="str">
        <f>IF(HLOOKUP($BT786,Prisudvikling!$CC$7:$KP$63,O$3)&gt;0,HLOOKUP($BT786,Prisudvikling!$CC$7:$KP$63,O$3),"")</f>
        <v/>
      </c>
      <c r="P786" s="105" t="str">
        <f>IF(HLOOKUP($BT786,Prisudvikling!$CC$7:$KP$63,P$3)&gt;0,HLOOKUP($BT786,Prisudvikling!$CC$7:$KP$63,P$3),"")</f>
        <v/>
      </c>
      <c r="Q786" s="105" t="str">
        <f>IF(HLOOKUP($BT786,Prisudvikling!$CC$7:$KP$63,Q$3)&gt;0,HLOOKUP($BT786,Prisudvikling!$CC$7:$KP$63,Q$3),"")</f>
        <v/>
      </c>
      <c r="R786" s="105" t="str">
        <f>IF(HLOOKUP($BT786,Prisudvikling!$CC$7:$KP$63,R$3)&gt;0,HLOOKUP($BT786,Prisudvikling!$CC$7:$KP$63,R$3),"")</f>
        <v/>
      </c>
      <c r="S786" s="105" t="str">
        <f>IF(HLOOKUP($BT786,Prisudvikling!$CC$7:$KP$63,S$3)&gt;0,HLOOKUP($BT786,Prisudvikling!$CC$7:$KP$63,S$3),"")</f>
        <v/>
      </c>
      <c r="T786" s="105" t="str">
        <f>IF(HLOOKUP($BT786,Prisudvikling!$CC$7:$KP$63,T$3)&gt;0,HLOOKUP($BT786,Prisudvikling!$CC$7:$KP$63,T$3),"")</f>
        <v/>
      </c>
      <c r="U786" s="105" t="str">
        <f>IF(HLOOKUP($BT786,Prisudvikling!$CC$7:$KP$63,U$3)&gt;0,HLOOKUP($BT786,Prisudvikling!$CC$7:$KP$63,U$3),"")</f>
        <v/>
      </c>
      <c r="V786" s="105" t="str">
        <f>IF(HLOOKUP($BT786,Prisudvikling!$CC$7:$KP$63,V$3)&gt;0,HLOOKUP($BT786,Prisudvikling!$CC$7:$KP$63,V$3),"")</f>
        <v/>
      </c>
      <c r="W786" s="105" t="str">
        <f>IF(HLOOKUP($BT786,Prisudvikling!$CC$7:$KP$63,W$3)&gt;0,HLOOKUP($BT786,Prisudvikling!$CC$7:$KP$63,W$3),"")</f>
        <v/>
      </c>
      <c r="X786" s="32" t="str">
        <f>IF(HLOOKUP($BT786,Prisudvikling!$CC$7:$KP$63,X$3)&gt;0,HLOOKUP($BT786,Prisudvikling!$CC$7:$KP$63,X$3),"")</f>
        <v/>
      </c>
      <c r="Y786" s="32" t="str">
        <f>IF(HLOOKUP($BT786,Prisudvikling!$CC$7:$KP$63,Y$3)&gt;0,HLOOKUP($BT786,Prisudvikling!$CC$7:$KP$63,Y$3),"")</f>
        <v/>
      </c>
      <c r="Z786" s="32" t="str">
        <f>IF(HLOOKUP($BT786,Prisudvikling!$CC$7:$KP$63,Z$3)&gt;0,HLOOKUP($BT786,Prisudvikling!$CC$7:$KP$63,Z$3),"")</f>
        <v/>
      </c>
      <c r="AA786" s="32" t="str">
        <f>IF(HLOOKUP($BT786,Prisudvikling!$CC$7:$KP$63,AA$3)&gt;0,HLOOKUP($BT786,Prisudvikling!$CC$7:$KP$63,AA$3),"")</f>
        <v/>
      </c>
      <c r="AB786" s="32" t="str">
        <f>IF(HLOOKUP($BT786,Prisudvikling!$CC$7:$KP$63,AB$3)&gt;0,HLOOKUP($BT786,Prisudvikling!$CC$7:$KP$63,AB$3),"")</f>
        <v/>
      </c>
      <c r="AC786" s="32" t="str">
        <f>IF(HLOOKUP($BT786,Prisudvikling!$CC$7:$KP$63,AC$3)&gt;0,HLOOKUP($BT786,Prisudvikling!$CC$7:$KP$63,AC$3),"")</f>
        <v/>
      </c>
      <c r="AD786" s="32" t="str">
        <f>IF(HLOOKUP($BT786,Prisudvikling!$CC$7:$KP$63,AD$3)&gt;0,HLOOKUP($BT786,Prisudvikling!$CC$7:$KP$63,AD$3),"")</f>
        <v/>
      </c>
      <c r="AE786" s="32" t="str">
        <f>IF(HLOOKUP($BT786,Prisudvikling!$CC$7:$KP$63,AE$3)&gt;0,HLOOKUP($BT786,Prisudvikling!$CC$7:$KP$63,AE$3),"")</f>
        <v/>
      </c>
      <c r="AF786" s="32" t="str">
        <f>IF(HLOOKUP($BT786,Prisudvikling!$CC$7:$KP$63,AF$3)&gt;0,HLOOKUP($BT786,Prisudvikling!$CC$7:$KP$63,AF$3),"")</f>
        <v xml:space="preserve"> </v>
      </c>
      <c r="AG786" s="32" t="str">
        <f>IF(HLOOKUP($BT786,Prisudvikling!$CC$7:$KP$63,AG$3)&gt;0,HLOOKUP($BT786,Prisudvikling!$CC$7:$KP$63,AG$3),"")</f>
        <v xml:space="preserve"> </v>
      </c>
      <c r="AH786" s="32" t="str">
        <f>IF(HLOOKUP($BT786,Prisudvikling!$CC$7:$KP$63,AH$3)&gt;0,HLOOKUP($BT786,Prisudvikling!$CC$7:$KP$63,AH$3),"")</f>
        <v xml:space="preserve"> </v>
      </c>
      <c r="AI786" s="32" t="str">
        <f>IF(HLOOKUP($BT786,Prisudvikling!$CC$7:$KP$63,AI$3)&gt;0,HLOOKUP($BT786,Prisudvikling!$CC$7:$KP$63,AI$3),"")</f>
        <v xml:space="preserve"> </v>
      </c>
      <c r="AJ786" s="32" t="str">
        <f>IF(HLOOKUP($BT786,Prisudvikling!$CC$7:$KP$63,AJ$3)&gt;0,HLOOKUP($BT786,Prisudvikling!$CC$7:$KP$63,AJ$3),"")</f>
        <v xml:space="preserve"> </v>
      </c>
      <c r="AK786" s="32" t="str">
        <f>IF(HLOOKUP($BT786,Prisudvikling!$CC$7:$KP$63,AK$3)&gt;0,HLOOKUP($BT786,Prisudvikling!$CC$7:$KP$63,AK$3),"")</f>
        <v xml:space="preserve"> </v>
      </c>
      <c r="AL786" s="32" t="str">
        <f>IF(HLOOKUP($BT786,Prisudvikling!$CC$7:$KP$63,AL$3)&gt;0,HLOOKUP($BT786,Prisudvikling!$CC$7:$KP$63,AL$3),"")</f>
        <v/>
      </c>
      <c r="AM786" s="32" t="str">
        <f>IF(HLOOKUP($BT786,Prisudvikling!$CC$7:$KP$63,AM$3)&gt;0,HLOOKUP($BT786,Prisudvikling!$CC$7:$KP$63,AM$3),"")</f>
        <v/>
      </c>
      <c r="AN786" s="113" t="str">
        <f>IF(HLOOKUP($BT786,Prisudvikling!$CC$7:$KP$63,AN$3)&gt;0,HLOOKUP($BT786,Prisudvikling!$CC$7:$KP$63,AN$3),"")</f>
        <v/>
      </c>
      <c r="AO786" s="113" t="str">
        <f>IF(HLOOKUP($BT786,Prisudvikling!$CC$7:$KP$63,AO$3)&gt;0,HLOOKUP($BT786,Prisudvikling!$CC$7:$KP$63,AO$3),"")</f>
        <v xml:space="preserve"> </v>
      </c>
      <c r="AP786" s="113" t="str">
        <f>IF(HLOOKUP($BT786,Prisudvikling!$CC$7:$KP$63,AP$3)&gt;0,HLOOKUP($BT786,Prisudvikling!$CC$7:$KP$63,AP$3),"")</f>
        <v/>
      </c>
      <c r="AQ786" s="113" t="str">
        <f>IF(HLOOKUP($BT786,Prisudvikling!$CC$7:$KP$63,AQ$3)&gt;0,HLOOKUP($BT786,Prisudvikling!$CC$7:$KP$63,AQ$3),"")</f>
        <v/>
      </c>
      <c r="AR786" s="113" t="str">
        <f>IF(HLOOKUP($BT786,Prisudvikling!$CC$7:$KP$63,AR$3)&gt;0,HLOOKUP($BT786,Prisudvikling!$CC$7:$KP$63,AR$3),"")</f>
        <v xml:space="preserve"> </v>
      </c>
      <c r="AS786" s="113" t="str">
        <f>IF(HLOOKUP($BT786,Prisudvikling!$CC$7:$KP$63,AS$3)&gt;0,HLOOKUP($BT786,Prisudvikling!$CC$7:$KP$63,AS$3),"")</f>
        <v/>
      </c>
      <c r="AT786" s="113" t="str">
        <f>IF(HLOOKUP($BT786,Prisudvikling!$CC$7:$KP$63,AT$3)&gt;0,HLOOKUP($BT786,Prisudvikling!$CC$7:$KP$63,AT$3),"")</f>
        <v/>
      </c>
      <c r="AU786" s="113" t="str">
        <f>IF(HLOOKUP($BT786,Prisudvikling!$CC$7:$KP$63,AU$3)&gt;0,HLOOKUP($BT786,Prisudvikling!$CC$7:$KP$63,AU$3),"")</f>
        <v xml:space="preserve"> </v>
      </c>
      <c r="AV786" s="113" t="str">
        <f>IF(HLOOKUP($BT786,Prisudvikling!$CC$7:$KP$63,AV$3)&gt;0,HLOOKUP($BT786,Prisudvikling!$CC$7:$KP$63,AV$3),"")</f>
        <v/>
      </c>
      <c r="AW786" s="113" t="str">
        <f>IF(HLOOKUP($BT786,Prisudvikling!$CC$7:$KP$63,AW$3)&gt;0,HLOOKUP($BT786,Prisudvikling!$CC$7:$KP$63,AW$3),"")</f>
        <v/>
      </c>
      <c r="AX786" s="113" t="str">
        <f>IF(HLOOKUP($BT786,Prisudvikling!$CC$7:$KP$63,AX$3)&gt;0,HLOOKUP($BT786,Prisudvikling!$CC$7:$KP$63,AX$3),"")</f>
        <v xml:space="preserve"> </v>
      </c>
      <c r="BT786">
        <f t="shared" si="36"/>
        <v>463</v>
      </c>
    </row>
    <row r="787" spans="1:72" x14ac:dyDescent="0.2">
      <c r="A787" s="82">
        <f>IF(HLOOKUP($BT787,Prisudvikling!$CC$7:$KP$63,D$3)&gt;0,YEAR(C787),0)</f>
        <v>0</v>
      </c>
      <c r="B787" s="82">
        <f>IF(HLOOKUP($BT787,Prisudvikling!$CC$7:$KP$63,D$3)&gt;0,MONTH(C787),0)</f>
        <v>0</v>
      </c>
      <c r="C787" s="65" t="str">
        <f>IF(HLOOKUP($BT787,Prisudvikling!$CC$7:$KP$63,D$3)&gt;0,HLOOKUP($BT787,Prisudvikling!$CC$7:$KP$63,C$3),"")</f>
        <v/>
      </c>
      <c r="D787" s="105" t="str">
        <f>IF(HLOOKUP($BT787,Prisudvikling!$CC$7:$KP$63,D$3)&gt;0,HLOOKUP($BT787,Prisudvikling!$CC$7:$KP$63,D$3),"")</f>
        <v/>
      </c>
      <c r="E787" s="105" t="str">
        <f>IF(HLOOKUP($BT787,Prisudvikling!$CC$7:$KP$63,E$3)&gt;0,HLOOKUP($BT787,Prisudvikling!$CC$7:$KP$63,E$3),"")</f>
        <v/>
      </c>
      <c r="F787" s="105" t="str">
        <f>IF(HLOOKUP($BT787,Prisudvikling!$CC$7:$KP$63,F$3)&gt;0,HLOOKUP($BT787,Prisudvikling!$CC$7:$KP$63,F$3),"")</f>
        <v/>
      </c>
      <c r="G787" s="105" t="str">
        <f>IF(HLOOKUP($BT787,Prisudvikling!$CC$7:$KP$63,G$3)&gt;0,HLOOKUP($BT787,Prisudvikling!$CC$7:$KP$63,G$3),"")</f>
        <v/>
      </c>
      <c r="H787" s="105" t="str">
        <f>IF(HLOOKUP($BT787,Prisudvikling!$CC$7:$KP$63,H$3)&gt;0,HLOOKUP($BT787,Prisudvikling!$CC$7:$KP$63,H$3),"")</f>
        <v/>
      </c>
      <c r="I787" s="105" t="str">
        <f>IF(HLOOKUP($BT787,Prisudvikling!$CC$7:$KP$63,I$3)&gt;0,HLOOKUP($BT787,Prisudvikling!$CC$7:$KP$63,I$3),"")</f>
        <v/>
      </c>
      <c r="J787" s="105" t="str">
        <f>IF(HLOOKUP($BT787,Prisudvikling!$CC$7:$KP$63,J$3)&gt;0,HLOOKUP($BT787,Prisudvikling!$CC$7:$KP$63,J$3),"")</f>
        <v/>
      </c>
      <c r="K787" s="105" t="str">
        <f>IF(HLOOKUP($BT787,Prisudvikling!$CC$7:$KP$63,K$3)&gt;0,HLOOKUP($BT787,Prisudvikling!$CC$7:$KP$63,K$3),"")</f>
        <v/>
      </c>
      <c r="L787" s="105" t="str">
        <f>IF(HLOOKUP($BT787,Prisudvikling!$CC$7:$KP$63,L$3)&gt;0,HLOOKUP($BT787,Prisudvikling!$CC$7:$KP$63,L$3),"")</f>
        <v/>
      </c>
      <c r="M787" s="105" t="str">
        <f>IF(HLOOKUP($BT787,Prisudvikling!$CC$7:$KP$63,M$3)&gt;0,HLOOKUP($BT787,Prisudvikling!$CC$7:$KP$63,M$3),"")</f>
        <v/>
      </c>
      <c r="N787" s="105" t="str">
        <f>IF(HLOOKUP($BT787,Prisudvikling!$CC$7:$KP$63,N$3)&gt;0,HLOOKUP($BT787,Prisudvikling!$CC$7:$KP$63,N$3),"")</f>
        <v/>
      </c>
      <c r="O787" s="105" t="str">
        <f>IF(HLOOKUP($BT787,Prisudvikling!$CC$7:$KP$63,O$3)&gt;0,HLOOKUP($BT787,Prisudvikling!$CC$7:$KP$63,O$3),"")</f>
        <v/>
      </c>
      <c r="P787" s="105" t="str">
        <f>IF(HLOOKUP($BT787,Prisudvikling!$CC$7:$KP$63,P$3)&gt;0,HLOOKUP($BT787,Prisudvikling!$CC$7:$KP$63,P$3),"")</f>
        <v/>
      </c>
      <c r="Q787" s="105" t="str">
        <f>IF(HLOOKUP($BT787,Prisudvikling!$CC$7:$KP$63,Q$3)&gt;0,HLOOKUP($BT787,Prisudvikling!$CC$7:$KP$63,Q$3),"")</f>
        <v/>
      </c>
      <c r="R787" s="105" t="str">
        <f>IF(HLOOKUP($BT787,Prisudvikling!$CC$7:$KP$63,R$3)&gt;0,HLOOKUP($BT787,Prisudvikling!$CC$7:$KP$63,R$3),"")</f>
        <v/>
      </c>
      <c r="S787" s="105" t="str">
        <f>IF(HLOOKUP($BT787,Prisudvikling!$CC$7:$KP$63,S$3)&gt;0,HLOOKUP($BT787,Prisudvikling!$CC$7:$KP$63,S$3),"")</f>
        <v/>
      </c>
      <c r="T787" s="105" t="str">
        <f>IF(HLOOKUP($BT787,Prisudvikling!$CC$7:$KP$63,T$3)&gt;0,HLOOKUP($BT787,Prisudvikling!$CC$7:$KP$63,T$3),"")</f>
        <v/>
      </c>
      <c r="U787" s="105" t="str">
        <f>IF(HLOOKUP($BT787,Prisudvikling!$CC$7:$KP$63,U$3)&gt;0,HLOOKUP($BT787,Prisudvikling!$CC$7:$KP$63,U$3),"")</f>
        <v/>
      </c>
      <c r="V787" s="105" t="str">
        <f>IF(HLOOKUP($BT787,Prisudvikling!$CC$7:$KP$63,V$3)&gt;0,HLOOKUP($BT787,Prisudvikling!$CC$7:$KP$63,V$3),"")</f>
        <v/>
      </c>
      <c r="W787" s="105" t="str">
        <f>IF(HLOOKUP($BT787,Prisudvikling!$CC$7:$KP$63,W$3)&gt;0,HLOOKUP($BT787,Prisudvikling!$CC$7:$KP$63,W$3),"")</f>
        <v/>
      </c>
      <c r="X787" s="32" t="str">
        <f>IF(HLOOKUP($BT787,Prisudvikling!$CC$7:$KP$63,X$3)&gt;0,HLOOKUP($BT787,Prisudvikling!$CC$7:$KP$63,X$3),"")</f>
        <v/>
      </c>
      <c r="Y787" s="32" t="str">
        <f>IF(HLOOKUP($BT787,Prisudvikling!$CC$7:$KP$63,Y$3)&gt;0,HLOOKUP($BT787,Prisudvikling!$CC$7:$KP$63,Y$3),"")</f>
        <v/>
      </c>
      <c r="Z787" s="32" t="str">
        <f>IF(HLOOKUP($BT787,Prisudvikling!$CC$7:$KP$63,Z$3)&gt;0,HLOOKUP($BT787,Prisudvikling!$CC$7:$KP$63,Z$3),"")</f>
        <v/>
      </c>
      <c r="AA787" s="32" t="str">
        <f>IF(HLOOKUP($BT787,Prisudvikling!$CC$7:$KP$63,AA$3)&gt;0,HLOOKUP($BT787,Prisudvikling!$CC$7:$KP$63,AA$3),"")</f>
        <v/>
      </c>
      <c r="AB787" s="32" t="str">
        <f>IF(HLOOKUP($BT787,Prisudvikling!$CC$7:$KP$63,AB$3)&gt;0,HLOOKUP($BT787,Prisudvikling!$CC$7:$KP$63,AB$3),"")</f>
        <v/>
      </c>
      <c r="AC787" s="32" t="str">
        <f>IF(HLOOKUP($BT787,Prisudvikling!$CC$7:$KP$63,AC$3)&gt;0,HLOOKUP($BT787,Prisudvikling!$CC$7:$KP$63,AC$3),"")</f>
        <v/>
      </c>
      <c r="AD787" s="32" t="str">
        <f>IF(HLOOKUP($BT787,Prisudvikling!$CC$7:$KP$63,AD$3)&gt;0,HLOOKUP($BT787,Prisudvikling!$CC$7:$KP$63,AD$3),"")</f>
        <v/>
      </c>
      <c r="AE787" s="32" t="str">
        <f>IF(HLOOKUP($BT787,Prisudvikling!$CC$7:$KP$63,AE$3)&gt;0,HLOOKUP($BT787,Prisudvikling!$CC$7:$KP$63,AE$3),"")</f>
        <v/>
      </c>
      <c r="AF787" s="32" t="str">
        <f>IF(HLOOKUP($BT787,Prisudvikling!$CC$7:$KP$63,AF$3)&gt;0,HLOOKUP($BT787,Prisudvikling!$CC$7:$KP$63,AF$3),"")</f>
        <v xml:space="preserve"> </v>
      </c>
      <c r="AG787" s="32" t="str">
        <f>IF(HLOOKUP($BT787,Prisudvikling!$CC$7:$KP$63,AG$3)&gt;0,HLOOKUP($BT787,Prisudvikling!$CC$7:$KP$63,AG$3),"")</f>
        <v xml:space="preserve"> </v>
      </c>
      <c r="AH787" s="32" t="str">
        <f>IF(HLOOKUP($BT787,Prisudvikling!$CC$7:$KP$63,AH$3)&gt;0,HLOOKUP($BT787,Prisudvikling!$CC$7:$KP$63,AH$3),"")</f>
        <v xml:space="preserve"> </v>
      </c>
      <c r="AI787" s="32" t="str">
        <f>IF(HLOOKUP($BT787,Prisudvikling!$CC$7:$KP$63,AI$3)&gt;0,HLOOKUP($BT787,Prisudvikling!$CC$7:$KP$63,AI$3),"")</f>
        <v xml:space="preserve"> </v>
      </c>
      <c r="AJ787" s="32" t="str">
        <f>IF(HLOOKUP($BT787,Prisudvikling!$CC$7:$KP$63,AJ$3)&gt;0,HLOOKUP($BT787,Prisudvikling!$CC$7:$KP$63,AJ$3),"")</f>
        <v xml:space="preserve"> </v>
      </c>
      <c r="AK787" s="32" t="str">
        <f>IF(HLOOKUP($BT787,Prisudvikling!$CC$7:$KP$63,AK$3)&gt;0,HLOOKUP($BT787,Prisudvikling!$CC$7:$KP$63,AK$3),"")</f>
        <v xml:space="preserve"> </v>
      </c>
      <c r="AL787" s="32" t="str">
        <f>IF(HLOOKUP($BT787,Prisudvikling!$CC$7:$KP$63,AL$3)&gt;0,HLOOKUP($BT787,Prisudvikling!$CC$7:$KP$63,AL$3),"")</f>
        <v/>
      </c>
      <c r="AM787" s="32" t="str">
        <f>IF(HLOOKUP($BT787,Prisudvikling!$CC$7:$KP$63,AM$3)&gt;0,HLOOKUP($BT787,Prisudvikling!$CC$7:$KP$63,AM$3),"")</f>
        <v/>
      </c>
      <c r="AN787" s="113" t="str">
        <f>IF(HLOOKUP($BT787,Prisudvikling!$CC$7:$KP$63,AN$3)&gt;0,HLOOKUP($BT787,Prisudvikling!$CC$7:$KP$63,AN$3),"")</f>
        <v/>
      </c>
      <c r="AO787" s="113" t="str">
        <f>IF(HLOOKUP($BT787,Prisudvikling!$CC$7:$KP$63,AO$3)&gt;0,HLOOKUP($BT787,Prisudvikling!$CC$7:$KP$63,AO$3),"")</f>
        <v xml:space="preserve"> </v>
      </c>
      <c r="AP787" s="113" t="str">
        <f>IF(HLOOKUP($BT787,Prisudvikling!$CC$7:$KP$63,AP$3)&gt;0,HLOOKUP($BT787,Prisudvikling!$CC$7:$KP$63,AP$3),"")</f>
        <v/>
      </c>
      <c r="AQ787" s="113" t="str">
        <f>IF(HLOOKUP($BT787,Prisudvikling!$CC$7:$KP$63,AQ$3)&gt;0,HLOOKUP($BT787,Prisudvikling!$CC$7:$KP$63,AQ$3),"")</f>
        <v/>
      </c>
      <c r="AR787" s="113" t="str">
        <f>IF(HLOOKUP($BT787,Prisudvikling!$CC$7:$KP$63,AR$3)&gt;0,HLOOKUP($BT787,Prisudvikling!$CC$7:$KP$63,AR$3),"")</f>
        <v xml:space="preserve"> </v>
      </c>
      <c r="AS787" s="113" t="str">
        <f>IF(HLOOKUP($BT787,Prisudvikling!$CC$7:$KP$63,AS$3)&gt;0,HLOOKUP($BT787,Prisudvikling!$CC$7:$KP$63,AS$3),"")</f>
        <v/>
      </c>
      <c r="AT787" s="113" t="str">
        <f>IF(HLOOKUP($BT787,Prisudvikling!$CC$7:$KP$63,AT$3)&gt;0,HLOOKUP($BT787,Prisudvikling!$CC$7:$KP$63,AT$3),"")</f>
        <v/>
      </c>
      <c r="AU787" s="113" t="str">
        <f>IF(HLOOKUP($BT787,Prisudvikling!$CC$7:$KP$63,AU$3)&gt;0,HLOOKUP($BT787,Prisudvikling!$CC$7:$KP$63,AU$3),"")</f>
        <v xml:space="preserve"> </v>
      </c>
      <c r="AV787" s="113" t="str">
        <f>IF(HLOOKUP($BT787,Prisudvikling!$CC$7:$KP$63,AV$3)&gt;0,HLOOKUP($BT787,Prisudvikling!$CC$7:$KP$63,AV$3),"")</f>
        <v/>
      </c>
      <c r="AW787" s="113" t="str">
        <f>IF(HLOOKUP($BT787,Prisudvikling!$CC$7:$KP$63,AW$3)&gt;0,HLOOKUP($BT787,Prisudvikling!$CC$7:$KP$63,AW$3),"")</f>
        <v/>
      </c>
      <c r="AX787" s="113" t="str">
        <f>IF(HLOOKUP($BT787,Prisudvikling!$CC$7:$KP$63,AX$3)&gt;0,HLOOKUP($BT787,Prisudvikling!$CC$7:$KP$63,AX$3),"")</f>
        <v xml:space="preserve"> </v>
      </c>
      <c r="BT787">
        <f t="shared" si="36"/>
        <v>464</v>
      </c>
    </row>
    <row r="788" spans="1:72" x14ac:dyDescent="0.2">
      <c r="A788" s="82">
        <f>IF(HLOOKUP($BT788,Prisudvikling!$CC$7:$KP$63,D$3)&gt;0,YEAR(C788),0)</f>
        <v>0</v>
      </c>
      <c r="B788" s="82">
        <f>IF(HLOOKUP($BT788,Prisudvikling!$CC$7:$KP$63,D$3)&gt;0,MONTH(C788),0)</f>
        <v>0</v>
      </c>
      <c r="C788" s="65" t="str">
        <f>IF(HLOOKUP($BT788,Prisudvikling!$CC$7:$KP$63,D$3)&gt;0,HLOOKUP($BT788,Prisudvikling!$CC$7:$KP$63,C$3),"")</f>
        <v/>
      </c>
      <c r="D788" s="105" t="str">
        <f>IF(HLOOKUP($BT788,Prisudvikling!$CC$7:$KP$63,D$3)&gt;0,HLOOKUP($BT788,Prisudvikling!$CC$7:$KP$63,D$3),"")</f>
        <v/>
      </c>
      <c r="E788" s="105" t="str">
        <f>IF(HLOOKUP($BT788,Prisudvikling!$CC$7:$KP$63,E$3)&gt;0,HLOOKUP($BT788,Prisudvikling!$CC$7:$KP$63,E$3),"")</f>
        <v/>
      </c>
      <c r="F788" s="105" t="str">
        <f>IF(HLOOKUP($BT788,Prisudvikling!$CC$7:$KP$63,F$3)&gt;0,HLOOKUP($BT788,Prisudvikling!$CC$7:$KP$63,F$3),"")</f>
        <v/>
      </c>
      <c r="G788" s="105" t="str">
        <f>IF(HLOOKUP($BT788,Prisudvikling!$CC$7:$KP$63,G$3)&gt;0,HLOOKUP($BT788,Prisudvikling!$CC$7:$KP$63,G$3),"")</f>
        <v/>
      </c>
      <c r="H788" s="105" t="str">
        <f>IF(HLOOKUP($BT788,Prisudvikling!$CC$7:$KP$63,H$3)&gt;0,HLOOKUP($BT788,Prisudvikling!$CC$7:$KP$63,H$3),"")</f>
        <v/>
      </c>
      <c r="I788" s="105" t="str">
        <f>IF(HLOOKUP($BT788,Prisudvikling!$CC$7:$KP$63,I$3)&gt;0,HLOOKUP($BT788,Prisudvikling!$CC$7:$KP$63,I$3),"")</f>
        <v/>
      </c>
      <c r="J788" s="105" t="str">
        <f>IF(HLOOKUP($BT788,Prisudvikling!$CC$7:$KP$63,J$3)&gt;0,HLOOKUP($BT788,Prisudvikling!$CC$7:$KP$63,J$3),"")</f>
        <v/>
      </c>
      <c r="K788" s="105" t="str">
        <f>IF(HLOOKUP($BT788,Prisudvikling!$CC$7:$KP$63,K$3)&gt;0,HLOOKUP($BT788,Prisudvikling!$CC$7:$KP$63,K$3),"")</f>
        <v/>
      </c>
      <c r="L788" s="105" t="str">
        <f>IF(HLOOKUP($BT788,Prisudvikling!$CC$7:$KP$63,L$3)&gt;0,HLOOKUP($BT788,Prisudvikling!$CC$7:$KP$63,L$3),"")</f>
        <v/>
      </c>
      <c r="M788" s="105" t="str">
        <f>IF(HLOOKUP($BT788,Prisudvikling!$CC$7:$KP$63,M$3)&gt;0,HLOOKUP($BT788,Prisudvikling!$CC$7:$KP$63,M$3),"")</f>
        <v/>
      </c>
      <c r="N788" s="105" t="str">
        <f>IF(HLOOKUP($BT788,Prisudvikling!$CC$7:$KP$63,N$3)&gt;0,HLOOKUP($BT788,Prisudvikling!$CC$7:$KP$63,N$3),"")</f>
        <v/>
      </c>
      <c r="O788" s="105" t="str">
        <f>IF(HLOOKUP($BT788,Prisudvikling!$CC$7:$KP$63,O$3)&gt;0,HLOOKUP($BT788,Prisudvikling!$CC$7:$KP$63,O$3),"")</f>
        <v/>
      </c>
      <c r="P788" s="105" t="str">
        <f>IF(HLOOKUP($BT788,Prisudvikling!$CC$7:$KP$63,P$3)&gt;0,HLOOKUP($BT788,Prisudvikling!$CC$7:$KP$63,P$3),"")</f>
        <v/>
      </c>
      <c r="Q788" s="105" t="str">
        <f>IF(HLOOKUP($BT788,Prisudvikling!$CC$7:$KP$63,Q$3)&gt;0,HLOOKUP($BT788,Prisudvikling!$CC$7:$KP$63,Q$3),"")</f>
        <v/>
      </c>
      <c r="R788" s="105" t="str">
        <f>IF(HLOOKUP($BT788,Prisudvikling!$CC$7:$KP$63,R$3)&gt;0,HLOOKUP($BT788,Prisudvikling!$CC$7:$KP$63,R$3),"")</f>
        <v/>
      </c>
      <c r="S788" s="105" t="str">
        <f>IF(HLOOKUP($BT788,Prisudvikling!$CC$7:$KP$63,S$3)&gt;0,HLOOKUP($BT788,Prisudvikling!$CC$7:$KP$63,S$3),"")</f>
        <v/>
      </c>
      <c r="T788" s="105" t="str">
        <f>IF(HLOOKUP($BT788,Prisudvikling!$CC$7:$KP$63,T$3)&gt;0,HLOOKUP($BT788,Prisudvikling!$CC$7:$KP$63,T$3),"")</f>
        <v/>
      </c>
      <c r="U788" s="105" t="str">
        <f>IF(HLOOKUP($BT788,Prisudvikling!$CC$7:$KP$63,U$3)&gt;0,HLOOKUP($BT788,Prisudvikling!$CC$7:$KP$63,U$3),"")</f>
        <v/>
      </c>
      <c r="V788" s="105" t="str">
        <f>IF(HLOOKUP($BT788,Prisudvikling!$CC$7:$KP$63,V$3)&gt;0,HLOOKUP($BT788,Prisudvikling!$CC$7:$KP$63,V$3),"")</f>
        <v/>
      </c>
      <c r="W788" s="105" t="str">
        <f>IF(HLOOKUP($BT788,Prisudvikling!$CC$7:$KP$63,W$3)&gt;0,HLOOKUP($BT788,Prisudvikling!$CC$7:$KP$63,W$3),"")</f>
        <v/>
      </c>
      <c r="X788" s="32" t="str">
        <f>IF(HLOOKUP($BT788,Prisudvikling!$CC$7:$KP$63,X$3)&gt;0,HLOOKUP($BT788,Prisudvikling!$CC$7:$KP$63,X$3),"")</f>
        <v/>
      </c>
      <c r="Y788" s="32" t="str">
        <f>IF(HLOOKUP($BT788,Prisudvikling!$CC$7:$KP$63,Y$3)&gt;0,HLOOKUP($BT788,Prisudvikling!$CC$7:$KP$63,Y$3),"")</f>
        <v/>
      </c>
      <c r="Z788" s="32" t="str">
        <f>IF(HLOOKUP($BT788,Prisudvikling!$CC$7:$KP$63,Z$3)&gt;0,HLOOKUP($BT788,Prisudvikling!$CC$7:$KP$63,Z$3),"")</f>
        <v/>
      </c>
      <c r="AA788" s="32" t="str">
        <f>IF(HLOOKUP($BT788,Prisudvikling!$CC$7:$KP$63,AA$3)&gt;0,HLOOKUP($BT788,Prisudvikling!$CC$7:$KP$63,AA$3),"")</f>
        <v/>
      </c>
      <c r="AB788" s="32" t="str">
        <f>IF(HLOOKUP($BT788,Prisudvikling!$CC$7:$KP$63,AB$3)&gt;0,HLOOKUP($BT788,Prisudvikling!$CC$7:$KP$63,AB$3),"")</f>
        <v/>
      </c>
      <c r="AC788" s="32" t="str">
        <f>IF(HLOOKUP($BT788,Prisudvikling!$CC$7:$KP$63,AC$3)&gt;0,HLOOKUP($BT788,Prisudvikling!$CC$7:$KP$63,AC$3),"")</f>
        <v/>
      </c>
      <c r="AD788" s="32" t="str">
        <f>IF(HLOOKUP($BT788,Prisudvikling!$CC$7:$KP$63,AD$3)&gt;0,HLOOKUP($BT788,Prisudvikling!$CC$7:$KP$63,AD$3),"")</f>
        <v/>
      </c>
      <c r="AE788" s="32" t="str">
        <f>IF(HLOOKUP($BT788,Prisudvikling!$CC$7:$KP$63,AE$3)&gt;0,HLOOKUP($BT788,Prisudvikling!$CC$7:$KP$63,AE$3),"")</f>
        <v/>
      </c>
      <c r="AF788" s="32" t="str">
        <f>IF(HLOOKUP($BT788,Prisudvikling!$CC$7:$KP$63,AF$3)&gt;0,HLOOKUP($BT788,Prisudvikling!$CC$7:$KP$63,AF$3),"")</f>
        <v xml:space="preserve"> </v>
      </c>
      <c r="AG788" s="32" t="str">
        <f>IF(HLOOKUP($BT788,Prisudvikling!$CC$7:$KP$63,AG$3)&gt;0,HLOOKUP($BT788,Prisudvikling!$CC$7:$KP$63,AG$3),"")</f>
        <v xml:space="preserve"> </v>
      </c>
      <c r="AH788" s="32" t="str">
        <f>IF(HLOOKUP($BT788,Prisudvikling!$CC$7:$KP$63,AH$3)&gt;0,HLOOKUP($BT788,Prisudvikling!$CC$7:$KP$63,AH$3),"")</f>
        <v xml:space="preserve"> </v>
      </c>
      <c r="AI788" s="32" t="str">
        <f>IF(HLOOKUP($BT788,Prisudvikling!$CC$7:$KP$63,AI$3)&gt;0,HLOOKUP($BT788,Prisudvikling!$CC$7:$KP$63,AI$3),"")</f>
        <v xml:space="preserve"> </v>
      </c>
      <c r="AJ788" s="32" t="str">
        <f>IF(HLOOKUP($BT788,Prisudvikling!$CC$7:$KP$63,AJ$3)&gt;0,HLOOKUP($BT788,Prisudvikling!$CC$7:$KP$63,AJ$3),"")</f>
        <v xml:space="preserve"> </v>
      </c>
      <c r="AK788" s="32" t="str">
        <f>IF(HLOOKUP($BT788,Prisudvikling!$CC$7:$KP$63,AK$3)&gt;0,HLOOKUP($BT788,Prisudvikling!$CC$7:$KP$63,AK$3),"")</f>
        <v xml:space="preserve"> </v>
      </c>
      <c r="AL788" s="32" t="str">
        <f>IF(HLOOKUP($BT788,Prisudvikling!$CC$7:$KP$63,AL$3)&gt;0,HLOOKUP($BT788,Prisudvikling!$CC$7:$KP$63,AL$3),"")</f>
        <v/>
      </c>
      <c r="AM788" s="32" t="str">
        <f>IF(HLOOKUP($BT788,Prisudvikling!$CC$7:$KP$63,AM$3)&gt;0,HLOOKUP($BT788,Prisudvikling!$CC$7:$KP$63,AM$3),"")</f>
        <v/>
      </c>
      <c r="AN788" s="113" t="str">
        <f>IF(HLOOKUP($BT788,Prisudvikling!$CC$7:$KP$63,AN$3)&gt;0,HLOOKUP($BT788,Prisudvikling!$CC$7:$KP$63,AN$3),"")</f>
        <v/>
      </c>
      <c r="AO788" s="113" t="str">
        <f>IF(HLOOKUP($BT788,Prisudvikling!$CC$7:$KP$63,AO$3)&gt;0,HLOOKUP($BT788,Prisudvikling!$CC$7:$KP$63,AO$3),"")</f>
        <v xml:space="preserve"> </v>
      </c>
      <c r="AP788" s="113" t="str">
        <f>IF(HLOOKUP($BT788,Prisudvikling!$CC$7:$KP$63,AP$3)&gt;0,HLOOKUP($BT788,Prisudvikling!$CC$7:$KP$63,AP$3),"")</f>
        <v/>
      </c>
      <c r="AQ788" s="113" t="str">
        <f>IF(HLOOKUP($BT788,Prisudvikling!$CC$7:$KP$63,AQ$3)&gt;0,HLOOKUP($BT788,Prisudvikling!$CC$7:$KP$63,AQ$3),"")</f>
        <v/>
      </c>
      <c r="AR788" s="113" t="str">
        <f>IF(HLOOKUP($BT788,Prisudvikling!$CC$7:$KP$63,AR$3)&gt;0,HLOOKUP($BT788,Prisudvikling!$CC$7:$KP$63,AR$3),"")</f>
        <v xml:space="preserve"> </v>
      </c>
      <c r="AS788" s="113" t="str">
        <f>IF(HLOOKUP($BT788,Prisudvikling!$CC$7:$KP$63,AS$3)&gt;0,HLOOKUP($BT788,Prisudvikling!$CC$7:$KP$63,AS$3),"")</f>
        <v/>
      </c>
      <c r="AT788" s="113" t="str">
        <f>IF(HLOOKUP($BT788,Prisudvikling!$CC$7:$KP$63,AT$3)&gt;0,HLOOKUP($BT788,Prisudvikling!$CC$7:$KP$63,AT$3),"")</f>
        <v/>
      </c>
      <c r="AU788" s="113" t="str">
        <f>IF(HLOOKUP($BT788,Prisudvikling!$CC$7:$KP$63,AU$3)&gt;0,HLOOKUP($BT788,Prisudvikling!$CC$7:$KP$63,AU$3),"")</f>
        <v xml:space="preserve"> </v>
      </c>
      <c r="AV788" s="113" t="str">
        <f>IF(HLOOKUP($BT788,Prisudvikling!$CC$7:$KP$63,AV$3)&gt;0,HLOOKUP($BT788,Prisudvikling!$CC$7:$KP$63,AV$3),"")</f>
        <v/>
      </c>
      <c r="AW788" s="113" t="str">
        <f>IF(HLOOKUP($BT788,Prisudvikling!$CC$7:$KP$63,AW$3)&gt;0,HLOOKUP($BT788,Prisudvikling!$CC$7:$KP$63,AW$3),"")</f>
        <v/>
      </c>
      <c r="AX788" s="113" t="str">
        <f>IF(HLOOKUP($BT788,Prisudvikling!$CC$7:$KP$63,AX$3)&gt;0,HLOOKUP($BT788,Prisudvikling!$CC$7:$KP$63,AX$3),"")</f>
        <v xml:space="preserve"> </v>
      </c>
      <c r="BT788">
        <f t="shared" si="36"/>
        <v>465</v>
      </c>
    </row>
    <row r="789" spans="1:72" x14ac:dyDescent="0.2">
      <c r="A789" s="82">
        <f>IF(HLOOKUP($BT789,Prisudvikling!$CC$7:$KP$63,D$3)&gt;0,YEAR(C789),0)</f>
        <v>0</v>
      </c>
      <c r="B789" s="82">
        <f>IF(HLOOKUP($BT789,Prisudvikling!$CC$7:$KP$63,D$3)&gt;0,MONTH(C789),0)</f>
        <v>0</v>
      </c>
      <c r="C789" s="65" t="str">
        <f>IF(HLOOKUP($BT789,Prisudvikling!$CC$7:$KP$63,D$3)&gt;0,HLOOKUP($BT789,Prisudvikling!$CC$7:$KP$63,C$3),"")</f>
        <v/>
      </c>
      <c r="D789" s="105" t="str">
        <f>IF(HLOOKUP($BT789,Prisudvikling!$CC$7:$KP$63,D$3)&gt;0,HLOOKUP($BT789,Prisudvikling!$CC$7:$KP$63,D$3),"")</f>
        <v/>
      </c>
      <c r="E789" s="105" t="str">
        <f>IF(HLOOKUP($BT789,Prisudvikling!$CC$7:$KP$63,E$3)&gt;0,HLOOKUP($BT789,Prisudvikling!$CC$7:$KP$63,E$3),"")</f>
        <v/>
      </c>
      <c r="F789" s="105" t="str">
        <f>IF(HLOOKUP($BT789,Prisudvikling!$CC$7:$KP$63,F$3)&gt;0,HLOOKUP($BT789,Prisudvikling!$CC$7:$KP$63,F$3),"")</f>
        <v/>
      </c>
      <c r="G789" s="105" t="str">
        <f>IF(HLOOKUP($BT789,Prisudvikling!$CC$7:$KP$63,G$3)&gt;0,HLOOKUP($BT789,Prisudvikling!$CC$7:$KP$63,G$3),"")</f>
        <v/>
      </c>
      <c r="H789" s="105" t="str">
        <f>IF(HLOOKUP($BT789,Prisudvikling!$CC$7:$KP$63,H$3)&gt;0,HLOOKUP($BT789,Prisudvikling!$CC$7:$KP$63,H$3),"")</f>
        <v/>
      </c>
      <c r="I789" s="105" t="str">
        <f>IF(HLOOKUP($BT789,Prisudvikling!$CC$7:$KP$63,I$3)&gt;0,HLOOKUP($BT789,Prisudvikling!$CC$7:$KP$63,I$3),"")</f>
        <v/>
      </c>
      <c r="J789" s="105" t="str">
        <f>IF(HLOOKUP($BT789,Prisudvikling!$CC$7:$KP$63,J$3)&gt;0,HLOOKUP($BT789,Prisudvikling!$CC$7:$KP$63,J$3),"")</f>
        <v/>
      </c>
      <c r="K789" s="105" t="str">
        <f>IF(HLOOKUP($BT789,Prisudvikling!$CC$7:$KP$63,K$3)&gt;0,HLOOKUP($BT789,Prisudvikling!$CC$7:$KP$63,K$3),"")</f>
        <v/>
      </c>
      <c r="L789" s="105" t="str">
        <f>IF(HLOOKUP($BT789,Prisudvikling!$CC$7:$KP$63,L$3)&gt;0,HLOOKUP($BT789,Prisudvikling!$CC$7:$KP$63,L$3),"")</f>
        <v/>
      </c>
      <c r="M789" s="105" t="str">
        <f>IF(HLOOKUP($BT789,Prisudvikling!$CC$7:$KP$63,M$3)&gt;0,HLOOKUP($BT789,Prisudvikling!$CC$7:$KP$63,M$3),"")</f>
        <v/>
      </c>
      <c r="N789" s="105" t="str">
        <f>IF(HLOOKUP($BT789,Prisudvikling!$CC$7:$KP$63,N$3)&gt;0,HLOOKUP($BT789,Prisudvikling!$CC$7:$KP$63,N$3),"")</f>
        <v/>
      </c>
      <c r="O789" s="105" t="str">
        <f>IF(HLOOKUP($BT789,Prisudvikling!$CC$7:$KP$63,O$3)&gt;0,HLOOKUP($BT789,Prisudvikling!$CC$7:$KP$63,O$3),"")</f>
        <v/>
      </c>
      <c r="P789" s="105" t="str">
        <f>IF(HLOOKUP($BT789,Prisudvikling!$CC$7:$KP$63,P$3)&gt;0,HLOOKUP($BT789,Prisudvikling!$CC$7:$KP$63,P$3),"")</f>
        <v/>
      </c>
      <c r="Q789" s="105" t="str">
        <f>IF(HLOOKUP($BT789,Prisudvikling!$CC$7:$KP$63,Q$3)&gt;0,HLOOKUP($BT789,Prisudvikling!$CC$7:$KP$63,Q$3),"")</f>
        <v/>
      </c>
      <c r="R789" s="105" t="str">
        <f>IF(HLOOKUP($BT789,Prisudvikling!$CC$7:$KP$63,R$3)&gt;0,HLOOKUP($BT789,Prisudvikling!$CC$7:$KP$63,R$3),"")</f>
        <v/>
      </c>
      <c r="S789" s="105" t="str">
        <f>IF(HLOOKUP($BT789,Prisudvikling!$CC$7:$KP$63,S$3)&gt;0,HLOOKUP($BT789,Prisudvikling!$CC$7:$KP$63,S$3),"")</f>
        <v/>
      </c>
      <c r="T789" s="105" t="str">
        <f>IF(HLOOKUP($BT789,Prisudvikling!$CC$7:$KP$63,T$3)&gt;0,HLOOKUP($BT789,Prisudvikling!$CC$7:$KP$63,T$3),"")</f>
        <v/>
      </c>
      <c r="U789" s="105" t="str">
        <f>IF(HLOOKUP($BT789,Prisudvikling!$CC$7:$KP$63,U$3)&gt;0,HLOOKUP($BT789,Prisudvikling!$CC$7:$KP$63,U$3),"")</f>
        <v/>
      </c>
      <c r="V789" s="105" t="str">
        <f>IF(HLOOKUP($BT789,Prisudvikling!$CC$7:$KP$63,V$3)&gt;0,HLOOKUP($BT789,Prisudvikling!$CC$7:$KP$63,V$3),"")</f>
        <v/>
      </c>
      <c r="W789" s="105" t="str">
        <f>IF(HLOOKUP($BT789,Prisudvikling!$CC$7:$KP$63,W$3)&gt;0,HLOOKUP($BT789,Prisudvikling!$CC$7:$KP$63,W$3),"")</f>
        <v/>
      </c>
      <c r="X789" s="32" t="str">
        <f>IF(HLOOKUP($BT789,Prisudvikling!$CC$7:$KP$63,X$3)&gt;0,HLOOKUP($BT789,Prisudvikling!$CC$7:$KP$63,X$3),"")</f>
        <v/>
      </c>
      <c r="Y789" s="32" t="str">
        <f>IF(HLOOKUP($BT789,Prisudvikling!$CC$7:$KP$63,Y$3)&gt;0,HLOOKUP($BT789,Prisudvikling!$CC$7:$KP$63,Y$3),"")</f>
        <v/>
      </c>
      <c r="Z789" s="32" t="str">
        <f>IF(HLOOKUP($BT789,Prisudvikling!$CC$7:$KP$63,Z$3)&gt;0,HLOOKUP($BT789,Prisudvikling!$CC$7:$KP$63,Z$3),"")</f>
        <v/>
      </c>
      <c r="AA789" s="32" t="str">
        <f>IF(HLOOKUP($BT789,Prisudvikling!$CC$7:$KP$63,AA$3)&gt;0,HLOOKUP($BT789,Prisudvikling!$CC$7:$KP$63,AA$3),"")</f>
        <v/>
      </c>
      <c r="AB789" s="32" t="str">
        <f>IF(HLOOKUP($BT789,Prisudvikling!$CC$7:$KP$63,AB$3)&gt;0,HLOOKUP($BT789,Prisudvikling!$CC$7:$KP$63,AB$3),"")</f>
        <v/>
      </c>
      <c r="AC789" s="32" t="str">
        <f>IF(HLOOKUP($BT789,Prisudvikling!$CC$7:$KP$63,AC$3)&gt;0,HLOOKUP($BT789,Prisudvikling!$CC$7:$KP$63,AC$3),"")</f>
        <v/>
      </c>
      <c r="AD789" s="32" t="str">
        <f>IF(HLOOKUP($BT789,Prisudvikling!$CC$7:$KP$63,AD$3)&gt;0,HLOOKUP($BT789,Prisudvikling!$CC$7:$KP$63,AD$3),"")</f>
        <v/>
      </c>
      <c r="AE789" s="32" t="str">
        <f>IF(HLOOKUP($BT789,Prisudvikling!$CC$7:$KP$63,AE$3)&gt;0,HLOOKUP($BT789,Prisudvikling!$CC$7:$KP$63,AE$3),"")</f>
        <v/>
      </c>
      <c r="AF789" s="32" t="str">
        <f>IF(HLOOKUP($BT789,Prisudvikling!$CC$7:$KP$63,AF$3)&gt;0,HLOOKUP($BT789,Prisudvikling!$CC$7:$KP$63,AF$3),"")</f>
        <v xml:space="preserve"> </v>
      </c>
      <c r="AG789" s="32" t="str">
        <f>IF(HLOOKUP($BT789,Prisudvikling!$CC$7:$KP$63,AG$3)&gt;0,HLOOKUP($BT789,Prisudvikling!$CC$7:$KP$63,AG$3),"")</f>
        <v xml:space="preserve"> </v>
      </c>
      <c r="AH789" s="32" t="str">
        <f>IF(HLOOKUP($BT789,Prisudvikling!$CC$7:$KP$63,AH$3)&gt;0,HLOOKUP($BT789,Prisudvikling!$CC$7:$KP$63,AH$3),"")</f>
        <v xml:space="preserve"> </v>
      </c>
      <c r="AI789" s="32" t="str">
        <f>IF(HLOOKUP($BT789,Prisudvikling!$CC$7:$KP$63,AI$3)&gt;0,HLOOKUP($BT789,Prisudvikling!$CC$7:$KP$63,AI$3),"")</f>
        <v xml:space="preserve"> </v>
      </c>
      <c r="AJ789" s="32" t="str">
        <f>IF(HLOOKUP($BT789,Prisudvikling!$CC$7:$KP$63,AJ$3)&gt;0,HLOOKUP($BT789,Prisudvikling!$CC$7:$KP$63,AJ$3),"")</f>
        <v xml:space="preserve"> </v>
      </c>
      <c r="AK789" s="32" t="str">
        <f>IF(HLOOKUP($BT789,Prisudvikling!$CC$7:$KP$63,AK$3)&gt;0,HLOOKUP($BT789,Prisudvikling!$CC$7:$KP$63,AK$3),"")</f>
        <v xml:space="preserve"> </v>
      </c>
      <c r="AL789" s="32" t="str">
        <f>IF(HLOOKUP($BT789,Prisudvikling!$CC$7:$KP$63,AL$3)&gt;0,HLOOKUP($BT789,Prisudvikling!$CC$7:$KP$63,AL$3),"")</f>
        <v/>
      </c>
      <c r="AM789" s="32" t="str">
        <f>IF(HLOOKUP($BT789,Prisudvikling!$CC$7:$KP$63,AM$3)&gt;0,HLOOKUP($BT789,Prisudvikling!$CC$7:$KP$63,AM$3),"")</f>
        <v/>
      </c>
      <c r="AN789" s="113" t="str">
        <f>IF(HLOOKUP($BT789,Prisudvikling!$CC$7:$KP$63,AN$3)&gt;0,HLOOKUP($BT789,Prisudvikling!$CC$7:$KP$63,AN$3),"")</f>
        <v/>
      </c>
      <c r="AO789" s="113" t="str">
        <f>IF(HLOOKUP($BT789,Prisudvikling!$CC$7:$KP$63,AO$3)&gt;0,HLOOKUP($BT789,Prisudvikling!$CC$7:$KP$63,AO$3),"")</f>
        <v xml:space="preserve"> </v>
      </c>
      <c r="AP789" s="113" t="str">
        <f>IF(HLOOKUP($BT789,Prisudvikling!$CC$7:$KP$63,AP$3)&gt;0,HLOOKUP($BT789,Prisudvikling!$CC$7:$KP$63,AP$3),"")</f>
        <v/>
      </c>
      <c r="AQ789" s="113" t="str">
        <f>IF(HLOOKUP($BT789,Prisudvikling!$CC$7:$KP$63,AQ$3)&gt;0,HLOOKUP($BT789,Prisudvikling!$CC$7:$KP$63,AQ$3),"")</f>
        <v/>
      </c>
      <c r="AR789" s="113" t="str">
        <f>IF(HLOOKUP($BT789,Prisudvikling!$CC$7:$KP$63,AR$3)&gt;0,HLOOKUP($BT789,Prisudvikling!$CC$7:$KP$63,AR$3),"")</f>
        <v xml:space="preserve"> </v>
      </c>
      <c r="AS789" s="113" t="str">
        <f>IF(HLOOKUP($BT789,Prisudvikling!$CC$7:$KP$63,AS$3)&gt;0,HLOOKUP($BT789,Prisudvikling!$CC$7:$KP$63,AS$3),"")</f>
        <v/>
      </c>
      <c r="AT789" s="113" t="str">
        <f>IF(HLOOKUP($BT789,Prisudvikling!$CC$7:$KP$63,AT$3)&gt;0,HLOOKUP($BT789,Prisudvikling!$CC$7:$KP$63,AT$3),"")</f>
        <v/>
      </c>
      <c r="AU789" s="113" t="str">
        <f>IF(HLOOKUP($BT789,Prisudvikling!$CC$7:$KP$63,AU$3)&gt;0,HLOOKUP($BT789,Prisudvikling!$CC$7:$KP$63,AU$3),"")</f>
        <v xml:space="preserve"> </v>
      </c>
      <c r="AV789" s="113" t="str">
        <f>IF(HLOOKUP($BT789,Prisudvikling!$CC$7:$KP$63,AV$3)&gt;0,HLOOKUP($BT789,Prisudvikling!$CC$7:$KP$63,AV$3),"")</f>
        <v/>
      </c>
      <c r="AW789" s="113" t="str">
        <f>IF(HLOOKUP($BT789,Prisudvikling!$CC$7:$KP$63,AW$3)&gt;0,HLOOKUP($BT789,Prisudvikling!$CC$7:$KP$63,AW$3),"")</f>
        <v/>
      </c>
      <c r="AX789" s="113" t="str">
        <f>IF(HLOOKUP($BT789,Prisudvikling!$CC$7:$KP$63,AX$3)&gt;0,HLOOKUP($BT789,Prisudvikling!$CC$7:$KP$63,AX$3),"")</f>
        <v xml:space="preserve"> </v>
      </c>
      <c r="BT789">
        <f t="shared" ref="BT789:BT852" si="37">+BT788+1</f>
        <v>466</v>
      </c>
    </row>
    <row r="790" spans="1:72" x14ac:dyDescent="0.2">
      <c r="A790" s="82">
        <f>IF(HLOOKUP($BT790,Prisudvikling!$CC$7:$KP$63,D$3)&gt;0,YEAR(C790),0)</f>
        <v>0</v>
      </c>
      <c r="B790" s="82">
        <f>IF(HLOOKUP($BT790,Prisudvikling!$CC$7:$KP$63,D$3)&gt;0,MONTH(C790),0)</f>
        <v>0</v>
      </c>
      <c r="C790" s="65" t="str">
        <f>IF(HLOOKUP($BT790,Prisudvikling!$CC$7:$KP$63,D$3)&gt;0,HLOOKUP($BT790,Prisudvikling!$CC$7:$KP$63,C$3),"")</f>
        <v/>
      </c>
      <c r="D790" s="105" t="str">
        <f>IF(HLOOKUP($BT790,Prisudvikling!$CC$7:$KP$63,D$3)&gt;0,HLOOKUP($BT790,Prisudvikling!$CC$7:$KP$63,D$3),"")</f>
        <v/>
      </c>
      <c r="E790" s="105" t="str">
        <f>IF(HLOOKUP($BT790,Prisudvikling!$CC$7:$KP$63,E$3)&gt;0,HLOOKUP($BT790,Prisudvikling!$CC$7:$KP$63,E$3),"")</f>
        <v/>
      </c>
      <c r="F790" s="105" t="str">
        <f>IF(HLOOKUP($BT790,Prisudvikling!$CC$7:$KP$63,F$3)&gt;0,HLOOKUP($BT790,Prisudvikling!$CC$7:$KP$63,F$3),"")</f>
        <v/>
      </c>
      <c r="G790" s="105" t="str">
        <f>IF(HLOOKUP($BT790,Prisudvikling!$CC$7:$KP$63,G$3)&gt;0,HLOOKUP($BT790,Prisudvikling!$CC$7:$KP$63,G$3),"")</f>
        <v/>
      </c>
      <c r="H790" s="105" t="str">
        <f>IF(HLOOKUP($BT790,Prisudvikling!$CC$7:$KP$63,H$3)&gt;0,HLOOKUP($BT790,Prisudvikling!$CC$7:$KP$63,H$3),"")</f>
        <v/>
      </c>
      <c r="I790" s="105" t="str">
        <f>IF(HLOOKUP($BT790,Prisudvikling!$CC$7:$KP$63,I$3)&gt;0,HLOOKUP($BT790,Prisudvikling!$CC$7:$KP$63,I$3),"")</f>
        <v/>
      </c>
      <c r="J790" s="105" t="str">
        <f>IF(HLOOKUP($BT790,Prisudvikling!$CC$7:$KP$63,J$3)&gt;0,HLOOKUP($BT790,Prisudvikling!$CC$7:$KP$63,J$3),"")</f>
        <v/>
      </c>
      <c r="K790" s="105" t="str">
        <f>IF(HLOOKUP($BT790,Prisudvikling!$CC$7:$KP$63,K$3)&gt;0,HLOOKUP($BT790,Prisudvikling!$CC$7:$KP$63,K$3),"")</f>
        <v/>
      </c>
      <c r="L790" s="105" t="str">
        <f>IF(HLOOKUP($BT790,Prisudvikling!$CC$7:$KP$63,L$3)&gt;0,HLOOKUP($BT790,Prisudvikling!$CC$7:$KP$63,L$3),"")</f>
        <v/>
      </c>
      <c r="M790" s="105" t="str">
        <f>IF(HLOOKUP($BT790,Prisudvikling!$CC$7:$KP$63,M$3)&gt;0,HLOOKUP($BT790,Prisudvikling!$CC$7:$KP$63,M$3),"")</f>
        <v/>
      </c>
      <c r="N790" s="105" t="str">
        <f>IF(HLOOKUP($BT790,Prisudvikling!$CC$7:$KP$63,N$3)&gt;0,HLOOKUP($BT790,Prisudvikling!$CC$7:$KP$63,N$3),"")</f>
        <v/>
      </c>
      <c r="O790" s="105" t="str">
        <f>IF(HLOOKUP($BT790,Prisudvikling!$CC$7:$KP$63,O$3)&gt;0,HLOOKUP($BT790,Prisudvikling!$CC$7:$KP$63,O$3),"")</f>
        <v/>
      </c>
      <c r="P790" s="105" t="str">
        <f>IF(HLOOKUP($BT790,Prisudvikling!$CC$7:$KP$63,P$3)&gt;0,HLOOKUP($BT790,Prisudvikling!$CC$7:$KP$63,P$3),"")</f>
        <v/>
      </c>
      <c r="Q790" s="105" t="str">
        <f>IF(HLOOKUP($BT790,Prisudvikling!$CC$7:$KP$63,Q$3)&gt;0,HLOOKUP($BT790,Prisudvikling!$CC$7:$KP$63,Q$3),"")</f>
        <v/>
      </c>
      <c r="R790" s="105" t="str">
        <f>IF(HLOOKUP($BT790,Prisudvikling!$CC$7:$KP$63,R$3)&gt;0,HLOOKUP($BT790,Prisudvikling!$CC$7:$KP$63,R$3),"")</f>
        <v/>
      </c>
      <c r="S790" s="105" t="str">
        <f>IF(HLOOKUP($BT790,Prisudvikling!$CC$7:$KP$63,S$3)&gt;0,HLOOKUP($BT790,Prisudvikling!$CC$7:$KP$63,S$3),"")</f>
        <v/>
      </c>
      <c r="T790" s="105" t="str">
        <f>IF(HLOOKUP($BT790,Prisudvikling!$CC$7:$KP$63,T$3)&gt;0,HLOOKUP($BT790,Prisudvikling!$CC$7:$KP$63,T$3),"")</f>
        <v/>
      </c>
      <c r="U790" s="105" t="str">
        <f>IF(HLOOKUP($BT790,Prisudvikling!$CC$7:$KP$63,U$3)&gt;0,HLOOKUP($BT790,Prisudvikling!$CC$7:$KP$63,U$3),"")</f>
        <v/>
      </c>
      <c r="V790" s="105" t="str">
        <f>IF(HLOOKUP($BT790,Prisudvikling!$CC$7:$KP$63,V$3)&gt;0,HLOOKUP($BT790,Prisudvikling!$CC$7:$KP$63,V$3),"")</f>
        <v/>
      </c>
      <c r="W790" s="105" t="str">
        <f>IF(HLOOKUP($BT790,Prisudvikling!$CC$7:$KP$63,W$3)&gt;0,HLOOKUP($BT790,Prisudvikling!$CC$7:$KP$63,W$3),"")</f>
        <v/>
      </c>
      <c r="X790" s="32" t="str">
        <f>IF(HLOOKUP($BT790,Prisudvikling!$CC$7:$KP$63,X$3)&gt;0,HLOOKUP($BT790,Prisudvikling!$CC$7:$KP$63,X$3),"")</f>
        <v/>
      </c>
      <c r="Y790" s="32" t="str">
        <f>IF(HLOOKUP($BT790,Prisudvikling!$CC$7:$KP$63,Y$3)&gt;0,HLOOKUP($BT790,Prisudvikling!$CC$7:$KP$63,Y$3),"")</f>
        <v/>
      </c>
      <c r="Z790" s="32" t="str">
        <f>IF(HLOOKUP($BT790,Prisudvikling!$CC$7:$KP$63,Z$3)&gt;0,HLOOKUP($BT790,Prisudvikling!$CC$7:$KP$63,Z$3),"")</f>
        <v/>
      </c>
      <c r="AA790" s="32" t="str">
        <f>IF(HLOOKUP($BT790,Prisudvikling!$CC$7:$KP$63,AA$3)&gt;0,HLOOKUP($BT790,Prisudvikling!$CC$7:$KP$63,AA$3),"")</f>
        <v/>
      </c>
      <c r="AB790" s="32" t="str">
        <f>IF(HLOOKUP($BT790,Prisudvikling!$CC$7:$KP$63,AB$3)&gt;0,HLOOKUP($BT790,Prisudvikling!$CC$7:$KP$63,AB$3),"")</f>
        <v/>
      </c>
      <c r="AC790" s="32" t="str">
        <f>IF(HLOOKUP($BT790,Prisudvikling!$CC$7:$KP$63,AC$3)&gt;0,HLOOKUP($BT790,Prisudvikling!$CC$7:$KP$63,AC$3),"")</f>
        <v/>
      </c>
      <c r="AD790" s="32" t="str">
        <f>IF(HLOOKUP($BT790,Prisudvikling!$CC$7:$KP$63,AD$3)&gt;0,HLOOKUP($BT790,Prisudvikling!$CC$7:$KP$63,AD$3),"")</f>
        <v/>
      </c>
      <c r="AE790" s="32" t="str">
        <f>IF(HLOOKUP($BT790,Prisudvikling!$CC$7:$KP$63,AE$3)&gt;0,HLOOKUP($BT790,Prisudvikling!$CC$7:$KP$63,AE$3),"")</f>
        <v/>
      </c>
      <c r="AF790" s="32" t="str">
        <f>IF(HLOOKUP($BT790,Prisudvikling!$CC$7:$KP$63,AF$3)&gt;0,HLOOKUP($BT790,Prisudvikling!$CC$7:$KP$63,AF$3),"")</f>
        <v xml:space="preserve"> </v>
      </c>
      <c r="AG790" s="32" t="str">
        <f>IF(HLOOKUP($BT790,Prisudvikling!$CC$7:$KP$63,AG$3)&gt;0,HLOOKUP($BT790,Prisudvikling!$CC$7:$KP$63,AG$3),"")</f>
        <v xml:space="preserve"> </v>
      </c>
      <c r="AH790" s="32" t="str">
        <f>IF(HLOOKUP($BT790,Prisudvikling!$CC$7:$KP$63,AH$3)&gt;0,HLOOKUP($BT790,Prisudvikling!$CC$7:$KP$63,AH$3),"")</f>
        <v xml:space="preserve"> </v>
      </c>
      <c r="AI790" s="32" t="str">
        <f>IF(HLOOKUP($BT790,Prisudvikling!$CC$7:$KP$63,AI$3)&gt;0,HLOOKUP($BT790,Prisudvikling!$CC$7:$KP$63,AI$3),"")</f>
        <v xml:space="preserve"> </v>
      </c>
      <c r="AJ790" s="32" t="str">
        <f>IF(HLOOKUP($BT790,Prisudvikling!$CC$7:$KP$63,AJ$3)&gt;0,HLOOKUP($BT790,Prisudvikling!$CC$7:$KP$63,AJ$3),"")</f>
        <v xml:space="preserve"> </v>
      </c>
      <c r="AK790" s="32" t="str">
        <f>IF(HLOOKUP($BT790,Prisudvikling!$CC$7:$KP$63,AK$3)&gt;0,HLOOKUP($BT790,Prisudvikling!$CC$7:$KP$63,AK$3),"")</f>
        <v xml:space="preserve"> </v>
      </c>
      <c r="AL790" s="32" t="str">
        <f>IF(HLOOKUP($BT790,Prisudvikling!$CC$7:$KP$63,AL$3)&gt;0,HLOOKUP($BT790,Prisudvikling!$CC$7:$KP$63,AL$3),"")</f>
        <v/>
      </c>
      <c r="AM790" s="32" t="str">
        <f>IF(HLOOKUP($BT790,Prisudvikling!$CC$7:$KP$63,AM$3)&gt;0,HLOOKUP($BT790,Prisudvikling!$CC$7:$KP$63,AM$3),"")</f>
        <v/>
      </c>
      <c r="AN790" s="113" t="str">
        <f>IF(HLOOKUP($BT790,Prisudvikling!$CC$7:$KP$63,AN$3)&gt;0,HLOOKUP($BT790,Prisudvikling!$CC$7:$KP$63,AN$3),"")</f>
        <v/>
      </c>
      <c r="AO790" s="113" t="str">
        <f>IF(HLOOKUP($BT790,Prisudvikling!$CC$7:$KP$63,AO$3)&gt;0,HLOOKUP($BT790,Prisudvikling!$CC$7:$KP$63,AO$3),"")</f>
        <v xml:space="preserve"> </v>
      </c>
      <c r="AP790" s="113" t="str">
        <f>IF(HLOOKUP($BT790,Prisudvikling!$CC$7:$KP$63,AP$3)&gt;0,HLOOKUP($BT790,Prisudvikling!$CC$7:$KP$63,AP$3),"")</f>
        <v/>
      </c>
      <c r="AQ790" s="113" t="str">
        <f>IF(HLOOKUP($BT790,Prisudvikling!$CC$7:$KP$63,AQ$3)&gt;0,HLOOKUP($BT790,Prisudvikling!$CC$7:$KP$63,AQ$3),"")</f>
        <v/>
      </c>
      <c r="AR790" s="113" t="str">
        <f>IF(HLOOKUP($BT790,Prisudvikling!$CC$7:$KP$63,AR$3)&gt;0,HLOOKUP($BT790,Prisudvikling!$CC$7:$KP$63,AR$3),"")</f>
        <v xml:space="preserve"> </v>
      </c>
      <c r="AS790" s="113" t="str">
        <f>IF(HLOOKUP($BT790,Prisudvikling!$CC$7:$KP$63,AS$3)&gt;0,HLOOKUP($BT790,Prisudvikling!$CC$7:$KP$63,AS$3),"")</f>
        <v/>
      </c>
      <c r="AT790" s="113" t="str">
        <f>IF(HLOOKUP($BT790,Prisudvikling!$CC$7:$KP$63,AT$3)&gt;0,HLOOKUP($BT790,Prisudvikling!$CC$7:$KP$63,AT$3),"")</f>
        <v/>
      </c>
      <c r="AU790" s="113" t="str">
        <f>IF(HLOOKUP($BT790,Prisudvikling!$CC$7:$KP$63,AU$3)&gt;0,HLOOKUP($BT790,Prisudvikling!$CC$7:$KP$63,AU$3),"")</f>
        <v xml:space="preserve"> </v>
      </c>
      <c r="AV790" s="113" t="str">
        <f>IF(HLOOKUP($BT790,Prisudvikling!$CC$7:$KP$63,AV$3)&gt;0,HLOOKUP($BT790,Prisudvikling!$CC$7:$KP$63,AV$3),"")</f>
        <v/>
      </c>
      <c r="AW790" s="113" t="str">
        <f>IF(HLOOKUP($BT790,Prisudvikling!$CC$7:$KP$63,AW$3)&gt;0,HLOOKUP($BT790,Prisudvikling!$CC$7:$KP$63,AW$3),"")</f>
        <v/>
      </c>
      <c r="AX790" s="113" t="str">
        <f>IF(HLOOKUP($BT790,Prisudvikling!$CC$7:$KP$63,AX$3)&gt;0,HLOOKUP($BT790,Prisudvikling!$CC$7:$KP$63,AX$3),"")</f>
        <v xml:space="preserve"> </v>
      </c>
      <c r="BT790">
        <f t="shared" si="37"/>
        <v>467</v>
      </c>
    </row>
    <row r="791" spans="1:72" x14ac:dyDescent="0.2">
      <c r="A791" s="82">
        <f>IF(HLOOKUP($BT791,Prisudvikling!$CC$7:$KP$63,D$3)&gt;0,YEAR(C791),0)</f>
        <v>0</v>
      </c>
      <c r="B791" s="82">
        <f>IF(HLOOKUP($BT791,Prisudvikling!$CC$7:$KP$63,D$3)&gt;0,MONTH(C791),0)</f>
        <v>0</v>
      </c>
      <c r="C791" s="65" t="str">
        <f>IF(HLOOKUP($BT791,Prisudvikling!$CC$7:$KP$63,D$3)&gt;0,HLOOKUP($BT791,Prisudvikling!$CC$7:$KP$63,C$3),"")</f>
        <v/>
      </c>
      <c r="D791" s="105" t="str">
        <f>IF(HLOOKUP($BT791,Prisudvikling!$CC$7:$KP$63,D$3)&gt;0,HLOOKUP($BT791,Prisudvikling!$CC$7:$KP$63,D$3),"")</f>
        <v/>
      </c>
      <c r="E791" s="105" t="str">
        <f>IF(HLOOKUP($BT791,Prisudvikling!$CC$7:$KP$63,E$3)&gt;0,HLOOKUP($BT791,Prisudvikling!$CC$7:$KP$63,E$3),"")</f>
        <v/>
      </c>
      <c r="F791" s="105" t="str">
        <f>IF(HLOOKUP($BT791,Prisudvikling!$CC$7:$KP$63,F$3)&gt;0,HLOOKUP($BT791,Prisudvikling!$CC$7:$KP$63,F$3),"")</f>
        <v/>
      </c>
      <c r="G791" s="105" t="str">
        <f>IF(HLOOKUP($BT791,Prisudvikling!$CC$7:$KP$63,G$3)&gt;0,HLOOKUP($BT791,Prisudvikling!$CC$7:$KP$63,G$3),"")</f>
        <v/>
      </c>
      <c r="H791" s="105" t="str">
        <f>IF(HLOOKUP($BT791,Prisudvikling!$CC$7:$KP$63,H$3)&gt;0,HLOOKUP($BT791,Prisudvikling!$CC$7:$KP$63,H$3),"")</f>
        <v/>
      </c>
      <c r="I791" s="105" t="str">
        <f>IF(HLOOKUP($BT791,Prisudvikling!$CC$7:$KP$63,I$3)&gt;0,HLOOKUP($BT791,Prisudvikling!$CC$7:$KP$63,I$3),"")</f>
        <v/>
      </c>
      <c r="J791" s="105" t="str">
        <f>IF(HLOOKUP($BT791,Prisudvikling!$CC$7:$KP$63,J$3)&gt;0,HLOOKUP($BT791,Prisudvikling!$CC$7:$KP$63,J$3),"")</f>
        <v/>
      </c>
      <c r="K791" s="105" t="str">
        <f>IF(HLOOKUP($BT791,Prisudvikling!$CC$7:$KP$63,K$3)&gt;0,HLOOKUP($BT791,Prisudvikling!$CC$7:$KP$63,K$3),"")</f>
        <v/>
      </c>
      <c r="L791" s="105" t="str">
        <f>IF(HLOOKUP($BT791,Prisudvikling!$CC$7:$KP$63,L$3)&gt;0,HLOOKUP($BT791,Prisudvikling!$CC$7:$KP$63,L$3),"")</f>
        <v/>
      </c>
      <c r="M791" s="105" t="str">
        <f>IF(HLOOKUP($BT791,Prisudvikling!$CC$7:$KP$63,M$3)&gt;0,HLOOKUP($BT791,Prisudvikling!$CC$7:$KP$63,M$3),"")</f>
        <v/>
      </c>
      <c r="N791" s="105" t="str">
        <f>IF(HLOOKUP($BT791,Prisudvikling!$CC$7:$KP$63,N$3)&gt;0,HLOOKUP($BT791,Prisudvikling!$CC$7:$KP$63,N$3),"")</f>
        <v/>
      </c>
      <c r="O791" s="105" t="str">
        <f>IF(HLOOKUP($BT791,Prisudvikling!$CC$7:$KP$63,O$3)&gt;0,HLOOKUP($BT791,Prisudvikling!$CC$7:$KP$63,O$3),"")</f>
        <v/>
      </c>
      <c r="P791" s="105" t="str">
        <f>IF(HLOOKUP($BT791,Prisudvikling!$CC$7:$KP$63,P$3)&gt;0,HLOOKUP($BT791,Prisudvikling!$CC$7:$KP$63,P$3),"")</f>
        <v/>
      </c>
      <c r="Q791" s="105" t="str">
        <f>IF(HLOOKUP($BT791,Prisudvikling!$CC$7:$KP$63,Q$3)&gt;0,HLOOKUP($BT791,Prisudvikling!$CC$7:$KP$63,Q$3),"")</f>
        <v/>
      </c>
      <c r="R791" s="105" t="str">
        <f>IF(HLOOKUP($BT791,Prisudvikling!$CC$7:$KP$63,R$3)&gt;0,HLOOKUP($BT791,Prisudvikling!$CC$7:$KP$63,R$3),"")</f>
        <v/>
      </c>
      <c r="S791" s="105" t="str">
        <f>IF(HLOOKUP($BT791,Prisudvikling!$CC$7:$KP$63,S$3)&gt;0,HLOOKUP($BT791,Prisudvikling!$CC$7:$KP$63,S$3),"")</f>
        <v/>
      </c>
      <c r="T791" s="105" t="str">
        <f>IF(HLOOKUP($BT791,Prisudvikling!$CC$7:$KP$63,T$3)&gt;0,HLOOKUP($BT791,Prisudvikling!$CC$7:$KP$63,T$3),"")</f>
        <v/>
      </c>
      <c r="U791" s="105" t="str">
        <f>IF(HLOOKUP($BT791,Prisudvikling!$CC$7:$KP$63,U$3)&gt;0,HLOOKUP($BT791,Prisudvikling!$CC$7:$KP$63,U$3),"")</f>
        <v/>
      </c>
      <c r="V791" s="105" t="str">
        <f>IF(HLOOKUP($BT791,Prisudvikling!$CC$7:$KP$63,V$3)&gt;0,HLOOKUP($BT791,Prisudvikling!$CC$7:$KP$63,V$3),"")</f>
        <v/>
      </c>
      <c r="W791" s="105" t="str">
        <f>IF(HLOOKUP($BT791,Prisudvikling!$CC$7:$KP$63,W$3)&gt;0,HLOOKUP($BT791,Prisudvikling!$CC$7:$KP$63,W$3),"")</f>
        <v/>
      </c>
      <c r="X791" s="32" t="str">
        <f>IF(HLOOKUP($BT791,Prisudvikling!$CC$7:$KP$63,X$3)&gt;0,HLOOKUP($BT791,Prisudvikling!$CC$7:$KP$63,X$3),"")</f>
        <v/>
      </c>
      <c r="Y791" s="32" t="str">
        <f>IF(HLOOKUP($BT791,Prisudvikling!$CC$7:$KP$63,Y$3)&gt;0,HLOOKUP($BT791,Prisudvikling!$CC$7:$KP$63,Y$3),"")</f>
        <v/>
      </c>
      <c r="Z791" s="32" t="str">
        <f>IF(HLOOKUP($BT791,Prisudvikling!$CC$7:$KP$63,Z$3)&gt;0,HLOOKUP($BT791,Prisudvikling!$CC$7:$KP$63,Z$3),"")</f>
        <v/>
      </c>
      <c r="AA791" s="32" t="str">
        <f>IF(HLOOKUP($BT791,Prisudvikling!$CC$7:$KP$63,AA$3)&gt;0,HLOOKUP($BT791,Prisudvikling!$CC$7:$KP$63,AA$3),"")</f>
        <v/>
      </c>
      <c r="AB791" s="32" t="str">
        <f>IF(HLOOKUP($BT791,Prisudvikling!$CC$7:$KP$63,AB$3)&gt;0,HLOOKUP($BT791,Prisudvikling!$CC$7:$KP$63,AB$3),"")</f>
        <v/>
      </c>
      <c r="AC791" s="32" t="str">
        <f>IF(HLOOKUP($BT791,Prisudvikling!$CC$7:$KP$63,AC$3)&gt;0,HLOOKUP($BT791,Prisudvikling!$CC$7:$KP$63,AC$3),"")</f>
        <v/>
      </c>
      <c r="AD791" s="32" t="str">
        <f>IF(HLOOKUP($BT791,Prisudvikling!$CC$7:$KP$63,AD$3)&gt;0,HLOOKUP($BT791,Prisudvikling!$CC$7:$KP$63,AD$3),"")</f>
        <v/>
      </c>
      <c r="AE791" s="32" t="str">
        <f>IF(HLOOKUP($BT791,Prisudvikling!$CC$7:$KP$63,AE$3)&gt;0,HLOOKUP($BT791,Prisudvikling!$CC$7:$KP$63,AE$3),"")</f>
        <v/>
      </c>
      <c r="AF791" s="32" t="str">
        <f>IF(HLOOKUP($BT791,Prisudvikling!$CC$7:$KP$63,AF$3)&gt;0,HLOOKUP($BT791,Prisudvikling!$CC$7:$KP$63,AF$3),"")</f>
        <v xml:space="preserve"> </v>
      </c>
      <c r="AG791" s="32" t="str">
        <f>IF(HLOOKUP($BT791,Prisudvikling!$CC$7:$KP$63,AG$3)&gt;0,HLOOKUP($BT791,Prisudvikling!$CC$7:$KP$63,AG$3),"")</f>
        <v xml:space="preserve"> </v>
      </c>
      <c r="AH791" s="32" t="str">
        <f>IF(HLOOKUP($BT791,Prisudvikling!$CC$7:$KP$63,AH$3)&gt;0,HLOOKUP($BT791,Prisudvikling!$CC$7:$KP$63,AH$3),"")</f>
        <v xml:space="preserve"> </v>
      </c>
      <c r="AI791" s="32" t="str">
        <f>IF(HLOOKUP($BT791,Prisudvikling!$CC$7:$KP$63,AI$3)&gt;0,HLOOKUP($BT791,Prisudvikling!$CC$7:$KP$63,AI$3),"")</f>
        <v xml:space="preserve"> </v>
      </c>
      <c r="AJ791" s="32" t="str">
        <f>IF(HLOOKUP($BT791,Prisudvikling!$CC$7:$KP$63,AJ$3)&gt;0,HLOOKUP($BT791,Prisudvikling!$CC$7:$KP$63,AJ$3),"")</f>
        <v xml:space="preserve"> </v>
      </c>
      <c r="AK791" s="32" t="str">
        <f>IF(HLOOKUP($BT791,Prisudvikling!$CC$7:$KP$63,AK$3)&gt;0,HLOOKUP($BT791,Prisudvikling!$CC$7:$KP$63,AK$3),"")</f>
        <v xml:space="preserve"> </v>
      </c>
      <c r="AL791" s="32" t="str">
        <f>IF(HLOOKUP($BT791,Prisudvikling!$CC$7:$KP$63,AL$3)&gt;0,HLOOKUP($BT791,Prisudvikling!$CC$7:$KP$63,AL$3),"")</f>
        <v/>
      </c>
      <c r="AM791" s="32" t="str">
        <f>IF(HLOOKUP($BT791,Prisudvikling!$CC$7:$KP$63,AM$3)&gt;0,HLOOKUP($BT791,Prisudvikling!$CC$7:$KP$63,AM$3),"")</f>
        <v/>
      </c>
      <c r="AN791" s="113" t="str">
        <f>IF(HLOOKUP($BT791,Prisudvikling!$CC$7:$KP$63,AN$3)&gt;0,HLOOKUP($BT791,Prisudvikling!$CC$7:$KP$63,AN$3),"")</f>
        <v/>
      </c>
      <c r="AO791" s="113" t="str">
        <f>IF(HLOOKUP($BT791,Prisudvikling!$CC$7:$KP$63,AO$3)&gt;0,HLOOKUP($BT791,Prisudvikling!$CC$7:$KP$63,AO$3),"")</f>
        <v xml:space="preserve"> </v>
      </c>
      <c r="AP791" s="113" t="str">
        <f>IF(HLOOKUP($BT791,Prisudvikling!$CC$7:$KP$63,AP$3)&gt;0,HLOOKUP($BT791,Prisudvikling!$CC$7:$KP$63,AP$3),"")</f>
        <v/>
      </c>
      <c r="AQ791" s="113" t="str">
        <f>IF(HLOOKUP($BT791,Prisudvikling!$CC$7:$KP$63,AQ$3)&gt;0,HLOOKUP($BT791,Prisudvikling!$CC$7:$KP$63,AQ$3),"")</f>
        <v/>
      </c>
      <c r="AR791" s="113" t="str">
        <f>IF(HLOOKUP($BT791,Prisudvikling!$CC$7:$KP$63,AR$3)&gt;0,HLOOKUP($BT791,Prisudvikling!$CC$7:$KP$63,AR$3),"")</f>
        <v xml:space="preserve"> </v>
      </c>
      <c r="AS791" s="113" t="str">
        <f>IF(HLOOKUP($BT791,Prisudvikling!$CC$7:$KP$63,AS$3)&gt;0,HLOOKUP($BT791,Prisudvikling!$CC$7:$KP$63,AS$3),"")</f>
        <v/>
      </c>
      <c r="AT791" s="113" t="str">
        <f>IF(HLOOKUP($BT791,Prisudvikling!$CC$7:$KP$63,AT$3)&gt;0,HLOOKUP($BT791,Prisudvikling!$CC$7:$KP$63,AT$3),"")</f>
        <v/>
      </c>
      <c r="AU791" s="113" t="str">
        <f>IF(HLOOKUP($BT791,Prisudvikling!$CC$7:$KP$63,AU$3)&gt;0,HLOOKUP($BT791,Prisudvikling!$CC$7:$KP$63,AU$3),"")</f>
        <v xml:space="preserve"> </v>
      </c>
      <c r="AV791" s="113" t="str">
        <f>IF(HLOOKUP($BT791,Prisudvikling!$CC$7:$KP$63,AV$3)&gt;0,HLOOKUP($BT791,Prisudvikling!$CC$7:$KP$63,AV$3),"")</f>
        <v/>
      </c>
      <c r="AW791" s="113" t="str">
        <f>IF(HLOOKUP($BT791,Prisudvikling!$CC$7:$KP$63,AW$3)&gt;0,HLOOKUP($BT791,Prisudvikling!$CC$7:$KP$63,AW$3),"")</f>
        <v/>
      </c>
      <c r="AX791" s="113" t="str">
        <f>IF(HLOOKUP($BT791,Prisudvikling!$CC$7:$KP$63,AX$3)&gt;0,HLOOKUP($BT791,Prisudvikling!$CC$7:$KP$63,AX$3),"")</f>
        <v xml:space="preserve"> </v>
      </c>
      <c r="BT791">
        <f t="shared" si="37"/>
        <v>468</v>
      </c>
    </row>
    <row r="792" spans="1:72" x14ac:dyDescent="0.2">
      <c r="A792" s="82">
        <f>IF(HLOOKUP($BT792,Prisudvikling!$CC$7:$KP$63,D$3)&gt;0,YEAR(C792),0)</f>
        <v>0</v>
      </c>
      <c r="B792" s="82">
        <f>IF(HLOOKUP($BT792,Prisudvikling!$CC$7:$KP$63,D$3)&gt;0,MONTH(C792),0)</f>
        <v>0</v>
      </c>
      <c r="C792" s="65" t="str">
        <f>IF(HLOOKUP($BT792,Prisudvikling!$CC$7:$KP$63,D$3)&gt;0,HLOOKUP($BT792,Prisudvikling!$CC$7:$KP$63,C$3),"")</f>
        <v/>
      </c>
      <c r="D792" s="105" t="str">
        <f>IF(HLOOKUP($BT792,Prisudvikling!$CC$7:$KP$63,D$3)&gt;0,HLOOKUP($BT792,Prisudvikling!$CC$7:$KP$63,D$3),"")</f>
        <v/>
      </c>
      <c r="E792" s="105" t="str">
        <f>IF(HLOOKUP($BT792,Prisudvikling!$CC$7:$KP$63,E$3)&gt;0,HLOOKUP($BT792,Prisudvikling!$CC$7:$KP$63,E$3),"")</f>
        <v/>
      </c>
      <c r="F792" s="105" t="str">
        <f>IF(HLOOKUP($BT792,Prisudvikling!$CC$7:$KP$63,F$3)&gt;0,HLOOKUP($BT792,Prisudvikling!$CC$7:$KP$63,F$3),"")</f>
        <v/>
      </c>
      <c r="G792" s="105" t="str">
        <f>IF(HLOOKUP($BT792,Prisudvikling!$CC$7:$KP$63,G$3)&gt;0,HLOOKUP($BT792,Prisudvikling!$CC$7:$KP$63,G$3),"")</f>
        <v/>
      </c>
      <c r="H792" s="105" t="str">
        <f>IF(HLOOKUP($BT792,Prisudvikling!$CC$7:$KP$63,H$3)&gt;0,HLOOKUP($BT792,Prisudvikling!$CC$7:$KP$63,H$3),"")</f>
        <v/>
      </c>
      <c r="I792" s="105" t="str">
        <f>IF(HLOOKUP($BT792,Prisudvikling!$CC$7:$KP$63,I$3)&gt;0,HLOOKUP($BT792,Prisudvikling!$CC$7:$KP$63,I$3),"")</f>
        <v/>
      </c>
      <c r="J792" s="105" t="str">
        <f>IF(HLOOKUP($BT792,Prisudvikling!$CC$7:$KP$63,J$3)&gt;0,HLOOKUP($BT792,Prisudvikling!$CC$7:$KP$63,J$3),"")</f>
        <v/>
      </c>
      <c r="K792" s="105" t="str">
        <f>IF(HLOOKUP($BT792,Prisudvikling!$CC$7:$KP$63,K$3)&gt;0,HLOOKUP($BT792,Prisudvikling!$CC$7:$KP$63,K$3),"")</f>
        <v/>
      </c>
      <c r="L792" s="105" t="str">
        <f>IF(HLOOKUP($BT792,Prisudvikling!$CC$7:$KP$63,L$3)&gt;0,HLOOKUP($BT792,Prisudvikling!$CC$7:$KP$63,L$3),"")</f>
        <v/>
      </c>
      <c r="M792" s="105" t="str">
        <f>IF(HLOOKUP($BT792,Prisudvikling!$CC$7:$KP$63,M$3)&gt;0,HLOOKUP($BT792,Prisudvikling!$CC$7:$KP$63,M$3),"")</f>
        <v/>
      </c>
      <c r="N792" s="105" t="str">
        <f>IF(HLOOKUP($BT792,Prisudvikling!$CC$7:$KP$63,N$3)&gt;0,HLOOKUP($BT792,Prisudvikling!$CC$7:$KP$63,N$3),"")</f>
        <v/>
      </c>
      <c r="O792" s="105" t="str">
        <f>IF(HLOOKUP($BT792,Prisudvikling!$CC$7:$KP$63,O$3)&gt;0,HLOOKUP($BT792,Prisudvikling!$CC$7:$KP$63,O$3),"")</f>
        <v/>
      </c>
      <c r="P792" s="105" t="str">
        <f>IF(HLOOKUP($BT792,Prisudvikling!$CC$7:$KP$63,P$3)&gt;0,HLOOKUP($BT792,Prisudvikling!$CC$7:$KP$63,P$3),"")</f>
        <v/>
      </c>
      <c r="Q792" s="105" t="str">
        <f>IF(HLOOKUP($BT792,Prisudvikling!$CC$7:$KP$63,Q$3)&gt;0,HLOOKUP($BT792,Prisudvikling!$CC$7:$KP$63,Q$3),"")</f>
        <v/>
      </c>
      <c r="R792" s="105" t="str">
        <f>IF(HLOOKUP($BT792,Prisudvikling!$CC$7:$KP$63,R$3)&gt;0,HLOOKUP($BT792,Prisudvikling!$CC$7:$KP$63,R$3),"")</f>
        <v/>
      </c>
      <c r="S792" s="105" t="str">
        <f>IF(HLOOKUP($BT792,Prisudvikling!$CC$7:$KP$63,S$3)&gt;0,HLOOKUP($BT792,Prisudvikling!$CC$7:$KP$63,S$3),"")</f>
        <v/>
      </c>
      <c r="T792" s="105" t="str">
        <f>IF(HLOOKUP($BT792,Prisudvikling!$CC$7:$KP$63,T$3)&gt;0,HLOOKUP($BT792,Prisudvikling!$CC$7:$KP$63,T$3),"")</f>
        <v/>
      </c>
      <c r="U792" s="105" t="str">
        <f>IF(HLOOKUP($BT792,Prisudvikling!$CC$7:$KP$63,U$3)&gt;0,HLOOKUP($BT792,Prisudvikling!$CC$7:$KP$63,U$3),"")</f>
        <v/>
      </c>
      <c r="V792" s="105" t="str">
        <f>IF(HLOOKUP($BT792,Prisudvikling!$CC$7:$KP$63,V$3)&gt;0,HLOOKUP($BT792,Prisudvikling!$CC$7:$KP$63,V$3),"")</f>
        <v/>
      </c>
      <c r="W792" s="105" t="str">
        <f>IF(HLOOKUP($BT792,Prisudvikling!$CC$7:$KP$63,W$3)&gt;0,HLOOKUP($BT792,Prisudvikling!$CC$7:$KP$63,W$3),"")</f>
        <v/>
      </c>
      <c r="X792" s="32" t="str">
        <f>IF(HLOOKUP($BT792,Prisudvikling!$CC$7:$KP$63,X$3)&gt;0,HLOOKUP($BT792,Prisudvikling!$CC$7:$KP$63,X$3),"")</f>
        <v/>
      </c>
      <c r="Y792" s="32" t="str">
        <f>IF(HLOOKUP($BT792,Prisudvikling!$CC$7:$KP$63,Y$3)&gt;0,HLOOKUP($BT792,Prisudvikling!$CC$7:$KP$63,Y$3),"")</f>
        <v/>
      </c>
      <c r="Z792" s="32" t="str">
        <f>IF(HLOOKUP($BT792,Prisudvikling!$CC$7:$KP$63,Z$3)&gt;0,HLOOKUP($BT792,Prisudvikling!$CC$7:$KP$63,Z$3),"")</f>
        <v/>
      </c>
      <c r="AA792" s="32" t="str">
        <f>IF(HLOOKUP($BT792,Prisudvikling!$CC$7:$KP$63,AA$3)&gt;0,HLOOKUP($BT792,Prisudvikling!$CC$7:$KP$63,AA$3),"")</f>
        <v/>
      </c>
      <c r="AB792" s="32" t="str">
        <f>IF(HLOOKUP($BT792,Prisudvikling!$CC$7:$KP$63,AB$3)&gt;0,HLOOKUP($BT792,Prisudvikling!$CC$7:$KP$63,AB$3),"")</f>
        <v/>
      </c>
      <c r="AC792" s="32" t="str">
        <f>IF(HLOOKUP($BT792,Prisudvikling!$CC$7:$KP$63,AC$3)&gt;0,HLOOKUP($BT792,Prisudvikling!$CC$7:$KP$63,AC$3),"")</f>
        <v/>
      </c>
      <c r="AD792" s="32" t="str">
        <f>IF(HLOOKUP($BT792,Prisudvikling!$CC$7:$KP$63,AD$3)&gt;0,HLOOKUP($BT792,Prisudvikling!$CC$7:$KP$63,AD$3),"")</f>
        <v/>
      </c>
      <c r="AE792" s="32" t="str">
        <f>IF(HLOOKUP($BT792,Prisudvikling!$CC$7:$KP$63,AE$3)&gt;0,HLOOKUP($BT792,Prisudvikling!$CC$7:$KP$63,AE$3),"")</f>
        <v/>
      </c>
      <c r="AF792" s="32" t="str">
        <f>IF(HLOOKUP($BT792,Prisudvikling!$CC$7:$KP$63,AF$3)&gt;0,HLOOKUP($BT792,Prisudvikling!$CC$7:$KP$63,AF$3),"")</f>
        <v xml:space="preserve"> </v>
      </c>
      <c r="AG792" s="32" t="str">
        <f>IF(HLOOKUP($BT792,Prisudvikling!$CC$7:$KP$63,AG$3)&gt;0,HLOOKUP($BT792,Prisudvikling!$CC$7:$KP$63,AG$3),"")</f>
        <v xml:space="preserve"> </v>
      </c>
      <c r="AH792" s="32" t="str">
        <f>IF(HLOOKUP($BT792,Prisudvikling!$CC$7:$KP$63,AH$3)&gt;0,HLOOKUP($BT792,Prisudvikling!$CC$7:$KP$63,AH$3),"")</f>
        <v xml:space="preserve"> </v>
      </c>
      <c r="AI792" s="32" t="str">
        <f>IF(HLOOKUP($BT792,Prisudvikling!$CC$7:$KP$63,AI$3)&gt;0,HLOOKUP($BT792,Prisudvikling!$CC$7:$KP$63,AI$3),"")</f>
        <v xml:space="preserve"> </v>
      </c>
      <c r="AJ792" s="32" t="str">
        <f>IF(HLOOKUP($BT792,Prisudvikling!$CC$7:$KP$63,AJ$3)&gt;0,HLOOKUP($BT792,Prisudvikling!$CC$7:$KP$63,AJ$3),"")</f>
        <v xml:space="preserve"> </v>
      </c>
      <c r="AK792" s="32" t="str">
        <f>IF(HLOOKUP($BT792,Prisudvikling!$CC$7:$KP$63,AK$3)&gt;0,HLOOKUP($BT792,Prisudvikling!$CC$7:$KP$63,AK$3),"")</f>
        <v xml:space="preserve"> </v>
      </c>
      <c r="AL792" s="32" t="str">
        <f>IF(HLOOKUP($BT792,Prisudvikling!$CC$7:$KP$63,AL$3)&gt;0,HLOOKUP($BT792,Prisudvikling!$CC$7:$KP$63,AL$3),"")</f>
        <v/>
      </c>
      <c r="AM792" s="32" t="str">
        <f>IF(HLOOKUP($BT792,Prisudvikling!$CC$7:$KP$63,AM$3)&gt;0,HLOOKUP($BT792,Prisudvikling!$CC$7:$KP$63,AM$3),"")</f>
        <v/>
      </c>
      <c r="AN792" s="113" t="str">
        <f>IF(HLOOKUP($BT792,Prisudvikling!$CC$7:$KP$63,AN$3)&gt;0,HLOOKUP($BT792,Prisudvikling!$CC$7:$KP$63,AN$3),"")</f>
        <v/>
      </c>
      <c r="AO792" s="113" t="str">
        <f>IF(HLOOKUP($BT792,Prisudvikling!$CC$7:$KP$63,AO$3)&gt;0,HLOOKUP($BT792,Prisudvikling!$CC$7:$KP$63,AO$3),"")</f>
        <v xml:space="preserve"> </v>
      </c>
      <c r="AP792" s="113" t="str">
        <f>IF(HLOOKUP($BT792,Prisudvikling!$CC$7:$KP$63,AP$3)&gt;0,HLOOKUP($BT792,Prisudvikling!$CC$7:$KP$63,AP$3),"")</f>
        <v/>
      </c>
      <c r="AQ792" s="113" t="str">
        <f>IF(HLOOKUP($BT792,Prisudvikling!$CC$7:$KP$63,AQ$3)&gt;0,HLOOKUP($BT792,Prisudvikling!$CC$7:$KP$63,AQ$3),"")</f>
        <v/>
      </c>
      <c r="AR792" s="113" t="str">
        <f>IF(HLOOKUP($BT792,Prisudvikling!$CC$7:$KP$63,AR$3)&gt;0,HLOOKUP($BT792,Prisudvikling!$CC$7:$KP$63,AR$3),"")</f>
        <v xml:space="preserve"> </v>
      </c>
      <c r="AS792" s="113" t="str">
        <f>IF(HLOOKUP($BT792,Prisudvikling!$CC$7:$KP$63,AS$3)&gt;0,HLOOKUP($BT792,Prisudvikling!$CC$7:$KP$63,AS$3),"")</f>
        <v/>
      </c>
      <c r="AT792" s="113" t="str">
        <f>IF(HLOOKUP($BT792,Prisudvikling!$CC$7:$KP$63,AT$3)&gt;0,HLOOKUP($BT792,Prisudvikling!$CC$7:$KP$63,AT$3),"")</f>
        <v/>
      </c>
      <c r="AU792" s="113" t="str">
        <f>IF(HLOOKUP($BT792,Prisudvikling!$CC$7:$KP$63,AU$3)&gt;0,HLOOKUP($BT792,Prisudvikling!$CC$7:$KP$63,AU$3),"")</f>
        <v xml:space="preserve"> </v>
      </c>
      <c r="AV792" s="113" t="str">
        <f>IF(HLOOKUP($BT792,Prisudvikling!$CC$7:$KP$63,AV$3)&gt;0,HLOOKUP($BT792,Prisudvikling!$CC$7:$KP$63,AV$3),"")</f>
        <v/>
      </c>
      <c r="AW792" s="113" t="str">
        <f>IF(HLOOKUP($BT792,Prisudvikling!$CC$7:$KP$63,AW$3)&gt;0,HLOOKUP($BT792,Prisudvikling!$CC$7:$KP$63,AW$3),"")</f>
        <v/>
      </c>
      <c r="AX792" s="113" t="str">
        <f>IF(HLOOKUP($BT792,Prisudvikling!$CC$7:$KP$63,AX$3)&gt;0,HLOOKUP($BT792,Prisudvikling!$CC$7:$KP$63,AX$3),"")</f>
        <v xml:space="preserve"> </v>
      </c>
      <c r="BT792">
        <f t="shared" si="37"/>
        <v>469</v>
      </c>
    </row>
    <row r="793" spans="1:72" x14ac:dyDescent="0.2">
      <c r="A793" s="82">
        <f>IF(HLOOKUP($BT793,Prisudvikling!$CC$7:$KP$63,D$3)&gt;0,YEAR(C793),0)</f>
        <v>0</v>
      </c>
      <c r="B793" s="82">
        <f>IF(HLOOKUP($BT793,Prisudvikling!$CC$7:$KP$63,D$3)&gt;0,MONTH(C793),0)</f>
        <v>0</v>
      </c>
      <c r="C793" s="65" t="str">
        <f>IF(HLOOKUP($BT793,Prisudvikling!$CC$7:$KP$63,D$3)&gt;0,HLOOKUP($BT793,Prisudvikling!$CC$7:$KP$63,C$3),"")</f>
        <v/>
      </c>
      <c r="D793" s="105" t="str">
        <f>IF(HLOOKUP($BT793,Prisudvikling!$CC$7:$KP$63,D$3)&gt;0,HLOOKUP($BT793,Prisudvikling!$CC$7:$KP$63,D$3),"")</f>
        <v/>
      </c>
      <c r="E793" s="105" t="str">
        <f>IF(HLOOKUP($BT793,Prisudvikling!$CC$7:$KP$63,E$3)&gt;0,HLOOKUP($BT793,Prisudvikling!$CC$7:$KP$63,E$3),"")</f>
        <v/>
      </c>
      <c r="F793" s="105" t="str">
        <f>IF(HLOOKUP($BT793,Prisudvikling!$CC$7:$KP$63,F$3)&gt;0,HLOOKUP($BT793,Prisudvikling!$CC$7:$KP$63,F$3),"")</f>
        <v/>
      </c>
      <c r="G793" s="105" t="str">
        <f>IF(HLOOKUP($BT793,Prisudvikling!$CC$7:$KP$63,G$3)&gt;0,HLOOKUP($BT793,Prisudvikling!$CC$7:$KP$63,G$3),"")</f>
        <v/>
      </c>
      <c r="H793" s="105" t="str">
        <f>IF(HLOOKUP($BT793,Prisudvikling!$CC$7:$KP$63,H$3)&gt;0,HLOOKUP($BT793,Prisudvikling!$CC$7:$KP$63,H$3),"")</f>
        <v/>
      </c>
      <c r="I793" s="105" t="str">
        <f>IF(HLOOKUP($BT793,Prisudvikling!$CC$7:$KP$63,I$3)&gt;0,HLOOKUP($BT793,Prisudvikling!$CC$7:$KP$63,I$3),"")</f>
        <v/>
      </c>
      <c r="J793" s="105" t="str">
        <f>IF(HLOOKUP($BT793,Prisudvikling!$CC$7:$KP$63,J$3)&gt;0,HLOOKUP($BT793,Prisudvikling!$CC$7:$KP$63,J$3),"")</f>
        <v/>
      </c>
      <c r="K793" s="105" t="str">
        <f>IF(HLOOKUP($BT793,Prisudvikling!$CC$7:$KP$63,K$3)&gt;0,HLOOKUP($BT793,Prisudvikling!$CC$7:$KP$63,K$3),"")</f>
        <v/>
      </c>
      <c r="L793" s="105" t="str">
        <f>IF(HLOOKUP($BT793,Prisudvikling!$CC$7:$KP$63,L$3)&gt;0,HLOOKUP($BT793,Prisudvikling!$CC$7:$KP$63,L$3),"")</f>
        <v/>
      </c>
      <c r="M793" s="105" t="str">
        <f>IF(HLOOKUP($BT793,Prisudvikling!$CC$7:$KP$63,M$3)&gt;0,HLOOKUP($BT793,Prisudvikling!$CC$7:$KP$63,M$3),"")</f>
        <v/>
      </c>
      <c r="N793" s="105" t="str">
        <f>IF(HLOOKUP($BT793,Prisudvikling!$CC$7:$KP$63,N$3)&gt;0,HLOOKUP($BT793,Prisudvikling!$CC$7:$KP$63,N$3),"")</f>
        <v/>
      </c>
      <c r="O793" s="105" t="str">
        <f>IF(HLOOKUP($BT793,Prisudvikling!$CC$7:$KP$63,O$3)&gt;0,HLOOKUP($BT793,Prisudvikling!$CC$7:$KP$63,O$3),"")</f>
        <v/>
      </c>
      <c r="P793" s="105" t="str">
        <f>IF(HLOOKUP($BT793,Prisudvikling!$CC$7:$KP$63,P$3)&gt;0,HLOOKUP($BT793,Prisudvikling!$CC$7:$KP$63,P$3),"")</f>
        <v/>
      </c>
      <c r="Q793" s="105" t="str">
        <f>IF(HLOOKUP($BT793,Prisudvikling!$CC$7:$KP$63,Q$3)&gt;0,HLOOKUP($BT793,Prisudvikling!$CC$7:$KP$63,Q$3),"")</f>
        <v/>
      </c>
      <c r="R793" s="105" t="str">
        <f>IF(HLOOKUP($BT793,Prisudvikling!$CC$7:$KP$63,R$3)&gt;0,HLOOKUP($BT793,Prisudvikling!$CC$7:$KP$63,R$3),"")</f>
        <v/>
      </c>
      <c r="S793" s="105" t="str">
        <f>IF(HLOOKUP($BT793,Prisudvikling!$CC$7:$KP$63,S$3)&gt;0,HLOOKUP($BT793,Prisudvikling!$CC$7:$KP$63,S$3),"")</f>
        <v/>
      </c>
      <c r="T793" s="105" t="str">
        <f>IF(HLOOKUP($BT793,Prisudvikling!$CC$7:$KP$63,T$3)&gt;0,HLOOKUP($BT793,Prisudvikling!$CC$7:$KP$63,T$3),"")</f>
        <v/>
      </c>
      <c r="U793" s="105" t="str">
        <f>IF(HLOOKUP($BT793,Prisudvikling!$CC$7:$KP$63,U$3)&gt;0,HLOOKUP($BT793,Prisudvikling!$CC$7:$KP$63,U$3),"")</f>
        <v/>
      </c>
      <c r="V793" s="105" t="str">
        <f>IF(HLOOKUP($BT793,Prisudvikling!$CC$7:$KP$63,V$3)&gt;0,HLOOKUP($BT793,Prisudvikling!$CC$7:$KP$63,V$3),"")</f>
        <v/>
      </c>
      <c r="W793" s="105" t="str">
        <f>IF(HLOOKUP($BT793,Prisudvikling!$CC$7:$KP$63,W$3)&gt;0,HLOOKUP($BT793,Prisudvikling!$CC$7:$KP$63,W$3),"")</f>
        <v/>
      </c>
      <c r="X793" s="32" t="str">
        <f>IF(HLOOKUP($BT793,Prisudvikling!$CC$7:$KP$63,X$3)&gt;0,HLOOKUP($BT793,Prisudvikling!$CC$7:$KP$63,X$3),"")</f>
        <v/>
      </c>
      <c r="Y793" s="32" t="str">
        <f>IF(HLOOKUP($BT793,Prisudvikling!$CC$7:$KP$63,Y$3)&gt;0,HLOOKUP($BT793,Prisudvikling!$CC$7:$KP$63,Y$3),"")</f>
        <v/>
      </c>
      <c r="Z793" s="32" t="str">
        <f>IF(HLOOKUP($BT793,Prisudvikling!$CC$7:$KP$63,Z$3)&gt;0,HLOOKUP($BT793,Prisudvikling!$CC$7:$KP$63,Z$3),"")</f>
        <v/>
      </c>
      <c r="AA793" s="32" t="str">
        <f>IF(HLOOKUP($BT793,Prisudvikling!$CC$7:$KP$63,AA$3)&gt;0,HLOOKUP($BT793,Prisudvikling!$CC$7:$KP$63,AA$3),"")</f>
        <v/>
      </c>
      <c r="AB793" s="32" t="str">
        <f>IF(HLOOKUP($BT793,Prisudvikling!$CC$7:$KP$63,AB$3)&gt;0,HLOOKUP($BT793,Prisudvikling!$CC$7:$KP$63,AB$3),"")</f>
        <v/>
      </c>
      <c r="AC793" s="32" t="str">
        <f>IF(HLOOKUP($BT793,Prisudvikling!$CC$7:$KP$63,AC$3)&gt;0,HLOOKUP($BT793,Prisudvikling!$CC$7:$KP$63,AC$3),"")</f>
        <v/>
      </c>
      <c r="AD793" s="32" t="str">
        <f>IF(HLOOKUP($BT793,Prisudvikling!$CC$7:$KP$63,AD$3)&gt;0,HLOOKUP($BT793,Prisudvikling!$CC$7:$KP$63,AD$3),"")</f>
        <v/>
      </c>
      <c r="AE793" s="32" t="str">
        <f>IF(HLOOKUP($BT793,Prisudvikling!$CC$7:$KP$63,AE$3)&gt;0,HLOOKUP($BT793,Prisudvikling!$CC$7:$KP$63,AE$3),"")</f>
        <v/>
      </c>
      <c r="AF793" s="32" t="str">
        <f>IF(HLOOKUP($BT793,Prisudvikling!$CC$7:$KP$63,AF$3)&gt;0,HLOOKUP($BT793,Prisudvikling!$CC$7:$KP$63,AF$3),"")</f>
        <v xml:space="preserve"> </v>
      </c>
      <c r="AG793" s="32" t="str">
        <f>IF(HLOOKUP($BT793,Prisudvikling!$CC$7:$KP$63,AG$3)&gt;0,HLOOKUP($BT793,Prisudvikling!$CC$7:$KP$63,AG$3),"")</f>
        <v xml:space="preserve"> </v>
      </c>
      <c r="AH793" s="32" t="str">
        <f>IF(HLOOKUP($BT793,Prisudvikling!$CC$7:$KP$63,AH$3)&gt;0,HLOOKUP($BT793,Prisudvikling!$CC$7:$KP$63,AH$3),"")</f>
        <v xml:space="preserve"> </v>
      </c>
      <c r="AI793" s="32" t="str">
        <f>IF(HLOOKUP($BT793,Prisudvikling!$CC$7:$KP$63,AI$3)&gt;0,HLOOKUP($BT793,Prisudvikling!$CC$7:$KP$63,AI$3),"")</f>
        <v xml:space="preserve"> </v>
      </c>
      <c r="AJ793" s="32" t="str">
        <f>IF(HLOOKUP($BT793,Prisudvikling!$CC$7:$KP$63,AJ$3)&gt;0,HLOOKUP($BT793,Prisudvikling!$CC$7:$KP$63,AJ$3),"")</f>
        <v xml:space="preserve"> </v>
      </c>
      <c r="AK793" s="32" t="str">
        <f>IF(HLOOKUP($BT793,Prisudvikling!$CC$7:$KP$63,AK$3)&gt;0,HLOOKUP($BT793,Prisudvikling!$CC$7:$KP$63,AK$3),"")</f>
        <v xml:space="preserve"> </v>
      </c>
      <c r="AL793" s="32" t="str">
        <f>IF(HLOOKUP($BT793,Prisudvikling!$CC$7:$KP$63,AL$3)&gt;0,HLOOKUP($BT793,Prisudvikling!$CC$7:$KP$63,AL$3),"")</f>
        <v/>
      </c>
      <c r="AM793" s="32" t="str">
        <f>IF(HLOOKUP($BT793,Prisudvikling!$CC$7:$KP$63,AM$3)&gt;0,HLOOKUP($BT793,Prisudvikling!$CC$7:$KP$63,AM$3),"")</f>
        <v/>
      </c>
      <c r="AN793" s="113" t="str">
        <f>IF(HLOOKUP($BT793,Prisudvikling!$CC$7:$KP$63,AN$3)&gt;0,HLOOKUP($BT793,Prisudvikling!$CC$7:$KP$63,AN$3),"")</f>
        <v/>
      </c>
      <c r="AO793" s="113" t="str">
        <f>IF(HLOOKUP($BT793,Prisudvikling!$CC$7:$KP$63,AO$3)&gt;0,HLOOKUP($BT793,Prisudvikling!$CC$7:$KP$63,AO$3),"")</f>
        <v xml:space="preserve"> </v>
      </c>
      <c r="AP793" s="113" t="str">
        <f>IF(HLOOKUP($BT793,Prisudvikling!$CC$7:$KP$63,AP$3)&gt;0,HLOOKUP($BT793,Prisudvikling!$CC$7:$KP$63,AP$3),"")</f>
        <v/>
      </c>
      <c r="AQ793" s="113" t="str">
        <f>IF(HLOOKUP($BT793,Prisudvikling!$CC$7:$KP$63,AQ$3)&gt;0,HLOOKUP($BT793,Prisudvikling!$CC$7:$KP$63,AQ$3),"")</f>
        <v/>
      </c>
      <c r="AR793" s="113" t="str">
        <f>IF(HLOOKUP($BT793,Prisudvikling!$CC$7:$KP$63,AR$3)&gt;0,HLOOKUP($BT793,Prisudvikling!$CC$7:$KP$63,AR$3),"")</f>
        <v xml:space="preserve"> </v>
      </c>
      <c r="AS793" s="113" t="str">
        <f>IF(HLOOKUP($BT793,Prisudvikling!$CC$7:$KP$63,AS$3)&gt;0,HLOOKUP($BT793,Prisudvikling!$CC$7:$KP$63,AS$3),"")</f>
        <v/>
      </c>
      <c r="AT793" s="113" t="str">
        <f>IF(HLOOKUP($BT793,Prisudvikling!$CC$7:$KP$63,AT$3)&gt;0,HLOOKUP($BT793,Prisudvikling!$CC$7:$KP$63,AT$3),"")</f>
        <v/>
      </c>
      <c r="AU793" s="113" t="str">
        <f>IF(HLOOKUP($BT793,Prisudvikling!$CC$7:$KP$63,AU$3)&gt;0,HLOOKUP($BT793,Prisudvikling!$CC$7:$KP$63,AU$3),"")</f>
        <v xml:space="preserve"> </v>
      </c>
      <c r="AV793" s="113" t="str">
        <f>IF(HLOOKUP($BT793,Prisudvikling!$CC$7:$KP$63,AV$3)&gt;0,HLOOKUP($BT793,Prisudvikling!$CC$7:$KP$63,AV$3),"")</f>
        <v/>
      </c>
      <c r="AW793" s="113" t="str">
        <f>IF(HLOOKUP($BT793,Prisudvikling!$CC$7:$KP$63,AW$3)&gt;0,HLOOKUP($BT793,Prisudvikling!$CC$7:$KP$63,AW$3),"")</f>
        <v/>
      </c>
      <c r="AX793" s="113" t="str">
        <f>IF(HLOOKUP($BT793,Prisudvikling!$CC$7:$KP$63,AX$3)&gt;0,HLOOKUP($BT793,Prisudvikling!$CC$7:$KP$63,AX$3),"")</f>
        <v xml:space="preserve"> </v>
      </c>
      <c r="BT793">
        <f t="shared" si="37"/>
        <v>470</v>
      </c>
    </row>
    <row r="794" spans="1:72" x14ac:dyDescent="0.2">
      <c r="A794" s="82">
        <f>IF(HLOOKUP($BT794,Prisudvikling!$CC$7:$KP$63,D$3)&gt;0,YEAR(C794),0)</f>
        <v>0</v>
      </c>
      <c r="B794" s="82">
        <f>IF(HLOOKUP($BT794,Prisudvikling!$CC$7:$KP$63,D$3)&gt;0,MONTH(C794),0)</f>
        <v>0</v>
      </c>
      <c r="C794" s="65" t="str">
        <f>IF(HLOOKUP($BT794,Prisudvikling!$CC$7:$KP$63,D$3)&gt;0,HLOOKUP($BT794,Prisudvikling!$CC$7:$KP$63,C$3),"")</f>
        <v/>
      </c>
      <c r="D794" s="105" t="str">
        <f>IF(HLOOKUP($BT794,Prisudvikling!$CC$7:$KP$63,D$3)&gt;0,HLOOKUP($BT794,Prisudvikling!$CC$7:$KP$63,D$3),"")</f>
        <v/>
      </c>
      <c r="E794" s="105" t="str">
        <f>IF(HLOOKUP($BT794,Prisudvikling!$CC$7:$KP$63,E$3)&gt;0,HLOOKUP($BT794,Prisudvikling!$CC$7:$KP$63,E$3),"")</f>
        <v/>
      </c>
      <c r="F794" s="105" t="str">
        <f>IF(HLOOKUP($BT794,Prisudvikling!$CC$7:$KP$63,F$3)&gt;0,HLOOKUP($BT794,Prisudvikling!$CC$7:$KP$63,F$3),"")</f>
        <v/>
      </c>
      <c r="G794" s="105" t="str">
        <f>IF(HLOOKUP($BT794,Prisudvikling!$CC$7:$KP$63,G$3)&gt;0,HLOOKUP($BT794,Prisudvikling!$CC$7:$KP$63,G$3),"")</f>
        <v/>
      </c>
      <c r="H794" s="105" t="str">
        <f>IF(HLOOKUP($BT794,Prisudvikling!$CC$7:$KP$63,H$3)&gt;0,HLOOKUP($BT794,Prisudvikling!$CC$7:$KP$63,H$3),"")</f>
        <v/>
      </c>
      <c r="I794" s="105" t="str">
        <f>IF(HLOOKUP($BT794,Prisudvikling!$CC$7:$KP$63,I$3)&gt;0,HLOOKUP($BT794,Prisudvikling!$CC$7:$KP$63,I$3),"")</f>
        <v/>
      </c>
      <c r="J794" s="105" t="str">
        <f>IF(HLOOKUP($BT794,Prisudvikling!$CC$7:$KP$63,J$3)&gt;0,HLOOKUP($BT794,Prisudvikling!$CC$7:$KP$63,J$3),"")</f>
        <v/>
      </c>
      <c r="K794" s="105" t="str">
        <f>IF(HLOOKUP($BT794,Prisudvikling!$CC$7:$KP$63,K$3)&gt;0,HLOOKUP($BT794,Prisudvikling!$CC$7:$KP$63,K$3),"")</f>
        <v/>
      </c>
      <c r="L794" s="105" t="str">
        <f>IF(HLOOKUP($BT794,Prisudvikling!$CC$7:$KP$63,L$3)&gt;0,HLOOKUP($BT794,Prisudvikling!$CC$7:$KP$63,L$3),"")</f>
        <v/>
      </c>
      <c r="M794" s="105" t="str">
        <f>IF(HLOOKUP($BT794,Prisudvikling!$CC$7:$KP$63,M$3)&gt;0,HLOOKUP($BT794,Prisudvikling!$CC$7:$KP$63,M$3),"")</f>
        <v/>
      </c>
      <c r="N794" s="105" t="str">
        <f>IF(HLOOKUP($BT794,Prisudvikling!$CC$7:$KP$63,N$3)&gt;0,HLOOKUP($BT794,Prisudvikling!$CC$7:$KP$63,N$3),"")</f>
        <v/>
      </c>
      <c r="O794" s="105" t="str">
        <f>IF(HLOOKUP($BT794,Prisudvikling!$CC$7:$KP$63,O$3)&gt;0,HLOOKUP($BT794,Prisudvikling!$CC$7:$KP$63,O$3),"")</f>
        <v/>
      </c>
      <c r="P794" s="105" t="str">
        <f>IF(HLOOKUP($BT794,Prisudvikling!$CC$7:$KP$63,P$3)&gt;0,HLOOKUP($BT794,Prisudvikling!$CC$7:$KP$63,P$3),"")</f>
        <v/>
      </c>
      <c r="Q794" s="105" t="str">
        <f>IF(HLOOKUP($BT794,Prisudvikling!$CC$7:$KP$63,Q$3)&gt;0,HLOOKUP($BT794,Prisudvikling!$CC$7:$KP$63,Q$3),"")</f>
        <v/>
      </c>
      <c r="R794" s="105" t="str">
        <f>IF(HLOOKUP($BT794,Prisudvikling!$CC$7:$KP$63,R$3)&gt;0,HLOOKUP($BT794,Prisudvikling!$CC$7:$KP$63,R$3),"")</f>
        <v/>
      </c>
      <c r="S794" s="105" t="str">
        <f>IF(HLOOKUP($BT794,Prisudvikling!$CC$7:$KP$63,S$3)&gt;0,HLOOKUP($BT794,Prisudvikling!$CC$7:$KP$63,S$3),"")</f>
        <v/>
      </c>
      <c r="T794" s="105" t="str">
        <f>IF(HLOOKUP($BT794,Prisudvikling!$CC$7:$KP$63,T$3)&gt;0,HLOOKUP($BT794,Prisudvikling!$CC$7:$KP$63,T$3),"")</f>
        <v/>
      </c>
      <c r="U794" s="105" t="str">
        <f>IF(HLOOKUP($BT794,Prisudvikling!$CC$7:$KP$63,U$3)&gt;0,HLOOKUP($BT794,Prisudvikling!$CC$7:$KP$63,U$3),"")</f>
        <v/>
      </c>
      <c r="V794" s="105" t="str">
        <f>IF(HLOOKUP($BT794,Prisudvikling!$CC$7:$KP$63,V$3)&gt;0,HLOOKUP($BT794,Prisudvikling!$CC$7:$KP$63,V$3),"")</f>
        <v/>
      </c>
      <c r="W794" s="105" t="str">
        <f>IF(HLOOKUP($BT794,Prisudvikling!$CC$7:$KP$63,W$3)&gt;0,HLOOKUP($BT794,Prisudvikling!$CC$7:$KP$63,W$3),"")</f>
        <v/>
      </c>
      <c r="X794" s="32" t="str">
        <f>IF(HLOOKUP($BT794,Prisudvikling!$CC$7:$KP$63,X$3)&gt;0,HLOOKUP($BT794,Prisudvikling!$CC$7:$KP$63,X$3),"")</f>
        <v/>
      </c>
      <c r="Y794" s="32" t="str">
        <f>IF(HLOOKUP($BT794,Prisudvikling!$CC$7:$KP$63,Y$3)&gt;0,HLOOKUP($BT794,Prisudvikling!$CC$7:$KP$63,Y$3),"")</f>
        <v/>
      </c>
      <c r="Z794" s="32" t="str">
        <f>IF(HLOOKUP($BT794,Prisudvikling!$CC$7:$KP$63,Z$3)&gt;0,HLOOKUP($BT794,Prisudvikling!$CC$7:$KP$63,Z$3),"")</f>
        <v/>
      </c>
      <c r="AA794" s="32" t="str">
        <f>IF(HLOOKUP($BT794,Prisudvikling!$CC$7:$KP$63,AA$3)&gt;0,HLOOKUP($BT794,Prisudvikling!$CC$7:$KP$63,AA$3),"")</f>
        <v/>
      </c>
      <c r="AB794" s="32" t="str">
        <f>IF(HLOOKUP($BT794,Prisudvikling!$CC$7:$KP$63,AB$3)&gt;0,HLOOKUP($BT794,Prisudvikling!$CC$7:$KP$63,AB$3),"")</f>
        <v/>
      </c>
      <c r="AC794" s="32" t="str">
        <f>IF(HLOOKUP($BT794,Prisudvikling!$CC$7:$KP$63,AC$3)&gt;0,HLOOKUP($BT794,Prisudvikling!$CC$7:$KP$63,AC$3),"")</f>
        <v/>
      </c>
      <c r="AD794" s="32" t="str">
        <f>IF(HLOOKUP($BT794,Prisudvikling!$CC$7:$KP$63,AD$3)&gt;0,HLOOKUP($BT794,Prisudvikling!$CC$7:$KP$63,AD$3),"")</f>
        <v/>
      </c>
      <c r="AE794" s="32" t="str">
        <f>IF(HLOOKUP($BT794,Prisudvikling!$CC$7:$KP$63,AE$3)&gt;0,HLOOKUP($BT794,Prisudvikling!$CC$7:$KP$63,AE$3),"")</f>
        <v/>
      </c>
      <c r="AF794" s="32" t="str">
        <f>IF(HLOOKUP($BT794,Prisudvikling!$CC$7:$KP$63,AF$3)&gt;0,HLOOKUP($BT794,Prisudvikling!$CC$7:$KP$63,AF$3),"")</f>
        <v xml:space="preserve"> </v>
      </c>
      <c r="AG794" s="32" t="str">
        <f>IF(HLOOKUP($BT794,Prisudvikling!$CC$7:$KP$63,AG$3)&gt;0,HLOOKUP($BT794,Prisudvikling!$CC$7:$KP$63,AG$3),"")</f>
        <v xml:space="preserve"> </v>
      </c>
      <c r="AH794" s="32" t="str">
        <f>IF(HLOOKUP($BT794,Prisudvikling!$CC$7:$KP$63,AH$3)&gt;0,HLOOKUP($BT794,Prisudvikling!$CC$7:$KP$63,AH$3),"")</f>
        <v xml:space="preserve"> </v>
      </c>
      <c r="AI794" s="32" t="str">
        <f>IF(HLOOKUP($BT794,Prisudvikling!$CC$7:$KP$63,AI$3)&gt;0,HLOOKUP($BT794,Prisudvikling!$CC$7:$KP$63,AI$3),"")</f>
        <v xml:space="preserve"> </v>
      </c>
      <c r="AJ794" s="32" t="str">
        <f>IF(HLOOKUP($BT794,Prisudvikling!$CC$7:$KP$63,AJ$3)&gt;0,HLOOKUP($BT794,Prisudvikling!$CC$7:$KP$63,AJ$3),"")</f>
        <v xml:space="preserve"> </v>
      </c>
      <c r="AK794" s="32" t="str">
        <f>IF(HLOOKUP($BT794,Prisudvikling!$CC$7:$KP$63,AK$3)&gt;0,HLOOKUP($BT794,Prisudvikling!$CC$7:$KP$63,AK$3),"")</f>
        <v xml:space="preserve"> </v>
      </c>
      <c r="AL794" s="32" t="str">
        <f>IF(HLOOKUP($BT794,Prisudvikling!$CC$7:$KP$63,AL$3)&gt;0,HLOOKUP($BT794,Prisudvikling!$CC$7:$KP$63,AL$3),"")</f>
        <v/>
      </c>
      <c r="AM794" s="32" t="str">
        <f>IF(HLOOKUP($BT794,Prisudvikling!$CC$7:$KP$63,AM$3)&gt;0,HLOOKUP($BT794,Prisudvikling!$CC$7:$KP$63,AM$3),"")</f>
        <v/>
      </c>
      <c r="AN794" s="113" t="str">
        <f>IF(HLOOKUP($BT794,Prisudvikling!$CC$7:$KP$63,AN$3)&gt;0,HLOOKUP($BT794,Prisudvikling!$CC$7:$KP$63,AN$3),"")</f>
        <v/>
      </c>
      <c r="AO794" s="113" t="str">
        <f>IF(HLOOKUP($BT794,Prisudvikling!$CC$7:$KP$63,AO$3)&gt;0,HLOOKUP($BT794,Prisudvikling!$CC$7:$KP$63,AO$3),"")</f>
        <v xml:space="preserve"> </v>
      </c>
      <c r="AP794" s="113" t="str">
        <f>IF(HLOOKUP($BT794,Prisudvikling!$CC$7:$KP$63,AP$3)&gt;0,HLOOKUP($BT794,Prisudvikling!$CC$7:$KP$63,AP$3),"")</f>
        <v/>
      </c>
      <c r="AQ794" s="113" t="str">
        <f>IF(HLOOKUP($BT794,Prisudvikling!$CC$7:$KP$63,AQ$3)&gt;0,HLOOKUP($BT794,Prisudvikling!$CC$7:$KP$63,AQ$3),"")</f>
        <v/>
      </c>
      <c r="AR794" s="113" t="str">
        <f>IF(HLOOKUP($BT794,Prisudvikling!$CC$7:$KP$63,AR$3)&gt;0,HLOOKUP($BT794,Prisudvikling!$CC$7:$KP$63,AR$3),"")</f>
        <v xml:space="preserve"> </v>
      </c>
      <c r="AS794" s="113" t="str">
        <f>IF(HLOOKUP($BT794,Prisudvikling!$CC$7:$KP$63,AS$3)&gt;0,HLOOKUP($BT794,Prisudvikling!$CC$7:$KP$63,AS$3),"")</f>
        <v/>
      </c>
      <c r="AT794" s="113" t="str">
        <f>IF(HLOOKUP($BT794,Prisudvikling!$CC$7:$KP$63,AT$3)&gt;0,HLOOKUP($BT794,Prisudvikling!$CC$7:$KP$63,AT$3),"")</f>
        <v/>
      </c>
      <c r="AU794" s="113" t="str">
        <f>IF(HLOOKUP($BT794,Prisudvikling!$CC$7:$KP$63,AU$3)&gt;0,HLOOKUP($BT794,Prisudvikling!$CC$7:$KP$63,AU$3),"")</f>
        <v xml:space="preserve"> </v>
      </c>
      <c r="AV794" s="113" t="str">
        <f>IF(HLOOKUP($BT794,Prisudvikling!$CC$7:$KP$63,AV$3)&gt;0,HLOOKUP($BT794,Prisudvikling!$CC$7:$KP$63,AV$3),"")</f>
        <v/>
      </c>
      <c r="AW794" s="113" t="str">
        <f>IF(HLOOKUP($BT794,Prisudvikling!$CC$7:$KP$63,AW$3)&gt;0,HLOOKUP($BT794,Prisudvikling!$CC$7:$KP$63,AW$3),"")</f>
        <v/>
      </c>
      <c r="AX794" s="113" t="str">
        <f>IF(HLOOKUP($BT794,Prisudvikling!$CC$7:$KP$63,AX$3)&gt;0,HLOOKUP($BT794,Prisudvikling!$CC$7:$KP$63,AX$3),"")</f>
        <v xml:space="preserve"> </v>
      </c>
      <c r="BT794">
        <f t="shared" si="37"/>
        <v>471</v>
      </c>
    </row>
    <row r="795" spans="1:72" x14ac:dyDescent="0.2">
      <c r="A795" s="82">
        <f>IF(HLOOKUP($BT795,Prisudvikling!$CC$7:$KP$63,D$3)&gt;0,YEAR(C795),0)</f>
        <v>0</v>
      </c>
      <c r="B795" s="82">
        <f>IF(HLOOKUP($BT795,Prisudvikling!$CC$7:$KP$63,D$3)&gt;0,MONTH(C795),0)</f>
        <v>0</v>
      </c>
      <c r="C795" s="65" t="str">
        <f>IF(HLOOKUP($BT795,Prisudvikling!$CC$7:$KP$63,D$3)&gt;0,HLOOKUP($BT795,Prisudvikling!$CC$7:$KP$63,C$3),"")</f>
        <v/>
      </c>
      <c r="D795" s="105" t="str">
        <f>IF(HLOOKUP($BT795,Prisudvikling!$CC$7:$KP$63,D$3)&gt;0,HLOOKUP($BT795,Prisudvikling!$CC$7:$KP$63,D$3),"")</f>
        <v/>
      </c>
      <c r="E795" s="105" t="str">
        <f>IF(HLOOKUP($BT795,Prisudvikling!$CC$7:$KP$63,E$3)&gt;0,HLOOKUP($BT795,Prisudvikling!$CC$7:$KP$63,E$3),"")</f>
        <v/>
      </c>
      <c r="F795" s="105" t="str">
        <f>IF(HLOOKUP($BT795,Prisudvikling!$CC$7:$KP$63,F$3)&gt;0,HLOOKUP($BT795,Prisudvikling!$CC$7:$KP$63,F$3),"")</f>
        <v/>
      </c>
      <c r="G795" s="105" t="str">
        <f>IF(HLOOKUP($BT795,Prisudvikling!$CC$7:$KP$63,G$3)&gt;0,HLOOKUP($BT795,Prisudvikling!$CC$7:$KP$63,G$3),"")</f>
        <v/>
      </c>
      <c r="H795" s="105" t="str">
        <f>IF(HLOOKUP($BT795,Prisudvikling!$CC$7:$KP$63,H$3)&gt;0,HLOOKUP($BT795,Prisudvikling!$CC$7:$KP$63,H$3),"")</f>
        <v/>
      </c>
      <c r="I795" s="105" t="str">
        <f>IF(HLOOKUP($BT795,Prisudvikling!$CC$7:$KP$63,I$3)&gt;0,HLOOKUP($BT795,Prisudvikling!$CC$7:$KP$63,I$3),"")</f>
        <v/>
      </c>
      <c r="J795" s="105" t="str">
        <f>IF(HLOOKUP($BT795,Prisudvikling!$CC$7:$KP$63,J$3)&gt;0,HLOOKUP($BT795,Prisudvikling!$CC$7:$KP$63,J$3),"")</f>
        <v/>
      </c>
      <c r="K795" s="105" t="str">
        <f>IF(HLOOKUP($BT795,Prisudvikling!$CC$7:$KP$63,K$3)&gt;0,HLOOKUP($BT795,Prisudvikling!$CC$7:$KP$63,K$3),"")</f>
        <v/>
      </c>
      <c r="L795" s="105" t="str">
        <f>IF(HLOOKUP($BT795,Prisudvikling!$CC$7:$KP$63,L$3)&gt;0,HLOOKUP($BT795,Prisudvikling!$CC$7:$KP$63,L$3),"")</f>
        <v/>
      </c>
      <c r="M795" s="105" t="str">
        <f>IF(HLOOKUP($BT795,Prisudvikling!$CC$7:$KP$63,M$3)&gt;0,HLOOKUP($BT795,Prisudvikling!$CC$7:$KP$63,M$3),"")</f>
        <v/>
      </c>
      <c r="N795" s="105" t="str">
        <f>IF(HLOOKUP($BT795,Prisudvikling!$CC$7:$KP$63,N$3)&gt;0,HLOOKUP($BT795,Prisudvikling!$CC$7:$KP$63,N$3),"")</f>
        <v/>
      </c>
      <c r="O795" s="105" t="str">
        <f>IF(HLOOKUP($BT795,Prisudvikling!$CC$7:$KP$63,O$3)&gt;0,HLOOKUP($BT795,Prisudvikling!$CC$7:$KP$63,O$3),"")</f>
        <v/>
      </c>
      <c r="P795" s="105" t="str">
        <f>IF(HLOOKUP($BT795,Prisudvikling!$CC$7:$KP$63,P$3)&gt;0,HLOOKUP($BT795,Prisudvikling!$CC$7:$KP$63,P$3),"")</f>
        <v/>
      </c>
      <c r="Q795" s="105" t="str">
        <f>IF(HLOOKUP($BT795,Prisudvikling!$CC$7:$KP$63,Q$3)&gt;0,HLOOKUP($BT795,Prisudvikling!$CC$7:$KP$63,Q$3),"")</f>
        <v/>
      </c>
      <c r="R795" s="105" t="str">
        <f>IF(HLOOKUP($BT795,Prisudvikling!$CC$7:$KP$63,R$3)&gt;0,HLOOKUP($BT795,Prisudvikling!$CC$7:$KP$63,R$3),"")</f>
        <v/>
      </c>
      <c r="S795" s="105" t="str">
        <f>IF(HLOOKUP($BT795,Prisudvikling!$CC$7:$KP$63,S$3)&gt;0,HLOOKUP($BT795,Prisudvikling!$CC$7:$KP$63,S$3),"")</f>
        <v/>
      </c>
      <c r="T795" s="105" t="str">
        <f>IF(HLOOKUP($BT795,Prisudvikling!$CC$7:$KP$63,T$3)&gt;0,HLOOKUP($BT795,Prisudvikling!$CC$7:$KP$63,T$3),"")</f>
        <v/>
      </c>
      <c r="U795" s="105" t="str">
        <f>IF(HLOOKUP($BT795,Prisudvikling!$CC$7:$KP$63,U$3)&gt;0,HLOOKUP($BT795,Prisudvikling!$CC$7:$KP$63,U$3),"")</f>
        <v/>
      </c>
      <c r="V795" s="105" t="str">
        <f>IF(HLOOKUP($BT795,Prisudvikling!$CC$7:$KP$63,V$3)&gt;0,HLOOKUP($BT795,Prisudvikling!$CC$7:$KP$63,V$3),"")</f>
        <v/>
      </c>
      <c r="W795" s="105" t="str">
        <f>IF(HLOOKUP($BT795,Prisudvikling!$CC$7:$KP$63,W$3)&gt;0,HLOOKUP($BT795,Prisudvikling!$CC$7:$KP$63,W$3),"")</f>
        <v/>
      </c>
      <c r="X795" s="32" t="str">
        <f>IF(HLOOKUP($BT795,Prisudvikling!$CC$7:$KP$63,X$3)&gt;0,HLOOKUP($BT795,Prisudvikling!$CC$7:$KP$63,X$3),"")</f>
        <v/>
      </c>
      <c r="Y795" s="32" t="str">
        <f>IF(HLOOKUP($BT795,Prisudvikling!$CC$7:$KP$63,Y$3)&gt;0,HLOOKUP($BT795,Prisudvikling!$CC$7:$KP$63,Y$3),"")</f>
        <v/>
      </c>
      <c r="Z795" s="32" t="str">
        <f>IF(HLOOKUP($BT795,Prisudvikling!$CC$7:$KP$63,Z$3)&gt;0,HLOOKUP($BT795,Prisudvikling!$CC$7:$KP$63,Z$3),"")</f>
        <v/>
      </c>
      <c r="AA795" s="32" t="str">
        <f>IF(HLOOKUP($BT795,Prisudvikling!$CC$7:$KP$63,AA$3)&gt;0,HLOOKUP($BT795,Prisudvikling!$CC$7:$KP$63,AA$3),"")</f>
        <v/>
      </c>
      <c r="AB795" s="32" t="str">
        <f>IF(HLOOKUP($BT795,Prisudvikling!$CC$7:$KP$63,AB$3)&gt;0,HLOOKUP($BT795,Prisudvikling!$CC$7:$KP$63,AB$3),"")</f>
        <v/>
      </c>
      <c r="AC795" s="32" t="str">
        <f>IF(HLOOKUP($BT795,Prisudvikling!$CC$7:$KP$63,AC$3)&gt;0,HLOOKUP($BT795,Prisudvikling!$CC$7:$KP$63,AC$3),"")</f>
        <v/>
      </c>
      <c r="AD795" s="32" t="str">
        <f>IF(HLOOKUP($BT795,Prisudvikling!$CC$7:$KP$63,AD$3)&gt;0,HLOOKUP($BT795,Prisudvikling!$CC$7:$KP$63,AD$3),"")</f>
        <v/>
      </c>
      <c r="AE795" s="32" t="str">
        <f>IF(HLOOKUP($BT795,Prisudvikling!$CC$7:$KP$63,AE$3)&gt;0,HLOOKUP($BT795,Prisudvikling!$CC$7:$KP$63,AE$3),"")</f>
        <v/>
      </c>
      <c r="AF795" s="32" t="str">
        <f>IF(HLOOKUP($BT795,Prisudvikling!$CC$7:$KP$63,AF$3)&gt;0,HLOOKUP($BT795,Prisudvikling!$CC$7:$KP$63,AF$3),"")</f>
        <v xml:space="preserve"> </v>
      </c>
      <c r="AG795" s="32" t="str">
        <f>IF(HLOOKUP($BT795,Prisudvikling!$CC$7:$KP$63,AG$3)&gt;0,HLOOKUP($BT795,Prisudvikling!$CC$7:$KP$63,AG$3),"")</f>
        <v xml:space="preserve"> </v>
      </c>
      <c r="AH795" s="32" t="str">
        <f>IF(HLOOKUP($BT795,Prisudvikling!$CC$7:$KP$63,AH$3)&gt;0,HLOOKUP($BT795,Prisudvikling!$CC$7:$KP$63,AH$3),"")</f>
        <v xml:space="preserve"> </v>
      </c>
      <c r="AI795" s="32" t="str">
        <f>IF(HLOOKUP($BT795,Prisudvikling!$CC$7:$KP$63,AI$3)&gt;0,HLOOKUP($BT795,Prisudvikling!$CC$7:$KP$63,AI$3),"")</f>
        <v xml:space="preserve"> </v>
      </c>
      <c r="AJ795" s="32" t="str">
        <f>IF(HLOOKUP($BT795,Prisudvikling!$CC$7:$KP$63,AJ$3)&gt;0,HLOOKUP($BT795,Prisudvikling!$CC$7:$KP$63,AJ$3),"")</f>
        <v xml:space="preserve"> </v>
      </c>
      <c r="AK795" s="32" t="str">
        <f>IF(HLOOKUP($BT795,Prisudvikling!$CC$7:$KP$63,AK$3)&gt;0,HLOOKUP($BT795,Prisudvikling!$CC$7:$KP$63,AK$3),"")</f>
        <v xml:space="preserve"> </v>
      </c>
      <c r="AL795" s="32" t="str">
        <f>IF(HLOOKUP($BT795,Prisudvikling!$CC$7:$KP$63,AL$3)&gt;0,HLOOKUP($BT795,Prisudvikling!$CC$7:$KP$63,AL$3),"")</f>
        <v/>
      </c>
      <c r="AM795" s="32" t="str">
        <f>IF(HLOOKUP($BT795,Prisudvikling!$CC$7:$KP$63,AM$3)&gt;0,HLOOKUP($BT795,Prisudvikling!$CC$7:$KP$63,AM$3),"")</f>
        <v/>
      </c>
      <c r="AN795" s="113" t="str">
        <f>IF(HLOOKUP($BT795,Prisudvikling!$CC$7:$KP$63,AN$3)&gt;0,HLOOKUP($BT795,Prisudvikling!$CC$7:$KP$63,AN$3),"")</f>
        <v/>
      </c>
      <c r="AO795" s="113" t="str">
        <f>IF(HLOOKUP($BT795,Prisudvikling!$CC$7:$KP$63,AO$3)&gt;0,HLOOKUP($BT795,Prisudvikling!$CC$7:$KP$63,AO$3),"")</f>
        <v xml:space="preserve"> </v>
      </c>
      <c r="AP795" s="113" t="str">
        <f>IF(HLOOKUP($BT795,Prisudvikling!$CC$7:$KP$63,AP$3)&gt;0,HLOOKUP($BT795,Prisudvikling!$CC$7:$KP$63,AP$3),"")</f>
        <v/>
      </c>
      <c r="AQ795" s="113" t="str">
        <f>IF(HLOOKUP($BT795,Prisudvikling!$CC$7:$KP$63,AQ$3)&gt;0,HLOOKUP($BT795,Prisudvikling!$CC$7:$KP$63,AQ$3),"")</f>
        <v/>
      </c>
      <c r="AR795" s="113" t="str">
        <f>IF(HLOOKUP($BT795,Prisudvikling!$CC$7:$KP$63,AR$3)&gt;0,HLOOKUP($BT795,Prisudvikling!$CC$7:$KP$63,AR$3),"")</f>
        <v xml:space="preserve"> </v>
      </c>
      <c r="AS795" s="113" t="str">
        <f>IF(HLOOKUP($BT795,Prisudvikling!$CC$7:$KP$63,AS$3)&gt;0,HLOOKUP($BT795,Prisudvikling!$CC$7:$KP$63,AS$3),"")</f>
        <v/>
      </c>
      <c r="AT795" s="113" t="str">
        <f>IF(HLOOKUP($BT795,Prisudvikling!$CC$7:$KP$63,AT$3)&gt;0,HLOOKUP($BT795,Prisudvikling!$CC$7:$KP$63,AT$3),"")</f>
        <v/>
      </c>
      <c r="AU795" s="113" t="str">
        <f>IF(HLOOKUP($BT795,Prisudvikling!$CC$7:$KP$63,AU$3)&gt;0,HLOOKUP($BT795,Prisudvikling!$CC$7:$KP$63,AU$3),"")</f>
        <v xml:space="preserve"> </v>
      </c>
      <c r="AV795" s="113" t="str">
        <f>IF(HLOOKUP($BT795,Prisudvikling!$CC$7:$KP$63,AV$3)&gt;0,HLOOKUP($BT795,Prisudvikling!$CC$7:$KP$63,AV$3),"")</f>
        <v/>
      </c>
      <c r="AW795" s="113" t="str">
        <f>IF(HLOOKUP($BT795,Prisudvikling!$CC$7:$KP$63,AW$3)&gt;0,HLOOKUP($BT795,Prisudvikling!$CC$7:$KP$63,AW$3),"")</f>
        <v/>
      </c>
      <c r="AX795" s="113" t="str">
        <f>IF(HLOOKUP($BT795,Prisudvikling!$CC$7:$KP$63,AX$3)&gt;0,HLOOKUP($BT795,Prisudvikling!$CC$7:$KP$63,AX$3),"")</f>
        <v xml:space="preserve"> </v>
      </c>
      <c r="BT795">
        <f t="shared" si="37"/>
        <v>472</v>
      </c>
    </row>
    <row r="796" spans="1:72" x14ac:dyDescent="0.2">
      <c r="A796" s="82">
        <f>IF(HLOOKUP($BT796,Prisudvikling!$CC$7:$KP$63,D$3)&gt;0,YEAR(C796),0)</f>
        <v>0</v>
      </c>
      <c r="B796" s="82">
        <f>IF(HLOOKUP($BT796,Prisudvikling!$CC$7:$KP$63,D$3)&gt;0,MONTH(C796),0)</f>
        <v>0</v>
      </c>
      <c r="C796" s="65" t="str">
        <f>IF(HLOOKUP($BT796,Prisudvikling!$CC$7:$KP$63,D$3)&gt;0,HLOOKUP($BT796,Prisudvikling!$CC$7:$KP$63,C$3),"")</f>
        <v/>
      </c>
      <c r="D796" s="105" t="str">
        <f>IF(HLOOKUP($BT796,Prisudvikling!$CC$7:$KP$63,D$3)&gt;0,HLOOKUP($BT796,Prisudvikling!$CC$7:$KP$63,D$3),"")</f>
        <v/>
      </c>
      <c r="E796" s="105" t="str">
        <f>IF(HLOOKUP($BT796,Prisudvikling!$CC$7:$KP$63,E$3)&gt;0,HLOOKUP($BT796,Prisudvikling!$CC$7:$KP$63,E$3),"")</f>
        <v/>
      </c>
      <c r="F796" s="105" t="str">
        <f>IF(HLOOKUP($BT796,Prisudvikling!$CC$7:$KP$63,F$3)&gt;0,HLOOKUP($BT796,Prisudvikling!$CC$7:$KP$63,F$3),"")</f>
        <v/>
      </c>
      <c r="G796" s="105" t="str">
        <f>IF(HLOOKUP($BT796,Prisudvikling!$CC$7:$KP$63,G$3)&gt;0,HLOOKUP($BT796,Prisudvikling!$CC$7:$KP$63,G$3),"")</f>
        <v/>
      </c>
      <c r="H796" s="105" t="str">
        <f>IF(HLOOKUP($BT796,Prisudvikling!$CC$7:$KP$63,H$3)&gt;0,HLOOKUP($BT796,Prisudvikling!$CC$7:$KP$63,H$3),"")</f>
        <v/>
      </c>
      <c r="I796" s="105" t="str">
        <f>IF(HLOOKUP($BT796,Prisudvikling!$CC$7:$KP$63,I$3)&gt;0,HLOOKUP($BT796,Prisudvikling!$CC$7:$KP$63,I$3),"")</f>
        <v/>
      </c>
      <c r="J796" s="105" t="str">
        <f>IF(HLOOKUP($BT796,Prisudvikling!$CC$7:$KP$63,J$3)&gt;0,HLOOKUP($BT796,Prisudvikling!$CC$7:$KP$63,J$3),"")</f>
        <v/>
      </c>
      <c r="K796" s="105" t="str">
        <f>IF(HLOOKUP($BT796,Prisudvikling!$CC$7:$KP$63,K$3)&gt;0,HLOOKUP($BT796,Prisudvikling!$CC$7:$KP$63,K$3),"")</f>
        <v/>
      </c>
      <c r="L796" s="105" t="str">
        <f>IF(HLOOKUP($BT796,Prisudvikling!$CC$7:$KP$63,L$3)&gt;0,HLOOKUP($BT796,Prisudvikling!$CC$7:$KP$63,L$3),"")</f>
        <v/>
      </c>
      <c r="M796" s="105" t="str">
        <f>IF(HLOOKUP($BT796,Prisudvikling!$CC$7:$KP$63,M$3)&gt;0,HLOOKUP($BT796,Prisudvikling!$CC$7:$KP$63,M$3),"")</f>
        <v/>
      </c>
      <c r="N796" s="105" t="str">
        <f>IF(HLOOKUP($BT796,Prisudvikling!$CC$7:$KP$63,N$3)&gt;0,HLOOKUP($BT796,Prisudvikling!$CC$7:$KP$63,N$3),"")</f>
        <v/>
      </c>
      <c r="O796" s="105" t="str">
        <f>IF(HLOOKUP($BT796,Prisudvikling!$CC$7:$KP$63,O$3)&gt;0,HLOOKUP($BT796,Prisudvikling!$CC$7:$KP$63,O$3),"")</f>
        <v/>
      </c>
      <c r="P796" s="105" t="str">
        <f>IF(HLOOKUP($BT796,Prisudvikling!$CC$7:$KP$63,P$3)&gt;0,HLOOKUP($BT796,Prisudvikling!$CC$7:$KP$63,P$3),"")</f>
        <v/>
      </c>
      <c r="Q796" s="105" t="str">
        <f>IF(HLOOKUP($BT796,Prisudvikling!$CC$7:$KP$63,Q$3)&gt;0,HLOOKUP($BT796,Prisudvikling!$CC$7:$KP$63,Q$3),"")</f>
        <v/>
      </c>
      <c r="R796" s="105" t="str">
        <f>IF(HLOOKUP($BT796,Prisudvikling!$CC$7:$KP$63,R$3)&gt;0,HLOOKUP($BT796,Prisudvikling!$CC$7:$KP$63,R$3),"")</f>
        <v/>
      </c>
      <c r="S796" s="105" t="str">
        <f>IF(HLOOKUP($BT796,Prisudvikling!$CC$7:$KP$63,S$3)&gt;0,HLOOKUP($BT796,Prisudvikling!$CC$7:$KP$63,S$3),"")</f>
        <v/>
      </c>
      <c r="T796" s="105" t="str">
        <f>IF(HLOOKUP($BT796,Prisudvikling!$CC$7:$KP$63,T$3)&gt;0,HLOOKUP($BT796,Prisudvikling!$CC$7:$KP$63,T$3),"")</f>
        <v/>
      </c>
      <c r="U796" s="105" t="str">
        <f>IF(HLOOKUP($BT796,Prisudvikling!$CC$7:$KP$63,U$3)&gt;0,HLOOKUP($BT796,Prisudvikling!$CC$7:$KP$63,U$3),"")</f>
        <v/>
      </c>
      <c r="V796" s="105" t="str">
        <f>IF(HLOOKUP($BT796,Prisudvikling!$CC$7:$KP$63,V$3)&gt;0,HLOOKUP($BT796,Prisudvikling!$CC$7:$KP$63,V$3),"")</f>
        <v/>
      </c>
      <c r="W796" s="105" t="str">
        <f>IF(HLOOKUP($BT796,Prisudvikling!$CC$7:$KP$63,W$3)&gt;0,HLOOKUP($BT796,Prisudvikling!$CC$7:$KP$63,W$3),"")</f>
        <v/>
      </c>
      <c r="X796" s="32" t="str">
        <f>IF(HLOOKUP($BT796,Prisudvikling!$CC$7:$KP$63,X$3)&gt;0,HLOOKUP($BT796,Prisudvikling!$CC$7:$KP$63,X$3),"")</f>
        <v/>
      </c>
      <c r="Y796" s="32" t="str">
        <f>IF(HLOOKUP($BT796,Prisudvikling!$CC$7:$KP$63,Y$3)&gt;0,HLOOKUP($BT796,Prisudvikling!$CC$7:$KP$63,Y$3),"")</f>
        <v/>
      </c>
      <c r="Z796" s="32" t="str">
        <f>IF(HLOOKUP($BT796,Prisudvikling!$CC$7:$KP$63,Z$3)&gt;0,HLOOKUP($BT796,Prisudvikling!$CC$7:$KP$63,Z$3),"")</f>
        <v/>
      </c>
      <c r="AA796" s="32" t="str">
        <f>IF(HLOOKUP($BT796,Prisudvikling!$CC$7:$KP$63,AA$3)&gt;0,HLOOKUP($BT796,Prisudvikling!$CC$7:$KP$63,AA$3),"")</f>
        <v/>
      </c>
      <c r="AB796" s="32" t="str">
        <f>IF(HLOOKUP($BT796,Prisudvikling!$CC$7:$KP$63,AB$3)&gt;0,HLOOKUP($BT796,Prisudvikling!$CC$7:$KP$63,AB$3),"")</f>
        <v/>
      </c>
      <c r="AC796" s="32" t="str">
        <f>IF(HLOOKUP($BT796,Prisudvikling!$CC$7:$KP$63,AC$3)&gt;0,HLOOKUP($BT796,Prisudvikling!$CC$7:$KP$63,AC$3),"")</f>
        <v/>
      </c>
      <c r="AD796" s="32" t="str">
        <f>IF(HLOOKUP($BT796,Prisudvikling!$CC$7:$KP$63,AD$3)&gt;0,HLOOKUP($BT796,Prisudvikling!$CC$7:$KP$63,AD$3),"")</f>
        <v/>
      </c>
      <c r="AE796" s="32" t="str">
        <f>IF(HLOOKUP($BT796,Prisudvikling!$CC$7:$KP$63,AE$3)&gt;0,HLOOKUP($BT796,Prisudvikling!$CC$7:$KP$63,AE$3),"")</f>
        <v/>
      </c>
      <c r="AF796" s="32" t="str">
        <f>IF(HLOOKUP($BT796,Prisudvikling!$CC$7:$KP$63,AF$3)&gt;0,HLOOKUP($BT796,Prisudvikling!$CC$7:$KP$63,AF$3),"")</f>
        <v xml:space="preserve"> </v>
      </c>
      <c r="AG796" s="32" t="str">
        <f>IF(HLOOKUP($BT796,Prisudvikling!$CC$7:$KP$63,AG$3)&gt;0,HLOOKUP($BT796,Prisudvikling!$CC$7:$KP$63,AG$3),"")</f>
        <v xml:space="preserve"> </v>
      </c>
      <c r="AH796" s="32" t="str">
        <f>IF(HLOOKUP($BT796,Prisudvikling!$CC$7:$KP$63,AH$3)&gt;0,HLOOKUP($BT796,Prisudvikling!$CC$7:$KP$63,AH$3),"")</f>
        <v xml:space="preserve"> </v>
      </c>
      <c r="AI796" s="32" t="str">
        <f>IF(HLOOKUP($BT796,Prisudvikling!$CC$7:$KP$63,AI$3)&gt;0,HLOOKUP($BT796,Prisudvikling!$CC$7:$KP$63,AI$3),"")</f>
        <v xml:space="preserve"> </v>
      </c>
      <c r="AJ796" s="32" t="str">
        <f>IF(HLOOKUP($BT796,Prisudvikling!$CC$7:$KP$63,AJ$3)&gt;0,HLOOKUP($BT796,Prisudvikling!$CC$7:$KP$63,AJ$3),"")</f>
        <v xml:space="preserve"> </v>
      </c>
      <c r="AK796" s="32" t="str">
        <f>IF(HLOOKUP($BT796,Prisudvikling!$CC$7:$KP$63,AK$3)&gt;0,HLOOKUP($BT796,Prisudvikling!$CC$7:$KP$63,AK$3),"")</f>
        <v xml:space="preserve"> </v>
      </c>
      <c r="AL796" s="32" t="str">
        <f>IF(HLOOKUP($BT796,Prisudvikling!$CC$7:$KP$63,AL$3)&gt;0,HLOOKUP($BT796,Prisudvikling!$CC$7:$KP$63,AL$3),"")</f>
        <v/>
      </c>
      <c r="AM796" s="32" t="str">
        <f>IF(HLOOKUP($BT796,Prisudvikling!$CC$7:$KP$63,AM$3)&gt;0,HLOOKUP($BT796,Prisudvikling!$CC$7:$KP$63,AM$3),"")</f>
        <v/>
      </c>
      <c r="AN796" s="113" t="str">
        <f>IF(HLOOKUP($BT796,Prisudvikling!$CC$7:$KP$63,AN$3)&gt;0,HLOOKUP($BT796,Prisudvikling!$CC$7:$KP$63,AN$3),"")</f>
        <v/>
      </c>
      <c r="AO796" s="113" t="str">
        <f>IF(HLOOKUP($BT796,Prisudvikling!$CC$7:$KP$63,AO$3)&gt;0,HLOOKUP($BT796,Prisudvikling!$CC$7:$KP$63,AO$3),"")</f>
        <v xml:space="preserve"> </v>
      </c>
      <c r="AP796" s="113" t="str">
        <f>IF(HLOOKUP($BT796,Prisudvikling!$CC$7:$KP$63,AP$3)&gt;0,HLOOKUP($BT796,Prisudvikling!$CC$7:$KP$63,AP$3),"")</f>
        <v/>
      </c>
      <c r="AQ796" s="113" t="str">
        <f>IF(HLOOKUP($BT796,Prisudvikling!$CC$7:$KP$63,AQ$3)&gt;0,HLOOKUP($BT796,Prisudvikling!$CC$7:$KP$63,AQ$3),"")</f>
        <v/>
      </c>
      <c r="AR796" s="113" t="str">
        <f>IF(HLOOKUP($BT796,Prisudvikling!$CC$7:$KP$63,AR$3)&gt;0,HLOOKUP($BT796,Prisudvikling!$CC$7:$KP$63,AR$3),"")</f>
        <v xml:space="preserve"> </v>
      </c>
      <c r="AS796" s="113" t="str">
        <f>IF(HLOOKUP($BT796,Prisudvikling!$CC$7:$KP$63,AS$3)&gt;0,HLOOKUP($BT796,Prisudvikling!$CC$7:$KP$63,AS$3),"")</f>
        <v/>
      </c>
      <c r="AT796" s="113" t="str">
        <f>IF(HLOOKUP($BT796,Prisudvikling!$CC$7:$KP$63,AT$3)&gt;0,HLOOKUP($BT796,Prisudvikling!$CC$7:$KP$63,AT$3),"")</f>
        <v/>
      </c>
      <c r="AU796" s="113" t="str">
        <f>IF(HLOOKUP($BT796,Prisudvikling!$CC$7:$KP$63,AU$3)&gt;0,HLOOKUP($BT796,Prisudvikling!$CC$7:$KP$63,AU$3),"")</f>
        <v xml:space="preserve"> </v>
      </c>
      <c r="AV796" s="113" t="str">
        <f>IF(HLOOKUP($BT796,Prisudvikling!$CC$7:$KP$63,AV$3)&gt;0,HLOOKUP($BT796,Prisudvikling!$CC$7:$KP$63,AV$3),"")</f>
        <v/>
      </c>
      <c r="AW796" s="113" t="str">
        <f>IF(HLOOKUP($BT796,Prisudvikling!$CC$7:$KP$63,AW$3)&gt;0,HLOOKUP($BT796,Prisudvikling!$CC$7:$KP$63,AW$3),"")</f>
        <v/>
      </c>
      <c r="AX796" s="113" t="str">
        <f>IF(HLOOKUP($BT796,Prisudvikling!$CC$7:$KP$63,AX$3)&gt;0,HLOOKUP($BT796,Prisudvikling!$CC$7:$KP$63,AX$3),"")</f>
        <v xml:space="preserve"> </v>
      </c>
      <c r="BT796">
        <f t="shared" si="37"/>
        <v>473</v>
      </c>
    </row>
    <row r="797" spans="1:72" x14ac:dyDescent="0.2">
      <c r="A797" s="82">
        <f>IF(HLOOKUP($BT797,Prisudvikling!$CC$7:$KP$63,D$3)&gt;0,YEAR(C797),0)</f>
        <v>0</v>
      </c>
      <c r="B797" s="82">
        <f>IF(HLOOKUP($BT797,Prisudvikling!$CC$7:$KP$63,D$3)&gt;0,MONTH(C797),0)</f>
        <v>0</v>
      </c>
      <c r="C797" s="65" t="str">
        <f>IF(HLOOKUP($BT797,Prisudvikling!$CC$7:$KP$63,D$3)&gt;0,HLOOKUP($BT797,Prisudvikling!$CC$7:$KP$63,C$3),"")</f>
        <v/>
      </c>
      <c r="D797" s="105" t="str">
        <f>IF(HLOOKUP($BT797,Prisudvikling!$CC$7:$KP$63,D$3)&gt;0,HLOOKUP($BT797,Prisudvikling!$CC$7:$KP$63,D$3),"")</f>
        <v/>
      </c>
      <c r="E797" s="105" t="str">
        <f>IF(HLOOKUP($BT797,Prisudvikling!$CC$7:$KP$63,E$3)&gt;0,HLOOKUP($BT797,Prisudvikling!$CC$7:$KP$63,E$3),"")</f>
        <v/>
      </c>
      <c r="F797" s="105" t="str">
        <f>IF(HLOOKUP($BT797,Prisudvikling!$CC$7:$KP$63,F$3)&gt;0,HLOOKUP($BT797,Prisudvikling!$CC$7:$KP$63,F$3),"")</f>
        <v/>
      </c>
      <c r="G797" s="105" t="str">
        <f>IF(HLOOKUP($BT797,Prisudvikling!$CC$7:$KP$63,G$3)&gt;0,HLOOKUP($BT797,Prisudvikling!$CC$7:$KP$63,G$3),"")</f>
        <v/>
      </c>
      <c r="H797" s="105" t="str">
        <f>IF(HLOOKUP($BT797,Prisudvikling!$CC$7:$KP$63,H$3)&gt;0,HLOOKUP($BT797,Prisudvikling!$CC$7:$KP$63,H$3),"")</f>
        <v/>
      </c>
      <c r="I797" s="105" t="str">
        <f>IF(HLOOKUP($BT797,Prisudvikling!$CC$7:$KP$63,I$3)&gt;0,HLOOKUP($BT797,Prisudvikling!$CC$7:$KP$63,I$3),"")</f>
        <v/>
      </c>
      <c r="J797" s="105" t="str">
        <f>IF(HLOOKUP($BT797,Prisudvikling!$CC$7:$KP$63,J$3)&gt;0,HLOOKUP($BT797,Prisudvikling!$CC$7:$KP$63,J$3),"")</f>
        <v/>
      </c>
      <c r="K797" s="105" t="str">
        <f>IF(HLOOKUP($BT797,Prisudvikling!$CC$7:$KP$63,K$3)&gt;0,HLOOKUP($BT797,Prisudvikling!$CC$7:$KP$63,K$3),"")</f>
        <v/>
      </c>
      <c r="L797" s="105" t="str">
        <f>IF(HLOOKUP($BT797,Prisudvikling!$CC$7:$KP$63,L$3)&gt;0,HLOOKUP($BT797,Prisudvikling!$CC$7:$KP$63,L$3),"")</f>
        <v/>
      </c>
      <c r="M797" s="105" t="str">
        <f>IF(HLOOKUP($BT797,Prisudvikling!$CC$7:$KP$63,M$3)&gt;0,HLOOKUP($BT797,Prisudvikling!$CC$7:$KP$63,M$3),"")</f>
        <v/>
      </c>
      <c r="N797" s="105" t="str">
        <f>IF(HLOOKUP($BT797,Prisudvikling!$CC$7:$KP$63,N$3)&gt;0,HLOOKUP($BT797,Prisudvikling!$CC$7:$KP$63,N$3),"")</f>
        <v/>
      </c>
      <c r="O797" s="105" t="str">
        <f>IF(HLOOKUP($BT797,Prisudvikling!$CC$7:$KP$63,O$3)&gt;0,HLOOKUP($BT797,Prisudvikling!$CC$7:$KP$63,O$3),"")</f>
        <v/>
      </c>
      <c r="P797" s="105" t="str">
        <f>IF(HLOOKUP($BT797,Prisudvikling!$CC$7:$KP$63,P$3)&gt;0,HLOOKUP($BT797,Prisudvikling!$CC$7:$KP$63,P$3),"")</f>
        <v/>
      </c>
      <c r="Q797" s="105" t="str">
        <f>IF(HLOOKUP($BT797,Prisudvikling!$CC$7:$KP$63,Q$3)&gt;0,HLOOKUP($BT797,Prisudvikling!$CC$7:$KP$63,Q$3),"")</f>
        <v/>
      </c>
      <c r="R797" s="105" t="str">
        <f>IF(HLOOKUP($BT797,Prisudvikling!$CC$7:$KP$63,R$3)&gt;0,HLOOKUP($BT797,Prisudvikling!$CC$7:$KP$63,R$3),"")</f>
        <v/>
      </c>
      <c r="S797" s="105" t="str">
        <f>IF(HLOOKUP($BT797,Prisudvikling!$CC$7:$KP$63,S$3)&gt;0,HLOOKUP($BT797,Prisudvikling!$CC$7:$KP$63,S$3),"")</f>
        <v/>
      </c>
      <c r="T797" s="105" t="str">
        <f>IF(HLOOKUP($BT797,Prisudvikling!$CC$7:$KP$63,T$3)&gt;0,HLOOKUP($BT797,Prisudvikling!$CC$7:$KP$63,T$3),"")</f>
        <v/>
      </c>
      <c r="U797" s="105" t="str">
        <f>IF(HLOOKUP($BT797,Prisudvikling!$CC$7:$KP$63,U$3)&gt;0,HLOOKUP($BT797,Prisudvikling!$CC$7:$KP$63,U$3),"")</f>
        <v/>
      </c>
      <c r="V797" s="105" t="str">
        <f>IF(HLOOKUP($BT797,Prisudvikling!$CC$7:$KP$63,V$3)&gt;0,HLOOKUP($BT797,Prisudvikling!$CC$7:$KP$63,V$3),"")</f>
        <v/>
      </c>
      <c r="W797" s="105" t="str">
        <f>IF(HLOOKUP($BT797,Prisudvikling!$CC$7:$KP$63,W$3)&gt;0,HLOOKUP($BT797,Prisudvikling!$CC$7:$KP$63,W$3),"")</f>
        <v/>
      </c>
      <c r="X797" s="32" t="str">
        <f>IF(HLOOKUP($BT797,Prisudvikling!$CC$7:$KP$63,X$3)&gt;0,HLOOKUP($BT797,Prisudvikling!$CC$7:$KP$63,X$3),"")</f>
        <v/>
      </c>
      <c r="Y797" s="32" t="str">
        <f>IF(HLOOKUP($BT797,Prisudvikling!$CC$7:$KP$63,Y$3)&gt;0,HLOOKUP($BT797,Prisudvikling!$CC$7:$KP$63,Y$3),"")</f>
        <v/>
      </c>
      <c r="Z797" s="32" t="str">
        <f>IF(HLOOKUP($BT797,Prisudvikling!$CC$7:$KP$63,Z$3)&gt;0,HLOOKUP($BT797,Prisudvikling!$CC$7:$KP$63,Z$3),"")</f>
        <v/>
      </c>
      <c r="AA797" s="32" t="str">
        <f>IF(HLOOKUP($BT797,Prisudvikling!$CC$7:$KP$63,AA$3)&gt;0,HLOOKUP($BT797,Prisudvikling!$CC$7:$KP$63,AA$3),"")</f>
        <v/>
      </c>
      <c r="AB797" s="32" t="str">
        <f>IF(HLOOKUP($BT797,Prisudvikling!$CC$7:$KP$63,AB$3)&gt;0,HLOOKUP($BT797,Prisudvikling!$CC$7:$KP$63,AB$3),"")</f>
        <v/>
      </c>
      <c r="AC797" s="32" t="str">
        <f>IF(HLOOKUP($BT797,Prisudvikling!$CC$7:$KP$63,AC$3)&gt;0,HLOOKUP($BT797,Prisudvikling!$CC$7:$KP$63,AC$3),"")</f>
        <v/>
      </c>
      <c r="AD797" s="32" t="str">
        <f>IF(HLOOKUP($BT797,Prisudvikling!$CC$7:$KP$63,AD$3)&gt;0,HLOOKUP($BT797,Prisudvikling!$CC$7:$KP$63,AD$3),"")</f>
        <v/>
      </c>
      <c r="AE797" s="32" t="str">
        <f>IF(HLOOKUP($BT797,Prisudvikling!$CC$7:$KP$63,AE$3)&gt;0,HLOOKUP($BT797,Prisudvikling!$CC$7:$KP$63,AE$3),"")</f>
        <v/>
      </c>
      <c r="AF797" s="32" t="str">
        <f>IF(HLOOKUP($BT797,Prisudvikling!$CC$7:$KP$63,AF$3)&gt;0,HLOOKUP($BT797,Prisudvikling!$CC$7:$KP$63,AF$3),"")</f>
        <v xml:space="preserve"> </v>
      </c>
      <c r="AG797" s="32" t="str">
        <f>IF(HLOOKUP($BT797,Prisudvikling!$CC$7:$KP$63,AG$3)&gt;0,HLOOKUP($BT797,Prisudvikling!$CC$7:$KP$63,AG$3),"")</f>
        <v xml:space="preserve"> </v>
      </c>
      <c r="AH797" s="32" t="str">
        <f>IF(HLOOKUP($BT797,Prisudvikling!$CC$7:$KP$63,AH$3)&gt;0,HLOOKUP($BT797,Prisudvikling!$CC$7:$KP$63,AH$3),"")</f>
        <v xml:space="preserve"> </v>
      </c>
      <c r="AI797" s="32" t="str">
        <f>IF(HLOOKUP($BT797,Prisudvikling!$CC$7:$KP$63,AI$3)&gt;0,HLOOKUP($BT797,Prisudvikling!$CC$7:$KP$63,AI$3),"")</f>
        <v xml:space="preserve"> </v>
      </c>
      <c r="AJ797" s="32" t="str">
        <f>IF(HLOOKUP($BT797,Prisudvikling!$CC$7:$KP$63,AJ$3)&gt;0,HLOOKUP($BT797,Prisudvikling!$CC$7:$KP$63,AJ$3),"")</f>
        <v xml:space="preserve"> </v>
      </c>
      <c r="AK797" s="32" t="str">
        <f>IF(HLOOKUP($BT797,Prisudvikling!$CC$7:$KP$63,AK$3)&gt;0,HLOOKUP($BT797,Prisudvikling!$CC$7:$KP$63,AK$3),"")</f>
        <v xml:space="preserve"> </v>
      </c>
      <c r="AL797" s="32" t="str">
        <f>IF(HLOOKUP($BT797,Prisudvikling!$CC$7:$KP$63,AL$3)&gt;0,HLOOKUP($BT797,Prisudvikling!$CC$7:$KP$63,AL$3),"")</f>
        <v/>
      </c>
      <c r="AM797" s="32" t="str">
        <f>IF(HLOOKUP($BT797,Prisudvikling!$CC$7:$KP$63,AM$3)&gt;0,HLOOKUP($BT797,Prisudvikling!$CC$7:$KP$63,AM$3),"")</f>
        <v/>
      </c>
      <c r="AN797" s="113" t="str">
        <f>IF(HLOOKUP($BT797,Prisudvikling!$CC$7:$KP$63,AN$3)&gt;0,HLOOKUP($BT797,Prisudvikling!$CC$7:$KP$63,AN$3),"")</f>
        <v/>
      </c>
      <c r="AO797" s="113" t="str">
        <f>IF(HLOOKUP($BT797,Prisudvikling!$CC$7:$KP$63,AO$3)&gt;0,HLOOKUP($BT797,Prisudvikling!$CC$7:$KP$63,AO$3),"")</f>
        <v xml:space="preserve"> </v>
      </c>
      <c r="AP797" s="113" t="str">
        <f>IF(HLOOKUP($BT797,Prisudvikling!$CC$7:$KP$63,AP$3)&gt;0,HLOOKUP($BT797,Prisudvikling!$CC$7:$KP$63,AP$3),"")</f>
        <v/>
      </c>
      <c r="AQ797" s="113" t="str">
        <f>IF(HLOOKUP($BT797,Prisudvikling!$CC$7:$KP$63,AQ$3)&gt;0,HLOOKUP($BT797,Prisudvikling!$CC$7:$KP$63,AQ$3),"")</f>
        <v/>
      </c>
      <c r="AR797" s="113" t="str">
        <f>IF(HLOOKUP($BT797,Prisudvikling!$CC$7:$KP$63,AR$3)&gt;0,HLOOKUP($BT797,Prisudvikling!$CC$7:$KP$63,AR$3),"")</f>
        <v xml:space="preserve"> </v>
      </c>
      <c r="AS797" s="113" t="str">
        <f>IF(HLOOKUP($BT797,Prisudvikling!$CC$7:$KP$63,AS$3)&gt;0,HLOOKUP($BT797,Prisudvikling!$CC$7:$KP$63,AS$3),"")</f>
        <v/>
      </c>
      <c r="AT797" s="113" t="str">
        <f>IF(HLOOKUP($BT797,Prisudvikling!$CC$7:$KP$63,AT$3)&gt;0,HLOOKUP($BT797,Prisudvikling!$CC$7:$KP$63,AT$3),"")</f>
        <v/>
      </c>
      <c r="AU797" s="113" t="str">
        <f>IF(HLOOKUP($BT797,Prisudvikling!$CC$7:$KP$63,AU$3)&gt;0,HLOOKUP($BT797,Prisudvikling!$CC$7:$KP$63,AU$3),"")</f>
        <v xml:space="preserve"> </v>
      </c>
      <c r="AV797" s="113" t="str">
        <f>IF(HLOOKUP($BT797,Prisudvikling!$CC$7:$KP$63,AV$3)&gt;0,HLOOKUP($BT797,Prisudvikling!$CC$7:$KP$63,AV$3),"")</f>
        <v/>
      </c>
      <c r="AW797" s="113" t="str">
        <f>IF(HLOOKUP($BT797,Prisudvikling!$CC$7:$KP$63,AW$3)&gt;0,HLOOKUP($BT797,Prisudvikling!$CC$7:$KP$63,AW$3),"")</f>
        <v/>
      </c>
      <c r="AX797" s="113" t="str">
        <f>IF(HLOOKUP($BT797,Prisudvikling!$CC$7:$KP$63,AX$3)&gt;0,HLOOKUP($BT797,Prisudvikling!$CC$7:$KP$63,AX$3),"")</f>
        <v xml:space="preserve"> </v>
      </c>
      <c r="BT797">
        <f t="shared" si="37"/>
        <v>474</v>
      </c>
    </row>
    <row r="798" spans="1:72" x14ac:dyDescent="0.2">
      <c r="A798" s="82">
        <f>IF(HLOOKUP($BT798,Prisudvikling!$CC$7:$KP$63,D$3)&gt;0,YEAR(C798),0)</f>
        <v>0</v>
      </c>
      <c r="B798" s="82">
        <f>IF(HLOOKUP($BT798,Prisudvikling!$CC$7:$KP$63,D$3)&gt;0,MONTH(C798),0)</f>
        <v>0</v>
      </c>
      <c r="C798" s="65" t="str">
        <f>IF(HLOOKUP($BT798,Prisudvikling!$CC$7:$KP$63,D$3)&gt;0,HLOOKUP($BT798,Prisudvikling!$CC$7:$KP$63,C$3),"")</f>
        <v/>
      </c>
      <c r="D798" s="105" t="str">
        <f>IF(HLOOKUP($BT798,Prisudvikling!$CC$7:$KP$63,D$3)&gt;0,HLOOKUP($BT798,Prisudvikling!$CC$7:$KP$63,D$3),"")</f>
        <v/>
      </c>
      <c r="E798" s="105" t="str">
        <f>IF(HLOOKUP($BT798,Prisudvikling!$CC$7:$KP$63,E$3)&gt;0,HLOOKUP($BT798,Prisudvikling!$CC$7:$KP$63,E$3),"")</f>
        <v/>
      </c>
      <c r="F798" s="105" t="str">
        <f>IF(HLOOKUP($BT798,Prisudvikling!$CC$7:$KP$63,F$3)&gt;0,HLOOKUP($BT798,Prisudvikling!$CC$7:$KP$63,F$3),"")</f>
        <v/>
      </c>
      <c r="G798" s="105" t="str">
        <f>IF(HLOOKUP($BT798,Prisudvikling!$CC$7:$KP$63,G$3)&gt;0,HLOOKUP($BT798,Prisudvikling!$CC$7:$KP$63,G$3),"")</f>
        <v/>
      </c>
      <c r="H798" s="105" t="str">
        <f>IF(HLOOKUP($BT798,Prisudvikling!$CC$7:$KP$63,H$3)&gt;0,HLOOKUP($BT798,Prisudvikling!$CC$7:$KP$63,H$3),"")</f>
        <v/>
      </c>
      <c r="I798" s="105" t="str">
        <f>IF(HLOOKUP($BT798,Prisudvikling!$CC$7:$KP$63,I$3)&gt;0,HLOOKUP($BT798,Prisudvikling!$CC$7:$KP$63,I$3),"")</f>
        <v/>
      </c>
      <c r="J798" s="105" t="str">
        <f>IF(HLOOKUP($BT798,Prisudvikling!$CC$7:$KP$63,J$3)&gt;0,HLOOKUP($BT798,Prisudvikling!$CC$7:$KP$63,J$3),"")</f>
        <v/>
      </c>
      <c r="K798" s="105" t="str">
        <f>IF(HLOOKUP($BT798,Prisudvikling!$CC$7:$KP$63,K$3)&gt;0,HLOOKUP($BT798,Prisudvikling!$CC$7:$KP$63,K$3),"")</f>
        <v/>
      </c>
      <c r="L798" s="105" t="str">
        <f>IF(HLOOKUP($BT798,Prisudvikling!$CC$7:$KP$63,L$3)&gt;0,HLOOKUP($BT798,Prisudvikling!$CC$7:$KP$63,L$3),"")</f>
        <v/>
      </c>
      <c r="M798" s="105" t="str">
        <f>IF(HLOOKUP($BT798,Prisudvikling!$CC$7:$KP$63,M$3)&gt;0,HLOOKUP($BT798,Prisudvikling!$CC$7:$KP$63,M$3),"")</f>
        <v/>
      </c>
      <c r="N798" s="105" t="str">
        <f>IF(HLOOKUP($BT798,Prisudvikling!$CC$7:$KP$63,N$3)&gt;0,HLOOKUP($BT798,Prisudvikling!$CC$7:$KP$63,N$3),"")</f>
        <v/>
      </c>
      <c r="O798" s="105" t="str">
        <f>IF(HLOOKUP($BT798,Prisudvikling!$CC$7:$KP$63,O$3)&gt;0,HLOOKUP($BT798,Prisudvikling!$CC$7:$KP$63,O$3),"")</f>
        <v/>
      </c>
      <c r="P798" s="105" t="str">
        <f>IF(HLOOKUP($BT798,Prisudvikling!$CC$7:$KP$63,P$3)&gt;0,HLOOKUP($BT798,Prisudvikling!$CC$7:$KP$63,P$3),"")</f>
        <v/>
      </c>
      <c r="Q798" s="105" t="str">
        <f>IF(HLOOKUP($BT798,Prisudvikling!$CC$7:$KP$63,Q$3)&gt;0,HLOOKUP($BT798,Prisudvikling!$CC$7:$KP$63,Q$3),"")</f>
        <v/>
      </c>
      <c r="R798" s="105" t="str">
        <f>IF(HLOOKUP($BT798,Prisudvikling!$CC$7:$KP$63,R$3)&gt;0,HLOOKUP($BT798,Prisudvikling!$CC$7:$KP$63,R$3),"")</f>
        <v/>
      </c>
      <c r="S798" s="105" t="str">
        <f>IF(HLOOKUP($BT798,Prisudvikling!$CC$7:$KP$63,S$3)&gt;0,HLOOKUP($BT798,Prisudvikling!$CC$7:$KP$63,S$3),"")</f>
        <v/>
      </c>
      <c r="T798" s="105" t="str">
        <f>IF(HLOOKUP($BT798,Prisudvikling!$CC$7:$KP$63,T$3)&gt;0,HLOOKUP($BT798,Prisudvikling!$CC$7:$KP$63,T$3),"")</f>
        <v/>
      </c>
      <c r="U798" s="105" t="str">
        <f>IF(HLOOKUP($BT798,Prisudvikling!$CC$7:$KP$63,U$3)&gt;0,HLOOKUP($BT798,Prisudvikling!$CC$7:$KP$63,U$3),"")</f>
        <v/>
      </c>
      <c r="V798" s="105" t="str">
        <f>IF(HLOOKUP($BT798,Prisudvikling!$CC$7:$KP$63,V$3)&gt;0,HLOOKUP($BT798,Prisudvikling!$CC$7:$KP$63,V$3),"")</f>
        <v/>
      </c>
      <c r="W798" s="105" t="str">
        <f>IF(HLOOKUP($BT798,Prisudvikling!$CC$7:$KP$63,W$3)&gt;0,HLOOKUP($BT798,Prisudvikling!$CC$7:$KP$63,W$3),"")</f>
        <v/>
      </c>
      <c r="X798" s="32" t="str">
        <f>IF(HLOOKUP($BT798,Prisudvikling!$CC$7:$KP$63,X$3)&gt;0,HLOOKUP($BT798,Prisudvikling!$CC$7:$KP$63,X$3),"")</f>
        <v/>
      </c>
      <c r="Y798" s="32" t="str">
        <f>IF(HLOOKUP($BT798,Prisudvikling!$CC$7:$KP$63,Y$3)&gt;0,HLOOKUP($BT798,Prisudvikling!$CC$7:$KP$63,Y$3),"")</f>
        <v/>
      </c>
      <c r="Z798" s="32" t="str">
        <f>IF(HLOOKUP($BT798,Prisudvikling!$CC$7:$KP$63,Z$3)&gt;0,HLOOKUP($BT798,Prisudvikling!$CC$7:$KP$63,Z$3),"")</f>
        <v/>
      </c>
      <c r="AA798" s="32" t="str">
        <f>IF(HLOOKUP($BT798,Prisudvikling!$CC$7:$KP$63,AA$3)&gt;0,HLOOKUP($BT798,Prisudvikling!$CC$7:$KP$63,AA$3),"")</f>
        <v/>
      </c>
      <c r="AB798" s="32" t="str">
        <f>IF(HLOOKUP($BT798,Prisudvikling!$CC$7:$KP$63,AB$3)&gt;0,HLOOKUP($BT798,Prisudvikling!$CC$7:$KP$63,AB$3),"")</f>
        <v/>
      </c>
      <c r="AC798" s="32" t="str">
        <f>IF(HLOOKUP($BT798,Prisudvikling!$CC$7:$KP$63,AC$3)&gt;0,HLOOKUP($BT798,Prisudvikling!$CC$7:$KP$63,AC$3),"")</f>
        <v/>
      </c>
      <c r="AD798" s="32" t="str">
        <f>IF(HLOOKUP($BT798,Prisudvikling!$CC$7:$KP$63,AD$3)&gt;0,HLOOKUP($BT798,Prisudvikling!$CC$7:$KP$63,AD$3),"")</f>
        <v/>
      </c>
      <c r="AE798" s="32" t="str">
        <f>IF(HLOOKUP($BT798,Prisudvikling!$CC$7:$KP$63,AE$3)&gt;0,HLOOKUP($BT798,Prisudvikling!$CC$7:$KP$63,AE$3),"")</f>
        <v/>
      </c>
      <c r="AF798" s="32" t="str">
        <f>IF(HLOOKUP($BT798,Prisudvikling!$CC$7:$KP$63,AF$3)&gt;0,HLOOKUP($BT798,Prisudvikling!$CC$7:$KP$63,AF$3),"")</f>
        <v xml:space="preserve"> </v>
      </c>
      <c r="AG798" s="32" t="str">
        <f>IF(HLOOKUP($BT798,Prisudvikling!$CC$7:$KP$63,AG$3)&gt;0,HLOOKUP($BT798,Prisudvikling!$CC$7:$KP$63,AG$3),"")</f>
        <v xml:space="preserve"> </v>
      </c>
      <c r="AH798" s="32" t="str">
        <f>IF(HLOOKUP($BT798,Prisudvikling!$CC$7:$KP$63,AH$3)&gt;0,HLOOKUP($BT798,Prisudvikling!$CC$7:$KP$63,AH$3),"")</f>
        <v xml:space="preserve"> </v>
      </c>
      <c r="AI798" s="32" t="str">
        <f>IF(HLOOKUP($BT798,Prisudvikling!$CC$7:$KP$63,AI$3)&gt;0,HLOOKUP($BT798,Prisudvikling!$CC$7:$KP$63,AI$3),"")</f>
        <v xml:space="preserve"> </v>
      </c>
      <c r="AJ798" s="32" t="str">
        <f>IF(HLOOKUP($BT798,Prisudvikling!$CC$7:$KP$63,AJ$3)&gt;0,HLOOKUP($BT798,Prisudvikling!$CC$7:$KP$63,AJ$3),"")</f>
        <v xml:space="preserve"> </v>
      </c>
      <c r="AK798" s="32" t="str">
        <f>IF(HLOOKUP($BT798,Prisudvikling!$CC$7:$KP$63,AK$3)&gt;0,HLOOKUP($BT798,Prisudvikling!$CC$7:$KP$63,AK$3),"")</f>
        <v xml:space="preserve"> </v>
      </c>
      <c r="AL798" s="32" t="str">
        <f>IF(HLOOKUP($BT798,Prisudvikling!$CC$7:$KP$63,AL$3)&gt;0,HLOOKUP($BT798,Prisudvikling!$CC$7:$KP$63,AL$3),"")</f>
        <v/>
      </c>
      <c r="AM798" s="32" t="str">
        <f>IF(HLOOKUP($BT798,Prisudvikling!$CC$7:$KP$63,AM$3)&gt;0,HLOOKUP($BT798,Prisudvikling!$CC$7:$KP$63,AM$3),"")</f>
        <v/>
      </c>
      <c r="AN798" s="113" t="str">
        <f>IF(HLOOKUP($BT798,Prisudvikling!$CC$7:$KP$63,AN$3)&gt;0,HLOOKUP($BT798,Prisudvikling!$CC$7:$KP$63,AN$3),"")</f>
        <v/>
      </c>
      <c r="AO798" s="113" t="str">
        <f>IF(HLOOKUP($BT798,Prisudvikling!$CC$7:$KP$63,AO$3)&gt;0,HLOOKUP($BT798,Prisudvikling!$CC$7:$KP$63,AO$3),"")</f>
        <v xml:space="preserve"> </v>
      </c>
      <c r="AP798" s="113" t="str">
        <f>IF(HLOOKUP($BT798,Prisudvikling!$CC$7:$KP$63,AP$3)&gt;0,HLOOKUP($BT798,Prisudvikling!$CC$7:$KP$63,AP$3),"")</f>
        <v/>
      </c>
      <c r="AQ798" s="113" t="str">
        <f>IF(HLOOKUP($BT798,Prisudvikling!$CC$7:$KP$63,AQ$3)&gt;0,HLOOKUP($BT798,Prisudvikling!$CC$7:$KP$63,AQ$3),"")</f>
        <v/>
      </c>
      <c r="AR798" s="113" t="str">
        <f>IF(HLOOKUP($BT798,Prisudvikling!$CC$7:$KP$63,AR$3)&gt;0,HLOOKUP($BT798,Prisudvikling!$CC$7:$KP$63,AR$3),"")</f>
        <v xml:space="preserve"> </v>
      </c>
      <c r="AS798" s="113" t="str">
        <f>IF(HLOOKUP($BT798,Prisudvikling!$CC$7:$KP$63,AS$3)&gt;0,HLOOKUP($BT798,Prisudvikling!$CC$7:$KP$63,AS$3),"")</f>
        <v/>
      </c>
      <c r="AT798" s="113" t="str">
        <f>IF(HLOOKUP($BT798,Prisudvikling!$CC$7:$KP$63,AT$3)&gt;0,HLOOKUP($BT798,Prisudvikling!$CC$7:$KP$63,AT$3),"")</f>
        <v/>
      </c>
      <c r="AU798" s="113" t="str">
        <f>IF(HLOOKUP($BT798,Prisudvikling!$CC$7:$KP$63,AU$3)&gt;0,HLOOKUP($BT798,Prisudvikling!$CC$7:$KP$63,AU$3),"")</f>
        <v xml:space="preserve"> </v>
      </c>
      <c r="AV798" s="113" t="str">
        <f>IF(HLOOKUP($BT798,Prisudvikling!$CC$7:$KP$63,AV$3)&gt;0,HLOOKUP($BT798,Prisudvikling!$CC$7:$KP$63,AV$3),"")</f>
        <v/>
      </c>
      <c r="AW798" s="113" t="str">
        <f>IF(HLOOKUP($BT798,Prisudvikling!$CC$7:$KP$63,AW$3)&gt;0,HLOOKUP($BT798,Prisudvikling!$CC$7:$KP$63,AW$3),"")</f>
        <v/>
      </c>
      <c r="AX798" s="113" t="str">
        <f>IF(HLOOKUP($BT798,Prisudvikling!$CC$7:$KP$63,AX$3)&gt;0,HLOOKUP($BT798,Prisudvikling!$CC$7:$KP$63,AX$3),"")</f>
        <v xml:space="preserve"> </v>
      </c>
      <c r="BT798">
        <f t="shared" si="37"/>
        <v>475</v>
      </c>
    </row>
    <row r="799" spans="1:72" x14ac:dyDescent="0.2">
      <c r="A799" s="82">
        <f>IF(HLOOKUP($BT799,Prisudvikling!$CC$7:$KP$63,D$3)&gt;0,YEAR(C799),0)</f>
        <v>0</v>
      </c>
      <c r="B799" s="82">
        <f>IF(HLOOKUP($BT799,Prisudvikling!$CC$7:$KP$63,D$3)&gt;0,MONTH(C799),0)</f>
        <v>0</v>
      </c>
      <c r="C799" s="65" t="str">
        <f>IF(HLOOKUP($BT799,Prisudvikling!$CC$7:$KP$63,D$3)&gt;0,HLOOKUP($BT799,Prisudvikling!$CC$7:$KP$63,C$3),"")</f>
        <v/>
      </c>
      <c r="D799" s="105" t="str">
        <f>IF(HLOOKUP($BT799,Prisudvikling!$CC$7:$KP$63,D$3)&gt;0,HLOOKUP($BT799,Prisudvikling!$CC$7:$KP$63,D$3),"")</f>
        <v/>
      </c>
      <c r="E799" s="105" t="str">
        <f>IF(HLOOKUP($BT799,Prisudvikling!$CC$7:$KP$63,E$3)&gt;0,HLOOKUP($BT799,Prisudvikling!$CC$7:$KP$63,E$3),"")</f>
        <v/>
      </c>
      <c r="F799" s="105" t="str">
        <f>IF(HLOOKUP($BT799,Prisudvikling!$CC$7:$KP$63,F$3)&gt;0,HLOOKUP($BT799,Prisudvikling!$CC$7:$KP$63,F$3),"")</f>
        <v/>
      </c>
      <c r="G799" s="105" t="str">
        <f>IF(HLOOKUP($BT799,Prisudvikling!$CC$7:$KP$63,G$3)&gt;0,HLOOKUP($BT799,Prisudvikling!$CC$7:$KP$63,G$3),"")</f>
        <v/>
      </c>
      <c r="H799" s="105" t="str">
        <f>IF(HLOOKUP($BT799,Prisudvikling!$CC$7:$KP$63,H$3)&gt;0,HLOOKUP($BT799,Prisudvikling!$CC$7:$KP$63,H$3),"")</f>
        <v/>
      </c>
      <c r="I799" s="105" t="str">
        <f>IF(HLOOKUP($BT799,Prisudvikling!$CC$7:$KP$63,I$3)&gt;0,HLOOKUP($BT799,Prisudvikling!$CC$7:$KP$63,I$3),"")</f>
        <v/>
      </c>
      <c r="J799" s="105" t="str">
        <f>IF(HLOOKUP($BT799,Prisudvikling!$CC$7:$KP$63,J$3)&gt;0,HLOOKUP($BT799,Prisudvikling!$CC$7:$KP$63,J$3),"")</f>
        <v/>
      </c>
      <c r="K799" s="105" t="str">
        <f>IF(HLOOKUP($BT799,Prisudvikling!$CC$7:$KP$63,K$3)&gt;0,HLOOKUP($BT799,Prisudvikling!$CC$7:$KP$63,K$3),"")</f>
        <v/>
      </c>
      <c r="L799" s="105" t="str">
        <f>IF(HLOOKUP($BT799,Prisudvikling!$CC$7:$KP$63,L$3)&gt;0,HLOOKUP($BT799,Prisudvikling!$CC$7:$KP$63,L$3),"")</f>
        <v/>
      </c>
      <c r="M799" s="105" t="str">
        <f>IF(HLOOKUP($BT799,Prisudvikling!$CC$7:$KP$63,M$3)&gt;0,HLOOKUP($BT799,Prisudvikling!$CC$7:$KP$63,M$3),"")</f>
        <v/>
      </c>
      <c r="N799" s="105" t="str">
        <f>IF(HLOOKUP($BT799,Prisudvikling!$CC$7:$KP$63,N$3)&gt;0,HLOOKUP($BT799,Prisudvikling!$CC$7:$KP$63,N$3),"")</f>
        <v/>
      </c>
      <c r="O799" s="105" t="str">
        <f>IF(HLOOKUP($BT799,Prisudvikling!$CC$7:$KP$63,O$3)&gt;0,HLOOKUP($BT799,Prisudvikling!$CC$7:$KP$63,O$3),"")</f>
        <v/>
      </c>
      <c r="P799" s="105" t="str">
        <f>IF(HLOOKUP($BT799,Prisudvikling!$CC$7:$KP$63,P$3)&gt;0,HLOOKUP($BT799,Prisudvikling!$CC$7:$KP$63,P$3),"")</f>
        <v/>
      </c>
      <c r="Q799" s="105" t="str">
        <f>IF(HLOOKUP($BT799,Prisudvikling!$CC$7:$KP$63,Q$3)&gt;0,HLOOKUP($BT799,Prisudvikling!$CC$7:$KP$63,Q$3),"")</f>
        <v/>
      </c>
      <c r="R799" s="105" t="str">
        <f>IF(HLOOKUP($BT799,Prisudvikling!$CC$7:$KP$63,R$3)&gt;0,HLOOKUP($BT799,Prisudvikling!$CC$7:$KP$63,R$3),"")</f>
        <v/>
      </c>
      <c r="S799" s="105" t="str">
        <f>IF(HLOOKUP($BT799,Prisudvikling!$CC$7:$KP$63,S$3)&gt;0,HLOOKUP($BT799,Prisudvikling!$CC$7:$KP$63,S$3),"")</f>
        <v/>
      </c>
      <c r="T799" s="105" t="str">
        <f>IF(HLOOKUP($BT799,Prisudvikling!$CC$7:$KP$63,T$3)&gt;0,HLOOKUP($BT799,Prisudvikling!$CC$7:$KP$63,T$3),"")</f>
        <v/>
      </c>
      <c r="U799" s="105" t="str">
        <f>IF(HLOOKUP($BT799,Prisudvikling!$CC$7:$KP$63,U$3)&gt;0,HLOOKUP($BT799,Prisudvikling!$CC$7:$KP$63,U$3),"")</f>
        <v/>
      </c>
      <c r="V799" s="105" t="str">
        <f>IF(HLOOKUP($BT799,Prisudvikling!$CC$7:$KP$63,V$3)&gt;0,HLOOKUP($BT799,Prisudvikling!$CC$7:$KP$63,V$3),"")</f>
        <v/>
      </c>
      <c r="W799" s="105" t="str">
        <f>IF(HLOOKUP($BT799,Prisudvikling!$CC$7:$KP$63,W$3)&gt;0,HLOOKUP($BT799,Prisudvikling!$CC$7:$KP$63,W$3),"")</f>
        <v/>
      </c>
      <c r="X799" s="32" t="str">
        <f>IF(HLOOKUP($BT799,Prisudvikling!$CC$7:$KP$63,X$3)&gt;0,HLOOKUP($BT799,Prisudvikling!$CC$7:$KP$63,X$3),"")</f>
        <v/>
      </c>
      <c r="Y799" s="32" t="str">
        <f>IF(HLOOKUP($BT799,Prisudvikling!$CC$7:$KP$63,Y$3)&gt;0,HLOOKUP($BT799,Prisudvikling!$CC$7:$KP$63,Y$3),"")</f>
        <v/>
      </c>
      <c r="Z799" s="32" t="str">
        <f>IF(HLOOKUP($BT799,Prisudvikling!$CC$7:$KP$63,Z$3)&gt;0,HLOOKUP($BT799,Prisudvikling!$CC$7:$KP$63,Z$3),"")</f>
        <v/>
      </c>
      <c r="AA799" s="32" t="str">
        <f>IF(HLOOKUP($BT799,Prisudvikling!$CC$7:$KP$63,AA$3)&gt;0,HLOOKUP($BT799,Prisudvikling!$CC$7:$KP$63,AA$3),"")</f>
        <v/>
      </c>
      <c r="AB799" s="32" t="str">
        <f>IF(HLOOKUP($BT799,Prisudvikling!$CC$7:$KP$63,AB$3)&gt;0,HLOOKUP($BT799,Prisudvikling!$CC$7:$KP$63,AB$3),"")</f>
        <v/>
      </c>
      <c r="AC799" s="32" t="str">
        <f>IF(HLOOKUP($BT799,Prisudvikling!$CC$7:$KP$63,AC$3)&gt;0,HLOOKUP($BT799,Prisudvikling!$CC$7:$KP$63,AC$3),"")</f>
        <v/>
      </c>
      <c r="AD799" s="32" t="str">
        <f>IF(HLOOKUP($BT799,Prisudvikling!$CC$7:$KP$63,AD$3)&gt;0,HLOOKUP($BT799,Prisudvikling!$CC$7:$KP$63,AD$3),"")</f>
        <v/>
      </c>
      <c r="AE799" s="32" t="str">
        <f>IF(HLOOKUP($BT799,Prisudvikling!$CC$7:$KP$63,AE$3)&gt;0,HLOOKUP($BT799,Prisudvikling!$CC$7:$KP$63,AE$3),"")</f>
        <v/>
      </c>
      <c r="AF799" s="32" t="str">
        <f>IF(HLOOKUP($BT799,Prisudvikling!$CC$7:$KP$63,AF$3)&gt;0,HLOOKUP($BT799,Prisudvikling!$CC$7:$KP$63,AF$3),"")</f>
        <v xml:space="preserve"> </v>
      </c>
      <c r="AG799" s="32" t="str">
        <f>IF(HLOOKUP($BT799,Prisudvikling!$CC$7:$KP$63,AG$3)&gt;0,HLOOKUP($BT799,Prisudvikling!$CC$7:$KP$63,AG$3),"")</f>
        <v xml:space="preserve"> </v>
      </c>
      <c r="AH799" s="32" t="str">
        <f>IF(HLOOKUP($BT799,Prisudvikling!$CC$7:$KP$63,AH$3)&gt;0,HLOOKUP($BT799,Prisudvikling!$CC$7:$KP$63,AH$3),"")</f>
        <v xml:space="preserve"> </v>
      </c>
      <c r="AI799" s="32" t="str">
        <f>IF(HLOOKUP($BT799,Prisudvikling!$CC$7:$KP$63,AI$3)&gt;0,HLOOKUP($BT799,Prisudvikling!$CC$7:$KP$63,AI$3),"")</f>
        <v xml:space="preserve"> </v>
      </c>
      <c r="AJ799" s="32" t="str">
        <f>IF(HLOOKUP($BT799,Prisudvikling!$CC$7:$KP$63,AJ$3)&gt;0,HLOOKUP($BT799,Prisudvikling!$CC$7:$KP$63,AJ$3),"")</f>
        <v xml:space="preserve"> </v>
      </c>
      <c r="AK799" s="32" t="str">
        <f>IF(HLOOKUP($BT799,Prisudvikling!$CC$7:$KP$63,AK$3)&gt;0,HLOOKUP($BT799,Prisudvikling!$CC$7:$KP$63,AK$3),"")</f>
        <v xml:space="preserve"> </v>
      </c>
      <c r="AL799" s="32" t="str">
        <f>IF(HLOOKUP($BT799,Prisudvikling!$CC$7:$KP$63,AL$3)&gt;0,HLOOKUP($BT799,Prisudvikling!$CC$7:$KP$63,AL$3),"")</f>
        <v/>
      </c>
      <c r="AM799" s="32" t="str">
        <f>IF(HLOOKUP($BT799,Prisudvikling!$CC$7:$KP$63,AM$3)&gt;0,HLOOKUP($BT799,Prisudvikling!$CC$7:$KP$63,AM$3),"")</f>
        <v/>
      </c>
      <c r="AN799" s="113" t="str">
        <f>IF(HLOOKUP($BT799,Prisudvikling!$CC$7:$KP$63,AN$3)&gt;0,HLOOKUP($BT799,Prisudvikling!$CC$7:$KP$63,AN$3),"")</f>
        <v/>
      </c>
      <c r="AO799" s="113" t="str">
        <f>IF(HLOOKUP($BT799,Prisudvikling!$CC$7:$KP$63,AO$3)&gt;0,HLOOKUP($BT799,Prisudvikling!$CC$7:$KP$63,AO$3),"")</f>
        <v xml:space="preserve"> </v>
      </c>
      <c r="AP799" s="113" t="str">
        <f>IF(HLOOKUP($BT799,Prisudvikling!$CC$7:$KP$63,AP$3)&gt;0,HLOOKUP($BT799,Prisudvikling!$CC$7:$KP$63,AP$3),"")</f>
        <v/>
      </c>
      <c r="AQ799" s="113" t="str">
        <f>IF(HLOOKUP($BT799,Prisudvikling!$CC$7:$KP$63,AQ$3)&gt;0,HLOOKUP($BT799,Prisudvikling!$CC$7:$KP$63,AQ$3),"")</f>
        <v/>
      </c>
      <c r="AR799" s="113" t="str">
        <f>IF(HLOOKUP($BT799,Prisudvikling!$CC$7:$KP$63,AR$3)&gt;0,HLOOKUP($BT799,Prisudvikling!$CC$7:$KP$63,AR$3),"")</f>
        <v xml:space="preserve"> </v>
      </c>
      <c r="AS799" s="113" t="str">
        <f>IF(HLOOKUP($BT799,Prisudvikling!$CC$7:$KP$63,AS$3)&gt;0,HLOOKUP($BT799,Prisudvikling!$CC$7:$KP$63,AS$3),"")</f>
        <v/>
      </c>
      <c r="AT799" s="113" t="str">
        <f>IF(HLOOKUP($BT799,Prisudvikling!$CC$7:$KP$63,AT$3)&gt;0,HLOOKUP($BT799,Prisudvikling!$CC$7:$KP$63,AT$3),"")</f>
        <v/>
      </c>
      <c r="AU799" s="113" t="str">
        <f>IF(HLOOKUP($BT799,Prisudvikling!$CC$7:$KP$63,AU$3)&gt;0,HLOOKUP($BT799,Prisudvikling!$CC$7:$KP$63,AU$3),"")</f>
        <v xml:space="preserve"> </v>
      </c>
      <c r="AV799" s="113" t="str">
        <f>IF(HLOOKUP($BT799,Prisudvikling!$CC$7:$KP$63,AV$3)&gt;0,HLOOKUP($BT799,Prisudvikling!$CC$7:$KP$63,AV$3),"")</f>
        <v/>
      </c>
      <c r="AW799" s="113" t="str">
        <f>IF(HLOOKUP($BT799,Prisudvikling!$CC$7:$KP$63,AW$3)&gt;0,HLOOKUP($BT799,Prisudvikling!$CC$7:$KP$63,AW$3),"")</f>
        <v/>
      </c>
      <c r="AX799" s="113" t="str">
        <f>IF(HLOOKUP($BT799,Prisudvikling!$CC$7:$KP$63,AX$3)&gt;0,HLOOKUP($BT799,Prisudvikling!$CC$7:$KP$63,AX$3),"")</f>
        <v xml:space="preserve"> </v>
      </c>
      <c r="BT799">
        <f t="shared" si="37"/>
        <v>476</v>
      </c>
    </row>
    <row r="800" spans="1:72" x14ac:dyDescent="0.2">
      <c r="A800" s="82">
        <f>IF(HLOOKUP($BT800,Prisudvikling!$CC$7:$KP$63,D$3)&gt;0,YEAR(C800),0)</f>
        <v>0</v>
      </c>
      <c r="B800" s="82">
        <f>IF(HLOOKUP($BT800,Prisudvikling!$CC$7:$KP$63,D$3)&gt;0,MONTH(C800),0)</f>
        <v>0</v>
      </c>
      <c r="C800" s="65" t="str">
        <f>IF(HLOOKUP($BT800,Prisudvikling!$CC$7:$KP$63,D$3)&gt;0,HLOOKUP($BT800,Prisudvikling!$CC$7:$KP$63,C$3),"")</f>
        <v/>
      </c>
      <c r="D800" s="105" t="str">
        <f>IF(HLOOKUP($BT800,Prisudvikling!$CC$7:$KP$63,D$3)&gt;0,HLOOKUP($BT800,Prisudvikling!$CC$7:$KP$63,D$3),"")</f>
        <v/>
      </c>
      <c r="E800" s="105" t="str">
        <f>IF(HLOOKUP($BT800,Prisudvikling!$CC$7:$KP$63,E$3)&gt;0,HLOOKUP($BT800,Prisudvikling!$CC$7:$KP$63,E$3),"")</f>
        <v/>
      </c>
      <c r="F800" s="105" t="str">
        <f>IF(HLOOKUP($BT800,Prisudvikling!$CC$7:$KP$63,F$3)&gt;0,HLOOKUP($BT800,Prisudvikling!$CC$7:$KP$63,F$3),"")</f>
        <v/>
      </c>
      <c r="G800" s="105" t="str">
        <f>IF(HLOOKUP($BT800,Prisudvikling!$CC$7:$KP$63,G$3)&gt;0,HLOOKUP($BT800,Prisudvikling!$CC$7:$KP$63,G$3),"")</f>
        <v/>
      </c>
      <c r="H800" s="105" t="str">
        <f>IF(HLOOKUP($BT800,Prisudvikling!$CC$7:$KP$63,H$3)&gt;0,HLOOKUP($BT800,Prisudvikling!$CC$7:$KP$63,H$3),"")</f>
        <v/>
      </c>
      <c r="I800" s="105" t="str">
        <f>IF(HLOOKUP($BT800,Prisudvikling!$CC$7:$KP$63,I$3)&gt;0,HLOOKUP($BT800,Prisudvikling!$CC$7:$KP$63,I$3),"")</f>
        <v/>
      </c>
      <c r="J800" s="105" t="str">
        <f>IF(HLOOKUP($BT800,Prisudvikling!$CC$7:$KP$63,J$3)&gt;0,HLOOKUP($BT800,Prisudvikling!$CC$7:$KP$63,J$3),"")</f>
        <v/>
      </c>
      <c r="K800" s="105" t="str">
        <f>IF(HLOOKUP($BT800,Prisudvikling!$CC$7:$KP$63,K$3)&gt;0,HLOOKUP($BT800,Prisudvikling!$CC$7:$KP$63,K$3),"")</f>
        <v/>
      </c>
      <c r="L800" s="105" t="str">
        <f>IF(HLOOKUP($BT800,Prisudvikling!$CC$7:$KP$63,L$3)&gt;0,HLOOKUP($BT800,Prisudvikling!$CC$7:$KP$63,L$3),"")</f>
        <v/>
      </c>
      <c r="M800" s="105" t="str">
        <f>IF(HLOOKUP($BT800,Prisudvikling!$CC$7:$KP$63,M$3)&gt;0,HLOOKUP($BT800,Prisudvikling!$CC$7:$KP$63,M$3),"")</f>
        <v/>
      </c>
      <c r="N800" s="105" t="str">
        <f>IF(HLOOKUP($BT800,Prisudvikling!$CC$7:$KP$63,N$3)&gt;0,HLOOKUP($BT800,Prisudvikling!$CC$7:$KP$63,N$3),"")</f>
        <v/>
      </c>
      <c r="O800" s="105" t="str">
        <f>IF(HLOOKUP($BT800,Prisudvikling!$CC$7:$KP$63,O$3)&gt;0,HLOOKUP($BT800,Prisudvikling!$CC$7:$KP$63,O$3),"")</f>
        <v/>
      </c>
      <c r="P800" s="105" t="str">
        <f>IF(HLOOKUP($BT800,Prisudvikling!$CC$7:$KP$63,P$3)&gt;0,HLOOKUP($BT800,Prisudvikling!$CC$7:$KP$63,P$3),"")</f>
        <v/>
      </c>
      <c r="Q800" s="105" t="str">
        <f>IF(HLOOKUP($BT800,Prisudvikling!$CC$7:$KP$63,Q$3)&gt;0,HLOOKUP($BT800,Prisudvikling!$CC$7:$KP$63,Q$3),"")</f>
        <v/>
      </c>
      <c r="R800" s="105" t="str">
        <f>IF(HLOOKUP($BT800,Prisudvikling!$CC$7:$KP$63,R$3)&gt;0,HLOOKUP($BT800,Prisudvikling!$CC$7:$KP$63,R$3),"")</f>
        <v/>
      </c>
      <c r="S800" s="105" t="str">
        <f>IF(HLOOKUP($BT800,Prisudvikling!$CC$7:$KP$63,S$3)&gt;0,HLOOKUP($BT800,Prisudvikling!$CC$7:$KP$63,S$3),"")</f>
        <v/>
      </c>
      <c r="T800" s="105" t="str">
        <f>IF(HLOOKUP($BT800,Prisudvikling!$CC$7:$KP$63,T$3)&gt;0,HLOOKUP($BT800,Prisudvikling!$CC$7:$KP$63,T$3),"")</f>
        <v/>
      </c>
      <c r="U800" s="105" t="str">
        <f>IF(HLOOKUP($BT800,Prisudvikling!$CC$7:$KP$63,U$3)&gt;0,HLOOKUP($BT800,Prisudvikling!$CC$7:$KP$63,U$3),"")</f>
        <v/>
      </c>
      <c r="V800" s="105" t="str">
        <f>IF(HLOOKUP($BT800,Prisudvikling!$CC$7:$KP$63,V$3)&gt;0,HLOOKUP($BT800,Prisudvikling!$CC$7:$KP$63,V$3),"")</f>
        <v/>
      </c>
      <c r="W800" s="105" t="str">
        <f>IF(HLOOKUP($BT800,Prisudvikling!$CC$7:$KP$63,W$3)&gt;0,HLOOKUP($BT800,Prisudvikling!$CC$7:$KP$63,W$3),"")</f>
        <v/>
      </c>
      <c r="X800" s="32" t="str">
        <f>IF(HLOOKUP($BT800,Prisudvikling!$CC$7:$KP$63,X$3)&gt;0,HLOOKUP($BT800,Prisudvikling!$CC$7:$KP$63,X$3),"")</f>
        <v/>
      </c>
      <c r="Y800" s="32" t="str">
        <f>IF(HLOOKUP($BT800,Prisudvikling!$CC$7:$KP$63,Y$3)&gt;0,HLOOKUP($BT800,Prisudvikling!$CC$7:$KP$63,Y$3),"")</f>
        <v/>
      </c>
      <c r="Z800" s="32" t="str">
        <f>IF(HLOOKUP($BT800,Prisudvikling!$CC$7:$KP$63,Z$3)&gt;0,HLOOKUP($BT800,Prisudvikling!$CC$7:$KP$63,Z$3),"")</f>
        <v/>
      </c>
      <c r="AA800" s="32" t="str">
        <f>IF(HLOOKUP($BT800,Prisudvikling!$CC$7:$KP$63,AA$3)&gt;0,HLOOKUP($BT800,Prisudvikling!$CC$7:$KP$63,AA$3),"")</f>
        <v/>
      </c>
      <c r="AB800" s="32" t="str">
        <f>IF(HLOOKUP($BT800,Prisudvikling!$CC$7:$KP$63,AB$3)&gt;0,HLOOKUP($BT800,Prisudvikling!$CC$7:$KP$63,AB$3),"")</f>
        <v/>
      </c>
      <c r="AC800" s="32" t="str">
        <f>IF(HLOOKUP($BT800,Prisudvikling!$CC$7:$KP$63,AC$3)&gt;0,HLOOKUP($BT800,Prisudvikling!$CC$7:$KP$63,AC$3),"")</f>
        <v/>
      </c>
      <c r="AD800" s="32" t="str">
        <f>IF(HLOOKUP($BT800,Prisudvikling!$CC$7:$KP$63,AD$3)&gt;0,HLOOKUP($BT800,Prisudvikling!$CC$7:$KP$63,AD$3),"")</f>
        <v/>
      </c>
      <c r="AE800" s="32" t="str">
        <f>IF(HLOOKUP($BT800,Prisudvikling!$CC$7:$KP$63,AE$3)&gt;0,HLOOKUP($BT800,Prisudvikling!$CC$7:$KP$63,AE$3),"")</f>
        <v/>
      </c>
      <c r="AF800" s="32" t="str">
        <f>IF(HLOOKUP($BT800,Prisudvikling!$CC$7:$KP$63,AF$3)&gt;0,HLOOKUP($BT800,Prisudvikling!$CC$7:$KP$63,AF$3),"")</f>
        <v xml:space="preserve"> </v>
      </c>
      <c r="AG800" s="32" t="str">
        <f>IF(HLOOKUP($BT800,Prisudvikling!$CC$7:$KP$63,AG$3)&gt;0,HLOOKUP($BT800,Prisudvikling!$CC$7:$KP$63,AG$3),"")</f>
        <v xml:space="preserve"> </v>
      </c>
      <c r="AH800" s="32" t="str">
        <f>IF(HLOOKUP($BT800,Prisudvikling!$CC$7:$KP$63,AH$3)&gt;0,HLOOKUP($BT800,Prisudvikling!$CC$7:$KP$63,AH$3),"")</f>
        <v xml:space="preserve"> </v>
      </c>
      <c r="AI800" s="32" t="str">
        <f>IF(HLOOKUP($BT800,Prisudvikling!$CC$7:$KP$63,AI$3)&gt;0,HLOOKUP($BT800,Prisudvikling!$CC$7:$KP$63,AI$3),"")</f>
        <v xml:space="preserve"> </v>
      </c>
      <c r="AJ800" s="32" t="str">
        <f>IF(HLOOKUP($BT800,Prisudvikling!$CC$7:$KP$63,AJ$3)&gt;0,HLOOKUP($BT800,Prisudvikling!$CC$7:$KP$63,AJ$3),"")</f>
        <v xml:space="preserve"> </v>
      </c>
      <c r="AK800" s="32" t="str">
        <f>IF(HLOOKUP($BT800,Prisudvikling!$CC$7:$KP$63,AK$3)&gt;0,HLOOKUP($BT800,Prisudvikling!$CC$7:$KP$63,AK$3),"")</f>
        <v xml:space="preserve"> </v>
      </c>
      <c r="AL800" s="32" t="str">
        <f>IF(HLOOKUP($BT800,Prisudvikling!$CC$7:$KP$63,AL$3)&gt;0,HLOOKUP($BT800,Prisudvikling!$CC$7:$KP$63,AL$3),"")</f>
        <v/>
      </c>
      <c r="AM800" s="32" t="str">
        <f>IF(HLOOKUP($BT800,Prisudvikling!$CC$7:$KP$63,AM$3)&gt;0,HLOOKUP($BT800,Prisudvikling!$CC$7:$KP$63,AM$3),"")</f>
        <v/>
      </c>
      <c r="AN800" s="113" t="str">
        <f>IF(HLOOKUP($BT800,Prisudvikling!$CC$7:$KP$63,AN$3)&gt;0,HLOOKUP($BT800,Prisudvikling!$CC$7:$KP$63,AN$3),"")</f>
        <v/>
      </c>
      <c r="AO800" s="113" t="str">
        <f>IF(HLOOKUP($BT800,Prisudvikling!$CC$7:$KP$63,AO$3)&gt;0,HLOOKUP($BT800,Prisudvikling!$CC$7:$KP$63,AO$3),"")</f>
        <v xml:space="preserve"> </v>
      </c>
      <c r="AP800" s="113" t="str">
        <f>IF(HLOOKUP($BT800,Prisudvikling!$CC$7:$KP$63,AP$3)&gt;0,HLOOKUP($BT800,Prisudvikling!$CC$7:$KP$63,AP$3),"")</f>
        <v/>
      </c>
      <c r="AQ800" s="113" t="str">
        <f>IF(HLOOKUP($BT800,Prisudvikling!$CC$7:$KP$63,AQ$3)&gt;0,HLOOKUP($BT800,Prisudvikling!$CC$7:$KP$63,AQ$3),"")</f>
        <v/>
      </c>
      <c r="AR800" s="113" t="str">
        <f>IF(HLOOKUP($BT800,Prisudvikling!$CC$7:$KP$63,AR$3)&gt;0,HLOOKUP($BT800,Prisudvikling!$CC$7:$KP$63,AR$3),"")</f>
        <v xml:space="preserve"> </v>
      </c>
      <c r="AS800" s="113" t="str">
        <f>IF(HLOOKUP($BT800,Prisudvikling!$CC$7:$KP$63,AS$3)&gt;0,HLOOKUP($BT800,Prisudvikling!$CC$7:$KP$63,AS$3),"")</f>
        <v/>
      </c>
      <c r="AT800" s="113" t="str">
        <f>IF(HLOOKUP($BT800,Prisudvikling!$CC$7:$KP$63,AT$3)&gt;0,HLOOKUP($BT800,Prisudvikling!$CC$7:$KP$63,AT$3),"")</f>
        <v/>
      </c>
      <c r="AU800" s="113" t="str">
        <f>IF(HLOOKUP($BT800,Prisudvikling!$CC$7:$KP$63,AU$3)&gt;0,HLOOKUP($BT800,Prisudvikling!$CC$7:$KP$63,AU$3),"")</f>
        <v xml:space="preserve"> </v>
      </c>
      <c r="AV800" s="113" t="str">
        <f>IF(HLOOKUP($BT800,Prisudvikling!$CC$7:$KP$63,AV$3)&gt;0,HLOOKUP($BT800,Prisudvikling!$CC$7:$KP$63,AV$3),"")</f>
        <v/>
      </c>
      <c r="AW800" s="113" t="str">
        <f>IF(HLOOKUP($BT800,Prisudvikling!$CC$7:$KP$63,AW$3)&gt;0,HLOOKUP($BT800,Prisudvikling!$CC$7:$KP$63,AW$3),"")</f>
        <v/>
      </c>
      <c r="AX800" s="113" t="str">
        <f>IF(HLOOKUP($BT800,Prisudvikling!$CC$7:$KP$63,AX$3)&gt;0,HLOOKUP($BT800,Prisudvikling!$CC$7:$KP$63,AX$3),"")</f>
        <v xml:space="preserve"> </v>
      </c>
      <c r="BT800">
        <f t="shared" si="37"/>
        <v>477</v>
      </c>
    </row>
    <row r="801" spans="1:72" x14ac:dyDescent="0.2">
      <c r="A801" s="82">
        <f>IF(HLOOKUP($BT801,Prisudvikling!$CC$7:$KP$63,D$3)&gt;0,YEAR(C801),0)</f>
        <v>0</v>
      </c>
      <c r="B801" s="82">
        <f>IF(HLOOKUP($BT801,Prisudvikling!$CC$7:$KP$63,D$3)&gt;0,MONTH(C801),0)</f>
        <v>0</v>
      </c>
      <c r="C801" s="65" t="str">
        <f>IF(HLOOKUP($BT801,Prisudvikling!$CC$7:$KP$63,D$3)&gt;0,HLOOKUP($BT801,Prisudvikling!$CC$7:$KP$63,C$3),"")</f>
        <v/>
      </c>
      <c r="D801" s="105" t="str">
        <f>IF(HLOOKUP($BT801,Prisudvikling!$CC$7:$KP$63,D$3)&gt;0,HLOOKUP($BT801,Prisudvikling!$CC$7:$KP$63,D$3),"")</f>
        <v/>
      </c>
      <c r="E801" s="105" t="str">
        <f>IF(HLOOKUP($BT801,Prisudvikling!$CC$7:$KP$63,E$3)&gt;0,HLOOKUP($BT801,Prisudvikling!$CC$7:$KP$63,E$3),"")</f>
        <v/>
      </c>
      <c r="F801" s="105" t="str">
        <f>IF(HLOOKUP($BT801,Prisudvikling!$CC$7:$KP$63,F$3)&gt;0,HLOOKUP($BT801,Prisudvikling!$CC$7:$KP$63,F$3),"")</f>
        <v/>
      </c>
      <c r="G801" s="105" t="str">
        <f>IF(HLOOKUP($BT801,Prisudvikling!$CC$7:$KP$63,G$3)&gt;0,HLOOKUP($BT801,Prisudvikling!$CC$7:$KP$63,G$3),"")</f>
        <v/>
      </c>
      <c r="H801" s="105" t="str">
        <f>IF(HLOOKUP($BT801,Prisudvikling!$CC$7:$KP$63,H$3)&gt;0,HLOOKUP($BT801,Prisudvikling!$CC$7:$KP$63,H$3),"")</f>
        <v/>
      </c>
      <c r="I801" s="105" t="str">
        <f>IF(HLOOKUP($BT801,Prisudvikling!$CC$7:$KP$63,I$3)&gt;0,HLOOKUP($BT801,Prisudvikling!$CC$7:$KP$63,I$3),"")</f>
        <v/>
      </c>
      <c r="J801" s="105" t="str">
        <f>IF(HLOOKUP($BT801,Prisudvikling!$CC$7:$KP$63,J$3)&gt;0,HLOOKUP($BT801,Prisudvikling!$CC$7:$KP$63,J$3),"")</f>
        <v/>
      </c>
      <c r="K801" s="105" t="str">
        <f>IF(HLOOKUP($BT801,Prisudvikling!$CC$7:$KP$63,K$3)&gt;0,HLOOKUP($BT801,Prisudvikling!$CC$7:$KP$63,K$3),"")</f>
        <v/>
      </c>
      <c r="L801" s="105" t="str">
        <f>IF(HLOOKUP($BT801,Prisudvikling!$CC$7:$KP$63,L$3)&gt;0,HLOOKUP($BT801,Prisudvikling!$CC$7:$KP$63,L$3),"")</f>
        <v/>
      </c>
      <c r="M801" s="105" t="str">
        <f>IF(HLOOKUP($BT801,Prisudvikling!$CC$7:$KP$63,M$3)&gt;0,HLOOKUP($BT801,Prisudvikling!$CC$7:$KP$63,M$3),"")</f>
        <v/>
      </c>
      <c r="N801" s="105" t="str">
        <f>IF(HLOOKUP($BT801,Prisudvikling!$CC$7:$KP$63,N$3)&gt;0,HLOOKUP($BT801,Prisudvikling!$CC$7:$KP$63,N$3),"")</f>
        <v/>
      </c>
      <c r="O801" s="105" t="str">
        <f>IF(HLOOKUP($BT801,Prisudvikling!$CC$7:$KP$63,O$3)&gt;0,HLOOKUP($BT801,Prisudvikling!$CC$7:$KP$63,O$3),"")</f>
        <v/>
      </c>
      <c r="P801" s="105" t="str">
        <f>IF(HLOOKUP($BT801,Prisudvikling!$CC$7:$KP$63,P$3)&gt;0,HLOOKUP($BT801,Prisudvikling!$CC$7:$KP$63,P$3),"")</f>
        <v/>
      </c>
      <c r="Q801" s="105" t="str">
        <f>IF(HLOOKUP($BT801,Prisudvikling!$CC$7:$KP$63,Q$3)&gt;0,HLOOKUP($BT801,Prisudvikling!$CC$7:$KP$63,Q$3),"")</f>
        <v/>
      </c>
      <c r="R801" s="105" t="str">
        <f>IF(HLOOKUP($BT801,Prisudvikling!$CC$7:$KP$63,R$3)&gt;0,HLOOKUP($BT801,Prisudvikling!$CC$7:$KP$63,R$3),"")</f>
        <v/>
      </c>
      <c r="S801" s="105" t="str">
        <f>IF(HLOOKUP($BT801,Prisudvikling!$CC$7:$KP$63,S$3)&gt;0,HLOOKUP($BT801,Prisudvikling!$CC$7:$KP$63,S$3),"")</f>
        <v/>
      </c>
      <c r="T801" s="105" t="str">
        <f>IF(HLOOKUP($BT801,Prisudvikling!$CC$7:$KP$63,T$3)&gt;0,HLOOKUP($BT801,Prisudvikling!$CC$7:$KP$63,T$3),"")</f>
        <v/>
      </c>
      <c r="U801" s="105" t="str">
        <f>IF(HLOOKUP($BT801,Prisudvikling!$CC$7:$KP$63,U$3)&gt;0,HLOOKUP($BT801,Prisudvikling!$CC$7:$KP$63,U$3),"")</f>
        <v/>
      </c>
      <c r="V801" s="105" t="str">
        <f>IF(HLOOKUP($BT801,Prisudvikling!$CC$7:$KP$63,V$3)&gt;0,HLOOKUP($BT801,Prisudvikling!$CC$7:$KP$63,V$3),"")</f>
        <v/>
      </c>
      <c r="W801" s="105" t="str">
        <f>IF(HLOOKUP($BT801,Prisudvikling!$CC$7:$KP$63,W$3)&gt;0,HLOOKUP($BT801,Prisudvikling!$CC$7:$KP$63,W$3),"")</f>
        <v/>
      </c>
      <c r="X801" s="32" t="str">
        <f>IF(HLOOKUP($BT801,Prisudvikling!$CC$7:$KP$63,X$3)&gt;0,HLOOKUP($BT801,Prisudvikling!$CC$7:$KP$63,X$3),"")</f>
        <v/>
      </c>
      <c r="Y801" s="32" t="str">
        <f>IF(HLOOKUP($BT801,Prisudvikling!$CC$7:$KP$63,Y$3)&gt;0,HLOOKUP($BT801,Prisudvikling!$CC$7:$KP$63,Y$3),"")</f>
        <v/>
      </c>
      <c r="Z801" s="32" t="str">
        <f>IF(HLOOKUP($BT801,Prisudvikling!$CC$7:$KP$63,Z$3)&gt;0,HLOOKUP($BT801,Prisudvikling!$CC$7:$KP$63,Z$3),"")</f>
        <v/>
      </c>
      <c r="AA801" s="32" t="str">
        <f>IF(HLOOKUP($BT801,Prisudvikling!$CC$7:$KP$63,AA$3)&gt;0,HLOOKUP($BT801,Prisudvikling!$CC$7:$KP$63,AA$3),"")</f>
        <v/>
      </c>
      <c r="AB801" s="32" t="str">
        <f>IF(HLOOKUP($BT801,Prisudvikling!$CC$7:$KP$63,AB$3)&gt;0,HLOOKUP($BT801,Prisudvikling!$CC$7:$KP$63,AB$3),"")</f>
        <v/>
      </c>
      <c r="AC801" s="32" t="str">
        <f>IF(HLOOKUP($BT801,Prisudvikling!$CC$7:$KP$63,AC$3)&gt;0,HLOOKUP($BT801,Prisudvikling!$CC$7:$KP$63,AC$3),"")</f>
        <v/>
      </c>
      <c r="AD801" s="32" t="str">
        <f>IF(HLOOKUP($BT801,Prisudvikling!$CC$7:$KP$63,AD$3)&gt;0,HLOOKUP($BT801,Prisudvikling!$CC$7:$KP$63,AD$3),"")</f>
        <v/>
      </c>
      <c r="AE801" s="32" t="str">
        <f>IF(HLOOKUP($BT801,Prisudvikling!$CC$7:$KP$63,AE$3)&gt;0,HLOOKUP($BT801,Prisudvikling!$CC$7:$KP$63,AE$3),"")</f>
        <v/>
      </c>
      <c r="AF801" s="32" t="str">
        <f>IF(HLOOKUP($BT801,Prisudvikling!$CC$7:$KP$63,AF$3)&gt;0,HLOOKUP($BT801,Prisudvikling!$CC$7:$KP$63,AF$3),"")</f>
        <v xml:space="preserve"> </v>
      </c>
      <c r="AG801" s="32" t="str">
        <f>IF(HLOOKUP($BT801,Prisudvikling!$CC$7:$KP$63,AG$3)&gt;0,HLOOKUP($BT801,Prisudvikling!$CC$7:$KP$63,AG$3),"")</f>
        <v xml:space="preserve"> </v>
      </c>
      <c r="AH801" s="32" t="str">
        <f>IF(HLOOKUP($BT801,Prisudvikling!$CC$7:$KP$63,AH$3)&gt;0,HLOOKUP($BT801,Prisudvikling!$CC$7:$KP$63,AH$3),"")</f>
        <v xml:space="preserve"> </v>
      </c>
      <c r="AI801" s="32" t="str">
        <f>IF(HLOOKUP($BT801,Prisudvikling!$CC$7:$KP$63,AI$3)&gt;0,HLOOKUP($BT801,Prisudvikling!$CC$7:$KP$63,AI$3),"")</f>
        <v xml:space="preserve"> </v>
      </c>
      <c r="AJ801" s="32" t="str">
        <f>IF(HLOOKUP($BT801,Prisudvikling!$CC$7:$KP$63,AJ$3)&gt;0,HLOOKUP($BT801,Prisudvikling!$CC$7:$KP$63,AJ$3),"")</f>
        <v xml:space="preserve"> </v>
      </c>
      <c r="AK801" s="32" t="str">
        <f>IF(HLOOKUP($BT801,Prisudvikling!$CC$7:$KP$63,AK$3)&gt;0,HLOOKUP($BT801,Prisudvikling!$CC$7:$KP$63,AK$3),"")</f>
        <v xml:space="preserve"> </v>
      </c>
      <c r="AL801" s="32" t="str">
        <f>IF(HLOOKUP($BT801,Prisudvikling!$CC$7:$KP$63,AL$3)&gt;0,HLOOKUP($BT801,Prisudvikling!$CC$7:$KP$63,AL$3),"")</f>
        <v/>
      </c>
      <c r="AM801" s="32" t="str">
        <f>IF(HLOOKUP($BT801,Prisudvikling!$CC$7:$KP$63,AM$3)&gt;0,HLOOKUP($BT801,Prisudvikling!$CC$7:$KP$63,AM$3),"")</f>
        <v/>
      </c>
      <c r="AN801" s="113" t="str">
        <f>IF(HLOOKUP($BT801,Prisudvikling!$CC$7:$KP$63,AN$3)&gt;0,HLOOKUP($BT801,Prisudvikling!$CC$7:$KP$63,AN$3),"")</f>
        <v/>
      </c>
      <c r="AO801" s="113" t="str">
        <f>IF(HLOOKUP($BT801,Prisudvikling!$CC$7:$KP$63,AO$3)&gt;0,HLOOKUP($BT801,Prisudvikling!$CC$7:$KP$63,AO$3),"")</f>
        <v xml:space="preserve"> </v>
      </c>
      <c r="AP801" s="113" t="str">
        <f>IF(HLOOKUP($BT801,Prisudvikling!$CC$7:$KP$63,AP$3)&gt;0,HLOOKUP($BT801,Prisudvikling!$CC$7:$KP$63,AP$3),"")</f>
        <v/>
      </c>
      <c r="AQ801" s="113" t="str">
        <f>IF(HLOOKUP($BT801,Prisudvikling!$CC$7:$KP$63,AQ$3)&gt;0,HLOOKUP($BT801,Prisudvikling!$CC$7:$KP$63,AQ$3),"")</f>
        <v/>
      </c>
      <c r="AR801" s="113" t="str">
        <f>IF(HLOOKUP($BT801,Prisudvikling!$CC$7:$KP$63,AR$3)&gt;0,HLOOKUP($BT801,Prisudvikling!$CC$7:$KP$63,AR$3),"")</f>
        <v xml:space="preserve"> </v>
      </c>
      <c r="AS801" s="113" t="str">
        <f>IF(HLOOKUP($BT801,Prisudvikling!$CC$7:$KP$63,AS$3)&gt;0,HLOOKUP($BT801,Prisudvikling!$CC$7:$KP$63,AS$3),"")</f>
        <v/>
      </c>
      <c r="AT801" s="113" t="str">
        <f>IF(HLOOKUP($BT801,Prisudvikling!$CC$7:$KP$63,AT$3)&gt;0,HLOOKUP($BT801,Prisudvikling!$CC$7:$KP$63,AT$3),"")</f>
        <v/>
      </c>
      <c r="AU801" s="113" t="str">
        <f>IF(HLOOKUP($BT801,Prisudvikling!$CC$7:$KP$63,AU$3)&gt;0,HLOOKUP($BT801,Prisudvikling!$CC$7:$KP$63,AU$3),"")</f>
        <v xml:space="preserve"> </v>
      </c>
      <c r="AV801" s="113" t="str">
        <f>IF(HLOOKUP($BT801,Prisudvikling!$CC$7:$KP$63,AV$3)&gt;0,HLOOKUP($BT801,Prisudvikling!$CC$7:$KP$63,AV$3),"")</f>
        <v/>
      </c>
      <c r="AW801" s="113" t="str">
        <f>IF(HLOOKUP($BT801,Prisudvikling!$CC$7:$KP$63,AW$3)&gt;0,HLOOKUP($BT801,Prisudvikling!$CC$7:$KP$63,AW$3),"")</f>
        <v/>
      </c>
      <c r="AX801" s="113" t="str">
        <f>IF(HLOOKUP($BT801,Prisudvikling!$CC$7:$KP$63,AX$3)&gt;0,HLOOKUP($BT801,Prisudvikling!$CC$7:$KP$63,AX$3),"")</f>
        <v xml:space="preserve"> </v>
      </c>
      <c r="BT801">
        <f t="shared" si="37"/>
        <v>478</v>
      </c>
    </row>
    <row r="802" spans="1:72" x14ac:dyDescent="0.2">
      <c r="A802" s="82">
        <f>IF(HLOOKUP($BT802,Prisudvikling!$CC$7:$KP$63,D$3)&gt;0,YEAR(C802),0)</f>
        <v>0</v>
      </c>
      <c r="B802" s="82">
        <f>IF(HLOOKUP($BT802,Prisudvikling!$CC$7:$KP$63,D$3)&gt;0,MONTH(C802),0)</f>
        <v>0</v>
      </c>
      <c r="C802" s="65" t="str">
        <f>IF(HLOOKUP($BT802,Prisudvikling!$CC$7:$KP$63,D$3)&gt;0,HLOOKUP($BT802,Prisudvikling!$CC$7:$KP$63,C$3),"")</f>
        <v/>
      </c>
      <c r="D802" s="105" t="str">
        <f>IF(HLOOKUP($BT802,Prisudvikling!$CC$7:$KP$63,D$3)&gt;0,HLOOKUP($BT802,Prisudvikling!$CC$7:$KP$63,D$3),"")</f>
        <v/>
      </c>
      <c r="E802" s="105" t="str">
        <f>IF(HLOOKUP($BT802,Prisudvikling!$CC$7:$KP$63,E$3)&gt;0,HLOOKUP($BT802,Prisudvikling!$CC$7:$KP$63,E$3),"")</f>
        <v/>
      </c>
      <c r="F802" s="105" t="str">
        <f>IF(HLOOKUP($BT802,Prisudvikling!$CC$7:$KP$63,F$3)&gt;0,HLOOKUP($BT802,Prisudvikling!$CC$7:$KP$63,F$3),"")</f>
        <v/>
      </c>
      <c r="G802" s="105" t="str">
        <f>IF(HLOOKUP($BT802,Prisudvikling!$CC$7:$KP$63,G$3)&gt;0,HLOOKUP($BT802,Prisudvikling!$CC$7:$KP$63,G$3),"")</f>
        <v/>
      </c>
      <c r="H802" s="105" t="str">
        <f>IF(HLOOKUP($BT802,Prisudvikling!$CC$7:$KP$63,H$3)&gt;0,HLOOKUP($BT802,Prisudvikling!$CC$7:$KP$63,H$3),"")</f>
        <v/>
      </c>
      <c r="I802" s="105" t="str">
        <f>IF(HLOOKUP($BT802,Prisudvikling!$CC$7:$KP$63,I$3)&gt;0,HLOOKUP($BT802,Prisudvikling!$CC$7:$KP$63,I$3),"")</f>
        <v/>
      </c>
      <c r="J802" s="105" t="str">
        <f>IF(HLOOKUP($BT802,Prisudvikling!$CC$7:$KP$63,J$3)&gt;0,HLOOKUP($BT802,Prisudvikling!$CC$7:$KP$63,J$3),"")</f>
        <v/>
      </c>
      <c r="K802" s="105" t="str">
        <f>IF(HLOOKUP($BT802,Prisudvikling!$CC$7:$KP$63,K$3)&gt;0,HLOOKUP($BT802,Prisudvikling!$CC$7:$KP$63,K$3),"")</f>
        <v/>
      </c>
      <c r="L802" s="105" t="str">
        <f>IF(HLOOKUP($BT802,Prisudvikling!$CC$7:$KP$63,L$3)&gt;0,HLOOKUP($BT802,Prisudvikling!$CC$7:$KP$63,L$3),"")</f>
        <v/>
      </c>
      <c r="M802" s="105" t="str">
        <f>IF(HLOOKUP($BT802,Prisudvikling!$CC$7:$KP$63,M$3)&gt;0,HLOOKUP($BT802,Prisudvikling!$CC$7:$KP$63,M$3),"")</f>
        <v/>
      </c>
      <c r="N802" s="105" t="str">
        <f>IF(HLOOKUP($BT802,Prisudvikling!$CC$7:$KP$63,N$3)&gt;0,HLOOKUP($BT802,Prisudvikling!$CC$7:$KP$63,N$3),"")</f>
        <v/>
      </c>
      <c r="O802" s="105" t="str">
        <f>IF(HLOOKUP($BT802,Prisudvikling!$CC$7:$KP$63,O$3)&gt;0,HLOOKUP($BT802,Prisudvikling!$CC$7:$KP$63,O$3),"")</f>
        <v/>
      </c>
      <c r="P802" s="105" t="str">
        <f>IF(HLOOKUP($BT802,Prisudvikling!$CC$7:$KP$63,P$3)&gt;0,HLOOKUP($BT802,Prisudvikling!$CC$7:$KP$63,P$3),"")</f>
        <v/>
      </c>
      <c r="Q802" s="105" t="str">
        <f>IF(HLOOKUP($BT802,Prisudvikling!$CC$7:$KP$63,Q$3)&gt;0,HLOOKUP($BT802,Prisudvikling!$CC$7:$KP$63,Q$3),"")</f>
        <v/>
      </c>
      <c r="R802" s="105" t="str">
        <f>IF(HLOOKUP($BT802,Prisudvikling!$CC$7:$KP$63,R$3)&gt;0,HLOOKUP($BT802,Prisudvikling!$CC$7:$KP$63,R$3),"")</f>
        <v/>
      </c>
      <c r="S802" s="105" t="str">
        <f>IF(HLOOKUP($BT802,Prisudvikling!$CC$7:$KP$63,S$3)&gt;0,HLOOKUP($BT802,Prisudvikling!$CC$7:$KP$63,S$3),"")</f>
        <v/>
      </c>
      <c r="T802" s="105" t="str">
        <f>IF(HLOOKUP($BT802,Prisudvikling!$CC$7:$KP$63,T$3)&gt;0,HLOOKUP($BT802,Prisudvikling!$CC$7:$KP$63,T$3),"")</f>
        <v/>
      </c>
      <c r="U802" s="105" t="str">
        <f>IF(HLOOKUP($BT802,Prisudvikling!$CC$7:$KP$63,U$3)&gt;0,HLOOKUP($BT802,Prisudvikling!$CC$7:$KP$63,U$3),"")</f>
        <v/>
      </c>
      <c r="V802" s="105" t="str">
        <f>IF(HLOOKUP($BT802,Prisudvikling!$CC$7:$KP$63,V$3)&gt;0,HLOOKUP($BT802,Prisudvikling!$CC$7:$KP$63,V$3),"")</f>
        <v/>
      </c>
      <c r="W802" s="105" t="str">
        <f>IF(HLOOKUP($BT802,Prisudvikling!$CC$7:$KP$63,W$3)&gt;0,HLOOKUP($BT802,Prisudvikling!$CC$7:$KP$63,W$3),"")</f>
        <v/>
      </c>
      <c r="X802" s="32" t="str">
        <f>IF(HLOOKUP($BT802,Prisudvikling!$CC$7:$KP$63,X$3)&gt;0,HLOOKUP($BT802,Prisudvikling!$CC$7:$KP$63,X$3),"")</f>
        <v/>
      </c>
      <c r="Y802" s="32" t="str">
        <f>IF(HLOOKUP($BT802,Prisudvikling!$CC$7:$KP$63,Y$3)&gt;0,HLOOKUP($BT802,Prisudvikling!$CC$7:$KP$63,Y$3),"")</f>
        <v/>
      </c>
      <c r="Z802" s="32" t="str">
        <f>IF(HLOOKUP($BT802,Prisudvikling!$CC$7:$KP$63,Z$3)&gt;0,HLOOKUP($BT802,Prisudvikling!$CC$7:$KP$63,Z$3),"")</f>
        <v/>
      </c>
      <c r="AA802" s="32" t="str">
        <f>IF(HLOOKUP($BT802,Prisudvikling!$CC$7:$KP$63,AA$3)&gt;0,HLOOKUP($BT802,Prisudvikling!$CC$7:$KP$63,AA$3),"")</f>
        <v/>
      </c>
      <c r="AB802" s="32" t="str">
        <f>IF(HLOOKUP($BT802,Prisudvikling!$CC$7:$KP$63,AB$3)&gt;0,HLOOKUP($BT802,Prisudvikling!$CC$7:$KP$63,AB$3),"")</f>
        <v/>
      </c>
      <c r="AC802" s="32" t="str">
        <f>IF(HLOOKUP($BT802,Prisudvikling!$CC$7:$KP$63,AC$3)&gt;0,HLOOKUP($BT802,Prisudvikling!$CC$7:$KP$63,AC$3),"")</f>
        <v/>
      </c>
      <c r="AD802" s="32" t="str">
        <f>IF(HLOOKUP($BT802,Prisudvikling!$CC$7:$KP$63,AD$3)&gt;0,HLOOKUP($BT802,Prisudvikling!$CC$7:$KP$63,AD$3),"")</f>
        <v/>
      </c>
      <c r="AE802" s="32" t="str">
        <f>IF(HLOOKUP($BT802,Prisudvikling!$CC$7:$KP$63,AE$3)&gt;0,HLOOKUP($BT802,Prisudvikling!$CC$7:$KP$63,AE$3),"")</f>
        <v/>
      </c>
      <c r="AF802" s="32" t="str">
        <f>IF(HLOOKUP($BT802,Prisudvikling!$CC$7:$KP$63,AF$3)&gt;0,HLOOKUP($BT802,Prisudvikling!$CC$7:$KP$63,AF$3),"")</f>
        <v xml:space="preserve"> </v>
      </c>
      <c r="AG802" s="32" t="str">
        <f>IF(HLOOKUP($BT802,Prisudvikling!$CC$7:$KP$63,AG$3)&gt;0,HLOOKUP($BT802,Prisudvikling!$CC$7:$KP$63,AG$3),"")</f>
        <v xml:space="preserve"> </v>
      </c>
      <c r="AH802" s="32" t="str">
        <f>IF(HLOOKUP($BT802,Prisudvikling!$CC$7:$KP$63,AH$3)&gt;0,HLOOKUP($BT802,Prisudvikling!$CC$7:$KP$63,AH$3),"")</f>
        <v xml:space="preserve"> </v>
      </c>
      <c r="AI802" s="32" t="str">
        <f>IF(HLOOKUP($BT802,Prisudvikling!$CC$7:$KP$63,AI$3)&gt;0,HLOOKUP($BT802,Prisudvikling!$CC$7:$KP$63,AI$3),"")</f>
        <v xml:space="preserve"> </v>
      </c>
      <c r="AJ802" s="32" t="str">
        <f>IF(HLOOKUP($BT802,Prisudvikling!$CC$7:$KP$63,AJ$3)&gt;0,HLOOKUP($BT802,Prisudvikling!$CC$7:$KP$63,AJ$3),"")</f>
        <v xml:space="preserve"> </v>
      </c>
      <c r="AK802" s="32" t="str">
        <f>IF(HLOOKUP($BT802,Prisudvikling!$CC$7:$KP$63,AK$3)&gt;0,HLOOKUP($BT802,Prisudvikling!$CC$7:$KP$63,AK$3),"")</f>
        <v xml:space="preserve"> </v>
      </c>
      <c r="AL802" s="32" t="str">
        <f>IF(HLOOKUP($BT802,Prisudvikling!$CC$7:$KP$63,AL$3)&gt;0,HLOOKUP($BT802,Prisudvikling!$CC$7:$KP$63,AL$3),"")</f>
        <v/>
      </c>
      <c r="AM802" s="32" t="str">
        <f>IF(HLOOKUP($BT802,Prisudvikling!$CC$7:$KP$63,AM$3)&gt;0,HLOOKUP($BT802,Prisudvikling!$CC$7:$KP$63,AM$3),"")</f>
        <v/>
      </c>
      <c r="AN802" s="113" t="str">
        <f>IF(HLOOKUP($BT802,Prisudvikling!$CC$7:$KP$63,AN$3)&gt;0,HLOOKUP($BT802,Prisudvikling!$CC$7:$KP$63,AN$3),"")</f>
        <v/>
      </c>
      <c r="AO802" s="113" t="str">
        <f>IF(HLOOKUP($BT802,Prisudvikling!$CC$7:$KP$63,AO$3)&gt;0,HLOOKUP($BT802,Prisudvikling!$CC$7:$KP$63,AO$3),"")</f>
        <v xml:space="preserve"> </v>
      </c>
      <c r="AP802" s="113" t="str">
        <f>IF(HLOOKUP($BT802,Prisudvikling!$CC$7:$KP$63,AP$3)&gt;0,HLOOKUP($BT802,Prisudvikling!$CC$7:$KP$63,AP$3),"")</f>
        <v/>
      </c>
      <c r="AQ802" s="113" t="str">
        <f>IF(HLOOKUP($BT802,Prisudvikling!$CC$7:$KP$63,AQ$3)&gt;0,HLOOKUP($BT802,Prisudvikling!$CC$7:$KP$63,AQ$3),"")</f>
        <v/>
      </c>
      <c r="AR802" s="113" t="str">
        <f>IF(HLOOKUP($BT802,Prisudvikling!$CC$7:$KP$63,AR$3)&gt;0,HLOOKUP($BT802,Prisudvikling!$CC$7:$KP$63,AR$3),"")</f>
        <v xml:space="preserve"> </v>
      </c>
      <c r="AS802" s="113" t="str">
        <f>IF(HLOOKUP($BT802,Prisudvikling!$CC$7:$KP$63,AS$3)&gt;0,HLOOKUP($BT802,Prisudvikling!$CC$7:$KP$63,AS$3),"")</f>
        <v/>
      </c>
      <c r="AT802" s="113" t="str">
        <f>IF(HLOOKUP($BT802,Prisudvikling!$CC$7:$KP$63,AT$3)&gt;0,HLOOKUP($BT802,Prisudvikling!$CC$7:$KP$63,AT$3),"")</f>
        <v/>
      </c>
      <c r="AU802" s="113" t="str">
        <f>IF(HLOOKUP($BT802,Prisudvikling!$CC$7:$KP$63,AU$3)&gt;0,HLOOKUP($BT802,Prisudvikling!$CC$7:$KP$63,AU$3),"")</f>
        <v xml:space="preserve"> </v>
      </c>
      <c r="AV802" s="113" t="str">
        <f>IF(HLOOKUP($BT802,Prisudvikling!$CC$7:$KP$63,AV$3)&gt;0,HLOOKUP($BT802,Prisudvikling!$CC$7:$KP$63,AV$3),"")</f>
        <v/>
      </c>
      <c r="AW802" s="113" t="str">
        <f>IF(HLOOKUP($BT802,Prisudvikling!$CC$7:$KP$63,AW$3)&gt;0,HLOOKUP($BT802,Prisudvikling!$CC$7:$KP$63,AW$3),"")</f>
        <v/>
      </c>
      <c r="AX802" s="113" t="str">
        <f>IF(HLOOKUP($BT802,Prisudvikling!$CC$7:$KP$63,AX$3)&gt;0,HLOOKUP($BT802,Prisudvikling!$CC$7:$KP$63,AX$3),"")</f>
        <v xml:space="preserve"> </v>
      </c>
      <c r="BT802">
        <f t="shared" si="37"/>
        <v>479</v>
      </c>
    </row>
    <row r="803" spans="1:72" x14ac:dyDescent="0.2">
      <c r="A803" s="82">
        <f>IF(HLOOKUP($BT803,Prisudvikling!$CC$7:$KP$63,D$3)&gt;0,YEAR(C803),0)</f>
        <v>0</v>
      </c>
      <c r="B803" s="82">
        <f>IF(HLOOKUP($BT803,Prisudvikling!$CC$7:$KP$63,D$3)&gt;0,MONTH(C803),0)</f>
        <v>0</v>
      </c>
      <c r="C803" s="65" t="str">
        <f>IF(HLOOKUP($BT803,Prisudvikling!$CC$7:$KP$63,D$3)&gt;0,HLOOKUP($BT803,Prisudvikling!$CC$7:$KP$63,C$3),"")</f>
        <v/>
      </c>
      <c r="D803" s="105" t="str">
        <f>IF(HLOOKUP($BT803,Prisudvikling!$CC$7:$KP$63,D$3)&gt;0,HLOOKUP($BT803,Prisudvikling!$CC$7:$KP$63,D$3),"")</f>
        <v/>
      </c>
      <c r="E803" s="105" t="str">
        <f>IF(HLOOKUP($BT803,Prisudvikling!$CC$7:$KP$63,E$3)&gt;0,HLOOKUP($BT803,Prisudvikling!$CC$7:$KP$63,E$3),"")</f>
        <v/>
      </c>
      <c r="F803" s="105" t="str">
        <f>IF(HLOOKUP($BT803,Prisudvikling!$CC$7:$KP$63,F$3)&gt;0,HLOOKUP($BT803,Prisudvikling!$CC$7:$KP$63,F$3),"")</f>
        <v/>
      </c>
      <c r="G803" s="105" t="str">
        <f>IF(HLOOKUP($BT803,Prisudvikling!$CC$7:$KP$63,G$3)&gt;0,HLOOKUP($BT803,Prisudvikling!$CC$7:$KP$63,G$3),"")</f>
        <v/>
      </c>
      <c r="H803" s="105" t="str">
        <f>IF(HLOOKUP($BT803,Prisudvikling!$CC$7:$KP$63,H$3)&gt;0,HLOOKUP($BT803,Prisudvikling!$CC$7:$KP$63,H$3),"")</f>
        <v/>
      </c>
      <c r="I803" s="105" t="str">
        <f>IF(HLOOKUP($BT803,Prisudvikling!$CC$7:$KP$63,I$3)&gt;0,HLOOKUP($BT803,Prisudvikling!$CC$7:$KP$63,I$3),"")</f>
        <v/>
      </c>
      <c r="J803" s="105" t="str">
        <f>IF(HLOOKUP($BT803,Prisudvikling!$CC$7:$KP$63,J$3)&gt;0,HLOOKUP($BT803,Prisudvikling!$CC$7:$KP$63,J$3),"")</f>
        <v/>
      </c>
      <c r="K803" s="105" t="str">
        <f>IF(HLOOKUP($BT803,Prisudvikling!$CC$7:$KP$63,K$3)&gt;0,HLOOKUP($BT803,Prisudvikling!$CC$7:$KP$63,K$3),"")</f>
        <v/>
      </c>
      <c r="L803" s="105" t="str">
        <f>IF(HLOOKUP($BT803,Prisudvikling!$CC$7:$KP$63,L$3)&gt;0,HLOOKUP($BT803,Prisudvikling!$CC$7:$KP$63,L$3),"")</f>
        <v/>
      </c>
      <c r="M803" s="105" t="str">
        <f>IF(HLOOKUP($BT803,Prisudvikling!$CC$7:$KP$63,M$3)&gt;0,HLOOKUP($BT803,Prisudvikling!$CC$7:$KP$63,M$3),"")</f>
        <v/>
      </c>
      <c r="N803" s="105" t="str">
        <f>IF(HLOOKUP($BT803,Prisudvikling!$CC$7:$KP$63,N$3)&gt;0,HLOOKUP($BT803,Prisudvikling!$CC$7:$KP$63,N$3),"")</f>
        <v/>
      </c>
      <c r="O803" s="105" t="str">
        <f>IF(HLOOKUP($BT803,Prisudvikling!$CC$7:$KP$63,O$3)&gt;0,HLOOKUP($BT803,Prisudvikling!$CC$7:$KP$63,O$3),"")</f>
        <v/>
      </c>
      <c r="P803" s="105" t="str">
        <f>IF(HLOOKUP($BT803,Prisudvikling!$CC$7:$KP$63,P$3)&gt;0,HLOOKUP($BT803,Prisudvikling!$CC$7:$KP$63,P$3),"")</f>
        <v/>
      </c>
      <c r="Q803" s="105" t="str">
        <f>IF(HLOOKUP($BT803,Prisudvikling!$CC$7:$KP$63,Q$3)&gt;0,HLOOKUP($BT803,Prisudvikling!$CC$7:$KP$63,Q$3),"")</f>
        <v/>
      </c>
      <c r="R803" s="105" t="str">
        <f>IF(HLOOKUP($BT803,Prisudvikling!$CC$7:$KP$63,R$3)&gt;0,HLOOKUP($BT803,Prisudvikling!$CC$7:$KP$63,R$3),"")</f>
        <v/>
      </c>
      <c r="S803" s="105" t="str">
        <f>IF(HLOOKUP($BT803,Prisudvikling!$CC$7:$KP$63,S$3)&gt;0,HLOOKUP($BT803,Prisudvikling!$CC$7:$KP$63,S$3),"")</f>
        <v/>
      </c>
      <c r="T803" s="105" t="str">
        <f>IF(HLOOKUP($BT803,Prisudvikling!$CC$7:$KP$63,T$3)&gt;0,HLOOKUP($BT803,Prisudvikling!$CC$7:$KP$63,T$3),"")</f>
        <v/>
      </c>
      <c r="U803" s="105" t="str">
        <f>IF(HLOOKUP($BT803,Prisudvikling!$CC$7:$KP$63,U$3)&gt;0,HLOOKUP($BT803,Prisudvikling!$CC$7:$KP$63,U$3),"")</f>
        <v/>
      </c>
      <c r="V803" s="105" t="str">
        <f>IF(HLOOKUP($BT803,Prisudvikling!$CC$7:$KP$63,V$3)&gt;0,HLOOKUP($BT803,Prisudvikling!$CC$7:$KP$63,V$3),"")</f>
        <v/>
      </c>
      <c r="W803" s="105" t="str">
        <f>IF(HLOOKUP($BT803,Prisudvikling!$CC$7:$KP$63,W$3)&gt;0,HLOOKUP($BT803,Prisudvikling!$CC$7:$KP$63,W$3),"")</f>
        <v/>
      </c>
      <c r="X803" s="32" t="str">
        <f>IF(HLOOKUP($BT803,Prisudvikling!$CC$7:$KP$63,X$3)&gt;0,HLOOKUP($BT803,Prisudvikling!$CC$7:$KP$63,X$3),"")</f>
        <v/>
      </c>
      <c r="Y803" s="32" t="str">
        <f>IF(HLOOKUP($BT803,Prisudvikling!$CC$7:$KP$63,Y$3)&gt;0,HLOOKUP($BT803,Prisudvikling!$CC$7:$KP$63,Y$3),"")</f>
        <v/>
      </c>
      <c r="Z803" s="32" t="str">
        <f>IF(HLOOKUP($BT803,Prisudvikling!$CC$7:$KP$63,Z$3)&gt;0,HLOOKUP($BT803,Prisudvikling!$CC$7:$KP$63,Z$3),"")</f>
        <v/>
      </c>
      <c r="AA803" s="32" t="str">
        <f>IF(HLOOKUP($BT803,Prisudvikling!$CC$7:$KP$63,AA$3)&gt;0,HLOOKUP($BT803,Prisudvikling!$CC$7:$KP$63,AA$3),"")</f>
        <v/>
      </c>
      <c r="AB803" s="32" t="str">
        <f>IF(HLOOKUP($BT803,Prisudvikling!$CC$7:$KP$63,AB$3)&gt;0,HLOOKUP($BT803,Prisudvikling!$CC$7:$KP$63,AB$3),"")</f>
        <v/>
      </c>
      <c r="AC803" s="32" t="str">
        <f>IF(HLOOKUP($BT803,Prisudvikling!$CC$7:$KP$63,AC$3)&gt;0,HLOOKUP($BT803,Prisudvikling!$CC$7:$KP$63,AC$3),"")</f>
        <v/>
      </c>
      <c r="AD803" s="32" t="str">
        <f>IF(HLOOKUP($BT803,Prisudvikling!$CC$7:$KP$63,AD$3)&gt;0,HLOOKUP($BT803,Prisudvikling!$CC$7:$KP$63,AD$3),"")</f>
        <v/>
      </c>
      <c r="AE803" s="32" t="str">
        <f>IF(HLOOKUP($BT803,Prisudvikling!$CC$7:$KP$63,AE$3)&gt;0,HLOOKUP($BT803,Prisudvikling!$CC$7:$KP$63,AE$3),"")</f>
        <v/>
      </c>
      <c r="AF803" s="32" t="str">
        <f>IF(HLOOKUP($BT803,Prisudvikling!$CC$7:$KP$63,AF$3)&gt;0,HLOOKUP($BT803,Prisudvikling!$CC$7:$KP$63,AF$3),"")</f>
        <v xml:space="preserve"> </v>
      </c>
      <c r="AG803" s="32" t="str">
        <f>IF(HLOOKUP($BT803,Prisudvikling!$CC$7:$KP$63,AG$3)&gt;0,HLOOKUP($BT803,Prisudvikling!$CC$7:$KP$63,AG$3),"")</f>
        <v xml:space="preserve"> </v>
      </c>
      <c r="AH803" s="32" t="str">
        <f>IF(HLOOKUP($BT803,Prisudvikling!$CC$7:$KP$63,AH$3)&gt;0,HLOOKUP($BT803,Prisudvikling!$CC$7:$KP$63,AH$3),"")</f>
        <v xml:space="preserve"> </v>
      </c>
      <c r="AI803" s="32" t="str">
        <f>IF(HLOOKUP($BT803,Prisudvikling!$CC$7:$KP$63,AI$3)&gt;0,HLOOKUP($BT803,Prisudvikling!$CC$7:$KP$63,AI$3),"")</f>
        <v xml:space="preserve"> </v>
      </c>
      <c r="AJ803" s="32" t="str">
        <f>IF(HLOOKUP($BT803,Prisudvikling!$CC$7:$KP$63,AJ$3)&gt;0,HLOOKUP($BT803,Prisudvikling!$CC$7:$KP$63,AJ$3),"")</f>
        <v xml:space="preserve"> </v>
      </c>
      <c r="AK803" s="32" t="str">
        <f>IF(HLOOKUP($BT803,Prisudvikling!$CC$7:$KP$63,AK$3)&gt;0,HLOOKUP($BT803,Prisudvikling!$CC$7:$KP$63,AK$3),"")</f>
        <v xml:space="preserve"> </v>
      </c>
      <c r="AL803" s="32" t="str">
        <f>IF(HLOOKUP($BT803,Prisudvikling!$CC$7:$KP$63,AL$3)&gt;0,HLOOKUP($BT803,Prisudvikling!$CC$7:$KP$63,AL$3),"")</f>
        <v/>
      </c>
      <c r="AM803" s="32" t="str">
        <f>IF(HLOOKUP($BT803,Prisudvikling!$CC$7:$KP$63,AM$3)&gt;0,HLOOKUP($BT803,Prisudvikling!$CC$7:$KP$63,AM$3),"")</f>
        <v/>
      </c>
      <c r="AN803" s="113" t="str">
        <f>IF(HLOOKUP($BT803,Prisudvikling!$CC$7:$KP$63,AN$3)&gt;0,HLOOKUP($BT803,Prisudvikling!$CC$7:$KP$63,AN$3),"")</f>
        <v/>
      </c>
      <c r="AO803" s="113" t="str">
        <f>IF(HLOOKUP($BT803,Prisudvikling!$CC$7:$KP$63,AO$3)&gt;0,HLOOKUP($BT803,Prisudvikling!$CC$7:$KP$63,AO$3),"")</f>
        <v xml:space="preserve"> </v>
      </c>
      <c r="AP803" s="113" t="str">
        <f>IF(HLOOKUP($BT803,Prisudvikling!$CC$7:$KP$63,AP$3)&gt;0,HLOOKUP($BT803,Prisudvikling!$CC$7:$KP$63,AP$3),"")</f>
        <v/>
      </c>
      <c r="AQ803" s="113" t="str">
        <f>IF(HLOOKUP($BT803,Prisudvikling!$CC$7:$KP$63,AQ$3)&gt;0,HLOOKUP($BT803,Prisudvikling!$CC$7:$KP$63,AQ$3),"")</f>
        <v/>
      </c>
      <c r="AR803" s="113" t="str">
        <f>IF(HLOOKUP($BT803,Prisudvikling!$CC$7:$KP$63,AR$3)&gt;0,HLOOKUP($BT803,Prisudvikling!$CC$7:$KP$63,AR$3),"")</f>
        <v xml:space="preserve"> </v>
      </c>
      <c r="AS803" s="113" t="str">
        <f>IF(HLOOKUP($BT803,Prisudvikling!$CC$7:$KP$63,AS$3)&gt;0,HLOOKUP($BT803,Prisudvikling!$CC$7:$KP$63,AS$3),"")</f>
        <v/>
      </c>
      <c r="AT803" s="113" t="str">
        <f>IF(HLOOKUP($BT803,Prisudvikling!$CC$7:$KP$63,AT$3)&gt;0,HLOOKUP($BT803,Prisudvikling!$CC$7:$KP$63,AT$3),"")</f>
        <v/>
      </c>
      <c r="AU803" s="113" t="str">
        <f>IF(HLOOKUP($BT803,Prisudvikling!$CC$7:$KP$63,AU$3)&gt;0,HLOOKUP($BT803,Prisudvikling!$CC$7:$KP$63,AU$3),"")</f>
        <v xml:space="preserve"> </v>
      </c>
      <c r="AV803" s="113" t="str">
        <f>IF(HLOOKUP($BT803,Prisudvikling!$CC$7:$KP$63,AV$3)&gt;0,HLOOKUP($BT803,Prisudvikling!$CC$7:$KP$63,AV$3),"")</f>
        <v/>
      </c>
      <c r="AW803" s="113" t="str">
        <f>IF(HLOOKUP($BT803,Prisudvikling!$CC$7:$KP$63,AW$3)&gt;0,HLOOKUP($BT803,Prisudvikling!$CC$7:$KP$63,AW$3),"")</f>
        <v/>
      </c>
      <c r="AX803" s="113" t="str">
        <f>IF(HLOOKUP($BT803,Prisudvikling!$CC$7:$KP$63,AX$3)&gt;0,HLOOKUP($BT803,Prisudvikling!$CC$7:$KP$63,AX$3),"")</f>
        <v xml:space="preserve"> </v>
      </c>
      <c r="BT803">
        <f t="shared" si="37"/>
        <v>480</v>
      </c>
    </row>
    <row r="804" spans="1:72" x14ac:dyDescent="0.2">
      <c r="A804" s="82">
        <f>IF(HLOOKUP($BT804,Prisudvikling!$CC$7:$KP$63,D$3)&gt;0,YEAR(C804),0)</f>
        <v>0</v>
      </c>
      <c r="B804" s="82">
        <f>IF(HLOOKUP($BT804,Prisudvikling!$CC$7:$KP$63,D$3)&gt;0,MONTH(C804),0)</f>
        <v>0</v>
      </c>
      <c r="C804" s="65" t="str">
        <f>IF(HLOOKUP($BT804,Prisudvikling!$CC$7:$KP$63,D$3)&gt;0,HLOOKUP($BT804,Prisudvikling!$CC$7:$KP$63,C$3),"")</f>
        <v/>
      </c>
      <c r="D804" s="105" t="str">
        <f>IF(HLOOKUP($BT804,Prisudvikling!$CC$7:$KP$63,D$3)&gt;0,HLOOKUP($BT804,Prisudvikling!$CC$7:$KP$63,D$3),"")</f>
        <v/>
      </c>
      <c r="E804" s="105" t="str">
        <f>IF(HLOOKUP($BT804,Prisudvikling!$CC$7:$KP$63,E$3)&gt;0,HLOOKUP($BT804,Prisudvikling!$CC$7:$KP$63,E$3),"")</f>
        <v/>
      </c>
      <c r="F804" s="105" t="str">
        <f>IF(HLOOKUP($BT804,Prisudvikling!$CC$7:$KP$63,F$3)&gt;0,HLOOKUP($BT804,Prisudvikling!$CC$7:$KP$63,F$3),"")</f>
        <v/>
      </c>
      <c r="G804" s="105" t="str">
        <f>IF(HLOOKUP($BT804,Prisudvikling!$CC$7:$KP$63,G$3)&gt;0,HLOOKUP($BT804,Prisudvikling!$CC$7:$KP$63,G$3),"")</f>
        <v/>
      </c>
      <c r="H804" s="105" t="str">
        <f>IF(HLOOKUP($BT804,Prisudvikling!$CC$7:$KP$63,H$3)&gt;0,HLOOKUP($BT804,Prisudvikling!$CC$7:$KP$63,H$3),"")</f>
        <v/>
      </c>
      <c r="I804" s="105" t="str">
        <f>IF(HLOOKUP($BT804,Prisudvikling!$CC$7:$KP$63,I$3)&gt;0,HLOOKUP($BT804,Prisudvikling!$CC$7:$KP$63,I$3),"")</f>
        <v/>
      </c>
      <c r="J804" s="105" t="str">
        <f>IF(HLOOKUP($BT804,Prisudvikling!$CC$7:$KP$63,J$3)&gt;0,HLOOKUP($BT804,Prisudvikling!$CC$7:$KP$63,J$3),"")</f>
        <v/>
      </c>
      <c r="K804" s="105" t="str">
        <f>IF(HLOOKUP($BT804,Prisudvikling!$CC$7:$KP$63,K$3)&gt;0,HLOOKUP($BT804,Prisudvikling!$CC$7:$KP$63,K$3),"")</f>
        <v/>
      </c>
      <c r="L804" s="105" t="str">
        <f>IF(HLOOKUP($BT804,Prisudvikling!$CC$7:$KP$63,L$3)&gt;0,HLOOKUP($BT804,Prisudvikling!$CC$7:$KP$63,L$3),"")</f>
        <v/>
      </c>
      <c r="M804" s="105" t="str">
        <f>IF(HLOOKUP($BT804,Prisudvikling!$CC$7:$KP$63,M$3)&gt;0,HLOOKUP($BT804,Prisudvikling!$CC$7:$KP$63,M$3),"")</f>
        <v/>
      </c>
      <c r="N804" s="105" t="str">
        <f>IF(HLOOKUP($BT804,Prisudvikling!$CC$7:$KP$63,N$3)&gt;0,HLOOKUP($BT804,Prisudvikling!$CC$7:$KP$63,N$3),"")</f>
        <v/>
      </c>
      <c r="O804" s="105" t="str">
        <f>IF(HLOOKUP($BT804,Prisudvikling!$CC$7:$KP$63,O$3)&gt;0,HLOOKUP($BT804,Prisudvikling!$CC$7:$KP$63,O$3),"")</f>
        <v/>
      </c>
      <c r="P804" s="105" t="str">
        <f>IF(HLOOKUP($BT804,Prisudvikling!$CC$7:$KP$63,P$3)&gt;0,HLOOKUP($BT804,Prisudvikling!$CC$7:$KP$63,P$3),"")</f>
        <v/>
      </c>
      <c r="Q804" s="105" t="str">
        <f>IF(HLOOKUP($BT804,Prisudvikling!$CC$7:$KP$63,Q$3)&gt;0,HLOOKUP($BT804,Prisudvikling!$CC$7:$KP$63,Q$3),"")</f>
        <v/>
      </c>
      <c r="R804" s="105" t="str">
        <f>IF(HLOOKUP($BT804,Prisudvikling!$CC$7:$KP$63,R$3)&gt;0,HLOOKUP($BT804,Prisudvikling!$CC$7:$KP$63,R$3),"")</f>
        <v/>
      </c>
      <c r="S804" s="105" t="str">
        <f>IF(HLOOKUP($BT804,Prisudvikling!$CC$7:$KP$63,S$3)&gt;0,HLOOKUP($BT804,Prisudvikling!$CC$7:$KP$63,S$3),"")</f>
        <v/>
      </c>
      <c r="T804" s="105" t="str">
        <f>IF(HLOOKUP($BT804,Prisudvikling!$CC$7:$KP$63,T$3)&gt;0,HLOOKUP($BT804,Prisudvikling!$CC$7:$KP$63,T$3),"")</f>
        <v/>
      </c>
      <c r="U804" s="105" t="str">
        <f>IF(HLOOKUP($BT804,Prisudvikling!$CC$7:$KP$63,U$3)&gt;0,HLOOKUP($BT804,Prisudvikling!$CC$7:$KP$63,U$3),"")</f>
        <v/>
      </c>
      <c r="V804" s="105" t="str">
        <f>IF(HLOOKUP($BT804,Prisudvikling!$CC$7:$KP$63,V$3)&gt;0,HLOOKUP($BT804,Prisudvikling!$CC$7:$KP$63,V$3),"")</f>
        <v/>
      </c>
      <c r="W804" s="105" t="str">
        <f>IF(HLOOKUP($BT804,Prisudvikling!$CC$7:$KP$63,W$3)&gt;0,HLOOKUP($BT804,Prisudvikling!$CC$7:$KP$63,W$3),"")</f>
        <v/>
      </c>
      <c r="X804" s="32" t="str">
        <f>IF(HLOOKUP($BT804,Prisudvikling!$CC$7:$KP$63,X$3)&gt;0,HLOOKUP($BT804,Prisudvikling!$CC$7:$KP$63,X$3),"")</f>
        <v/>
      </c>
      <c r="Y804" s="32" t="str">
        <f>IF(HLOOKUP($BT804,Prisudvikling!$CC$7:$KP$63,Y$3)&gt;0,HLOOKUP($BT804,Prisudvikling!$CC$7:$KP$63,Y$3),"")</f>
        <v/>
      </c>
      <c r="Z804" s="32" t="str">
        <f>IF(HLOOKUP($BT804,Prisudvikling!$CC$7:$KP$63,Z$3)&gt;0,HLOOKUP($BT804,Prisudvikling!$CC$7:$KP$63,Z$3),"")</f>
        <v/>
      </c>
      <c r="AA804" s="32" t="str">
        <f>IF(HLOOKUP($BT804,Prisudvikling!$CC$7:$KP$63,AA$3)&gt;0,HLOOKUP($BT804,Prisudvikling!$CC$7:$KP$63,AA$3),"")</f>
        <v/>
      </c>
      <c r="AB804" s="32" t="str">
        <f>IF(HLOOKUP($BT804,Prisudvikling!$CC$7:$KP$63,AB$3)&gt;0,HLOOKUP($BT804,Prisudvikling!$CC$7:$KP$63,AB$3),"")</f>
        <v/>
      </c>
      <c r="AC804" s="32" t="str">
        <f>IF(HLOOKUP($BT804,Prisudvikling!$CC$7:$KP$63,AC$3)&gt;0,HLOOKUP($BT804,Prisudvikling!$CC$7:$KP$63,AC$3),"")</f>
        <v/>
      </c>
      <c r="AD804" s="32" t="str">
        <f>IF(HLOOKUP($BT804,Prisudvikling!$CC$7:$KP$63,AD$3)&gt;0,HLOOKUP($BT804,Prisudvikling!$CC$7:$KP$63,AD$3),"")</f>
        <v/>
      </c>
      <c r="AE804" s="32" t="str">
        <f>IF(HLOOKUP($BT804,Prisudvikling!$CC$7:$KP$63,AE$3)&gt;0,HLOOKUP($BT804,Prisudvikling!$CC$7:$KP$63,AE$3),"")</f>
        <v/>
      </c>
      <c r="AF804" s="32" t="str">
        <f>IF(HLOOKUP($BT804,Prisudvikling!$CC$7:$KP$63,AF$3)&gt;0,HLOOKUP($BT804,Prisudvikling!$CC$7:$KP$63,AF$3),"")</f>
        <v xml:space="preserve"> </v>
      </c>
      <c r="AG804" s="32" t="str">
        <f>IF(HLOOKUP($BT804,Prisudvikling!$CC$7:$KP$63,AG$3)&gt;0,HLOOKUP($BT804,Prisudvikling!$CC$7:$KP$63,AG$3),"")</f>
        <v xml:space="preserve"> </v>
      </c>
      <c r="AH804" s="32" t="str">
        <f>IF(HLOOKUP($BT804,Prisudvikling!$CC$7:$KP$63,AH$3)&gt;0,HLOOKUP($BT804,Prisudvikling!$CC$7:$KP$63,AH$3),"")</f>
        <v xml:space="preserve"> </v>
      </c>
      <c r="AI804" s="32" t="str">
        <f>IF(HLOOKUP($BT804,Prisudvikling!$CC$7:$KP$63,AI$3)&gt;0,HLOOKUP($BT804,Prisudvikling!$CC$7:$KP$63,AI$3),"")</f>
        <v xml:space="preserve"> </v>
      </c>
      <c r="AJ804" s="32" t="str">
        <f>IF(HLOOKUP($BT804,Prisudvikling!$CC$7:$KP$63,AJ$3)&gt;0,HLOOKUP($BT804,Prisudvikling!$CC$7:$KP$63,AJ$3),"")</f>
        <v xml:space="preserve"> </v>
      </c>
      <c r="AK804" s="32" t="str">
        <f>IF(HLOOKUP($BT804,Prisudvikling!$CC$7:$KP$63,AK$3)&gt;0,HLOOKUP($BT804,Prisudvikling!$CC$7:$KP$63,AK$3),"")</f>
        <v xml:space="preserve"> </v>
      </c>
      <c r="AL804" s="32" t="str">
        <f>IF(HLOOKUP($BT804,Prisudvikling!$CC$7:$KP$63,AL$3)&gt;0,HLOOKUP($BT804,Prisudvikling!$CC$7:$KP$63,AL$3),"")</f>
        <v/>
      </c>
      <c r="AM804" s="32" t="str">
        <f>IF(HLOOKUP($BT804,Prisudvikling!$CC$7:$KP$63,AM$3)&gt;0,HLOOKUP($BT804,Prisudvikling!$CC$7:$KP$63,AM$3),"")</f>
        <v/>
      </c>
      <c r="AN804" s="113" t="str">
        <f>IF(HLOOKUP($BT804,Prisudvikling!$CC$7:$KP$63,AN$3)&gt;0,HLOOKUP($BT804,Prisudvikling!$CC$7:$KP$63,AN$3),"")</f>
        <v/>
      </c>
      <c r="AO804" s="113" t="str">
        <f>IF(HLOOKUP($BT804,Prisudvikling!$CC$7:$KP$63,AO$3)&gt;0,HLOOKUP($BT804,Prisudvikling!$CC$7:$KP$63,AO$3),"")</f>
        <v xml:space="preserve"> </v>
      </c>
      <c r="AP804" s="113" t="str">
        <f>IF(HLOOKUP($BT804,Prisudvikling!$CC$7:$KP$63,AP$3)&gt;0,HLOOKUP($BT804,Prisudvikling!$CC$7:$KP$63,AP$3),"")</f>
        <v/>
      </c>
      <c r="AQ804" s="113" t="str">
        <f>IF(HLOOKUP($BT804,Prisudvikling!$CC$7:$KP$63,AQ$3)&gt;0,HLOOKUP($BT804,Prisudvikling!$CC$7:$KP$63,AQ$3),"")</f>
        <v/>
      </c>
      <c r="AR804" s="113" t="str">
        <f>IF(HLOOKUP($BT804,Prisudvikling!$CC$7:$KP$63,AR$3)&gt;0,HLOOKUP($BT804,Prisudvikling!$CC$7:$KP$63,AR$3),"")</f>
        <v xml:space="preserve"> </v>
      </c>
      <c r="AS804" s="113" t="str">
        <f>IF(HLOOKUP($BT804,Prisudvikling!$CC$7:$KP$63,AS$3)&gt;0,HLOOKUP($BT804,Prisudvikling!$CC$7:$KP$63,AS$3),"")</f>
        <v/>
      </c>
      <c r="AT804" s="113" t="str">
        <f>IF(HLOOKUP($BT804,Prisudvikling!$CC$7:$KP$63,AT$3)&gt;0,HLOOKUP($BT804,Prisudvikling!$CC$7:$KP$63,AT$3),"")</f>
        <v/>
      </c>
      <c r="AU804" s="113" t="str">
        <f>IF(HLOOKUP($BT804,Prisudvikling!$CC$7:$KP$63,AU$3)&gt;0,HLOOKUP($BT804,Prisudvikling!$CC$7:$KP$63,AU$3),"")</f>
        <v xml:space="preserve"> </v>
      </c>
      <c r="AV804" s="113" t="str">
        <f>IF(HLOOKUP($BT804,Prisudvikling!$CC$7:$KP$63,AV$3)&gt;0,HLOOKUP($BT804,Prisudvikling!$CC$7:$KP$63,AV$3),"")</f>
        <v/>
      </c>
      <c r="AW804" s="113" t="str">
        <f>IF(HLOOKUP($BT804,Prisudvikling!$CC$7:$KP$63,AW$3)&gt;0,HLOOKUP($BT804,Prisudvikling!$CC$7:$KP$63,AW$3),"")</f>
        <v/>
      </c>
      <c r="AX804" s="113" t="str">
        <f>IF(HLOOKUP($BT804,Prisudvikling!$CC$7:$KP$63,AX$3)&gt;0,HLOOKUP($BT804,Prisudvikling!$CC$7:$KP$63,AX$3),"")</f>
        <v xml:space="preserve"> </v>
      </c>
      <c r="BT804">
        <f t="shared" si="37"/>
        <v>481</v>
      </c>
    </row>
    <row r="805" spans="1:72" x14ac:dyDescent="0.2">
      <c r="A805" s="82">
        <f>IF(HLOOKUP($BT805,Prisudvikling!$CC$7:$KP$63,D$3)&gt;0,YEAR(C805),0)</f>
        <v>0</v>
      </c>
      <c r="B805" s="82">
        <f>IF(HLOOKUP($BT805,Prisudvikling!$CC$7:$KP$63,D$3)&gt;0,MONTH(C805),0)</f>
        <v>0</v>
      </c>
      <c r="C805" s="65" t="str">
        <f>IF(HLOOKUP($BT805,Prisudvikling!$CC$7:$KP$63,D$3)&gt;0,HLOOKUP($BT805,Prisudvikling!$CC$7:$KP$63,C$3),"")</f>
        <v/>
      </c>
      <c r="D805" s="105" t="str">
        <f>IF(HLOOKUP($BT805,Prisudvikling!$CC$7:$KP$63,D$3)&gt;0,HLOOKUP($BT805,Prisudvikling!$CC$7:$KP$63,D$3),"")</f>
        <v/>
      </c>
      <c r="E805" s="105" t="str">
        <f>IF(HLOOKUP($BT805,Prisudvikling!$CC$7:$KP$63,E$3)&gt;0,HLOOKUP($BT805,Prisudvikling!$CC$7:$KP$63,E$3),"")</f>
        <v/>
      </c>
      <c r="F805" s="105" t="str">
        <f>IF(HLOOKUP($BT805,Prisudvikling!$CC$7:$KP$63,F$3)&gt;0,HLOOKUP($BT805,Prisudvikling!$CC$7:$KP$63,F$3),"")</f>
        <v/>
      </c>
      <c r="G805" s="105" t="str">
        <f>IF(HLOOKUP($BT805,Prisudvikling!$CC$7:$KP$63,G$3)&gt;0,HLOOKUP($BT805,Prisudvikling!$CC$7:$KP$63,G$3),"")</f>
        <v/>
      </c>
      <c r="H805" s="105" t="str">
        <f>IF(HLOOKUP($BT805,Prisudvikling!$CC$7:$KP$63,H$3)&gt;0,HLOOKUP($BT805,Prisudvikling!$CC$7:$KP$63,H$3),"")</f>
        <v/>
      </c>
      <c r="I805" s="105" t="str">
        <f>IF(HLOOKUP($BT805,Prisudvikling!$CC$7:$KP$63,I$3)&gt;0,HLOOKUP($BT805,Prisudvikling!$CC$7:$KP$63,I$3),"")</f>
        <v/>
      </c>
      <c r="J805" s="105" t="str">
        <f>IF(HLOOKUP($BT805,Prisudvikling!$CC$7:$KP$63,J$3)&gt;0,HLOOKUP($BT805,Prisudvikling!$CC$7:$KP$63,J$3),"")</f>
        <v/>
      </c>
      <c r="K805" s="105" t="str">
        <f>IF(HLOOKUP($BT805,Prisudvikling!$CC$7:$KP$63,K$3)&gt;0,HLOOKUP($BT805,Prisudvikling!$CC$7:$KP$63,K$3),"")</f>
        <v/>
      </c>
      <c r="L805" s="105" t="str">
        <f>IF(HLOOKUP($BT805,Prisudvikling!$CC$7:$KP$63,L$3)&gt;0,HLOOKUP($BT805,Prisudvikling!$CC$7:$KP$63,L$3),"")</f>
        <v/>
      </c>
      <c r="M805" s="105" t="str">
        <f>IF(HLOOKUP($BT805,Prisudvikling!$CC$7:$KP$63,M$3)&gt;0,HLOOKUP($BT805,Prisudvikling!$CC$7:$KP$63,M$3),"")</f>
        <v/>
      </c>
      <c r="N805" s="105" t="str">
        <f>IF(HLOOKUP($BT805,Prisudvikling!$CC$7:$KP$63,N$3)&gt;0,HLOOKUP($BT805,Prisudvikling!$CC$7:$KP$63,N$3),"")</f>
        <v/>
      </c>
      <c r="O805" s="105" t="str">
        <f>IF(HLOOKUP($BT805,Prisudvikling!$CC$7:$KP$63,O$3)&gt;0,HLOOKUP($BT805,Prisudvikling!$CC$7:$KP$63,O$3),"")</f>
        <v/>
      </c>
      <c r="P805" s="105" t="str">
        <f>IF(HLOOKUP($BT805,Prisudvikling!$CC$7:$KP$63,P$3)&gt;0,HLOOKUP($BT805,Prisudvikling!$CC$7:$KP$63,P$3),"")</f>
        <v/>
      </c>
      <c r="Q805" s="105" t="str">
        <f>IF(HLOOKUP($BT805,Prisudvikling!$CC$7:$KP$63,Q$3)&gt;0,HLOOKUP($BT805,Prisudvikling!$CC$7:$KP$63,Q$3),"")</f>
        <v/>
      </c>
      <c r="R805" s="105" t="str">
        <f>IF(HLOOKUP($BT805,Prisudvikling!$CC$7:$KP$63,R$3)&gt;0,HLOOKUP($BT805,Prisudvikling!$CC$7:$KP$63,R$3),"")</f>
        <v/>
      </c>
      <c r="S805" s="105" t="str">
        <f>IF(HLOOKUP($BT805,Prisudvikling!$CC$7:$KP$63,S$3)&gt;0,HLOOKUP($BT805,Prisudvikling!$CC$7:$KP$63,S$3),"")</f>
        <v/>
      </c>
      <c r="T805" s="105" t="str">
        <f>IF(HLOOKUP($BT805,Prisudvikling!$CC$7:$KP$63,T$3)&gt;0,HLOOKUP($BT805,Prisudvikling!$CC$7:$KP$63,T$3),"")</f>
        <v/>
      </c>
      <c r="U805" s="105" t="str">
        <f>IF(HLOOKUP($BT805,Prisudvikling!$CC$7:$KP$63,U$3)&gt;0,HLOOKUP($BT805,Prisudvikling!$CC$7:$KP$63,U$3),"")</f>
        <v/>
      </c>
      <c r="V805" s="105" t="str">
        <f>IF(HLOOKUP($BT805,Prisudvikling!$CC$7:$KP$63,V$3)&gt;0,HLOOKUP($BT805,Prisudvikling!$CC$7:$KP$63,V$3),"")</f>
        <v/>
      </c>
      <c r="W805" s="105" t="str">
        <f>IF(HLOOKUP($BT805,Prisudvikling!$CC$7:$KP$63,W$3)&gt;0,HLOOKUP($BT805,Prisudvikling!$CC$7:$KP$63,W$3),"")</f>
        <v/>
      </c>
      <c r="X805" s="32" t="str">
        <f>IF(HLOOKUP($BT805,Prisudvikling!$CC$7:$KP$63,X$3)&gt;0,HLOOKUP($BT805,Prisudvikling!$CC$7:$KP$63,X$3),"")</f>
        <v/>
      </c>
      <c r="Y805" s="32" t="str">
        <f>IF(HLOOKUP($BT805,Prisudvikling!$CC$7:$KP$63,Y$3)&gt;0,HLOOKUP($BT805,Prisudvikling!$CC$7:$KP$63,Y$3),"")</f>
        <v/>
      </c>
      <c r="Z805" s="32" t="str">
        <f>IF(HLOOKUP($BT805,Prisudvikling!$CC$7:$KP$63,Z$3)&gt;0,HLOOKUP($BT805,Prisudvikling!$CC$7:$KP$63,Z$3),"")</f>
        <v/>
      </c>
      <c r="AA805" s="32" t="str">
        <f>IF(HLOOKUP($BT805,Prisudvikling!$CC$7:$KP$63,AA$3)&gt;0,HLOOKUP($BT805,Prisudvikling!$CC$7:$KP$63,AA$3),"")</f>
        <v/>
      </c>
      <c r="AB805" s="32" t="str">
        <f>IF(HLOOKUP($BT805,Prisudvikling!$CC$7:$KP$63,AB$3)&gt;0,HLOOKUP($BT805,Prisudvikling!$CC$7:$KP$63,AB$3),"")</f>
        <v/>
      </c>
      <c r="AC805" s="32" t="str">
        <f>IF(HLOOKUP($BT805,Prisudvikling!$CC$7:$KP$63,AC$3)&gt;0,HLOOKUP($BT805,Prisudvikling!$CC$7:$KP$63,AC$3),"")</f>
        <v/>
      </c>
      <c r="AD805" s="32" t="str">
        <f>IF(HLOOKUP($BT805,Prisudvikling!$CC$7:$KP$63,AD$3)&gt;0,HLOOKUP($BT805,Prisudvikling!$CC$7:$KP$63,AD$3),"")</f>
        <v/>
      </c>
      <c r="AE805" s="32" t="str">
        <f>IF(HLOOKUP($BT805,Prisudvikling!$CC$7:$KP$63,AE$3)&gt;0,HLOOKUP($BT805,Prisudvikling!$CC$7:$KP$63,AE$3),"")</f>
        <v/>
      </c>
      <c r="AF805" s="32" t="str">
        <f>IF(HLOOKUP($BT805,Prisudvikling!$CC$7:$KP$63,AF$3)&gt;0,HLOOKUP($BT805,Prisudvikling!$CC$7:$KP$63,AF$3),"")</f>
        <v xml:space="preserve"> </v>
      </c>
      <c r="AG805" s="32" t="str">
        <f>IF(HLOOKUP($BT805,Prisudvikling!$CC$7:$KP$63,AG$3)&gt;0,HLOOKUP($BT805,Prisudvikling!$CC$7:$KP$63,AG$3),"")</f>
        <v xml:space="preserve"> </v>
      </c>
      <c r="AH805" s="32" t="str">
        <f>IF(HLOOKUP($BT805,Prisudvikling!$CC$7:$KP$63,AH$3)&gt;0,HLOOKUP($BT805,Prisudvikling!$CC$7:$KP$63,AH$3),"")</f>
        <v xml:space="preserve"> </v>
      </c>
      <c r="AI805" s="32" t="str">
        <f>IF(HLOOKUP($BT805,Prisudvikling!$CC$7:$KP$63,AI$3)&gt;0,HLOOKUP($BT805,Prisudvikling!$CC$7:$KP$63,AI$3),"")</f>
        <v xml:space="preserve"> </v>
      </c>
      <c r="AJ805" s="32" t="str">
        <f>IF(HLOOKUP($BT805,Prisudvikling!$CC$7:$KP$63,AJ$3)&gt;0,HLOOKUP($BT805,Prisudvikling!$CC$7:$KP$63,AJ$3),"")</f>
        <v xml:space="preserve"> </v>
      </c>
      <c r="AK805" s="32" t="str">
        <f>IF(HLOOKUP($BT805,Prisudvikling!$CC$7:$KP$63,AK$3)&gt;0,HLOOKUP($BT805,Prisudvikling!$CC$7:$KP$63,AK$3),"")</f>
        <v xml:space="preserve"> </v>
      </c>
      <c r="AL805" s="32" t="str">
        <f>IF(HLOOKUP($BT805,Prisudvikling!$CC$7:$KP$63,AL$3)&gt;0,HLOOKUP($BT805,Prisudvikling!$CC$7:$KP$63,AL$3),"")</f>
        <v/>
      </c>
      <c r="AM805" s="32" t="str">
        <f>IF(HLOOKUP($BT805,Prisudvikling!$CC$7:$KP$63,AM$3)&gt;0,HLOOKUP($BT805,Prisudvikling!$CC$7:$KP$63,AM$3),"")</f>
        <v/>
      </c>
      <c r="AN805" s="113" t="str">
        <f>IF(HLOOKUP($BT805,Prisudvikling!$CC$7:$KP$63,AN$3)&gt;0,HLOOKUP($BT805,Prisudvikling!$CC$7:$KP$63,AN$3),"")</f>
        <v/>
      </c>
      <c r="AO805" s="113" t="str">
        <f>IF(HLOOKUP($BT805,Prisudvikling!$CC$7:$KP$63,AO$3)&gt;0,HLOOKUP($BT805,Prisudvikling!$CC$7:$KP$63,AO$3),"")</f>
        <v xml:space="preserve"> </v>
      </c>
      <c r="AP805" s="113" t="str">
        <f>IF(HLOOKUP($BT805,Prisudvikling!$CC$7:$KP$63,AP$3)&gt;0,HLOOKUP($BT805,Prisudvikling!$CC$7:$KP$63,AP$3),"")</f>
        <v/>
      </c>
      <c r="AQ805" s="113" t="str">
        <f>IF(HLOOKUP($BT805,Prisudvikling!$CC$7:$KP$63,AQ$3)&gt;0,HLOOKUP($BT805,Prisudvikling!$CC$7:$KP$63,AQ$3),"")</f>
        <v/>
      </c>
      <c r="AR805" s="113" t="str">
        <f>IF(HLOOKUP($BT805,Prisudvikling!$CC$7:$KP$63,AR$3)&gt;0,HLOOKUP($BT805,Prisudvikling!$CC$7:$KP$63,AR$3),"")</f>
        <v xml:space="preserve"> </v>
      </c>
      <c r="AS805" s="113" t="str">
        <f>IF(HLOOKUP($BT805,Prisudvikling!$CC$7:$KP$63,AS$3)&gt;0,HLOOKUP($BT805,Prisudvikling!$CC$7:$KP$63,AS$3),"")</f>
        <v/>
      </c>
      <c r="AT805" s="113" t="str">
        <f>IF(HLOOKUP($BT805,Prisudvikling!$CC$7:$KP$63,AT$3)&gt;0,HLOOKUP($BT805,Prisudvikling!$CC$7:$KP$63,AT$3),"")</f>
        <v/>
      </c>
      <c r="AU805" s="113" t="str">
        <f>IF(HLOOKUP($BT805,Prisudvikling!$CC$7:$KP$63,AU$3)&gt;0,HLOOKUP($BT805,Prisudvikling!$CC$7:$KP$63,AU$3),"")</f>
        <v xml:space="preserve"> </v>
      </c>
      <c r="AV805" s="113" t="str">
        <f>IF(HLOOKUP($BT805,Prisudvikling!$CC$7:$KP$63,AV$3)&gt;0,HLOOKUP($BT805,Prisudvikling!$CC$7:$KP$63,AV$3),"")</f>
        <v/>
      </c>
      <c r="AW805" s="113" t="str">
        <f>IF(HLOOKUP($BT805,Prisudvikling!$CC$7:$KP$63,AW$3)&gt;0,HLOOKUP($BT805,Prisudvikling!$CC$7:$KP$63,AW$3),"")</f>
        <v/>
      </c>
      <c r="AX805" s="113" t="str">
        <f>IF(HLOOKUP($BT805,Prisudvikling!$CC$7:$KP$63,AX$3)&gt;0,HLOOKUP($BT805,Prisudvikling!$CC$7:$KP$63,AX$3),"")</f>
        <v xml:space="preserve"> </v>
      </c>
      <c r="BT805">
        <f t="shared" si="37"/>
        <v>482</v>
      </c>
    </row>
    <row r="806" spans="1:72" x14ac:dyDescent="0.2">
      <c r="A806" s="82">
        <f>IF(HLOOKUP($BT806,Prisudvikling!$CC$7:$KP$63,D$3)&gt;0,YEAR(C806),0)</f>
        <v>0</v>
      </c>
      <c r="B806" s="82">
        <f>IF(HLOOKUP($BT806,Prisudvikling!$CC$7:$KP$63,D$3)&gt;0,MONTH(C806),0)</f>
        <v>0</v>
      </c>
      <c r="C806" s="65" t="str">
        <f>IF(HLOOKUP($BT806,Prisudvikling!$CC$7:$KP$63,D$3)&gt;0,HLOOKUP($BT806,Prisudvikling!$CC$7:$KP$63,C$3),"")</f>
        <v/>
      </c>
      <c r="D806" s="105" t="str">
        <f>IF(HLOOKUP($BT806,Prisudvikling!$CC$7:$KP$63,D$3)&gt;0,HLOOKUP($BT806,Prisudvikling!$CC$7:$KP$63,D$3),"")</f>
        <v/>
      </c>
      <c r="E806" s="105" t="str">
        <f>IF(HLOOKUP($BT806,Prisudvikling!$CC$7:$KP$63,E$3)&gt;0,HLOOKUP($BT806,Prisudvikling!$CC$7:$KP$63,E$3),"")</f>
        <v/>
      </c>
      <c r="F806" s="105" t="str">
        <f>IF(HLOOKUP($BT806,Prisudvikling!$CC$7:$KP$63,F$3)&gt;0,HLOOKUP($BT806,Prisudvikling!$CC$7:$KP$63,F$3),"")</f>
        <v/>
      </c>
      <c r="G806" s="105" t="str">
        <f>IF(HLOOKUP($BT806,Prisudvikling!$CC$7:$KP$63,G$3)&gt;0,HLOOKUP($BT806,Prisudvikling!$CC$7:$KP$63,G$3),"")</f>
        <v/>
      </c>
      <c r="H806" s="105" t="str">
        <f>IF(HLOOKUP($BT806,Prisudvikling!$CC$7:$KP$63,H$3)&gt;0,HLOOKUP($BT806,Prisudvikling!$CC$7:$KP$63,H$3),"")</f>
        <v/>
      </c>
      <c r="I806" s="105" t="str">
        <f>IF(HLOOKUP($BT806,Prisudvikling!$CC$7:$KP$63,I$3)&gt;0,HLOOKUP($BT806,Prisudvikling!$CC$7:$KP$63,I$3),"")</f>
        <v/>
      </c>
      <c r="J806" s="105" t="str">
        <f>IF(HLOOKUP($BT806,Prisudvikling!$CC$7:$KP$63,J$3)&gt;0,HLOOKUP($BT806,Prisudvikling!$CC$7:$KP$63,J$3),"")</f>
        <v/>
      </c>
      <c r="K806" s="105" t="str">
        <f>IF(HLOOKUP($BT806,Prisudvikling!$CC$7:$KP$63,K$3)&gt;0,HLOOKUP($BT806,Prisudvikling!$CC$7:$KP$63,K$3),"")</f>
        <v/>
      </c>
      <c r="L806" s="105" t="str">
        <f>IF(HLOOKUP($BT806,Prisudvikling!$CC$7:$KP$63,L$3)&gt;0,HLOOKUP($BT806,Prisudvikling!$CC$7:$KP$63,L$3),"")</f>
        <v/>
      </c>
      <c r="M806" s="105" t="str">
        <f>IF(HLOOKUP($BT806,Prisudvikling!$CC$7:$KP$63,M$3)&gt;0,HLOOKUP($BT806,Prisudvikling!$CC$7:$KP$63,M$3),"")</f>
        <v/>
      </c>
      <c r="N806" s="105" t="str">
        <f>IF(HLOOKUP($BT806,Prisudvikling!$CC$7:$KP$63,N$3)&gt;0,HLOOKUP($BT806,Prisudvikling!$CC$7:$KP$63,N$3),"")</f>
        <v/>
      </c>
      <c r="O806" s="105" t="str">
        <f>IF(HLOOKUP($BT806,Prisudvikling!$CC$7:$KP$63,O$3)&gt;0,HLOOKUP($BT806,Prisudvikling!$CC$7:$KP$63,O$3),"")</f>
        <v/>
      </c>
      <c r="P806" s="105" t="str">
        <f>IF(HLOOKUP($BT806,Prisudvikling!$CC$7:$KP$63,P$3)&gt;0,HLOOKUP($BT806,Prisudvikling!$CC$7:$KP$63,P$3),"")</f>
        <v/>
      </c>
      <c r="Q806" s="105" t="str">
        <f>IF(HLOOKUP($BT806,Prisudvikling!$CC$7:$KP$63,Q$3)&gt;0,HLOOKUP($BT806,Prisudvikling!$CC$7:$KP$63,Q$3),"")</f>
        <v/>
      </c>
      <c r="R806" s="105" t="str">
        <f>IF(HLOOKUP($BT806,Prisudvikling!$CC$7:$KP$63,R$3)&gt;0,HLOOKUP($BT806,Prisudvikling!$CC$7:$KP$63,R$3),"")</f>
        <v/>
      </c>
      <c r="S806" s="105" t="str">
        <f>IF(HLOOKUP($BT806,Prisudvikling!$CC$7:$KP$63,S$3)&gt;0,HLOOKUP($BT806,Prisudvikling!$CC$7:$KP$63,S$3),"")</f>
        <v/>
      </c>
      <c r="T806" s="105" t="str">
        <f>IF(HLOOKUP($BT806,Prisudvikling!$CC$7:$KP$63,T$3)&gt;0,HLOOKUP($BT806,Prisudvikling!$CC$7:$KP$63,T$3),"")</f>
        <v/>
      </c>
      <c r="U806" s="105" t="str">
        <f>IF(HLOOKUP($BT806,Prisudvikling!$CC$7:$KP$63,U$3)&gt;0,HLOOKUP($BT806,Prisudvikling!$CC$7:$KP$63,U$3),"")</f>
        <v/>
      </c>
      <c r="V806" s="105" t="str">
        <f>IF(HLOOKUP($BT806,Prisudvikling!$CC$7:$KP$63,V$3)&gt;0,HLOOKUP($BT806,Prisudvikling!$CC$7:$KP$63,V$3),"")</f>
        <v/>
      </c>
      <c r="W806" s="105" t="str">
        <f>IF(HLOOKUP($BT806,Prisudvikling!$CC$7:$KP$63,W$3)&gt;0,HLOOKUP($BT806,Prisudvikling!$CC$7:$KP$63,W$3),"")</f>
        <v/>
      </c>
      <c r="X806" s="32" t="str">
        <f>IF(HLOOKUP($BT806,Prisudvikling!$CC$7:$KP$63,X$3)&gt;0,HLOOKUP($BT806,Prisudvikling!$CC$7:$KP$63,X$3),"")</f>
        <v/>
      </c>
      <c r="Y806" s="32" t="str">
        <f>IF(HLOOKUP($BT806,Prisudvikling!$CC$7:$KP$63,Y$3)&gt;0,HLOOKUP($BT806,Prisudvikling!$CC$7:$KP$63,Y$3),"")</f>
        <v/>
      </c>
      <c r="Z806" s="32" t="str">
        <f>IF(HLOOKUP($BT806,Prisudvikling!$CC$7:$KP$63,Z$3)&gt;0,HLOOKUP($BT806,Prisudvikling!$CC$7:$KP$63,Z$3),"")</f>
        <v/>
      </c>
      <c r="AA806" s="32" t="str">
        <f>IF(HLOOKUP($BT806,Prisudvikling!$CC$7:$KP$63,AA$3)&gt;0,HLOOKUP($BT806,Prisudvikling!$CC$7:$KP$63,AA$3),"")</f>
        <v/>
      </c>
      <c r="AB806" s="32" t="str">
        <f>IF(HLOOKUP($BT806,Prisudvikling!$CC$7:$KP$63,AB$3)&gt;0,HLOOKUP($BT806,Prisudvikling!$CC$7:$KP$63,AB$3),"")</f>
        <v/>
      </c>
      <c r="AC806" s="32" t="str">
        <f>IF(HLOOKUP($BT806,Prisudvikling!$CC$7:$KP$63,AC$3)&gt;0,HLOOKUP($BT806,Prisudvikling!$CC$7:$KP$63,AC$3),"")</f>
        <v/>
      </c>
      <c r="AD806" s="32" t="str">
        <f>IF(HLOOKUP($BT806,Prisudvikling!$CC$7:$KP$63,AD$3)&gt;0,HLOOKUP($BT806,Prisudvikling!$CC$7:$KP$63,AD$3),"")</f>
        <v/>
      </c>
      <c r="AE806" s="32" t="str">
        <f>IF(HLOOKUP($BT806,Prisudvikling!$CC$7:$KP$63,AE$3)&gt;0,HLOOKUP($BT806,Prisudvikling!$CC$7:$KP$63,AE$3),"")</f>
        <v/>
      </c>
      <c r="AF806" s="32" t="str">
        <f>IF(HLOOKUP($BT806,Prisudvikling!$CC$7:$KP$63,AF$3)&gt;0,HLOOKUP($BT806,Prisudvikling!$CC$7:$KP$63,AF$3),"")</f>
        <v xml:space="preserve"> </v>
      </c>
      <c r="AG806" s="32" t="str">
        <f>IF(HLOOKUP($BT806,Prisudvikling!$CC$7:$KP$63,AG$3)&gt;0,HLOOKUP($BT806,Prisudvikling!$CC$7:$KP$63,AG$3),"")</f>
        <v xml:space="preserve"> </v>
      </c>
      <c r="AH806" s="32" t="str">
        <f>IF(HLOOKUP($BT806,Prisudvikling!$CC$7:$KP$63,AH$3)&gt;0,HLOOKUP($BT806,Prisudvikling!$CC$7:$KP$63,AH$3),"")</f>
        <v xml:space="preserve"> </v>
      </c>
      <c r="AI806" s="32" t="str">
        <f>IF(HLOOKUP($BT806,Prisudvikling!$CC$7:$KP$63,AI$3)&gt;0,HLOOKUP($BT806,Prisudvikling!$CC$7:$KP$63,AI$3),"")</f>
        <v xml:space="preserve"> </v>
      </c>
      <c r="AJ806" s="32" t="str">
        <f>IF(HLOOKUP($BT806,Prisudvikling!$CC$7:$KP$63,AJ$3)&gt;0,HLOOKUP($BT806,Prisudvikling!$CC$7:$KP$63,AJ$3),"")</f>
        <v xml:space="preserve"> </v>
      </c>
      <c r="AK806" s="32" t="str">
        <f>IF(HLOOKUP($BT806,Prisudvikling!$CC$7:$KP$63,AK$3)&gt;0,HLOOKUP($BT806,Prisudvikling!$CC$7:$KP$63,AK$3),"")</f>
        <v xml:space="preserve"> </v>
      </c>
      <c r="AL806" s="32" t="str">
        <f>IF(HLOOKUP($BT806,Prisudvikling!$CC$7:$KP$63,AL$3)&gt;0,HLOOKUP($BT806,Prisudvikling!$CC$7:$KP$63,AL$3),"")</f>
        <v/>
      </c>
      <c r="AM806" s="32" t="str">
        <f>IF(HLOOKUP($BT806,Prisudvikling!$CC$7:$KP$63,AM$3)&gt;0,HLOOKUP($BT806,Prisudvikling!$CC$7:$KP$63,AM$3),"")</f>
        <v/>
      </c>
      <c r="AN806" s="113" t="str">
        <f>IF(HLOOKUP($BT806,Prisudvikling!$CC$7:$KP$63,AN$3)&gt;0,HLOOKUP($BT806,Prisudvikling!$CC$7:$KP$63,AN$3),"")</f>
        <v/>
      </c>
      <c r="AO806" s="113" t="str">
        <f>IF(HLOOKUP($BT806,Prisudvikling!$CC$7:$KP$63,AO$3)&gt;0,HLOOKUP($BT806,Prisudvikling!$CC$7:$KP$63,AO$3),"")</f>
        <v xml:space="preserve"> </v>
      </c>
      <c r="AP806" s="113" t="str">
        <f>IF(HLOOKUP($BT806,Prisudvikling!$CC$7:$KP$63,AP$3)&gt;0,HLOOKUP($BT806,Prisudvikling!$CC$7:$KP$63,AP$3),"")</f>
        <v/>
      </c>
      <c r="AQ806" s="113" t="str">
        <f>IF(HLOOKUP($BT806,Prisudvikling!$CC$7:$KP$63,AQ$3)&gt;0,HLOOKUP($BT806,Prisudvikling!$CC$7:$KP$63,AQ$3),"")</f>
        <v/>
      </c>
      <c r="AR806" s="113" t="str">
        <f>IF(HLOOKUP($BT806,Prisudvikling!$CC$7:$KP$63,AR$3)&gt;0,HLOOKUP($BT806,Prisudvikling!$CC$7:$KP$63,AR$3),"")</f>
        <v xml:space="preserve"> </v>
      </c>
      <c r="AS806" s="113" t="str">
        <f>IF(HLOOKUP($BT806,Prisudvikling!$CC$7:$KP$63,AS$3)&gt;0,HLOOKUP($BT806,Prisudvikling!$CC$7:$KP$63,AS$3),"")</f>
        <v/>
      </c>
      <c r="AT806" s="113" t="str">
        <f>IF(HLOOKUP($BT806,Prisudvikling!$CC$7:$KP$63,AT$3)&gt;0,HLOOKUP($BT806,Prisudvikling!$CC$7:$KP$63,AT$3),"")</f>
        <v/>
      </c>
      <c r="AU806" s="113" t="str">
        <f>IF(HLOOKUP($BT806,Prisudvikling!$CC$7:$KP$63,AU$3)&gt;0,HLOOKUP($BT806,Prisudvikling!$CC$7:$KP$63,AU$3),"")</f>
        <v xml:space="preserve"> </v>
      </c>
      <c r="AV806" s="113" t="str">
        <f>IF(HLOOKUP($BT806,Prisudvikling!$CC$7:$KP$63,AV$3)&gt;0,HLOOKUP($BT806,Prisudvikling!$CC$7:$KP$63,AV$3),"")</f>
        <v/>
      </c>
      <c r="AW806" s="113" t="str">
        <f>IF(HLOOKUP($BT806,Prisudvikling!$CC$7:$KP$63,AW$3)&gt;0,HLOOKUP($BT806,Prisudvikling!$CC$7:$KP$63,AW$3),"")</f>
        <v/>
      </c>
      <c r="AX806" s="113" t="str">
        <f>IF(HLOOKUP($BT806,Prisudvikling!$CC$7:$KP$63,AX$3)&gt;0,HLOOKUP($BT806,Prisudvikling!$CC$7:$KP$63,AX$3),"")</f>
        <v xml:space="preserve"> </v>
      </c>
      <c r="BT806">
        <f t="shared" si="37"/>
        <v>483</v>
      </c>
    </row>
    <row r="807" spans="1:72" x14ac:dyDescent="0.2">
      <c r="A807" s="82">
        <f>IF(HLOOKUP($BT807,Prisudvikling!$CC$7:$KP$63,D$3)&gt;0,YEAR(C807),0)</f>
        <v>0</v>
      </c>
      <c r="B807" s="82">
        <f>IF(HLOOKUP($BT807,Prisudvikling!$CC$7:$KP$63,D$3)&gt;0,MONTH(C807),0)</f>
        <v>0</v>
      </c>
      <c r="C807" s="65" t="str">
        <f>IF(HLOOKUP($BT807,Prisudvikling!$CC$7:$KP$63,D$3)&gt;0,HLOOKUP($BT807,Prisudvikling!$CC$7:$KP$63,C$3),"")</f>
        <v/>
      </c>
      <c r="D807" s="105" t="str">
        <f>IF(HLOOKUP($BT807,Prisudvikling!$CC$7:$KP$63,D$3)&gt;0,HLOOKUP($BT807,Prisudvikling!$CC$7:$KP$63,D$3),"")</f>
        <v/>
      </c>
      <c r="E807" s="105" t="str">
        <f>IF(HLOOKUP($BT807,Prisudvikling!$CC$7:$KP$63,E$3)&gt;0,HLOOKUP($BT807,Prisudvikling!$CC$7:$KP$63,E$3),"")</f>
        <v/>
      </c>
      <c r="F807" s="105" t="str">
        <f>IF(HLOOKUP($BT807,Prisudvikling!$CC$7:$KP$63,F$3)&gt;0,HLOOKUP($BT807,Prisudvikling!$CC$7:$KP$63,F$3),"")</f>
        <v/>
      </c>
      <c r="G807" s="105" t="str">
        <f>IF(HLOOKUP($BT807,Prisudvikling!$CC$7:$KP$63,G$3)&gt;0,HLOOKUP($BT807,Prisudvikling!$CC$7:$KP$63,G$3),"")</f>
        <v/>
      </c>
      <c r="H807" s="105" t="str">
        <f>IF(HLOOKUP($BT807,Prisudvikling!$CC$7:$KP$63,H$3)&gt;0,HLOOKUP($BT807,Prisudvikling!$CC$7:$KP$63,H$3),"")</f>
        <v/>
      </c>
      <c r="I807" s="105" t="str">
        <f>IF(HLOOKUP($BT807,Prisudvikling!$CC$7:$KP$63,I$3)&gt;0,HLOOKUP($BT807,Prisudvikling!$CC$7:$KP$63,I$3),"")</f>
        <v/>
      </c>
      <c r="J807" s="105" t="str">
        <f>IF(HLOOKUP($BT807,Prisudvikling!$CC$7:$KP$63,J$3)&gt;0,HLOOKUP($BT807,Prisudvikling!$CC$7:$KP$63,J$3),"")</f>
        <v/>
      </c>
      <c r="K807" s="105" t="str">
        <f>IF(HLOOKUP($BT807,Prisudvikling!$CC$7:$KP$63,K$3)&gt;0,HLOOKUP($BT807,Prisudvikling!$CC$7:$KP$63,K$3),"")</f>
        <v/>
      </c>
      <c r="L807" s="105" t="str">
        <f>IF(HLOOKUP($BT807,Prisudvikling!$CC$7:$KP$63,L$3)&gt;0,HLOOKUP($BT807,Prisudvikling!$CC$7:$KP$63,L$3),"")</f>
        <v/>
      </c>
      <c r="M807" s="105" t="str">
        <f>IF(HLOOKUP($BT807,Prisudvikling!$CC$7:$KP$63,M$3)&gt;0,HLOOKUP($BT807,Prisudvikling!$CC$7:$KP$63,M$3),"")</f>
        <v/>
      </c>
      <c r="N807" s="105" t="str">
        <f>IF(HLOOKUP($BT807,Prisudvikling!$CC$7:$KP$63,N$3)&gt;0,HLOOKUP($BT807,Prisudvikling!$CC$7:$KP$63,N$3),"")</f>
        <v/>
      </c>
      <c r="O807" s="105" t="str">
        <f>IF(HLOOKUP($BT807,Prisudvikling!$CC$7:$KP$63,O$3)&gt;0,HLOOKUP($BT807,Prisudvikling!$CC$7:$KP$63,O$3),"")</f>
        <v/>
      </c>
      <c r="P807" s="105" t="str">
        <f>IF(HLOOKUP($BT807,Prisudvikling!$CC$7:$KP$63,P$3)&gt;0,HLOOKUP($BT807,Prisudvikling!$CC$7:$KP$63,P$3),"")</f>
        <v/>
      </c>
      <c r="Q807" s="105" t="str">
        <f>IF(HLOOKUP($BT807,Prisudvikling!$CC$7:$KP$63,Q$3)&gt;0,HLOOKUP($BT807,Prisudvikling!$CC$7:$KP$63,Q$3),"")</f>
        <v/>
      </c>
      <c r="R807" s="105" t="str">
        <f>IF(HLOOKUP($BT807,Prisudvikling!$CC$7:$KP$63,R$3)&gt;0,HLOOKUP($BT807,Prisudvikling!$CC$7:$KP$63,R$3),"")</f>
        <v/>
      </c>
      <c r="S807" s="105" t="str">
        <f>IF(HLOOKUP($BT807,Prisudvikling!$CC$7:$KP$63,S$3)&gt;0,HLOOKUP($BT807,Prisudvikling!$CC$7:$KP$63,S$3),"")</f>
        <v/>
      </c>
      <c r="T807" s="105" t="str">
        <f>IF(HLOOKUP($BT807,Prisudvikling!$CC$7:$KP$63,T$3)&gt;0,HLOOKUP($BT807,Prisudvikling!$CC$7:$KP$63,T$3),"")</f>
        <v/>
      </c>
      <c r="U807" s="105" t="str">
        <f>IF(HLOOKUP($BT807,Prisudvikling!$CC$7:$KP$63,U$3)&gt;0,HLOOKUP($BT807,Prisudvikling!$CC$7:$KP$63,U$3),"")</f>
        <v/>
      </c>
      <c r="V807" s="105" t="str">
        <f>IF(HLOOKUP($BT807,Prisudvikling!$CC$7:$KP$63,V$3)&gt;0,HLOOKUP($BT807,Prisudvikling!$CC$7:$KP$63,V$3),"")</f>
        <v/>
      </c>
      <c r="W807" s="105" t="str">
        <f>IF(HLOOKUP($BT807,Prisudvikling!$CC$7:$KP$63,W$3)&gt;0,HLOOKUP($BT807,Prisudvikling!$CC$7:$KP$63,W$3),"")</f>
        <v/>
      </c>
      <c r="X807" s="32" t="str">
        <f>IF(HLOOKUP($BT807,Prisudvikling!$CC$7:$KP$63,X$3)&gt;0,HLOOKUP($BT807,Prisudvikling!$CC$7:$KP$63,X$3),"")</f>
        <v/>
      </c>
      <c r="Y807" s="32" t="str">
        <f>IF(HLOOKUP($BT807,Prisudvikling!$CC$7:$KP$63,Y$3)&gt;0,HLOOKUP($BT807,Prisudvikling!$CC$7:$KP$63,Y$3),"")</f>
        <v/>
      </c>
      <c r="Z807" s="32" t="str">
        <f>IF(HLOOKUP($BT807,Prisudvikling!$CC$7:$KP$63,Z$3)&gt;0,HLOOKUP($BT807,Prisudvikling!$CC$7:$KP$63,Z$3),"")</f>
        <v/>
      </c>
      <c r="AA807" s="32" t="str">
        <f>IF(HLOOKUP($BT807,Prisudvikling!$CC$7:$KP$63,AA$3)&gt;0,HLOOKUP($BT807,Prisudvikling!$CC$7:$KP$63,AA$3),"")</f>
        <v/>
      </c>
      <c r="AB807" s="32" t="str">
        <f>IF(HLOOKUP($BT807,Prisudvikling!$CC$7:$KP$63,AB$3)&gt;0,HLOOKUP($BT807,Prisudvikling!$CC$7:$KP$63,AB$3),"")</f>
        <v/>
      </c>
      <c r="AC807" s="32" t="str">
        <f>IF(HLOOKUP($BT807,Prisudvikling!$CC$7:$KP$63,AC$3)&gt;0,HLOOKUP($BT807,Prisudvikling!$CC$7:$KP$63,AC$3),"")</f>
        <v/>
      </c>
      <c r="AD807" s="32" t="str">
        <f>IF(HLOOKUP($BT807,Prisudvikling!$CC$7:$KP$63,AD$3)&gt;0,HLOOKUP($BT807,Prisudvikling!$CC$7:$KP$63,AD$3),"")</f>
        <v/>
      </c>
      <c r="AE807" s="32" t="str">
        <f>IF(HLOOKUP($BT807,Prisudvikling!$CC$7:$KP$63,AE$3)&gt;0,HLOOKUP($BT807,Prisudvikling!$CC$7:$KP$63,AE$3),"")</f>
        <v/>
      </c>
      <c r="AF807" s="32" t="str">
        <f>IF(HLOOKUP($BT807,Prisudvikling!$CC$7:$KP$63,AF$3)&gt;0,HLOOKUP($BT807,Prisudvikling!$CC$7:$KP$63,AF$3),"")</f>
        <v xml:space="preserve"> </v>
      </c>
      <c r="AG807" s="32" t="str">
        <f>IF(HLOOKUP($BT807,Prisudvikling!$CC$7:$KP$63,AG$3)&gt;0,HLOOKUP($BT807,Prisudvikling!$CC$7:$KP$63,AG$3),"")</f>
        <v xml:space="preserve"> </v>
      </c>
      <c r="AH807" s="32" t="str">
        <f>IF(HLOOKUP($BT807,Prisudvikling!$CC$7:$KP$63,AH$3)&gt;0,HLOOKUP($BT807,Prisudvikling!$CC$7:$KP$63,AH$3),"")</f>
        <v xml:space="preserve"> </v>
      </c>
      <c r="AI807" s="32" t="str">
        <f>IF(HLOOKUP($BT807,Prisudvikling!$CC$7:$KP$63,AI$3)&gt;0,HLOOKUP($BT807,Prisudvikling!$CC$7:$KP$63,AI$3),"")</f>
        <v xml:space="preserve"> </v>
      </c>
      <c r="AJ807" s="32" t="str">
        <f>IF(HLOOKUP($BT807,Prisudvikling!$CC$7:$KP$63,AJ$3)&gt;0,HLOOKUP($BT807,Prisudvikling!$CC$7:$KP$63,AJ$3),"")</f>
        <v xml:space="preserve"> </v>
      </c>
      <c r="AK807" s="32" t="str">
        <f>IF(HLOOKUP($BT807,Prisudvikling!$CC$7:$KP$63,AK$3)&gt;0,HLOOKUP($BT807,Prisudvikling!$CC$7:$KP$63,AK$3),"")</f>
        <v xml:space="preserve"> </v>
      </c>
      <c r="AL807" s="32" t="str">
        <f>IF(HLOOKUP($BT807,Prisudvikling!$CC$7:$KP$63,AL$3)&gt;0,HLOOKUP($BT807,Prisudvikling!$CC$7:$KP$63,AL$3),"")</f>
        <v/>
      </c>
      <c r="AM807" s="32" t="str">
        <f>IF(HLOOKUP($BT807,Prisudvikling!$CC$7:$KP$63,AM$3)&gt;0,HLOOKUP($BT807,Prisudvikling!$CC$7:$KP$63,AM$3),"")</f>
        <v/>
      </c>
      <c r="AN807" s="113" t="str">
        <f>IF(HLOOKUP($BT807,Prisudvikling!$CC$7:$KP$63,AN$3)&gt;0,HLOOKUP($BT807,Prisudvikling!$CC$7:$KP$63,AN$3),"")</f>
        <v/>
      </c>
      <c r="AO807" s="113" t="str">
        <f>IF(HLOOKUP($BT807,Prisudvikling!$CC$7:$KP$63,AO$3)&gt;0,HLOOKUP($BT807,Prisudvikling!$CC$7:$KP$63,AO$3),"")</f>
        <v xml:space="preserve"> </v>
      </c>
      <c r="AP807" s="113" t="str">
        <f>IF(HLOOKUP($BT807,Prisudvikling!$CC$7:$KP$63,AP$3)&gt;0,HLOOKUP($BT807,Prisudvikling!$CC$7:$KP$63,AP$3),"")</f>
        <v/>
      </c>
      <c r="AQ807" s="113" t="str">
        <f>IF(HLOOKUP($BT807,Prisudvikling!$CC$7:$KP$63,AQ$3)&gt;0,HLOOKUP($BT807,Prisudvikling!$CC$7:$KP$63,AQ$3),"")</f>
        <v/>
      </c>
      <c r="AR807" s="113" t="str">
        <f>IF(HLOOKUP($BT807,Prisudvikling!$CC$7:$KP$63,AR$3)&gt;0,HLOOKUP($BT807,Prisudvikling!$CC$7:$KP$63,AR$3),"")</f>
        <v xml:space="preserve"> </v>
      </c>
      <c r="AS807" s="113" t="str">
        <f>IF(HLOOKUP($BT807,Prisudvikling!$CC$7:$KP$63,AS$3)&gt;0,HLOOKUP($BT807,Prisudvikling!$CC$7:$KP$63,AS$3),"")</f>
        <v/>
      </c>
      <c r="AT807" s="113" t="str">
        <f>IF(HLOOKUP($BT807,Prisudvikling!$CC$7:$KP$63,AT$3)&gt;0,HLOOKUP($BT807,Prisudvikling!$CC$7:$KP$63,AT$3),"")</f>
        <v/>
      </c>
      <c r="AU807" s="113" t="str">
        <f>IF(HLOOKUP($BT807,Prisudvikling!$CC$7:$KP$63,AU$3)&gt;0,HLOOKUP($BT807,Prisudvikling!$CC$7:$KP$63,AU$3),"")</f>
        <v xml:space="preserve"> </v>
      </c>
      <c r="AV807" s="113" t="str">
        <f>IF(HLOOKUP($BT807,Prisudvikling!$CC$7:$KP$63,AV$3)&gt;0,HLOOKUP($BT807,Prisudvikling!$CC$7:$KP$63,AV$3),"")</f>
        <v/>
      </c>
      <c r="AW807" s="113" t="str">
        <f>IF(HLOOKUP($BT807,Prisudvikling!$CC$7:$KP$63,AW$3)&gt;0,HLOOKUP($BT807,Prisudvikling!$CC$7:$KP$63,AW$3),"")</f>
        <v/>
      </c>
      <c r="AX807" s="113" t="str">
        <f>IF(HLOOKUP($BT807,Prisudvikling!$CC$7:$KP$63,AX$3)&gt;0,HLOOKUP($BT807,Prisudvikling!$CC$7:$KP$63,AX$3),"")</f>
        <v xml:space="preserve"> </v>
      </c>
      <c r="BT807">
        <f t="shared" si="37"/>
        <v>484</v>
      </c>
    </row>
    <row r="808" spans="1:72" x14ac:dyDescent="0.2">
      <c r="A808" s="82">
        <f>IF(HLOOKUP($BT808,Prisudvikling!$CC$7:$KP$63,D$3)&gt;0,YEAR(C808),0)</f>
        <v>0</v>
      </c>
      <c r="B808" s="82">
        <f>IF(HLOOKUP($BT808,Prisudvikling!$CC$7:$KP$63,D$3)&gt;0,MONTH(C808),0)</f>
        <v>0</v>
      </c>
      <c r="C808" s="65" t="str">
        <f>IF(HLOOKUP($BT808,Prisudvikling!$CC$7:$KP$63,D$3)&gt;0,HLOOKUP($BT808,Prisudvikling!$CC$7:$KP$63,C$3),"")</f>
        <v/>
      </c>
      <c r="D808" s="105" t="str">
        <f>IF(HLOOKUP($BT808,Prisudvikling!$CC$7:$KP$63,D$3)&gt;0,HLOOKUP($BT808,Prisudvikling!$CC$7:$KP$63,D$3),"")</f>
        <v/>
      </c>
      <c r="E808" s="105" t="str">
        <f>IF(HLOOKUP($BT808,Prisudvikling!$CC$7:$KP$63,E$3)&gt;0,HLOOKUP($BT808,Prisudvikling!$CC$7:$KP$63,E$3),"")</f>
        <v/>
      </c>
      <c r="F808" s="105" t="str">
        <f>IF(HLOOKUP($BT808,Prisudvikling!$CC$7:$KP$63,F$3)&gt;0,HLOOKUP($BT808,Prisudvikling!$CC$7:$KP$63,F$3),"")</f>
        <v/>
      </c>
      <c r="G808" s="105" t="str">
        <f>IF(HLOOKUP($BT808,Prisudvikling!$CC$7:$KP$63,G$3)&gt;0,HLOOKUP($BT808,Prisudvikling!$CC$7:$KP$63,G$3),"")</f>
        <v/>
      </c>
      <c r="H808" s="105" t="str">
        <f>IF(HLOOKUP($BT808,Prisudvikling!$CC$7:$KP$63,H$3)&gt;0,HLOOKUP($BT808,Prisudvikling!$CC$7:$KP$63,H$3),"")</f>
        <v/>
      </c>
      <c r="I808" s="105" t="str">
        <f>IF(HLOOKUP($BT808,Prisudvikling!$CC$7:$KP$63,I$3)&gt;0,HLOOKUP($BT808,Prisudvikling!$CC$7:$KP$63,I$3),"")</f>
        <v/>
      </c>
      <c r="J808" s="105" t="str">
        <f>IF(HLOOKUP($BT808,Prisudvikling!$CC$7:$KP$63,J$3)&gt;0,HLOOKUP($BT808,Prisudvikling!$CC$7:$KP$63,J$3),"")</f>
        <v/>
      </c>
      <c r="K808" s="105" t="str">
        <f>IF(HLOOKUP($BT808,Prisudvikling!$CC$7:$KP$63,K$3)&gt;0,HLOOKUP($BT808,Prisudvikling!$CC$7:$KP$63,K$3),"")</f>
        <v/>
      </c>
      <c r="L808" s="105" t="str">
        <f>IF(HLOOKUP($BT808,Prisudvikling!$CC$7:$KP$63,L$3)&gt;0,HLOOKUP($BT808,Prisudvikling!$CC$7:$KP$63,L$3),"")</f>
        <v/>
      </c>
      <c r="M808" s="105" t="str">
        <f>IF(HLOOKUP($BT808,Prisudvikling!$CC$7:$KP$63,M$3)&gt;0,HLOOKUP($BT808,Prisudvikling!$CC$7:$KP$63,M$3),"")</f>
        <v/>
      </c>
      <c r="N808" s="105" t="str">
        <f>IF(HLOOKUP($BT808,Prisudvikling!$CC$7:$KP$63,N$3)&gt;0,HLOOKUP($BT808,Prisudvikling!$CC$7:$KP$63,N$3),"")</f>
        <v/>
      </c>
      <c r="O808" s="105" t="str">
        <f>IF(HLOOKUP($BT808,Prisudvikling!$CC$7:$KP$63,O$3)&gt;0,HLOOKUP($BT808,Prisudvikling!$CC$7:$KP$63,O$3),"")</f>
        <v/>
      </c>
      <c r="P808" s="105" t="str">
        <f>IF(HLOOKUP($BT808,Prisudvikling!$CC$7:$KP$63,P$3)&gt;0,HLOOKUP($BT808,Prisudvikling!$CC$7:$KP$63,P$3),"")</f>
        <v/>
      </c>
      <c r="Q808" s="105" t="str">
        <f>IF(HLOOKUP($BT808,Prisudvikling!$CC$7:$KP$63,Q$3)&gt;0,HLOOKUP($BT808,Prisudvikling!$CC$7:$KP$63,Q$3),"")</f>
        <v/>
      </c>
      <c r="R808" s="105" t="str">
        <f>IF(HLOOKUP($BT808,Prisudvikling!$CC$7:$KP$63,R$3)&gt;0,HLOOKUP($BT808,Prisudvikling!$CC$7:$KP$63,R$3),"")</f>
        <v/>
      </c>
      <c r="S808" s="105" t="str">
        <f>IF(HLOOKUP($BT808,Prisudvikling!$CC$7:$KP$63,S$3)&gt;0,HLOOKUP($BT808,Prisudvikling!$CC$7:$KP$63,S$3),"")</f>
        <v/>
      </c>
      <c r="T808" s="105" t="str">
        <f>IF(HLOOKUP($BT808,Prisudvikling!$CC$7:$KP$63,T$3)&gt;0,HLOOKUP($BT808,Prisudvikling!$CC$7:$KP$63,T$3),"")</f>
        <v/>
      </c>
      <c r="U808" s="105" t="str">
        <f>IF(HLOOKUP($BT808,Prisudvikling!$CC$7:$KP$63,U$3)&gt;0,HLOOKUP($BT808,Prisudvikling!$CC$7:$KP$63,U$3),"")</f>
        <v/>
      </c>
      <c r="V808" s="105" t="str">
        <f>IF(HLOOKUP($BT808,Prisudvikling!$CC$7:$KP$63,V$3)&gt;0,HLOOKUP($BT808,Prisudvikling!$CC$7:$KP$63,V$3),"")</f>
        <v/>
      </c>
      <c r="W808" s="105" t="str">
        <f>IF(HLOOKUP($BT808,Prisudvikling!$CC$7:$KP$63,W$3)&gt;0,HLOOKUP($BT808,Prisudvikling!$CC$7:$KP$63,W$3),"")</f>
        <v/>
      </c>
      <c r="X808" s="32" t="str">
        <f>IF(HLOOKUP($BT808,Prisudvikling!$CC$7:$KP$63,X$3)&gt;0,HLOOKUP($BT808,Prisudvikling!$CC$7:$KP$63,X$3),"")</f>
        <v/>
      </c>
      <c r="Y808" s="32" t="str">
        <f>IF(HLOOKUP($BT808,Prisudvikling!$CC$7:$KP$63,Y$3)&gt;0,HLOOKUP($BT808,Prisudvikling!$CC$7:$KP$63,Y$3),"")</f>
        <v/>
      </c>
      <c r="Z808" s="32" t="str">
        <f>IF(HLOOKUP($BT808,Prisudvikling!$CC$7:$KP$63,Z$3)&gt;0,HLOOKUP($BT808,Prisudvikling!$CC$7:$KP$63,Z$3),"")</f>
        <v/>
      </c>
      <c r="AA808" s="32" t="str">
        <f>IF(HLOOKUP($BT808,Prisudvikling!$CC$7:$KP$63,AA$3)&gt;0,HLOOKUP($BT808,Prisudvikling!$CC$7:$KP$63,AA$3),"")</f>
        <v/>
      </c>
      <c r="AB808" s="32" t="str">
        <f>IF(HLOOKUP($BT808,Prisudvikling!$CC$7:$KP$63,AB$3)&gt;0,HLOOKUP($BT808,Prisudvikling!$CC$7:$KP$63,AB$3),"")</f>
        <v/>
      </c>
      <c r="AC808" s="32" t="str">
        <f>IF(HLOOKUP($BT808,Prisudvikling!$CC$7:$KP$63,AC$3)&gt;0,HLOOKUP($BT808,Prisudvikling!$CC$7:$KP$63,AC$3),"")</f>
        <v/>
      </c>
      <c r="AD808" s="32" t="str">
        <f>IF(HLOOKUP($BT808,Prisudvikling!$CC$7:$KP$63,AD$3)&gt;0,HLOOKUP($BT808,Prisudvikling!$CC$7:$KP$63,AD$3),"")</f>
        <v/>
      </c>
      <c r="AE808" s="32" t="str">
        <f>IF(HLOOKUP($BT808,Prisudvikling!$CC$7:$KP$63,AE$3)&gt;0,HLOOKUP($BT808,Prisudvikling!$CC$7:$KP$63,AE$3),"")</f>
        <v/>
      </c>
      <c r="AF808" s="32" t="str">
        <f>IF(HLOOKUP($BT808,Prisudvikling!$CC$7:$KP$63,AF$3)&gt;0,HLOOKUP($BT808,Prisudvikling!$CC$7:$KP$63,AF$3),"")</f>
        <v xml:space="preserve"> </v>
      </c>
      <c r="AG808" s="32" t="str">
        <f>IF(HLOOKUP($BT808,Prisudvikling!$CC$7:$KP$63,AG$3)&gt;0,HLOOKUP($BT808,Prisudvikling!$CC$7:$KP$63,AG$3),"")</f>
        <v xml:space="preserve"> </v>
      </c>
      <c r="AH808" s="32" t="str">
        <f>IF(HLOOKUP($BT808,Prisudvikling!$CC$7:$KP$63,AH$3)&gt;0,HLOOKUP($BT808,Prisudvikling!$CC$7:$KP$63,AH$3),"")</f>
        <v xml:space="preserve"> </v>
      </c>
      <c r="AI808" s="32" t="str">
        <f>IF(HLOOKUP($BT808,Prisudvikling!$CC$7:$KP$63,AI$3)&gt;0,HLOOKUP($BT808,Prisudvikling!$CC$7:$KP$63,AI$3),"")</f>
        <v xml:space="preserve"> </v>
      </c>
      <c r="AJ808" s="32" t="str">
        <f>IF(HLOOKUP($BT808,Prisudvikling!$CC$7:$KP$63,AJ$3)&gt;0,HLOOKUP($BT808,Prisudvikling!$CC$7:$KP$63,AJ$3),"")</f>
        <v xml:space="preserve"> </v>
      </c>
      <c r="AK808" s="32" t="str">
        <f>IF(HLOOKUP($BT808,Prisudvikling!$CC$7:$KP$63,AK$3)&gt;0,HLOOKUP($BT808,Prisudvikling!$CC$7:$KP$63,AK$3),"")</f>
        <v xml:space="preserve"> </v>
      </c>
      <c r="AL808" s="32" t="str">
        <f>IF(HLOOKUP($BT808,Prisudvikling!$CC$7:$KP$63,AL$3)&gt;0,HLOOKUP($BT808,Prisudvikling!$CC$7:$KP$63,AL$3),"")</f>
        <v/>
      </c>
      <c r="AM808" s="32" t="str">
        <f>IF(HLOOKUP($BT808,Prisudvikling!$CC$7:$KP$63,AM$3)&gt;0,HLOOKUP($BT808,Prisudvikling!$CC$7:$KP$63,AM$3),"")</f>
        <v/>
      </c>
      <c r="AN808" s="113" t="str">
        <f>IF(HLOOKUP($BT808,Prisudvikling!$CC$7:$KP$63,AN$3)&gt;0,HLOOKUP($BT808,Prisudvikling!$CC$7:$KP$63,AN$3),"")</f>
        <v/>
      </c>
      <c r="AO808" s="113" t="str">
        <f>IF(HLOOKUP($BT808,Prisudvikling!$CC$7:$KP$63,AO$3)&gt;0,HLOOKUP($BT808,Prisudvikling!$CC$7:$KP$63,AO$3),"")</f>
        <v xml:space="preserve"> </v>
      </c>
      <c r="AP808" s="113" t="str">
        <f>IF(HLOOKUP($BT808,Prisudvikling!$CC$7:$KP$63,AP$3)&gt;0,HLOOKUP($BT808,Prisudvikling!$CC$7:$KP$63,AP$3),"")</f>
        <v/>
      </c>
      <c r="AQ808" s="113" t="str">
        <f>IF(HLOOKUP($BT808,Prisudvikling!$CC$7:$KP$63,AQ$3)&gt;0,HLOOKUP($BT808,Prisudvikling!$CC$7:$KP$63,AQ$3),"")</f>
        <v/>
      </c>
      <c r="AR808" s="113" t="str">
        <f>IF(HLOOKUP($BT808,Prisudvikling!$CC$7:$KP$63,AR$3)&gt;0,HLOOKUP($BT808,Prisudvikling!$CC$7:$KP$63,AR$3),"")</f>
        <v xml:space="preserve"> </v>
      </c>
      <c r="AS808" s="113" t="str">
        <f>IF(HLOOKUP($BT808,Prisudvikling!$CC$7:$KP$63,AS$3)&gt;0,HLOOKUP($BT808,Prisudvikling!$CC$7:$KP$63,AS$3),"")</f>
        <v/>
      </c>
      <c r="AT808" s="113" t="str">
        <f>IF(HLOOKUP($BT808,Prisudvikling!$CC$7:$KP$63,AT$3)&gt;0,HLOOKUP($BT808,Prisudvikling!$CC$7:$KP$63,AT$3),"")</f>
        <v/>
      </c>
      <c r="AU808" s="113" t="str">
        <f>IF(HLOOKUP($BT808,Prisudvikling!$CC$7:$KP$63,AU$3)&gt;0,HLOOKUP($BT808,Prisudvikling!$CC$7:$KP$63,AU$3),"")</f>
        <v xml:space="preserve"> </v>
      </c>
      <c r="AV808" s="113" t="str">
        <f>IF(HLOOKUP($BT808,Prisudvikling!$CC$7:$KP$63,AV$3)&gt;0,HLOOKUP($BT808,Prisudvikling!$CC$7:$KP$63,AV$3),"")</f>
        <v/>
      </c>
      <c r="AW808" s="113" t="str">
        <f>IF(HLOOKUP($BT808,Prisudvikling!$CC$7:$KP$63,AW$3)&gt;0,HLOOKUP($BT808,Prisudvikling!$CC$7:$KP$63,AW$3),"")</f>
        <v/>
      </c>
      <c r="AX808" s="113" t="str">
        <f>IF(HLOOKUP($BT808,Prisudvikling!$CC$7:$KP$63,AX$3)&gt;0,HLOOKUP($BT808,Prisudvikling!$CC$7:$KP$63,AX$3),"")</f>
        <v xml:space="preserve"> </v>
      </c>
      <c r="BT808">
        <f t="shared" si="37"/>
        <v>485</v>
      </c>
    </row>
    <row r="809" spans="1:72" x14ac:dyDescent="0.2">
      <c r="A809" s="82">
        <f>IF(HLOOKUP($BT809,Prisudvikling!$CC$7:$KP$63,D$3)&gt;0,YEAR(C809),0)</f>
        <v>0</v>
      </c>
      <c r="B809" s="82">
        <f>IF(HLOOKUP($BT809,Prisudvikling!$CC$7:$KP$63,D$3)&gt;0,MONTH(C809),0)</f>
        <v>0</v>
      </c>
      <c r="C809" s="65" t="str">
        <f>IF(HLOOKUP($BT809,Prisudvikling!$CC$7:$KP$63,D$3)&gt;0,HLOOKUP($BT809,Prisudvikling!$CC$7:$KP$63,C$3),"")</f>
        <v/>
      </c>
      <c r="D809" s="105" t="str">
        <f>IF(HLOOKUP($BT809,Prisudvikling!$CC$7:$KP$63,D$3)&gt;0,HLOOKUP($BT809,Prisudvikling!$CC$7:$KP$63,D$3),"")</f>
        <v/>
      </c>
      <c r="E809" s="105" t="str">
        <f>IF(HLOOKUP($BT809,Prisudvikling!$CC$7:$KP$63,E$3)&gt;0,HLOOKUP($BT809,Prisudvikling!$CC$7:$KP$63,E$3),"")</f>
        <v/>
      </c>
      <c r="F809" s="105" t="str">
        <f>IF(HLOOKUP($BT809,Prisudvikling!$CC$7:$KP$63,F$3)&gt;0,HLOOKUP($BT809,Prisudvikling!$CC$7:$KP$63,F$3),"")</f>
        <v/>
      </c>
      <c r="G809" s="105" t="str">
        <f>IF(HLOOKUP($BT809,Prisudvikling!$CC$7:$KP$63,G$3)&gt;0,HLOOKUP($BT809,Prisudvikling!$CC$7:$KP$63,G$3),"")</f>
        <v/>
      </c>
      <c r="H809" s="105" t="str">
        <f>IF(HLOOKUP($BT809,Prisudvikling!$CC$7:$KP$63,H$3)&gt;0,HLOOKUP($BT809,Prisudvikling!$CC$7:$KP$63,H$3),"")</f>
        <v/>
      </c>
      <c r="I809" s="105" t="str">
        <f>IF(HLOOKUP($BT809,Prisudvikling!$CC$7:$KP$63,I$3)&gt;0,HLOOKUP($BT809,Prisudvikling!$CC$7:$KP$63,I$3),"")</f>
        <v/>
      </c>
      <c r="J809" s="105" t="str">
        <f>IF(HLOOKUP($BT809,Prisudvikling!$CC$7:$KP$63,J$3)&gt;0,HLOOKUP($BT809,Prisudvikling!$CC$7:$KP$63,J$3),"")</f>
        <v/>
      </c>
      <c r="K809" s="105" t="str">
        <f>IF(HLOOKUP($BT809,Prisudvikling!$CC$7:$KP$63,K$3)&gt;0,HLOOKUP($BT809,Prisudvikling!$CC$7:$KP$63,K$3),"")</f>
        <v/>
      </c>
      <c r="L809" s="105" t="str">
        <f>IF(HLOOKUP($BT809,Prisudvikling!$CC$7:$KP$63,L$3)&gt;0,HLOOKUP($BT809,Prisudvikling!$CC$7:$KP$63,L$3),"")</f>
        <v/>
      </c>
      <c r="M809" s="105" t="str">
        <f>IF(HLOOKUP($BT809,Prisudvikling!$CC$7:$KP$63,M$3)&gt;0,HLOOKUP($BT809,Prisudvikling!$CC$7:$KP$63,M$3),"")</f>
        <v/>
      </c>
      <c r="N809" s="105" t="str">
        <f>IF(HLOOKUP($BT809,Prisudvikling!$CC$7:$KP$63,N$3)&gt;0,HLOOKUP($BT809,Prisudvikling!$CC$7:$KP$63,N$3),"")</f>
        <v/>
      </c>
      <c r="O809" s="105" t="str">
        <f>IF(HLOOKUP($BT809,Prisudvikling!$CC$7:$KP$63,O$3)&gt;0,HLOOKUP($BT809,Prisudvikling!$CC$7:$KP$63,O$3),"")</f>
        <v/>
      </c>
      <c r="P809" s="105" t="str">
        <f>IF(HLOOKUP($BT809,Prisudvikling!$CC$7:$KP$63,P$3)&gt;0,HLOOKUP($BT809,Prisudvikling!$CC$7:$KP$63,P$3),"")</f>
        <v/>
      </c>
      <c r="Q809" s="105" t="str">
        <f>IF(HLOOKUP($BT809,Prisudvikling!$CC$7:$KP$63,Q$3)&gt;0,HLOOKUP($BT809,Prisudvikling!$CC$7:$KP$63,Q$3),"")</f>
        <v/>
      </c>
      <c r="R809" s="105" t="str">
        <f>IF(HLOOKUP($BT809,Prisudvikling!$CC$7:$KP$63,R$3)&gt;0,HLOOKUP($BT809,Prisudvikling!$CC$7:$KP$63,R$3),"")</f>
        <v/>
      </c>
      <c r="S809" s="105" t="str">
        <f>IF(HLOOKUP($BT809,Prisudvikling!$CC$7:$KP$63,S$3)&gt;0,HLOOKUP($BT809,Prisudvikling!$CC$7:$KP$63,S$3),"")</f>
        <v/>
      </c>
      <c r="T809" s="105" t="str">
        <f>IF(HLOOKUP($BT809,Prisudvikling!$CC$7:$KP$63,T$3)&gt;0,HLOOKUP($BT809,Prisudvikling!$CC$7:$KP$63,T$3),"")</f>
        <v/>
      </c>
      <c r="U809" s="105" t="str">
        <f>IF(HLOOKUP($BT809,Prisudvikling!$CC$7:$KP$63,U$3)&gt;0,HLOOKUP($BT809,Prisudvikling!$CC$7:$KP$63,U$3),"")</f>
        <v/>
      </c>
      <c r="V809" s="105" t="str">
        <f>IF(HLOOKUP($BT809,Prisudvikling!$CC$7:$KP$63,V$3)&gt;0,HLOOKUP($BT809,Prisudvikling!$CC$7:$KP$63,V$3),"")</f>
        <v/>
      </c>
      <c r="W809" s="105" t="str">
        <f>IF(HLOOKUP($BT809,Prisudvikling!$CC$7:$KP$63,W$3)&gt;0,HLOOKUP($BT809,Prisudvikling!$CC$7:$KP$63,W$3),"")</f>
        <v/>
      </c>
      <c r="X809" s="32" t="str">
        <f>IF(HLOOKUP($BT809,Prisudvikling!$CC$7:$KP$63,X$3)&gt;0,HLOOKUP($BT809,Prisudvikling!$CC$7:$KP$63,X$3),"")</f>
        <v/>
      </c>
      <c r="Y809" s="32" t="str">
        <f>IF(HLOOKUP($BT809,Prisudvikling!$CC$7:$KP$63,Y$3)&gt;0,HLOOKUP($BT809,Prisudvikling!$CC$7:$KP$63,Y$3),"")</f>
        <v/>
      </c>
      <c r="Z809" s="32" t="str">
        <f>IF(HLOOKUP($BT809,Prisudvikling!$CC$7:$KP$63,Z$3)&gt;0,HLOOKUP($BT809,Prisudvikling!$CC$7:$KP$63,Z$3),"")</f>
        <v/>
      </c>
      <c r="AA809" s="32" t="str">
        <f>IF(HLOOKUP($BT809,Prisudvikling!$CC$7:$KP$63,AA$3)&gt;0,HLOOKUP($BT809,Prisudvikling!$CC$7:$KP$63,AA$3),"")</f>
        <v/>
      </c>
      <c r="AB809" s="32" t="str">
        <f>IF(HLOOKUP($BT809,Prisudvikling!$CC$7:$KP$63,AB$3)&gt;0,HLOOKUP($BT809,Prisudvikling!$CC$7:$KP$63,AB$3),"")</f>
        <v/>
      </c>
      <c r="AC809" s="32" t="str">
        <f>IF(HLOOKUP($BT809,Prisudvikling!$CC$7:$KP$63,AC$3)&gt;0,HLOOKUP($BT809,Prisudvikling!$CC$7:$KP$63,AC$3),"")</f>
        <v/>
      </c>
      <c r="AD809" s="32" t="str">
        <f>IF(HLOOKUP($BT809,Prisudvikling!$CC$7:$KP$63,AD$3)&gt;0,HLOOKUP($BT809,Prisudvikling!$CC$7:$KP$63,AD$3),"")</f>
        <v/>
      </c>
      <c r="AE809" s="32" t="str">
        <f>IF(HLOOKUP($BT809,Prisudvikling!$CC$7:$KP$63,AE$3)&gt;0,HLOOKUP($BT809,Prisudvikling!$CC$7:$KP$63,AE$3),"")</f>
        <v/>
      </c>
      <c r="AF809" s="32" t="str">
        <f>IF(HLOOKUP($BT809,Prisudvikling!$CC$7:$KP$63,AF$3)&gt;0,HLOOKUP($BT809,Prisudvikling!$CC$7:$KP$63,AF$3),"")</f>
        <v xml:space="preserve"> </v>
      </c>
      <c r="AG809" s="32" t="str">
        <f>IF(HLOOKUP($BT809,Prisudvikling!$CC$7:$KP$63,AG$3)&gt;0,HLOOKUP($BT809,Prisudvikling!$CC$7:$KP$63,AG$3),"")</f>
        <v xml:space="preserve"> </v>
      </c>
      <c r="AH809" s="32" t="str">
        <f>IF(HLOOKUP($BT809,Prisudvikling!$CC$7:$KP$63,AH$3)&gt;0,HLOOKUP($BT809,Prisudvikling!$CC$7:$KP$63,AH$3),"")</f>
        <v xml:space="preserve"> </v>
      </c>
      <c r="AI809" s="32" t="str">
        <f>IF(HLOOKUP($BT809,Prisudvikling!$CC$7:$KP$63,AI$3)&gt;0,HLOOKUP($BT809,Prisudvikling!$CC$7:$KP$63,AI$3),"")</f>
        <v xml:space="preserve"> </v>
      </c>
      <c r="AJ809" s="32" t="str">
        <f>IF(HLOOKUP($BT809,Prisudvikling!$CC$7:$KP$63,AJ$3)&gt;0,HLOOKUP($BT809,Prisudvikling!$CC$7:$KP$63,AJ$3),"")</f>
        <v xml:space="preserve"> </v>
      </c>
      <c r="AK809" s="32" t="str">
        <f>IF(HLOOKUP($BT809,Prisudvikling!$CC$7:$KP$63,AK$3)&gt;0,HLOOKUP($BT809,Prisudvikling!$CC$7:$KP$63,AK$3),"")</f>
        <v xml:space="preserve"> </v>
      </c>
      <c r="AL809" s="32" t="str">
        <f>IF(HLOOKUP($BT809,Prisudvikling!$CC$7:$KP$63,AL$3)&gt;0,HLOOKUP($BT809,Prisudvikling!$CC$7:$KP$63,AL$3),"")</f>
        <v/>
      </c>
      <c r="AM809" s="32" t="str">
        <f>IF(HLOOKUP($BT809,Prisudvikling!$CC$7:$KP$63,AM$3)&gt;0,HLOOKUP($BT809,Prisudvikling!$CC$7:$KP$63,AM$3),"")</f>
        <v/>
      </c>
      <c r="AN809" s="113" t="str">
        <f>IF(HLOOKUP($BT809,Prisudvikling!$CC$7:$KP$63,AN$3)&gt;0,HLOOKUP($BT809,Prisudvikling!$CC$7:$KP$63,AN$3),"")</f>
        <v/>
      </c>
      <c r="AO809" s="113" t="str">
        <f>IF(HLOOKUP($BT809,Prisudvikling!$CC$7:$KP$63,AO$3)&gt;0,HLOOKUP($BT809,Prisudvikling!$CC$7:$KP$63,AO$3),"")</f>
        <v xml:space="preserve"> </v>
      </c>
      <c r="AP809" s="113" t="str">
        <f>IF(HLOOKUP($BT809,Prisudvikling!$CC$7:$KP$63,AP$3)&gt;0,HLOOKUP($BT809,Prisudvikling!$CC$7:$KP$63,AP$3),"")</f>
        <v/>
      </c>
      <c r="AQ809" s="113" t="str">
        <f>IF(HLOOKUP($BT809,Prisudvikling!$CC$7:$KP$63,AQ$3)&gt;0,HLOOKUP($BT809,Prisudvikling!$CC$7:$KP$63,AQ$3),"")</f>
        <v/>
      </c>
      <c r="AR809" s="113" t="str">
        <f>IF(HLOOKUP($BT809,Prisudvikling!$CC$7:$KP$63,AR$3)&gt;0,HLOOKUP($BT809,Prisudvikling!$CC$7:$KP$63,AR$3),"")</f>
        <v xml:space="preserve"> </v>
      </c>
      <c r="AS809" s="113" t="str">
        <f>IF(HLOOKUP($BT809,Prisudvikling!$CC$7:$KP$63,AS$3)&gt;0,HLOOKUP($BT809,Prisudvikling!$CC$7:$KP$63,AS$3),"")</f>
        <v/>
      </c>
      <c r="AT809" s="113" t="str">
        <f>IF(HLOOKUP($BT809,Prisudvikling!$CC$7:$KP$63,AT$3)&gt;0,HLOOKUP($BT809,Prisudvikling!$CC$7:$KP$63,AT$3),"")</f>
        <v/>
      </c>
      <c r="AU809" s="113" t="str">
        <f>IF(HLOOKUP($BT809,Prisudvikling!$CC$7:$KP$63,AU$3)&gt;0,HLOOKUP($BT809,Prisudvikling!$CC$7:$KP$63,AU$3),"")</f>
        <v xml:space="preserve"> </v>
      </c>
      <c r="AV809" s="113" t="str">
        <f>IF(HLOOKUP($BT809,Prisudvikling!$CC$7:$KP$63,AV$3)&gt;0,HLOOKUP($BT809,Prisudvikling!$CC$7:$KP$63,AV$3),"")</f>
        <v/>
      </c>
      <c r="AW809" s="113" t="str">
        <f>IF(HLOOKUP($BT809,Prisudvikling!$CC$7:$KP$63,AW$3)&gt;0,HLOOKUP($BT809,Prisudvikling!$CC$7:$KP$63,AW$3),"")</f>
        <v/>
      </c>
      <c r="AX809" s="113" t="str">
        <f>IF(HLOOKUP($BT809,Prisudvikling!$CC$7:$KP$63,AX$3)&gt;0,HLOOKUP($BT809,Prisudvikling!$CC$7:$KP$63,AX$3),"")</f>
        <v xml:space="preserve"> </v>
      </c>
      <c r="BT809">
        <f t="shared" si="37"/>
        <v>486</v>
      </c>
    </row>
    <row r="810" spans="1:72" x14ac:dyDescent="0.2">
      <c r="A810" s="82">
        <f>IF(HLOOKUP($BT810,Prisudvikling!$CC$7:$KP$63,D$3)&gt;0,YEAR(C810),0)</f>
        <v>0</v>
      </c>
      <c r="B810" s="82">
        <f>IF(HLOOKUP($BT810,Prisudvikling!$CC$7:$KP$63,D$3)&gt;0,MONTH(C810),0)</f>
        <v>0</v>
      </c>
      <c r="C810" s="65" t="str">
        <f>IF(HLOOKUP($BT810,Prisudvikling!$CC$7:$KP$63,D$3)&gt;0,HLOOKUP($BT810,Prisudvikling!$CC$7:$KP$63,C$3),"")</f>
        <v/>
      </c>
      <c r="D810" s="105" t="str">
        <f>IF(HLOOKUP($BT810,Prisudvikling!$CC$7:$KP$63,D$3)&gt;0,HLOOKUP($BT810,Prisudvikling!$CC$7:$KP$63,D$3),"")</f>
        <v/>
      </c>
      <c r="E810" s="105" t="str">
        <f>IF(HLOOKUP($BT810,Prisudvikling!$CC$7:$KP$63,E$3)&gt;0,HLOOKUP($BT810,Prisudvikling!$CC$7:$KP$63,E$3),"")</f>
        <v/>
      </c>
      <c r="F810" s="105" t="str">
        <f>IF(HLOOKUP($BT810,Prisudvikling!$CC$7:$KP$63,F$3)&gt;0,HLOOKUP($BT810,Prisudvikling!$CC$7:$KP$63,F$3),"")</f>
        <v/>
      </c>
      <c r="G810" s="105" t="str">
        <f>IF(HLOOKUP($BT810,Prisudvikling!$CC$7:$KP$63,G$3)&gt;0,HLOOKUP($BT810,Prisudvikling!$CC$7:$KP$63,G$3),"")</f>
        <v/>
      </c>
      <c r="H810" s="105" t="str">
        <f>IF(HLOOKUP($BT810,Prisudvikling!$CC$7:$KP$63,H$3)&gt;0,HLOOKUP($BT810,Prisudvikling!$CC$7:$KP$63,H$3),"")</f>
        <v/>
      </c>
      <c r="I810" s="105" t="str">
        <f>IF(HLOOKUP($BT810,Prisudvikling!$CC$7:$KP$63,I$3)&gt;0,HLOOKUP($BT810,Prisudvikling!$CC$7:$KP$63,I$3),"")</f>
        <v/>
      </c>
      <c r="J810" s="105" t="str">
        <f>IF(HLOOKUP($BT810,Prisudvikling!$CC$7:$KP$63,J$3)&gt;0,HLOOKUP($BT810,Prisudvikling!$CC$7:$KP$63,J$3),"")</f>
        <v/>
      </c>
      <c r="K810" s="105" t="str">
        <f>IF(HLOOKUP($BT810,Prisudvikling!$CC$7:$KP$63,K$3)&gt;0,HLOOKUP($BT810,Prisudvikling!$CC$7:$KP$63,K$3),"")</f>
        <v/>
      </c>
      <c r="L810" s="105" t="str">
        <f>IF(HLOOKUP($BT810,Prisudvikling!$CC$7:$KP$63,L$3)&gt;0,HLOOKUP($BT810,Prisudvikling!$CC$7:$KP$63,L$3),"")</f>
        <v/>
      </c>
      <c r="M810" s="105" t="str">
        <f>IF(HLOOKUP($BT810,Prisudvikling!$CC$7:$KP$63,M$3)&gt;0,HLOOKUP($BT810,Prisudvikling!$CC$7:$KP$63,M$3),"")</f>
        <v/>
      </c>
      <c r="N810" s="105" t="str">
        <f>IF(HLOOKUP($BT810,Prisudvikling!$CC$7:$KP$63,N$3)&gt;0,HLOOKUP($BT810,Prisudvikling!$CC$7:$KP$63,N$3),"")</f>
        <v/>
      </c>
      <c r="O810" s="105" t="str">
        <f>IF(HLOOKUP($BT810,Prisudvikling!$CC$7:$KP$63,O$3)&gt;0,HLOOKUP($BT810,Prisudvikling!$CC$7:$KP$63,O$3),"")</f>
        <v/>
      </c>
      <c r="P810" s="105" t="str">
        <f>IF(HLOOKUP($BT810,Prisudvikling!$CC$7:$KP$63,P$3)&gt;0,HLOOKUP($BT810,Prisudvikling!$CC$7:$KP$63,P$3),"")</f>
        <v/>
      </c>
      <c r="Q810" s="105" t="str">
        <f>IF(HLOOKUP($BT810,Prisudvikling!$CC$7:$KP$63,Q$3)&gt;0,HLOOKUP($BT810,Prisudvikling!$CC$7:$KP$63,Q$3),"")</f>
        <v/>
      </c>
      <c r="R810" s="105" t="str">
        <f>IF(HLOOKUP($BT810,Prisudvikling!$CC$7:$KP$63,R$3)&gt;0,HLOOKUP($BT810,Prisudvikling!$CC$7:$KP$63,R$3),"")</f>
        <v/>
      </c>
      <c r="S810" s="105" t="str">
        <f>IF(HLOOKUP($BT810,Prisudvikling!$CC$7:$KP$63,S$3)&gt;0,HLOOKUP($BT810,Prisudvikling!$CC$7:$KP$63,S$3),"")</f>
        <v/>
      </c>
      <c r="T810" s="105" t="str">
        <f>IF(HLOOKUP($BT810,Prisudvikling!$CC$7:$KP$63,T$3)&gt;0,HLOOKUP($BT810,Prisudvikling!$CC$7:$KP$63,T$3),"")</f>
        <v/>
      </c>
      <c r="U810" s="105" t="str">
        <f>IF(HLOOKUP($BT810,Prisudvikling!$CC$7:$KP$63,U$3)&gt;0,HLOOKUP($BT810,Prisudvikling!$CC$7:$KP$63,U$3),"")</f>
        <v/>
      </c>
      <c r="V810" s="105" t="str">
        <f>IF(HLOOKUP($BT810,Prisudvikling!$CC$7:$KP$63,V$3)&gt;0,HLOOKUP($BT810,Prisudvikling!$CC$7:$KP$63,V$3),"")</f>
        <v/>
      </c>
      <c r="W810" s="105" t="str">
        <f>IF(HLOOKUP($BT810,Prisudvikling!$CC$7:$KP$63,W$3)&gt;0,HLOOKUP($BT810,Prisudvikling!$CC$7:$KP$63,W$3),"")</f>
        <v/>
      </c>
      <c r="X810" s="32" t="str">
        <f>IF(HLOOKUP($BT810,Prisudvikling!$CC$7:$KP$63,X$3)&gt;0,HLOOKUP($BT810,Prisudvikling!$CC$7:$KP$63,X$3),"")</f>
        <v/>
      </c>
      <c r="Y810" s="32" t="str">
        <f>IF(HLOOKUP($BT810,Prisudvikling!$CC$7:$KP$63,Y$3)&gt;0,HLOOKUP($BT810,Prisudvikling!$CC$7:$KP$63,Y$3),"")</f>
        <v/>
      </c>
      <c r="Z810" s="32" t="str">
        <f>IF(HLOOKUP($BT810,Prisudvikling!$CC$7:$KP$63,Z$3)&gt;0,HLOOKUP($BT810,Prisudvikling!$CC$7:$KP$63,Z$3),"")</f>
        <v/>
      </c>
      <c r="AA810" s="32" t="str">
        <f>IF(HLOOKUP($BT810,Prisudvikling!$CC$7:$KP$63,AA$3)&gt;0,HLOOKUP($BT810,Prisudvikling!$CC$7:$KP$63,AA$3),"")</f>
        <v/>
      </c>
      <c r="AB810" s="32" t="str">
        <f>IF(HLOOKUP($BT810,Prisudvikling!$CC$7:$KP$63,AB$3)&gt;0,HLOOKUP($BT810,Prisudvikling!$CC$7:$KP$63,AB$3),"")</f>
        <v/>
      </c>
      <c r="AC810" s="32" t="str">
        <f>IF(HLOOKUP($BT810,Prisudvikling!$CC$7:$KP$63,AC$3)&gt;0,HLOOKUP($BT810,Prisudvikling!$CC$7:$KP$63,AC$3),"")</f>
        <v/>
      </c>
      <c r="AD810" s="32" t="str">
        <f>IF(HLOOKUP($BT810,Prisudvikling!$CC$7:$KP$63,AD$3)&gt;0,HLOOKUP($BT810,Prisudvikling!$CC$7:$KP$63,AD$3),"")</f>
        <v/>
      </c>
      <c r="AE810" s="32" t="str">
        <f>IF(HLOOKUP($BT810,Prisudvikling!$CC$7:$KP$63,AE$3)&gt;0,HLOOKUP($BT810,Prisudvikling!$CC$7:$KP$63,AE$3),"")</f>
        <v/>
      </c>
      <c r="AF810" s="32" t="str">
        <f>IF(HLOOKUP($BT810,Prisudvikling!$CC$7:$KP$63,AF$3)&gt;0,HLOOKUP($BT810,Prisudvikling!$CC$7:$KP$63,AF$3),"")</f>
        <v xml:space="preserve"> </v>
      </c>
      <c r="AG810" s="32" t="str">
        <f>IF(HLOOKUP($BT810,Prisudvikling!$CC$7:$KP$63,AG$3)&gt;0,HLOOKUP($BT810,Prisudvikling!$CC$7:$KP$63,AG$3),"")</f>
        <v xml:space="preserve"> </v>
      </c>
      <c r="AH810" s="32" t="str">
        <f>IF(HLOOKUP($BT810,Prisudvikling!$CC$7:$KP$63,AH$3)&gt;0,HLOOKUP($BT810,Prisudvikling!$CC$7:$KP$63,AH$3),"")</f>
        <v xml:space="preserve"> </v>
      </c>
      <c r="AI810" s="32" t="str">
        <f>IF(HLOOKUP($BT810,Prisudvikling!$CC$7:$KP$63,AI$3)&gt;0,HLOOKUP($BT810,Prisudvikling!$CC$7:$KP$63,AI$3),"")</f>
        <v xml:space="preserve"> </v>
      </c>
      <c r="AJ810" s="32" t="str">
        <f>IF(HLOOKUP($BT810,Prisudvikling!$CC$7:$KP$63,AJ$3)&gt;0,HLOOKUP($BT810,Prisudvikling!$CC$7:$KP$63,AJ$3),"")</f>
        <v xml:space="preserve"> </v>
      </c>
      <c r="AK810" s="32" t="str">
        <f>IF(HLOOKUP($BT810,Prisudvikling!$CC$7:$KP$63,AK$3)&gt;0,HLOOKUP($BT810,Prisudvikling!$CC$7:$KP$63,AK$3),"")</f>
        <v xml:space="preserve"> </v>
      </c>
      <c r="AL810" s="32" t="str">
        <f>IF(HLOOKUP($BT810,Prisudvikling!$CC$7:$KP$63,AL$3)&gt;0,HLOOKUP($BT810,Prisudvikling!$CC$7:$KP$63,AL$3),"")</f>
        <v/>
      </c>
      <c r="AM810" s="32" t="str">
        <f>IF(HLOOKUP($BT810,Prisudvikling!$CC$7:$KP$63,AM$3)&gt;0,HLOOKUP($BT810,Prisudvikling!$CC$7:$KP$63,AM$3),"")</f>
        <v/>
      </c>
      <c r="AN810" s="113" t="str">
        <f>IF(HLOOKUP($BT810,Prisudvikling!$CC$7:$KP$63,AN$3)&gt;0,HLOOKUP($BT810,Prisudvikling!$CC$7:$KP$63,AN$3),"")</f>
        <v/>
      </c>
      <c r="AO810" s="113" t="str">
        <f>IF(HLOOKUP($BT810,Prisudvikling!$CC$7:$KP$63,AO$3)&gt;0,HLOOKUP($BT810,Prisudvikling!$CC$7:$KP$63,AO$3),"")</f>
        <v xml:space="preserve"> </v>
      </c>
      <c r="AP810" s="113" t="str">
        <f>IF(HLOOKUP($BT810,Prisudvikling!$CC$7:$KP$63,AP$3)&gt;0,HLOOKUP($BT810,Prisudvikling!$CC$7:$KP$63,AP$3),"")</f>
        <v/>
      </c>
      <c r="AQ810" s="113" t="str">
        <f>IF(HLOOKUP($BT810,Prisudvikling!$CC$7:$KP$63,AQ$3)&gt;0,HLOOKUP($BT810,Prisudvikling!$CC$7:$KP$63,AQ$3),"")</f>
        <v/>
      </c>
      <c r="AR810" s="113" t="str">
        <f>IF(HLOOKUP($BT810,Prisudvikling!$CC$7:$KP$63,AR$3)&gt;0,HLOOKUP($BT810,Prisudvikling!$CC$7:$KP$63,AR$3),"")</f>
        <v xml:space="preserve"> </v>
      </c>
      <c r="AS810" s="113" t="str">
        <f>IF(HLOOKUP($BT810,Prisudvikling!$CC$7:$KP$63,AS$3)&gt;0,HLOOKUP($BT810,Prisudvikling!$CC$7:$KP$63,AS$3),"")</f>
        <v/>
      </c>
      <c r="AT810" s="113" t="str">
        <f>IF(HLOOKUP($BT810,Prisudvikling!$CC$7:$KP$63,AT$3)&gt;0,HLOOKUP($BT810,Prisudvikling!$CC$7:$KP$63,AT$3),"")</f>
        <v/>
      </c>
      <c r="AU810" s="113" t="str">
        <f>IF(HLOOKUP($BT810,Prisudvikling!$CC$7:$KP$63,AU$3)&gt;0,HLOOKUP($BT810,Prisudvikling!$CC$7:$KP$63,AU$3),"")</f>
        <v xml:space="preserve"> </v>
      </c>
      <c r="AV810" s="113" t="str">
        <f>IF(HLOOKUP($BT810,Prisudvikling!$CC$7:$KP$63,AV$3)&gt;0,HLOOKUP($BT810,Prisudvikling!$CC$7:$KP$63,AV$3),"")</f>
        <v/>
      </c>
      <c r="AW810" s="113" t="str">
        <f>IF(HLOOKUP($BT810,Prisudvikling!$CC$7:$KP$63,AW$3)&gt;0,HLOOKUP($BT810,Prisudvikling!$CC$7:$KP$63,AW$3),"")</f>
        <v/>
      </c>
      <c r="AX810" s="113" t="str">
        <f>IF(HLOOKUP($BT810,Prisudvikling!$CC$7:$KP$63,AX$3)&gt;0,HLOOKUP($BT810,Prisudvikling!$CC$7:$KP$63,AX$3),"")</f>
        <v xml:space="preserve"> </v>
      </c>
      <c r="BT810">
        <f t="shared" si="37"/>
        <v>487</v>
      </c>
    </row>
    <row r="811" spans="1:72" x14ac:dyDescent="0.2">
      <c r="A811" s="82">
        <f>IF(HLOOKUP($BT811,Prisudvikling!$CC$7:$KP$63,D$3)&gt;0,YEAR(C811),0)</f>
        <v>0</v>
      </c>
      <c r="B811" s="82">
        <f>IF(HLOOKUP($BT811,Prisudvikling!$CC$7:$KP$63,D$3)&gt;0,MONTH(C811),0)</f>
        <v>0</v>
      </c>
      <c r="C811" s="65" t="str">
        <f>IF(HLOOKUP($BT811,Prisudvikling!$CC$7:$KP$63,D$3)&gt;0,HLOOKUP($BT811,Prisudvikling!$CC$7:$KP$63,C$3),"")</f>
        <v/>
      </c>
      <c r="D811" s="105" t="str">
        <f>IF(HLOOKUP($BT811,Prisudvikling!$CC$7:$KP$63,D$3)&gt;0,HLOOKUP($BT811,Prisudvikling!$CC$7:$KP$63,D$3),"")</f>
        <v/>
      </c>
      <c r="E811" s="105" t="str">
        <f>IF(HLOOKUP($BT811,Prisudvikling!$CC$7:$KP$63,E$3)&gt;0,HLOOKUP($BT811,Prisudvikling!$CC$7:$KP$63,E$3),"")</f>
        <v/>
      </c>
      <c r="F811" s="105" t="str">
        <f>IF(HLOOKUP($BT811,Prisudvikling!$CC$7:$KP$63,F$3)&gt;0,HLOOKUP($BT811,Prisudvikling!$CC$7:$KP$63,F$3),"")</f>
        <v/>
      </c>
      <c r="G811" s="105" t="str">
        <f>IF(HLOOKUP($BT811,Prisudvikling!$CC$7:$KP$63,G$3)&gt;0,HLOOKUP($BT811,Prisudvikling!$CC$7:$KP$63,G$3),"")</f>
        <v/>
      </c>
      <c r="H811" s="105" t="str">
        <f>IF(HLOOKUP($BT811,Prisudvikling!$CC$7:$KP$63,H$3)&gt;0,HLOOKUP($BT811,Prisudvikling!$CC$7:$KP$63,H$3),"")</f>
        <v/>
      </c>
      <c r="I811" s="105" t="str">
        <f>IF(HLOOKUP($BT811,Prisudvikling!$CC$7:$KP$63,I$3)&gt;0,HLOOKUP($BT811,Prisudvikling!$CC$7:$KP$63,I$3),"")</f>
        <v/>
      </c>
      <c r="J811" s="105" t="str">
        <f>IF(HLOOKUP($BT811,Prisudvikling!$CC$7:$KP$63,J$3)&gt;0,HLOOKUP($BT811,Prisudvikling!$CC$7:$KP$63,J$3),"")</f>
        <v/>
      </c>
      <c r="K811" s="105" t="str">
        <f>IF(HLOOKUP($BT811,Prisudvikling!$CC$7:$KP$63,K$3)&gt;0,HLOOKUP($BT811,Prisudvikling!$CC$7:$KP$63,K$3),"")</f>
        <v/>
      </c>
      <c r="L811" s="105" t="str">
        <f>IF(HLOOKUP($BT811,Prisudvikling!$CC$7:$KP$63,L$3)&gt;0,HLOOKUP($BT811,Prisudvikling!$CC$7:$KP$63,L$3),"")</f>
        <v/>
      </c>
      <c r="M811" s="105" t="str">
        <f>IF(HLOOKUP($BT811,Prisudvikling!$CC$7:$KP$63,M$3)&gt;0,HLOOKUP($BT811,Prisudvikling!$CC$7:$KP$63,M$3),"")</f>
        <v/>
      </c>
      <c r="N811" s="105" t="str">
        <f>IF(HLOOKUP($BT811,Prisudvikling!$CC$7:$KP$63,N$3)&gt;0,HLOOKUP($BT811,Prisudvikling!$CC$7:$KP$63,N$3),"")</f>
        <v/>
      </c>
      <c r="O811" s="105" t="str">
        <f>IF(HLOOKUP($BT811,Prisudvikling!$CC$7:$KP$63,O$3)&gt;0,HLOOKUP($BT811,Prisudvikling!$CC$7:$KP$63,O$3),"")</f>
        <v/>
      </c>
      <c r="P811" s="105" t="str">
        <f>IF(HLOOKUP($BT811,Prisudvikling!$CC$7:$KP$63,P$3)&gt;0,HLOOKUP($BT811,Prisudvikling!$CC$7:$KP$63,P$3),"")</f>
        <v/>
      </c>
      <c r="Q811" s="105" t="str">
        <f>IF(HLOOKUP($BT811,Prisudvikling!$CC$7:$KP$63,Q$3)&gt;0,HLOOKUP($BT811,Prisudvikling!$CC$7:$KP$63,Q$3),"")</f>
        <v/>
      </c>
      <c r="R811" s="105" t="str">
        <f>IF(HLOOKUP($BT811,Prisudvikling!$CC$7:$KP$63,R$3)&gt;0,HLOOKUP($BT811,Prisudvikling!$CC$7:$KP$63,R$3),"")</f>
        <v/>
      </c>
      <c r="S811" s="105" t="str">
        <f>IF(HLOOKUP($BT811,Prisudvikling!$CC$7:$KP$63,S$3)&gt;0,HLOOKUP($BT811,Prisudvikling!$CC$7:$KP$63,S$3),"")</f>
        <v/>
      </c>
      <c r="T811" s="105" t="str">
        <f>IF(HLOOKUP($BT811,Prisudvikling!$CC$7:$KP$63,T$3)&gt;0,HLOOKUP($BT811,Prisudvikling!$CC$7:$KP$63,T$3),"")</f>
        <v/>
      </c>
      <c r="U811" s="105" t="str">
        <f>IF(HLOOKUP($BT811,Prisudvikling!$CC$7:$KP$63,U$3)&gt;0,HLOOKUP($BT811,Prisudvikling!$CC$7:$KP$63,U$3),"")</f>
        <v/>
      </c>
      <c r="V811" s="105" t="str">
        <f>IF(HLOOKUP($BT811,Prisudvikling!$CC$7:$KP$63,V$3)&gt;0,HLOOKUP($BT811,Prisudvikling!$CC$7:$KP$63,V$3),"")</f>
        <v/>
      </c>
      <c r="W811" s="105" t="str">
        <f>IF(HLOOKUP($BT811,Prisudvikling!$CC$7:$KP$63,W$3)&gt;0,HLOOKUP($BT811,Prisudvikling!$CC$7:$KP$63,W$3),"")</f>
        <v/>
      </c>
      <c r="X811" s="32" t="str">
        <f>IF(HLOOKUP($BT811,Prisudvikling!$CC$7:$KP$63,X$3)&gt;0,HLOOKUP($BT811,Prisudvikling!$CC$7:$KP$63,X$3),"")</f>
        <v/>
      </c>
      <c r="Y811" s="32" t="str">
        <f>IF(HLOOKUP($BT811,Prisudvikling!$CC$7:$KP$63,Y$3)&gt;0,HLOOKUP($BT811,Prisudvikling!$CC$7:$KP$63,Y$3),"")</f>
        <v/>
      </c>
      <c r="Z811" s="32" t="str">
        <f>IF(HLOOKUP($BT811,Prisudvikling!$CC$7:$KP$63,Z$3)&gt;0,HLOOKUP($BT811,Prisudvikling!$CC$7:$KP$63,Z$3),"")</f>
        <v/>
      </c>
      <c r="AA811" s="32" t="str">
        <f>IF(HLOOKUP($BT811,Prisudvikling!$CC$7:$KP$63,AA$3)&gt;0,HLOOKUP($BT811,Prisudvikling!$CC$7:$KP$63,AA$3),"")</f>
        <v/>
      </c>
      <c r="AB811" s="32" t="str">
        <f>IF(HLOOKUP($BT811,Prisudvikling!$CC$7:$KP$63,AB$3)&gt;0,HLOOKUP($BT811,Prisudvikling!$CC$7:$KP$63,AB$3),"")</f>
        <v/>
      </c>
      <c r="AC811" s="32" t="str">
        <f>IF(HLOOKUP($BT811,Prisudvikling!$CC$7:$KP$63,AC$3)&gt;0,HLOOKUP($BT811,Prisudvikling!$CC$7:$KP$63,AC$3),"")</f>
        <v/>
      </c>
      <c r="AD811" s="32" t="str">
        <f>IF(HLOOKUP($BT811,Prisudvikling!$CC$7:$KP$63,AD$3)&gt;0,HLOOKUP($BT811,Prisudvikling!$CC$7:$KP$63,AD$3),"")</f>
        <v/>
      </c>
      <c r="AE811" s="32" t="str">
        <f>IF(HLOOKUP($BT811,Prisudvikling!$CC$7:$KP$63,AE$3)&gt;0,HLOOKUP($BT811,Prisudvikling!$CC$7:$KP$63,AE$3),"")</f>
        <v/>
      </c>
      <c r="AF811" s="32" t="str">
        <f>IF(HLOOKUP($BT811,Prisudvikling!$CC$7:$KP$63,AF$3)&gt;0,HLOOKUP($BT811,Prisudvikling!$CC$7:$KP$63,AF$3),"")</f>
        <v xml:space="preserve"> </v>
      </c>
      <c r="AG811" s="32" t="str">
        <f>IF(HLOOKUP($BT811,Prisudvikling!$CC$7:$KP$63,AG$3)&gt;0,HLOOKUP($BT811,Prisudvikling!$CC$7:$KP$63,AG$3),"")</f>
        <v xml:space="preserve"> </v>
      </c>
      <c r="AH811" s="32" t="str">
        <f>IF(HLOOKUP($BT811,Prisudvikling!$CC$7:$KP$63,AH$3)&gt;0,HLOOKUP($BT811,Prisudvikling!$CC$7:$KP$63,AH$3),"")</f>
        <v xml:space="preserve"> </v>
      </c>
      <c r="AI811" s="32" t="str">
        <f>IF(HLOOKUP($BT811,Prisudvikling!$CC$7:$KP$63,AI$3)&gt;0,HLOOKUP($BT811,Prisudvikling!$CC$7:$KP$63,AI$3),"")</f>
        <v xml:space="preserve"> </v>
      </c>
      <c r="AJ811" s="32" t="str">
        <f>IF(HLOOKUP($BT811,Prisudvikling!$CC$7:$KP$63,AJ$3)&gt;0,HLOOKUP($BT811,Prisudvikling!$CC$7:$KP$63,AJ$3),"")</f>
        <v xml:space="preserve"> </v>
      </c>
      <c r="AK811" s="32" t="str">
        <f>IF(HLOOKUP($BT811,Prisudvikling!$CC$7:$KP$63,AK$3)&gt;0,HLOOKUP($BT811,Prisudvikling!$CC$7:$KP$63,AK$3),"")</f>
        <v xml:space="preserve"> </v>
      </c>
      <c r="AL811" s="32" t="str">
        <f>IF(HLOOKUP($BT811,Prisudvikling!$CC$7:$KP$63,AL$3)&gt;0,HLOOKUP($BT811,Prisudvikling!$CC$7:$KP$63,AL$3),"")</f>
        <v/>
      </c>
      <c r="AM811" s="32" t="str">
        <f>IF(HLOOKUP($BT811,Prisudvikling!$CC$7:$KP$63,AM$3)&gt;0,HLOOKUP($BT811,Prisudvikling!$CC$7:$KP$63,AM$3),"")</f>
        <v/>
      </c>
      <c r="AN811" s="113" t="str">
        <f>IF(HLOOKUP($BT811,Prisudvikling!$CC$7:$KP$63,AN$3)&gt;0,HLOOKUP($BT811,Prisudvikling!$CC$7:$KP$63,AN$3),"")</f>
        <v/>
      </c>
      <c r="AO811" s="113" t="str">
        <f>IF(HLOOKUP($BT811,Prisudvikling!$CC$7:$KP$63,AO$3)&gt;0,HLOOKUP($BT811,Prisudvikling!$CC$7:$KP$63,AO$3),"")</f>
        <v xml:space="preserve"> </v>
      </c>
      <c r="AP811" s="113" t="str">
        <f>IF(HLOOKUP($BT811,Prisudvikling!$CC$7:$KP$63,AP$3)&gt;0,HLOOKUP($BT811,Prisudvikling!$CC$7:$KP$63,AP$3),"")</f>
        <v/>
      </c>
      <c r="AQ811" s="113" t="str">
        <f>IF(HLOOKUP($BT811,Prisudvikling!$CC$7:$KP$63,AQ$3)&gt;0,HLOOKUP($BT811,Prisudvikling!$CC$7:$KP$63,AQ$3),"")</f>
        <v/>
      </c>
      <c r="AR811" s="113" t="str">
        <f>IF(HLOOKUP($BT811,Prisudvikling!$CC$7:$KP$63,AR$3)&gt;0,HLOOKUP($BT811,Prisudvikling!$CC$7:$KP$63,AR$3),"")</f>
        <v xml:space="preserve"> </v>
      </c>
      <c r="AS811" s="113" t="str">
        <f>IF(HLOOKUP($BT811,Prisudvikling!$CC$7:$KP$63,AS$3)&gt;0,HLOOKUP($BT811,Prisudvikling!$CC$7:$KP$63,AS$3),"")</f>
        <v/>
      </c>
      <c r="AT811" s="113" t="str">
        <f>IF(HLOOKUP($BT811,Prisudvikling!$CC$7:$KP$63,AT$3)&gt;0,HLOOKUP($BT811,Prisudvikling!$CC$7:$KP$63,AT$3),"")</f>
        <v/>
      </c>
      <c r="AU811" s="113" t="str">
        <f>IF(HLOOKUP($BT811,Prisudvikling!$CC$7:$KP$63,AU$3)&gt;0,HLOOKUP($BT811,Prisudvikling!$CC$7:$KP$63,AU$3),"")</f>
        <v xml:space="preserve"> </v>
      </c>
      <c r="AV811" s="113" t="str">
        <f>IF(HLOOKUP($BT811,Prisudvikling!$CC$7:$KP$63,AV$3)&gt;0,HLOOKUP($BT811,Prisudvikling!$CC$7:$KP$63,AV$3),"")</f>
        <v/>
      </c>
      <c r="AW811" s="113" t="str">
        <f>IF(HLOOKUP($BT811,Prisudvikling!$CC$7:$KP$63,AW$3)&gt;0,HLOOKUP($BT811,Prisudvikling!$CC$7:$KP$63,AW$3),"")</f>
        <v/>
      </c>
      <c r="AX811" s="113" t="str">
        <f>IF(HLOOKUP($BT811,Prisudvikling!$CC$7:$KP$63,AX$3)&gt;0,HLOOKUP($BT811,Prisudvikling!$CC$7:$KP$63,AX$3),"")</f>
        <v xml:space="preserve"> </v>
      </c>
      <c r="BT811">
        <f t="shared" si="37"/>
        <v>488</v>
      </c>
    </row>
    <row r="812" spans="1:72" x14ac:dyDescent="0.2">
      <c r="A812" s="82">
        <f>IF(HLOOKUP($BT812,Prisudvikling!$CC$7:$KP$63,D$3)&gt;0,YEAR(C812),0)</f>
        <v>0</v>
      </c>
      <c r="B812" s="82">
        <f>IF(HLOOKUP($BT812,Prisudvikling!$CC$7:$KP$63,D$3)&gt;0,MONTH(C812),0)</f>
        <v>0</v>
      </c>
      <c r="C812" s="65" t="str">
        <f>IF(HLOOKUP($BT812,Prisudvikling!$CC$7:$KP$63,D$3)&gt;0,HLOOKUP($BT812,Prisudvikling!$CC$7:$KP$63,C$3),"")</f>
        <v/>
      </c>
      <c r="D812" s="105" t="str">
        <f>IF(HLOOKUP($BT812,Prisudvikling!$CC$7:$KP$63,D$3)&gt;0,HLOOKUP($BT812,Prisudvikling!$CC$7:$KP$63,D$3),"")</f>
        <v/>
      </c>
      <c r="E812" s="105" t="str">
        <f>IF(HLOOKUP($BT812,Prisudvikling!$CC$7:$KP$63,E$3)&gt;0,HLOOKUP($BT812,Prisudvikling!$CC$7:$KP$63,E$3),"")</f>
        <v/>
      </c>
      <c r="F812" s="105" t="str">
        <f>IF(HLOOKUP($BT812,Prisudvikling!$CC$7:$KP$63,F$3)&gt;0,HLOOKUP($BT812,Prisudvikling!$CC$7:$KP$63,F$3),"")</f>
        <v/>
      </c>
      <c r="G812" s="105" t="str">
        <f>IF(HLOOKUP($BT812,Prisudvikling!$CC$7:$KP$63,G$3)&gt;0,HLOOKUP($BT812,Prisudvikling!$CC$7:$KP$63,G$3),"")</f>
        <v/>
      </c>
      <c r="H812" s="105" t="str">
        <f>IF(HLOOKUP($BT812,Prisudvikling!$CC$7:$KP$63,H$3)&gt;0,HLOOKUP($BT812,Prisudvikling!$CC$7:$KP$63,H$3),"")</f>
        <v/>
      </c>
      <c r="I812" s="105" t="str">
        <f>IF(HLOOKUP($BT812,Prisudvikling!$CC$7:$KP$63,I$3)&gt;0,HLOOKUP($BT812,Prisudvikling!$CC$7:$KP$63,I$3),"")</f>
        <v/>
      </c>
      <c r="J812" s="105" t="str">
        <f>IF(HLOOKUP($BT812,Prisudvikling!$CC$7:$KP$63,J$3)&gt;0,HLOOKUP($BT812,Prisudvikling!$CC$7:$KP$63,J$3),"")</f>
        <v/>
      </c>
      <c r="K812" s="105" t="str">
        <f>IF(HLOOKUP($BT812,Prisudvikling!$CC$7:$KP$63,K$3)&gt;0,HLOOKUP($BT812,Prisudvikling!$CC$7:$KP$63,K$3),"")</f>
        <v/>
      </c>
      <c r="L812" s="105" t="str">
        <f>IF(HLOOKUP($BT812,Prisudvikling!$CC$7:$KP$63,L$3)&gt;0,HLOOKUP($BT812,Prisudvikling!$CC$7:$KP$63,L$3),"")</f>
        <v/>
      </c>
      <c r="M812" s="105" t="str">
        <f>IF(HLOOKUP($BT812,Prisudvikling!$CC$7:$KP$63,M$3)&gt;0,HLOOKUP($BT812,Prisudvikling!$CC$7:$KP$63,M$3),"")</f>
        <v/>
      </c>
      <c r="N812" s="105" t="str">
        <f>IF(HLOOKUP($BT812,Prisudvikling!$CC$7:$KP$63,N$3)&gt;0,HLOOKUP($BT812,Prisudvikling!$CC$7:$KP$63,N$3),"")</f>
        <v/>
      </c>
      <c r="O812" s="105" t="str">
        <f>IF(HLOOKUP($BT812,Prisudvikling!$CC$7:$KP$63,O$3)&gt;0,HLOOKUP($BT812,Prisudvikling!$CC$7:$KP$63,O$3),"")</f>
        <v/>
      </c>
      <c r="P812" s="105" t="str">
        <f>IF(HLOOKUP($BT812,Prisudvikling!$CC$7:$KP$63,P$3)&gt;0,HLOOKUP($BT812,Prisudvikling!$CC$7:$KP$63,P$3),"")</f>
        <v/>
      </c>
      <c r="Q812" s="105" t="str">
        <f>IF(HLOOKUP($BT812,Prisudvikling!$CC$7:$KP$63,Q$3)&gt;0,HLOOKUP($BT812,Prisudvikling!$CC$7:$KP$63,Q$3),"")</f>
        <v/>
      </c>
      <c r="R812" s="105" t="str">
        <f>IF(HLOOKUP($BT812,Prisudvikling!$CC$7:$KP$63,R$3)&gt;0,HLOOKUP($BT812,Prisudvikling!$CC$7:$KP$63,R$3),"")</f>
        <v/>
      </c>
      <c r="S812" s="105" t="str">
        <f>IF(HLOOKUP($BT812,Prisudvikling!$CC$7:$KP$63,S$3)&gt;0,HLOOKUP($BT812,Prisudvikling!$CC$7:$KP$63,S$3),"")</f>
        <v/>
      </c>
      <c r="T812" s="105" t="str">
        <f>IF(HLOOKUP($BT812,Prisudvikling!$CC$7:$KP$63,T$3)&gt;0,HLOOKUP($BT812,Prisudvikling!$CC$7:$KP$63,T$3),"")</f>
        <v/>
      </c>
      <c r="U812" s="105" t="str">
        <f>IF(HLOOKUP($BT812,Prisudvikling!$CC$7:$KP$63,U$3)&gt;0,HLOOKUP($BT812,Prisudvikling!$CC$7:$KP$63,U$3),"")</f>
        <v/>
      </c>
      <c r="V812" s="105" t="str">
        <f>IF(HLOOKUP($BT812,Prisudvikling!$CC$7:$KP$63,V$3)&gt;0,HLOOKUP($BT812,Prisudvikling!$CC$7:$KP$63,V$3),"")</f>
        <v/>
      </c>
      <c r="W812" s="105" t="str">
        <f>IF(HLOOKUP($BT812,Prisudvikling!$CC$7:$KP$63,W$3)&gt;0,HLOOKUP($BT812,Prisudvikling!$CC$7:$KP$63,W$3),"")</f>
        <v/>
      </c>
      <c r="X812" s="32" t="str">
        <f>IF(HLOOKUP($BT812,Prisudvikling!$CC$7:$KP$63,X$3)&gt;0,HLOOKUP($BT812,Prisudvikling!$CC$7:$KP$63,X$3),"")</f>
        <v/>
      </c>
      <c r="Y812" s="32" t="str">
        <f>IF(HLOOKUP($BT812,Prisudvikling!$CC$7:$KP$63,Y$3)&gt;0,HLOOKUP($BT812,Prisudvikling!$CC$7:$KP$63,Y$3),"")</f>
        <v/>
      </c>
      <c r="Z812" s="32" t="str">
        <f>IF(HLOOKUP($BT812,Prisudvikling!$CC$7:$KP$63,Z$3)&gt;0,HLOOKUP($BT812,Prisudvikling!$CC$7:$KP$63,Z$3),"")</f>
        <v/>
      </c>
      <c r="AA812" s="32" t="str">
        <f>IF(HLOOKUP($BT812,Prisudvikling!$CC$7:$KP$63,AA$3)&gt;0,HLOOKUP($BT812,Prisudvikling!$CC$7:$KP$63,AA$3),"")</f>
        <v/>
      </c>
      <c r="AB812" s="32" t="str">
        <f>IF(HLOOKUP($BT812,Prisudvikling!$CC$7:$KP$63,AB$3)&gt;0,HLOOKUP($BT812,Prisudvikling!$CC$7:$KP$63,AB$3),"")</f>
        <v/>
      </c>
      <c r="AC812" s="32" t="str">
        <f>IF(HLOOKUP($BT812,Prisudvikling!$CC$7:$KP$63,AC$3)&gt;0,HLOOKUP($BT812,Prisudvikling!$CC$7:$KP$63,AC$3),"")</f>
        <v/>
      </c>
      <c r="AD812" s="32" t="str">
        <f>IF(HLOOKUP($BT812,Prisudvikling!$CC$7:$KP$63,AD$3)&gt;0,HLOOKUP($BT812,Prisudvikling!$CC$7:$KP$63,AD$3),"")</f>
        <v/>
      </c>
      <c r="AE812" s="32" t="str">
        <f>IF(HLOOKUP($BT812,Prisudvikling!$CC$7:$KP$63,AE$3)&gt;0,HLOOKUP($BT812,Prisudvikling!$CC$7:$KP$63,AE$3),"")</f>
        <v/>
      </c>
      <c r="AF812" s="32" t="str">
        <f>IF(HLOOKUP($BT812,Prisudvikling!$CC$7:$KP$63,AF$3)&gt;0,HLOOKUP($BT812,Prisudvikling!$CC$7:$KP$63,AF$3),"")</f>
        <v xml:space="preserve"> </v>
      </c>
      <c r="AG812" s="32" t="str">
        <f>IF(HLOOKUP($BT812,Prisudvikling!$CC$7:$KP$63,AG$3)&gt;0,HLOOKUP($BT812,Prisudvikling!$CC$7:$KP$63,AG$3),"")</f>
        <v xml:space="preserve"> </v>
      </c>
      <c r="AH812" s="32" t="str">
        <f>IF(HLOOKUP($BT812,Prisudvikling!$CC$7:$KP$63,AH$3)&gt;0,HLOOKUP($BT812,Prisudvikling!$CC$7:$KP$63,AH$3),"")</f>
        <v xml:space="preserve"> </v>
      </c>
      <c r="AI812" s="32" t="str">
        <f>IF(HLOOKUP($BT812,Prisudvikling!$CC$7:$KP$63,AI$3)&gt;0,HLOOKUP($BT812,Prisudvikling!$CC$7:$KP$63,AI$3),"")</f>
        <v xml:space="preserve"> </v>
      </c>
      <c r="AJ812" s="32" t="str">
        <f>IF(HLOOKUP($BT812,Prisudvikling!$CC$7:$KP$63,AJ$3)&gt;0,HLOOKUP($BT812,Prisudvikling!$CC$7:$KP$63,AJ$3),"")</f>
        <v xml:space="preserve"> </v>
      </c>
      <c r="AK812" s="32" t="str">
        <f>IF(HLOOKUP($BT812,Prisudvikling!$CC$7:$KP$63,AK$3)&gt;0,HLOOKUP($BT812,Prisudvikling!$CC$7:$KP$63,AK$3),"")</f>
        <v xml:space="preserve"> </v>
      </c>
      <c r="AL812" s="32" t="str">
        <f>IF(HLOOKUP($BT812,Prisudvikling!$CC$7:$KP$63,AL$3)&gt;0,HLOOKUP($BT812,Prisudvikling!$CC$7:$KP$63,AL$3),"")</f>
        <v/>
      </c>
      <c r="AM812" s="32" t="str">
        <f>IF(HLOOKUP($BT812,Prisudvikling!$CC$7:$KP$63,AM$3)&gt;0,HLOOKUP($BT812,Prisudvikling!$CC$7:$KP$63,AM$3),"")</f>
        <v/>
      </c>
      <c r="AN812" s="113" t="str">
        <f>IF(HLOOKUP($BT812,Prisudvikling!$CC$7:$KP$63,AN$3)&gt;0,HLOOKUP($BT812,Prisudvikling!$CC$7:$KP$63,AN$3),"")</f>
        <v/>
      </c>
      <c r="AO812" s="113" t="str">
        <f>IF(HLOOKUP($BT812,Prisudvikling!$CC$7:$KP$63,AO$3)&gt;0,HLOOKUP($BT812,Prisudvikling!$CC$7:$KP$63,AO$3),"")</f>
        <v xml:space="preserve"> </v>
      </c>
      <c r="AP812" s="113" t="str">
        <f>IF(HLOOKUP($BT812,Prisudvikling!$CC$7:$KP$63,AP$3)&gt;0,HLOOKUP($BT812,Prisudvikling!$CC$7:$KP$63,AP$3),"")</f>
        <v/>
      </c>
      <c r="AQ812" s="113" t="str">
        <f>IF(HLOOKUP($BT812,Prisudvikling!$CC$7:$KP$63,AQ$3)&gt;0,HLOOKUP($BT812,Prisudvikling!$CC$7:$KP$63,AQ$3),"")</f>
        <v/>
      </c>
      <c r="AR812" s="113" t="str">
        <f>IF(HLOOKUP($BT812,Prisudvikling!$CC$7:$KP$63,AR$3)&gt;0,HLOOKUP($BT812,Prisudvikling!$CC$7:$KP$63,AR$3),"")</f>
        <v xml:space="preserve"> </v>
      </c>
      <c r="AS812" s="113" t="str">
        <f>IF(HLOOKUP($BT812,Prisudvikling!$CC$7:$KP$63,AS$3)&gt;0,HLOOKUP($BT812,Prisudvikling!$CC$7:$KP$63,AS$3),"")</f>
        <v/>
      </c>
      <c r="AT812" s="113" t="str">
        <f>IF(HLOOKUP($BT812,Prisudvikling!$CC$7:$KP$63,AT$3)&gt;0,HLOOKUP($BT812,Prisudvikling!$CC$7:$KP$63,AT$3),"")</f>
        <v/>
      </c>
      <c r="AU812" s="113" t="str">
        <f>IF(HLOOKUP($BT812,Prisudvikling!$CC$7:$KP$63,AU$3)&gt;0,HLOOKUP($BT812,Prisudvikling!$CC$7:$KP$63,AU$3),"")</f>
        <v xml:space="preserve"> </v>
      </c>
      <c r="AV812" s="113" t="str">
        <f>IF(HLOOKUP($BT812,Prisudvikling!$CC$7:$KP$63,AV$3)&gt;0,HLOOKUP($BT812,Prisudvikling!$CC$7:$KP$63,AV$3),"")</f>
        <v/>
      </c>
      <c r="AW812" s="113" t="str">
        <f>IF(HLOOKUP($BT812,Prisudvikling!$CC$7:$KP$63,AW$3)&gt;0,HLOOKUP($BT812,Prisudvikling!$CC$7:$KP$63,AW$3),"")</f>
        <v/>
      </c>
      <c r="AX812" s="113" t="str">
        <f>IF(HLOOKUP($BT812,Prisudvikling!$CC$7:$KP$63,AX$3)&gt;0,HLOOKUP($BT812,Prisudvikling!$CC$7:$KP$63,AX$3),"")</f>
        <v xml:space="preserve"> </v>
      </c>
      <c r="BT812">
        <f t="shared" si="37"/>
        <v>489</v>
      </c>
    </row>
    <row r="813" spans="1:72" x14ac:dyDescent="0.2">
      <c r="A813" s="82">
        <f>IF(HLOOKUP($BT813,Prisudvikling!$CC$7:$KP$63,D$3)&gt;0,YEAR(C813),0)</f>
        <v>0</v>
      </c>
      <c r="B813" s="82">
        <f>IF(HLOOKUP($BT813,Prisudvikling!$CC$7:$KP$63,D$3)&gt;0,MONTH(C813),0)</f>
        <v>0</v>
      </c>
      <c r="C813" s="65" t="str">
        <f>IF(HLOOKUP($BT813,Prisudvikling!$CC$7:$KP$63,D$3)&gt;0,HLOOKUP($BT813,Prisudvikling!$CC$7:$KP$63,C$3),"")</f>
        <v/>
      </c>
      <c r="D813" s="105" t="str">
        <f>IF(HLOOKUP($BT813,Prisudvikling!$CC$7:$KP$63,D$3)&gt;0,HLOOKUP($BT813,Prisudvikling!$CC$7:$KP$63,D$3),"")</f>
        <v/>
      </c>
      <c r="E813" s="105" t="str">
        <f>IF(HLOOKUP($BT813,Prisudvikling!$CC$7:$KP$63,E$3)&gt;0,HLOOKUP($BT813,Prisudvikling!$CC$7:$KP$63,E$3),"")</f>
        <v/>
      </c>
      <c r="F813" s="105" t="str">
        <f>IF(HLOOKUP($BT813,Prisudvikling!$CC$7:$KP$63,F$3)&gt;0,HLOOKUP($BT813,Prisudvikling!$CC$7:$KP$63,F$3),"")</f>
        <v/>
      </c>
      <c r="G813" s="105" t="str">
        <f>IF(HLOOKUP($BT813,Prisudvikling!$CC$7:$KP$63,G$3)&gt;0,HLOOKUP($BT813,Prisudvikling!$CC$7:$KP$63,G$3),"")</f>
        <v/>
      </c>
      <c r="H813" s="105" t="str">
        <f>IF(HLOOKUP($BT813,Prisudvikling!$CC$7:$KP$63,H$3)&gt;0,HLOOKUP($BT813,Prisudvikling!$CC$7:$KP$63,H$3),"")</f>
        <v/>
      </c>
      <c r="I813" s="105" t="str">
        <f>IF(HLOOKUP($BT813,Prisudvikling!$CC$7:$KP$63,I$3)&gt;0,HLOOKUP($BT813,Prisudvikling!$CC$7:$KP$63,I$3),"")</f>
        <v/>
      </c>
      <c r="J813" s="105" t="str">
        <f>IF(HLOOKUP($BT813,Prisudvikling!$CC$7:$KP$63,J$3)&gt;0,HLOOKUP($BT813,Prisudvikling!$CC$7:$KP$63,J$3),"")</f>
        <v/>
      </c>
      <c r="K813" s="105" t="str">
        <f>IF(HLOOKUP($BT813,Prisudvikling!$CC$7:$KP$63,K$3)&gt;0,HLOOKUP($BT813,Prisudvikling!$CC$7:$KP$63,K$3),"")</f>
        <v/>
      </c>
      <c r="L813" s="105" t="str">
        <f>IF(HLOOKUP($BT813,Prisudvikling!$CC$7:$KP$63,L$3)&gt;0,HLOOKUP($BT813,Prisudvikling!$CC$7:$KP$63,L$3),"")</f>
        <v/>
      </c>
      <c r="M813" s="105" t="str">
        <f>IF(HLOOKUP($BT813,Prisudvikling!$CC$7:$KP$63,M$3)&gt;0,HLOOKUP($BT813,Prisudvikling!$CC$7:$KP$63,M$3),"")</f>
        <v/>
      </c>
      <c r="N813" s="105" t="str">
        <f>IF(HLOOKUP($BT813,Prisudvikling!$CC$7:$KP$63,N$3)&gt;0,HLOOKUP($BT813,Prisudvikling!$CC$7:$KP$63,N$3),"")</f>
        <v/>
      </c>
      <c r="O813" s="105" t="str">
        <f>IF(HLOOKUP($BT813,Prisudvikling!$CC$7:$KP$63,O$3)&gt;0,HLOOKUP($BT813,Prisudvikling!$CC$7:$KP$63,O$3),"")</f>
        <v/>
      </c>
      <c r="P813" s="105" t="str">
        <f>IF(HLOOKUP($BT813,Prisudvikling!$CC$7:$KP$63,P$3)&gt;0,HLOOKUP($BT813,Prisudvikling!$CC$7:$KP$63,P$3),"")</f>
        <v/>
      </c>
      <c r="Q813" s="105" t="str">
        <f>IF(HLOOKUP($BT813,Prisudvikling!$CC$7:$KP$63,Q$3)&gt;0,HLOOKUP($BT813,Prisudvikling!$CC$7:$KP$63,Q$3),"")</f>
        <v/>
      </c>
      <c r="R813" s="105" t="str">
        <f>IF(HLOOKUP($BT813,Prisudvikling!$CC$7:$KP$63,R$3)&gt;0,HLOOKUP($BT813,Prisudvikling!$CC$7:$KP$63,R$3),"")</f>
        <v/>
      </c>
      <c r="S813" s="105" t="str">
        <f>IF(HLOOKUP($BT813,Prisudvikling!$CC$7:$KP$63,S$3)&gt;0,HLOOKUP($BT813,Prisudvikling!$CC$7:$KP$63,S$3),"")</f>
        <v/>
      </c>
      <c r="T813" s="105" t="str">
        <f>IF(HLOOKUP($BT813,Prisudvikling!$CC$7:$KP$63,T$3)&gt;0,HLOOKUP($BT813,Prisudvikling!$CC$7:$KP$63,T$3),"")</f>
        <v/>
      </c>
      <c r="U813" s="105" t="str">
        <f>IF(HLOOKUP($BT813,Prisudvikling!$CC$7:$KP$63,U$3)&gt;0,HLOOKUP($BT813,Prisudvikling!$CC$7:$KP$63,U$3),"")</f>
        <v/>
      </c>
      <c r="V813" s="105" t="str">
        <f>IF(HLOOKUP($BT813,Prisudvikling!$CC$7:$KP$63,V$3)&gt;0,HLOOKUP($BT813,Prisudvikling!$CC$7:$KP$63,V$3),"")</f>
        <v/>
      </c>
      <c r="W813" s="105" t="str">
        <f>IF(HLOOKUP($BT813,Prisudvikling!$CC$7:$KP$63,W$3)&gt;0,HLOOKUP($BT813,Prisudvikling!$CC$7:$KP$63,W$3),"")</f>
        <v/>
      </c>
      <c r="X813" s="32" t="str">
        <f>IF(HLOOKUP($BT813,Prisudvikling!$CC$7:$KP$63,X$3)&gt;0,HLOOKUP($BT813,Prisudvikling!$CC$7:$KP$63,X$3),"")</f>
        <v/>
      </c>
      <c r="Y813" s="32" t="str">
        <f>IF(HLOOKUP($BT813,Prisudvikling!$CC$7:$KP$63,Y$3)&gt;0,HLOOKUP($BT813,Prisudvikling!$CC$7:$KP$63,Y$3),"")</f>
        <v/>
      </c>
      <c r="Z813" s="32" t="str">
        <f>IF(HLOOKUP($BT813,Prisudvikling!$CC$7:$KP$63,Z$3)&gt;0,HLOOKUP($BT813,Prisudvikling!$CC$7:$KP$63,Z$3),"")</f>
        <v/>
      </c>
      <c r="AA813" s="32" t="str">
        <f>IF(HLOOKUP($BT813,Prisudvikling!$CC$7:$KP$63,AA$3)&gt;0,HLOOKUP($BT813,Prisudvikling!$CC$7:$KP$63,AA$3),"")</f>
        <v/>
      </c>
      <c r="AB813" s="32" t="str">
        <f>IF(HLOOKUP($BT813,Prisudvikling!$CC$7:$KP$63,AB$3)&gt;0,HLOOKUP($BT813,Prisudvikling!$CC$7:$KP$63,AB$3),"")</f>
        <v/>
      </c>
      <c r="AC813" s="32" t="str">
        <f>IF(HLOOKUP($BT813,Prisudvikling!$CC$7:$KP$63,AC$3)&gt;0,HLOOKUP($BT813,Prisudvikling!$CC$7:$KP$63,AC$3),"")</f>
        <v/>
      </c>
      <c r="AD813" s="32" t="str">
        <f>IF(HLOOKUP($BT813,Prisudvikling!$CC$7:$KP$63,AD$3)&gt;0,HLOOKUP($BT813,Prisudvikling!$CC$7:$KP$63,AD$3),"")</f>
        <v/>
      </c>
      <c r="AE813" s="32" t="str">
        <f>IF(HLOOKUP($BT813,Prisudvikling!$CC$7:$KP$63,AE$3)&gt;0,HLOOKUP($BT813,Prisudvikling!$CC$7:$KP$63,AE$3),"")</f>
        <v/>
      </c>
      <c r="AF813" s="32" t="str">
        <f>IF(HLOOKUP($BT813,Prisudvikling!$CC$7:$KP$63,AF$3)&gt;0,HLOOKUP($BT813,Prisudvikling!$CC$7:$KP$63,AF$3),"")</f>
        <v xml:space="preserve"> </v>
      </c>
      <c r="AG813" s="32" t="str">
        <f>IF(HLOOKUP($BT813,Prisudvikling!$CC$7:$KP$63,AG$3)&gt;0,HLOOKUP($BT813,Prisudvikling!$CC$7:$KP$63,AG$3),"")</f>
        <v xml:space="preserve"> </v>
      </c>
      <c r="AH813" s="32" t="str">
        <f>IF(HLOOKUP($BT813,Prisudvikling!$CC$7:$KP$63,AH$3)&gt;0,HLOOKUP($BT813,Prisudvikling!$CC$7:$KP$63,AH$3),"")</f>
        <v xml:space="preserve"> </v>
      </c>
      <c r="AI813" s="32" t="str">
        <f>IF(HLOOKUP($BT813,Prisudvikling!$CC$7:$KP$63,AI$3)&gt;0,HLOOKUP($BT813,Prisudvikling!$CC$7:$KP$63,AI$3),"")</f>
        <v xml:space="preserve"> </v>
      </c>
      <c r="AJ813" s="32" t="str">
        <f>IF(HLOOKUP($BT813,Prisudvikling!$CC$7:$KP$63,AJ$3)&gt;0,HLOOKUP($BT813,Prisudvikling!$CC$7:$KP$63,AJ$3),"")</f>
        <v xml:space="preserve"> </v>
      </c>
      <c r="AK813" s="32" t="str">
        <f>IF(HLOOKUP($BT813,Prisudvikling!$CC$7:$KP$63,AK$3)&gt;0,HLOOKUP($BT813,Prisudvikling!$CC$7:$KP$63,AK$3),"")</f>
        <v xml:space="preserve"> </v>
      </c>
      <c r="AL813" s="32" t="str">
        <f>IF(HLOOKUP($BT813,Prisudvikling!$CC$7:$KP$63,AL$3)&gt;0,HLOOKUP($BT813,Prisudvikling!$CC$7:$KP$63,AL$3),"")</f>
        <v/>
      </c>
      <c r="AM813" s="32" t="str">
        <f>IF(HLOOKUP($BT813,Prisudvikling!$CC$7:$KP$63,AM$3)&gt;0,HLOOKUP($BT813,Prisudvikling!$CC$7:$KP$63,AM$3),"")</f>
        <v/>
      </c>
      <c r="AN813" s="113" t="str">
        <f>IF(HLOOKUP($BT813,Prisudvikling!$CC$7:$KP$63,AN$3)&gt;0,HLOOKUP($BT813,Prisudvikling!$CC$7:$KP$63,AN$3),"")</f>
        <v/>
      </c>
      <c r="AO813" s="113" t="str">
        <f>IF(HLOOKUP($BT813,Prisudvikling!$CC$7:$KP$63,AO$3)&gt;0,HLOOKUP($BT813,Prisudvikling!$CC$7:$KP$63,AO$3),"")</f>
        <v xml:space="preserve"> </v>
      </c>
      <c r="AP813" s="113" t="str">
        <f>IF(HLOOKUP($BT813,Prisudvikling!$CC$7:$KP$63,AP$3)&gt;0,HLOOKUP($BT813,Prisudvikling!$CC$7:$KP$63,AP$3),"")</f>
        <v/>
      </c>
      <c r="AQ813" s="113" t="str">
        <f>IF(HLOOKUP($BT813,Prisudvikling!$CC$7:$KP$63,AQ$3)&gt;0,HLOOKUP($BT813,Prisudvikling!$CC$7:$KP$63,AQ$3),"")</f>
        <v/>
      </c>
      <c r="AR813" s="113" t="str">
        <f>IF(HLOOKUP($BT813,Prisudvikling!$CC$7:$KP$63,AR$3)&gt;0,HLOOKUP($BT813,Prisudvikling!$CC$7:$KP$63,AR$3),"")</f>
        <v xml:space="preserve"> </v>
      </c>
      <c r="AS813" s="113" t="str">
        <f>IF(HLOOKUP($BT813,Prisudvikling!$CC$7:$KP$63,AS$3)&gt;0,HLOOKUP($BT813,Prisudvikling!$CC$7:$KP$63,AS$3),"")</f>
        <v/>
      </c>
      <c r="AT813" s="113" t="str">
        <f>IF(HLOOKUP($BT813,Prisudvikling!$CC$7:$KP$63,AT$3)&gt;0,HLOOKUP($BT813,Prisudvikling!$CC$7:$KP$63,AT$3),"")</f>
        <v/>
      </c>
      <c r="AU813" s="113" t="str">
        <f>IF(HLOOKUP($BT813,Prisudvikling!$CC$7:$KP$63,AU$3)&gt;0,HLOOKUP($BT813,Prisudvikling!$CC$7:$KP$63,AU$3),"")</f>
        <v xml:space="preserve"> </v>
      </c>
      <c r="AV813" s="113" t="str">
        <f>IF(HLOOKUP($BT813,Prisudvikling!$CC$7:$KP$63,AV$3)&gt;0,HLOOKUP($BT813,Prisudvikling!$CC$7:$KP$63,AV$3),"")</f>
        <v/>
      </c>
      <c r="AW813" s="113" t="str">
        <f>IF(HLOOKUP($BT813,Prisudvikling!$CC$7:$KP$63,AW$3)&gt;0,HLOOKUP($BT813,Prisudvikling!$CC$7:$KP$63,AW$3),"")</f>
        <v/>
      </c>
      <c r="AX813" s="113" t="str">
        <f>IF(HLOOKUP($BT813,Prisudvikling!$CC$7:$KP$63,AX$3)&gt;0,HLOOKUP($BT813,Prisudvikling!$CC$7:$KP$63,AX$3),"")</f>
        <v xml:space="preserve"> </v>
      </c>
      <c r="BT813">
        <f t="shared" si="37"/>
        <v>490</v>
      </c>
    </row>
    <row r="814" spans="1:72" x14ac:dyDescent="0.2">
      <c r="A814" s="82">
        <f>IF(HLOOKUP($BT814,Prisudvikling!$CC$7:$KP$63,D$3)&gt;0,YEAR(C814),0)</f>
        <v>0</v>
      </c>
      <c r="B814" s="82">
        <f>IF(HLOOKUP($BT814,Prisudvikling!$CC$7:$KP$63,D$3)&gt;0,MONTH(C814),0)</f>
        <v>0</v>
      </c>
      <c r="C814" s="65" t="str">
        <f>IF(HLOOKUP($BT814,Prisudvikling!$CC$7:$KP$63,D$3)&gt;0,HLOOKUP($BT814,Prisudvikling!$CC$7:$KP$63,C$3),"")</f>
        <v/>
      </c>
      <c r="D814" s="105" t="str">
        <f>IF(HLOOKUP($BT814,Prisudvikling!$CC$7:$KP$63,D$3)&gt;0,HLOOKUP($BT814,Prisudvikling!$CC$7:$KP$63,D$3),"")</f>
        <v/>
      </c>
      <c r="E814" s="105" t="str">
        <f>IF(HLOOKUP($BT814,Prisudvikling!$CC$7:$KP$63,E$3)&gt;0,HLOOKUP($BT814,Prisudvikling!$CC$7:$KP$63,E$3),"")</f>
        <v/>
      </c>
      <c r="F814" s="105" t="str">
        <f>IF(HLOOKUP($BT814,Prisudvikling!$CC$7:$KP$63,F$3)&gt;0,HLOOKUP($BT814,Prisudvikling!$CC$7:$KP$63,F$3),"")</f>
        <v/>
      </c>
      <c r="G814" s="105" t="str">
        <f>IF(HLOOKUP($BT814,Prisudvikling!$CC$7:$KP$63,G$3)&gt;0,HLOOKUP($BT814,Prisudvikling!$CC$7:$KP$63,G$3),"")</f>
        <v/>
      </c>
      <c r="H814" s="105" t="str">
        <f>IF(HLOOKUP($BT814,Prisudvikling!$CC$7:$KP$63,H$3)&gt;0,HLOOKUP($BT814,Prisudvikling!$CC$7:$KP$63,H$3),"")</f>
        <v/>
      </c>
      <c r="I814" s="105" t="str">
        <f>IF(HLOOKUP($BT814,Prisudvikling!$CC$7:$KP$63,I$3)&gt;0,HLOOKUP($BT814,Prisudvikling!$CC$7:$KP$63,I$3),"")</f>
        <v/>
      </c>
      <c r="J814" s="105" t="str">
        <f>IF(HLOOKUP($BT814,Prisudvikling!$CC$7:$KP$63,J$3)&gt;0,HLOOKUP($BT814,Prisudvikling!$CC$7:$KP$63,J$3),"")</f>
        <v/>
      </c>
      <c r="K814" s="105" t="str">
        <f>IF(HLOOKUP($BT814,Prisudvikling!$CC$7:$KP$63,K$3)&gt;0,HLOOKUP($BT814,Prisudvikling!$CC$7:$KP$63,K$3),"")</f>
        <v/>
      </c>
      <c r="L814" s="105" t="str">
        <f>IF(HLOOKUP($BT814,Prisudvikling!$CC$7:$KP$63,L$3)&gt;0,HLOOKUP($BT814,Prisudvikling!$CC$7:$KP$63,L$3),"")</f>
        <v/>
      </c>
      <c r="M814" s="105" t="str">
        <f>IF(HLOOKUP($BT814,Prisudvikling!$CC$7:$KP$63,M$3)&gt;0,HLOOKUP($BT814,Prisudvikling!$CC$7:$KP$63,M$3),"")</f>
        <v/>
      </c>
      <c r="N814" s="105" t="str">
        <f>IF(HLOOKUP($BT814,Prisudvikling!$CC$7:$KP$63,N$3)&gt;0,HLOOKUP($BT814,Prisudvikling!$CC$7:$KP$63,N$3),"")</f>
        <v/>
      </c>
      <c r="O814" s="105" t="str">
        <f>IF(HLOOKUP($BT814,Prisudvikling!$CC$7:$KP$63,O$3)&gt;0,HLOOKUP($BT814,Prisudvikling!$CC$7:$KP$63,O$3),"")</f>
        <v/>
      </c>
      <c r="P814" s="105" t="str">
        <f>IF(HLOOKUP($BT814,Prisudvikling!$CC$7:$KP$63,P$3)&gt;0,HLOOKUP($BT814,Prisudvikling!$CC$7:$KP$63,P$3),"")</f>
        <v/>
      </c>
      <c r="Q814" s="105" t="str">
        <f>IF(HLOOKUP($BT814,Prisudvikling!$CC$7:$KP$63,Q$3)&gt;0,HLOOKUP($BT814,Prisudvikling!$CC$7:$KP$63,Q$3),"")</f>
        <v/>
      </c>
      <c r="R814" s="105" t="str">
        <f>IF(HLOOKUP($BT814,Prisudvikling!$CC$7:$KP$63,R$3)&gt;0,HLOOKUP($BT814,Prisudvikling!$CC$7:$KP$63,R$3),"")</f>
        <v/>
      </c>
      <c r="S814" s="105" t="str">
        <f>IF(HLOOKUP($BT814,Prisudvikling!$CC$7:$KP$63,S$3)&gt;0,HLOOKUP($BT814,Prisudvikling!$CC$7:$KP$63,S$3),"")</f>
        <v/>
      </c>
      <c r="T814" s="105" t="str">
        <f>IF(HLOOKUP($BT814,Prisudvikling!$CC$7:$KP$63,T$3)&gt;0,HLOOKUP($BT814,Prisudvikling!$CC$7:$KP$63,T$3),"")</f>
        <v/>
      </c>
      <c r="U814" s="105" t="str">
        <f>IF(HLOOKUP($BT814,Prisudvikling!$CC$7:$KP$63,U$3)&gt;0,HLOOKUP($BT814,Prisudvikling!$CC$7:$KP$63,U$3),"")</f>
        <v/>
      </c>
      <c r="V814" s="105" t="str">
        <f>IF(HLOOKUP($BT814,Prisudvikling!$CC$7:$KP$63,V$3)&gt;0,HLOOKUP($BT814,Prisudvikling!$CC$7:$KP$63,V$3),"")</f>
        <v/>
      </c>
      <c r="W814" s="105" t="str">
        <f>IF(HLOOKUP($BT814,Prisudvikling!$CC$7:$KP$63,W$3)&gt;0,HLOOKUP($BT814,Prisudvikling!$CC$7:$KP$63,W$3),"")</f>
        <v/>
      </c>
      <c r="X814" s="32" t="str">
        <f>IF(HLOOKUP($BT814,Prisudvikling!$CC$7:$KP$63,X$3)&gt;0,HLOOKUP($BT814,Prisudvikling!$CC$7:$KP$63,X$3),"")</f>
        <v/>
      </c>
      <c r="Y814" s="32" t="str">
        <f>IF(HLOOKUP($BT814,Prisudvikling!$CC$7:$KP$63,Y$3)&gt;0,HLOOKUP($BT814,Prisudvikling!$CC$7:$KP$63,Y$3),"")</f>
        <v/>
      </c>
      <c r="Z814" s="32" t="str">
        <f>IF(HLOOKUP($BT814,Prisudvikling!$CC$7:$KP$63,Z$3)&gt;0,HLOOKUP($BT814,Prisudvikling!$CC$7:$KP$63,Z$3),"")</f>
        <v/>
      </c>
      <c r="AA814" s="32" t="str">
        <f>IF(HLOOKUP($BT814,Prisudvikling!$CC$7:$KP$63,AA$3)&gt;0,HLOOKUP($BT814,Prisudvikling!$CC$7:$KP$63,AA$3),"")</f>
        <v/>
      </c>
      <c r="AB814" s="32" t="str">
        <f>IF(HLOOKUP($BT814,Prisudvikling!$CC$7:$KP$63,AB$3)&gt;0,HLOOKUP($BT814,Prisudvikling!$CC$7:$KP$63,AB$3),"")</f>
        <v/>
      </c>
      <c r="AC814" s="32" t="str">
        <f>IF(HLOOKUP($BT814,Prisudvikling!$CC$7:$KP$63,AC$3)&gt;0,HLOOKUP($BT814,Prisudvikling!$CC$7:$KP$63,AC$3),"")</f>
        <v/>
      </c>
      <c r="AD814" s="32" t="str">
        <f>IF(HLOOKUP($BT814,Prisudvikling!$CC$7:$KP$63,AD$3)&gt;0,HLOOKUP($BT814,Prisudvikling!$CC$7:$KP$63,AD$3),"")</f>
        <v/>
      </c>
      <c r="AE814" s="32" t="str">
        <f>IF(HLOOKUP($BT814,Prisudvikling!$CC$7:$KP$63,AE$3)&gt;0,HLOOKUP($BT814,Prisudvikling!$CC$7:$KP$63,AE$3),"")</f>
        <v/>
      </c>
      <c r="AF814" s="32" t="str">
        <f>IF(HLOOKUP($BT814,Prisudvikling!$CC$7:$KP$63,AF$3)&gt;0,HLOOKUP($BT814,Prisudvikling!$CC$7:$KP$63,AF$3),"")</f>
        <v xml:space="preserve"> </v>
      </c>
      <c r="AG814" s="32" t="str">
        <f>IF(HLOOKUP($BT814,Prisudvikling!$CC$7:$KP$63,AG$3)&gt;0,HLOOKUP($BT814,Prisudvikling!$CC$7:$KP$63,AG$3),"")</f>
        <v xml:space="preserve"> </v>
      </c>
      <c r="AH814" s="32" t="str">
        <f>IF(HLOOKUP($BT814,Prisudvikling!$CC$7:$KP$63,AH$3)&gt;0,HLOOKUP($BT814,Prisudvikling!$CC$7:$KP$63,AH$3),"")</f>
        <v xml:space="preserve"> </v>
      </c>
      <c r="AI814" s="32" t="str">
        <f>IF(HLOOKUP($BT814,Prisudvikling!$CC$7:$KP$63,AI$3)&gt;0,HLOOKUP($BT814,Prisudvikling!$CC$7:$KP$63,AI$3),"")</f>
        <v xml:space="preserve"> </v>
      </c>
      <c r="AJ814" s="32" t="str">
        <f>IF(HLOOKUP($BT814,Prisudvikling!$CC$7:$KP$63,AJ$3)&gt;0,HLOOKUP($BT814,Prisudvikling!$CC$7:$KP$63,AJ$3),"")</f>
        <v xml:space="preserve"> </v>
      </c>
      <c r="AK814" s="32" t="str">
        <f>IF(HLOOKUP($BT814,Prisudvikling!$CC$7:$KP$63,AK$3)&gt;0,HLOOKUP($BT814,Prisudvikling!$CC$7:$KP$63,AK$3),"")</f>
        <v xml:space="preserve"> </v>
      </c>
      <c r="AL814" s="32" t="str">
        <f>IF(HLOOKUP($BT814,Prisudvikling!$CC$7:$KP$63,AL$3)&gt;0,HLOOKUP($BT814,Prisudvikling!$CC$7:$KP$63,AL$3),"")</f>
        <v/>
      </c>
      <c r="AM814" s="32" t="str">
        <f>IF(HLOOKUP($BT814,Prisudvikling!$CC$7:$KP$63,AM$3)&gt;0,HLOOKUP($BT814,Prisudvikling!$CC$7:$KP$63,AM$3),"")</f>
        <v/>
      </c>
      <c r="AN814" s="113" t="str">
        <f>IF(HLOOKUP($BT814,Prisudvikling!$CC$7:$KP$63,AN$3)&gt;0,HLOOKUP($BT814,Prisudvikling!$CC$7:$KP$63,AN$3),"")</f>
        <v/>
      </c>
      <c r="AO814" s="113" t="str">
        <f>IF(HLOOKUP($BT814,Prisudvikling!$CC$7:$KP$63,AO$3)&gt;0,HLOOKUP($BT814,Prisudvikling!$CC$7:$KP$63,AO$3),"")</f>
        <v xml:space="preserve"> </v>
      </c>
      <c r="AP814" s="113" t="str">
        <f>IF(HLOOKUP($BT814,Prisudvikling!$CC$7:$KP$63,AP$3)&gt;0,HLOOKUP($BT814,Prisudvikling!$CC$7:$KP$63,AP$3),"")</f>
        <v/>
      </c>
      <c r="AQ814" s="113" t="str">
        <f>IF(HLOOKUP($BT814,Prisudvikling!$CC$7:$KP$63,AQ$3)&gt;0,HLOOKUP($BT814,Prisudvikling!$CC$7:$KP$63,AQ$3),"")</f>
        <v/>
      </c>
      <c r="AR814" s="113" t="str">
        <f>IF(HLOOKUP($BT814,Prisudvikling!$CC$7:$KP$63,AR$3)&gt;0,HLOOKUP($BT814,Prisudvikling!$CC$7:$KP$63,AR$3),"")</f>
        <v xml:space="preserve"> </v>
      </c>
      <c r="AS814" s="113" t="str">
        <f>IF(HLOOKUP($BT814,Prisudvikling!$CC$7:$KP$63,AS$3)&gt;0,HLOOKUP($BT814,Prisudvikling!$CC$7:$KP$63,AS$3),"")</f>
        <v/>
      </c>
      <c r="AT814" s="113" t="str">
        <f>IF(HLOOKUP($BT814,Prisudvikling!$CC$7:$KP$63,AT$3)&gt;0,HLOOKUP($BT814,Prisudvikling!$CC$7:$KP$63,AT$3),"")</f>
        <v/>
      </c>
      <c r="AU814" s="113" t="str">
        <f>IF(HLOOKUP($BT814,Prisudvikling!$CC$7:$KP$63,AU$3)&gt;0,HLOOKUP($BT814,Prisudvikling!$CC$7:$KP$63,AU$3),"")</f>
        <v xml:space="preserve"> </v>
      </c>
      <c r="AV814" s="113" t="str">
        <f>IF(HLOOKUP($BT814,Prisudvikling!$CC$7:$KP$63,AV$3)&gt;0,HLOOKUP($BT814,Prisudvikling!$CC$7:$KP$63,AV$3),"")</f>
        <v/>
      </c>
      <c r="AW814" s="113" t="str">
        <f>IF(HLOOKUP($BT814,Prisudvikling!$CC$7:$KP$63,AW$3)&gt;0,HLOOKUP($BT814,Prisudvikling!$CC$7:$KP$63,AW$3),"")</f>
        <v/>
      </c>
      <c r="AX814" s="113" t="str">
        <f>IF(HLOOKUP($BT814,Prisudvikling!$CC$7:$KP$63,AX$3)&gt;0,HLOOKUP($BT814,Prisudvikling!$CC$7:$KP$63,AX$3),"")</f>
        <v xml:space="preserve"> </v>
      </c>
      <c r="BT814">
        <f t="shared" si="37"/>
        <v>491</v>
      </c>
    </row>
    <row r="815" spans="1:72" x14ac:dyDescent="0.2">
      <c r="A815" s="82">
        <f>IF(HLOOKUP($BT815,Prisudvikling!$CC$7:$KP$63,D$3)&gt;0,YEAR(C815),0)</f>
        <v>0</v>
      </c>
      <c r="B815" s="82">
        <f>IF(HLOOKUP($BT815,Prisudvikling!$CC$7:$KP$63,D$3)&gt;0,MONTH(C815),0)</f>
        <v>0</v>
      </c>
      <c r="C815" s="65" t="str">
        <f>IF(HLOOKUP($BT815,Prisudvikling!$CC$7:$KP$63,D$3)&gt;0,HLOOKUP($BT815,Prisudvikling!$CC$7:$KP$63,C$3),"")</f>
        <v/>
      </c>
      <c r="D815" s="105" t="str">
        <f>IF(HLOOKUP($BT815,Prisudvikling!$CC$7:$KP$63,D$3)&gt;0,HLOOKUP($BT815,Prisudvikling!$CC$7:$KP$63,D$3),"")</f>
        <v/>
      </c>
      <c r="E815" s="105" t="str">
        <f>IF(HLOOKUP($BT815,Prisudvikling!$CC$7:$KP$63,E$3)&gt;0,HLOOKUP($BT815,Prisudvikling!$CC$7:$KP$63,E$3),"")</f>
        <v/>
      </c>
      <c r="F815" s="105" t="str">
        <f>IF(HLOOKUP($BT815,Prisudvikling!$CC$7:$KP$63,F$3)&gt;0,HLOOKUP($BT815,Prisudvikling!$CC$7:$KP$63,F$3),"")</f>
        <v/>
      </c>
      <c r="G815" s="105" t="str">
        <f>IF(HLOOKUP($BT815,Prisudvikling!$CC$7:$KP$63,G$3)&gt;0,HLOOKUP($BT815,Prisudvikling!$CC$7:$KP$63,G$3),"")</f>
        <v/>
      </c>
      <c r="H815" s="105" t="str">
        <f>IF(HLOOKUP($BT815,Prisudvikling!$CC$7:$KP$63,H$3)&gt;0,HLOOKUP($BT815,Prisudvikling!$CC$7:$KP$63,H$3),"")</f>
        <v/>
      </c>
      <c r="I815" s="105" t="str">
        <f>IF(HLOOKUP($BT815,Prisudvikling!$CC$7:$KP$63,I$3)&gt;0,HLOOKUP($BT815,Prisudvikling!$CC$7:$KP$63,I$3),"")</f>
        <v/>
      </c>
      <c r="J815" s="105" t="str">
        <f>IF(HLOOKUP($BT815,Prisudvikling!$CC$7:$KP$63,J$3)&gt;0,HLOOKUP($BT815,Prisudvikling!$CC$7:$KP$63,J$3),"")</f>
        <v/>
      </c>
      <c r="K815" s="105" t="str">
        <f>IF(HLOOKUP($BT815,Prisudvikling!$CC$7:$KP$63,K$3)&gt;0,HLOOKUP($BT815,Prisudvikling!$CC$7:$KP$63,K$3),"")</f>
        <v/>
      </c>
      <c r="L815" s="105" t="str">
        <f>IF(HLOOKUP($BT815,Prisudvikling!$CC$7:$KP$63,L$3)&gt;0,HLOOKUP($BT815,Prisudvikling!$CC$7:$KP$63,L$3),"")</f>
        <v/>
      </c>
      <c r="M815" s="105" t="str">
        <f>IF(HLOOKUP($BT815,Prisudvikling!$CC$7:$KP$63,M$3)&gt;0,HLOOKUP($BT815,Prisudvikling!$CC$7:$KP$63,M$3),"")</f>
        <v/>
      </c>
      <c r="N815" s="105" t="str">
        <f>IF(HLOOKUP($BT815,Prisudvikling!$CC$7:$KP$63,N$3)&gt;0,HLOOKUP($BT815,Prisudvikling!$CC$7:$KP$63,N$3),"")</f>
        <v/>
      </c>
      <c r="O815" s="105" t="str">
        <f>IF(HLOOKUP($BT815,Prisudvikling!$CC$7:$KP$63,O$3)&gt;0,HLOOKUP($BT815,Prisudvikling!$CC$7:$KP$63,O$3),"")</f>
        <v/>
      </c>
      <c r="P815" s="105" t="str">
        <f>IF(HLOOKUP($BT815,Prisudvikling!$CC$7:$KP$63,P$3)&gt;0,HLOOKUP($BT815,Prisudvikling!$CC$7:$KP$63,P$3),"")</f>
        <v/>
      </c>
      <c r="Q815" s="105" t="str">
        <f>IF(HLOOKUP($BT815,Prisudvikling!$CC$7:$KP$63,Q$3)&gt;0,HLOOKUP($BT815,Prisudvikling!$CC$7:$KP$63,Q$3),"")</f>
        <v/>
      </c>
      <c r="R815" s="105" t="str">
        <f>IF(HLOOKUP($BT815,Prisudvikling!$CC$7:$KP$63,R$3)&gt;0,HLOOKUP($BT815,Prisudvikling!$CC$7:$KP$63,R$3),"")</f>
        <v/>
      </c>
      <c r="S815" s="105" t="str">
        <f>IF(HLOOKUP($BT815,Prisudvikling!$CC$7:$KP$63,S$3)&gt;0,HLOOKUP($BT815,Prisudvikling!$CC$7:$KP$63,S$3),"")</f>
        <v/>
      </c>
      <c r="T815" s="105" t="str">
        <f>IF(HLOOKUP($BT815,Prisudvikling!$CC$7:$KP$63,T$3)&gt;0,HLOOKUP($BT815,Prisudvikling!$CC$7:$KP$63,T$3),"")</f>
        <v/>
      </c>
      <c r="U815" s="105" t="str">
        <f>IF(HLOOKUP($BT815,Prisudvikling!$CC$7:$KP$63,U$3)&gt;0,HLOOKUP($BT815,Prisudvikling!$CC$7:$KP$63,U$3),"")</f>
        <v/>
      </c>
      <c r="V815" s="105" t="str">
        <f>IF(HLOOKUP($BT815,Prisudvikling!$CC$7:$KP$63,V$3)&gt;0,HLOOKUP($BT815,Prisudvikling!$CC$7:$KP$63,V$3),"")</f>
        <v/>
      </c>
      <c r="W815" s="105" t="str">
        <f>IF(HLOOKUP($BT815,Prisudvikling!$CC$7:$KP$63,W$3)&gt;0,HLOOKUP($BT815,Prisudvikling!$CC$7:$KP$63,W$3),"")</f>
        <v/>
      </c>
      <c r="X815" s="32" t="str">
        <f>IF(HLOOKUP($BT815,Prisudvikling!$CC$7:$KP$63,X$3)&gt;0,HLOOKUP($BT815,Prisudvikling!$CC$7:$KP$63,X$3),"")</f>
        <v/>
      </c>
      <c r="Y815" s="32" t="str">
        <f>IF(HLOOKUP($BT815,Prisudvikling!$CC$7:$KP$63,Y$3)&gt;0,HLOOKUP($BT815,Prisudvikling!$CC$7:$KP$63,Y$3),"")</f>
        <v/>
      </c>
      <c r="Z815" s="32" t="str">
        <f>IF(HLOOKUP($BT815,Prisudvikling!$CC$7:$KP$63,Z$3)&gt;0,HLOOKUP($BT815,Prisudvikling!$CC$7:$KP$63,Z$3),"")</f>
        <v/>
      </c>
      <c r="AA815" s="32" t="str">
        <f>IF(HLOOKUP($BT815,Prisudvikling!$CC$7:$KP$63,AA$3)&gt;0,HLOOKUP($BT815,Prisudvikling!$CC$7:$KP$63,AA$3),"")</f>
        <v/>
      </c>
      <c r="AB815" s="32" t="str">
        <f>IF(HLOOKUP($BT815,Prisudvikling!$CC$7:$KP$63,AB$3)&gt;0,HLOOKUP($BT815,Prisudvikling!$CC$7:$KP$63,AB$3),"")</f>
        <v/>
      </c>
      <c r="AC815" s="32" t="str">
        <f>IF(HLOOKUP($BT815,Prisudvikling!$CC$7:$KP$63,AC$3)&gt;0,HLOOKUP($BT815,Prisudvikling!$CC$7:$KP$63,AC$3),"")</f>
        <v/>
      </c>
      <c r="AD815" s="32" t="str">
        <f>IF(HLOOKUP($BT815,Prisudvikling!$CC$7:$KP$63,AD$3)&gt;0,HLOOKUP($BT815,Prisudvikling!$CC$7:$KP$63,AD$3),"")</f>
        <v/>
      </c>
      <c r="AE815" s="32" t="str">
        <f>IF(HLOOKUP($BT815,Prisudvikling!$CC$7:$KP$63,AE$3)&gt;0,HLOOKUP($BT815,Prisudvikling!$CC$7:$KP$63,AE$3),"")</f>
        <v/>
      </c>
      <c r="AF815" s="32" t="str">
        <f>IF(HLOOKUP($BT815,Prisudvikling!$CC$7:$KP$63,AF$3)&gt;0,HLOOKUP($BT815,Prisudvikling!$CC$7:$KP$63,AF$3),"")</f>
        <v xml:space="preserve"> </v>
      </c>
      <c r="AG815" s="32" t="str">
        <f>IF(HLOOKUP($BT815,Prisudvikling!$CC$7:$KP$63,AG$3)&gt;0,HLOOKUP($BT815,Prisudvikling!$CC$7:$KP$63,AG$3),"")</f>
        <v xml:space="preserve"> </v>
      </c>
      <c r="AH815" s="32" t="str">
        <f>IF(HLOOKUP($BT815,Prisudvikling!$CC$7:$KP$63,AH$3)&gt;0,HLOOKUP($BT815,Prisudvikling!$CC$7:$KP$63,AH$3),"")</f>
        <v xml:space="preserve"> </v>
      </c>
      <c r="AI815" s="32" t="str">
        <f>IF(HLOOKUP($BT815,Prisudvikling!$CC$7:$KP$63,AI$3)&gt;0,HLOOKUP($BT815,Prisudvikling!$CC$7:$KP$63,AI$3),"")</f>
        <v xml:space="preserve"> </v>
      </c>
      <c r="AJ815" s="32" t="str">
        <f>IF(HLOOKUP($BT815,Prisudvikling!$CC$7:$KP$63,AJ$3)&gt;0,HLOOKUP($BT815,Prisudvikling!$CC$7:$KP$63,AJ$3),"")</f>
        <v xml:space="preserve"> </v>
      </c>
      <c r="AK815" s="32" t="str">
        <f>IF(HLOOKUP($BT815,Prisudvikling!$CC$7:$KP$63,AK$3)&gt;0,HLOOKUP($BT815,Prisudvikling!$CC$7:$KP$63,AK$3),"")</f>
        <v xml:space="preserve"> </v>
      </c>
      <c r="AL815" s="32" t="str">
        <f>IF(HLOOKUP($BT815,Prisudvikling!$CC$7:$KP$63,AL$3)&gt;0,HLOOKUP($BT815,Prisudvikling!$CC$7:$KP$63,AL$3),"")</f>
        <v/>
      </c>
      <c r="AM815" s="32" t="str">
        <f>IF(HLOOKUP($BT815,Prisudvikling!$CC$7:$KP$63,AM$3)&gt;0,HLOOKUP($BT815,Prisudvikling!$CC$7:$KP$63,AM$3),"")</f>
        <v/>
      </c>
      <c r="AN815" s="113" t="str">
        <f>IF(HLOOKUP($BT815,Prisudvikling!$CC$7:$KP$63,AN$3)&gt;0,HLOOKUP($BT815,Prisudvikling!$CC$7:$KP$63,AN$3),"")</f>
        <v/>
      </c>
      <c r="AO815" s="113" t="str">
        <f>IF(HLOOKUP($BT815,Prisudvikling!$CC$7:$KP$63,AO$3)&gt;0,HLOOKUP($BT815,Prisudvikling!$CC$7:$KP$63,AO$3),"")</f>
        <v xml:space="preserve"> </v>
      </c>
      <c r="AP815" s="113" t="str">
        <f>IF(HLOOKUP($BT815,Prisudvikling!$CC$7:$KP$63,AP$3)&gt;0,HLOOKUP($BT815,Prisudvikling!$CC$7:$KP$63,AP$3),"")</f>
        <v/>
      </c>
      <c r="AQ815" s="113" t="str">
        <f>IF(HLOOKUP($BT815,Prisudvikling!$CC$7:$KP$63,AQ$3)&gt;0,HLOOKUP($BT815,Prisudvikling!$CC$7:$KP$63,AQ$3),"")</f>
        <v/>
      </c>
      <c r="AR815" s="113" t="str">
        <f>IF(HLOOKUP($BT815,Prisudvikling!$CC$7:$KP$63,AR$3)&gt;0,HLOOKUP($BT815,Prisudvikling!$CC$7:$KP$63,AR$3),"")</f>
        <v xml:space="preserve"> </v>
      </c>
      <c r="AS815" s="113" t="str">
        <f>IF(HLOOKUP($BT815,Prisudvikling!$CC$7:$KP$63,AS$3)&gt;0,HLOOKUP($BT815,Prisudvikling!$CC$7:$KP$63,AS$3),"")</f>
        <v/>
      </c>
      <c r="AT815" s="113" t="str">
        <f>IF(HLOOKUP($BT815,Prisudvikling!$CC$7:$KP$63,AT$3)&gt;0,HLOOKUP($BT815,Prisudvikling!$CC$7:$KP$63,AT$3),"")</f>
        <v/>
      </c>
      <c r="AU815" s="113" t="str">
        <f>IF(HLOOKUP($BT815,Prisudvikling!$CC$7:$KP$63,AU$3)&gt;0,HLOOKUP($BT815,Prisudvikling!$CC$7:$KP$63,AU$3),"")</f>
        <v xml:space="preserve"> </v>
      </c>
      <c r="AV815" s="113" t="str">
        <f>IF(HLOOKUP($BT815,Prisudvikling!$CC$7:$KP$63,AV$3)&gt;0,HLOOKUP($BT815,Prisudvikling!$CC$7:$KP$63,AV$3),"")</f>
        <v/>
      </c>
      <c r="AW815" s="113" t="str">
        <f>IF(HLOOKUP($BT815,Prisudvikling!$CC$7:$KP$63,AW$3)&gt;0,HLOOKUP($BT815,Prisudvikling!$CC$7:$KP$63,AW$3),"")</f>
        <v/>
      </c>
      <c r="AX815" s="113" t="str">
        <f>IF(HLOOKUP($BT815,Prisudvikling!$CC$7:$KP$63,AX$3)&gt;0,HLOOKUP($BT815,Prisudvikling!$CC$7:$KP$63,AX$3),"")</f>
        <v xml:space="preserve"> </v>
      </c>
      <c r="BT815">
        <f t="shared" si="37"/>
        <v>492</v>
      </c>
    </row>
    <row r="816" spans="1:72" x14ac:dyDescent="0.2">
      <c r="A816" s="82">
        <f>IF(HLOOKUP($BT816,Prisudvikling!$CC$7:$KP$63,D$3)&gt;0,YEAR(C816),0)</f>
        <v>0</v>
      </c>
      <c r="B816" s="82">
        <f>IF(HLOOKUP($BT816,Prisudvikling!$CC$7:$KP$63,D$3)&gt;0,MONTH(C816),0)</f>
        <v>0</v>
      </c>
      <c r="C816" s="65" t="str">
        <f>IF(HLOOKUP($BT816,Prisudvikling!$CC$7:$KP$63,D$3)&gt;0,HLOOKUP($BT816,Prisudvikling!$CC$7:$KP$63,C$3),"")</f>
        <v/>
      </c>
      <c r="D816" s="105" t="str">
        <f>IF(HLOOKUP($BT816,Prisudvikling!$CC$7:$KP$63,D$3)&gt;0,HLOOKUP($BT816,Prisudvikling!$CC$7:$KP$63,D$3),"")</f>
        <v/>
      </c>
      <c r="E816" s="105" t="str">
        <f>IF(HLOOKUP($BT816,Prisudvikling!$CC$7:$KP$63,E$3)&gt;0,HLOOKUP($BT816,Prisudvikling!$CC$7:$KP$63,E$3),"")</f>
        <v/>
      </c>
      <c r="F816" s="105" t="str">
        <f>IF(HLOOKUP($BT816,Prisudvikling!$CC$7:$KP$63,F$3)&gt;0,HLOOKUP($BT816,Prisudvikling!$CC$7:$KP$63,F$3),"")</f>
        <v/>
      </c>
      <c r="G816" s="105" t="str">
        <f>IF(HLOOKUP($BT816,Prisudvikling!$CC$7:$KP$63,G$3)&gt;0,HLOOKUP($BT816,Prisudvikling!$CC$7:$KP$63,G$3),"")</f>
        <v/>
      </c>
      <c r="H816" s="105" t="str">
        <f>IF(HLOOKUP($BT816,Prisudvikling!$CC$7:$KP$63,H$3)&gt;0,HLOOKUP($BT816,Prisudvikling!$CC$7:$KP$63,H$3),"")</f>
        <v/>
      </c>
      <c r="I816" s="105" t="str">
        <f>IF(HLOOKUP($BT816,Prisudvikling!$CC$7:$KP$63,I$3)&gt;0,HLOOKUP($BT816,Prisudvikling!$CC$7:$KP$63,I$3),"")</f>
        <v/>
      </c>
      <c r="J816" s="105" t="str">
        <f>IF(HLOOKUP($BT816,Prisudvikling!$CC$7:$KP$63,J$3)&gt;0,HLOOKUP($BT816,Prisudvikling!$CC$7:$KP$63,J$3),"")</f>
        <v/>
      </c>
      <c r="K816" s="105" t="str">
        <f>IF(HLOOKUP($BT816,Prisudvikling!$CC$7:$KP$63,K$3)&gt;0,HLOOKUP($BT816,Prisudvikling!$CC$7:$KP$63,K$3),"")</f>
        <v/>
      </c>
      <c r="L816" s="105" t="str">
        <f>IF(HLOOKUP($BT816,Prisudvikling!$CC$7:$KP$63,L$3)&gt;0,HLOOKUP($BT816,Prisudvikling!$CC$7:$KP$63,L$3),"")</f>
        <v/>
      </c>
      <c r="M816" s="105" t="str">
        <f>IF(HLOOKUP($BT816,Prisudvikling!$CC$7:$KP$63,M$3)&gt;0,HLOOKUP($BT816,Prisudvikling!$CC$7:$KP$63,M$3),"")</f>
        <v/>
      </c>
      <c r="N816" s="105" t="str">
        <f>IF(HLOOKUP($BT816,Prisudvikling!$CC$7:$KP$63,N$3)&gt;0,HLOOKUP($BT816,Prisudvikling!$CC$7:$KP$63,N$3),"")</f>
        <v/>
      </c>
      <c r="O816" s="105" t="str">
        <f>IF(HLOOKUP($BT816,Prisudvikling!$CC$7:$KP$63,O$3)&gt;0,HLOOKUP($BT816,Prisudvikling!$CC$7:$KP$63,O$3),"")</f>
        <v/>
      </c>
      <c r="P816" s="105" t="str">
        <f>IF(HLOOKUP($BT816,Prisudvikling!$CC$7:$KP$63,P$3)&gt;0,HLOOKUP($BT816,Prisudvikling!$CC$7:$KP$63,P$3),"")</f>
        <v/>
      </c>
      <c r="Q816" s="105" t="str">
        <f>IF(HLOOKUP($BT816,Prisudvikling!$CC$7:$KP$63,Q$3)&gt;0,HLOOKUP($BT816,Prisudvikling!$CC$7:$KP$63,Q$3),"")</f>
        <v/>
      </c>
      <c r="R816" s="105" t="str">
        <f>IF(HLOOKUP($BT816,Prisudvikling!$CC$7:$KP$63,R$3)&gt;0,HLOOKUP($BT816,Prisudvikling!$CC$7:$KP$63,R$3),"")</f>
        <v/>
      </c>
      <c r="S816" s="105" t="str">
        <f>IF(HLOOKUP($BT816,Prisudvikling!$CC$7:$KP$63,S$3)&gt;0,HLOOKUP($BT816,Prisudvikling!$CC$7:$KP$63,S$3),"")</f>
        <v/>
      </c>
      <c r="T816" s="105" t="str">
        <f>IF(HLOOKUP($BT816,Prisudvikling!$CC$7:$KP$63,T$3)&gt;0,HLOOKUP($BT816,Prisudvikling!$CC$7:$KP$63,T$3),"")</f>
        <v/>
      </c>
      <c r="U816" s="105" t="str">
        <f>IF(HLOOKUP($BT816,Prisudvikling!$CC$7:$KP$63,U$3)&gt;0,HLOOKUP($BT816,Prisudvikling!$CC$7:$KP$63,U$3),"")</f>
        <v/>
      </c>
      <c r="V816" s="105" t="str">
        <f>IF(HLOOKUP($BT816,Prisudvikling!$CC$7:$KP$63,V$3)&gt;0,HLOOKUP($BT816,Prisudvikling!$CC$7:$KP$63,V$3),"")</f>
        <v/>
      </c>
      <c r="W816" s="105" t="str">
        <f>IF(HLOOKUP($BT816,Prisudvikling!$CC$7:$KP$63,W$3)&gt;0,HLOOKUP($BT816,Prisudvikling!$CC$7:$KP$63,W$3),"")</f>
        <v/>
      </c>
      <c r="X816" s="32" t="str">
        <f>IF(HLOOKUP($BT816,Prisudvikling!$CC$7:$KP$63,X$3)&gt;0,HLOOKUP($BT816,Prisudvikling!$CC$7:$KP$63,X$3),"")</f>
        <v/>
      </c>
      <c r="Y816" s="32" t="str">
        <f>IF(HLOOKUP($BT816,Prisudvikling!$CC$7:$KP$63,Y$3)&gt;0,HLOOKUP($BT816,Prisudvikling!$CC$7:$KP$63,Y$3),"")</f>
        <v/>
      </c>
      <c r="Z816" s="32" t="str">
        <f>IF(HLOOKUP($BT816,Prisudvikling!$CC$7:$KP$63,Z$3)&gt;0,HLOOKUP($BT816,Prisudvikling!$CC$7:$KP$63,Z$3),"")</f>
        <v/>
      </c>
      <c r="AA816" s="32" t="str">
        <f>IF(HLOOKUP($BT816,Prisudvikling!$CC$7:$KP$63,AA$3)&gt;0,HLOOKUP($BT816,Prisudvikling!$CC$7:$KP$63,AA$3),"")</f>
        <v/>
      </c>
      <c r="AB816" s="32" t="str">
        <f>IF(HLOOKUP($BT816,Prisudvikling!$CC$7:$KP$63,AB$3)&gt;0,HLOOKUP($BT816,Prisudvikling!$CC$7:$KP$63,AB$3),"")</f>
        <v/>
      </c>
      <c r="AC816" s="32" t="str">
        <f>IF(HLOOKUP($BT816,Prisudvikling!$CC$7:$KP$63,AC$3)&gt;0,HLOOKUP($BT816,Prisudvikling!$CC$7:$KP$63,AC$3),"")</f>
        <v/>
      </c>
      <c r="AD816" s="32" t="str">
        <f>IF(HLOOKUP($BT816,Prisudvikling!$CC$7:$KP$63,AD$3)&gt;0,HLOOKUP($BT816,Prisudvikling!$CC$7:$KP$63,AD$3),"")</f>
        <v/>
      </c>
      <c r="AE816" s="32" t="str">
        <f>IF(HLOOKUP($BT816,Prisudvikling!$CC$7:$KP$63,AE$3)&gt;0,HLOOKUP($BT816,Prisudvikling!$CC$7:$KP$63,AE$3),"")</f>
        <v/>
      </c>
      <c r="AF816" s="32" t="str">
        <f>IF(HLOOKUP($BT816,Prisudvikling!$CC$7:$KP$63,AF$3)&gt;0,HLOOKUP($BT816,Prisudvikling!$CC$7:$KP$63,AF$3),"")</f>
        <v xml:space="preserve"> </v>
      </c>
      <c r="AG816" s="32" t="str">
        <f>IF(HLOOKUP($BT816,Prisudvikling!$CC$7:$KP$63,AG$3)&gt;0,HLOOKUP($BT816,Prisudvikling!$CC$7:$KP$63,AG$3),"")</f>
        <v xml:space="preserve"> </v>
      </c>
      <c r="AH816" s="32" t="str">
        <f>IF(HLOOKUP($BT816,Prisudvikling!$CC$7:$KP$63,AH$3)&gt;0,HLOOKUP($BT816,Prisudvikling!$CC$7:$KP$63,AH$3),"")</f>
        <v xml:space="preserve"> </v>
      </c>
      <c r="AI816" s="32" t="str">
        <f>IF(HLOOKUP($BT816,Prisudvikling!$CC$7:$KP$63,AI$3)&gt;0,HLOOKUP($BT816,Prisudvikling!$CC$7:$KP$63,AI$3),"")</f>
        <v xml:space="preserve"> </v>
      </c>
      <c r="AJ816" s="32" t="str">
        <f>IF(HLOOKUP($BT816,Prisudvikling!$CC$7:$KP$63,AJ$3)&gt;0,HLOOKUP($BT816,Prisudvikling!$CC$7:$KP$63,AJ$3),"")</f>
        <v xml:space="preserve"> </v>
      </c>
      <c r="AK816" s="32" t="str">
        <f>IF(HLOOKUP($BT816,Prisudvikling!$CC$7:$KP$63,AK$3)&gt;0,HLOOKUP($BT816,Prisudvikling!$CC$7:$KP$63,AK$3),"")</f>
        <v xml:space="preserve"> </v>
      </c>
      <c r="AL816" s="32" t="str">
        <f>IF(HLOOKUP($BT816,Prisudvikling!$CC$7:$KP$63,AL$3)&gt;0,HLOOKUP($BT816,Prisudvikling!$CC$7:$KP$63,AL$3),"")</f>
        <v/>
      </c>
      <c r="AM816" s="32" t="str">
        <f>IF(HLOOKUP($BT816,Prisudvikling!$CC$7:$KP$63,AM$3)&gt;0,HLOOKUP($BT816,Prisudvikling!$CC$7:$KP$63,AM$3),"")</f>
        <v/>
      </c>
      <c r="AN816" s="113" t="str">
        <f>IF(HLOOKUP($BT816,Prisudvikling!$CC$7:$KP$63,AN$3)&gt;0,HLOOKUP($BT816,Prisudvikling!$CC$7:$KP$63,AN$3),"")</f>
        <v/>
      </c>
      <c r="AO816" s="113" t="str">
        <f>IF(HLOOKUP($BT816,Prisudvikling!$CC$7:$KP$63,AO$3)&gt;0,HLOOKUP($BT816,Prisudvikling!$CC$7:$KP$63,AO$3),"")</f>
        <v xml:space="preserve"> </v>
      </c>
      <c r="AP816" s="113" t="str">
        <f>IF(HLOOKUP($BT816,Prisudvikling!$CC$7:$KP$63,AP$3)&gt;0,HLOOKUP($BT816,Prisudvikling!$CC$7:$KP$63,AP$3),"")</f>
        <v/>
      </c>
      <c r="AQ816" s="113" t="str">
        <f>IF(HLOOKUP($BT816,Prisudvikling!$CC$7:$KP$63,AQ$3)&gt;0,HLOOKUP($BT816,Prisudvikling!$CC$7:$KP$63,AQ$3),"")</f>
        <v/>
      </c>
      <c r="AR816" s="113" t="str">
        <f>IF(HLOOKUP($BT816,Prisudvikling!$CC$7:$KP$63,AR$3)&gt;0,HLOOKUP($BT816,Prisudvikling!$CC$7:$KP$63,AR$3),"")</f>
        <v xml:space="preserve"> </v>
      </c>
      <c r="AS816" s="113" t="str">
        <f>IF(HLOOKUP($BT816,Prisudvikling!$CC$7:$KP$63,AS$3)&gt;0,HLOOKUP($BT816,Prisudvikling!$CC$7:$KP$63,AS$3),"")</f>
        <v/>
      </c>
      <c r="AT816" s="113" t="str">
        <f>IF(HLOOKUP($BT816,Prisudvikling!$CC$7:$KP$63,AT$3)&gt;0,HLOOKUP($BT816,Prisudvikling!$CC$7:$KP$63,AT$3),"")</f>
        <v/>
      </c>
      <c r="AU816" s="113" t="str">
        <f>IF(HLOOKUP($BT816,Prisudvikling!$CC$7:$KP$63,AU$3)&gt;0,HLOOKUP($BT816,Prisudvikling!$CC$7:$KP$63,AU$3),"")</f>
        <v xml:space="preserve"> </v>
      </c>
      <c r="AV816" s="113" t="str">
        <f>IF(HLOOKUP($BT816,Prisudvikling!$CC$7:$KP$63,AV$3)&gt;0,HLOOKUP($BT816,Prisudvikling!$CC$7:$KP$63,AV$3),"")</f>
        <v/>
      </c>
      <c r="AW816" s="113" t="str">
        <f>IF(HLOOKUP($BT816,Prisudvikling!$CC$7:$KP$63,AW$3)&gt;0,HLOOKUP($BT816,Prisudvikling!$CC$7:$KP$63,AW$3),"")</f>
        <v/>
      </c>
      <c r="AX816" s="113" t="str">
        <f>IF(HLOOKUP($BT816,Prisudvikling!$CC$7:$KP$63,AX$3)&gt;0,HLOOKUP($BT816,Prisudvikling!$CC$7:$KP$63,AX$3),"")</f>
        <v xml:space="preserve"> </v>
      </c>
      <c r="BT816">
        <f t="shared" si="37"/>
        <v>493</v>
      </c>
    </row>
    <row r="817" spans="1:72" x14ac:dyDescent="0.2">
      <c r="A817" s="82">
        <f>IF(HLOOKUP($BT817,Prisudvikling!$CC$7:$KP$63,D$3)&gt;0,YEAR(C817),0)</f>
        <v>0</v>
      </c>
      <c r="B817" s="82">
        <f>IF(HLOOKUP($BT817,Prisudvikling!$CC$7:$KP$63,D$3)&gt;0,MONTH(C817),0)</f>
        <v>0</v>
      </c>
      <c r="C817" s="65" t="str">
        <f>IF(HLOOKUP($BT817,Prisudvikling!$CC$7:$KP$63,D$3)&gt;0,HLOOKUP($BT817,Prisudvikling!$CC$7:$KP$63,C$3),"")</f>
        <v/>
      </c>
      <c r="D817" s="105" t="str">
        <f>IF(HLOOKUP($BT817,Prisudvikling!$CC$7:$KP$63,D$3)&gt;0,HLOOKUP($BT817,Prisudvikling!$CC$7:$KP$63,D$3),"")</f>
        <v/>
      </c>
      <c r="E817" s="105" t="str">
        <f>IF(HLOOKUP($BT817,Prisudvikling!$CC$7:$KP$63,E$3)&gt;0,HLOOKUP($BT817,Prisudvikling!$CC$7:$KP$63,E$3),"")</f>
        <v/>
      </c>
      <c r="F817" s="105" t="str">
        <f>IF(HLOOKUP($BT817,Prisudvikling!$CC$7:$KP$63,F$3)&gt;0,HLOOKUP($BT817,Prisudvikling!$CC$7:$KP$63,F$3),"")</f>
        <v/>
      </c>
      <c r="G817" s="105" t="str">
        <f>IF(HLOOKUP($BT817,Prisudvikling!$CC$7:$KP$63,G$3)&gt;0,HLOOKUP($BT817,Prisudvikling!$CC$7:$KP$63,G$3),"")</f>
        <v/>
      </c>
      <c r="H817" s="105" t="str">
        <f>IF(HLOOKUP($BT817,Prisudvikling!$CC$7:$KP$63,H$3)&gt;0,HLOOKUP($BT817,Prisudvikling!$CC$7:$KP$63,H$3),"")</f>
        <v/>
      </c>
      <c r="I817" s="105" t="str">
        <f>IF(HLOOKUP($BT817,Prisudvikling!$CC$7:$KP$63,I$3)&gt;0,HLOOKUP($BT817,Prisudvikling!$CC$7:$KP$63,I$3),"")</f>
        <v/>
      </c>
      <c r="J817" s="105" t="str">
        <f>IF(HLOOKUP($BT817,Prisudvikling!$CC$7:$KP$63,J$3)&gt;0,HLOOKUP($BT817,Prisudvikling!$CC$7:$KP$63,J$3),"")</f>
        <v/>
      </c>
      <c r="K817" s="105" t="str">
        <f>IF(HLOOKUP($BT817,Prisudvikling!$CC$7:$KP$63,K$3)&gt;0,HLOOKUP($BT817,Prisudvikling!$CC$7:$KP$63,K$3),"")</f>
        <v/>
      </c>
      <c r="L817" s="105" t="str">
        <f>IF(HLOOKUP($BT817,Prisudvikling!$CC$7:$KP$63,L$3)&gt;0,HLOOKUP($BT817,Prisudvikling!$CC$7:$KP$63,L$3),"")</f>
        <v/>
      </c>
      <c r="M817" s="105" t="str">
        <f>IF(HLOOKUP($BT817,Prisudvikling!$CC$7:$KP$63,M$3)&gt;0,HLOOKUP($BT817,Prisudvikling!$CC$7:$KP$63,M$3),"")</f>
        <v/>
      </c>
      <c r="N817" s="105" t="str">
        <f>IF(HLOOKUP($BT817,Prisudvikling!$CC$7:$KP$63,N$3)&gt;0,HLOOKUP($BT817,Prisudvikling!$CC$7:$KP$63,N$3),"")</f>
        <v/>
      </c>
      <c r="O817" s="105" t="str">
        <f>IF(HLOOKUP($BT817,Prisudvikling!$CC$7:$KP$63,O$3)&gt;0,HLOOKUP($BT817,Prisudvikling!$CC$7:$KP$63,O$3),"")</f>
        <v/>
      </c>
      <c r="P817" s="105" t="str">
        <f>IF(HLOOKUP($BT817,Prisudvikling!$CC$7:$KP$63,P$3)&gt;0,HLOOKUP($BT817,Prisudvikling!$CC$7:$KP$63,P$3),"")</f>
        <v/>
      </c>
      <c r="Q817" s="105" t="str">
        <f>IF(HLOOKUP($BT817,Prisudvikling!$CC$7:$KP$63,Q$3)&gt;0,HLOOKUP($BT817,Prisudvikling!$CC$7:$KP$63,Q$3),"")</f>
        <v/>
      </c>
      <c r="R817" s="105" t="str">
        <f>IF(HLOOKUP($BT817,Prisudvikling!$CC$7:$KP$63,R$3)&gt;0,HLOOKUP($BT817,Prisudvikling!$CC$7:$KP$63,R$3),"")</f>
        <v/>
      </c>
      <c r="S817" s="105" t="str">
        <f>IF(HLOOKUP($BT817,Prisudvikling!$CC$7:$KP$63,S$3)&gt;0,HLOOKUP($BT817,Prisudvikling!$CC$7:$KP$63,S$3),"")</f>
        <v/>
      </c>
      <c r="T817" s="105" t="str">
        <f>IF(HLOOKUP($BT817,Prisudvikling!$CC$7:$KP$63,T$3)&gt;0,HLOOKUP($BT817,Prisudvikling!$CC$7:$KP$63,T$3),"")</f>
        <v/>
      </c>
      <c r="U817" s="105" t="str">
        <f>IF(HLOOKUP($BT817,Prisudvikling!$CC$7:$KP$63,U$3)&gt;0,HLOOKUP($BT817,Prisudvikling!$CC$7:$KP$63,U$3),"")</f>
        <v/>
      </c>
      <c r="V817" s="105" t="str">
        <f>IF(HLOOKUP($BT817,Prisudvikling!$CC$7:$KP$63,V$3)&gt;0,HLOOKUP($BT817,Prisudvikling!$CC$7:$KP$63,V$3),"")</f>
        <v/>
      </c>
      <c r="W817" s="105" t="str">
        <f>IF(HLOOKUP($BT817,Prisudvikling!$CC$7:$KP$63,W$3)&gt;0,HLOOKUP($BT817,Prisudvikling!$CC$7:$KP$63,W$3),"")</f>
        <v/>
      </c>
      <c r="X817" s="32" t="str">
        <f>IF(HLOOKUP($BT817,Prisudvikling!$CC$7:$KP$63,X$3)&gt;0,HLOOKUP($BT817,Prisudvikling!$CC$7:$KP$63,X$3),"")</f>
        <v/>
      </c>
      <c r="Y817" s="32" t="str">
        <f>IF(HLOOKUP($BT817,Prisudvikling!$CC$7:$KP$63,Y$3)&gt;0,HLOOKUP($BT817,Prisudvikling!$CC$7:$KP$63,Y$3),"")</f>
        <v/>
      </c>
      <c r="Z817" s="32" t="str">
        <f>IF(HLOOKUP($BT817,Prisudvikling!$CC$7:$KP$63,Z$3)&gt;0,HLOOKUP($BT817,Prisudvikling!$CC$7:$KP$63,Z$3),"")</f>
        <v/>
      </c>
      <c r="AA817" s="32" t="str">
        <f>IF(HLOOKUP($BT817,Prisudvikling!$CC$7:$KP$63,AA$3)&gt;0,HLOOKUP($BT817,Prisudvikling!$CC$7:$KP$63,AA$3),"")</f>
        <v/>
      </c>
      <c r="AB817" s="32" t="str">
        <f>IF(HLOOKUP($BT817,Prisudvikling!$CC$7:$KP$63,AB$3)&gt;0,HLOOKUP($BT817,Prisudvikling!$CC$7:$KP$63,AB$3),"")</f>
        <v/>
      </c>
      <c r="AC817" s="32" t="str">
        <f>IF(HLOOKUP($BT817,Prisudvikling!$CC$7:$KP$63,AC$3)&gt;0,HLOOKUP($BT817,Prisudvikling!$CC$7:$KP$63,AC$3),"")</f>
        <v/>
      </c>
      <c r="AD817" s="32" t="str">
        <f>IF(HLOOKUP($BT817,Prisudvikling!$CC$7:$KP$63,AD$3)&gt;0,HLOOKUP($BT817,Prisudvikling!$CC$7:$KP$63,AD$3),"")</f>
        <v/>
      </c>
      <c r="AE817" s="32" t="str">
        <f>IF(HLOOKUP($BT817,Prisudvikling!$CC$7:$KP$63,AE$3)&gt;0,HLOOKUP($BT817,Prisudvikling!$CC$7:$KP$63,AE$3),"")</f>
        <v/>
      </c>
      <c r="AF817" s="32" t="str">
        <f>IF(HLOOKUP($BT817,Prisudvikling!$CC$7:$KP$63,AF$3)&gt;0,HLOOKUP($BT817,Prisudvikling!$CC$7:$KP$63,AF$3),"")</f>
        <v xml:space="preserve"> </v>
      </c>
      <c r="AG817" s="32" t="str">
        <f>IF(HLOOKUP($BT817,Prisudvikling!$CC$7:$KP$63,AG$3)&gt;0,HLOOKUP($BT817,Prisudvikling!$CC$7:$KP$63,AG$3),"")</f>
        <v xml:space="preserve"> </v>
      </c>
      <c r="AH817" s="32" t="str">
        <f>IF(HLOOKUP($BT817,Prisudvikling!$CC$7:$KP$63,AH$3)&gt;0,HLOOKUP($BT817,Prisudvikling!$CC$7:$KP$63,AH$3),"")</f>
        <v xml:space="preserve"> </v>
      </c>
      <c r="AI817" s="32" t="str">
        <f>IF(HLOOKUP($BT817,Prisudvikling!$CC$7:$KP$63,AI$3)&gt;0,HLOOKUP($BT817,Prisudvikling!$CC$7:$KP$63,AI$3),"")</f>
        <v xml:space="preserve"> </v>
      </c>
      <c r="AJ817" s="32" t="str">
        <f>IF(HLOOKUP($BT817,Prisudvikling!$CC$7:$KP$63,AJ$3)&gt;0,HLOOKUP($BT817,Prisudvikling!$CC$7:$KP$63,AJ$3),"")</f>
        <v xml:space="preserve"> </v>
      </c>
      <c r="AK817" s="32" t="str">
        <f>IF(HLOOKUP($BT817,Prisudvikling!$CC$7:$KP$63,AK$3)&gt;0,HLOOKUP($BT817,Prisudvikling!$CC$7:$KP$63,AK$3),"")</f>
        <v xml:space="preserve"> </v>
      </c>
      <c r="AL817" s="32" t="str">
        <f>IF(HLOOKUP($BT817,Prisudvikling!$CC$7:$KP$63,AL$3)&gt;0,HLOOKUP($BT817,Prisudvikling!$CC$7:$KP$63,AL$3),"")</f>
        <v/>
      </c>
      <c r="AM817" s="32" t="str">
        <f>IF(HLOOKUP($BT817,Prisudvikling!$CC$7:$KP$63,AM$3)&gt;0,HLOOKUP($BT817,Prisudvikling!$CC$7:$KP$63,AM$3),"")</f>
        <v/>
      </c>
      <c r="AN817" s="113" t="str">
        <f>IF(HLOOKUP($BT817,Prisudvikling!$CC$7:$KP$63,AN$3)&gt;0,HLOOKUP($BT817,Prisudvikling!$CC$7:$KP$63,AN$3),"")</f>
        <v/>
      </c>
      <c r="AO817" s="113" t="str">
        <f>IF(HLOOKUP($BT817,Prisudvikling!$CC$7:$KP$63,AO$3)&gt;0,HLOOKUP($BT817,Prisudvikling!$CC$7:$KP$63,AO$3),"")</f>
        <v xml:space="preserve"> </v>
      </c>
      <c r="AP817" s="113" t="str">
        <f>IF(HLOOKUP($BT817,Prisudvikling!$CC$7:$KP$63,AP$3)&gt;0,HLOOKUP($BT817,Prisudvikling!$CC$7:$KP$63,AP$3),"")</f>
        <v/>
      </c>
      <c r="AQ817" s="113" t="str">
        <f>IF(HLOOKUP($BT817,Prisudvikling!$CC$7:$KP$63,AQ$3)&gt;0,HLOOKUP($BT817,Prisudvikling!$CC$7:$KP$63,AQ$3),"")</f>
        <v/>
      </c>
      <c r="AR817" s="113" t="str">
        <f>IF(HLOOKUP($BT817,Prisudvikling!$CC$7:$KP$63,AR$3)&gt;0,HLOOKUP($BT817,Prisudvikling!$CC$7:$KP$63,AR$3),"")</f>
        <v xml:space="preserve"> </v>
      </c>
      <c r="AS817" s="113" t="str">
        <f>IF(HLOOKUP($BT817,Prisudvikling!$CC$7:$KP$63,AS$3)&gt;0,HLOOKUP($BT817,Prisudvikling!$CC$7:$KP$63,AS$3),"")</f>
        <v/>
      </c>
      <c r="AT817" s="113" t="str">
        <f>IF(HLOOKUP($BT817,Prisudvikling!$CC$7:$KP$63,AT$3)&gt;0,HLOOKUP($BT817,Prisudvikling!$CC$7:$KP$63,AT$3),"")</f>
        <v/>
      </c>
      <c r="AU817" s="113" t="str">
        <f>IF(HLOOKUP($BT817,Prisudvikling!$CC$7:$KP$63,AU$3)&gt;0,HLOOKUP($BT817,Prisudvikling!$CC$7:$KP$63,AU$3),"")</f>
        <v xml:space="preserve"> </v>
      </c>
      <c r="AV817" s="113" t="str">
        <f>IF(HLOOKUP($BT817,Prisudvikling!$CC$7:$KP$63,AV$3)&gt;0,HLOOKUP($BT817,Prisudvikling!$CC$7:$KP$63,AV$3),"")</f>
        <v/>
      </c>
      <c r="AW817" s="113" t="str">
        <f>IF(HLOOKUP($BT817,Prisudvikling!$CC$7:$KP$63,AW$3)&gt;0,HLOOKUP($BT817,Prisudvikling!$CC$7:$KP$63,AW$3),"")</f>
        <v/>
      </c>
      <c r="AX817" s="113" t="str">
        <f>IF(HLOOKUP($BT817,Prisudvikling!$CC$7:$KP$63,AX$3)&gt;0,HLOOKUP($BT817,Prisudvikling!$CC$7:$KP$63,AX$3),"")</f>
        <v xml:space="preserve"> </v>
      </c>
      <c r="BT817">
        <f t="shared" si="37"/>
        <v>494</v>
      </c>
    </row>
    <row r="818" spans="1:72" x14ac:dyDescent="0.2">
      <c r="A818" s="82">
        <f>IF(HLOOKUP($BT818,Prisudvikling!$CC$7:$KP$63,D$3)&gt;0,YEAR(C818),0)</f>
        <v>0</v>
      </c>
      <c r="B818" s="82">
        <f>IF(HLOOKUP($BT818,Prisudvikling!$CC$7:$KP$63,D$3)&gt;0,MONTH(C818),0)</f>
        <v>0</v>
      </c>
      <c r="C818" s="65" t="str">
        <f>IF(HLOOKUP($BT818,Prisudvikling!$CC$7:$KP$63,D$3)&gt;0,HLOOKUP($BT818,Prisudvikling!$CC$7:$KP$63,C$3),"")</f>
        <v/>
      </c>
      <c r="D818" s="105" t="str">
        <f>IF(HLOOKUP($BT818,Prisudvikling!$CC$7:$KP$63,D$3)&gt;0,HLOOKUP($BT818,Prisudvikling!$CC$7:$KP$63,D$3),"")</f>
        <v/>
      </c>
      <c r="E818" s="105" t="str">
        <f>IF(HLOOKUP($BT818,Prisudvikling!$CC$7:$KP$63,E$3)&gt;0,HLOOKUP($BT818,Prisudvikling!$CC$7:$KP$63,E$3),"")</f>
        <v/>
      </c>
      <c r="F818" s="105" t="str">
        <f>IF(HLOOKUP($BT818,Prisudvikling!$CC$7:$KP$63,F$3)&gt;0,HLOOKUP($BT818,Prisudvikling!$CC$7:$KP$63,F$3),"")</f>
        <v/>
      </c>
      <c r="G818" s="105" t="str">
        <f>IF(HLOOKUP($BT818,Prisudvikling!$CC$7:$KP$63,G$3)&gt;0,HLOOKUP($BT818,Prisudvikling!$CC$7:$KP$63,G$3),"")</f>
        <v/>
      </c>
      <c r="H818" s="105" t="str">
        <f>IF(HLOOKUP($BT818,Prisudvikling!$CC$7:$KP$63,H$3)&gt;0,HLOOKUP($BT818,Prisudvikling!$CC$7:$KP$63,H$3),"")</f>
        <v/>
      </c>
      <c r="I818" s="105" t="str">
        <f>IF(HLOOKUP($BT818,Prisudvikling!$CC$7:$KP$63,I$3)&gt;0,HLOOKUP($BT818,Prisudvikling!$CC$7:$KP$63,I$3),"")</f>
        <v/>
      </c>
      <c r="J818" s="105" t="str">
        <f>IF(HLOOKUP($BT818,Prisudvikling!$CC$7:$KP$63,J$3)&gt;0,HLOOKUP($BT818,Prisudvikling!$CC$7:$KP$63,J$3),"")</f>
        <v/>
      </c>
      <c r="K818" s="105" t="str">
        <f>IF(HLOOKUP($BT818,Prisudvikling!$CC$7:$KP$63,K$3)&gt;0,HLOOKUP($BT818,Prisudvikling!$CC$7:$KP$63,K$3),"")</f>
        <v/>
      </c>
      <c r="L818" s="105" t="str">
        <f>IF(HLOOKUP($BT818,Prisudvikling!$CC$7:$KP$63,L$3)&gt;0,HLOOKUP($BT818,Prisudvikling!$CC$7:$KP$63,L$3),"")</f>
        <v/>
      </c>
      <c r="M818" s="105" t="str">
        <f>IF(HLOOKUP($BT818,Prisudvikling!$CC$7:$KP$63,M$3)&gt;0,HLOOKUP($BT818,Prisudvikling!$CC$7:$KP$63,M$3),"")</f>
        <v/>
      </c>
      <c r="N818" s="105" t="str">
        <f>IF(HLOOKUP($BT818,Prisudvikling!$CC$7:$KP$63,N$3)&gt;0,HLOOKUP($BT818,Prisudvikling!$CC$7:$KP$63,N$3),"")</f>
        <v/>
      </c>
      <c r="O818" s="105" t="str">
        <f>IF(HLOOKUP($BT818,Prisudvikling!$CC$7:$KP$63,O$3)&gt;0,HLOOKUP($BT818,Prisudvikling!$CC$7:$KP$63,O$3),"")</f>
        <v/>
      </c>
      <c r="P818" s="105" t="str">
        <f>IF(HLOOKUP($BT818,Prisudvikling!$CC$7:$KP$63,P$3)&gt;0,HLOOKUP($BT818,Prisudvikling!$CC$7:$KP$63,P$3),"")</f>
        <v/>
      </c>
      <c r="Q818" s="105" t="str">
        <f>IF(HLOOKUP($BT818,Prisudvikling!$CC$7:$KP$63,Q$3)&gt;0,HLOOKUP($BT818,Prisudvikling!$CC$7:$KP$63,Q$3),"")</f>
        <v/>
      </c>
      <c r="R818" s="105" t="str">
        <f>IF(HLOOKUP($BT818,Prisudvikling!$CC$7:$KP$63,R$3)&gt;0,HLOOKUP($BT818,Prisudvikling!$CC$7:$KP$63,R$3),"")</f>
        <v/>
      </c>
      <c r="S818" s="105" t="str">
        <f>IF(HLOOKUP($BT818,Prisudvikling!$CC$7:$KP$63,S$3)&gt;0,HLOOKUP($BT818,Prisudvikling!$CC$7:$KP$63,S$3),"")</f>
        <v/>
      </c>
      <c r="T818" s="105" t="str">
        <f>IF(HLOOKUP($BT818,Prisudvikling!$CC$7:$KP$63,T$3)&gt;0,HLOOKUP($BT818,Prisudvikling!$CC$7:$KP$63,T$3),"")</f>
        <v/>
      </c>
      <c r="U818" s="105" t="str">
        <f>IF(HLOOKUP($BT818,Prisudvikling!$CC$7:$KP$63,U$3)&gt;0,HLOOKUP($BT818,Prisudvikling!$CC$7:$KP$63,U$3),"")</f>
        <v/>
      </c>
      <c r="V818" s="105" t="str">
        <f>IF(HLOOKUP($BT818,Prisudvikling!$CC$7:$KP$63,V$3)&gt;0,HLOOKUP($BT818,Prisudvikling!$CC$7:$KP$63,V$3),"")</f>
        <v/>
      </c>
      <c r="W818" s="105" t="str">
        <f>IF(HLOOKUP($BT818,Prisudvikling!$CC$7:$KP$63,W$3)&gt;0,HLOOKUP($BT818,Prisudvikling!$CC$7:$KP$63,W$3),"")</f>
        <v/>
      </c>
      <c r="X818" s="32" t="str">
        <f>IF(HLOOKUP($BT818,Prisudvikling!$CC$7:$KP$63,X$3)&gt;0,HLOOKUP($BT818,Prisudvikling!$CC$7:$KP$63,X$3),"")</f>
        <v/>
      </c>
      <c r="Y818" s="32" t="str">
        <f>IF(HLOOKUP($BT818,Prisudvikling!$CC$7:$KP$63,Y$3)&gt;0,HLOOKUP($BT818,Prisudvikling!$CC$7:$KP$63,Y$3),"")</f>
        <v/>
      </c>
      <c r="Z818" s="32" t="str">
        <f>IF(HLOOKUP($BT818,Prisudvikling!$CC$7:$KP$63,Z$3)&gt;0,HLOOKUP($BT818,Prisudvikling!$CC$7:$KP$63,Z$3),"")</f>
        <v/>
      </c>
      <c r="AA818" s="32" t="str">
        <f>IF(HLOOKUP($BT818,Prisudvikling!$CC$7:$KP$63,AA$3)&gt;0,HLOOKUP($BT818,Prisudvikling!$CC$7:$KP$63,AA$3),"")</f>
        <v/>
      </c>
      <c r="AB818" s="32" t="str">
        <f>IF(HLOOKUP($BT818,Prisudvikling!$CC$7:$KP$63,AB$3)&gt;0,HLOOKUP($BT818,Prisudvikling!$CC$7:$KP$63,AB$3),"")</f>
        <v/>
      </c>
      <c r="AC818" s="32" t="str">
        <f>IF(HLOOKUP($BT818,Prisudvikling!$CC$7:$KP$63,AC$3)&gt;0,HLOOKUP($BT818,Prisudvikling!$CC$7:$KP$63,AC$3),"")</f>
        <v/>
      </c>
      <c r="AD818" s="32" t="str">
        <f>IF(HLOOKUP($BT818,Prisudvikling!$CC$7:$KP$63,AD$3)&gt;0,HLOOKUP($BT818,Prisudvikling!$CC$7:$KP$63,AD$3),"")</f>
        <v/>
      </c>
      <c r="AE818" s="32" t="str">
        <f>IF(HLOOKUP($BT818,Prisudvikling!$CC$7:$KP$63,AE$3)&gt;0,HLOOKUP($BT818,Prisudvikling!$CC$7:$KP$63,AE$3),"")</f>
        <v/>
      </c>
      <c r="AF818" s="32" t="str">
        <f>IF(HLOOKUP($BT818,Prisudvikling!$CC$7:$KP$63,AF$3)&gt;0,HLOOKUP($BT818,Prisudvikling!$CC$7:$KP$63,AF$3),"")</f>
        <v xml:space="preserve"> </v>
      </c>
      <c r="AG818" s="32" t="str">
        <f>IF(HLOOKUP($BT818,Prisudvikling!$CC$7:$KP$63,AG$3)&gt;0,HLOOKUP($BT818,Prisudvikling!$CC$7:$KP$63,AG$3),"")</f>
        <v xml:space="preserve"> </v>
      </c>
      <c r="AH818" s="32" t="str">
        <f>IF(HLOOKUP($BT818,Prisudvikling!$CC$7:$KP$63,AH$3)&gt;0,HLOOKUP($BT818,Prisudvikling!$CC$7:$KP$63,AH$3),"")</f>
        <v xml:space="preserve"> </v>
      </c>
      <c r="AI818" s="32" t="str">
        <f>IF(HLOOKUP($BT818,Prisudvikling!$CC$7:$KP$63,AI$3)&gt;0,HLOOKUP($BT818,Prisudvikling!$CC$7:$KP$63,AI$3),"")</f>
        <v xml:space="preserve"> </v>
      </c>
      <c r="AJ818" s="32" t="str">
        <f>IF(HLOOKUP($BT818,Prisudvikling!$CC$7:$KP$63,AJ$3)&gt;0,HLOOKUP($BT818,Prisudvikling!$CC$7:$KP$63,AJ$3),"")</f>
        <v xml:space="preserve"> </v>
      </c>
      <c r="AK818" s="32" t="str">
        <f>IF(HLOOKUP($BT818,Prisudvikling!$CC$7:$KP$63,AK$3)&gt;0,HLOOKUP($BT818,Prisudvikling!$CC$7:$KP$63,AK$3),"")</f>
        <v xml:space="preserve"> </v>
      </c>
      <c r="AL818" s="32" t="str">
        <f>IF(HLOOKUP($BT818,Prisudvikling!$CC$7:$KP$63,AL$3)&gt;0,HLOOKUP($BT818,Prisudvikling!$CC$7:$KP$63,AL$3),"")</f>
        <v/>
      </c>
      <c r="AM818" s="32" t="str">
        <f>IF(HLOOKUP($BT818,Prisudvikling!$CC$7:$KP$63,AM$3)&gt;0,HLOOKUP($BT818,Prisudvikling!$CC$7:$KP$63,AM$3),"")</f>
        <v/>
      </c>
      <c r="AN818" s="113" t="str">
        <f>IF(HLOOKUP($BT818,Prisudvikling!$CC$7:$KP$63,AN$3)&gt;0,HLOOKUP($BT818,Prisudvikling!$CC$7:$KP$63,AN$3),"")</f>
        <v/>
      </c>
      <c r="AO818" s="113" t="str">
        <f>IF(HLOOKUP($BT818,Prisudvikling!$CC$7:$KP$63,AO$3)&gt;0,HLOOKUP($BT818,Prisudvikling!$CC$7:$KP$63,AO$3),"")</f>
        <v xml:space="preserve"> </v>
      </c>
      <c r="AP818" s="113" t="str">
        <f>IF(HLOOKUP($BT818,Prisudvikling!$CC$7:$KP$63,AP$3)&gt;0,HLOOKUP($BT818,Prisudvikling!$CC$7:$KP$63,AP$3),"")</f>
        <v/>
      </c>
      <c r="AQ818" s="113" t="str">
        <f>IF(HLOOKUP($BT818,Prisudvikling!$CC$7:$KP$63,AQ$3)&gt;0,HLOOKUP($BT818,Prisudvikling!$CC$7:$KP$63,AQ$3),"")</f>
        <v/>
      </c>
      <c r="AR818" s="113" t="str">
        <f>IF(HLOOKUP($BT818,Prisudvikling!$CC$7:$KP$63,AR$3)&gt;0,HLOOKUP($BT818,Prisudvikling!$CC$7:$KP$63,AR$3),"")</f>
        <v xml:space="preserve"> </v>
      </c>
      <c r="AS818" s="113" t="str">
        <f>IF(HLOOKUP($BT818,Prisudvikling!$CC$7:$KP$63,AS$3)&gt;0,HLOOKUP($BT818,Prisudvikling!$CC$7:$KP$63,AS$3),"")</f>
        <v/>
      </c>
      <c r="AT818" s="113" t="str">
        <f>IF(HLOOKUP($BT818,Prisudvikling!$CC$7:$KP$63,AT$3)&gt;0,HLOOKUP($BT818,Prisudvikling!$CC$7:$KP$63,AT$3),"")</f>
        <v/>
      </c>
      <c r="AU818" s="113" t="str">
        <f>IF(HLOOKUP($BT818,Prisudvikling!$CC$7:$KP$63,AU$3)&gt;0,HLOOKUP($BT818,Prisudvikling!$CC$7:$KP$63,AU$3),"")</f>
        <v xml:space="preserve"> </v>
      </c>
      <c r="AV818" s="113" t="str">
        <f>IF(HLOOKUP($BT818,Prisudvikling!$CC$7:$KP$63,AV$3)&gt;0,HLOOKUP($BT818,Prisudvikling!$CC$7:$KP$63,AV$3),"")</f>
        <v/>
      </c>
      <c r="AW818" s="113" t="str">
        <f>IF(HLOOKUP($BT818,Prisudvikling!$CC$7:$KP$63,AW$3)&gt;0,HLOOKUP($BT818,Prisudvikling!$CC$7:$KP$63,AW$3),"")</f>
        <v/>
      </c>
      <c r="AX818" s="113" t="str">
        <f>IF(HLOOKUP($BT818,Prisudvikling!$CC$7:$KP$63,AX$3)&gt;0,HLOOKUP($BT818,Prisudvikling!$CC$7:$KP$63,AX$3),"")</f>
        <v xml:space="preserve"> </v>
      </c>
      <c r="BT818">
        <f t="shared" si="37"/>
        <v>495</v>
      </c>
    </row>
    <row r="819" spans="1:72" x14ac:dyDescent="0.2">
      <c r="A819" s="82">
        <f>IF(HLOOKUP($BT819,Prisudvikling!$CC$7:$KP$63,D$3)&gt;0,YEAR(C819),0)</f>
        <v>0</v>
      </c>
      <c r="B819" s="82">
        <f>IF(HLOOKUP($BT819,Prisudvikling!$CC$7:$KP$63,D$3)&gt;0,MONTH(C819),0)</f>
        <v>0</v>
      </c>
      <c r="C819" s="65" t="str">
        <f>IF(HLOOKUP($BT819,Prisudvikling!$CC$7:$KP$63,D$3)&gt;0,HLOOKUP($BT819,Prisudvikling!$CC$7:$KP$63,C$3),"")</f>
        <v/>
      </c>
      <c r="D819" s="105" t="str">
        <f>IF(HLOOKUP($BT819,Prisudvikling!$CC$7:$KP$63,D$3)&gt;0,HLOOKUP($BT819,Prisudvikling!$CC$7:$KP$63,D$3),"")</f>
        <v/>
      </c>
      <c r="E819" s="105" t="str">
        <f>IF(HLOOKUP($BT819,Prisudvikling!$CC$7:$KP$63,E$3)&gt;0,HLOOKUP($BT819,Prisudvikling!$CC$7:$KP$63,E$3),"")</f>
        <v/>
      </c>
      <c r="F819" s="105" t="str">
        <f>IF(HLOOKUP($BT819,Prisudvikling!$CC$7:$KP$63,F$3)&gt;0,HLOOKUP($BT819,Prisudvikling!$CC$7:$KP$63,F$3),"")</f>
        <v/>
      </c>
      <c r="G819" s="105" t="str">
        <f>IF(HLOOKUP($BT819,Prisudvikling!$CC$7:$KP$63,G$3)&gt;0,HLOOKUP($BT819,Prisudvikling!$CC$7:$KP$63,G$3),"")</f>
        <v/>
      </c>
      <c r="H819" s="105" t="str">
        <f>IF(HLOOKUP($BT819,Prisudvikling!$CC$7:$KP$63,H$3)&gt;0,HLOOKUP($BT819,Prisudvikling!$CC$7:$KP$63,H$3),"")</f>
        <v/>
      </c>
      <c r="I819" s="105" t="str">
        <f>IF(HLOOKUP($BT819,Prisudvikling!$CC$7:$KP$63,I$3)&gt;0,HLOOKUP($BT819,Prisudvikling!$CC$7:$KP$63,I$3),"")</f>
        <v/>
      </c>
      <c r="J819" s="105" t="str">
        <f>IF(HLOOKUP($BT819,Prisudvikling!$CC$7:$KP$63,J$3)&gt;0,HLOOKUP($BT819,Prisudvikling!$CC$7:$KP$63,J$3),"")</f>
        <v/>
      </c>
      <c r="K819" s="105" t="str">
        <f>IF(HLOOKUP($BT819,Prisudvikling!$CC$7:$KP$63,K$3)&gt;0,HLOOKUP($BT819,Prisudvikling!$CC$7:$KP$63,K$3),"")</f>
        <v/>
      </c>
      <c r="L819" s="105" t="str">
        <f>IF(HLOOKUP($BT819,Prisudvikling!$CC$7:$KP$63,L$3)&gt;0,HLOOKUP($BT819,Prisudvikling!$CC$7:$KP$63,L$3),"")</f>
        <v/>
      </c>
      <c r="M819" s="105" t="str">
        <f>IF(HLOOKUP($BT819,Prisudvikling!$CC$7:$KP$63,M$3)&gt;0,HLOOKUP($BT819,Prisudvikling!$CC$7:$KP$63,M$3),"")</f>
        <v/>
      </c>
      <c r="N819" s="105" t="str">
        <f>IF(HLOOKUP($BT819,Prisudvikling!$CC$7:$KP$63,N$3)&gt;0,HLOOKUP($BT819,Prisudvikling!$CC$7:$KP$63,N$3),"")</f>
        <v/>
      </c>
      <c r="O819" s="105" t="str">
        <f>IF(HLOOKUP($BT819,Prisudvikling!$CC$7:$KP$63,O$3)&gt;0,HLOOKUP($BT819,Prisudvikling!$CC$7:$KP$63,O$3),"")</f>
        <v/>
      </c>
      <c r="P819" s="105" t="str">
        <f>IF(HLOOKUP($BT819,Prisudvikling!$CC$7:$KP$63,P$3)&gt;0,HLOOKUP($BT819,Prisudvikling!$CC$7:$KP$63,P$3),"")</f>
        <v/>
      </c>
      <c r="Q819" s="105" t="str">
        <f>IF(HLOOKUP($BT819,Prisudvikling!$CC$7:$KP$63,Q$3)&gt;0,HLOOKUP($BT819,Prisudvikling!$CC$7:$KP$63,Q$3),"")</f>
        <v/>
      </c>
      <c r="R819" s="105" t="str">
        <f>IF(HLOOKUP($BT819,Prisudvikling!$CC$7:$KP$63,R$3)&gt;0,HLOOKUP($BT819,Prisudvikling!$CC$7:$KP$63,R$3),"")</f>
        <v/>
      </c>
      <c r="S819" s="105" t="str">
        <f>IF(HLOOKUP($BT819,Prisudvikling!$CC$7:$KP$63,S$3)&gt;0,HLOOKUP($BT819,Prisudvikling!$CC$7:$KP$63,S$3),"")</f>
        <v/>
      </c>
      <c r="T819" s="105" t="str">
        <f>IF(HLOOKUP($BT819,Prisudvikling!$CC$7:$KP$63,T$3)&gt;0,HLOOKUP($BT819,Prisudvikling!$CC$7:$KP$63,T$3),"")</f>
        <v/>
      </c>
      <c r="U819" s="105" t="str">
        <f>IF(HLOOKUP($BT819,Prisudvikling!$CC$7:$KP$63,U$3)&gt;0,HLOOKUP($BT819,Prisudvikling!$CC$7:$KP$63,U$3),"")</f>
        <v/>
      </c>
      <c r="V819" s="105" t="str">
        <f>IF(HLOOKUP($BT819,Prisudvikling!$CC$7:$KP$63,V$3)&gt;0,HLOOKUP($BT819,Prisudvikling!$CC$7:$KP$63,V$3),"")</f>
        <v/>
      </c>
      <c r="W819" s="105" t="str">
        <f>IF(HLOOKUP($BT819,Prisudvikling!$CC$7:$KP$63,W$3)&gt;0,HLOOKUP($BT819,Prisudvikling!$CC$7:$KP$63,W$3),"")</f>
        <v/>
      </c>
      <c r="X819" s="32" t="str">
        <f>IF(HLOOKUP($BT819,Prisudvikling!$CC$7:$KP$63,X$3)&gt;0,HLOOKUP($BT819,Prisudvikling!$CC$7:$KP$63,X$3),"")</f>
        <v/>
      </c>
      <c r="Y819" s="32" t="str">
        <f>IF(HLOOKUP($BT819,Prisudvikling!$CC$7:$KP$63,Y$3)&gt;0,HLOOKUP($BT819,Prisudvikling!$CC$7:$KP$63,Y$3),"")</f>
        <v/>
      </c>
      <c r="Z819" s="32" t="str">
        <f>IF(HLOOKUP($BT819,Prisudvikling!$CC$7:$KP$63,Z$3)&gt;0,HLOOKUP($BT819,Prisudvikling!$CC$7:$KP$63,Z$3),"")</f>
        <v/>
      </c>
      <c r="AA819" s="32" t="str">
        <f>IF(HLOOKUP($BT819,Prisudvikling!$CC$7:$KP$63,AA$3)&gt;0,HLOOKUP($BT819,Prisudvikling!$CC$7:$KP$63,AA$3),"")</f>
        <v/>
      </c>
      <c r="AB819" s="32" t="str">
        <f>IF(HLOOKUP($BT819,Prisudvikling!$CC$7:$KP$63,AB$3)&gt;0,HLOOKUP($BT819,Prisudvikling!$CC$7:$KP$63,AB$3),"")</f>
        <v/>
      </c>
      <c r="AC819" s="32" t="str">
        <f>IF(HLOOKUP($BT819,Prisudvikling!$CC$7:$KP$63,AC$3)&gt;0,HLOOKUP($BT819,Prisudvikling!$CC$7:$KP$63,AC$3),"")</f>
        <v/>
      </c>
      <c r="AD819" s="32" t="str">
        <f>IF(HLOOKUP($BT819,Prisudvikling!$CC$7:$KP$63,AD$3)&gt;0,HLOOKUP($BT819,Prisudvikling!$CC$7:$KP$63,AD$3),"")</f>
        <v/>
      </c>
      <c r="AE819" s="32" t="str">
        <f>IF(HLOOKUP($BT819,Prisudvikling!$CC$7:$KP$63,AE$3)&gt;0,HLOOKUP($BT819,Prisudvikling!$CC$7:$KP$63,AE$3),"")</f>
        <v/>
      </c>
      <c r="AF819" s="32" t="str">
        <f>IF(HLOOKUP($BT819,Prisudvikling!$CC$7:$KP$63,AF$3)&gt;0,HLOOKUP($BT819,Prisudvikling!$CC$7:$KP$63,AF$3),"")</f>
        <v xml:space="preserve"> </v>
      </c>
      <c r="AG819" s="32" t="str">
        <f>IF(HLOOKUP($BT819,Prisudvikling!$CC$7:$KP$63,AG$3)&gt;0,HLOOKUP($BT819,Prisudvikling!$CC$7:$KP$63,AG$3),"")</f>
        <v xml:space="preserve"> </v>
      </c>
      <c r="AH819" s="32" t="str">
        <f>IF(HLOOKUP($BT819,Prisudvikling!$CC$7:$KP$63,AH$3)&gt;0,HLOOKUP($BT819,Prisudvikling!$CC$7:$KP$63,AH$3),"")</f>
        <v xml:space="preserve"> </v>
      </c>
      <c r="AI819" s="32" t="str">
        <f>IF(HLOOKUP($BT819,Prisudvikling!$CC$7:$KP$63,AI$3)&gt;0,HLOOKUP($BT819,Prisudvikling!$CC$7:$KP$63,AI$3),"")</f>
        <v xml:space="preserve"> </v>
      </c>
      <c r="AJ819" s="32" t="str">
        <f>IF(HLOOKUP($BT819,Prisudvikling!$CC$7:$KP$63,AJ$3)&gt;0,HLOOKUP($BT819,Prisudvikling!$CC$7:$KP$63,AJ$3),"")</f>
        <v xml:space="preserve"> </v>
      </c>
      <c r="AK819" s="32" t="str">
        <f>IF(HLOOKUP($BT819,Prisudvikling!$CC$7:$KP$63,AK$3)&gt;0,HLOOKUP($BT819,Prisudvikling!$CC$7:$KP$63,AK$3),"")</f>
        <v xml:space="preserve"> </v>
      </c>
      <c r="AL819" s="32" t="str">
        <f>IF(HLOOKUP($BT819,Prisudvikling!$CC$7:$KP$63,AL$3)&gt;0,HLOOKUP($BT819,Prisudvikling!$CC$7:$KP$63,AL$3),"")</f>
        <v/>
      </c>
      <c r="AM819" s="32" t="str">
        <f>IF(HLOOKUP($BT819,Prisudvikling!$CC$7:$KP$63,AM$3)&gt;0,HLOOKUP($BT819,Prisudvikling!$CC$7:$KP$63,AM$3),"")</f>
        <v/>
      </c>
      <c r="AN819" s="113" t="str">
        <f>IF(HLOOKUP($BT819,Prisudvikling!$CC$7:$KP$63,AN$3)&gt;0,HLOOKUP($BT819,Prisudvikling!$CC$7:$KP$63,AN$3),"")</f>
        <v/>
      </c>
      <c r="AO819" s="113" t="str">
        <f>IF(HLOOKUP($BT819,Prisudvikling!$CC$7:$KP$63,AO$3)&gt;0,HLOOKUP($BT819,Prisudvikling!$CC$7:$KP$63,AO$3),"")</f>
        <v xml:space="preserve"> </v>
      </c>
      <c r="AP819" s="113" t="str">
        <f>IF(HLOOKUP($BT819,Prisudvikling!$CC$7:$KP$63,AP$3)&gt;0,HLOOKUP($BT819,Prisudvikling!$CC$7:$KP$63,AP$3),"")</f>
        <v/>
      </c>
      <c r="AQ819" s="113" t="str">
        <f>IF(HLOOKUP($BT819,Prisudvikling!$CC$7:$KP$63,AQ$3)&gt;0,HLOOKUP($BT819,Prisudvikling!$CC$7:$KP$63,AQ$3),"")</f>
        <v/>
      </c>
      <c r="AR819" s="113" t="str">
        <f>IF(HLOOKUP($BT819,Prisudvikling!$CC$7:$KP$63,AR$3)&gt;0,HLOOKUP($BT819,Prisudvikling!$CC$7:$KP$63,AR$3),"")</f>
        <v xml:space="preserve"> </v>
      </c>
      <c r="AS819" s="113" t="str">
        <f>IF(HLOOKUP($BT819,Prisudvikling!$CC$7:$KP$63,AS$3)&gt;0,HLOOKUP($BT819,Prisudvikling!$CC$7:$KP$63,AS$3),"")</f>
        <v/>
      </c>
      <c r="AT819" s="113" t="str">
        <f>IF(HLOOKUP($BT819,Prisudvikling!$CC$7:$KP$63,AT$3)&gt;0,HLOOKUP($BT819,Prisudvikling!$CC$7:$KP$63,AT$3),"")</f>
        <v/>
      </c>
      <c r="AU819" s="113" t="str">
        <f>IF(HLOOKUP($BT819,Prisudvikling!$CC$7:$KP$63,AU$3)&gt;0,HLOOKUP($BT819,Prisudvikling!$CC$7:$KP$63,AU$3),"")</f>
        <v xml:space="preserve"> </v>
      </c>
      <c r="AV819" s="113" t="str">
        <f>IF(HLOOKUP($BT819,Prisudvikling!$CC$7:$KP$63,AV$3)&gt;0,HLOOKUP($BT819,Prisudvikling!$CC$7:$KP$63,AV$3),"")</f>
        <v/>
      </c>
      <c r="AW819" s="113" t="str">
        <f>IF(HLOOKUP($BT819,Prisudvikling!$CC$7:$KP$63,AW$3)&gt;0,HLOOKUP($BT819,Prisudvikling!$CC$7:$KP$63,AW$3),"")</f>
        <v/>
      </c>
      <c r="AX819" s="113" t="str">
        <f>IF(HLOOKUP($BT819,Prisudvikling!$CC$7:$KP$63,AX$3)&gt;0,HLOOKUP($BT819,Prisudvikling!$CC$7:$KP$63,AX$3),"")</f>
        <v xml:space="preserve"> </v>
      </c>
      <c r="BT819">
        <f t="shared" si="37"/>
        <v>496</v>
      </c>
    </row>
    <row r="820" spans="1:72" x14ac:dyDescent="0.2">
      <c r="A820" s="82">
        <f>IF(HLOOKUP($BT820,Prisudvikling!$CC$7:$KP$63,D$3)&gt;0,YEAR(C820),0)</f>
        <v>0</v>
      </c>
      <c r="B820" s="82">
        <f>IF(HLOOKUP($BT820,Prisudvikling!$CC$7:$KP$63,D$3)&gt;0,MONTH(C820),0)</f>
        <v>0</v>
      </c>
      <c r="C820" s="65" t="str">
        <f>IF(HLOOKUP($BT820,Prisudvikling!$CC$7:$KP$63,D$3)&gt;0,HLOOKUP($BT820,Prisudvikling!$CC$7:$KP$63,C$3),"")</f>
        <v/>
      </c>
      <c r="D820" s="105" t="str">
        <f>IF(HLOOKUP($BT820,Prisudvikling!$CC$7:$KP$63,D$3)&gt;0,HLOOKUP($BT820,Prisudvikling!$CC$7:$KP$63,D$3),"")</f>
        <v/>
      </c>
      <c r="E820" s="105" t="str">
        <f>IF(HLOOKUP($BT820,Prisudvikling!$CC$7:$KP$63,E$3)&gt;0,HLOOKUP($BT820,Prisudvikling!$CC$7:$KP$63,E$3),"")</f>
        <v/>
      </c>
      <c r="F820" s="105" t="str">
        <f>IF(HLOOKUP($BT820,Prisudvikling!$CC$7:$KP$63,F$3)&gt;0,HLOOKUP($BT820,Prisudvikling!$CC$7:$KP$63,F$3),"")</f>
        <v/>
      </c>
      <c r="G820" s="105" t="str">
        <f>IF(HLOOKUP($BT820,Prisudvikling!$CC$7:$KP$63,G$3)&gt;0,HLOOKUP($BT820,Prisudvikling!$CC$7:$KP$63,G$3),"")</f>
        <v/>
      </c>
      <c r="H820" s="105" t="str">
        <f>IF(HLOOKUP($BT820,Prisudvikling!$CC$7:$KP$63,H$3)&gt;0,HLOOKUP($BT820,Prisudvikling!$CC$7:$KP$63,H$3),"")</f>
        <v/>
      </c>
      <c r="I820" s="105" t="str">
        <f>IF(HLOOKUP($BT820,Prisudvikling!$CC$7:$KP$63,I$3)&gt;0,HLOOKUP($BT820,Prisudvikling!$CC$7:$KP$63,I$3),"")</f>
        <v/>
      </c>
      <c r="J820" s="105" t="str">
        <f>IF(HLOOKUP($BT820,Prisudvikling!$CC$7:$KP$63,J$3)&gt;0,HLOOKUP($BT820,Prisudvikling!$CC$7:$KP$63,J$3),"")</f>
        <v/>
      </c>
      <c r="K820" s="105" t="str">
        <f>IF(HLOOKUP($BT820,Prisudvikling!$CC$7:$KP$63,K$3)&gt;0,HLOOKUP($BT820,Prisudvikling!$CC$7:$KP$63,K$3),"")</f>
        <v/>
      </c>
      <c r="L820" s="105" t="str">
        <f>IF(HLOOKUP($BT820,Prisudvikling!$CC$7:$KP$63,L$3)&gt;0,HLOOKUP($BT820,Prisudvikling!$CC$7:$KP$63,L$3),"")</f>
        <v/>
      </c>
      <c r="M820" s="105" t="str">
        <f>IF(HLOOKUP($BT820,Prisudvikling!$CC$7:$KP$63,M$3)&gt;0,HLOOKUP($BT820,Prisudvikling!$CC$7:$KP$63,M$3),"")</f>
        <v/>
      </c>
      <c r="N820" s="105" t="str">
        <f>IF(HLOOKUP($BT820,Prisudvikling!$CC$7:$KP$63,N$3)&gt;0,HLOOKUP($BT820,Prisudvikling!$CC$7:$KP$63,N$3),"")</f>
        <v/>
      </c>
      <c r="O820" s="105" t="str">
        <f>IF(HLOOKUP($BT820,Prisudvikling!$CC$7:$KP$63,O$3)&gt;0,HLOOKUP($BT820,Prisudvikling!$CC$7:$KP$63,O$3),"")</f>
        <v/>
      </c>
      <c r="P820" s="105" t="str">
        <f>IF(HLOOKUP($BT820,Prisudvikling!$CC$7:$KP$63,P$3)&gt;0,HLOOKUP($BT820,Prisudvikling!$CC$7:$KP$63,P$3),"")</f>
        <v/>
      </c>
      <c r="Q820" s="105" t="str">
        <f>IF(HLOOKUP($BT820,Prisudvikling!$CC$7:$KP$63,Q$3)&gt;0,HLOOKUP($BT820,Prisudvikling!$CC$7:$KP$63,Q$3),"")</f>
        <v/>
      </c>
      <c r="R820" s="105" t="str">
        <f>IF(HLOOKUP($BT820,Prisudvikling!$CC$7:$KP$63,R$3)&gt;0,HLOOKUP($BT820,Prisudvikling!$CC$7:$KP$63,R$3),"")</f>
        <v/>
      </c>
      <c r="S820" s="105" t="str">
        <f>IF(HLOOKUP($BT820,Prisudvikling!$CC$7:$KP$63,S$3)&gt;0,HLOOKUP($BT820,Prisudvikling!$CC$7:$KP$63,S$3),"")</f>
        <v/>
      </c>
      <c r="T820" s="105" t="str">
        <f>IF(HLOOKUP($BT820,Prisudvikling!$CC$7:$KP$63,T$3)&gt;0,HLOOKUP($BT820,Prisudvikling!$CC$7:$KP$63,T$3),"")</f>
        <v/>
      </c>
      <c r="U820" s="105" t="str">
        <f>IF(HLOOKUP($BT820,Prisudvikling!$CC$7:$KP$63,U$3)&gt;0,HLOOKUP($BT820,Prisudvikling!$CC$7:$KP$63,U$3),"")</f>
        <v/>
      </c>
      <c r="V820" s="105" t="str">
        <f>IF(HLOOKUP($BT820,Prisudvikling!$CC$7:$KP$63,V$3)&gt;0,HLOOKUP($BT820,Prisudvikling!$CC$7:$KP$63,V$3),"")</f>
        <v/>
      </c>
      <c r="W820" s="105" t="str">
        <f>IF(HLOOKUP($BT820,Prisudvikling!$CC$7:$KP$63,W$3)&gt;0,HLOOKUP($BT820,Prisudvikling!$CC$7:$KP$63,W$3),"")</f>
        <v/>
      </c>
      <c r="X820" s="32" t="str">
        <f>IF(HLOOKUP($BT820,Prisudvikling!$CC$7:$KP$63,X$3)&gt;0,HLOOKUP($BT820,Prisudvikling!$CC$7:$KP$63,X$3),"")</f>
        <v/>
      </c>
      <c r="Y820" s="32" t="str">
        <f>IF(HLOOKUP($BT820,Prisudvikling!$CC$7:$KP$63,Y$3)&gt;0,HLOOKUP($BT820,Prisudvikling!$CC$7:$KP$63,Y$3),"")</f>
        <v/>
      </c>
      <c r="Z820" s="32" t="str">
        <f>IF(HLOOKUP($BT820,Prisudvikling!$CC$7:$KP$63,Z$3)&gt;0,HLOOKUP($BT820,Prisudvikling!$CC$7:$KP$63,Z$3),"")</f>
        <v/>
      </c>
      <c r="AA820" s="32" t="str">
        <f>IF(HLOOKUP($BT820,Prisudvikling!$CC$7:$KP$63,AA$3)&gt;0,HLOOKUP($BT820,Prisudvikling!$CC$7:$KP$63,AA$3),"")</f>
        <v/>
      </c>
      <c r="AB820" s="32" t="str">
        <f>IF(HLOOKUP($BT820,Prisudvikling!$CC$7:$KP$63,AB$3)&gt;0,HLOOKUP($BT820,Prisudvikling!$CC$7:$KP$63,AB$3),"")</f>
        <v/>
      </c>
      <c r="AC820" s="32" t="str">
        <f>IF(HLOOKUP($BT820,Prisudvikling!$CC$7:$KP$63,AC$3)&gt;0,HLOOKUP($BT820,Prisudvikling!$CC$7:$KP$63,AC$3),"")</f>
        <v/>
      </c>
      <c r="AD820" s="32" t="str">
        <f>IF(HLOOKUP($BT820,Prisudvikling!$CC$7:$KP$63,AD$3)&gt;0,HLOOKUP($BT820,Prisudvikling!$CC$7:$KP$63,AD$3),"")</f>
        <v/>
      </c>
      <c r="AE820" s="32" t="str">
        <f>IF(HLOOKUP($BT820,Prisudvikling!$CC$7:$KP$63,AE$3)&gt;0,HLOOKUP($BT820,Prisudvikling!$CC$7:$KP$63,AE$3),"")</f>
        <v/>
      </c>
      <c r="AF820" s="32" t="str">
        <f>IF(HLOOKUP($BT820,Prisudvikling!$CC$7:$KP$63,AF$3)&gt;0,HLOOKUP($BT820,Prisudvikling!$CC$7:$KP$63,AF$3),"")</f>
        <v xml:space="preserve"> </v>
      </c>
      <c r="AG820" s="32" t="str">
        <f>IF(HLOOKUP($BT820,Prisudvikling!$CC$7:$KP$63,AG$3)&gt;0,HLOOKUP($BT820,Prisudvikling!$CC$7:$KP$63,AG$3),"")</f>
        <v xml:space="preserve"> </v>
      </c>
      <c r="AH820" s="32" t="str">
        <f>IF(HLOOKUP($BT820,Prisudvikling!$CC$7:$KP$63,AH$3)&gt;0,HLOOKUP($BT820,Prisudvikling!$CC$7:$KP$63,AH$3),"")</f>
        <v xml:space="preserve"> </v>
      </c>
      <c r="AI820" s="32" t="str">
        <f>IF(HLOOKUP($BT820,Prisudvikling!$CC$7:$KP$63,AI$3)&gt;0,HLOOKUP($BT820,Prisudvikling!$CC$7:$KP$63,AI$3),"")</f>
        <v xml:space="preserve"> </v>
      </c>
      <c r="AJ820" s="32" t="str">
        <f>IF(HLOOKUP($BT820,Prisudvikling!$CC$7:$KP$63,AJ$3)&gt;0,HLOOKUP($BT820,Prisudvikling!$CC$7:$KP$63,AJ$3),"")</f>
        <v xml:space="preserve"> </v>
      </c>
      <c r="AK820" s="32" t="str">
        <f>IF(HLOOKUP($BT820,Prisudvikling!$CC$7:$KP$63,AK$3)&gt;0,HLOOKUP($BT820,Prisudvikling!$CC$7:$KP$63,AK$3),"")</f>
        <v xml:space="preserve"> </v>
      </c>
      <c r="AL820" s="32" t="str">
        <f>IF(HLOOKUP($BT820,Prisudvikling!$CC$7:$KP$63,AL$3)&gt;0,HLOOKUP($BT820,Prisudvikling!$CC$7:$KP$63,AL$3),"")</f>
        <v/>
      </c>
      <c r="AM820" s="32" t="str">
        <f>IF(HLOOKUP($BT820,Prisudvikling!$CC$7:$KP$63,AM$3)&gt;0,HLOOKUP($BT820,Prisudvikling!$CC$7:$KP$63,AM$3),"")</f>
        <v/>
      </c>
      <c r="AN820" s="113" t="str">
        <f>IF(HLOOKUP($BT820,Prisudvikling!$CC$7:$KP$63,AN$3)&gt;0,HLOOKUP($BT820,Prisudvikling!$CC$7:$KP$63,AN$3),"")</f>
        <v/>
      </c>
      <c r="AO820" s="113" t="str">
        <f>IF(HLOOKUP($BT820,Prisudvikling!$CC$7:$KP$63,AO$3)&gt;0,HLOOKUP($BT820,Prisudvikling!$CC$7:$KP$63,AO$3),"")</f>
        <v xml:space="preserve"> </v>
      </c>
      <c r="AP820" s="113" t="str">
        <f>IF(HLOOKUP($BT820,Prisudvikling!$CC$7:$KP$63,AP$3)&gt;0,HLOOKUP($BT820,Prisudvikling!$CC$7:$KP$63,AP$3),"")</f>
        <v/>
      </c>
      <c r="AQ820" s="113" t="str">
        <f>IF(HLOOKUP($BT820,Prisudvikling!$CC$7:$KP$63,AQ$3)&gt;0,HLOOKUP($BT820,Prisudvikling!$CC$7:$KP$63,AQ$3),"")</f>
        <v/>
      </c>
      <c r="AR820" s="113" t="str">
        <f>IF(HLOOKUP($BT820,Prisudvikling!$CC$7:$KP$63,AR$3)&gt;0,HLOOKUP($BT820,Prisudvikling!$CC$7:$KP$63,AR$3),"")</f>
        <v xml:space="preserve"> </v>
      </c>
      <c r="AS820" s="113" t="str">
        <f>IF(HLOOKUP($BT820,Prisudvikling!$CC$7:$KP$63,AS$3)&gt;0,HLOOKUP($BT820,Prisudvikling!$CC$7:$KP$63,AS$3),"")</f>
        <v/>
      </c>
      <c r="AT820" s="113" t="str">
        <f>IF(HLOOKUP($BT820,Prisudvikling!$CC$7:$KP$63,AT$3)&gt;0,HLOOKUP($BT820,Prisudvikling!$CC$7:$KP$63,AT$3),"")</f>
        <v/>
      </c>
      <c r="AU820" s="113" t="str">
        <f>IF(HLOOKUP($BT820,Prisudvikling!$CC$7:$KP$63,AU$3)&gt;0,HLOOKUP($BT820,Prisudvikling!$CC$7:$KP$63,AU$3),"")</f>
        <v xml:space="preserve"> </v>
      </c>
      <c r="AV820" s="113" t="str">
        <f>IF(HLOOKUP($BT820,Prisudvikling!$CC$7:$KP$63,AV$3)&gt;0,HLOOKUP($BT820,Prisudvikling!$CC$7:$KP$63,AV$3),"")</f>
        <v/>
      </c>
      <c r="AW820" s="113" t="str">
        <f>IF(HLOOKUP($BT820,Prisudvikling!$CC$7:$KP$63,AW$3)&gt;0,HLOOKUP($BT820,Prisudvikling!$CC$7:$KP$63,AW$3),"")</f>
        <v/>
      </c>
      <c r="AX820" s="113" t="str">
        <f>IF(HLOOKUP($BT820,Prisudvikling!$CC$7:$KP$63,AX$3)&gt;0,HLOOKUP($BT820,Prisudvikling!$CC$7:$KP$63,AX$3),"")</f>
        <v xml:space="preserve"> </v>
      </c>
      <c r="BT820">
        <f t="shared" si="37"/>
        <v>497</v>
      </c>
    </row>
    <row r="821" spans="1:72" x14ac:dyDescent="0.2">
      <c r="A821" s="82">
        <f>IF(HLOOKUP($BT821,Prisudvikling!$CC$7:$KP$63,D$3)&gt;0,YEAR(C821),0)</f>
        <v>0</v>
      </c>
      <c r="B821" s="82">
        <f>IF(HLOOKUP($BT821,Prisudvikling!$CC$7:$KP$63,D$3)&gt;0,MONTH(C821),0)</f>
        <v>0</v>
      </c>
      <c r="C821" s="65" t="str">
        <f>IF(HLOOKUP($BT821,Prisudvikling!$CC$7:$KP$63,D$3)&gt;0,HLOOKUP($BT821,Prisudvikling!$CC$7:$KP$63,C$3),"")</f>
        <v/>
      </c>
      <c r="D821" s="105" t="str">
        <f>IF(HLOOKUP($BT821,Prisudvikling!$CC$7:$KP$63,D$3)&gt;0,HLOOKUP($BT821,Prisudvikling!$CC$7:$KP$63,D$3),"")</f>
        <v/>
      </c>
      <c r="E821" s="105" t="str">
        <f>IF(HLOOKUP($BT821,Prisudvikling!$CC$7:$KP$63,E$3)&gt;0,HLOOKUP($BT821,Prisudvikling!$CC$7:$KP$63,E$3),"")</f>
        <v/>
      </c>
      <c r="F821" s="105" t="str">
        <f>IF(HLOOKUP($BT821,Prisudvikling!$CC$7:$KP$63,F$3)&gt;0,HLOOKUP($BT821,Prisudvikling!$CC$7:$KP$63,F$3),"")</f>
        <v/>
      </c>
      <c r="G821" s="105" t="str">
        <f>IF(HLOOKUP($BT821,Prisudvikling!$CC$7:$KP$63,G$3)&gt;0,HLOOKUP($BT821,Prisudvikling!$CC$7:$KP$63,G$3),"")</f>
        <v/>
      </c>
      <c r="H821" s="105" t="str">
        <f>IF(HLOOKUP($BT821,Prisudvikling!$CC$7:$KP$63,H$3)&gt;0,HLOOKUP($BT821,Prisudvikling!$CC$7:$KP$63,H$3),"")</f>
        <v/>
      </c>
      <c r="I821" s="105" t="str">
        <f>IF(HLOOKUP($BT821,Prisudvikling!$CC$7:$KP$63,I$3)&gt;0,HLOOKUP($BT821,Prisudvikling!$CC$7:$KP$63,I$3),"")</f>
        <v/>
      </c>
      <c r="J821" s="105" t="str">
        <f>IF(HLOOKUP($BT821,Prisudvikling!$CC$7:$KP$63,J$3)&gt;0,HLOOKUP($BT821,Prisudvikling!$CC$7:$KP$63,J$3),"")</f>
        <v/>
      </c>
      <c r="K821" s="105" t="str">
        <f>IF(HLOOKUP($BT821,Prisudvikling!$CC$7:$KP$63,K$3)&gt;0,HLOOKUP($BT821,Prisudvikling!$CC$7:$KP$63,K$3),"")</f>
        <v/>
      </c>
      <c r="L821" s="105" t="str">
        <f>IF(HLOOKUP($BT821,Prisudvikling!$CC$7:$KP$63,L$3)&gt;0,HLOOKUP($BT821,Prisudvikling!$CC$7:$KP$63,L$3),"")</f>
        <v/>
      </c>
      <c r="M821" s="105" t="str">
        <f>IF(HLOOKUP($BT821,Prisudvikling!$CC$7:$KP$63,M$3)&gt;0,HLOOKUP($BT821,Prisudvikling!$CC$7:$KP$63,M$3),"")</f>
        <v/>
      </c>
      <c r="N821" s="105" t="str">
        <f>IF(HLOOKUP($BT821,Prisudvikling!$CC$7:$KP$63,N$3)&gt;0,HLOOKUP($BT821,Prisudvikling!$CC$7:$KP$63,N$3),"")</f>
        <v/>
      </c>
      <c r="O821" s="105" t="str">
        <f>IF(HLOOKUP($BT821,Prisudvikling!$CC$7:$KP$63,O$3)&gt;0,HLOOKUP($BT821,Prisudvikling!$CC$7:$KP$63,O$3),"")</f>
        <v/>
      </c>
      <c r="P821" s="105" t="str">
        <f>IF(HLOOKUP($BT821,Prisudvikling!$CC$7:$KP$63,P$3)&gt;0,HLOOKUP($BT821,Prisudvikling!$CC$7:$KP$63,P$3),"")</f>
        <v/>
      </c>
      <c r="Q821" s="105" t="str">
        <f>IF(HLOOKUP($BT821,Prisudvikling!$CC$7:$KP$63,Q$3)&gt;0,HLOOKUP($BT821,Prisudvikling!$CC$7:$KP$63,Q$3),"")</f>
        <v/>
      </c>
      <c r="R821" s="105" t="str">
        <f>IF(HLOOKUP($BT821,Prisudvikling!$CC$7:$KP$63,R$3)&gt;0,HLOOKUP($BT821,Prisudvikling!$CC$7:$KP$63,R$3),"")</f>
        <v/>
      </c>
      <c r="S821" s="105" t="str">
        <f>IF(HLOOKUP($BT821,Prisudvikling!$CC$7:$KP$63,S$3)&gt;0,HLOOKUP($BT821,Prisudvikling!$CC$7:$KP$63,S$3),"")</f>
        <v/>
      </c>
      <c r="T821" s="105" t="str">
        <f>IF(HLOOKUP($BT821,Prisudvikling!$CC$7:$KP$63,T$3)&gt;0,HLOOKUP($BT821,Prisudvikling!$CC$7:$KP$63,T$3),"")</f>
        <v/>
      </c>
      <c r="U821" s="105" t="str">
        <f>IF(HLOOKUP($BT821,Prisudvikling!$CC$7:$KP$63,U$3)&gt;0,HLOOKUP($BT821,Prisudvikling!$CC$7:$KP$63,U$3),"")</f>
        <v/>
      </c>
      <c r="V821" s="105" t="str">
        <f>IF(HLOOKUP($BT821,Prisudvikling!$CC$7:$KP$63,V$3)&gt;0,HLOOKUP($BT821,Prisudvikling!$CC$7:$KP$63,V$3),"")</f>
        <v/>
      </c>
      <c r="W821" s="105" t="str">
        <f>IF(HLOOKUP($BT821,Prisudvikling!$CC$7:$KP$63,W$3)&gt;0,HLOOKUP($BT821,Prisudvikling!$CC$7:$KP$63,W$3),"")</f>
        <v/>
      </c>
      <c r="X821" s="32" t="str">
        <f>IF(HLOOKUP($BT821,Prisudvikling!$CC$7:$KP$63,X$3)&gt;0,HLOOKUP($BT821,Prisudvikling!$CC$7:$KP$63,X$3),"")</f>
        <v/>
      </c>
      <c r="Y821" s="32" t="str">
        <f>IF(HLOOKUP($BT821,Prisudvikling!$CC$7:$KP$63,Y$3)&gt;0,HLOOKUP($BT821,Prisudvikling!$CC$7:$KP$63,Y$3),"")</f>
        <v/>
      </c>
      <c r="Z821" s="32" t="str">
        <f>IF(HLOOKUP($BT821,Prisudvikling!$CC$7:$KP$63,Z$3)&gt;0,HLOOKUP($BT821,Prisudvikling!$CC$7:$KP$63,Z$3),"")</f>
        <v/>
      </c>
      <c r="AA821" s="32" t="str">
        <f>IF(HLOOKUP($BT821,Prisudvikling!$CC$7:$KP$63,AA$3)&gt;0,HLOOKUP($BT821,Prisudvikling!$CC$7:$KP$63,AA$3),"")</f>
        <v/>
      </c>
      <c r="AB821" s="32" t="str">
        <f>IF(HLOOKUP($BT821,Prisudvikling!$CC$7:$KP$63,AB$3)&gt;0,HLOOKUP($BT821,Prisudvikling!$CC$7:$KP$63,AB$3),"")</f>
        <v/>
      </c>
      <c r="AC821" s="32" t="str">
        <f>IF(HLOOKUP($BT821,Prisudvikling!$CC$7:$KP$63,AC$3)&gt;0,HLOOKUP($BT821,Prisudvikling!$CC$7:$KP$63,AC$3),"")</f>
        <v/>
      </c>
      <c r="AD821" s="32" t="str">
        <f>IF(HLOOKUP($BT821,Prisudvikling!$CC$7:$KP$63,AD$3)&gt;0,HLOOKUP($BT821,Prisudvikling!$CC$7:$KP$63,AD$3),"")</f>
        <v/>
      </c>
      <c r="AE821" s="32" t="str">
        <f>IF(HLOOKUP($BT821,Prisudvikling!$CC$7:$KP$63,AE$3)&gt;0,HLOOKUP($BT821,Prisudvikling!$CC$7:$KP$63,AE$3),"")</f>
        <v/>
      </c>
      <c r="AF821" s="32" t="str">
        <f>IF(HLOOKUP($BT821,Prisudvikling!$CC$7:$KP$63,AF$3)&gt;0,HLOOKUP($BT821,Prisudvikling!$CC$7:$KP$63,AF$3),"")</f>
        <v xml:space="preserve"> </v>
      </c>
      <c r="AG821" s="32" t="str">
        <f>IF(HLOOKUP($BT821,Prisudvikling!$CC$7:$KP$63,AG$3)&gt;0,HLOOKUP($BT821,Prisudvikling!$CC$7:$KP$63,AG$3),"")</f>
        <v xml:space="preserve"> </v>
      </c>
      <c r="AH821" s="32" t="str">
        <f>IF(HLOOKUP($BT821,Prisudvikling!$CC$7:$KP$63,AH$3)&gt;0,HLOOKUP($BT821,Prisudvikling!$CC$7:$KP$63,AH$3),"")</f>
        <v xml:space="preserve"> </v>
      </c>
      <c r="AI821" s="32" t="str">
        <f>IF(HLOOKUP($BT821,Prisudvikling!$CC$7:$KP$63,AI$3)&gt;0,HLOOKUP($BT821,Prisudvikling!$CC$7:$KP$63,AI$3),"")</f>
        <v xml:space="preserve"> </v>
      </c>
      <c r="AJ821" s="32" t="str">
        <f>IF(HLOOKUP($BT821,Prisudvikling!$CC$7:$KP$63,AJ$3)&gt;0,HLOOKUP($BT821,Prisudvikling!$CC$7:$KP$63,AJ$3),"")</f>
        <v xml:space="preserve"> </v>
      </c>
      <c r="AK821" s="32" t="str">
        <f>IF(HLOOKUP($BT821,Prisudvikling!$CC$7:$KP$63,AK$3)&gt;0,HLOOKUP($BT821,Prisudvikling!$CC$7:$KP$63,AK$3),"")</f>
        <v xml:space="preserve"> </v>
      </c>
      <c r="AL821" s="32" t="str">
        <f>IF(HLOOKUP($BT821,Prisudvikling!$CC$7:$KP$63,AL$3)&gt;0,HLOOKUP($BT821,Prisudvikling!$CC$7:$KP$63,AL$3),"")</f>
        <v/>
      </c>
      <c r="AM821" s="32" t="str">
        <f>IF(HLOOKUP($BT821,Prisudvikling!$CC$7:$KP$63,AM$3)&gt;0,HLOOKUP($BT821,Prisudvikling!$CC$7:$KP$63,AM$3),"")</f>
        <v/>
      </c>
      <c r="AN821" s="113" t="str">
        <f>IF(HLOOKUP($BT821,Prisudvikling!$CC$7:$KP$63,AN$3)&gt;0,HLOOKUP($BT821,Prisudvikling!$CC$7:$KP$63,AN$3),"")</f>
        <v/>
      </c>
      <c r="AO821" s="113" t="str">
        <f>IF(HLOOKUP($BT821,Prisudvikling!$CC$7:$KP$63,AO$3)&gt;0,HLOOKUP($BT821,Prisudvikling!$CC$7:$KP$63,AO$3),"")</f>
        <v xml:space="preserve"> </v>
      </c>
      <c r="AP821" s="113" t="str">
        <f>IF(HLOOKUP($BT821,Prisudvikling!$CC$7:$KP$63,AP$3)&gt;0,HLOOKUP($BT821,Prisudvikling!$CC$7:$KP$63,AP$3),"")</f>
        <v/>
      </c>
      <c r="AQ821" s="113" t="str">
        <f>IF(HLOOKUP($BT821,Prisudvikling!$CC$7:$KP$63,AQ$3)&gt;0,HLOOKUP($BT821,Prisudvikling!$CC$7:$KP$63,AQ$3),"")</f>
        <v/>
      </c>
      <c r="AR821" s="113" t="str">
        <f>IF(HLOOKUP($BT821,Prisudvikling!$CC$7:$KP$63,AR$3)&gt;0,HLOOKUP($BT821,Prisudvikling!$CC$7:$KP$63,AR$3),"")</f>
        <v xml:space="preserve"> </v>
      </c>
      <c r="AS821" s="113" t="str">
        <f>IF(HLOOKUP($BT821,Prisudvikling!$CC$7:$KP$63,AS$3)&gt;0,HLOOKUP($BT821,Prisudvikling!$CC$7:$KP$63,AS$3),"")</f>
        <v/>
      </c>
      <c r="AT821" s="113" t="str">
        <f>IF(HLOOKUP($BT821,Prisudvikling!$CC$7:$KP$63,AT$3)&gt;0,HLOOKUP($BT821,Prisudvikling!$CC$7:$KP$63,AT$3),"")</f>
        <v/>
      </c>
      <c r="AU821" s="113" t="str">
        <f>IF(HLOOKUP($BT821,Prisudvikling!$CC$7:$KP$63,AU$3)&gt;0,HLOOKUP($BT821,Prisudvikling!$CC$7:$KP$63,AU$3),"")</f>
        <v xml:space="preserve"> </v>
      </c>
      <c r="AV821" s="113" t="str">
        <f>IF(HLOOKUP($BT821,Prisudvikling!$CC$7:$KP$63,AV$3)&gt;0,HLOOKUP($BT821,Prisudvikling!$CC$7:$KP$63,AV$3),"")</f>
        <v/>
      </c>
      <c r="AW821" s="113" t="str">
        <f>IF(HLOOKUP($BT821,Prisudvikling!$CC$7:$KP$63,AW$3)&gt;0,HLOOKUP($BT821,Prisudvikling!$CC$7:$KP$63,AW$3),"")</f>
        <v/>
      </c>
      <c r="AX821" s="113" t="str">
        <f>IF(HLOOKUP($BT821,Prisudvikling!$CC$7:$KP$63,AX$3)&gt;0,HLOOKUP($BT821,Prisudvikling!$CC$7:$KP$63,AX$3),"")</f>
        <v xml:space="preserve"> </v>
      </c>
      <c r="BT821">
        <f t="shared" si="37"/>
        <v>498</v>
      </c>
    </row>
    <row r="822" spans="1:72" x14ac:dyDescent="0.2">
      <c r="A822" s="82">
        <f>IF(HLOOKUP($BT822,Prisudvikling!$CC$7:$KP$63,D$3)&gt;0,YEAR(C822),0)</f>
        <v>0</v>
      </c>
      <c r="B822" s="82">
        <f>IF(HLOOKUP($BT822,Prisudvikling!$CC$7:$KP$63,D$3)&gt;0,MONTH(C822),0)</f>
        <v>0</v>
      </c>
      <c r="C822" s="65" t="str">
        <f>IF(HLOOKUP($BT822,Prisudvikling!$CC$7:$KP$63,D$3)&gt;0,HLOOKUP($BT822,Prisudvikling!$CC$7:$KP$63,C$3),"")</f>
        <v/>
      </c>
      <c r="D822" s="105" t="str">
        <f>IF(HLOOKUP($BT822,Prisudvikling!$CC$7:$KP$63,D$3)&gt;0,HLOOKUP($BT822,Prisudvikling!$CC$7:$KP$63,D$3),"")</f>
        <v/>
      </c>
      <c r="E822" s="105" t="str">
        <f>IF(HLOOKUP($BT822,Prisudvikling!$CC$7:$KP$63,E$3)&gt;0,HLOOKUP($BT822,Prisudvikling!$CC$7:$KP$63,E$3),"")</f>
        <v/>
      </c>
      <c r="F822" s="105" t="str">
        <f>IF(HLOOKUP($BT822,Prisudvikling!$CC$7:$KP$63,F$3)&gt;0,HLOOKUP($BT822,Prisudvikling!$CC$7:$KP$63,F$3),"")</f>
        <v/>
      </c>
      <c r="G822" s="105" t="str">
        <f>IF(HLOOKUP($BT822,Prisudvikling!$CC$7:$KP$63,G$3)&gt;0,HLOOKUP($BT822,Prisudvikling!$CC$7:$KP$63,G$3),"")</f>
        <v/>
      </c>
      <c r="H822" s="105" t="str">
        <f>IF(HLOOKUP($BT822,Prisudvikling!$CC$7:$KP$63,H$3)&gt;0,HLOOKUP($BT822,Prisudvikling!$CC$7:$KP$63,H$3),"")</f>
        <v/>
      </c>
      <c r="I822" s="105" t="str">
        <f>IF(HLOOKUP($BT822,Prisudvikling!$CC$7:$KP$63,I$3)&gt;0,HLOOKUP($BT822,Prisudvikling!$CC$7:$KP$63,I$3),"")</f>
        <v/>
      </c>
      <c r="J822" s="105" t="str">
        <f>IF(HLOOKUP($BT822,Prisudvikling!$CC$7:$KP$63,J$3)&gt;0,HLOOKUP($BT822,Prisudvikling!$CC$7:$KP$63,J$3),"")</f>
        <v/>
      </c>
      <c r="K822" s="105" t="str">
        <f>IF(HLOOKUP($BT822,Prisudvikling!$CC$7:$KP$63,K$3)&gt;0,HLOOKUP($BT822,Prisudvikling!$CC$7:$KP$63,K$3),"")</f>
        <v/>
      </c>
      <c r="L822" s="105" t="str">
        <f>IF(HLOOKUP($BT822,Prisudvikling!$CC$7:$KP$63,L$3)&gt;0,HLOOKUP($BT822,Prisudvikling!$CC$7:$KP$63,L$3),"")</f>
        <v/>
      </c>
      <c r="M822" s="105" t="str">
        <f>IF(HLOOKUP($BT822,Prisudvikling!$CC$7:$KP$63,M$3)&gt;0,HLOOKUP($BT822,Prisudvikling!$CC$7:$KP$63,M$3),"")</f>
        <v/>
      </c>
      <c r="N822" s="105" t="str">
        <f>IF(HLOOKUP($BT822,Prisudvikling!$CC$7:$KP$63,N$3)&gt;0,HLOOKUP($BT822,Prisudvikling!$CC$7:$KP$63,N$3),"")</f>
        <v/>
      </c>
      <c r="O822" s="105" t="str">
        <f>IF(HLOOKUP($BT822,Prisudvikling!$CC$7:$KP$63,O$3)&gt;0,HLOOKUP($BT822,Prisudvikling!$CC$7:$KP$63,O$3),"")</f>
        <v/>
      </c>
      <c r="P822" s="105" t="str">
        <f>IF(HLOOKUP($BT822,Prisudvikling!$CC$7:$KP$63,P$3)&gt;0,HLOOKUP($BT822,Prisudvikling!$CC$7:$KP$63,P$3),"")</f>
        <v/>
      </c>
      <c r="Q822" s="105" t="str">
        <f>IF(HLOOKUP($BT822,Prisudvikling!$CC$7:$KP$63,Q$3)&gt;0,HLOOKUP($BT822,Prisudvikling!$CC$7:$KP$63,Q$3),"")</f>
        <v/>
      </c>
      <c r="R822" s="105" t="str">
        <f>IF(HLOOKUP($BT822,Prisudvikling!$CC$7:$KP$63,R$3)&gt;0,HLOOKUP($BT822,Prisudvikling!$CC$7:$KP$63,R$3),"")</f>
        <v/>
      </c>
      <c r="S822" s="105" t="str">
        <f>IF(HLOOKUP($BT822,Prisudvikling!$CC$7:$KP$63,S$3)&gt;0,HLOOKUP($BT822,Prisudvikling!$CC$7:$KP$63,S$3),"")</f>
        <v/>
      </c>
      <c r="T822" s="105" t="str">
        <f>IF(HLOOKUP($BT822,Prisudvikling!$CC$7:$KP$63,T$3)&gt;0,HLOOKUP($BT822,Prisudvikling!$CC$7:$KP$63,T$3),"")</f>
        <v/>
      </c>
      <c r="U822" s="105" t="str">
        <f>IF(HLOOKUP($BT822,Prisudvikling!$CC$7:$KP$63,U$3)&gt;0,HLOOKUP($BT822,Prisudvikling!$CC$7:$KP$63,U$3),"")</f>
        <v/>
      </c>
      <c r="V822" s="105" t="str">
        <f>IF(HLOOKUP($BT822,Prisudvikling!$CC$7:$KP$63,V$3)&gt;0,HLOOKUP($BT822,Prisudvikling!$CC$7:$KP$63,V$3),"")</f>
        <v/>
      </c>
      <c r="W822" s="105" t="str">
        <f>IF(HLOOKUP($BT822,Prisudvikling!$CC$7:$KP$63,W$3)&gt;0,HLOOKUP($BT822,Prisudvikling!$CC$7:$KP$63,W$3),"")</f>
        <v/>
      </c>
      <c r="X822" s="32" t="str">
        <f>IF(HLOOKUP($BT822,Prisudvikling!$CC$7:$KP$63,X$3)&gt;0,HLOOKUP($BT822,Prisudvikling!$CC$7:$KP$63,X$3),"")</f>
        <v/>
      </c>
      <c r="Y822" s="32" t="str">
        <f>IF(HLOOKUP($BT822,Prisudvikling!$CC$7:$KP$63,Y$3)&gt;0,HLOOKUP($BT822,Prisudvikling!$CC$7:$KP$63,Y$3),"")</f>
        <v/>
      </c>
      <c r="Z822" s="32" t="str">
        <f>IF(HLOOKUP($BT822,Prisudvikling!$CC$7:$KP$63,Z$3)&gt;0,HLOOKUP($BT822,Prisudvikling!$CC$7:$KP$63,Z$3),"")</f>
        <v/>
      </c>
      <c r="AA822" s="32" t="str">
        <f>IF(HLOOKUP($BT822,Prisudvikling!$CC$7:$KP$63,AA$3)&gt;0,HLOOKUP($BT822,Prisudvikling!$CC$7:$KP$63,AA$3),"")</f>
        <v/>
      </c>
      <c r="AB822" s="32" t="str">
        <f>IF(HLOOKUP($BT822,Prisudvikling!$CC$7:$KP$63,AB$3)&gt;0,HLOOKUP($BT822,Prisudvikling!$CC$7:$KP$63,AB$3),"")</f>
        <v/>
      </c>
      <c r="AC822" s="32" t="str">
        <f>IF(HLOOKUP($BT822,Prisudvikling!$CC$7:$KP$63,AC$3)&gt;0,HLOOKUP($BT822,Prisudvikling!$CC$7:$KP$63,AC$3),"")</f>
        <v/>
      </c>
      <c r="AD822" s="32" t="str">
        <f>IF(HLOOKUP($BT822,Prisudvikling!$CC$7:$KP$63,AD$3)&gt;0,HLOOKUP($BT822,Prisudvikling!$CC$7:$KP$63,AD$3),"")</f>
        <v/>
      </c>
      <c r="AE822" s="32" t="str">
        <f>IF(HLOOKUP($BT822,Prisudvikling!$CC$7:$KP$63,AE$3)&gt;0,HLOOKUP($BT822,Prisudvikling!$CC$7:$KP$63,AE$3),"")</f>
        <v/>
      </c>
      <c r="AF822" s="32" t="str">
        <f>IF(HLOOKUP($BT822,Prisudvikling!$CC$7:$KP$63,AF$3)&gt;0,HLOOKUP($BT822,Prisudvikling!$CC$7:$KP$63,AF$3),"")</f>
        <v xml:space="preserve"> </v>
      </c>
      <c r="AG822" s="32" t="str">
        <f>IF(HLOOKUP($BT822,Prisudvikling!$CC$7:$KP$63,AG$3)&gt;0,HLOOKUP($BT822,Prisudvikling!$CC$7:$KP$63,AG$3),"")</f>
        <v xml:space="preserve"> </v>
      </c>
      <c r="AH822" s="32" t="str">
        <f>IF(HLOOKUP($BT822,Prisudvikling!$CC$7:$KP$63,AH$3)&gt;0,HLOOKUP($BT822,Prisudvikling!$CC$7:$KP$63,AH$3),"")</f>
        <v xml:space="preserve"> </v>
      </c>
      <c r="AI822" s="32" t="str">
        <f>IF(HLOOKUP($BT822,Prisudvikling!$CC$7:$KP$63,AI$3)&gt;0,HLOOKUP($BT822,Prisudvikling!$CC$7:$KP$63,AI$3),"")</f>
        <v xml:space="preserve"> </v>
      </c>
      <c r="AJ822" s="32" t="str">
        <f>IF(HLOOKUP($BT822,Prisudvikling!$CC$7:$KP$63,AJ$3)&gt;0,HLOOKUP($BT822,Prisudvikling!$CC$7:$KP$63,AJ$3),"")</f>
        <v xml:space="preserve"> </v>
      </c>
      <c r="AK822" s="32" t="str">
        <f>IF(HLOOKUP($BT822,Prisudvikling!$CC$7:$KP$63,AK$3)&gt;0,HLOOKUP($BT822,Prisudvikling!$CC$7:$KP$63,AK$3),"")</f>
        <v xml:space="preserve"> </v>
      </c>
      <c r="AL822" s="32" t="str">
        <f>IF(HLOOKUP($BT822,Prisudvikling!$CC$7:$KP$63,AL$3)&gt;0,HLOOKUP($BT822,Prisudvikling!$CC$7:$KP$63,AL$3),"")</f>
        <v/>
      </c>
      <c r="AM822" s="32" t="str">
        <f>IF(HLOOKUP($BT822,Prisudvikling!$CC$7:$KP$63,AM$3)&gt;0,HLOOKUP($BT822,Prisudvikling!$CC$7:$KP$63,AM$3),"")</f>
        <v/>
      </c>
      <c r="AN822" s="113" t="str">
        <f>IF(HLOOKUP($BT822,Prisudvikling!$CC$7:$KP$63,AN$3)&gt;0,HLOOKUP($BT822,Prisudvikling!$CC$7:$KP$63,AN$3),"")</f>
        <v/>
      </c>
      <c r="AO822" s="113" t="str">
        <f>IF(HLOOKUP($BT822,Prisudvikling!$CC$7:$KP$63,AO$3)&gt;0,HLOOKUP($BT822,Prisudvikling!$CC$7:$KP$63,AO$3),"")</f>
        <v xml:space="preserve"> </v>
      </c>
      <c r="AP822" s="113" t="str">
        <f>IF(HLOOKUP($BT822,Prisudvikling!$CC$7:$KP$63,AP$3)&gt;0,HLOOKUP($BT822,Prisudvikling!$CC$7:$KP$63,AP$3),"")</f>
        <v/>
      </c>
      <c r="AQ822" s="113" t="str">
        <f>IF(HLOOKUP($BT822,Prisudvikling!$CC$7:$KP$63,AQ$3)&gt;0,HLOOKUP($BT822,Prisudvikling!$CC$7:$KP$63,AQ$3),"")</f>
        <v/>
      </c>
      <c r="AR822" s="113" t="str">
        <f>IF(HLOOKUP($BT822,Prisudvikling!$CC$7:$KP$63,AR$3)&gt;0,HLOOKUP($BT822,Prisudvikling!$CC$7:$KP$63,AR$3),"")</f>
        <v xml:space="preserve"> </v>
      </c>
      <c r="AS822" s="113" t="str">
        <f>IF(HLOOKUP($BT822,Prisudvikling!$CC$7:$KP$63,AS$3)&gt;0,HLOOKUP($BT822,Prisudvikling!$CC$7:$KP$63,AS$3),"")</f>
        <v/>
      </c>
      <c r="AT822" s="113" t="str">
        <f>IF(HLOOKUP($BT822,Prisudvikling!$CC$7:$KP$63,AT$3)&gt;0,HLOOKUP($BT822,Prisudvikling!$CC$7:$KP$63,AT$3),"")</f>
        <v/>
      </c>
      <c r="AU822" s="113" t="str">
        <f>IF(HLOOKUP($BT822,Prisudvikling!$CC$7:$KP$63,AU$3)&gt;0,HLOOKUP($BT822,Prisudvikling!$CC$7:$KP$63,AU$3),"")</f>
        <v xml:space="preserve"> </v>
      </c>
      <c r="AV822" s="113" t="str">
        <f>IF(HLOOKUP($BT822,Prisudvikling!$CC$7:$KP$63,AV$3)&gt;0,HLOOKUP($BT822,Prisudvikling!$CC$7:$KP$63,AV$3),"")</f>
        <v/>
      </c>
      <c r="AW822" s="113" t="str">
        <f>IF(HLOOKUP($BT822,Prisudvikling!$CC$7:$KP$63,AW$3)&gt;0,HLOOKUP($BT822,Prisudvikling!$CC$7:$KP$63,AW$3),"")</f>
        <v/>
      </c>
      <c r="AX822" s="113" t="str">
        <f>IF(HLOOKUP($BT822,Prisudvikling!$CC$7:$KP$63,AX$3)&gt;0,HLOOKUP($BT822,Prisudvikling!$CC$7:$KP$63,AX$3),"")</f>
        <v xml:space="preserve"> </v>
      </c>
      <c r="BT822">
        <f t="shared" si="37"/>
        <v>499</v>
      </c>
    </row>
    <row r="823" spans="1:72" x14ac:dyDescent="0.2">
      <c r="A823" s="82">
        <f>IF(HLOOKUP($BT823,Prisudvikling!$CC$7:$KP$63,D$3)&gt;0,YEAR(C823),0)</f>
        <v>0</v>
      </c>
      <c r="B823" s="82">
        <f>IF(HLOOKUP($BT823,Prisudvikling!$CC$7:$KP$63,D$3)&gt;0,MONTH(C823),0)</f>
        <v>0</v>
      </c>
      <c r="C823" s="65" t="str">
        <f>IF(HLOOKUP($BT823,Prisudvikling!$CC$7:$KP$63,D$3)&gt;0,HLOOKUP($BT823,Prisudvikling!$CC$7:$KP$63,C$3),"")</f>
        <v/>
      </c>
      <c r="D823" s="105" t="str">
        <f>IF(HLOOKUP($BT823,Prisudvikling!$CC$7:$KP$63,D$3)&gt;0,HLOOKUP($BT823,Prisudvikling!$CC$7:$KP$63,D$3),"")</f>
        <v/>
      </c>
      <c r="E823" s="105" t="str">
        <f>IF(HLOOKUP($BT823,Prisudvikling!$CC$7:$KP$63,E$3)&gt;0,HLOOKUP($BT823,Prisudvikling!$CC$7:$KP$63,E$3),"")</f>
        <v/>
      </c>
      <c r="F823" s="105" t="str">
        <f>IF(HLOOKUP($BT823,Prisudvikling!$CC$7:$KP$63,F$3)&gt;0,HLOOKUP($BT823,Prisudvikling!$CC$7:$KP$63,F$3),"")</f>
        <v/>
      </c>
      <c r="G823" s="105" t="str">
        <f>IF(HLOOKUP($BT823,Prisudvikling!$CC$7:$KP$63,G$3)&gt;0,HLOOKUP($BT823,Prisudvikling!$CC$7:$KP$63,G$3),"")</f>
        <v/>
      </c>
      <c r="H823" s="105" t="str">
        <f>IF(HLOOKUP($BT823,Prisudvikling!$CC$7:$KP$63,H$3)&gt;0,HLOOKUP($BT823,Prisudvikling!$CC$7:$KP$63,H$3),"")</f>
        <v/>
      </c>
      <c r="I823" s="105" t="str">
        <f>IF(HLOOKUP($BT823,Prisudvikling!$CC$7:$KP$63,I$3)&gt;0,HLOOKUP($BT823,Prisudvikling!$CC$7:$KP$63,I$3),"")</f>
        <v/>
      </c>
      <c r="J823" s="105" t="str">
        <f>IF(HLOOKUP($BT823,Prisudvikling!$CC$7:$KP$63,J$3)&gt;0,HLOOKUP($BT823,Prisudvikling!$CC$7:$KP$63,J$3),"")</f>
        <v/>
      </c>
      <c r="K823" s="105" t="str">
        <f>IF(HLOOKUP($BT823,Prisudvikling!$CC$7:$KP$63,K$3)&gt;0,HLOOKUP($BT823,Prisudvikling!$CC$7:$KP$63,K$3),"")</f>
        <v/>
      </c>
      <c r="L823" s="105" t="str">
        <f>IF(HLOOKUP($BT823,Prisudvikling!$CC$7:$KP$63,L$3)&gt;0,HLOOKUP($BT823,Prisudvikling!$CC$7:$KP$63,L$3),"")</f>
        <v/>
      </c>
      <c r="M823" s="105" t="str">
        <f>IF(HLOOKUP($BT823,Prisudvikling!$CC$7:$KP$63,M$3)&gt;0,HLOOKUP($BT823,Prisudvikling!$CC$7:$KP$63,M$3),"")</f>
        <v/>
      </c>
      <c r="N823" s="105" t="str">
        <f>IF(HLOOKUP($BT823,Prisudvikling!$CC$7:$KP$63,N$3)&gt;0,HLOOKUP($BT823,Prisudvikling!$CC$7:$KP$63,N$3),"")</f>
        <v/>
      </c>
      <c r="O823" s="105" t="str">
        <f>IF(HLOOKUP($BT823,Prisudvikling!$CC$7:$KP$63,O$3)&gt;0,HLOOKUP($BT823,Prisudvikling!$CC$7:$KP$63,O$3),"")</f>
        <v/>
      </c>
      <c r="P823" s="105" t="str">
        <f>IF(HLOOKUP($BT823,Prisudvikling!$CC$7:$KP$63,P$3)&gt;0,HLOOKUP($BT823,Prisudvikling!$CC$7:$KP$63,P$3),"")</f>
        <v/>
      </c>
      <c r="Q823" s="105" t="str">
        <f>IF(HLOOKUP($BT823,Prisudvikling!$CC$7:$KP$63,Q$3)&gt;0,HLOOKUP($BT823,Prisudvikling!$CC$7:$KP$63,Q$3),"")</f>
        <v/>
      </c>
      <c r="R823" s="105" t="str">
        <f>IF(HLOOKUP($BT823,Prisudvikling!$CC$7:$KP$63,R$3)&gt;0,HLOOKUP($BT823,Prisudvikling!$CC$7:$KP$63,R$3),"")</f>
        <v/>
      </c>
      <c r="S823" s="105" t="str">
        <f>IF(HLOOKUP($BT823,Prisudvikling!$CC$7:$KP$63,S$3)&gt;0,HLOOKUP($BT823,Prisudvikling!$CC$7:$KP$63,S$3),"")</f>
        <v/>
      </c>
      <c r="T823" s="105" t="str">
        <f>IF(HLOOKUP($BT823,Prisudvikling!$CC$7:$KP$63,T$3)&gt;0,HLOOKUP($BT823,Prisudvikling!$CC$7:$KP$63,T$3),"")</f>
        <v/>
      </c>
      <c r="U823" s="105" t="str">
        <f>IF(HLOOKUP($BT823,Prisudvikling!$CC$7:$KP$63,U$3)&gt;0,HLOOKUP($BT823,Prisudvikling!$CC$7:$KP$63,U$3),"")</f>
        <v/>
      </c>
      <c r="V823" s="105" t="str">
        <f>IF(HLOOKUP($BT823,Prisudvikling!$CC$7:$KP$63,V$3)&gt;0,HLOOKUP($BT823,Prisudvikling!$CC$7:$KP$63,V$3),"")</f>
        <v/>
      </c>
      <c r="W823" s="105" t="str">
        <f>IF(HLOOKUP($BT823,Prisudvikling!$CC$7:$KP$63,W$3)&gt;0,HLOOKUP($BT823,Prisudvikling!$CC$7:$KP$63,W$3),"")</f>
        <v/>
      </c>
      <c r="X823" s="32" t="str">
        <f>IF(HLOOKUP($BT823,Prisudvikling!$CC$7:$KP$63,X$3)&gt;0,HLOOKUP($BT823,Prisudvikling!$CC$7:$KP$63,X$3),"")</f>
        <v/>
      </c>
      <c r="Y823" s="32" t="str">
        <f>IF(HLOOKUP($BT823,Prisudvikling!$CC$7:$KP$63,Y$3)&gt;0,HLOOKUP($BT823,Prisudvikling!$CC$7:$KP$63,Y$3),"")</f>
        <v/>
      </c>
      <c r="Z823" s="32" t="str">
        <f>IF(HLOOKUP($BT823,Prisudvikling!$CC$7:$KP$63,Z$3)&gt;0,HLOOKUP($BT823,Prisudvikling!$CC$7:$KP$63,Z$3),"")</f>
        <v/>
      </c>
      <c r="AA823" s="32" t="str">
        <f>IF(HLOOKUP($BT823,Prisudvikling!$CC$7:$KP$63,AA$3)&gt;0,HLOOKUP($BT823,Prisudvikling!$CC$7:$KP$63,AA$3),"")</f>
        <v/>
      </c>
      <c r="AB823" s="32" t="str">
        <f>IF(HLOOKUP($BT823,Prisudvikling!$CC$7:$KP$63,AB$3)&gt;0,HLOOKUP($BT823,Prisudvikling!$CC$7:$KP$63,AB$3),"")</f>
        <v/>
      </c>
      <c r="AC823" s="32" t="str">
        <f>IF(HLOOKUP($BT823,Prisudvikling!$CC$7:$KP$63,AC$3)&gt;0,HLOOKUP($BT823,Prisudvikling!$CC$7:$KP$63,AC$3),"")</f>
        <v/>
      </c>
      <c r="AD823" s="32" t="str">
        <f>IF(HLOOKUP($BT823,Prisudvikling!$CC$7:$KP$63,AD$3)&gt;0,HLOOKUP($BT823,Prisudvikling!$CC$7:$KP$63,AD$3),"")</f>
        <v/>
      </c>
      <c r="AE823" s="32" t="str">
        <f>IF(HLOOKUP($BT823,Prisudvikling!$CC$7:$KP$63,AE$3)&gt;0,HLOOKUP($BT823,Prisudvikling!$CC$7:$KP$63,AE$3),"")</f>
        <v/>
      </c>
      <c r="AF823" s="32" t="str">
        <f>IF(HLOOKUP($BT823,Prisudvikling!$CC$7:$KP$63,AF$3)&gt;0,HLOOKUP($BT823,Prisudvikling!$CC$7:$KP$63,AF$3),"")</f>
        <v xml:space="preserve"> </v>
      </c>
      <c r="AG823" s="32" t="str">
        <f>IF(HLOOKUP($BT823,Prisudvikling!$CC$7:$KP$63,AG$3)&gt;0,HLOOKUP($BT823,Prisudvikling!$CC$7:$KP$63,AG$3),"")</f>
        <v xml:space="preserve"> </v>
      </c>
      <c r="AH823" s="32" t="str">
        <f>IF(HLOOKUP($BT823,Prisudvikling!$CC$7:$KP$63,AH$3)&gt;0,HLOOKUP($BT823,Prisudvikling!$CC$7:$KP$63,AH$3),"")</f>
        <v xml:space="preserve"> </v>
      </c>
      <c r="AI823" s="32" t="str">
        <f>IF(HLOOKUP($BT823,Prisudvikling!$CC$7:$KP$63,AI$3)&gt;0,HLOOKUP($BT823,Prisudvikling!$CC$7:$KP$63,AI$3),"")</f>
        <v xml:space="preserve"> </v>
      </c>
      <c r="AJ823" s="32" t="str">
        <f>IF(HLOOKUP($BT823,Prisudvikling!$CC$7:$KP$63,AJ$3)&gt;0,HLOOKUP($BT823,Prisudvikling!$CC$7:$KP$63,AJ$3),"")</f>
        <v xml:space="preserve"> </v>
      </c>
      <c r="AK823" s="32" t="str">
        <f>IF(HLOOKUP($BT823,Prisudvikling!$CC$7:$KP$63,AK$3)&gt;0,HLOOKUP($BT823,Prisudvikling!$CC$7:$KP$63,AK$3),"")</f>
        <v xml:space="preserve"> </v>
      </c>
      <c r="AL823" s="32" t="str">
        <f>IF(HLOOKUP($BT823,Prisudvikling!$CC$7:$KP$63,AL$3)&gt;0,HLOOKUP($BT823,Prisudvikling!$CC$7:$KP$63,AL$3),"")</f>
        <v/>
      </c>
      <c r="AM823" s="32" t="str">
        <f>IF(HLOOKUP($BT823,Prisudvikling!$CC$7:$KP$63,AM$3)&gt;0,HLOOKUP($BT823,Prisudvikling!$CC$7:$KP$63,AM$3),"")</f>
        <v/>
      </c>
      <c r="AN823" s="113" t="str">
        <f>IF(HLOOKUP($BT823,Prisudvikling!$CC$7:$KP$63,AN$3)&gt;0,HLOOKUP($BT823,Prisudvikling!$CC$7:$KP$63,AN$3),"")</f>
        <v/>
      </c>
      <c r="AO823" s="113" t="str">
        <f>IF(HLOOKUP($BT823,Prisudvikling!$CC$7:$KP$63,AO$3)&gt;0,HLOOKUP($BT823,Prisudvikling!$CC$7:$KP$63,AO$3),"")</f>
        <v xml:space="preserve"> </v>
      </c>
      <c r="AP823" s="113" t="str">
        <f>IF(HLOOKUP($BT823,Prisudvikling!$CC$7:$KP$63,AP$3)&gt;0,HLOOKUP($BT823,Prisudvikling!$CC$7:$KP$63,AP$3),"")</f>
        <v/>
      </c>
      <c r="AQ823" s="113" t="str">
        <f>IF(HLOOKUP($BT823,Prisudvikling!$CC$7:$KP$63,AQ$3)&gt;0,HLOOKUP($BT823,Prisudvikling!$CC$7:$KP$63,AQ$3),"")</f>
        <v/>
      </c>
      <c r="AR823" s="113" t="str">
        <f>IF(HLOOKUP($BT823,Prisudvikling!$CC$7:$KP$63,AR$3)&gt;0,HLOOKUP($BT823,Prisudvikling!$CC$7:$KP$63,AR$3),"")</f>
        <v xml:space="preserve"> </v>
      </c>
      <c r="AS823" s="113" t="str">
        <f>IF(HLOOKUP($BT823,Prisudvikling!$CC$7:$KP$63,AS$3)&gt;0,HLOOKUP($BT823,Prisudvikling!$CC$7:$KP$63,AS$3),"")</f>
        <v/>
      </c>
      <c r="AT823" s="113" t="str">
        <f>IF(HLOOKUP($BT823,Prisudvikling!$CC$7:$KP$63,AT$3)&gt;0,HLOOKUP($BT823,Prisudvikling!$CC$7:$KP$63,AT$3),"")</f>
        <v/>
      </c>
      <c r="AU823" s="113" t="str">
        <f>IF(HLOOKUP($BT823,Prisudvikling!$CC$7:$KP$63,AU$3)&gt;0,HLOOKUP($BT823,Prisudvikling!$CC$7:$KP$63,AU$3),"")</f>
        <v xml:space="preserve"> </v>
      </c>
      <c r="AV823" s="113" t="str">
        <f>IF(HLOOKUP($BT823,Prisudvikling!$CC$7:$KP$63,AV$3)&gt;0,HLOOKUP($BT823,Prisudvikling!$CC$7:$KP$63,AV$3),"")</f>
        <v/>
      </c>
      <c r="AW823" s="113" t="str">
        <f>IF(HLOOKUP($BT823,Prisudvikling!$CC$7:$KP$63,AW$3)&gt;0,HLOOKUP($BT823,Prisudvikling!$CC$7:$KP$63,AW$3),"")</f>
        <v/>
      </c>
      <c r="AX823" s="113" t="str">
        <f>IF(HLOOKUP($BT823,Prisudvikling!$CC$7:$KP$63,AX$3)&gt;0,HLOOKUP($BT823,Prisudvikling!$CC$7:$KP$63,AX$3),"")</f>
        <v xml:space="preserve"> </v>
      </c>
      <c r="BT823">
        <f t="shared" si="37"/>
        <v>500</v>
      </c>
    </row>
    <row r="824" spans="1:72" x14ac:dyDescent="0.2">
      <c r="A824" s="82">
        <f>IF(HLOOKUP($BT824,Prisudvikling!$CC$7:$KP$63,D$3)&gt;0,YEAR(C824),0)</f>
        <v>0</v>
      </c>
      <c r="B824" s="82">
        <f>IF(HLOOKUP($BT824,Prisudvikling!$CC$7:$KP$63,D$3)&gt;0,MONTH(C824),0)</f>
        <v>0</v>
      </c>
      <c r="C824" s="65" t="str">
        <f>IF(HLOOKUP($BT824,Prisudvikling!$CC$7:$KP$63,D$3)&gt;0,HLOOKUP($BT824,Prisudvikling!$CC$7:$KP$63,C$3),"")</f>
        <v/>
      </c>
      <c r="D824" s="105" t="str">
        <f>IF(HLOOKUP($BT824,Prisudvikling!$CC$7:$KP$63,D$3)&gt;0,HLOOKUP($BT824,Prisudvikling!$CC$7:$KP$63,D$3),"")</f>
        <v/>
      </c>
      <c r="E824" s="105" t="str">
        <f>IF(HLOOKUP($BT824,Prisudvikling!$CC$7:$KP$63,E$3)&gt;0,HLOOKUP($BT824,Prisudvikling!$CC$7:$KP$63,E$3),"")</f>
        <v/>
      </c>
      <c r="F824" s="105" t="str">
        <f>IF(HLOOKUP($BT824,Prisudvikling!$CC$7:$KP$63,F$3)&gt;0,HLOOKUP($BT824,Prisudvikling!$CC$7:$KP$63,F$3),"")</f>
        <v/>
      </c>
      <c r="G824" s="105" t="str">
        <f>IF(HLOOKUP($BT824,Prisudvikling!$CC$7:$KP$63,G$3)&gt;0,HLOOKUP($BT824,Prisudvikling!$CC$7:$KP$63,G$3),"")</f>
        <v/>
      </c>
      <c r="H824" s="105" t="str">
        <f>IF(HLOOKUP($BT824,Prisudvikling!$CC$7:$KP$63,H$3)&gt;0,HLOOKUP($BT824,Prisudvikling!$CC$7:$KP$63,H$3),"")</f>
        <v/>
      </c>
      <c r="I824" s="105" t="str">
        <f>IF(HLOOKUP($BT824,Prisudvikling!$CC$7:$KP$63,I$3)&gt;0,HLOOKUP($BT824,Prisudvikling!$CC$7:$KP$63,I$3),"")</f>
        <v/>
      </c>
      <c r="J824" s="105" t="str">
        <f>IF(HLOOKUP($BT824,Prisudvikling!$CC$7:$KP$63,J$3)&gt;0,HLOOKUP($BT824,Prisudvikling!$CC$7:$KP$63,J$3),"")</f>
        <v/>
      </c>
      <c r="K824" s="105" t="str">
        <f>IF(HLOOKUP($BT824,Prisudvikling!$CC$7:$KP$63,K$3)&gt;0,HLOOKUP($BT824,Prisudvikling!$CC$7:$KP$63,K$3),"")</f>
        <v/>
      </c>
      <c r="L824" s="105" t="str">
        <f>IF(HLOOKUP($BT824,Prisudvikling!$CC$7:$KP$63,L$3)&gt;0,HLOOKUP($BT824,Prisudvikling!$CC$7:$KP$63,L$3),"")</f>
        <v/>
      </c>
      <c r="M824" s="105" t="str">
        <f>IF(HLOOKUP($BT824,Prisudvikling!$CC$7:$KP$63,M$3)&gt;0,HLOOKUP($BT824,Prisudvikling!$CC$7:$KP$63,M$3),"")</f>
        <v/>
      </c>
      <c r="N824" s="105" t="str">
        <f>IF(HLOOKUP($BT824,Prisudvikling!$CC$7:$KP$63,N$3)&gt;0,HLOOKUP($BT824,Prisudvikling!$CC$7:$KP$63,N$3),"")</f>
        <v/>
      </c>
      <c r="O824" s="105" t="str">
        <f>IF(HLOOKUP($BT824,Prisudvikling!$CC$7:$KP$63,O$3)&gt;0,HLOOKUP($BT824,Prisudvikling!$CC$7:$KP$63,O$3),"")</f>
        <v/>
      </c>
      <c r="P824" s="105" t="str">
        <f>IF(HLOOKUP($BT824,Prisudvikling!$CC$7:$KP$63,P$3)&gt;0,HLOOKUP($BT824,Prisudvikling!$CC$7:$KP$63,P$3),"")</f>
        <v/>
      </c>
      <c r="Q824" s="105" t="str">
        <f>IF(HLOOKUP($BT824,Prisudvikling!$CC$7:$KP$63,Q$3)&gt;0,HLOOKUP($BT824,Prisudvikling!$CC$7:$KP$63,Q$3),"")</f>
        <v/>
      </c>
      <c r="R824" s="105" t="str">
        <f>IF(HLOOKUP($BT824,Prisudvikling!$CC$7:$KP$63,R$3)&gt;0,HLOOKUP($BT824,Prisudvikling!$CC$7:$KP$63,R$3),"")</f>
        <v/>
      </c>
      <c r="S824" s="105" t="str">
        <f>IF(HLOOKUP($BT824,Prisudvikling!$CC$7:$KP$63,S$3)&gt;0,HLOOKUP($BT824,Prisudvikling!$CC$7:$KP$63,S$3),"")</f>
        <v/>
      </c>
      <c r="T824" s="105" t="str">
        <f>IF(HLOOKUP($BT824,Prisudvikling!$CC$7:$KP$63,T$3)&gt;0,HLOOKUP($BT824,Prisudvikling!$CC$7:$KP$63,T$3),"")</f>
        <v/>
      </c>
      <c r="U824" s="105" t="str">
        <f>IF(HLOOKUP($BT824,Prisudvikling!$CC$7:$KP$63,U$3)&gt;0,HLOOKUP($BT824,Prisudvikling!$CC$7:$KP$63,U$3),"")</f>
        <v/>
      </c>
      <c r="V824" s="105" t="str">
        <f>IF(HLOOKUP($BT824,Prisudvikling!$CC$7:$KP$63,V$3)&gt;0,HLOOKUP($BT824,Prisudvikling!$CC$7:$KP$63,V$3),"")</f>
        <v/>
      </c>
      <c r="W824" s="105" t="str">
        <f>IF(HLOOKUP($BT824,Prisudvikling!$CC$7:$KP$63,W$3)&gt;0,HLOOKUP($BT824,Prisudvikling!$CC$7:$KP$63,W$3),"")</f>
        <v/>
      </c>
      <c r="X824" s="32" t="str">
        <f>IF(HLOOKUP($BT824,Prisudvikling!$CC$7:$KP$63,X$3)&gt;0,HLOOKUP($BT824,Prisudvikling!$CC$7:$KP$63,X$3),"")</f>
        <v/>
      </c>
      <c r="Y824" s="32" t="str">
        <f>IF(HLOOKUP($BT824,Prisudvikling!$CC$7:$KP$63,Y$3)&gt;0,HLOOKUP($BT824,Prisudvikling!$CC$7:$KP$63,Y$3),"")</f>
        <v/>
      </c>
      <c r="Z824" s="32" t="str">
        <f>IF(HLOOKUP($BT824,Prisudvikling!$CC$7:$KP$63,Z$3)&gt;0,HLOOKUP($BT824,Prisudvikling!$CC$7:$KP$63,Z$3),"")</f>
        <v/>
      </c>
      <c r="AA824" s="32" t="str">
        <f>IF(HLOOKUP($BT824,Prisudvikling!$CC$7:$KP$63,AA$3)&gt;0,HLOOKUP($BT824,Prisudvikling!$CC$7:$KP$63,AA$3),"")</f>
        <v/>
      </c>
      <c r="AB824" s="32" t="str">
        <f>IF(HLOOKUP($BT824,Prisudvikling!$CC$7:$KP$63,AB$3)&gt;0,HLOOKUP($BT824,Prisudvikling!$CC$7:$KP$63,AB$3),"")</f>
        <v/>
      </c>
      <c r="AC824" s="32" t="str">
        <f>IF(HLOOKUP($BT824,Prisudvikling!$CC$7:$KP$63,AC$3)&gt;0,HLOOKUP($BT824,Prisudvikling!$CC$7:$KP$63,AC$3),"")</f>
        <v/>
      </c>
      <c r="AD824" s="32" t="str">
        <f>IF(HLOOKUP($BT824,Prisudvikling!$CC$7:$KP$63,AD$3)&gt;0,HLOOKUP($BT824,Prisudvikling!$CC$7:$KP$63,AD$3),"")</f>
        <v/>
      </c>
      <c r="AE824" s="32" t="str">
        <f>IF(HLOOKUP($BT824,Prisudvikling!$CC$7:$KP$63,AE$3)&gt;0,HLOOKUP($BT824,Prisudvikling!$CC$7:$KP$63,AE$3),"")</f>
        <v/>
      </c>
      <c r="AF824" s="32" t="str">
        <f>IF(HLOOKUP($BT824,Prisudvikling!$CC$7:$KP$63,AF$3)&gt;0,HLOOKUP($BT824,Prisudvikling!$CC$7:$KP$63,AF$3),"")</f>
        <v xml:space="preserve"> </v>
      </c>
      <c r="AG824" s="32" t="str">
        <f>IF(HLOOKUP($BT824,Prisudvikling!$CC$7:$KP$63,AG$3)&gt;0,HLOOKUP($BT824,Prisudvikling!$CC$7:$KP$63,AG$3),"")</f>
        <v xml:space="preserve"> </v>
      </c>
      <c r="AH824" s="32" t="str">
        <f>IF(HLOOKUP($BT824,Prisudvikling!$CC$7:$KP$63,AH$3)&gt;0,HLOOKUP($BT824,Prisudvikling!$CC$7:$KP$63,AH$3),"")</f>
        <v xml:space="preserve"> </v>
      </c>
      <c r="AI824" s="32" t="str">
        <f>IF(HLOOKUP($BT824,Prisudvikling!$CC$7:$KP$63,AI$3)&gt;0,HLOOKUP($BT824,Prisudvikling!$CC$7:$KP$63,AI$3),"")</f>
        <v xml:space="preserve"> </v>
      </c>
      <c r="AJ824" s="32" t="str">
        <f>IF(HLOOKUP($BT824,Prisudvikling!$CC$7:$KP$63,AJ$3)&gt;0,HLOOKUP($BT824,Prisudvikling!$CC$7:$KP$63,AJ$3),"")</f>
        <v xml:space="preserve"> </v>
      </c>
      <c r="AK824" s="32" t="str">
        <f>IF(HLOOKUP($BT824,Prisudvikling!$CC$7:$KP$63,AK$3)&gt;0,HLOOKUP($BT824,Prisudvikling!$CC$7:$KP$63,AK$3),"")</f>
        <v xml:space="preserve"> </v>
      </c>
      <c r="AL824" s="32" t="str">
        <f>IF(HLOOKUP($BT824,Prisudvikling!$CC$7:$KP$63,AL$3)&gt;0,HLOOKUP($BT824,Prisudvikling!$CC$7:$KP$63,AL$3),"")</f>
        <v/>
      </c>
      <c r="AM824" s="32" t="str">
        <f>IF(HLOOKUP($BT824,Prisudvikling!$CC$7:$KP$63,AM$3)&gt;0,HLOOKUP($BT824,Prisudvikling!$CC$7:$KP$63,AM$3),"")</f>
        <v/>
      </c>
      <c r="AN824" s="113" t="str">
        <f>IF(HLOOKUP($BT824,Prisudvikling!$CC$7:$KP$63,AN$3)&gt;0,HLOOKUP($BT824,Prisudvikling!$CC$7:$KP$63,AN$3),"")</f>
        <v/>
      </c>
      <c r="AO824" s="113" t="str">
        <f>IF(HLOOKUP($BT824,Prisudvikling!$CC$7:$KP$63,AO$3)&gt;0,HLOOKUP($BT824,Prisudvikling!$CC$7:$KP$63,AO$3),"")</f>
        <v xml:space="preserve"> </v>
      </c>
      <c r="AP824" s="113" t="str">
        <f>IF(HLOOKUP($BT824,Prisudvikling!$CC$7:$KP$63,AP$3)&gt;0,HLOOKUP($BT824,Prisudvikling!$CC$7:$KP$63,AP$3),"")</f>
        <v/>
      </c>
      <c r="AQ824" s="113" t="str">
        <f>IF(HLOOKUP($BT824,Prisudvikling!$CC$7:$KP$63,AQ$3)&gt;0,HLOOKUP($BT824,Prisudvikling!$CC$7:$KP$63,AQ$3),"")</f>
        <v/>
      </c>
      <c r="AR824" s="113" t="str">
        <f>IF(HLOOKUP($BT824,Prisudvikling!$CC$7:$KP$63,AR$3)&gt;0,HLOOKUP($BT824,Prisudvikling!$CC$7:$KP$63,AR$3),"")</f>
        <v xml:space="preserve"> </v>
      </c>
      <c r="AS824" s="113" t="str">
        <f>IF(HLOOKUP($BT824,Prisudvikling!$CC$7:$KP$63,AS$3)&gt;0,HLOOKUP($BT824,Prisudvikling!$CC$7:$KP$63,AS$3),"")</f>
        <v/>
      </c>
      <c r="AT824" s="113" t="str">
        <f>IF(HLOOKUP($BT824,Prisudvikling!$CC$7:$KP$63,AT$3)&gt;0,HLOOKUP($BT824,Prisudvikling!$CC$7:$KP$63,AT$3),"")</f>
        <v/>
      </c>
      <c r="AU824" s="113" t="str">
        <f>IF(HLOOKUP($BT824,Prisudvikling!$CC$7:$KP$63,AU$3)&gt;0,HLOOKUP($BT824,Prisudvikling!$CC$7:$KP$63,AU$3),"")</f>
        <v xml:space="preserve"> </v>
      </c>
      <c r="AV824" s="113" t="str">
        <f>IF(HLOOKUP($BT824,Prisudvikling!$CC$7:$KP$63,AV$3)&gt;0,HLOOKUP($BT824,Prisudvikling!$CC$7:$KP$63,AV$3),"")</f>
        <v/>
      </c>
      <c r="AW824" s="113" t="str">
        <f>IF(HLOOKUP($BT824,Prisudvikling!$CC$7:$KP$63,AW$3)&gt;0,HLOOKUP($BT824,Prisudvikling!$CC$7:$KP$63,AW$3),"")</f>
        <v/>
      </c>
      <c r="AX824" s="113" t="str">
        <f>IF(HLOOKUP($BT824,Prisudvikling!$CC$7:$KP$63,AX$3)&gt;0,HLOOKUP($BT824,Prisudvikling!$CC$7:$KP$63,AX$3),"")</f>
        <v xml:space="preserve"> </v>
      </c>
      <c r="BT824">
        <f t="shared" si="37"/>
        <v>501</v>
      </c>
    </row>
    <row r="825" spans="1:72" x14ac:dyDescent="0.2">
      <c r="A825" s="82">
        <f>IF(HLOOKUP($BT825,Prisudvikling!$CC$7:$KP$63,D$3)&gt;0,YEAR(C825),0)</f>
        <v>0</v>
      </c>
      <c r="B825" s="82">
        <f>IF(HLOOKUP($BT825,Prisudvikling!$CC$7:$KP$63,D$3)&gt;0,MONTH(C825),0)</f>
        <v>0</v>
      </c>
      <c r="C825" s="65" t="str">
        <f>IF(HLOOKUP($BT825,Prisudvikling!$CC$7:$KP$63,D$3)&gt;0,HLOOKUP($BT825,Prisudvikling!$CC$7:$KP$63,C$3),"")</f>
        <v/>
      </c>
      <c r="D825" s="105" t="str">
        <f>IF(HLOOKUP($BT825,Prisudvikling!$CC$7:$KP$63,D$3)&gt;0,HLOOKUP($BT825,Prisudvikling!$CC$7:$KP$63,D$3),"")</f>
        <v/>
      </c>
      <c r="E825" s="105" t="str">
        <f>IF(HLOOKUP($BT825,Prisudvikling!$CC$7:$KP$63,E$3)&gt;0,HLOOKUP($BT825,Prisudvikling!$CC$7:$KP$63,E$3),"")</f>
        <v/>
      </c>
      <c r="F825" s="105" t="str">
        <f>IF(HLOOKUP($BT825,Prisudvikling!$CC$7:$KP$63,F$3)&gt;0,HLOOKUP($BT825,Prisudvikling!$CC$7:$KP$63,F$3),"")</f>
        <v/>
      </c>
      <c r="G825" s="105" t="str">
        <f>IF(HLOOKUP($BT825,Prisudvikling!$CC$7:$KP$63,G$3)&gt;0,HLOOKUP($BT825,Prisudvikling!$CC$7:$KP$63,G$3),"")</f>
        <v/>
      </c>
      <c r="H825" s="105" t="str">
        <f>IF(HLOOKUP($BT825,Prisudvikling!$CC$7:$KP$63,H$3)&gt;0,HLOOKUP($BT825,Prisudvikling!$CC$7:$KP$63,H$3),"")</f>
        <v/>
      </c>
      <c r="I825" s="105" t="str">
        <f>IF(HLOOKUP($BT825,Prisudvikling!$CC$7:$KP$63,I$3)&gt;0,HLOOKUP($BT825,Prisudvikling!$CC$7:$KP$63,I$3),"")</f>
        <v/>
      </c>
      <c r="J825" s="105" t="str">
        <f>IF(HLOOKUP($BT825,Prisudvikling!$CC$7:$KP$63,J$3)&gt;0,HLOOKUP($BT825,Prisudvikling!$CC$7:$KP$63,J$3),"")</f>
        <v/>
      </c>
      <c r="K825" s="105" t="str">
        <f>IF(HLOOKUP($BT825,Prisudvikling!$CC$7:$KP$63,K$3)&gt;0,HLOOKUP($BT825,Prisudvikling!$CC$7:$KP$63,K$3),"")</f>
        <v/>
      </c>
      <c r="L825" s="105" t="str">
        <f>IF(HLOOKUP($BT825,Prisudvikling!$CC$7:$KP$63,L$3)&gt;0,HLOOKUP($BT825,Prisudvikling!$CC$7:$KP$63,L$3),"")</f>
        <v/>
      </c>
      <c r="M825" s="105" t="str">
        <f>IF(HLOOKUP($BT825,Prisudvikling!$CC$7:$KP$63,M$3)&gt;0,HLOOKUP($BT825,Prisudvikling!$CC$7:$KP$63,M$3),"")</f>
        <v/>
      </c>
      <c r="N825" s="105" t="str">
        <f>IF(HLOOKUP($BT825,Prisudvikling!$CC$7:$KP$63,N$3)&gt;0,HLOOKUP($BT825,Prisudvikling!$CC$7:$KP$63,N$3),"")</f>
        <v/>
      </c>
      <c r="O825" s="105" t="str">
        <f>IF(HLOOKUP($BT825,Prisudvikling!$CC$7:$KP$63,O$3)&gt;0,HLOOKUP($BT825,Prisudvikling!$CC$7:$KP$63,O$3),"")</f>
        <v/>
      </c>
      <c r="P825" s="105" t="str">
        <f>IF(HLOOKUP($BT825,Prisudvikling!$CC$7:$KP$63,P$3)&gt;0,HLOOKUP($BT825,Prisudvikling!$CC$7:$KP$63,P$3),"")</f>
        <v/>
      </c>
      <c r="Q825" s="105" t="str">
        <f>IF(HLOOKUP($BT825,Prisudvikling!$CC$7:$KP$63,Q$3)&gt;0,HLOOKUP($BT825,Prisudvikling!$CC$7:$KP$63,Q$3),"")</f>
        <v/>
      </c>
      <c r="R825" s="105" t="str">
        <f>IF(HLOOKUP($BT825,Prisudvikling!$CC$7:$KP$63,R$3)&gt;0,HLOOKUP($BT825,Prisudvikling!$CC$7:$KP$63,R$3),"")</f>
        <v/>
      </c>
      <c r="S825" s="105" t="str">
        <f>IF(HLOOKUP($BT825,Prisudvikling!$CC$7:$KP$63,S$3)&gt;0,HLOOKUP($BT825,Prisudvikling!$CC$7:$KP$63,S$3),"")</f>
        <v/>
      </c>
      <c r="T825" s="105" t="str">
        <f>IF(HLOOKUP($BT825,Prisudvikling!$CC$7:$KP$63,T$3)&gt;0,HLOOKUP($BT825,Prisudvikling!$CC$7:$KP$63,T$3),"")</f>
        <v/>
      </c>
      <c r="U825" s="105" t="str">
        <f>IF(HLOOKUP($BT825,Prisudvikling!$CC$7:$KP$63,U$3)&gt;0,HLOOKUP($BT825,Prisudvikling!$CC$7:$KP$63,U$3),"")</f>
        <v/>
      </c>
      <c r="V825" s="105" t="str">
        <f>IF(HLOOKUP($BT825,Prisudvikling!$CC$7:$KP$63,V$3)&gt;0,HLOOKUP($BT825,Prisudvikling!$CC$7:$KP$63,V$3),"")</f>
        <v/>
      </c>
      <c r="W825" s="105" t="str">
        <f>IF(HLOOKUP($BT825,Prisudvikling!$CC$7:$KP$63,W$3)&gt;0,HLOOKUP($BT825,Prisudvikling!$CC$7:$KP$63,W$3),"")</f>
        <v/>
      </c>
      <c r="X825" s="32" t="str">
        <f>IF(HLOOKUP($BT825,Prisudvikling!$CC$7:$KP$63,X$3)&gt;0,HLOOKUP($BT825,Prisudvikling!$CC$7:$KP$63,X$3),"")</f>
        <v/>
      </c>
      <c r="Y825" s="32" t="str">
        <f>IF(HLOOKUP($BT825,Prisudvikling!$CC$7:$KP$63,Y$3)&gt;0,HLOOKUP($BT825,Prisudvikling!$CC$7:$KP$63,Y$3),"")</f>
        <v/>
      </c>
      <c r="Z825" s="32" t="str">
        <f>IF(HLOOKUP($BT825,Prisudvikling!$CC$7:$KP$63,Z$3)&gt;0,HLOOKUP($BT825,Prisudvikling!$CC$7:$KP$63,Z$3),"")</f>
        <v/>
      </c>
      <c r="AA825" s="32" t="str">
        <f>IF(HLOOKUP($BT825,Prisudvikling!$CC$7:$KP$63,AA$3)&gt;0,HLOOKUP($BT825,Prisudvikling!$CC$7:$KP$63,AA$3),"")</f>
        <v/>
      </c>
      <c r="AB825" s="32" t="str">
        <f>IF(HLOOKUP($BT825,Prisudvikling!$CC$7:$KP$63,AB$3)&gt;0,HLOOKUP($BT825,Prisudvikling!$CC$7:$KP$63,AB$3),"")</f>
        <v/>
      </c>
      <c r="AC825" s="32" t="str">
        <f>IF(HLOOKUP($BT825,Prisudvikling!$CC$7:$KP$63,AC$3)&gt;0,HLOOKUP($BT825,Prisudvikling!$CC$7:$KP$63,AC$3),"")</f>
        <v/>
      </c>
      <c r="AD825" s="32" t="str">
        <f>IF(HLOOKUP($BT825,Prisudvikling!$CC$7:$KP$63,AD$3)&gt;0,HLOOKUP($BT825,Prisudvikling!$CC$7:$KP$63,AD$3),"")</f>
        <v/>
      </c>
      <c r="AE825" s="32" t="str">
        <f>IF(HLOOKUP($BT825,Prisudvikling!$CC$7:$KP$63,AE$3)&gt;0,HLOOKUP($BT825,Prisudvikling!$CC$7:$KP$63,AE$3),"")</f>
        <v/>
      </c>
      <c r="AF825" s="32" t="str">
        <f>IF(HLOOKUP($BT825,Prisudvikling!$CC$7:$KP$63,AF$3)&gt;0,HLOOKUP($BT825,Prisudvikling!$CC$7:$KP$63,AF$3),"")</f>
        <v xml:space="preserve"> </v>
      </c>
      <c r="AG825" s="32" t="str">
        <f>IF(HLOOKUP($BT825,Prisudvikling!$CC$7:$KP$63,AG$3)&gt;0,HLOOKUP($BT825,Prisudvikling!$CC$7:$KP$63,AG$3),"")</f>
        <v xml:space="preserve"> </v>
      </c>
      <c r="AH825" s="32" t="str">
        <f>IF(HLOOKUP($BT825,Prisudvikling!$CC$7:$KP$63,AH$3)&gt;0,HLOOKUP($BT825,Prisudvikling!$CC$7:$KP$63,AH$3),"")</f>
        <v xml:space="preserve"> </v>
      </c>
      <c r="AI825" s="32" t="str">
        <f>IF(HLOOKUP($BT825,Prisudvikling!$CC$7:$KP$63,AI$3)&gt;0,HLOOKUP($BT825,Prisudvikling!$CC$7:$KP$63,AI$3),"")</f>
        <v xml:space="preserve"> </v>
      </c>
      <c r="AJ825" s="32" t="str">
        <f>IF(HLOOKUP($BT825,Prisudvikling!$CC$7:$KP$63,AJ$3)&gt;0,HLOOKUP($BT825,Prisudvikling!$CC$7:$KP$63,AJ$3),"")</f>
        <v xml:space="preserve"> </v>
      </c>
      <c r="AK825" s="32" t="str">
        <f>IF(HLOOKUP($BT825,Prisudvikling!$CC$7:$KP$63,AK$3)&gt;0,HLOOKUP($BT825,Prisudvikling!$CC$7:$KP$63,AK$3),"")</f>
        <v xml:space="preserve"> </v>
      </c>
      <c r="AL825" s="32" t="str">
        <f>IF(HLOOKUP($BT825,Prisudvikling!$CC$7:$KP$63,AL$3)&gt;0,HLOOKUP($BT825,Prisudvikling!$CC$7:$KP$63,AL$3),"")</f>
        <v/>
      </c>
      <c r="AM825" s="32" t="str">
        <f>IF(HLOOKUP($BT825,Prisudvikling!$CC$7:$KP$63,AM$3)&gt;0,HLOOKUP($BT825,Prisudvikling!$CC$7:$KP$63,AM$3),"")</f>
        <v/>
      </c>
      <c r="AN825" s="113" t="str">
        <f>IF(HLOOKUP($BT825,Prisudvikling!$CC$7:$KP$63,AN$3)&gt;0,HLOOKUP($BT825,Prisudvikling!$CC$7:$KP$63,AN$3),"")</f>
        <v/>
      </c>
      <c r="AO825" s="113" t="str">
        <f>IF(HLOOKUP($BT825,Prisudvikling!$CC$7:$KP$63,AO$3)&gt;0,HLOOKUP($BT825,Prisudvikling!$CC$7:$KP$63,AO$3),"")</f>
        <v xml:space="preserve"> </v>
      </c>
      <c r="AP825" s="113" t="str">
        <f>IF(HLOOKUP($BT825,Prisudvikling!$CC$7:$KP$63,AP$3)&gt;0,HLOOKUP($BT825,Prisudvikling!$CC$7:$KP$63,AP$3),"")</f>
        <v/>
      </c>
      <c r="AQ825" s="113" t="str">
        <f>IF(HLOOKUP($BT825,Prisudvikling!$CC$7:$KP$63,AQ$3)&gt;0,HLOOKUP($BT825,Prisudvikling!$CC$7:$KP$63,AQ$3),"")</f>
        <v/>
      </c>
      <c r="AR825" s="113" t="str">
        <f>IF(HLOOKUP($BT825,Prisudvikling!$CC$7:$KP$63,AR$3)&gt;0,HLOOKUP($BT825,Prisudvikling!$CC$7:$KP$63,AR$3),"")</f>
        <v xml:space="preserve"> </v>
      </c>
      <c r="AS825" s="113" t="str">
        <f>IF(HLOOKUP($BT825,Prisudvikling!$CC$7:$KP$63,AS$3)&gt;0,HLOOKUP($BT825,Prisudvikling!$CC$7:$KP$63,AS$3),"")</f>
        <v/>
      </c>
      <c r="AT825" s="113" t="str">
        <f>IF(HLOOKUP($BT825,Prisudvikling!$CC$7:$KP$63,AT$3)&gt;0,HLOOKUP($BT825,Prisudvikling!$CC$7:$KP$63,AT$3),"")</f>
        <v/>
      </c>
      <c r="AU825" s="113" t="str">
        <f>IF(HLOOKUP($BT825,Prisudvikling!$CC$7:$KP$63,AU$3)&gt;0,HLOOKUP($BT825,Prisudvikling!$CC$7:$KP$63,AU$3),"")</f>
        <v xml:space="preserve"> </v>
      </c>
      <c r="AV825" s="113" t="str">
        <f>IF(HLOOKUP($BT825,Prisudvikling!$CC$7:$KP$63,AV$3)&gt;0,HLOOKUP($BT825,Prisudvikling!$CC$7:$KP$63,AV$3),"")</f>
        <v/>
      </c>
      <c r="AW825" s="113" t="str">
        <f>IF(HLOOKUP($BT825,Prisudvikling!$CC$7:$KP$63,AW$3)&gt;0,HLOOKUP($BT825,Prisudvikling!$CC$7:$KP$63,AW$3),"")</f>
        <v/>
      </c>
      <c r="AX825" s="113" t="str">
        <f>IF(HLOOKUP($BT825,Prisudvikling!$CC$7:$KP$63,AX$3)&gt;0,HLOOKUP($BT825,Prisudvikling!$CC$7:$KP$63,AX$3),"")</f>
        <v xml:space="preserve"> </v>
      </c>
      <c r="BT825">
        <f t="shared" si="37"/>
        <v>502</v>
      </c>
    </row>
    <row r="826" spans="1:72" x14ac:dyDescent="0.2">
      <c r="A826" s="82">
        <f>IF(HLOOKUP($BT826,Prisudvikling!$CC$7:$KP$63,D$3)&gt;0,YEAR(C826),0)</f>
        <v>0</v>
      </c>
      <c r="B826" s="82">
        <f>IF(HLOOKUP($BT826,Prisudvikling!$CC$7:$KP$63,D$3)&gt;0,MONTH(C826),0)</f>
        <v>0</v>
      </c>
      <c r="C826" s="65" t="str">
        <f>IF(HLOOKUP($BT826,Prisudvikling!$CC$7:$KP$63,D$3)&gt;0,HLOOKUP($BT826,Prisudvikling!$CC$7:$KP$63,C$3),"")</f>
        <v/>
      </c>
      <c r="D826" s="105" t="str">
        <f>IF(HLOOKUP($BT826,Prisudvikling!$CC$7:$KP$63,D$3)&gt;0,HLOOKUP($BT826,Prisudvikling!$CC$7:$KP$63,D$3),"")</f>
        <v/>
      </c>
      <c r="E826" s="105" t="str">
        <f>IF(HLOOKUP($BT826,Prisudvikling!$CC$7:$KP$63,E$3)&gt;0,HLOOKUP($BT826,Prisudvikling!$CC$7:$KP$63,E$3),"")</f>
        <v/>
      </c>
      <c r="F826" s="105" t="str">
        <f>IF(HLOOKUP($BT826,Prisudvikling!$CC$7:$KP$63,F$3)&gt;0,HLOOKUP($BT826,Prisudvikling!$CC$7:$KP$63,F$3),"")</f>
        <v/>
      </c>
      <c r="G826" s="105" t="str">
        <f>IF(HLOOKUP($BT826,Prisudvikling!$CC$7:$KP$63,G$3)&gt;0,HLOOKUP($BT826,Prisudvikling!$CC$7:$KP$63,G$3),"")</f>
        <v/>
      </c>
      <c r="H826" s="105" t="str">
        <f>IF(HLOOKUP($BT826,Prisudvikling!$CC$7:$KP$63,H$3)&gt;0,HLOOKUP($BT826,Prisudvikling!$CC$7:$KP$63,H$3),"")</f>
        <v/>
      </c>
      <c r="I826" s="105" t="str">
        <f>IF(HLOOKUP($BT826,Prisudvikling!$CC$7:$KP$63,I$3)&gt;0,HLOOKUP($BT826,Prisudvikling!$CC$7:$KP$63,I$3),"")</f>
        <v/>
      </c>
      <c r="J826" s="105" t="str">
        <f>IF(HLOOKUP($BT826,Prisudvikling!$CC$7:$KP$63,J$3)&gt;0,HLOOKUP($BT826,Prisudvikling!$CC$7:$KP$63,J$3),"")</f>
        <v/>
      </c>
      <c r="K826" s="105" t="str">
        <f>IF(HLOOKUP($BT826,Prisudvikling!$CC$7:$KP$63,K$3)&gt;0,HLOOKUP($BT826,Prisudvikling!$CC$7:$KP$63,K$3),"")</f>
        <v/>
      </c>
      <c r="L826" s="105" t="str">
        <f>IF(HLOOKUP($BT826,Prisudvikling!$CC$7:$KP$63,L$3)&gt;0,HLOOKUP($BT826,Prisudvikling!$CC$7:$KP$63,L$3),"")</f>
        <v/>
      </c>
      <c r="M826" s="105" t="str">
        <f>IF(HLOOKUP($BT826,Prisudvikling!$CC$7:$KP$63,M$3)&gt;0,HLOOKUP($BT826,Prisudvikling!$CC$7:$KP$63,M$3),"")</f>
        <v/>
      </c>
      <c r="N826" s="105" t="str">
        <f>IF(HLOOKUP($BT826,Prisudvikling!$CC$7:$KP$63,N$3)&gt;0,HLOOKUP($BT826,Prisudvikling!$CC$7:$KP$63,N$3),"")</f>
        <v/>
      </c>
      <c r="O826" s="105" t="str">
        <f>IF(HLOOKUP($BT826,Prisudvikling!$CC$7:$KP$63,O$3)&gt;0,HLOOKUP($BT826,Prisudvikling!$CC$7:$KP$63,O$3),"")</f>
        <v/>
      </c>
      <c r="P826" s="105" t="str">
        <f>IF(HLOOKUP($BT826,Prisudvikling!$CC$7:$KP$63,P$3)&gt;0,HLOOKUP($BT826,Prisudvikling!$CC$7:$KP$63,P$3),"")</f>
        <v/>
      </c>
      <c r="Q826" s="105" t="str">
        <f>IF(HLOOKUP($BT826,Prisudvikling!$CC$7:$KP$63,Q$3)&gt;0,HLOOKUP($BT826,Prisudvikling!$CC$7:$KP$63,Q$3),"")</f>
        <v/>
      </c>
      <c r="R826" s="105" t="str">
        <f>IF(HLOOKUP($BT826,Prisudvikling!$CC$7:$KP$63,R$3)&gt;0,HLOOKUP($BT826,Prisudvikling!$CC$7:$KP$63,R$3),"")</f>
        <v/>
      </c>
      <c r="S826" s="105" t="str">
        <f>IF(HLOOKUP($BT826,Prisudvikling!$CC$7:$KP$63,S$3)&gt;0,HLOOKUP($BT826,Prisudvikling!$CC$7:$KP$63,S$3),"")</f>
        <v/>
      </c>
      <c r="T826" s="105" t="str">
        <f>IF(HLOOKUP($BT826,Prisudvikling!$CC$7:$KP$63,T$3)&gt;0,HLOOKUP($BT826,Prisudvikling!$CC$7:$KP$63,T$3),"")</f>
        <v/>
      </c>
      <c r="U826" s="105" t="str">
        <f>IF(HLOOKUP($BT826,Prisudvikling!$CC$7:$KP$63,U$3)&gt;0,HLOOKUP($BT826,Prisudvikling!$CC$7:$KP$63,U$3),"")</f>
        <v/>
      </c>
      <c r="V826" s="105" t="str">
        <f>IF(HLOOKUP($BT826,Prisudvikling!$CC$7:$KP$63,V$3)&gt;0,HLOOKUP($BT826,Prisudvikling!$CC$7:$KP$63,V$3),"")</f>
        <v/>
      </c>
      <c r="W826" s="105" t="str">
        <f>IF(HLOOKUP($BT826,Prisudvikling!$CC$7:$KP$63,W$3)&gt;0,HLOOKUP($BT826,Prisudvikling!$CC$7:$KP$63,W$3),"")</f>
        <v/>
      </c>
      <c r="X826" s="32" t="str">
        <f>IF(HLOOKUP($BT826,Prisudvikling!$CC$7:$KP$63,X$3)&gt;0,HLOOKUP($BT826,Prisudvikling!$CC$7:$KP$63,X$3),"")</f>
        <v/>
      </c>
      <c r="Y826" s="32" t="str">
        <f>IF(HLOOKUP($BT826,Prisudvikling!$CC$7:$KP$63,Y$3)&gt;0,HLOOKUP($BT826,Prisudvikling!$CC$7:$KP$63,Y$3),"")</f>
        <v/>
      </c>
      <c r="Z826" s="32" t="str">
        <f>IF(HLOOKUP($BT826,Prisudvikling!$CC$7:$KP$63,Z$3)&gt;0,HLOOKUP($BT826,Prisudvikling!$CC$7:$KP$63,Z$3),"")</f>
        <v/>
      </c>
      <c r="AA826" s="32" t="str">
        <f>IF(HLOOKUP($BT826,Prisudvikling!$CC$7:$KP$63,AA$3)&gt;0,HLOOKUP($BT826,Prisudvikling!$CC$7:$KP$63,AA$3),"")</f>
        <v/>
      </c>
      <c r="AB826" s="32" t="str">
        <f>IF(HLOOKUP($BT826,Prisudvikling!$CC$7:$KP$63,AB$3)&gt;0,HLOOKUP($BT826,Prisudvikling!$CC$7:$KP$63,AB$3),"")</f>
        <v/>
      </c>
      <c r="AC826" s="32" t="str">
        <f>IF(HLOOKUP($BT826,Prisudvikling!$CC$7:$KP$63,AC$3)&gt;0,HLOOKUP($BT826,Prisudvikling!$CC$7:$KP$63,AC$3),"")</f>
        <v/>
      </c>
      <c r="AD826" s="32" t="str">
        <f>IF(HLOOKUP($BT826,Prisudvikling!$CC$7:$KP$63,AD$3)&gt;0,HLOOKUP($BT826,Prisudvikling!$CC$7:$KP$63,AD$3),"")</f>
        <v/>
      </c>
      <c r="AE826" s="32" t="str">
        <f>IF(HLOOKUP($BT826,Prisudvikling!$CC$7:$KP$63,AE$3)&gt;0,HLOOKUP($BT826,Prisudvikling!$CC$7:$KP$63,AE$3),"")</f>
        <v/>
      </c>
      <c r="AF826" s="32" t="str">
        <f>IF(HLOOKUP($BT826,Prisudvikling!$CC$7:$KP$63,AF$3)&gt;0,HLOOKUP($BT826,Prisudvikling!$CC$7:$KP$63,AF$3),"")</f>
        <v xml:space="preserve"> </v>
      </c>
      <c r="AG826" s="32" t="str">
        <f>IF(HLOOKUP($BT826,Prisudvikling!$CC$7:$KP$63,AG$3)&gt;0,HLOOKUP($BT826,Prisudvikling!$CC$7:$KP$63,AG$3),"")</f>
        <v xml:space="preserve"> </v>
      </c>
      <c r="AH826" s="32" t="str">
        <f>IF(HLOOKUP($BT826,Prisudvikling!$CC$7:$KP$63,AH$3)&gt;0,HLOOKUP($BT826,Prisudvikling!$CC$7:$KP$63,AH$3),"")</f>
        <v xml:space="preserve"> </v>
      </c>
      <c r="AI826" s="32" t="str">
        <f>IF(HLOOKUP($BT826,Prisudvikling!$CC$7:$KP$63,AI$3)&gt;0,HLOOKUP($BT826,Prisudvikling!$CC$7:$KP$63,AI$3),"")</f>
        <v xml:space="preserve"> </v>
      </c>
      <c r="AJ826" s="32" t="str">
        <f>IF(HLOOKUP($BT826,Prisudvikling!$CC$7:$KP$63,AJ$3)&gt;0,HLOOKUP($BT826,Prisudvikling!$CC$7:$KP$63,AJ$3),"")</f>
        <v xml:space="preserve"> </v>
      </c>
      <c r="AK826" s="32" t="str">
        <f>IF(HLOOKUP($BT826,Prisudvikling!$CC$7:$KP$63,AK$3)&gt;0,HLOOKUP($BT826,Prisudvikling!$CC$7:$KP$63,AK$3),"")</f>
        <v xml:space="preserve"> </v>
      </c>
      <c r="AL826" s="32" t="str">
        <f>IF(HLOOKUP($BT826,Prisudvikling!$CC$7:$KP$63,AL$3)&gt;0,HLOOKUP($BT826,Prisudvikling!$CC$7:$KP$63,AL$3),"")</f>
        <v/>
      </c>
      <c r="AM826" s="32" t="str">
        <f>IF(HLOOKUP($BT826,Prisudvikling!$CC$7:$KP$63,AM$3)&gt;0,HLOOKUP($BT826,Prisudvikling!$CC$7:$KP$63,AM$3),"")</f>
        <v/>
      </c>
      <c r="AN826" s="113" t="str">
        <f>IF(HLOOKUP($BT826,Prisudvikling!$CC$7:$KP$63,AN$3)&gt;0,HLOOKUP($BT826,Prisudvikling!$CC$7:$KP$63,AN$3),"")</f>
        <v/>
      </c>
      <c r="AO826" s="113" t="str">
        <f>IF(HLOOKUP($BT826,Prisudvikling!$CC$7:$KP$63,AO$3)&gt;0,HLOOKUP($BT826,Prisudvikling!$CC$7:$KP$63,AO$3),"")</f>
        <v xml:space="preserve"> </v>
      </c>
      <c r="AP826" s="113" t="str">
        <f>IF(HLOOKUP($BT826,Prisudvikling!$CC$7:$KP$63,AP$3)&gt;0,HLOOKUP($BT826,Prisudvikling!$CC$7:$KP$63,AP$3),"")</f>
        <v/>
      </c>
      <c r="AQ826" s="113" t="str">
        <f>IF(HLOOKUP($BT826,Prisudvikling!$CC$7:$KP$63,AQ$3)&gt;0,HLOOKUP($BT826,Prisudvikling!$CC$7:$KP$63,AQ$3),"")</f>
        <v/>
      </c>
      <c r="AR826" s="113" t="str">
        <f>IF(HLOOKUP($BT826,Prisudvikling!$CC$7:$KP$63,AR$3)&gt;0,HLOOKUP($BT826,Prisudvikling!$CC$7:$KP$63,AR$3),"")</f>
        <v xml:space="preserve"> </v>
      </c>
      <c r="AS826" s="113" t="str">
        <f>IF(HLOOKUP($BT826,Prisudvikling!$CC$7:$KP$63,AS$3)&gt;0,HLOOKUP($BT826,Prisudvikling!$CC$7:$KP$63,AS$3),"")</f>
        <v/>
      </c>
      <c r="AT826" s="113" t="str">
        <f>IF(HLOOKUP($BT826,Prisudvikling!$CC$7:$KP$63,AT$3)&gt;0,HLOOKUP($BT826,Prisudvikling!$CC$7:$KP$63,AT$3),"")</f>
        <v/>
      </c>
      <c r="AU826" s="113" t="str">
        <f>IF(HLOOKUP($BT826,Prisudvikling!$CC$7:$KP$63,AU$3)&gt;0,HLOOKUP($BT826,Prisudvikling!$CC$7:$KP$63,AU$3),"")</f>
        <v xml:space="preserve"> </v>
      </c>
      <c r="AV826" s="113" t="str">
        <f>IF(HLOOKUP($BT826,Prisudvikling!$CC$7:$KP$63,AV$3)&gt;0,HLOOKUP($BT826,Prisudvikling!$CC$7:$KP$63,AV$3),"")</f>
        <v/>
      </c>
      <c r="AW826" s="113" t="str">
        <f>IF(HLOOKUP($BT826,Prisudvikling!$CC$7:$KP$63,AW$3)&gt;0,HLOOKUP($BT826,Prisudvikling!$CC$7:$KP$63,AW$3),"")</f>
        <v/>
      </c>
      <c r="AX826" s="113" t="str">
        <f>IF(HLOOKUP($BT826,Prisudvikling!$CC$7:$KP$63,AX$3)&gt;0,HLOOKUP($BT826,Prisudvikling!$CC$7:$KP$63,AX$3),"")</f>
        <v xml:space="preserve"> </v>
      </c>
      <c r="BT826">
        <f t="shared" si="37"/>
        <v>503</v>
      </c>
    </row>
    <row r="827" spans="1:72" x14ac:dyDescent="0.2">
      <c r="A827" s="82">
        <f>IF(HLOOKUP($BT827,Prisudvikling!$CC$7:$KP$63,D$3)&gt;0,YEAR(C827),0)</f>
        <v>0</v>
      </c>
      <c r="B827" s="82">
        <f>IF(HLOOKUP($BT827,Prisudvikling!$CC$7:$KP$63,D$3)&gt;0,MONTH(C827),0)</f>
        <v>0</v>
      </c>
      <c r="C827" s="65" t="str">
        <f>IF(HLOOKUP($BT827,Prisudvikling!$CC$7:$KP$63,D$3)&gt;0,HLOOKUP($BT827,Prisudvikling!$CC$7:$KP$63,C$3),"")</f>
        <v/>
      </c>
      <c r="D827" s="105" t="str">
        <f>IF(HLOOKUP($BT827,Prisudvikling!$CC$7:$KP$63,D$3)&gt;0,HLOOKUP($BT827,Prisudvikling!$CC$7:$KP$63,D$3),"")</f>
        <v/>
      </c>
      <c r="E827" s="105" t="str">
        <f>IF(HLOOKUP($BT827,Prisudvikling!$CC$7:$KP$63,E$3)&gt;0,HLOOKUP($BT827,Prisudvikling!$CC$7:$KP$63,E$3),"")</f>
        <v/>
      </c>
      <c r="F827" s="105" t="str">
        <f>IF(HLOOKUP($BT827,Prisudvikling!$CC$7:$KP$63,F$3)&gt;0,HLOOKUP($BT827,Prisudvikling!$CC$7:$KP$63,F$3),"")</f>
        <v/>
      </c>
      <c r="G827" s="105" t="str">
        <f>IF(HLOOKUP($BT827,Prisudvikling!$CC$7:$KP$63,G$3)&gt;0,HLOOKUP($BT827,Prisudvikling!$CC$7:$KP$63,G$3),"")</f>
        <v/>
      </c>
      <c r="H827" s="105" t="str">
        <f>IF(HLOOKUP($BT827,Prisudvikling!$CC$7:$KP$63,H$3)&gt;0,HLOOKUP($BT827,Prisudvikling!$CC$7:$KP$63,H$3),"")</f>
        <v/>
      </c>
      <c r="I827" s="105" t="str">
        <f>IF(HLOOKUP($BT827,Prisudvikling!$CC$7:$KP$63,I$3)&gt;0,HLOOKUP($BT827,Prisudvikling!$CC$7:$KP$63,I$3),"")</f>
        <v/>
      </c>
      <c r="J827" s="105" t="str">
        <f>IF(HLOOKUP($BT827,Prisudvikling!$CC$7:$KP$63,J$3)&gt;0,HLOOKUP($BT827,Prisudvikling!$CC$7:$KP$63,J$3),"")</f>
        <v/>
      </c>
      <c r="K827" s="105" t="str">
        <f>IF(HLOOKUP($BT827,Prisudvikling!$CC$7:$KP$63,K$3)&gt;0,HLOOKUP($BT827,Prisudvikling!$CC$7:$KP$63,K$3),"")</f>
        <v/>
      </c>
      <c r="L827" s="105" t="str">
        <f>IF(HLOOKUP($BT827,Prisudvikling!$CC$7:$KP$63,L$3)&gt;0,HLOOKUP($BT827,Prisudvikling!$CC$7:$KP$63,L$3),"")</f>
        <v/>
      </c>
      <c r="M827" s="105" t="str">
        <f>IF(HLOOKUP($BT827,Prisudvikling!$CC$7:$KP$63,M$3)&gt;0,HLOOKUP($BT827,Prisudvikling!$CC$7:$KP$63,M$3),"")</f>
        <v/>
      </c>
      <c r="N827" s="105" t="str">
        <f>IF(HLOOKUP($BT827,Prisudvikling!$CC$7:$KP$63,N$3)&gt;0,HLOOKUP($BT827,Prisudvikling!$CC$7:$KP$63,N$3),"")</f>
        <v/>
      </c>
      <c r="O827" s="105" t="str">
        <f>IF(HLOOKUP($BT827,Prisudvikling!$CC$7:$KP$63,O$3)&gt;0,HLOOKUP($BT827,Prisudvikling!$CC$7:$KP$63,O$3),"")</f>
        <v/>
      </c>
      <c r="P827" s="105" t="str">
        <f>IF(HLOOKUP($BT827,Prisudvikling!$CC$7:$KP$63,P$3)&gt;0,HLOOKUP($BT827,Prisudvikling!$CC$7:$KP$63,P$3),"")</f>
        <v/>
      </c>
      <c r="Q827" s="105" t="str">
        <f>IF(HLOOKUP($BT827,Prisudvikling!$CC$7:$KP$63,Q$3)&gt;0,HLOOKUP($BT827,Prisudvikling!$CC$7:$KP$63,Q$3),"")</f>
        <v/>
      </c>
      <c r="R827" s="105" t="str">
        <f>IF(HLOOKUP($BT827,Prisudvikling!$CC$7:$KP$63,R$3)&gt;0,HLOOKUP($BT827,Prisudvikling!$CC$7:$KP$63,R$3),"")</f>
        <v/>
      </c>
      <c r="S827" s="105" t="str">
        <f>IF(HLOOKUP($BT827,Prisudvikling!$CC$7:$KP$63,S$3)&gt;0,HLOOKUP($BT827,Prisudvikling!$CC$7:$KP$63,S$3),"")</f>
        <v/>
      </c>
      <c r="T827" s="105" t="str">
        <f>IF(HLOOKUP($BT827,Prisudvikling!$CC$7:$KP$63,T$3)&gt;0,HLOOKUP($BT827,Prisudvikling!$CC$7:$KP$63,T$3),"")</f>
        <v/>
      </c>
      <c r="U827" s="105" t="str">
        <f>IF(HLOOKUP($BT827,Prisudvikling!$CC$7:$KP$63,U$3)&gt;0,HLOOKUP($BT827,Prisudvikling!$CC$7:$KP$63,U$3),"")</f>
        <v/>
      </c>
      <c r="V827" s="105" t="str">
        <f>IF(HLOOKUP($BT827,Prisudvikling!$CC$7:$KP$63,V$3)&gt;0,HLOOKUP($BT827,Prisudvikling!$CC$7:$KP$63,V$3),"")</f>
        <v/>
      </c>
      <c r="W827" s="105" t="str">
        <f>IF(HLOOKUP($BT827,Prisudvikling!$CC$7:$KP$63,W$3)&gt;0,HLOOKUP($BT827,Prisudvikling!$CC$7:$KP$63,W$3),"")</f>
        <v/>
      </c>
      <c r="X827" s="32" t="str">
        <f>IF(HLOOKUP($BT827,Prisudvikling!$CC$7:$KP$63,X$3)&gt;0,HLOOKUP($BT827,Prisudvikling!$CC$7:$KP$63,X$3),"")</f>
        <v/>
      </c>
      <c r="Y827" s="32" t="str">
        <f>IF(HLOOKUP($BT827,Prisudvikling!$CC$7:$KP$63,Y$3)&gt;0,HLOOKUP($BT827,Prisudvikling!$CC$7:$KP$63,Y$3),"")</f>
        <v/>
      </c>
      <c r="Z827" s="32" t="str">
        <f>IF(HLOOKUP($BT827,Prisudvikling!$CC$7:$KP$63,Z$3)&gt;0,HLOOKUP($BT827,Prisudvikling!$CC$7:$KP$63,Z$3),"")</f>
        <v/>
      </c>
      <c r="AA827" s="32" t="str">
        <f>IF(HLOOKUP($BT827,Prisudvikling!$CC$7:$KP$63,AA$3)&gt;0,HLOOKUP($BT827,Prisudvikling!$CC$7:$KP$63,AA$3),"")</f>
        <v/>
      </c>
      <c r="AB827" s="32" t="str">
        <f>IF(HLOOKUP($BT827,Prisudvikling!$CC$7:$KP$63,AB$3)&gt;0,HLOOKUP($BT827,Prisudvikling!$CC$7:$KP$63,AB$3),"")</f>
        <v/>
      </c>
      <c r="AC827" s="32" t="str">
        <f>IF(HLOOKUP($BT827,Prisudvikling!$CC$7:$KP$63,AC$3)&gt;0,HLOOKUP($BT827,Prisudvikling!$CC$7:$KP$63,AC$3),"")</f>
        <v/>
      </c>
      <c r="AD827" s="32" t="str">
        <f>IF(HLOOKUP($BT827,Prisudvikling!$CC$7:$KP$63,AD$3)&gt;0,HLOOKUP($BT827,Prisudvikling!$CC$7:$KP$63,AD$3),"")</f>
        <v/>
      </c>
      <c r="AE827" s="32" t="str">
        <f>IF(HLOOKUP($BT827,Prisudvikling!$CC$7:$KP$63,AE$3)&gt;0,HLOOKUP($BT827,Prisudvikling!$CC$7:$KP$63,AE$3),"")</f>
        <v/>
      </c>
      <c r="AF827" s="32" t="str">
        <f>IF(HLOOKUP($BT827,Prisudvikling!$CC$7:$KP$63,AF$3)&gt;0,HLOOKUP($BT827,Prisudvikling!$CC$7:$KP$63,AF$3),"")</f>
        <v xml:space="preserve"> </v>
      </c>
      <c r="AG827" s="32" t="str">
        <f>IF(HLOOKUP($BT827,Prisudvikling!$CC$7:$KP$63,AG$3)&gt;0,HLOOKUP($BT827,Prisudvikling!$CC$7:$KP$63,AG$3),"")</f>
        <v xml:space="preserve"> </v>
      </c>
      <c r="AH827" s="32" t="str">
        <f>IF(HLOOKUP($BT827,Prisudvikling!$CC$7:$KP$63,AH$3)&gt;0,HLOOKUP($BT827,Prisudvikling!$CC$7:$KP$63,AH$3),"")</f>
        <v xml:space="preserve"> </v>
      </c>
      <c r="AI827" s="32" t="str">
        <f>IF(HLOOKUP($BT827,Prisudvikling!$CC$7:$KP$63,AI$3)&gt;0,HLOOKUP($BT827,Prisudvikling!$CC$7:$KP$63,AI$3),"")</f>
        <v xml:space="preserve"> </v>
      </c>
      <c r="AJ827" s="32" t="str">
        <f>IF(HLOOKUP($BT827,Prisudvikling!$CC$7:$KP$63,AJ$3)&gt;0,HLOOKUP($BT827,Prisudvikling!$CC$7:$KP$63,AJ$3),"")</f>
        <v xml:space="preserve"> </v>
      </c>
      <c r="AK827" s="32" t="str">
        <f>IF(HLOOKUP($BT827,Prisudvikling!$CC$7:$KP$63,AK$3)&gt;0,HLOOKUP($BT827,Prisudvikling!$CC$7:$KP$63,AK$3),"")</f>
        <v xml:space="preserve"> </v>
      </c>
      <c r="AL827" s="32" t="str">
        <f>IF(HLOOKUP($BT827,Prisudvikling!$CC$7:$KP$63,AL$3)&gt;0,HLOOKUP($BT827,Prisudvikling!$CC$7:$KP$63,AL$3),"")</f>
        <v/>
      </c>
      <c r="AM827" s="32" t="str">
        <f>IF(HLOOKUP($BT827,Prisudvikling!$CC$7:$KP$63,AM$3)&gt;0,HLOOKUP($BT827,Prisudvikling!$CC$7:$KP$63,AM$3),"")</f>
        <v/>
      </c>
      <c r="AN827" s="113" t="str">
        <f>IF(HLOOKUP($BT827,Prisudvikling!$CC$7:$KP$63,AN$3)&gt;0,HLOOKUP($BT827,Prisudvikling!$CC$7:$KP$63,AN$3),"")</f>
        <v/>
      </c>
      <c r="AO827" s="113" t="str">
        <f>IF(HLOOKUP($BT827,Prisudvikling!$CC$7:$KP$63,AO$3)&gt;0,HLOOKUP($BT827,Prisudvikling!$CC$7:$KP$63,AO$3),"")</f>
        <v xml:space="preserve"> </v>
      </c>
      <c r="AP827" s="113" t="str">
        <f>IF(HLOOKUP($BT827,Prisudvikling!$CC$7:$KP$63,AP$3)&gt;0,HLOOKUP($BT827,Prisudvikling!$CC$7:$KP$63,AP$3),"")</f>
        <v/>
      </c>
      <c r="AQ827" s="113" t="str">
        <f>IF(HLOOKUP($BT827,Prisudvikling!$CC$7:$KP$63,AQ$3)&gt;0,HLOOKUP($BT827,Prisudvikling!$CC$7:$KP$63,AQ$3),"")</f>
        <v/>
      </c>
      <c r="AR827" s="113" t="str">
        <f>IF(HLOOKUP($BT827,Prisudvikling!$CC$7:$KP$63,AR$3)&gt;0,HLOOKUP($BT827,Prisudvikling!$CC$7:$KP$63,AR$3),"")</f>
        <v xml:space="preserve"> </v>
      </c>
      <c r="AS827" s="113" t="str">
        <f>IF(HLOOKUP($BT827,Prisudvikling!$CC$7:$KP$63,AS$3)&gt;0,HLOOKUP($BT827,Prisudvikling!$CC$7:$KP$63,AS$3),"")</f>
        <v/>
      </c>
      <c r="AT827" s="113" t="str">
        <f>IF(HLOOKUP($BT827,Prisudvikling!$CC$7:$KP$63,AT$3)&gt;0,HLOOKUP($BT827,Prisudvikling!$CC$7:$KP$63,AT$3),"")</f>
        <v/>
      </c>
      <c r="AU827" s="113" t="str">
        <f>IF(HLOOKUP($BT827,Prisudvikling!$CC$7:$KP$63,AU$3)&gt;0,HLOOKUP($BT827,Prisudvikling!$CC$7:$KP$63,AU$3),"")</f>
        <v xml:space="preserve"> </v>
      </c>
      <c r="AV827" s="113" t="str">
        <f>IF(HLOOKUP($BT827,Prisudvikling!$CC$7:$KP$63,AV$3)&gt;0,HLOOKUP($BT827,Prisudvikling!$CC$7:$KP$63,AV$3),"")</f>
        <v/>
      </c>
      <c r="AW827" s="113" t="str">
        <f>IF(HLOOKUP($BT827,Prisudvikling!$CC$7:$KP$63,AW$3)&gt;0,HLOOKUP($BT827,Prisudvikling!$CC$7:$KP$63,AW$3),"")</f>
        <v/>
      </c>
      <c r="AX827" s="113" t="str">
        <f>IF(HLOOKUP($BT827,Prisudvikling!$CC$7:$KP$63,AX$3)&gt;0,HLOOKUP($BT827,Prisudvikling!$CC$7:$KP$63,AX$3),"")</f>
        <v xml:space="preserve"> </v>
      </c>
      <c r="BT827">
        <f t="shared" si="37"/>
        <v>504</v>
      </c>
    </row>
    <row r="828" spans="1:72" x14ac:dyDescent="0.2">
      <c r="A828" s="82">
        <f>IF(HLOOKUP($BT828,Prisudvikling!$CC$7:$KP$63,D$3)&gt;0,YEAR(C828),0)</f>
        <v>0</v>
      </c>
      <c r="B828" s="82">
        <f>IF(HLOOKUP($BT828,Prisudvikling!$CC$7:$KP$63,D$3)&gt;0,MONTH(C828),0)</f>
        <v>0</v>
      </c>
      <c r="C828" s="65" t="str">
        <f>IF(HLOOKUP($BT828,Prisudvikling!$CC$7:$KP$63,D$3)&gt;0,HLOOKUP($BT828,Prisudvikling!$CC$7:$KP$63,C$3),"")</f>
        <v/>
      </c>
      <c r="D828" s="105" t="str">
        <f>IF(HLOOKUP($BT828,Prisudvikling!$CC$7:$KP$63,D$3)&gt;0,HLOOKUP($BT828,Prisudvikling!$CC$7:$KP$63,D$3),"")</f>
        <v/>
      </c>
      <c r="E828" s="105" t="str">
        <f>IF(HLOOKUP($BT828,Prisudvikling!$CC$7:$KP$63,E$3)&gt;0,HLOOKUP($BT828,Prisudvikling!$CC$7:$KP$63,E$3),"")</f>
        <v/>
      </c>
      <c r="F828" s="105" t="str">
        <f>IF(HLOOKUP($BT828,Prisudvikling!$CC$7:$KP$63,F$3)&gt;0,HLOOKUP($BT828,Prisudvikling!$CC$7:$KP$63,F$3),"")</f>
        <v/>
      </c>
      <c r="G828" s="105" t="str">
        <f>IF(HLOOKUP($BT828,Prisudvikling!$CC$7:$KP$63,G$3)&gt;0,HLOOKUP($BT828,Prisudvikling!$CC$7:$KP$63,G$3),"")</f>
        <v/>
      </c>
      <c r="H828" s="105" t="str">
        <f>IF(HLOOKUP($BT828,Prisudvikling!$CC$7:$KP$63,H$3)&gt;0,HLOOKUP($BT828,Prisudvikling!$CC$7:$KP$63,H$3),"")</f>
        <v/>
      </c>
      <c r="I828" s="105" t="str">
        <f>IF(HLOOKUP($BT828,Prisudvikling!$CC$7:$KP$63,I$3)&gt;0,HLOOKUP($BT828,Prisudvikling!$CC$7:$KP$63,I$3),"")</f>
        <v/>
      </c>
      <c r="J828" s="105" t="str">
        <f>IF(HLOOKUP($BT828,Prisudvikling!$CC$7:$KP$63,J$3)&gt;0,HLOOKUP($BT828,Prisudvikling!$CC$7:$KP$63,J$3),"")</f>
        <v/>
      </c>
      <c r="K828" s="105" t="str">
        <f>IF(HLOOKUP($BT828,Prisudvikling!$CC$7:$KP$63,K$3)&gt;0,HLOOKUP($BT828,Prisudvikling!$CC$7:$KP$63,K$3),"")</f>
        <v/>
      </c>
      <c r="L828" s="105" t="str">
        <f>IF(HLOOKUP($BT828,Prisudvikling!$CC$7:$KP$63,L$3)&gt;0,HLOOKUP($BT828,Prisudvikling!$CC$7:$KP$63,L$3),"")</f>
        <v/>
      </c>
      <c r="M828" s="105" t="str">
        <f>IF(HLOOKUP($BT828,Prisudvikling!$CC$7:$KP$63,M$3)&gt;0,HLOOKUP($BT828,Prisudvikling!$CC$7:$KP$63,M$3),"")</f>
        <v/>
      </c>
      <c r="N828" s="105" t="str">
        <f>IF(HLOOKUP($BT828,Prisudvikling!$CC$7:$KP$63,N$3)&gt;0,HLOOKUP($BT828,Prisudvikling!$CC$7:$KP$63,N$3),"")</f>
        <v/>
      </c>
      <c r="O828" s="105" t="str">
        <f>IF(HLOOKUP($BT828,Prisudvikling!$CC$7:$KP$63,O$3)&gt;0,HLOOKUP($BT828,Prisudvikling!$CC$7:$KP$63,O$3),"")</f>
        <v/>
      </c>
      <c r="P828" s="105" t="str">
        <f>IF(HLOOKUP($BT828,Prisudvikling!$CC$7:$KP$63,P$3)&gt;0,HLOOKUP($BT828,Prisudvikling!$CC$7:$KP$63,P$3),"")</f>
        <v/>
      </c>
      <c r="Q828" s="105" t="str">
        <f>IF(HLOOKUP($BT828,Prisudvikling!$CC$7:$KP$63,Q$3)&gt;0,HLOOKUP($BT828,Prisudvikling!$CC$7:$KP$63,Q$3),"")</f>
        <v/>
      </c>
      <c r="R828" s="105" t="str">
        <f>IF(HLOOKUP($BT828,Prisudvikling!$CC$7:$KP$63,R$3)&gt;0,HLOOKUP($BT828,Prisudvikling!$CC$7:$KP$63,R$3),"")</f>
        <v/>
      </c>
      <c r="S828" s="105" t="str">
        <f>IF(HLOOKUP($BT828,Prisudvikling!$CC$7:$KP$63,S$3)&gt;0,HLOOKUP($BT828,Prisudvikling!$CC$7:$KP$63,S$3),"")</f>
        <v/>
      </c>
      <c r="T828" s="105" t="str">
        <f>IF(HLOOKUP($BT828,Prisudvikling!$CC$7:$KP$63,T$3)&gt;0,HLOOKUP($BT828,Prisudvikling!$CC$7:$KP$63,T$3),"")</f>
        <v/>
      </c>
      <c r="U828" s="105" t="str">
        <f>IF(HLOOKUP($BT828,Prisudvikling!$CC$7:$KP$63,U$3)&gt;0,HLOOKUP($BT828,Prisudvikling!$CC$7:$KP$63,U$3),"")</f>
        <v/>
      </c>
      <c r="V828" s="105" t="str">
        <f>IF(HLOOKUP($BT828,Prisudvikling!$CC$7:$KP$63,V$3)&gt;0,HLOOKUP($BT828,Prisudvikling!$CC$7:$KP$63,V$3),"")</f>
        <v/>
      </c>
      <c r="W828" s="105" t="str">
        <f>IF(HLOOKUP($BT828,Prisudvikling!$CC$7:$KP$63,W$3)&gt;0,HLOOKUP($BT828,Prisudvikling!$CC$7:$KP$63,W$3),"")</f>
        <v/>
      </c>
      <c r="X828" s="32" t="str">
        <f>IF(HLOOKUP($BT828,Prisudvikling!$CC$7:$KP$63,X$3)&gt;0,HLOOKUP($BT828,Prisudvikling!$CC$7:$KP$63,X$3),"")</f>
        <v/>
      </c>
      <c r="Y828" s="32" t="str">
        <f>IF(HLOOKUP($BT828,Prisudvikling!$CC$7:$KP$63,Y$3)&gt;0,HLOOKUP($BT828,Prisudvikling!$CC$7:$KP$63,Y$3),"")</f>
        <v/>
      </c>
      <c r="Z828" s="32" t="str">
        <f>IF(HLOOKUP($BT828,Prisudvikling!$CC$7:$KP$63,Z$3)&gt;0,HLOOKUP($BT828,Prisudvikling!$CC$7:$KP$63,Z$3),"")</f>
        <v/>
      </c>
      <c r="AA828" s="32" t="str">
        <f>IF(HLOOKUP($BT828,Prisudvikling!$CC$7:$KP$63,AA$3)&gt;0,HLOOKUP($BT828,Prisudvikling!$CC$7:$KP$63,AA$3),"")</f>
        <v/>
      </c>
      <c r="AB828" s="32" t="str">
        <f>IF(HLOOKUP($BT828,Prisudvikling!$CC$7:$KP$63,AB$3)&gt;0,HLOOKUP($BT828,Prisudvikling!$CC$7:$KP$63,AB$3),"")</f>
        <v/>
      </c>
      <c r="AC828" s="32" t="str">
        <f>IF(HLOOKUP($BT828,Prisudvikling!$CC$7:$KP$63,AC$3)&gt;0,HLOOKUP($BT828,Prisudvikling!$CC$7:$KP$63,AC$3),"")</f>
        <v/>
      </c>
      <c r="AD828" s="32" t="str">
        <f>IF(HLOOKUP($BT828,Prisudvikling!$CC$7:$KP$63,AD$3)&gt;0,HLOOKUP($BT828,Prisudvikling!$CC$7:$KP$63,AD$3),"")</f>
        <v/>
      </c>
      <c r="AE828" s="32" t="str">
        <f>IF(HLOOKUP($BT828,Prisudvikling!$CC$7:$KP$63,AE$3)&gt;0,HLOOKUP($BT828,Prisudvikling!$CC$7:$KP$63,AE$3),"")</f>
        <v/>
      </c>
      <c r="AF828" s="32" t="str">
        <f>IF(HLOOKUP($BT828,Prisudvikling!$CC$7:$KP$63,AF$3)&gt;0,HLOOKUP($BT828,Prisudvikling!$CC$7:$KP$63,AF$3),"")</f>
        <v xml:space="preserve"> </v>
      </c>
      <c r="AG828" s="32" t="str">
        <f>IF(HLOOKUP($BT828,Prisudvikling!$CC$7:$KP$63,AG$3)&gt;0,HLOOKUP($BT828,Prisudvikling!$CC$7:$KP$63,AG$3),"")</f>
        <v xml:space="preserve"> </v>
      </c>
      <c r="AH828" s="32" t="str">
        <f>IF(HLOOKUP($BT828,Prisudvikling!$CC$7:$KP$63,AH$3)&gt;0,HLOOKUP($BT828,Prisudvikling!$CC$7:$KP$63,AH$3),"")</f>
        <v xml:space="preserve"> </v>
      </c>
      <c r="AI828" s="32" t="str">
        <f>IF(HLOOKUP($BT828,Prisudvikling!$CC$7:$KP$63,AI$3)&gt;0,HLOOKUP($BT828,Prisudvikling!$CC$7:$KP$63,AI$3),"")</f>
        <v xml:space="preserve"> </v>
      </c>
      <c r="AJ828" s="32" t="str">
        <f>IF(HLOOKUP($BT828,Prisudvikling!$CC$7:$KP$63,AJ$3)&gt;0,HLOOKUP($BT828,Prisudvikling!$CC$7:$KP$63,AJ$3),"")</f>
        <v xml:space="preserve"> </v>
      </c>
      <c r="AK828" s="32" t="str">
        <f>IF(HLOOKUP($BT828,Prisudvikling!$CC$7:$KP$63,AK$3)&gt;0,HLOOKUP($BT828,Prisudvikling!$CC$7:$KP$63,AK$3),"")</f>
        <v xml:space="preserve"> </v>
      </c>
      <c r="AL828" s="32" t="str">
        <f>IF(HLOOKUP($BT828,Prisudvikling!$CC$7:$KP$63,AL$3)&gt;0,HLOOKUP($BT828,Prisudvikling!$CC$7:$KP$63,AL$3),"")</f>
        <v/>
      </c>
      <c r="AM828" s="32" t="str">
        <f>IF(HLOOKUP($BT828,Prisudvikling!$CC$7:$KP$63,AM$3)&gt;0,HLOOKUP($BT828,Prisudvikling!$CC$7:$KP$63,AM$3),"")</f>
        <v/>
      </c>
      <c r="AN828" s="113" t="str">
        <f>IF(HLOOKUP($BT828,Prisudvikling!$CC$7:$KP$63,AN$3)&gt;0,HLOOKUP($BT828,Prisudvikling!$CC$7:$KP$63,AN$3),"")</f>
        <v/>
      </c>
      <c r="AO828" s="113" t="str">
        <f>IF(HLOOKUP($BT828,Prisudvikling!$CC$7:$KP$63,AO$3)&gt;0,HLOOKUP($BT828,Prisudvikling!$CC$7:$KP$63,AO$3),"")</f>
        <v xml:space="preserve"> </v>
      </c>
      <c r="AP828" s="113" t="str">
        <f>IF(HLOOKUP($BT828,Prisudvikling!$CC$7:$KP$63,AP$3)&gt;0,HLOOKUP($BT828,Prisudvikling!$CC$7:$KP$63,AP$3),"")</f>
        <v/>
      </c>
      <c r="AQ828" s="113" t="str">
        <f>IF(HLOOKUP($BT828,Prisudvikling!$CC$7:$KP$63,AQ$3)&gt;0,HLOOKUP($BT828,Prisudvikling!$CC$7:$KP$63,AQ$3),"")</f>
        <v/>
      </c>
      <c r="AR828" s="113" t="str">
        <f>IF(HLOOKUP($BT828,Prisudvikling!$CC$7:$KP$63,AR$3)&gt;0,HLOOKUP($BT828,Prisudvikling!$CC$7:$KP$63,AR$3),"")</f>
        <v xml:space="preserve"> </v>
      </c>
      <c r="AS828" s="113" t="str">
        <f>IF(HLOOKUP($BT828,Prisudvikling!$CC$7:$KP$63,AS$3)&gt;0,HLOOKUP($BT828,Prisudvikling!$CC$7:$KP$63,AS$3),"")</f>
        <v/>
      </c>
      <c r="AT828" s="113" t="str">
        <f>IF(HLOOKUP($BT828,Prisudvikling!$CC$7:$KP$63,AT$3)&gt;0,HLOOKUP($BT828,Prisudvikling!$CC$7:$KP$63,AT$3),"")</f>
        <v/>
      </c>
      <c r="AU828" s="113" t="str">
        <f>IF(HLOOKUP($BT828,Prisudvikling!$CC$7:$KP$63,AU$3)&gt;0,HLOOKUP($BT828,Prisudvikling!$CC$7:$KP$63,AU$3),"")</f>
        <v xml:space="preserve"> </v>
      </c>
      <c r="AV828" s="113" t="str">
        <f>IF(HLOOKUP($BT828,Prisudvikling!$CC$7:$KP$63,AV$3)&gt;0,HLOOKUP($BT828,Prisudvikling!$CC$7:$KP$63,AV$3),"")</f>
        <v/>
      </c>
      <c r="AW828" s="113" t="str">
        <f>IF(HLOOKUP($BT828,Prisudvikling!$CC$7:$KP$63,AW$3)&gt;0,HLOOKUP($BT828,Prisudvikling!$CC$7:$KP$63,AW$3),"")</f>
        <v/>
      </c>
      <c r="AX828" s="113" t="str">
        <f>IF(HLOOKUP($BT828,Prisudvikling!$CC$7:$KP$63,AX$3)&gt;0,HLOOKUP($BT828,Prisudvikling!$CC$7:$KP$63,AX$3),"")</f>
        <v xml:space="preserve"> </v>
      </c>
      <c r="BT828">
        <f t="shared" si="37"/>
        <v>505</v>
      </c>
    </row>
    <row r="829" spans="1:72" x14ac:dyDescent="0.2">
      <c r="A829" s="82">
        <f>IF(HLOOKUP($BT829,Prisudvikling!$CC$7:$KP$63,D$3)&gt;0,YEAR(C829),0)</f>
        <v>0</v>
      </c>
      <c r="B829" s="82">
        <f>IF(HLOOKUP($BT829,Prisudvikling!$CC$7:$KP$63,D$3)&gt;0,MONTH(C829),0)</f>
        <v>0</v>
      </c>
      <c r="C829" s="65" t="str">
        <f>IF(HLOOKUP($BT829,Prisudvikling!$CC$7:$KP$63,D$3)&gt;0,HLOOKUP($BT829,Prisudvikling!$CC$7:$KP$63,C$3),"")</f>
        <v/>
      </c>
      <c r="D829" s="105" t="str">
        <f>IF(HLOOKUP($BT829,Prisudvikling!$CC$7:$KP$63,D$3)&gt;0,HLOOKUP($BT829,Prisudvikling!$CC$7:$KP$63,D$3),"")</f>
        <v/>
      </c>
      <c r="E829" s="105" t="str">
        <f>IF(HLOOKUP($BT829,Prisudvikling!$CC$7:$KP$63,E$3)&gt;0,HLOOKUP($BT829,Prisudvikling!$CC$7:$KP$63,E$3),"")</f>
        <v/>
      </c>
      <c r="F829" s="105" t="str">
        <f>IF(HLOOKUP($BT829,Prisudvikling!$CC$7:$KP$63,F$3)&gt;0,HLOOKUP($BT829,Prisudvikling!$CC$7:$KP$63,F$3),"")</f>
        <v/>
      </c>
      <c r="G829" s="105" t="str">
        <f>IF(HLOOKUP($BT829,Prisudvikling!$CC$7:$KP$63,G$3)&gt;0,HLOOKUP($BT829,Prisudvikling!$CC$7:$KP$63,G$3),"")</f>
        <v/>
      </c>
      <c r="H829" s="105" t="str">
        <f>IF(HLOOKUP($BT829,Prisudvikling!$CC$7:$KP$63,H$3)&gt;0,HLOOKUP($BT829,Prisudvikling!$CC$7:$KP$63,H$3),"")</f>
        <v/>
      </c>
      <c r="I829" s="105" t="str">
        <f>IF(HLOOKUP($BT829,Prisudvikling!$CC$7:$KP$63,I$3)&gt;0,HLOOKUP($BT829,Prisudvikling!$CC$7:$KP$63,I$3),"")</f>
        <v/>
      </c>
      <c r="J829" s="105" t="str">
        <f>IF(HLOOKUP($BT829,Prisudvikling!$CC$7:$KP$63,J$3)&gt;0,HLOOKUP($BT829,Prisudvikling!$CC$7:$KP$63,J$3),"")</f>
        <v/>
      </c>
      <c r="K829" s="105" t="str">
        <f>IF(HLOOKUP($BT829,Prisudvikling!$CC$7:$KP$63,K$3)&gt;0,HLOOKUP($BT829,Prisudvikling!$CC$7:$KP$63,K$3),"")</f>
        <v/>
      </c>
      <c r="L829" s="105" t="str">
        <f>IF(HLOOKUP($BT829,Prisudvikling!$CC$7:$KP$63,L$3)&gt;0,HLOOKUP($BT829,Prisudvikling!$CC$7:$KP$63,L$3),"")</f>
        <v/>
      </c>
      <c r="M829" s="105" t="str">
        <f>IF(HLOOKUP($BT829,Prisudvikling!$CC$7:$KP$63,M$3)&gt;0,HLOOKUP($BT829,Prisudvikling!$CC$7:$KP$63,M$3),"")</f>
        <v/>
      </c>
      <c r="N829" s="105" t="str">
        <f>IF(HLOOKUP($BT829,Prisudvikling!$CC$7:$KP$63,N$3)&gt;0,HLOOKUP($BT829,Prisudvikling!$CC$7:$KP$63,N$3),"")</f>
        <v/>
      </c>
      <c r="O829" s="105" t="str">
        <f>IF(HLOOKUP($BT829,Prisudvikling!$CC$7:$KP$63,O$3)&gt;0,HLOOKUP($BT829,Prisudvikling!$CC$7:$KP$63,O$3),"")</f>
        <v/>
      </c>
      <c r="P829" s="105" t="str">
        <f>IF(HLOOKUP($BT829,Prisudvikling!$CC$7:$KP$63,P$3)&gt;0,HLOOKUP($BT829,Prisudvikling!$CC$7:$KP$63,P$3),"")</f>
        <v/>
      </c>
      <c r="Q829" s="105" t="str">
        <f>IF(HLOOKUP($BT829,Prisudvikling!$CC$7:$KP$63,Q$3)&gt;0,HLOOKUP($BT829,Prisudvikling!$CC$7:$KP$63,Q$3),"")</f>
        <v/>
      </c>
      <c r="R829" s="105" t="str">
        <f>IF(HLOOKUP($BT829,Prisudvikling!$CC$7:$KP$63,R$3)&gt;0,HLOOKUP($BT829,Prisudvikling!$CC$7:$KP$63,R$3),"")</f>
        <v/>
      </c>
      <c r="S829" s="105" t="str">
        <f>IF(HLOOKUP($BT829,Prisudvikling!$CC$7:$KP$63,S$3)&gt;0,HLOOKUP($BT829,Prisudvikling!$CC$7:$KP$63,S$3),"")</f>
        <v/>
      </c>
      <c r="T829" s="105" t="str">
        <f>IF(HLOOKUP($BT829,Prisudvikling!$CC$7:$KP$63,T$3)&gt;0,HLOOKUP($BT829,Prisudvikling!$CC$7:$KP$63,T$3),"")</f>
        <v/>
      </c>
      <c r="U829" s="105" t="str">
        <f>IF(HLOOKUP($BT829,Prisudvikling!$CC$7:$KP$63,U$3)&gt;0,HLOOKUP($BT829,Prisudvikling!$CC$7:$KP$63,U$3),"")</f>
        <v/>
      </c>
      <c r="V829" s="105" t="str">
        <f>IF(HLOOKUP($BT829,Prisudvikling!$CC$7:$KP$63,V$3)&gt;0,HLOOKUP($BT829,Prisudvikling!$CC$7:$KP$63,V$3),"")</f>
        <v/>
      </c>
      <c r="W829" s="105" t="str">
        <f>IF(HLOOKUP($BT829,Prisudvikling!$CC$7:$KP$63,W$3)&gt;0,HLOOKUP($BT829,Prisudvikling!$CC$7:$KP$63,W$3),"")</f>
        <v/>
      </c>
      <c r="X829" s="32" t="str">
        <f>IF(HLOOKUP($BT829,Prisudvikling!$CC$7:$KP$63,X$3)&gt;0,HLOOKUP($BT829,Prisudvikling!$CC$7:$KP$63,X$3),"")</f>
        <v/>
      </c>
      <c r="Y829" s="32" t="str">
        <f>IF(HLOOKUP($BT829,Prisudvikling!$CC$7:$KP$63,Y$3)&gt;0,HLOOKUP($BT829,Prisudvikling!$CC$7:$KP$63,Y$3),"")</f>
        <v/>
      </c>
      <c r="Z829" s="32" t="str">
        <f>IF(HLOOKUP($BT829,Prisudvikling!$CC$7:$KP$63,Z$3)&gt;0,HLOOKUP($BT829,Prisudvikling!$CC$7:$KP$63,Z$3),"")</f>
        <v/>
      </c>
      <c r="AA829" s="32" t="str">
        <f>IF(HLOOKUP($BT829,Prisudvikling!$CC$7:$KP$63,AA$3)&gt;0,HLOOKUP($BT829,Prisudvikling!$CC$7:$KP$63,AA$3),"")</f>
        <v/>
      </c>
      <c r="AB829" s="32" t="str">
        <f>IF(HLOOKUP($BT829,Prisudvikling!$CC$7:$KP$63,AB$3)&gt;0,HLOOKUP($BT829,Prisudvikling!$CC$7:$KP$63,AB$3),"")</f>
        <v/>
      </c>
      <c r="AC829" s="32" t="str">
        <f>IF(HLOOKUP($BT829,Prisudvikling!$CC$7:$KP$63,AC$3)&gt;0,HLOOKUP($BT829,Prisudvikling!$CC$7:$KP$63,AC$3),"")</f>
        <v/>
      </c>
      <c r="AD829" s="32" t="str">
        <f>IF(HLOOKUP($BT829,Prisudvikling!$CC$7:$KP$63,AD$3)&gt;0,HLOOKUP($BT829,Prisudvikling!$CC$7:$KP$63,AD$3),"")</f>
        <v/>
      </c>
      <c r="AE829" s="32" t="str">
        <f>IF(HLOOKUP($BT829,Prisudvikling!$CC$7:$KP$63,AE$3)&gt;0,HLOOKUP($BT829,Prisudvikling!$CC$7:$KP$63,AE$3),"")</f>
        <v/>
      </c>
      <c r="AF829" s="32" t="str">
        <f>IF(HLOOKUP($BT829,Prisudvikling!$CC$7:$KP$63,AF$3)&gt;0,HLOOKUP($BT829,Prisudvikling!$CC$7:$KP$63,AF$3),"")</f>
        <v xml:space="preserve"> </v>
      </c>
      <c r="AG829" s="32" t="str">
        <f>IF(HLOOKUP($BT829,Prisudvikling!$CC$7:$KP$63,AG$3)&gt;0,HLOOKUP($BT829,Prisudvikling!$CC$7:$KP$63,AG$3),"")</f>
        <v xml:space="preserve"> </v>
      </c>
      <c r="AH829" s="32" t="str">
        <f>IF(HLOOKUP($BT829,Prisudvikling!$CC$7:$KP$63,AH$3)&gt;0,HLOOKUP($BT829,Prisudvikling!$CC$7:$KP$63,AH$3),"")</f>
        <v xml:space="preserve"> </v>
      </c>
      <c r="AI829" s="32" t="str">
        <f>IF(HLOOKUP($BT829,Prisudvikling!$CC$7:$KP$63,AI$3)&gt;0,HLOOKUP($BT829,Prisudvikling!$CC$7:$KP$63,AI$3),"")</f>
        <v xml:space="preserve"> </v>
      </c>
      <c r="AJ829" s="32" t="str">
        <f>IF(HLOOKUP($BT829,Prisudvikling!$CC$7:$KP$63,AJ$3)&gt;0,HLOOKUP($BT829,Prisudvikling!$CC$7:$KP$63,AJ$3),"")</f>
        <v xml:space="preserve"> </v>
      </c>
      <c r="AK829" s="32" t="str">
        <f>IF(HLOOKUP($BT829,Prisudvikling!$CC$7:$KP$63,AK$3)&gt;0,HLOOKUP($BT829,Prisudvikling!$CC$7:$KP$63,AK$3),"")</f>
        <v xml:space="preserve"> </v>
      </c>
      <c r="AL829" s="32" t="str">
        <f>IF(HLOOKUP($BT829,Prisudvikling!$CC$7:$KP$63,AL$3)&gt;0,HLOOKUP($BT829,Prisudvikling!$CC$7:$KP$63,AL$3),"")</f>
        <v/>
      </c>
      <c r="AM829" s="32" t="str">
        <f>IF(HLOOKUP($BT829,Prisudvikling!$CC$7:$KP$63,AM$3)&gt;0,HLOOKUP($BT829,Prisudvikling!$CC$7:$KP$63,AM$3),"")</f>
        <v/>
      </c>
      <c r="AN829" s="113" t="str">
        <f>IF(HLOOKUP($BT829,Prisudvikling!$CC$7:$KP$63,AN$3)&gt;0,HLOOKUP($BT829,Prisudvikling!$CC$7:$KP$63,AN$3),"")</f>
        <v/>
      </c>
      <c r="AO829" s="113" t="str">
        <f>IF(HLOOKUP($BT829,Prisudvikling!$CC$7:$KP$63,AO$3)&gt;0,HLOOKUP($BT829,Prisudvikling!$CC$7:$KP$63,AO$3),"")</f>
        <v xml:space="preserve"> </v>
      </c>
      <c r="AP829" s="113" t="str">
        <f>IF(HLOOKUP($BT829,Prisudvikling!$CC$7:$KP$63,AP$3)&gt;0,HLOOKUP($BT829,Prisudvikling!$CC$7:$KP$63,AP$3),"")</f>
        <v/>
      </c>
      <c r="AQ829" s="113" t="str">
        <f>IF(HLOOKUP($BT829,Prisudvikling!$CC$7:$KP$63,AQ$3)&gt;0,HLOOKUP($BT829,Prisudvikling!$CC$7:$KP$63,AQ$3),"")</f>
        <v/>
      </c>
      <c r="AR829" s="113" t="str">
        <f>IF(HLOOKUP($BT829,Prisudvikling!$CC$7:$KP$63,AR$3)&gt;0,HLOOKUP($BT829,Prisudvikling!$CC$7:$KP$63,AR$3),"")</f>
        <v xml:space="preserve"> </v>
      </c>
      <c r="AS829" s="113" t="str">
        <f>IF(HLOOKUP($BT829,Prisudvikling!$CC$7:$KP$63,AS$3)&gt;0,HLOOKUP($BT829,Prisudvikling!$CC$7:$KP$63,AS$3),"")</f>
        <v/>
      </c>
      <c r="AT829" s="113" t="str">
        <f>IF(HLOOKUP($BT829,Prisudvikling!$CC$7:$KP$63,AT$3)&gt;0,HLOOKUP($BT829,Prisudvikling!$CC$7:$KP$63,AT$3),"")</f>
        <v/>
      </c>
      <c r="AU829" s="113" t="str">
        <f>IF(HLOOKUP($BT829,Prisudvikling!$CC$7:$KP$63,AU$3)&gt;0,HLOOKUP($BT829,Prisudvikling!$CC$7:$KP$63,AU$3),"")</f>
        <v xml:space="preserve"> </v>
      </c>
      <c r="AV829" s="113" t="str">
        <f>IF(HLOOKUP($BT829,Prisudvikling!$CC$7:$KP$63,AV$3)&gt;0,HLOOKUP($BT829,Prisudvikling!$CC$7:$KP$63,AV$3),"")</f>
        <v/>
      </c>
      <c r="AW829" s="113" t="str">
        <f>IF(HLOOKUP($BT829,Prisudvikling!$CC$7:$KP$63,AW$3)&gt;0,HLOOKUP($BT829,Prisudvikling!$CC$7:$KP$63,AW$3),"")</f>
        <v/>
      </c>
      <c r="AX829" s="113" t="str">
        <f>IF(HLOOKUP($BT829,Prisudvikling!$CC$7:$KP$63,AX$3)&gt;0,HLOOKUP($BT829,Prisudvikling!$CC$7:$KP$63,AX$3),"")</f>
        <v xml:space="preserve"> </v>
      </c>
      <c r="BT829">
        <f t="shared" si="37"/>
        <v>506</v>
      </c>
    </row>
    <row r="830" spans="1:72" x14ac:dyDescent="0.2">
      <c r="A830" s="82">
        <f>IF(HLOOKUP($BT830,Prisudvikling!$CC$7:$KP$63,D$3)&gt;0,YEAR(C830),0)</f>
        <v>0</v>
      </c>
      <c r="B830" s="82">
        <f>IF(HLOOKUP($BT830,Prisudvikling!$CC$7:$KP$63,D$3)&gt;0,MONTH(C830),0)</f>
        <v>0</v>
      </c>
      <c r="C830" s="65" t="str">
        <f>IF(HLOOKUP($BT830,Prisudvikling!$CC$7:$KP$63,D$3)&gt;0,HLOOKUP($BT830,Prisudvikling!$CC$7:$KP$63,C$3),"")</f>
        <v/>
      </c>
      <c r="D830" s="105" t="str">
        <f>IF(HLOOKUP($BT830,Prisudvikling!$CC$7:$KP$63,D$3)&gt;0,HLOOKUP($BT830,Prisudvikling!$CC$7:$KP$63,D$3),"")</f>
        <v/>
      </c>
      <c r="E830" s="105" t="str">
        <f>IF(HLOOKUP($BT830,Prisudvikling!$CC$7:$KP$63,E$3)&gt;0,HLOOKUP($BT830,Prisudvikling!$CC$7:$KP$63,E$3),"")</f>
        <v/>
      </c>
      <c r="F830" s="105" t="str">
        <f>IF(HLOOKUP($BT830,Prisudvikling!$CC$7:$KP$63,F$3)&gt;0,HLOOKUP($BT830,Prisudvikling!$CC$7:$KP$63,F$3),"")</f>
        <v/>
      </c>
      <c r="G830" s="105" t="str">
        <f>IF(HLOOKUP($BT830,Prisudvikling!$CC$7:$KP$63,G$3)&gt;0,HLOOKUP($BT830,Prisudvikling!$CC$7:$KP$63,G$3),"")</f>
        <v/>
      </c>
      <c r="H830" s="105" t="str">
        <f>IF(HLOOKUP($BT830,Prisudvikling!$CC$7:$KP$63,H$3)&gt;0,HLOOKUP($BT830,Prisudvikling!$CC$7:$KP$63,H$3),"")</f>
        <v/>
      </c>
      <c r="I830" s="105" t="str">
        <f>IF(HLOOKUP($BT830,Prisudvikling!$CC$7:$KP$63,I$3)&gt;0,HLOOKUP($BT830,Prisudvikling!$CC$7:$KP$63,I$3),"")</f>
        <v/>
      </c>
      <c r="J830" s="105" t="str">
        <f>IF(HLOOKUP($BT830,Prisudvikling!$CC$7:$KP$63,J$3)&gt;0,HLOOKUP($BT830,Prisudvikling!$CC$7:$KP$63,J$3),"")</f>
        <v/>
      </c>
      <c r="K830" s="105" t="str">
        <f>IF(HLOOKUP($BT830,Prisudvikling!$CC$7:$KP$63,K$3)&gt;0,HLOOKUP($BT830,Prisudvikling!$CC$7:$KP$63,K$3),"")</f>
        <v/>
      </c>
      <c r="L830" s="105" t="str">
        <f>IF(HLOOKUP($BT830,Prisudvikling!$CC$7:$KP$63,L$3)&gt;0,HLOOKUP($BT830,Prisudvikling!$CC$7:$KP$63,L$3),"")</f>
        <v/>
      </c>
      <c r="M830" s="105" t="str">
        <f>IF(HLOOKUP($BT830,Prisudvikling!$CC$7:$KP$63,M$3)&gt;0,HLOOKUP($BT830,Prisudvikling!$CC$7:$KP$63,M$3),"")</f>
        <v/>
      </c>
      <c r="N830" s="105" t="str">
        <f>IF(HLOOKUP($BT830,Prisudvikling!$CC$7:$KP$63,N$3)&gt;0,HLOOKUP($BT830,Prisudvikling!$CC$7:$KP$63,N$3),"")</f>
        <v/>
      </c>
      <c r="O830" s="105" t="str">
        <f>IF(HLOOKUP($BT830,Prisudvikling!$CC$7:$KP$63,O$3)&gt;0,HLOOKUP($BT830,Prisudvikling!$CC$7:$KP$63,O$3),"")</f>
        <v/>
      </c>
      <c r="P830" s="105" t="str">
        <f>IF(HLOOKUP($BT830,Prisudvikling!$CC$7:$KP$63,P$3)&gt;0,HLOOKUP($BT830,Prisudvikling!$CC$7:$KP$63,P$3),"")</f>
        <v/>
      </c>
      <c r="Q830" s="105" t="str">
        <f>IF(HLOOKUP($BT830,Prisudvikling!$CC$7:$KP$63,Q$3)&gt;0,HLOOKUP($BT830,Prisudvikling!$CC$7:$KP$63,Q$3),"")</f>
        <v/>
      </c>
      <c r="R830" s="105" t="str">
        <f>IF(HLOOKUP($BT830,Prisudvikling!$CC$7:$KP$63,R$3)&gt;0,HLOOKUP($BT830,Prisudvikling!$CC$7:$KP$63,R$3),"")</f>
        <v/>
      </c>
      <c r="S830" s="105" t="str">
        <f>IF(HLOOKUP($BT830,Prisudvikling!$CC$7:$KP$63,S$3)&gt;0,HLOOKUP($BT830,Prisudvikling!$CC$7:$KP$63,S$3),"")</f>
        <v/>
      </c>
      <c r="T830" s="105" t="str">
        <f>IF(HLOOKUP($BT830,Prisudvikling!$CC$7:$KP$63,T$3)&gt;0,HLOOKUP($BT830,Prisudvikling!$CC$7:$KP$63,T$3),"")</f>
        <v/>
      </c>
      <c r="U830" s="105" t="str">
        <f>IF(HLOOKUP($BT830,Prisudvikling!$CC$7:$KP$63,U$3)&gt;0,HLOOKUP($BT830,Prisudvikling!$CC$7:$KP$63,U$3),"")</f>
        <v/>
      </c>
      <c r="V830" s="105" t="str">
        <f>IF(HLOOKUP($BT830,Prisudvikling!$CC$7:$KP$63,V$3)&gt;0,HLOOKUP($BT830,Prisudvikling!$CC$7:$KP$63,V$3),"")</f>
        <v/>
      </c>
      <c r="W830" s="105" t="str">
        <f>IF(HLOOKUP($BT830,Prisudvikling!$CC$7:$KP$63,W$3)&gt;0,HLOOKUP($BT830,Prisudvikling!$CC$7:$KP$63,W$3),"")</f>
        <v/>
      </c>
      <c r="X830" s="32" t="str">
        <f>IF(HLOOKUP($BT830,Prisudvikling!$CC$7:$KP$63,X$3)&gt;0,HLOOKUP($BT830,Prisudvikling!$CC$7:$KP$63,X$3),"")</f>
        <v/>
      </c>
      <c r="Y830" s="32" t="str">
        <f>IF(HLOOKUP($BT830,Prisudvikling!$CC$7:$KP$63,Y$3)&gt;0,HLOOKUP($BT830,Prisudvikling!$CC$7:$KP$63,Y$3),"")</f>
        <v/>
      </c>
      <c r="Z830" s="32" t="str">
        <f>IF(HLOOKUP($BT830,Prisudvikling!$CC$7:$KP$63,Z$3)&gt;0,HLOOKUP($BT830,Prisudvikling!$CC$7:$KP$63,Z$3),"")</f>
        <v/>
      </c>
      <c r="AA830" s="32" t="str">
        <f>IF(HLOOKUP($BT830,Prisudvikling!$CC$7:$KP$63,AA$3)&gt;0,HLOOKUP($BT830,Prisudvikling!$CC$7:$KP$63,AA$3),"")</f>
        <v/>
      </c>
      <c r="AB830" s="32" t="str">
        <f>IF(HLOOKUP($BT830,Prisudvikling!$CC$7:$KP$63,AB$3)&gt;0,HLOOKUP($BT830,Prisudvikling!$CC$7:$KP$63,AB$3),"")</f>
        <v/>
      </c>
      <c r="AC830" s="32" t="str">
        <f>IF(HLOOKUP($BT830,Prisudvikling!$CC$7:$KP$63,AC$3)&gt;0,HLOOKUP($BT830,Prisudvikling!$CC$7:$KP$63,AC$3),"")</f>
        <v/>
      </c>
      <c r="AD830" s="32" t="str">
        <f>IF(HLOOKUP($BT830,Prisudvikling!$CC$7:$KP$63,AD$3)&gt;0,HLOOKUP($BT830,Prisudvikling!$CC$7:$KP$63,AD$3),"")</f>
        <v/>
      </c>
      <c r="AE830" s="32" t="str">
        <f>IF(HLOOKUP($BT830,Prisudvikling!$CC$7:$KP$63,AE$3)&gt;0,HLOOKUP($BT830,Prisudvikling!$CC$7:$KP$63,AE$3),"")</f>
        <v/>
      </c>
      <c r="AF830" s="32" t="str">
        <f>IF(HLOOKUP($BT830,Prisudvikling!$CC$7:$KP$63,AF$3)&gt;0,HLOOKUP($BT830,Prisudvikling!$CC$7:$KP$63,AF$3),"")</f>
        <v xml:space="preserve"> </v>
      </c>
      <c r="AG830" s="32" t="str">
        <f>IF(HLOOKUP($BT830,Prisudvikling!$CC$7:$KP$63,AG$3)&gt;0,HLOOKUP($BT830,Prisudvikling!$CC$7:$KP$63,AG$3),"")</f>
        <v xml:space="preserve"> </v>
      </c>
      <c r="AH830" s="32" t="str">
        <f>IF(HLOOKUP($BT830,Prisudvikling!$CC$7:$KP$63,AH$3)&gt;0,HLOOKUP($BT830,Prisudvikling!$CC$7:$KP$63,AH$3),"")</f>
        <v xml:space="preserve"> </v>
      </c>
      <c r="AI830" s="32" t="str">
        <f>IF(HLOOKUP($BT830,Prisudvikling!$CC$7:$KP$63,AI$3)&gt;0,HLOOKUP($BT830,Prisudvikling!$CC$7:$KP$63,AI$3),"")</f>
        <v xml:space="preserve"> </v>
      </c>
      <c r="AJ830" s="32" t="str">
        <f>IF(HLOOKUP($BT830,Prisudvikling!$CC$7:$KP$63,AJ$3)&gt;0,HLOOKUP($BT830,Prisudvikling!$CC$7:$KP$63,AJ$3),"")</f>
        <v xml:space="preserve"> </v>
      </c>
      <c r="AK830" s="32" t="str">
        <f>IF(HLOOKUP($BT830,Prisudvikling!$CC$7:$KP$63,AK$3)&gt;0,HLOOKUP($BT830,Prisudvikling!$CC$7:$KP$63,AK$3),"")</f>
        <v xml:space="preserve"> </v>
      </c>
      <c r="AL830" s="32" t="str">
        <f>IF(HLOOKUP($BT830,Prisudvikling!$CC$7:$KP$63,AL$3)&gt;0,HLOOKUP($BT830,Prisudvikling!$CC$7:$KP$63,AL$3),"")</f>
        <v/>
      </c>
      <c r="AM830" s="32" t="str">
        <f>IF(HLOOKUP($BT830,Prisudvikling!$CC$7:$KP$63,AM$3)&gt;0,HLOOKUP($BT830,Prisudvikling!$CC$7:$KP$63,AM$3),"")</f>
        <v/>
      </c>
      <c r="AN830" s="113" t="str">
        <f>IF(HLOOKUP($BT830,Prisudvikling!$CC$7:$KP$63,AN$3)&gt;0,HLOOKUP($BT830,Prisudvikling!$CC$7:$KP$63,AN$3),"")</f>
        <v/>
      </c>
      <c r="AO830" s="113" t="str">
        <f>IF(HLOOKUP($BT830,Prisudvikling!$CC$7:$KP$63,AO$3)&gt;0,HLOOKUP($BT830,Prisudvikling!$CC$7:$KP$63,AO$3),"")</f>
        <v xml:space="preserve"> </v>
      </c>
      <c r="AP830" s="113" t="str">
        <f>IF(HLOOKUP($BT830,Prisudvikling!$CC$7:$KP$63,AP$3)&gt;0,HLOOKUP($BT830,Prisudvikling!$CC$7:$KP$63,AP$3),"")</f>
        <v/>
      </c>
      <c r="AQ830" s="113" t="str">
        <f>IF(HLOOKUP($BT830,Prisudvikling!$CC$7:$KP$63,AQ$3)&gt;0,HLOOKUP($BT830,Prisudvikling!$CC$7:$KP$63,AQ$3),"")</f>
        <v/>
      </c>
      <c r="AR830" s="113" t="str">
        <f>IF(HLOOKUP($BT830,Prisudvikling!$CC$7:$KP$63,AR$3)&gt;0,HLOOKUP($BT830,Prisudvikling!$CC$7:$KP$63,AR$3),"")</f>
        <v xml:space="preserve"> </v>
      </c>
      <c r="AS830" s="113" t="str">
        <f>IF(HLOOKUP($BT830,Prisudvikling!$CC$7:$KP$63,AS$3)&gt;0,HLOOKUP($BT830,Prisudvikling!$CC$7:$KP$63,AS$3),"")</f>
        <v/>
      </c>
      <c r="AT830" s="113" t="str">
        <f>IF(HLOOKUP($BT830,Prisudvikling!$CC$7:$KP$63,AT$3)&gt;0,HLOOKUP($BT830,Prisudvikling!$CC$7:$KP$63,AT$3),"")</f>
        <v/>
      </c>
      <c r="AU830" s="113" t="str">
        <f>IF(HLOOKUP($BT830,Prisudvikling!$CC$7:$KP$63,AU$3)&gt;0,HLOOKUP($BT830,Prisudvikling!$CC$7:$KP$63,AU$3),"")</f>
        <v xml:space="preserve"> </v>
      </c>
      <c r="AV830" s="113" t="str">
        <f>IF(HLOOKUP($BT830,Prisudvikling!$CC$7:$KP$63,AV$3)&gt;0,HLOOKUP($BT830,Prisudvikling!$CC$7:$KP$63,AV$3),"")</f>
        <v/>
      </c>
      <c r="AW830" s="113" t="str">
        <f>IF(HLOOKUP($BT830,Prisudvikling!$CC$7:$KP$63,AW$3)&gt;0,HLOOKUP($BT830,Prisudvikling!$CC$7:$KP$63,AW$3),"")</f>
        <v/>
      </c>
      <c r="AX830" s="113" t="str">
        <f>IF(HLOOKUP($BT830,Prisudvikling!$CC$7:$KP$63,AX$3)&gt;0,HLOOKUP($BT830,Prisudvikling!$CC$7:$KP$63,AX$3),"")</f>
        <v xml:space="preserve"> </v>
      </c>
      <c r="BT830">
        <f t="shared" si="37"/>
        <v>507</v>
      </c>
    </row>
    <row r="831" spans="1:72" x14ac:dyDescent="0.2">
      <c r="A831" s="82">
        <f>IF(HLOOKUP($BT831,Prisudvikling!$CC$7:$KP$63,D$3)&gt;0,YEAR(C831),0)</f>
        <v>0</v>
      </c>
      <c r="B831" s="82">
        <f>IF(HLOOKUP($BT831,Prisudvikling!$CC$7:$KP$63,D$3)&gt;0,MONTH(C831),0)</f>
        <v>0</v>
      </c>
      <c r="C831" s="65" t="str">
        <f>IF(HLOOKUP($BT831,Prisudvikling!$CC$7:$KP$63,D$3)&gt;0,HLOOKUP($BT831,Prisudvikling!$CC$7:$KP$63,C$3),"")</f>
        <v/>
      </c>
      <c r="D831" s="105" t="str">
        <f>IF(HLOOKUP($BT831,Prisudvikling!$CC$7:$KP$63,D$3)&gt;0,HLOOKUP($BT831,Prisudvikling!$CC$7:$KP$63,D$3),"")</f>
        <v/>
      </c>
      <c r="E831" s="105" t="str">
        <f>IF(HLOOKUP($BT831,Prisudvikling!$CC$7:$KP$63,E$3)&gt;0,HLOOKUP($BT831,Prisudvikling!$CC$7:$KP$63,E$3),"")</f>
        <v/>
      </c>
      <c r="F831" s="105" t="str">
        <f>IF(HLOOKUP($BT831,Prisudvikling!$CC$7:$KP$63,F$3)&gt;0,HLOOKUP($BT831,Prisudvikling!$CC$7:$KP$63,F$3),"")</f>
        <v/>
      </c>
      <c r="G831" s="105" t="str">
        <f>IF(HLOOKUP($BT831,Prisudvikling!$CC$7:$KP$63,G$3)&gt;0,HLOOKUP($BT831,Prisudvikling!$CC$7:$KP$63,G$3),"")</f>
        <v/>
      </c>
      <c r="H831" s="105" t="str">
        <f>IF(HLOOKUP($BT831,Prisudvikling!$CC$7:$KP$63,H$3)&gt;0,HLOOKUP($BT831,Prisudvikling!$CC$7:$KP$63,H$3),"")</f>
        <v/>
      </c>
      <c r="I831" s="105" t="str">
        <f>IF(HLOOKUP($BT831,Prisudvikling!$CC$7:$KP$63,I$3)&gt;0,HLOOKUP($BT831,Prisudvikling!$CC$7:$KP$63,I$3),"")</f>
        <v/>
      </c>
      <c r="J831" s="105" t="str">
        <f>IF(HLOOKUP($BT831,Prisudvikling!$CC$7:$KP$63,J$3)&gt;0,HLOOKUP($BT831,Prisudvikling!$CC$7:$KP$63,J$3),"")</f>
        <v/>
      </c>
      <c r="K831" s="105" t="str">
        <f>IF(HLOOKUP($BT831,Prisudvikling!$CC$7:$KP$63,K$3)&gt;0,HLOOKUP($BT831,Prisudvikling!$CC$7:$KP$63,K$3),"")</f>
        <v/>
      </c>
      <c r="L831" s="105" t="str">
        <f>IF(HLOOKUP($BT831,Prisudvikling!$CC$7:$KP$63,L$3)&gt;0,HLOOKUP($BT831,Prisudvikling!$CC$7:$KP$63,L$3),"")</f>
        <v/>
      </c>
      <c r="M831" s="105" t="str">
        <f>IF(HLOOKUP($BT831,Prisudvikling!$CC$7:$KP$63,M$3)&gt;0,HLOOKUP($BT831,Prisudvikling!$CC$7:$KP$63,M$3),"")</f>
        <v/>
      </c>
      <c r="N831" s="105" t="str">
        <f>IF(HLOOKUP($BT831,Prisudvikling!$CC$7:$KP$63,N$3)&gt;0,HLOOKUP($BT831,Prisudvikling!$CC$7:$KP$63,N$3),"")</f>
        <v/>
      </c>
      <c r="O831" s="105" t="str">
        <f>IF(HLOOKUP($BT831,Prisudvikling!$CC$7:$KP$63,O$3)&gt;0,HLOOKUP($BT831,Prisudvikling!$CC$7:$KP$63,O$3),"")</f>
        <v/>
      </c>
      <c r="P831" s="105" t="str">
        <f>IF(HLOOKUP($BT831,Prisudvikling!$CC$7:$KP$63,P$3)&gt;0,HLOOKUP($BT831,Prisudvikling!$CC$7:$KP$63,P$3),"")</f>
        <v/>
      </c>
      <c r="Q831" s="105" t="str">
        <f>IF(HLOOKUP($BT831,Prisudvikling!$CC$7:$KP$63,Q$3)&gt;0,HLOOKUP($BT831,Prisudvikling!$CC$7:$KP$63,Q$3),"")</f>
        <v/>
      </c>
      <c r="R831" s="105" t="str">
        <f>IF(HLOOKUP($BT831,Prisudvikling!$CC$7:$KP$63,R$3)&gt;0,HLOOKUP($BT831,Prisudvikling!$CC$7:$KP$63,R$3),"")</f>
        <v/>
      </c>
      <c r="S831" s="105" t="str">
        <f>IF(HLOOKUP($BT831,Prisudvikling!$CC$7:$KP$63,S$3)&gt;0,HLOOKUP($BT831,Prisudvikling!$CC$7:$KP$63,S$3),"")</f>
        <v/>
      </c>
      <c r="T831" s="105" t="str">
        <f>IF(HLOOKUP($BT831,Prisudvikling!$CC$7:$KP$63,T$3)&gt;0,HLOOKUP($BT831,Prisudvikling!$CC$7:$KP$63,T$3),"")</f>
        <v/>
      </c>
      <c r="U831" s="105" t="str">
        <f>IF(HLOOKUP($BT831,Prisudvikling!$CC$7:$KP$63,U$3)&gt;0,HLOOKUP($BT831,Prisudvikling!$CC$7:$KP$63,U$3),"")</f>
        <v/>
      </c>
      <c r="V831" s="105" t="str">
        <f>IF(HLOOKUP($BT831,Prisudvikling!$CC$7:$KP$63,V$3)&gt;0,HLOOKUP($BT831,Prisudvikling!$CC$7:$KP$63,V$3),"")</f>
        <v/>
      </c>
      <c r="W831" s="105" t="str">
        <f>IF(HLOOKUP($BT831,Prisudvikling!$CC$7:$KP$63,W$3)&gt;0,HLOOKUP($BT831,Prisudvikling!$CC$7:$KP$63,W$3),"")</f>
        <v/>
      </c>
      <c r="X831" s="32" t="str">
        <f>IF(HLOOKUP($BT831,Prisudvikling!$CC$7:$KP$63,X$3)&gt;0,HLOOKUP($BT831,Prisudvikling!$CC$7:$KP$63,X$3),"")</f>
        <v/>
      </c>
      <c r="Y831" s="32" t="str">
        <f>IF(HLOOKUP($BT831,Prisudvikling!$CC$7:$KP$63,Y$3)&gt;0,HLOOKUP($BT831,Prisudvikling!$CC$7:$KP$63,Y$3),"")</f>
        <v/>
      </c>
      <c r="Z831" s="32" t="str">
        <f>IF(HLOOKUP($BT831,Prisudvikling!$CC$7:$KP$63,Z$3)&gt;0,HLOOKUP($BT831,Prisudvikling!$CC$7:$KP$63,Z$3),"")</f>
        <v/>
      </c>
      <c r="AA831" s="32" t="str">
        <f>IF(HLOOKUP($BT831,Prisudvikling!$CC$7:$KP$63,AA$3)&gt;0,HLOOKUP($BT831,Prisudvikling!$CC$7:$KP$63,AA$3),"")</f>
        <v/>
      </c>
      <c r="AB831" s="32" t="str">
        <f>IF(HLOOKUP($BT831,Prisudvikling!$CC$7:$KP$63,AB$3)&gt;0,HLOOKUP($BT831,Prisudvikling!$CC$7:$KP$63,AB$3),"")</f>
        <v/>
      </c>
      <c r="AC831" s="32" t="str">
        <f>IF(HLOOKUP($BT831,Prisudvikling!$CC$7:$KP$63,AC$3)&gt;0,HLOOKUP($BT831,Prisudvikling!$CC$7:$KP$63,AC$3),"")</f>
        <v/>
      </c>
      <c r="AD831" s="32" t="str">
        <f>IF(HLOOKUP($BT831,Prisudvikling!$CC$7:$KP$63,AD$3)&gt;0,HLOOKUP($BT831,Prisudvikling!$CC$7:$KP$63,AD$3),"")</f>
        <v/>
      </c>
      <c r="AE831" s="32" t="str">
        <f>IF(HLOOKUP($BT831,Prisudvikling!$CC$7:$KP$63,AE$3)&gt;0,HLOOKUP($BT831,Prisudvikling!$CC$7:$KP$63,AE$3),"")</f>
        <v/>
      </c>
      <c r="AF831" s="32" t="str">
        <f>IF(HLOOKUP($BT831,Prisudvikling!$CC$7:$KP$63,AF$3)&gt;0,HLOOKUP($BT831,Prisudvikling!$CC$7:$KP$63,AF$3),"")</f>
        <v xml:space="preserve"> </v>
      </c>
      <c r="AG831" s="32" t="str">
        <f>IF(HLOOKUP($BT831,Prisudvikling!$CC$7:$KP$63,AG$3)&gt;0,HLOOKUP($BT831,Prisudvikling!$CC$7:$KP$63,AG$3),"")</f>
        <v xml:space="preserve"> </v>
      </c>
      <c r="AH831" s="32" t="str">
        <f>IF(HLOOKUP($BT831,Prisudvikling!$CC$7:$KP$63,AH$3)&gt;0,HLOOKUP($BT831,Prisudvikling!$CC$7:$KP$63,AH$3),"")</f>
        <v xml:space="preserve"> </v>
      </c>
      <c r="AI831" s="32" t="str">
        <f>IF(HLOOKUP($BT831,Prisudvikling!$CC$7:$KP$63,AI$3)&gt;0,HLOOKUP($BT831,Prisudvikling!$CC$7:$KP$63,AI$3),"")</f>
        <v xml:space="preserve"> </v>
      </c>
      <c r="AJ831" s="32" t="str">
        <f>IF(HLOOKUP($BT831,Prisudvikling!$CC$7:$KP$63,AJ$3)&gt;0,HLOOKUP($BT831,Prisudvikling!$CC$7:$KP$63,AJ$3),"")</f>
        <v xml:space="preserve"> </v>
      </c>
      <c r="AK831" s="32" t="str">
        <f>IF(HLOOKUP($BT831,Prisudvikling!$CC$7:$KP$63,AK$3)&gt;0,HLOOKUP($BT831,Prisudvikling!$CC$7:$KP$63,AK$3),"")</f>
        <v xml:space="preserve"> </v>
      </c>
      <c r="AL831" s="32" t="str">
        <f>IF(HLOOKUP($BT831,Prisudvikling!$CC$7:$KP$63,AL$3)&gt;0,HLOOKUP($BT831,Prisudvikling!$CC$7:$KP$63,AL$3),"")</f>
        <v/>
      </c>
      <c r="AM831" s="32" t="str">
        <f>IF(HLOOKUP($BT831,Prisudvikling!$CC$7:$KP$63,AM$3)&gt;0,HLOOKUP($BT831,Prisudvikling!$CC$7:$KP$63,AM$3),"")</f>
        <v/>
      </c>
      <c r="AN831" s="113" t="str">
        <f>IF(HLOOKUP($BT831,Prisudvikling!$CC$7:$KP$63,AN$3)&gt;0,HLOOKUP($BT831,Prisudvikling!$CC$7:$KP$63,AN$3),"")</f>
        <v/>
      </c>
      <c r="AO831" s="113" t="str">
        <f>IF(HLOOKUP($BT831,Prisudvikling!$CC$7:$KP$63,AO$3)&gt;0,HLOOKUP($BT831,Prisudvikling!$CC$7:$KP$63,AO$3),"")</f>
        <v xml:space="preserve"> </v>
      </c>
      <c r="AP831" s="113" t="str">
        <f>IF(HLOOKUP($BT831,Prisudvikling!$CC$7:$KP$63,AP$3)&gt;0,HLOOKUP($BT831,Prisudvikling!$CC$7:$KP$63,AP$3),"")</f>
        <v/>
      </c>
      <c r="AQ831" s="113" t="str">
        <f>IF(HLOOKUP($BT831,Prisudvikling!$CC$7:$KP$63,AQ$3)&gt;0,HLOOKUP($BT831,Prisudvikling!$CC$7:$KP$63,AQ$3),"")</f>
        <v/>
      </c>
      <c r="AR831" s="113" t="str">
        <f>IF(HLOOKUP($BT831,Prisudvikling!$CC$7:$KP$63,AR$3)&gt;0,HLOOKUP($BT831,Prisudvikling!$CC$7:$KP$63,AR$3),"")</f>
        <v xml:space="preserve"> </v>
      </c>
      <c r="AS831" s="113" t="str">
        <f>IF(HLOOKUP($BT831,Prisudvikling!$CC$7:$KP$63,AS$3)&gt;0,HLOOKUP($BT831,Prisudvikling!$CC$7:$KP$63,AS$3),"")</f>
        <v/>
      </c>
      <c r="AT831" s="113" t="str">
        <f>IF(HLOOKUP($BT831,Prisudvikling!$CC$7:$KP$63,AT$3)&gt;0,HLOOKUP($BT831,Prisudvikling!$CC$7:$KP$63,AT$3),"")</f>
        <v/>
      </c>
      <c r="AU831" s="113" t="str">
        <f>IF(HLOOKUP($BT831,Prisudvikling!$CC$7:$KP$63,AU$3)&gt;0,HLOOKUP($BT831,Prisudvikling!$CC$7:$KP$63,AU$3),"")</f>
        <v xml:space="preserve"> </v>
      </c>
      <c r="AV831" s="113" t="str">
        <f>IF(HLOOKUP($BT831,Prisudvikling!$CC$7:$KP$63,AV$3)&gt;0,HLOOKUP($BT831,Prisudvikling!$CC$7:$KP$63,AV$3),"")</f>
        <v/>
      </c>
      <c r="AW831" s="113" t="str">
        <f>IF(HLOOKUP($BT831,Prisudvikling!$CC$7:$KP$63,AW$3)&gt;0,HLOOKUP($BT831,Prisudvikling!$CC$7:$KP$63,AW$3),"")</f>
        <v/>
      </c>
      <c r="AX831" s="113" t="str">
        <f>IF(HLOOKUP($BT831,Prisudvikling!$CC$7:$KP$63,AX$3)&gt;0,HLOOKUP($BT831,Prisudvikling!$CC$7:$KP$63,AX$3),"")</f>
        <v xml:space="preserve"> </v>
      </c>
      <c r="BT831">
        <f t="shared" si="37"/>
        <v>508</v>
      </c>
    </row>
    <row r="832" spans="1:72" x14ac:dyDescent="0.2">
      <c r="A832" s="82">
        <f>IF(HLOOKUP($BT832,Prisudvikling!$CC$7:$KP$63,D$3)&gt;0,YEAR(C832),0)</f>
        <v>0</v>
      </c>
      <c r="B832" s="82">
        <f>IF(HLOOKUP($BT832,Prisudvikling!$CC$7:$KP$63,D$3)&gt;0,MONTH(C832),0)</f>
        <v>0</v>
      </c>
      <c r="C832" s="65" t="str">
        <f>IF(HLOOKUP($BT832,Prisudvikling!$CC$7:$KP$63,D$3)&gt;0,HLOOKUP($BT832,Prisudvikling!$CC$7:$KP$63,C$3),"")</f>
        <v/>
      </c>
      <c r="D832" s="105" t="str">
        <f>IF(HLOOKUP($BT832,Prisudvikling!$CC$7:$KP$63,D$3)&gt;0,HLOOKUP($BT832,Prisudvikling!$CC$7:$KP$63,D$3),"")</f>
        <v/>
      </c>
      <c r="E832" s="105" t="str">
        <f>IF(HLOOKUP($BT832,Prisudvikling!$CC$7:$KP$63,E$3)&gt;0,HLOOKUP($BT832,Prisudvikling!$CC$7:$KP$63,E$3),"")</f>
        <v/>
      </c>
      <c r="F832" s="105" t="str">
        <f>IF(HLOOKUP($BT832,Prisudvikling!$CC$7:$KP$63,F$3)&gt;0,HLOOKUP($BT832,Prisudvikling!$CC$7:$KP$63,F$3),"")</f>
        <v/>
      </c>
      <c r="G832" s="105" t="str">
        <f>IF(HLOOKUP($BT832,Prisudvikling!$CC$7:$KP$63,G$3)&gt;0,HLOOKUP($BT832,Prisudvikling!$CC$7:$KP$63,G$3),"")</f>
        <v/>
      </c>
      <c r="H832" s="105" t="str">
        <f>IF(HLOOKUP($BT832,Prisudvikling!$CC$7:$KP$63,H$3)&gt;0,HLOOKUP($BT832,Prisudvikling!$CC$7:$KP$63,H$3),"")</f>
        <v/>
      </c>
      <c r="I832" s="105" t="str">
        <f>IF(HLOOKUP($BT832,Prisudvikling!$CC$7:$KP$63,I$3)&gt;0,HLOOKUP($BT832,Prisudvikling!$CC$7:$KP$63,I$3),"")</f>
        <v/>
      </c>
      <c r="J832" s="105" t="str">
        <f>IF(HLOOKUP($BT832,Prisudvikling!$CC$7:$KP$63,J$3)&gt;0,HLOOKUP($BT832,Prisudvikling!$CC$7:$KP$63,J$3),"")</f>
        <v/>
      </c>
      <c r="K832" s="105" t="str">
        <f>IF(HLOOKUP($BT832,Prisudvikling!$CC$7:$KP$63,K$3)&gt;0,HLOOKUP($BT832,Prisudvikling!$CC$7:$KP$63,K$3),"")</f>
        <v/>
      </c>
      <c r="L832" s="105" t="str">
        <f>IF(HLOOKUP($BT832,Prisudvikling!$CC$7:$KP$63,L$3)&gt;0,HLOOKUP($BT832,Prisudvikling!$CC$7:$KP$63,L$3),"")</f>
        <v/>
      </c>
      <c r="M832" s="105" t="str">
        <f>IF(HLOOKUP($BT832,Prisudvikling!$CC$7:$KP$63,M$3)&gt;0,HLOOKUP($BT832,Prisudvikling!$CC$7:$KP$63,M$3),"")</f>
        <v/>
      </c>
      <c r="N832" s="105" t="str">
        <f>IF(HLOOKUP($BT832,Prisudvikling!$CC$7:$KP$63,N$3)&gt;0,HLOOKUP($BT832,Prisudvikling!$CC$7:$KP$63,N$3),"")</f>
        <v/>
      </c>
      <c r="O832" s="105" t="str">
        <f>IF(HLOOKUP($BT832,Prisudvikling!$CC$7:$KP$63,O$3)&gt;0,HLOOKUP($BT832,Prisudvikling!$CC$7:$KP$63,O$3),"")</f>
        <v/>
      </c>
      <c r="P832" s="105" t="str">
        <f>IF(HLOOKUP($BT832,Prisudvikling!$CC$7:$KP$63,P$3)&gt;0,HLOOKUP($BT832,Prisudvikling!$CC$7:$KP$63,P$3),"")</f>
        <v/>
      </c>
      <c r="Q832" s="105" t="str">
        <f>IF(HLOOKUP($BT832,Prisudvikling!$CC$7:$KP$63,Q$3)&gt;0,HLOOKUP($BT832,Prisudvikling!$CC$7:$KP$63,Q$3),"")</f>
        <v/>
      </c>
      <c r="R832" s="105" t="str">
        <f>IF(HLOOKUP($BT832,Prisudvikling!$CC$7:$KP$63,R$3)&gt;0,HLOOKUP($BT832,Prisudvikling!$CC$7:$KP$63,R$3),"")</f>
        <v/>
      </c>
      <c r="S832" s="105" t="str">
        <f>IF(HLOOKUP($BT832,Prisudvikling!$CC$7:$KP$63,S$3)&gt;0,HLOOKUP($BT832,Prisudvikling!$CC$7:$KP$63,S$3),"")</f>
        <v/>
      </c>
      <c r="T832" s="105" t="str">
        <f>IF(HLOOKUP($BT832,Prisudvikling!$CC$7:$KP$63,T$3)&gt;0,HLOOKUP($BT832,Prisudvikling!$CC$7:$KP$63,T$3),"")</f>
        <v/>
      </c>
      <c r="U832" s="105" t="str">
        <f>IF(HLOOKUP($BT832,Prisudvikling!$CC$7:$KP$63,U$3)&gt;0,HLOOKUP($BT832,Prisudvikling!$CC$7:$KP$63,U$3),"")</f>
        <v/>
      </c>
      <c r="V832" s="105" t="str">
        <f>IF(HLOOKUP($BT832,Prisudvikling!$CC$7:$KP$63,V$3)&gt;0,HLOOKUP($BT832,Prisudvikling!$CC$7:$KP$63,V$3),"")</f>
        <v/>
      </c>
      <c r="W832" s="105" t="str">
        <f>IF(HLOOKUP($BT832,Prisudvikling!$CC$7:$KP$63,W$3)&gt;0,HLOOKUP($BT832,Prisudvikling!$CC$7:$KP$63,W$3),"")</f>
        <v/>
      </c>
      <c r="X832" s="32" t="str">
        <f>IF(HLOOKUP($BT832,Prisudvikling!$CC$7:$KP$63,X$3)&gt;0,HLOOKUP($BT832,Prisudvikling!$CC$7:$KP$63,X$3),"")</f>
        <v/>
      </c>
      <c r="Y832" s="32" t="str">
        <f>IF(HLOOKUP($BT832,Prisudvikling!$CC$7:$KP$63,Y$3)&gt;0,HLOOKUP($BT832,Prisudvikling!$CC$7:$KP$63,Y$3),"")</f>
        <v/>
      </c>
      <c r="Z832" s="32" t="str">
        <f>IF(HLOOKUP($BT832,Prisudvikling!$CC$7:$KP$63,Z$3)&gt;0,HLOOKUP($BT832,Prisudvikling!$CC$7:$KP$63,Z$3),"")</f>
        <v/>
      </c>
      <c r="AA832" s="32" t="str">
        <f>IF(HLOOKUP($BT832,Prisudvikling!$CC$7:$KP$63,AA$3)&gt;0,HLOOKUP($BT832,Prisudvikling!$CC$7:$KP$63,AA$3),"")</f>
        <v/>
      </c>
      <c r="AB832" s="32" t="str">
        <f>IF(HLOOKUP($BT832,Prisudvikling!$CC$7:$KP$63,AB$3)&gt;0,HLOOKUP($BT832,Prisudvikling!$CC$7:$KP$63,AB$3),"")</f>
        <v/>
      </c>
      <c r="AC832" s="32" t="str">
        <f>IF(HLOOKUP($BT832,Prisudvikling!$CC$7:$KP$63,AC$3)&gt;0,HLOOKUP($BT832,Prisudvikling!$CC$7:$KP$63,AC$3),"")</f>
        <v/>
      </c>
      <c r="AD832" s="32" t="str">
        <f>IF(HLOOKUP($BT832,Prisudvikling!$CC$7:$KP$63,AD$3)&gt;0,HLOOKUP($BT832,Prisudvikling!$CC$7:$KP$63,AD$3),"")</f>
        <v/>
      </c>
      <c r="AE832" s="32" t="str">
        <f>IF(HLOOKUP($BT832,Prisudvikling!$CC$7:$KP$63,AE$3)&gt;0,HLOOKUP($BT832,Prisudvikling!$CC$7:$KP$63,AE$3),"")</f>
        <v/>
      </c>
      <c r="AF832" s="32" t="str">
        <f>IF(HLOOKUP($BT832,Prisudvikling!$CC$7:$KP$63,AF$3)&gt;0,HLOOKUP($BT832,Prisudvikling!$CC$7:$KP$63,AF$3),"")</f>
        <v xml:space="preserve"> </v>
      </c>
      <c r="AG832" s="32" t="str">
        <f>IF(HLOOKUP($BT832,Prisudvikling!$CC$7:$KP$63,AG$3)&gt;0,HLOOKUP($BT832,Prisudvikling!$CC$7:$KP$63,AG$3),"")</f>
        <v xml:space="preserve"> </v>
      </c>
      <c r="AH832" s="32" t="str">
        <f>IF(HLOOKUP($BT832,Prisudvikling!$CC$7:$KP$63,AH$3)&gt;0,HLOOKUP($BT832,Prisudvikling!$CC$7:$KP$63,AH$3),"")</f>
        <v xml:space="preserve"> </v>
      </c>
      <c r="AI832" s="32" t="str">
        <f>IF(HLOOKUP($BT832,Prisudvikling!$CC$7:$KP$63,AI$3)&gt;0,HLOOKUP($BT832,Prisudvikling!$CC$7:$KP$63,AI$3),"")</f>
        <v xml:space="preserve"> </v>
      </c>
      <c r="AJ832" s="32" t="str">
        <f>IF(HLOOKUP($BT832,Prisudvikling!$CC$7:$KP$63,AJ$3)&gt;0,HLOOKUP($BT832,Prisudvikling!$CC$7:$KP$63,AJ$3),"")</f>
        <v xml:space="preserve"> </v>
      </c>
      <c r="AK832" s="32" t="str">
        <f>IF(HLOOKUP($BT832,Prisudvikling!$CC$7:$KP$63,AK$3)&gt;0,HLOOKUP($BT832,Prisudvikling!$CC$7:$KP$63,AK$3),"")</f>
        <v xml:space="preserve"> </v>
      </c>
      <c r="AL832" s="32" t="str">
        <f>IF(HLOOKUP($BT832,Prisudvikling!$CC$7:$KP$63,AL$3)&gt;0,HLOOKUP($BT832,Prisudvikling!$CC$7:$KP$63,AL$3),"")</f>
        <v/>
      </c>
      <c r="AM832" s="32" t="str">
        <f>IF(HLOOKUP($BT832,Prisudvikling!$CC$7:$KP$63,AM$3)&gt;0,HLOOKUP($BT832,Prisudvikling!$CC$7:$KP$63,AM$3),"")</f>
        <v/>
      </c>
      <c r="AN832" s="113" t="str">
        <f>IF(HLOOKUP($BT832,Prisudvikling!$CC$7:$KP$63,AN$3)&gt;0,HLOOKUP($BT832,Prisudvikling!$CC$7:$KP$63,AN$3),"")</f>
        <v/>
      </c>
      <c r="AO832" s="113" t="str">
        <f>IF(HLOOKUP($BT832,Prisudvikling!$CC$7:$KP$63,AO$3)&gt;0,HLOOKUP($BT832,Prisudvikling!$CC$7:$KP$63,AO$3),"")</f>
        <v xml:space="preserve"> </v>
      </c>
      <c r="AP832" s="113" t="str">
        <f>IF(HLOOKUP($BT832,Prisudvikling!$CC$7:$KP$63,AP$3)&gt;0,HLOOKUP($BT832,Prisudvikling!$CC$7:$KP$63,AP$3),"")</f>
        <v/>
      </c>
      <c r="AQ832" s="113" t="str">
        <f>IF(HLOOKUP($BT832,Prisudvikling!$CC$7:$KP$63,AQ$3)&gt;0,HLOOKUP($BT832,Prisudvikling!$CC$7:$KP$63,AQ$3),"")</f>
        <v/>
      </c>
      <c r="AR832" s="113" t="str">
        <f>IF(HLOOKUP($BT832,Prisudvikling!$CC$7:$KP$63,AR$3)&gt;0,HLOOKUP($BT832,Prisudvikling!$CC$7:$KP$63,AR$3),"")</f>
        <v xml:space="preserve"> </v>
      </c>
      <c r="AS832" s="113" t="str">
        <f>IF(HLOOKUP($BT832,Prisudvikling!$CC$7:$KP$63,AS$3)&gt;0,HLOOKUP($BT832,Prisudvikling!$CC$7:$KP$63,AS$3),"")</f>
        <v/>
      </c>
      <c r="AT832" s="113" t="str">
        <f>IF(HLOOKUP($BT832,Prisudvikling!$CC$7:$KP$63,AT$3)&gt;0,HLOOKUP($BT832,Prisudvikling!$CC$7:$KP$63,AT$3),"")</f>
        <v/>
      </c>
      <c r="AU832" s="113" t="str">
        <f>IF(HLOOKUP($BT832,Prisudvikling!$CC$7:$KP$63,AU$3)&gt;0,HLOOKUP($BT832,Prisudvikling!$CC$7:$KP$63,AU$3),"")</f>
        <v xml:space="preserve"> </v>
      </c>
      <c r="AV832" s="113" t="str">
        <f>IF(HLOOKUP($BT832,Prisudvikling!$CC$7:$KP$63,AV$3)&gt;0,HLOOKUP($BT832,Prisudvikling!$CC$7:$KP$63,AV$3),"")</f>
        <v/>
      </c>
      <c r="AW832" s="113" t="str">
        <f>IF(HLOOKUP($BT832,Prisudvikling!$CC$7:$KP$63,AW$3)&gt;0,HLOOKUP($BT832,Prisudvikling!$CC$7:$KP$63,AW$3),"")</f>
        <v/>
      </c>
      <c r="AX832" s="113" t="str">
        <f>IF(HLOOKUP($BT832,Prisudvikling!$CC$7:$KP$63,AX$3)&gt;0,HLOOKUP($BT832,Prisudvikling!$CC$7:$KP$63,AX$3),"")</f>
        <v xml:space="preserve"> </v>
      </c>
      <c r="BT832">
        <f t="shared" si="37"/>
        <v>509</v>
      </c>
    </row>
    <row r="833" spans="1:72" x14ac:dyDescent="0.2">
      <c r="A833" s="82">
        <f>IF(HLOOKUP($BT833,Prisudvikling!$CC$7:$KP$63,D$3)&gt;0,YEAR(C833),0)</f>
        <v>0</v>
      </c>
      <c r="B833" s="82">
        <f>IF(HLOOKUP($BT833,Prisudvikling!$CC$7:$KP$63,D$3)&gt;0,MONTH(C833),0)</f>
        <v>0</v>
      </c>
      <c r="C833" s="65" t="str">
        <f>IF(HLOOKUP($BT833,Prisudvikling!$CC$7:$KP$63,D$3)&gt;0,HLOOKUP($BT833,Prisudvikling!$CC$7:$KP$63,C$3),"")</f>
        <v/>
      </c>
      <c r="D833" s="105" t="str">
        <f>IF(HLOOKUP($BT833,Prisudvikling!$CC$7:$KP$63,D$3)&gt;0,HLOOKUP($BT833,Prisudvikling!$CC$7:$KP$63,D$3),"")</f>
        <v/>
      </c>
      <c r="E833" s="105" t="str">
        <f>IF(HLOOKUP($BT833,Prisudvikling!$CC$7:$KP$63,E$3)&gt;0,HLOOKUP($BT833,Prisudvikling!$CC$7:$KP$63,E$3),"")</f>
        <v/>
      </c>
      <c r="F833" s="105" t="str">
        <f>IF(HLOOKUP($BT833,Prisudvikling!$CC$7:$KP$63,F$3)&gt;0,HLOOKUP($BT833,Prisudvikling!$CC$7:$KP$63,F$3),"")</f>
        <v/>
      </c>
      <c r="G833" s="105" t="str">
        <f>IF(HLOOKUP($BT833,Prisudvikling!$CC$7:$KP$63,G$3)&gt;0,HLOOKUP($BT833,Prisudvikling!$CC$7:$KP$63,G$3),"")</f>
        <v/>
      </c>
      <c r="H833" s="105" t="str">
        <f>IF(HLOOKUP($BT833,Prisudvikling!$CC$7:$KP$63,H$3)&gt;0,HLOOKUP($BT833,Prisudvikling!$CC$7:$KP$63,H$3),"")</f>
        <v/>
      </c>
      <c r="I833" s="105" t="str">
        <f>IF(HLOOKUP($BT833,Prisudvikling!$CC$7:$KP$63,I$3)&gt;0,HLOOKUP($BT833,Prisudvikling!$CC$7:$KP$63,I$3),"")</f>
        <v/>
      </c>
      <c r="J833" s="105" t="str">
        <f>IF(HLOOKUP($BT833,Prisudvikling!$CC$7:$KP$63,J$3)&gt;0,HLOOKUP($BT833,Prisudvikling!$CC$7:$KP$63,J$3),"")</f>
        <v/>
      </c>
      <c r="K833" s="105" t="str">
        <f>IF(HLOOKUP($BT833,Prisudvikling!$CC$7:$KP$63,K$3)&gt;0,HLOOKUP($BT833,Prisudvikling!$CC$7:$KP$63,K$3),"")</f>
        <v/>
      </c>
      <c r="L833" s="105" t="str">
        <f>IF(HLOOKUP($BT833,Prisudvikling!$CC$7:$KP$63,L$3)&gt;0,HLOOKUP($BT833,Prisudvikling!$CC$7:$KP$63,L$3),"")</f>
        <v/>
      </c>
      <c r="M833" s="105" t="str">
        <f>IF(HLOOKUP($BT833,Prisudvikling!$CC$7:$KP$63,M$3)&gt;0,HLOOKUP($BT833,Prisudvikling!$CC$7:$KP$63,M$3),"")</f>
        <v/>
      </c>
      <c r="N833" s="105" t="str">
        <f>IF(HLOOKUP($BT833,Prisudvikling!$CC$7:$KP$63,N$3)&gt;0,HLOOKUP($BT833,Prisudvikling!$CC$7:$KP$63,N$3),"")</f>
        <v/>
      </c>
      <c r="O833" s="105" t="str">
        <f>IF(HLOOKUP($BT833,Prisudvikling!$CC$7:$KP$63,O$3)&gt;0,HLOOKUP($BT833,Prisudvikling!$CC$7:$KP$63,O$3),"")</f>
        <v/>
      </c>
      <c r="P833" s="105" t="str">
        <f>IF(HLOOKUP($BT833,Prisudvikling!$CC$7:$KP$63,P$3)&gt;0,HLOOKUP($BT833,Prisudvikling!$CC$7:$KP$63,P$3),"")</f>
        <v/>
      </c>
      <c r="Q833" s="105" t="str">
        <f>IF(HLOOKUP($BT833,Prisudvikling!$CC$7:$KP$63,Q$3)&gt;0,HLOOKUP($BT833,Prisudvikling!$CC$7:$KP$63,Q$3),"")</f>
        <v/>
      </c>
      <c r="R833" s="105" t="str">
        <f>IF(HLOOKUP($BT833,Prisudvikling!$CC$7:$KP$63,R$3)&gt;0,HLOOKUP($BT833,Prisudvikling!$CC$7:$KP$63,R$3),"")</f>
        <v/>
      </c>
      <c r="S833" s="105" t="str">
        <f>IF(HLOOKUP($BT833,Prisudvikling!$CC$7:$KP$63,S$3)&gt;0,HLOOKUP($BT833,Prisudvikling!$CC$7:$KP$63,S$3),"")</f>
        <v/>
      </c>
      <c r="T833" s="105" t="str">
        <f>IF(HLOOKUP($BT833,Prisudvikling!$CC$7:$KP$63,T$3)&gt;0,HLOOKUP($BT833,Prisudvikling!$CC$7:$KP$63,T$3),"")</f>
        <v/>
      </c>
      <c r="U833" s="105" t="str">
        <f>IF(HLOOKUP($BT833,Prisudvikling!$CC$7:$KP$63,U$3)&gt;0,HLOOKUP($BT833,Prisudvikling!$CC$7:$KP$63,U$3),"")</f>
        <v/>
      </c>
      <c r="V833" s="105" t="str">
        <f>IF(HLOOKUP($BT833,Prisudvikling!$CC$7:$KP$63,V$3)&gt;0,HLOOKUP($BT833,Prisudvikling!$CC$7:$KP$63,V$3),"")</f>
        <v/>
      </c>
      <c r="W833" s="105" t="str">
        <f>IF(HLOOKUP($BT833,Prisudvikling!$CC$7:$KP$63,W$3)&gt;0,HLOOKUP($BT833,Prisudvikling!$CC$7:$KP$63,W$3),"")</f>
        <v/>
      </c>
      <c r="X833" s="32" t="str">
        <f>IF(HLOOKUP($BT833,Prisudvikling!$CC$7:$KP$63,X$3)&gt;0,HLOOKUP($BT833,Prisudvikling!$CC$7:$KP$63,X$3),"")</f>
        <v/>
      </c>
      <c r="Y833" s="32" t="str">
        <f>IF(HLOOKUP($BT833,Prisudvikling!$CC$7:$KP$63,Y$3)&gt;0,HLOOKUP($BT833,Prisudvikling!$CC$7:$KP$63,Y$3),"")</f>
        <v/>
      </c>
      <c r="Z833" s="32" t="str">
        <f>IF(HLOOKUP($BT833,Prisudvikling!$CC$7:$KP$63,Z$3)&gt;0,HLOOKUP($BT833,Prisudvikling!$CC$7:$KP$63,Z$3),"")</f>
        <v/>
      </c>
      <c r="AA833" s="32" t="str">
        <f>IF(HLOOKUP($BT833,Prisudvikling!$CC$7:$KP$63,AA$3)&gt;0,HLOOKUP($BT833,Prisudvikling!$CC$7:$KP$63,AA$3),"")</f>
        <v/>
      </c>
      <c r="AB833" s="32" t="str">
        <f>IF(HLOOKUP($BT833,Prisudvikling!$CC$7:$KP$63,AB$3)&gt;0,HLOOKUP($BT833,Prisudvikling!$CC$7:$KP$63,AB$3),"")</f>
        <v/>
      </c>
      <c r="AC833" s="32" t="str">
        <f>IF(HLOOKUP($BT833,Prisudvikling!$CC$7:$KP$63,AC$3)&gt;0,HLOOKUP($BT833,Prisudvikling!$CC$7:$KP$63,AC$3),"")</f>
        <v/>
      </c>
      <c r="AD833" s="32" t="str">
        <f>IF(HLOOKUP($BT833,Prisudvikling!$CC$7:$KP$63,AD$3)&gt;0,HLOOKUP($BT833,Prisudvikling!$CC$7:$KP$63,AD$3),"")</f>
        <v/>
      </c>
      <c r="AE833" s="32" t="str">
        <f>IF(HLOOKUP($BT833,Prisudvikling!$CC$7:$KP$63,AE$3)&gt;0,HLOOKUP($BT833,Prisudvikling!$CC$7:$KP$63,AE$3),"")</f>
        <v/>
      </c>
      <c r="AF833" s="32" t="str">
        <f>IF(HLOOKUP($BT833,Prisudvikling!$CC$7:$KP$63,AF$3)&gt;0,HLOOKUP($BT833,Prisudvikling!$CC$7:$KP$63,AF$3),"")</f>
        <v xml:space="preserve"> </v>
      </c>
      <c r="AG833" s="32" t="str">
        <f>IF(HLOOKUP($BT833,Prisudvikling!$CC$7:$KP$63,AG$3)&gt;0,HLOOKUP($BT833,Prisudvikling!$CC$7:$KP$63,AG$3),"")</f>
        <v xml:space="preserve"> </v>
      </c>
      <c r="AH833" s="32" t="str">
        <f>IF(HLOOKUP($BT833,Prisudvikling!$CC$7:$KP$63,AH$3)&gt;0,HLOOKUP($BT833,Prisudvikling!$CC$7:$KP$63,AH$3),"")</f>
        <v xml:space="preserve"> </v>
      </c>
      <c r="AI833" s="32" t="str">
        <f>IF(HLOOKUP($BT833,Prisudvikling!$CC$7:$KP$63,AI$3)&gt;0,HLOOKUP($BT833,Prisudvikling!$CC$7:$KP$63,AI$3),"")</f>
        <v xml:space="preserve"> </v>
      </c>
      <c r="AJ833" s="32" t="str">
        <f>IF(HLOOKUP($BT833,Prisudvikling!$CC$7:$KP$63,AJ$3)&gt;0,HLOOKUP($BT833,Prisudvikling!$CC$7:$KP$63,AJ$3),"")</f>
        <v xml:space="preserve"> </v>
      </c>
      <c r="AK833" s="32" t="str">
        <f>IF(HLOOKUP($BT833,Prisudvikling!$CC$7:$KP$63,AK$3)&gt;0,HLOOKUP($BT833,Prisudvikling!$CC$7:$KP$63,AK$3),"")</f>
        <v xml:space="preserve"> </v>
      </c>
      <c r="AL833" s="32" t="str">
        <f>IF(HLOOKUP($BT833,Prisudvikling!$CC$7:$KP$63,AL$3)&gt;0,HLOOKUP($BT833,Prisudvikling!$CC$7:$KP$63,AL$3),"")</f>
        <v/>
      </c>
      <c r="AM833" s="32" t="str">
        <f>IF(HLOOKUP($BT833,Prisudvikling!$CC$7:$KP$63,AM$3)&gt;0,HLOOKUP($BT833,Prisudvikling!$CC$7:$KP$63,AM$3),"")</f>
        <v/>
      </c>
      <c r="AN833" s="113" t="str">
        <f>IF(HLOOKUP($BT833,Prisudvikling!$CC$7:$KP$63,AN$3)&gt;0,HLOOKUP($BT833,Prisudvikling!$CC$7:$KP$63,AN$3),"")</f>
        <v/>
      </c>
      <c r="AO833" s="113" t="str">
        <f>IF(HLOOKUP($BT833,Prisudvikling!$CC$7:$KP$63,AO$3)&gt;0,HLOOKUP($BT833,Prisudvikling!$CC$7:$KP$63,AO$3),"")</f>
        <v xml:space="preserve"> </v>
      </c>
      <c r="AP833" s="113" t="str">
        <f>IF(HLOOKUP($BT833,Prisudvikling!$CC$7:$KP$63,AP$3)&gt;0,HLOOKUP($BT833,Prisudvikling!$CC$7:$KP$63,AP$3),"")</f>
        <v/>
      </c>
      <c r="AQ833" s="113" t="str">
        <f>IF(HLOOKUP($BT833,Prisudvikling!$CC$7:$KP$63,AQ$3)&gt;0,HLOOKUP($BT833,Prisudvikling!$CC$7:$KP$63,AQ$3),"")</f>
        <v/>
      </c>
      <c r="AR833" s="113" t="str">
        <f>IF(HLOOKUP($BT833,Prisudvikling!$CC$7:$KP$63,AR$3)&gt;0,HLOOKUP($BT833,Prisudvikling!$CC$7:$KP$63,AR$3),"")</f>
        <v xml:space="preserve"> </v>
      </c>
      <c r="AS833" s="113" t="str">
        <f>IF(HLOOKUP($BT833,Prisudvikling!$CC$7:$KP$63,AS$3)&gt;0,HLOOKUP($BT833,Prisudvikling!$CC$7:$KP$63,AS$3),"")</f>
        <v/>
      </c>
      <c r="AT833" s="113" t="str">
        <f>IF(HLOOKUP($BT833,Prisudvikling!$CC$7:$KP$63,AT$3)&gt;0,HLOOKUP($BT833,Prisudvikling!$CC$7:$KP$63,AT$3),"")</f>
        <v/>
      </c>
      <c r="AU833" s="113" t="str">
        <f>IF(HLOOKUP($BT833,Prisudvikling!$CC$7:$KP$63,AU$3)&gt;0,HLOOKUP($BT833,Prisudvikling!$CC$7:$KP$63,AU$3),"")</f>
        <v xml:space="preserve"> </v>
      </c>
      <c r="AV833" s="113" t="str">
        <f>IF(HLOOKUP($BT833,Prisudvikling!$CC$7:$KP$63,AV$3)&gt;0,HLOOKUP($BT833,Prisudvikling!$CC$7:$KP$63,AV$3),"")</f>
        <v/>
      </c>
      <c r="AW833" s="113" t="str">
        <f>IF(HLOOKUP($BT833,Prisudvikling!$CC$7:$KP$63,AW$3)&gt;0,HLOOKUP($BT833,Prisudvikling!$CC$7:$KP$63,AW$3),"")</f>
        <v/>
      </c>
      <c r="AX833" s="113" t="str">
        <f>IF(HLOOKUP($BT833,Prisudvikling!$CC$7:$KP$63,AX$3)&gt;0,HLOOKUP($BT833,Prisudvikling!$CC$7:$KP$63,AX$3),"")</f>
        <v xml:space="preserve"> </v>
      </c>
      <c r="BT833">
        <f t="shared" si="37"/>
        <v>510</v>
      </c>
    </row>
    <row r="834" spans="1:72" x14ac:dyDescent="0.2">
      <c r="A834" s="82">
        <f>IF(HLOOKUP($BT834,Prisudvikling!$CC$7:$KP$63,D$3)&gt;0,YEAR(C834),0)</f>
        <v>0</v>
      </c>
      <c r="B834" s="82">
        <f>IF(HLOOKUP($BT834,Prisudvikling!$CC$7:$KP$63,D$3)&gt;0,MONTH(C834),0)</f>
        <v>0</v>
      </c>
      <c r="C834" s="65" t="str">
        <f>IF(HLOOKUP($BT834,Prisudvikling!$CC$7:$KP$63,D$3)&gt;0,HLOOKUP($BT834,Prisudvikling!$CC$7:$KP$63,C$3),"")</f>
        <v/>
      </c>
      <c r="D834" s="105" t="str">
        <f>IF(HLOOKUP($BT834,Prisudvikling!$CC$7:$KP$63,D$3)&gt;0,HLOOKUP($BT834,Prisudvikling!$CC$7:$KP$63,D$3),"")</f>
        <v/>
      </c>
      <c r="E834" s="105" t="str">
        <f>IF(HLOOKUP($BT834,Prisudvikling!$CC$7:$KP$63,E$3)&gt;0,HLOOKUP($BT834,Prisudvikling!$CC$7:$KP$63,E$3),"")</f>
        <v/>
      </c>
      <c r="F834" s="105" t="str">
        <f>IF(HLOOKUP($BT834,Prisudvikling!$CC$7:$KP$63,F$3)&gt;0,HLOOKUP($BT834,Prisudvikling!$CC$7:$KP$63,F$3),"")</f>
        <v/>
      </c>
      <c r="G834" s="105" t="str">
        <f>IF(HLOOKUP($BT834,Prisudvikling!$CC$7:$KP$63,G$3)&gt;0,HLOOKUP($BT834,Prisudvikling!$CC$7:$KP$63,G$3),"")</f>
        <v/>
      </c>
      <c r="H834" s="105" t="str">
        <f>IF(HLOOKUP($BT834,Prisudvikling!$CC$7:$KP$63,H$3)&gt;0,HLOOKUP($BT834,Prisudvikling!$CC$7:$KP$63,H$3),"")</f>
        <v/>
      </c>
      <c r="I834" s="105" t="str">
        <f>IF(HLOOKUP($BT834,Prisudvikling!$CC$7:$KP$63,I$3)&gt;0,HLOOKUP($BT834,Prisudvikling!$CC$7:$KP$63,I$3),"")</f>
        <v/>
      </c>
      <c r="J834" s="105" t="str">
        <f>IF(HLOOKUP($BT834,Prisudvikling!$CC$7:$KP$63,J$3)&gt;0,HLOOKUP($BT834,Prisudvikling!$CC$7:$KP$63,J$3),"")</f>
        <v/>
      </c>
      <c r="K834" s="105" t="str">
        <f>IF(HLOOKUP($BT834,Prisudvikling!$CC$7:$KP$63,K$3)&gt;0,HLOOKUP($BT834,Prisudvikling!$CC$7:$KP$63,K$3),"")</f>
        <v/>
      </c>
      <c r="L834" s="105" t="str">
        <f>IF(HLOOKUP($BT834,Prisudvikling!$CC$7:$KP$63,L$3)&gt;0,HLOOKUP($BT834,Prisudvikling!$CC$7:$KP$63,L$3),"")</f>
        <v/>
      </c>
      <c r="M834" s="105" t="str">
        <f>IF(HLOOKUP($BT834,Prisudvikling!$CC$7:$KP$63,M$3)&gt;0,HLOOKUP($BT834,Prisudvikling!$CC$7:$KP$63,M$3),"")</f>
        <v/>
      </c>
      <c r="N834" s="105" t="str">
        <f>IF(HLOOKUP($BT834,Prisudvikling!$CC$7:$KP$63,N$3)&gt;0,HLOOKUP($BT834,Prisudvikling!$CC$7:$KP$63,N$3),"")</f>
        <v/>
      </c>
      <c r="O834" s="105" t="str">
        <f>IF(HLOOKUP($BT834,Prisudvikling!$CC$7:$KP$63,O$3)&gt;0,HLOOKUP($BT834,Prisudvikling!$CC$7:$KP$63,O$3),"")</f>
        <v/>
      </c>
      <c r="P834" s="105" t="str">
        <f>IF(HLOOKUP($BT834,Prisudvikling!$CC$7:$KP$63,P$3)&gt;0,HLOOKUP($BT834,Prisudvikling!$CC$7:$KP$63,P$3),"")</f>
        <v/>
      </c>
      <c r="Q834" s="105" t="str">
        <f>IF(HLOOKUP($BT834,Prisudvikling!$CC$7:$KP$63,Q$3)&gt;0,HLOOKUP($BT834,Prisudvikling!$CC$7:$KP$63,Q$3),"")</f>
        <v/>
      </c>
      <c r="R834" s="105" t="str">
        <f>IF(HLOOKUP($BT834,Prisudvikling!$CC$7:$KP$63,R$3)&gt;0,HLOOKUP($BT834,Prisudvikling!$CC$7:$KP$63,R$3),"")</f>
        <v/>
      </c>
      <c r="S834" s="105" t="str">
        <f>IF(HLOOKUP($BT834,Prisudvikling!$CC$7:$KP$63,S$3)&gt;0,HLOOKUP($BT834,Prisudvikling!$CC$7:$KP$63,S$3),"")</f>
        <v/>
      </c>
      <c r="T834" s="105" t="str">
        <f>IF(HLOOKUP($BT834,Prisudvikling!$CC$7:$KP$63,T$3)&gt;0,HLOOKUP($BT834,Prisudvikling!$CC$7:$KP$63,T$3),"")</f>
        <v/>
      </c>
      <c r="U834" s="105" t="str">
        <f>IF(HLOOKUP($BT834,Prisudvikling!$CC$7:$KP$63,U$3)&gt;0,HLOOKUP($BT834,Prisudvikling!$CC$7:$KP$63,U$3),"")</f>
        <v/>
      </c>
      <c r="V834" s="105" t="str">
        <f>IF(HLOOKUP($BT834,Prisudvikling!$CC$7:$KP$63,V$3)&gt;0,HLOOKUP($BT834,Prisudvikling!$CC$7:$KP$63,V$3),"")</f>
        <v/>
      </c>
      <c r="W834" s="105" t="str">
        <f>IF(HLOOKUP($BT834,Prisudvikling!$CC$7:$KP$63,W$3)&gt;0,HLOOKUP($BT834,Prisudvikling!$CC$7:$KP$63,W$3),"")</f>
        <v/>
      </c>
      <c r="X834" s="32" t="str">
        <f>IF(HLOOKUP($BT834,Prisudvikling!$CC$7:$KP$63,X$3)&gt;0,HLOOKUP($BT834,Prisudvikling!$CC$7:$KP$63,X$3),"")</f>
        <v/>
      </c>
      <c r="Y834" s="32" t="str">
        <f>IF(HLOOKUP($BT834,Prisudvikling!$CC$7:$KP$63,Y$3)&gt;0,HLOOKUP($BT834,Prisudvikling!$CC$7:$KP$63,Y$3),"")</f>
        <v/>
      </c>
      <c r="Z834" s="32" t="str">
        <f>IF(HLOOKUP($BT834,Prisudvikling!$CC$7:$KP$63,Z$3)&gt;0,HLOOKUP($BT834,Prisudvikling!$CC$7:$KP$63,Z$3),"")</f>
        <v/>
      </c>
      <c r="AA834" s="32" t="str">
        <f>IF(HLOOKUP($BT834,Prisudvikling!$CC$7:$KP$63,AA$3)&gt;0,HLOOKUP($BT834,Prisudvikling!$CC$7:$KP$63,AA$3),"")</f>
        <v/>
      </c>
      <c r="AB834" s="32" t="str">
        <f>IF(HLOOKUP($BT834,Prisudvikling!$CC$7:$KP$63,AB$3)&gt;0,HLOOKUP($BT834,Prisudvikling!$CC$7:$KP$63,AB$3),"")</f>
        <v/>
      </c>
      <c r="AC834" s="32" t="str">
        <f>IF(HLOOKUP($BT834,Prisudvikling!$CC$7:$KP$63,AC$3)&gt;0,HLOOKUP($BT834,Prisudvikling!$CC$7:$KP$63,AC$3),"")</f>
        <v/>
      </c>
      <c r="AD834" s="32" t="str">
        <f>IF(HLOOKUP($BT834,Prisudvikling!$CC$7:$KP$63,AD$3)&gt;0,HLOOKUP($BT834,Prisudvikling!$CC$7:$KP$63,AD$3),"")</f>
        <v/>
      </c>
      <c r="AE834" s="32" t="str">
        <f>IF(HLOOKUP($BT834,Prisudvikling!$CC$7:$KP$63,AE$3)&gt;0,HLOOKUP($BT834,Prisudvikling!$CC$7:$KP$63,AE$3),"")</f>
        <v/>
      </c>
      <c r="AF834" s="32" t="str">
        <f>IF(HLOOKUP($BT834,Prisudvikling!$CC$7:$KP$63,AF$3)&gt;0,HLOOKUP($BT834,Prisudvikling!$CC$7:$KP$63,AF$3),"")</f>
        <v xml:space="preserve"> </v>
      </c>
      <c r="AG834" s="32" t="str">
        <f>IF(HLOOKUP($BT834,Prisudvikling!$CC$7:$KP$63,AG$3)&gt;0,HLOOKUP($BT834,Prisudvikling!$CC$7:$KP$63,AG$3),"")</f>
        <v xml:space="preserve"> </v>
      </c>
      <c r="AH834" s="32" t="str">
        <f>IF(HLOOKUP($BT834,Prisudvikling!$CC$7:$KP$63,AH$3)&gt;0,HLOOKUP($BT834,Prisudvikling!$CC$7:$KP$63,AH$3),"")</f>
        <v xml:space="preserve"> </v>
      </c>
      <c r="AI834" s="32" t="str">
        <f>IF(HLOOKUP($BT834,Prisudvikling!$CC$7:$KP$63,AI$3)&gt;0,HLOOKUP($BT834,Prisudvikling!$CC$7:$KP$63,AI$3),"")</f>
        <v xml:space="preserve"> </v>
      </c>
      <c r="AJ834" s="32" t="str">
        <f>IF(HLOOKUP($BT834,Prisudvikling!$CC$7:$KP$63,AJ$3)&gt;0,HLOOKUP($BT834,Prisudvikling!$CC$7:$KP$63,AJ$3),"")</f>
        <v xml:space="preserve"> </v>
      </c>
      <c r="AK834" s="32" t="str">
        <f>IF(HLOOKUP($BT834,Prisudvikling!$CC$7:$KP$63,AK$3)&gt;0,HLOOKUP($BT834,Prisudvikling!$CC$7:$KP$63,AK$3),"")</f>
        <v xml:space="preserve"> </v>
      </c>
      <c r="AL834" s="32" t="str">
        <f>IF(HLOOKUP($BT834,Prisudvikling!$CC$7:$KP$63,AL$3)&gt;0,HLOOKUP($BT834,Prisudvikling!$CC$7:$KP$63,AL$3),"")</f>
        <v/>
      </c>
      <c r="AM834" s="32" t="str">
        <f>IF(HLOOKUP($BT834,Prisudvikling!$CC$7:$KP$63,AM$3)&gt;0,HLOOKUP($BT834,Prisudvikling!$CC$7:$KP$63,AM$3),"")</f>
        <v/>
      </c>
      <c r="AN834" s="113" t="str">
        <f>IF(HLOOKUP($BT834,Prisudvikling!$CC$7:$KP$63,AN$3)&gt;0,HLOOKUP($BT834,Prisudvikling!$CC$7:$KP$63,AN$3),"")</f>
        <v/>
      </c>
      <c r="AO834" s="113" t="str">
        <f>IF(HLOOKUP($BT834,Prisudvikling!$CC$7:$KP$63,AO$3)&gt;0,HLOOKUP($BT834,Prisudvikling!$CC$7:$KP$63,AO$3),"")</f>
        <v xml:space="preserve"> </v>
      </c>
      <c r="AP834" s="113" t="str">
        <f>IF(HLOOKUP($BT834,Prisudvikling!$CC$7:$KP$63,AP$3)&gt;0,HLOOKUP($BT834,Prisudvikling!$CC$7:$KP$63,AP$3),"")</f>
        <v/>
      </c>
      <c r="AQ834" s="113" t="str">
        <f>IF(HLOOKUP($BT834,Prisudvikling!$CC$7:$KP$63,AQ$3)&gt;0,HLOOKUP($BT834,Prisudvikling!$CC$7:$KP$63,AQ$3),"")</f>
        <v/>
      </c>
      <c r="AR834" s="113" t="str">
        <f>IF(HLOOKUP($BT834,Prisudvikling!$CC$7:$KP$63,AR$3)&gt;0,HLOOKUP($BT834,Prisudvikling!$CC$7:$KP$63,AR$3),"")</f>
        <v xml:space="preserve"> </v>
      </c>
      <c r="AS834" s="113" t="str">
        <f>IF(HLOOKUP($BT834,Prisudvikling!$CC$7:$KP$63,AS$3)&gt;0,HLOOKUP($BT834,Prisudvikling!$CC$7:$KP$63,AS$3),"")</f>
        <v/>
      </c>
      <c r="AT834" s="113" t="str">
        <f>IF(HLOOKUP($BT834,Prisudvikling!$CC$7:$KP$63,AT$3)&gt;0,HLOOKUP($BT834,Prisudvikling!$CC$7:$KP$63,AT$3),"")</f>
        <v/>
      </c>
      <c r="AU834" s="113" t="str">
        <f>IF(HLOOKUP($BT834,Prisudvikling!$CC$7:$KP$63,AU$3)&gt;0,HLOOKUP($BT834,Prisudvikling!$CC$7:$KP$63,AU$3),"")</f>
        <v xml:space="preserve"> </v>
      </c>
      <c r="AV834" s="113" t="str">
        <f>IF(HLOOKUP($BT834,Prisudvikling!$CC$7:$KP$63,AV$3)&gt;0,HLOOKUP($BT834,Prisudvikling!$CC$7:$KP$63,AV$3),"")</f>
        <v/>
      </c>
      <c r="AW834" s="113" t="str">
        <f>IF(HLOOKUP($BT834,Prisudvikling!$CC$7:$KP$63,AW$3)&gt;0,HLOOKUP($BT834,Prisudvikling!$CC$7:$KP$63,AW$3),"")</f>
        <v/>
      </c>
      <c r="AX834" s="113" t="str">
        <f>IF(HLOOKUP($BT834,Prisudvikling!$CC$7:$KP$63,AX$3)&gt;0,HLOOKUP($BT834,Prisudvikling!$CC$7:$KP$63,AX$3),"")</f>
        <v xml:space="preserve"> </v>
      </c>
      <c r="BT834">
        <f t="shared" si="37"/>
        <v>511</v>
      </c>
    </row>
    <row r="835" spans="1:72" x14ac:dyDescent="0.2">
      <c r="A835" s="82">
        <f>IF(HLOOKUP($BT835,Prisudvikling!$CC$7:$KP$63,D$3)&gt;0,YEAR(C835),0)</f>
        <v>0</v>
      </c>
      <c r="B835" s="82">
        <f>IF(HLOOKUP($BT835,Prisudvikling!$CC$7:$KP$63,D$3)&gt;0,MONTH(C835),0)</f>
        <v>0</v>
      </c>
      <c r="C835" s="65" t="str">
        <f>IF(HLOOKUP($BT835,Prisudvikling!$CC$7:$KP$63,D$3)&gt;0,HLOOKUP($BT835,Prisudvikling!$CC$7:$KP$63,C$3),"")</f>
        <v/>
      </c>
      <c r="D835" s="105" t="str">
        <f>IF(HLOOKUP($BT835,Prisudvikling!$CC$7:$KP$63,D$3)&gt;0,HLOOKUP($BT835,Prisudvikling!$CC$7:$KP$63,D$3),"")</f>
        <v/>
      </c>
      <c r="E835" s="105" t="str">
        <f>IF(HLOOKUP($BT835,Prisudvikling!$CC$7:$KP$63,E$3)&gt;0,HLOOKUP($BT835,Prisudvikling!$CC$7:$KP$63,E$3),"")</f>
        <v/>
      </c>
      <c r="F835" s="105" t="str">
        <f>IF(HLOOKUP($BT835,Prisudvikling!$CC$7:$KP$63,F$3)&gt;0,HLOOKUP($BT835,Prisudvikling!$CC$7:$KP$63,F$3),"")</f>
        <v/>
      </c>
      <c r="G835" s="105" t="str">
        <f>IF(HLOOKUP($BT835,Prisudvikling!$CC$7:$KP$63,G$3)&gt;0,HLOOKUP($BT835,Prisudvikling!$CC$7:$KP$63,G$3),"")</f>
        <v/>
      </c>
      <c r="H835" s="105" t="str">
        <f>IF(HLOOKUP($BT835,Prisudvikling!$CC$7:$KP$63,H$3)&gt;0,HLOOKUP($BT835,Prisudvikling!$CC$7:$KP$63,H$3),"")</f>
        <v/>
      </c>
      <c r="I835" s="105" t="str">
        <f>IF(HLOOKUP($BT835,Prisudvikling!$CC$7:$KP$63,I$3)&gt;0,HLOOKUP($BT835,Prisudvikling!$CC$7:$KP$63,I$3),"")</f>
        <v/>
      </c>
      <c r="J835" s="105" t="str">
        <f>IF(HLOOKUP($BT835,Prisudvikling!$CC$7:$KP$63,J$3)&gt;0,HLOOKUP($BT835,Prisudvikling!$CC$7:$KP$63,J$3),"")</f>
        <v/>
      </c>
      <c r="K835" s="105" t="str">
        <f>IF(HLOOKUP($BT835,Prisudvikling!$CC$7:$KP$63,K$3)&gt;0,HLOOKUP($BT835,Prisudvikling!$CC$7:$KP$63,K$3),"")</f>
        <v/>
      </c>
      <c r="L835" s="105" t="str">
        <f>IF(HLOOKUP($BT835,Prisudvikling!$CC$7:$KP$63,L$3)&gt;0,HLOOKUP($BT835,Prisudvikling!$CC$7:$KP$63,L$3),"")</f>
        <v/>
      </c>
      <c r="M835" s="105" t="str">
        <f>IF(HLOOKUP($BT835,Prisudvikling!$CC$7:$KP$63,M$3)&gt;0,HLOOKUP($BT835,Prisudvikling!$CC$7:$KP$63,M$3),"")</f>
        <v/>
      </c>
      <c r="N835" s="105" t="str">
        <f>IF(HLOOKUP($BT835,Prisudvikling!$CC$7:$KP$63,N$3)&gt;0,HLOOKUP($BT835,Prisudvikling!$CC$7:$KP$63,N$3),"")</f>
        <v/>
      </c>
      <c r="O835" s="105" t="str">
        <f>IF(HLOOKUP($BT835,Prisudvikling!$CC$7:$KP$63,O$3)&gt;0,HLOOKUP($BT835,Prisudvikling!$CC$7:$KP$63,O$3),"")</f>
        <v/>
      </c>
      <c r="P835" s="105" t="str">
        <f>IF(HLOOKUP($BT835,Prisudvikling!$CC$7:$KP$63,P$3)&gt;0,HLOOKUP($BT835,Prisudvikling!$CC$7:$KP$63,P$3),"")</f>
        <v/>
      </c>
      <c r="Q835" s="105" t="str">
        <f>IF(HLOOKUP($BT835,Prisudvikling!$CC$7:$KP$63,Q$3)&gt;0,HLOOKUP($BT835,Prisudvikling!$CC$7:$KP$63,Q$3),"")</f>
        <v/>
      </c>
      <c r="R835" s="105" t="str">
        <f>IF(HLOOKUP($BT835,Prisudvikling!$CC$7:$KP$63,R$3)&gt;0,HLOOKUP($BT835,Prisudvikling!$CC$7:$KP$63,R$3),"")</f>
        <v/>
      </c>
      <c r="S835" s="105" t="str">
        <f>IF(HLOOKUP($BT835,Prisudvikling!$CC$7:$KP$63,S$3)&gt;0,HLOOKUP($BT835,Prisudvikling!$CC$7:$KP$63,S$3),"")</f>
        <v/>
      </c>
      <c r="T835" s="105" t="str">
        <f>IF(HLOOKUP($BT835,Prisudvikling!$CC$7:$KP$63,T$3)&gt;0,HLOOKUP($BT835,Prisudvikling!$CC$7:$KP$63,T$3),"")</f>
        <v/>
      </c>
      <c r="U835" s="105" t="str">
        <f>IF(HLOOKUP($BT835,Prisudvikling!$CC$7:$KP$63,U$3)&gt;0,HLOOKUP($BT835,Prisudvikling!$CC$7:$KP$63,U$3),"")</f>
        <v/>
      </c>
      <c r="V835" s="105" t="str">
        <f>IF(HLOOKUP($BT835,Prisudvikling!$CC$7:$KP$63,V$3)&gt;0,HLOOKUP($BT835,Prisudvikling!$CC$7:$KP$63,V$3),"")</f>
        <v/>
      </c>
      <c r="W835" s="105" t="str">
        <f>IF(HLOOKUP($BT835,Prisudvikling!$CC$7:$KP$63,W$3)&gt;0,HLOOKUP($BT835,Prisudvikling!$CC$7:$KP$63,W$3),"")</f>
        <v/>
      </c>
      <c r="X835" s="32" t="str">
        <f>IF(HLOOKUP($BT835,Prisudvikling!$CC$7:$KP$63,X$3)&gt;0,HLOOKUP($BT835,Prisudvikling!$CC$7:$KP$63,X$3),"")</f>
        <v/>
      </c>
      <c r="Y835" s="32" t="str">
        <f>IF(HLOOKUP($BT835,Prisudvikling!$CC$7:$KP$63,Y$3)&gt;0,HLOOKUP($BT835,Prisudvikling!$CC$7:$KP$63,Y$3),"")</f>
        <v/>
      </c>
      <c r="Z835" s="32" t="str">
        <f>IF(HLOOKUP($BT835,Prisudvikling!$CC$7:$KP$63,Z$3)&gt;0,HLOOKUP($BT835,Prisudvikling!$CC$7:$KP$63,Z$3),"")</f>
        <v/>
      </c>
      <c r="AA835" s="32" t="str">
        <f>IF(HLOOKUP($BT835,Prisudvikling!$CC$7:$KP$63,AA$3)&gt;0,HLOOKUP($BT835,Prisudvikling!$CC$7:$KP$63,AA$3),"")</f>
        <v/>
      </c>
      <c r="AB835" s="32" t="str">
        <f>IF(HLOOKUP($BT835,Prisudvikling!$CC$7:$KP$63,AB$3)&gt;0,HLOOKUP($BT835,Prisudvikling!$CC$7:$KP$63,AB$3),"")</f>
        <v/>
      </c>
      <c r="AC835" s="32" t="str">
        <f>IF(HLOOKUP($BT835,Prisudvikling!$CC$7:$KP$63,AC$3)&gt;0,HLOOKUP($BT835,Prisudvikling!$CC$7:$KP$63,AC$3),"")</f>
        <v/>
      </c>
      <c r="AD835" s="32" t="str">
        <f>IF(HLOOKUP($BT835,Prisudvikling!$CC$7:$KP$63,AD$3)&gt;0,HLOOKUP($BT835,Prisudvikling!$CC$7:$KP$63,AD$3),"")</f>
        <v/>
      </c>
      <c r="AE835" s="32" t="str">
        <f>IF(HLOOKUP($BT835,Prisudvikling!$CC$7:$KP$63,AE$3)&gt;0,HLOOKUP($BT835,Prisudvikling!$CC$7:$KP$63,AE$3),"")</f>
        <v/>
      </c>
      <c r="AF835" s="32" t="str">
        <f>IF(HLOOKUP($BT835,Prisudvikling!$CC$7:$KP$63,AF$3)&gt;0,HLOOKUP($BT835,Prisudvikling!$CC$7:$KP$63,AF$3),"")</f>
        <v xml:space="preserve"> </v>
      </c>
      <c r="AG835" s="32" t="str">
        <f>IF(HLOOKUP($BT835,Prisudvikling!$CC$7:$KP$63,AG$3)&gt;0,HLOOKUP($BT835,Prisudvikling!$CC$7:$KP$63,AG$3),"")</f>
        <v xml:space="preserve"> </v>
      </c>
      <c r="AH835" s="32" t="str">
        <f>IF(HLOOKUP($BT835,Prisudvikling!$CC$7:$KP$63,AH$3)&gt;0,HLOOKUP($BT835,Prisudvikling!$CC$7:$KP$63,AH$3),"")</f>
        <v xml:space="preserve"> </v>
      </c>
      <c r="AI835" s="32" t="str">
        <f>IF(HLOOKUP($BT835,Prisudvikling!$CC$7:$KP$63,AI$3)&gt;0,HLOOKUP($BT835,Prisudvikling!$CC$7:$KP$63,AI$3),"")</f>
        <v xml:space="preserve"> </v>
      </c>
      <c r="AJ835" s="32" t="str">
        <f>IF(HLOOKUP($BT835,Prisudvikling!$CC$7:$KP$63,AJ$3)&gt;0,HLOOKUP($BT835,Prisudvikling!$CC$7:$KP$63,AJ$3),"")</f>
        <v xml:space="preserve"> </v>
      </c>
      <c r="AK835" s="32" t="str">
        <f>IF(HLOOKUP($BT835,Prisudvikling!$CC$7:$KP$63,AK$3)&gt;0,HLOOKUP($BT835,Prisudvikling!$CC$7:$KP$63,AK$3),"")</f>
        <v xml:space="preserve"> </v>
      </c>
      <c r="AL835" s="32" t="str">
        <f>IF(HLOOKUP($BT835,Prisudvikling!$CC$7:$KP$63,AL$3)&gt;0,HLOOKUP($BT835,Prisudvikling!$CC$7:$KP$63,AL$3),"")</f>
        <v/>
      </c>
      <c r="AM835" s="32" t="str">
        <f>IF(HLOOKUP($BT835,Prisudvikling!$CC$7:$KP$63,AM$3)&gt;0,HLOOKUP($BT835,Prisudvikling!$CC$7:$KP$63,AM$3),"")</f>
        <v/>
      </c>
      <c r="AN835" s="113" t="str">
        <f>IF(HLOOKUP($BT835,Prisudvikling!$CC$7:$KP$63,AN$3)&gt;0,HLOOKUP($BT835,Prisudvikling!$CC$7:$KP$63,AN$3),"")</f>
        <v/>
      </c>
      <c r="AO835" s="113" t="str">
        <f>IF(HLOOKUP($BT835,Prisudvikling!$CC$7:$KP$63,AO$3)&gt;0,HLOOKUP($BT835,Prisudvikling!$CC$7:$KP$63,AO$3),"")</f>
        <v xml:space="preserve"> </v>
      </c>
      <c r="AP835" s="113" t="str">
        <f>IF(HLOOKUP($BT835,Prisudvikling!$CC$7:$KP$63,AP$3)&gt;0,HLOOKUP($BT835,Prisudvikling!$CC$7:$KP$63,AP$3),"")</f>
        <v/>
      </c>
      <c r="AQ835" s="113" t="str">
        <f>IF(HLOOKUP($BT835,Prisudvikling!$CC$7:$KP$63,AQ$3)&gt;0,HLOOKUP($BT835,Prisudvikling!$CC$7:$KP$63,AQ$3),"")</f>
        <v/>
      </c>
      <c r="AR835" s="113" t="str">
        <f>IF(HLOOKUP($BT835,Prisudvikling!$CC$7:$KP$63,AR$3)&gt;0,HLOOKUP($BT835,Prisudvikling!$CC$7:$KP$63,AR$3),"")</f>
        <v xml:space="preserve"> </v>
      </c>
      <c r="AS835" s="113" t="str">
        <f>IF(HLOOKUP($BT835,Prisudvikling!$CC$7:$KP$63,AS$3)&gt;0,HLOOKUP($BT835,Prisudvikling!$CC$7:$KP$63,AS$3),"")</f>
        <v/>
      </c>
      <c r="AT835" s="113" t="str">
        <f>IF(HLOOKUP($BT835,Prisudvikling!$CC$7:$KP$63,AT$3)&gt;0,HLOOKUP($BT835,Prisudvikling!$CC$7:$KP$63,AT$3),"")</f>
        <v/>
      </c>
      <c r="AU835" s="113" t="str">
        <f>IF(HLOOKUP($BT835,Prisudvikling!$CC$7:$KP$63,AU$3)&gt;0,HLOOKUP($BT835,Prisudvikling!$CC$7:$KP$63,AU$3),"")</f>
        <v xml:space="preserve"> </v>
      </c>
      <c r="AV835" s="113" t="str">
        <f>IF(HLOOKUP($BT835,Prisudvikling!$CC$7:$KP$63,AV$3)&gt;0,HLOOKUP($BT835,Prisudvikling!$CC$7:$KP$63,AV$3),"")</f>
        <v/>
      </c>
      <c r="AW835" s="113" t="str">
        <f>IF(HLOOKUP($BT835,Prisudvikling!$CC$7:$KP$63,AW$3)&gt;0,HLOOKUP($BT835,Prisudvikling!$CC$7:$KP$63,AW$3),"")</f>
        <v/>
      </c>
      <c r="AX835" s="113" t="str">
        <f>IF(HLOOKUP($BT835,Prisudvikling!$CC$7:$KP$63,AX$3)&gt;0,HLOOKUP($BT835,Prisudvikling!$CC$7:$KP$63,AX$3),"")</f>
        <v xml:space="preserve"> </v>
      </c>
      <c r="BT835">
        <f t="shared" si="37"/>
        <v>512</v>
      </c>
    </row>
    <row r="836" spans="1:72" x14ac:dyDescent="0.2">
      <c r="A836" s="82">
        <f>IF(HLOOKUP($BT836,Prisudvikling!$CC$7:$KP$63,D$3)&gt;0,YEAR(C836),0)</f>
        <v>0</v>
      </c>
      <c r="B836" s="82">
        <f>IF(HLOOKUP($BT836,Prisudvikling!$CC$7:$KP$63,D$3)&gt;0,MONTH(C836),0)</f>
        <v>0</v>
      </c>
      <c r="C836" s="65" t="str">
        <f>IF(HLOOKUP($BT836,Prisudvikling!$CC$7:$KP$63,D$3)&gt;0,HLOOKUP($BT836,Prisudvikling!$CC$7:$KP$63,C$3),"")</f>
        <v/>
      </c>
      <c r="D836" s="105" t="str">
        <f>IF(HLOOKUP($BT836,Prisudvikling!$CC$7:$KP$63,D$3)&gt;0,HLOOKUP($BT836,Prisudvikling!$CC$7:$KP$63,D$3),"")</f>
        <v/>
      </c>
      <c r="E836" s="105" t="str">
        <f>IF(HLOOKUP($BT836,Prisudvikling!$CC$7:$KP$63,E$3)&gt;0,HLOOKUP($BT836,Prisudvikling!$CC$7:$KP$63,E$3),"")</f>
        <v/>
      </c>
      <c r="F836" s="105" t="str">
        <f>IF(HLOOKUP($BT836,Prisudvikling!$CC$7:$KP$63,F$3)&gt;0,HLOOKUP($BT836,Prisudvikling!$CC$7:$KP$63,F$3),"")</f>
        <v/>
      </c>
      <c r="G836" s="105" t="str">
        <f>IF(HLOOKUP($BT836,Prisudvikling!$CC$7:$KP$63,G$3)&gt;0,HLOOKUP($BT836,Prisudvikling!$CC$7:$KP$63,G$3),"")</f>
        <v/>
      </c>
      <c r="H836" s="105" t="str">
        <f>IF(HLOOKUP($BT836,Prisudvikling!$CC$7:$KP$63,H$3)&gt;0,HLOOKUP($BT836,Prisudvikling!$CC$7:$KP$63,H$3),"")</f>
        <v/>
      </c>
      <c r="I836" s="105" t="str">
        <f>IF(HLOOKUP($BT836,Prisudvikling!$CC$7:$KP$63,I$3)&gt;0,HLOOKUP($BT836,Prisudvikling!$CC$7:$KP$63,I$3),"")</f>
        <v/>
      </c>
      <c r="J836" s="105" t="str">
        <f>IF(HLOOKUP($BT836,Prisudvikling!$CC$7:$KP$63,J$3)&gt;0,HLOOKUP($BT836,Prisudvikling!$CC$7:$KP$63,J$3),"")</f>
        <v/>
      </c>
      <c r="K836" s="105" t="str">
        <f>IF(HLOOKUP($BT836,Prisudvikling!$CC$7:$KP$63,K$3)&gt;0,HLOOKUP($BT836,Prisudvikling!$CC$7:$KP$63,K$3),"")</f>
        <v/>
      </c>
      <c r="L836" s="105" t="str">
        <f>IF(HLOOKUP($BT836,Prisudvikling!$CC$7:$KP$63,L$3)&gt;0,HLOOKUP($BT836,Prisudvikling!$CC$7:$KP$63,L$3),"")</f>
        <v/>
      </c>
      <c r="M836" s="105" t="str">
        <f>IF(HLOOKUP($BT836,Prisudvikling!$CC$7:$KP$63,M$3)&gt;0,HLOOKUP($BT836,Prisudvikling!$CC$7:$KP$63,M$3),"")</f>
        <v/>
      </c>
      <c r="N836" s="105" t="str">
        <f>IF(HLOOKUP($BT836,Prisudvikling!$CC$7:$KP$63,N$3)&gt;0,HLOOKUP($BT836,Prisudvikling!$CC$7:$KP$63,N$3),"")</f>
        <v/>
      </c>
      <c r="O836" s="105" t="str">
        <f>IF(HLOOKUP($BT836,Prisudvikling!$CC$7:$KP$63,O$3)&gt;0,HLOOKUP($BT836,Prisudvikling!$CC$7:$KP$63,O$3),"")</f>
        <v/>
      </c>
      <c r="P836" s="105" t="str">
        <f>IF(HLOOKUP($BT836,Prisudvikling!$CC$7:$KP$63,P$3)&gt;0,HLOOKUP($BT836,Prisudvikling!$CC$7:$KP$63,P$3),"")</f>
        <v/>
      </c>
      <c r="Q836" s="105" t="str">
        <f>IF(HLOOKUP($BT836,Prisudvikling!$CC$7:$KP$63,Q$3)&gt;0,HLOOKUP($BT836,Prisudvikling!$CC$7:$KP$63,Q$3),"")</f>
        <v/>
      </c>
      <c r="R836" s="105" t="str">
        <f>IF(HLOOKUP($BT836,Prisudvikling!$CC$7:$KP$63,R$3)&gt;0,HLOOKUP($BT836,Prisudvikling!$CC$7:$KP$63,R$3),"")</f>
        <v/>
      </c>
      <c r="S836" s="105" t="str">
        <f>IF(HLOOKUP($BT836,Prisudvikling!$CC$7:$KP$63,S$3)&gt;0,HLOOKUP($BT836,Prisudvikling!$CC$7:$KP$63,S$3),"")</f>
        <v/>
      </c>
      <c r="T836" s="105" t="str">
        <f>IF(HLOOKUP($BT836,Prisudvikling!$CC$7:$KP$63,T$3)&gt;0,HLOOKUP($BT836,Prisudvikling!$CC$7:$KP$63,T$3),"")</f>
        <v/>
      </c>
      <c r="U836" s="105" t="str">
        <f>IF(HLOOKUP($BT836,Prisudvikling!$CC$7:$KP$63,U$3)&gt;0,HLOOKUP($BT836,Prisudvikling!$CC$7:$KP$63,U$3),"")</f>
        <v/>
      </c>
      <c r="V836" s="105" t="str">
        <f>IF(HLOOKUP($BT836,Prisudvikling!$CC$7:$KP$63,V$3)&gt;0,HLOOKUP($BT836,Prisudvikling!$CC$7:$KP$63,V$3),"")</f>
        <v/>
      </c>
      <c r="W836" s="105" t="str">
        <f>IF(HLOOKUP($BT836,Prisudvikling!$CC$7:$KP$63,W$3)&gt;0,HLOOKUP($BT836,Prisudvikling!$CC$7:$KP$63,W$3),"")</f>
        <v/>
      </c>
      <c r="X836" s="32" t="str">
        <f>IF(HLOOKUP($BT836,Prisudvikling!$CC$7:$KP$63,X$3)&gt;0,HLOOKUP($BT836,Prisudvikling!$CC$7:$KP$63,X$3),"")</f>
        <v/>
      </c>
      <c r="Y836" s="32" t="str">
        <f>IF(HLOOKUP($BT836,Prisudvikling!$CC$7:$KP$63,Y$3)&gt;0,HLOOKUP($BT836,Prisudvikling!$CC$7:$KP$63,Y$3),"")</f>
        <v/>
      </c>
      <c r="Z836" s="32" t="str">
        <f>IF(HLOOKUP($BT836,Prisudvikling!$CC$7:$KP$63,Z$3)&gt;0,HLOOKUP($BT836,Prisudvikling!$CC$7:$KP$63,Z$3),"")</f>
        <v/>
      </c>
      <c r="AA836" s="32" t="str">
        <f>IF(HLOOKUP($BT836,Prisudvikling!$CC$7:$KP$63,AA$3)&gt;0,HLOOKUP($BT836,Prisudvikling!$CC$7:$KP$63,AA$3),"")</f>
        <v/>
      </c>
      <c r="AB836" s="32" t="str">
        <f>IF(HLOOKUP($BT836,Prisudvikling!$CC$7:$KP$63,AB$3)&gt;0,HLOOKUP($BT836,Prisudvikling!$CC$7:$KP$63,AB$3),"")</f>
        <v/>
      </c>
      <c r="AC836" s="32" t="str">
        <f>IF(HLOOKUP($BT836,Prisudvikling!$CC$7:$KP$63,AC$3)&gt;0,HLOOKUP($BT836,Prisudvikling!$CC$7:$KP$63,AC$3),"")</f>
        <v/>
      </c>
      <c r="AD836" s="32" t="str">
        <f>IF(HLOOKUP($BT836,Prisudvikling!$CC$7:$KP$63,AD$3)&gt;0,HLOOKUP($BT836,Prisudvikling!$CC$7:$KP$63,AD$3),"")</f>
        <v/>
      </c>
      <c r="AE836" s="32" t="str">
        <f>IF(HLOOKUP($BT836,Prisudvikling!$CC$7:$KP$63,AE$3)&gt;0,HLOOKUP($BT836,Prisudvikling!$CC$7:$KP$63,AE$3),"")</f>
        <v/>
      </c>
      <c r="AF836" s="32" t="str">
        <f>IF(HLOOKUP($BT836,Prisudvikling!$CC$7:$KP$63,AF$3)&gt;0,HLOOKUP($BT836,Prisudvikling!$CC$7:$KP$63,AF$3),"")</f>
        <v xml:space="preserve"> </v>
      </c>
      <c r="AG836" s="32" t="str">
        <f>IF(HLOOKUP($BT836,Prisudvikling!$CC$7:$KP$63,AG$3)&gt;0,HLOOKUP($BT836,Prisudvikling!$CC$7:$KP$63,AG$3),"")</f>
        <v xml:space="preserve"> </v>
      </c>
      <c r="AH836" s="32" t="str">
        <f>IF(HLOOKUP($BT836,Prisudvikling!$CC$7:$KP$63,AH$3)&gt;0,HLOOKUP($BT836,Prisudvikling!$CC$7:$KP$63,AH$3),"")</f>
        <v xml:space="preserve"> </v>
      </c>
      <c r="AI836" s="32" t="str">
        <f>IF(HLOOKUP($BT836,Prisudvikling!$CC$7:$KP$63,AI$3)&gt;0,HLOOKUP($BT836,Prisudvikling!$CC$7:$KP$63,AI$3),"")</f>
        <v xml:space="preserve"> </v>
      </c>
      <c r="AJ836" s="32" t="str">
        <f>IF(HLOOKUP($BT836,Prisudvikling!$CC$7:$KP$63,AJ$3)&gt;0,HLOOKUP($BT836,Prisudvikling!$CC$7:$KP$63,AJ$3),"")</f>
        <v xml:space="preserve"> </v>
      </c>
      <c r="AK836" s="32" t="str">
        <f>IF(HLOOKUP($BT836,Prisudvikling!$CC$7:$KP$63,AK$3)&gt;0,HLOOKUP($BT836,Prisudvikling!$CC$7:$KP$63,AK$3),"")</f>
        <v xml:space="preserve"> </v>
      </c>
      <c r="AL836" s="32" t="str">
        <f>IF(HLOOKUP($BT836,Prisudvikling!$CC$7:$KP$63,AL$3)&gt;0,HLOOKUP($BT836,Prisudvikling!$CC$7:$KP$63,AL$3),"")</f>
        <v/>
      </c>
      <c r="AM836" s="32" t="str">
        <f>IF(HLOOKUP($BT836,Prisudvikling!$CC$7:$KP$63,AM$3)&gt;0,HLOOKUP($BT836,Prisudvikling!$CC$7:$KP$63,AM$3),"")</f>
        <v/>
      </c>
      <c r="AN836" s="113" t="str">
        <f>IF(HLOOKUP($BT836,Prisudvikling!$CC$7:$KP$63,AN$3)&gt;0,HLOOKUP($BT836,Prisudvikling!$CC$7:$KP$63,AN$3),"")</f>
        <v/>
      </c>
      <c r="AO836" s="113" t="str">
        <f>IF(HLOOKUP($BT836,Prisudvikling!$CC$7:$KP$63,AO$3)&gt;0,HLOOKUP($BT836,Prisudvikling!$CC$7:$KP$63,AO$3),"")</f>
        <v xml:space="preserve"> </v>
      </c>
      <c r="AP836" s="113" t="str">
        <f>IF(HLOOKUP($BT836,Prisudvikling!$CC$7:$KP$63,AP$3)&gt;0,HLOOKUP($BT836,Prisudvikling!$CC$7:$KP$63,AP$3),"")</f>
        <v/>
      </c>
      <c r="AQ836" s="113" t="str">
        <f>IF(HLOOKUP($BT836,Prisudvikling!$CC$7:$KP$63,AQ$3)&gt;0,HLOOKUP($BT836,Prisudvikling!$CC$7:$KP$63,AQ$3),"")</f>
        <v/>
      </c>
      <c r="AR836" s="113" t="str">
        <f>IF(HLOOKUP($BT836,Prisudvikling!$CC$7:$KP$63,AR$3)&gt;0,HLOOKUP($BT836,Prisudvikling!$CC$7:$KP$63,AR$3),"")</f>
        <v xml:space="preserve"> </v>
      </c>
      <c r="AS836" s="113" t="str">
        <f>IF(HLOOKUP($BT836,Prisudvikling!$CC$7:$KP$63,AS$3)&gt;0,HLOOKUP($BT836,Prisudvikling!$CC$7:$KP$63,AS$3),"")</f>
        <v/>
      </c>
      <c r="AT836" s="113" t="str">
        <f>IF(HLOOKUP($BT836,Prisudvikling!$CC$7:$KP$63,AT$3)&gt;0,HLOOKUP($BT836,Prisudvikling!$CC$7:$KP$63,AT$3),"")</f>
        <v/>
      </c>
      <c r="AU836" s="113" t="str">
        <f>IF(HLOOKUP($BT836,Prisudvikling!$CC$7:$KP$63,AU$3)&gt;0,HLOOKUP($BT836,Prisudvikling!$CC$7:$KP$63,AU$3),"")</f>
        <v xml:space="preserve"> </v>
      </c>
      <c r="AV836" s="113" t="str">
        <f>IF(HLOOKUP($BT836,Prisudvikling!$CC$7:$KP$63,AV$3)&gt;0,HLOOKUP($BT836,Prisudvikling!$CC$7:$KP$63,AV$3),"")</f>
        <v/>
      </c>
      <c r="AW836" s="113" t="str">
        <f>IF(HLOOKUP($BT836,Prisudvikling!$CC$7:$KP$63,AW$3)&gt;0,HLOOKUP($BT836,Prisudvikling!$CC$7:$KP$63,AW$3),"")</f>
        <v/>
      </c>
      <c r="AX836" s="113" t="str">
        <f>IF(HLOOKUP($BT836,Prisudvikling!$CC$7:$KP$63,AX$3)&gt;0,HLOOKUP($BT836,Prisudvikling!$CC$7:$KP$63,AX$3),"")</f>
        <v xml:space="preserve"> </v>
      </c>
      <c r="BT836">
        <f t="shared" si="37"/>
        <v>513</v>
      </c>
    </row>
    <row r="837" spans="1:72" x14ac:dyDescent="0.2">
      <c r="A837" s="82">
        <f>IF(HLOOKUP($BT837,Prisudvikling!$CC$7:$KP$63,D$3)&gt;0,YEAR(C837),0)</f>
        <v>0</v>
      </c>
      <c r="B837" s="82">
        <f>IF(HLOOKUP($BT837,Prisudvikling!$CC$7:$KP$63,D$3)&gt;0,MONTH(C837),0)</f>
        <v>0</v>
      </c>
      <c r="C837" s="65" t="str">
        <f>IF(HLOOKUP($BT837,Prisudvikling!$CC$7:$KP$63,D$3)&gt;0,HLOOKUP($BT837,Prisudvikling!$CC$7:$KP$63,C$3),"")</f>
        <v/>
      </c>
      <c r="D837" s="105" t="str">
        <f>IF(HLOOKUP($BT837,Prisudvikling!$CC$7:$KP$63,D$3)&gt;0,HLOOKUP($BT837,Prisudvikling!$CC$7:$KP$63,D$3),"")</f>
        <v/>
      </c>
      <c r="E837" s="105" t="str">
        <f>IF(HLOOKUP($BT837,Prisudvikling!$CC$7:$KP$63,E$3)&gt;0,HLOOKUP($BT837,Prisudvikling!$CC$7:$KP$63,E$3),"")</f>
        <v/>
      </c>
      <c r="F837" s="105" t="str">
        <f>IF(HLOOKUP($BT837,Prisudvikling!$CC$7:$KP$63,F$3)&gt;0,HLOOKUP($BT837,Prisudvikling!$CC$7:$KP$63,F$3),"")</f>
        <v/>
      </c>
      <c r="G837" s="105" t="str">
        <f>IF(HLOOKUP($BT837,Prisudvikling!$CC$7:$KP$63,G$3)&gt;0,HLOOKUP($BT837,Prisudvikling!$CC$7:$KP$63,G$3),"")</f>
        <v/>
      </c>
      <c r="H837" s="105" t="str">
        <f>IF(HLOOKUP($BT837,Prisudvikling!$CC$7:$KP$63,H$3)&gt;0,HLOOKUP($BT837,Prisudvikling!$CC$7:$KP$63,H$3),"")</f>
        <v/>
      </c>
      <c r="I837" s="105" t="str">
        <f>IF(HLOOKUP($BT837,Prisudvikling!$CC$7:$KP$63,I$3)&gt;0,HLOOKUP($BT837,Prisudvikling!$CC$7:$KP$63,I$3),"")</f>
        <v/>
      </c>
      <c r="J837" s="105" t="str">
        <f>IF(HLOOKUP($BT837,Prisudvikling!$CC$7:$KP$63,J$3)&gt;0,HLOOKUP($BT837,Prisudvikling!$CC$7:$KP$63,J$3),"")</f>
        <v/>
      </c>
      <c r="K837" s="105" t="str">
        <f>IF(HLOOKUP($BT837,Prisudvikling!$CC$7:$KP$63,K$3)&gt;0,HLOOKUP($BT837,Prisudvikling!$CC$7:$KP$63,K$3),"")</f>
        <v/>
      </c>
      <c r="L837" s="105" t="str">
        <f>IF(HLOOKUP($BT837,Prisudvikling!$CC$7:$KP$63,L$3)&gt;0,HLOOKUP($BT837,Prisudvikling!$CC$7:$KP$63,L$3),"")</f>
        <v/>
      </c>
      <c r="M837" s="105" t="str">
        <f>IF(HLOOKUP($BT837,Prisudvikling!$CC$7:$KP$63,M$3)&gt;0,HLOOKUP($BT837,Prisudvikling!$CC$7:$KP$63,M$3),"")</f>
        <v/>
      </c>
      <c r="N837" s="105" t="str">
        <f>IF(HLOOKUP($BT837,Prisudvikling!$CC$7:$KP$63,N$3)&gt;0,HLOOKUP($BT837,Prisudvikling!$CC$7:$KP$63,N$3),"")</f>
        <v/>
      </c>
      <c r="O837" s="105" t="str">
        <f>IF(HLOOKUP($BT837,Prisudvikling!$CC$7:$KP$63,O$3)&gt;0,HLOOKUP($BT837,Prisudvikling!$CC$7:$KP$63,O$3),"")</f>
        <v/>
      </c>
      <c r="P837" s="105" t="str">
        <f>IF(HLOOKUP($BT837,Prisudvikling!$CC$7:$KP$63,P$3)&gt;0,HLOOKUP($BT837,Prisudvikling!$CC$7:$KP$63,P$3),"")</f>
        <v/>
      </c>
      <c r="Q837" s="105" t="str">
        <f>IF(HLOOKUP($BT837,Prisudvikling!$CC$7:$KP$63,Q$3)&gt;0,HLOOKUP($BT837,Prisudvikling!$CC$7:$KP$63,Q$3),"")</f>
        <v/>
      </c>
      <c r="R837" s="105" t="str">
        <f>IF(HLOOKUP($BT837,Prisudvikling!$CC$7:$KP$63,R$3)&gt;0,HLOOKUP($BT837,Prisudvikling!$CC$7:$KP$63,R$3),"")</f>
        <v/>
      </c>
      <c r="S837" s="105" t="str">
        <f>IF(HLOOKUP($BT837,Prisudvikling!$CC$7:$KP$63,S$3)&gt;0,HLOOKUP($BT837,Prisudvikling!$CC$7:$KP$63,S$3),"")</f>
        <v/>
      </c>
      <c r="T837" s="105" t="str">
        <f>IF(HLOOKUP($BT837,Prisudvikling!$CC$7:$KP$63,T$3)&gt;0,HLOOKUP($BT837,Prisudvikling!$CC$7:$KP$63,T$3),"")</f>
        <v/>
      </c>
      <c r="U837" s="105" t="str">
        <f>IF(HLOOKUP($BT837,Prisudvikling!$CC$7:$KP$63,U$3)&gt;0,HLOOKUP($BT837,Prisudvikling!$CC$7:$KP$63,U$3),"")</f>
        <v/>
      </c>
      <c r="V837" s="105" t="str">
        <f>IF(HLOOKUP($BT837,Prisudvikling!$CC$7:$KP$63,V$3)&gt;0,HLOOKUP($BT837,Prisudvikling!$CC$7:$KP$63,V$3),"")</f>
        <v/>
      </c>
      <c r="W837" s="105" t="str">
        <f>IF(HLOOKUP($BT837,Prisudvikling!$CC$7:$KP$63,W$3)&gt;0,HLOOKUP($BT837,Prisudvikling!$CC$7:$KP$63,W$3),"")</f>
        <v/>
      </c>
      <c r="X837" s="32" t="str">
        <f>IF(HLOOKUP($BT837,Prisudvikling!$CC$7:$KP$63,X$3)&gt;0,HLOOKUP($BT837,Prisudvikling!$CC$7:$KP$63,X$3),"")</f>
        <v/>
      </c>
      <c r="Y837" s="32" t="str">
        <f>IF(HLOOKUP($BT837,Prisudvikling!$CC$7:$KP$63,Y$3)&gt;0,HLOOKUP($BT837,Prisudvikling!$CC$7:$KP$63,Y$3),"")</f>
        <v/>
      </c>
      <c r="Z837" s="32" t="str">
        <f>IF(HLOOKUP($BT837,Prisudvikling!$CC$7:$KP$63,Z$3)&gt;0,HLOOKUP($BT837,Prisudvikling!$CC$7:$KP$63,Z$3),"")</f>
        <v/>
      </c>
      <c r="AA837" s="32" t="str">
        <f>IF(HLOOKUP($BT837,Prisudvikling!$CC$7:$KP$63,AA$3)&gt;0,HLOOKUP($BT837,Prisudvikling!$CC$7:$KP$63,AA$3),"")</f>
        <v/>
      </c>
      <c r="AB837" s="32" t="str">
        <f>IF(HLOOKUP($BT837,Prisudvikling!$CC$7:$KP$63,AB$3)&gt;0,HLOOKUP($BT837,Prisudvikling!$CC$7:$KP$63,AB$3),"")</f>
        <v/>
      </c>
      <c r="AC837" s="32" t="str">
        <f>IF(HLOOKUP($BT837,Prisudvikling!$CC$7:$KP$63,AC$3)&gt;0,HLOOKUP($BT837,Prisudvikling!$CC$7:$KP$63,AC$3),"")</f>
        <v/>
      </c>
      <c r="AD837" s="32" t="str">
        <f>IF(HLOOKUP($BT837,Prisudvikling!$CC$7:$KP$63,AD$3)&gt;0,HLOOKUP($BT837,Prisudvikling!$CC$7:$KP$63,AD$3),"")</f>
        <v/>
      </c>
      <c r="AE837" s="32" t="str">
        <f>IF(HLOOKUP($BT837,Prisudvikling!$CC$7:$KP$63,AE$3)&gt;0,HLOOKUP($BT837,Prisudvikling!$CC$7:$KP$63,AE$3),"")</f>
        <v/>
      </c>
      <c r="AF837" s="32" t="str">
        <f>IF(HLOOKUP($BT837,Prisudvikling!$CC$7:$KP$63,AF$3)&gt;0,HLOOKUP($BT837,Prisudvikling!$CC$7:$KP$63,AF$3),"")</f>
        <v xml:space="preserve"> </v>
      </c>
      <c r="AG837" s="32" t="str">
        <f>IF(HLOOKUP($BT837,Prisudvikling!$CC$7:$KP$63,AG$3)&gt;0,HLOOKUP($BT837,Prisudvikling!$CC$7:$KP$63,AG$3),"")</f>
        <v xml:space="preserve"> </v>
      </c>
      <c r="AH837" s="32" t="str">
        <f>IF(HLOOKUP($BT837,Prisudvikling!$CC$7:$KP$63,AH$3)&gt;0,HLOOKUP($BT837,Prisudvikling!$CC$7:$KP$63,AH$3),"")</f>
        <v xml:space="preserve"> </v>
      </c>
      <c r="AI837" s="32" t="str">
        <f>IF(HLOOKUP($BT837,Prisudvikling!$CC$7:$KP$63,AI$3)&gt;0,HLOOKUP($BT837,Prisudvikling!$CC$7:$KP$63,AI$3),"")</f>
        <v xml:space="preserve"> </v>
      </c>
      <c r="AJ837" s="32" t="str">
        <f>IF(HLOOKUP($BT837,Prisudvikling!$CC$7:$KP$63,AJ$3)&gt;0,HLOOKUP($BT837,Prisudvikling!$CC$7:$KP$63,AJ$3),"")</f>
        <v xml:space="preserve"> </v>
      </c>
      <c r="AK837" s="32" t="str">
        <f>IF(HLOOKUP($BT837,Prisudvikling!$CC$7:$KP$63,AK$3)&gt;0,HLOOKUP($BT837,Prisudvikling!$CC$7:$KP$63,AK$3),"")</f>
        <v xml:space="preserve"> </v>
      </c>
      <c r="AL837" s="32" t="str">
        <f>IF(HLOOKUP($BT837,Prisudvikling!$CC$7:$KP$63,AL$3)&gt;0,HLOOKUP($BT837,Prisudvikling!$CC$7:$KP$63,AL$3),"")</f>
        <v/>
      </c>
      <c r="AM837" s="32" t="str">
        <f>IF(HLOOKUP($BT837,Prisudvikling!$CC$7:$KP$63,AM$3)&gt;0,HLOOKUP($BT837,Prisudvikling!$CC$7:$KP$63,AM$3),"")</f>
        <v/>
      </c>
      <c r="AN837" s="113" t="str">
        <f>IF(HLOOKUP($BT837,Prisudvikling!$CC$7:$KP$63,AN$3)&gt;0,HLOOKUP($BT837,Prisudvikling!$CC$7:$KP$63,AN$3),"")</f>
        <v/>
      </c>
      <c r="AO837" s="113" t="str">
        <f>IF(HLOOKUP($BT837,Prisudvikling!$CC$7:$KP$63,AO$3)&gt;0,HLOOKUP($BT837,Prisudvikling!$CC$7:$KP$63,AO$3),"")</f>
        <v xml:space="preserve"> </v>
      </c>
      <c r="AP837" s="113" t="str">
        <f>IF(HLOOKUP($BT837,Prisudvikling!$CC$7:$KP$63,AP$3)&gt;0,HLOOKUP($BT837,Prisudvikling!$CC$7:$KP$63,AP$3),"")</f>
        <v/>
      </c>
      <c r="AQ837" s="113" t="str">
        <f>IF(HLOOKUP($BT837,Prisudvikling!$CC$7:$KP$63,AQ$3)&gt;0,HLOOKUP($BT837,Prisudvikling!$CC$7:$KP$63,AQ$3),"")</f>
        <v/>
      </c>
      <c r="AR837" s="113" t="str">
        <f>IF(HLOOKUP($BT837,Prisudvikling!$CC$7:$KP$63,AR$3)&gt;0,HLOOKUP($BT837,Prisudvikling!$CC$7:$KP$63,AR$3),"")</f>
        <v xml:space="preserve"> </v>
      </c>
      <c r="AS837" s="113" t="str">
        <f>IF(HLOOKUP($BT837,Prisudvikling!$CC$7:$KP$63,AS$3)&gt;0,HLOOKUP($BT837,Prisudvikling!$CC$7:$KP$63,AS$3),"")</f>
        <v/>
      </c>
      <c r="AT837" s="113" t="str">
        <f>IF(HLOOKUP($BT837,Prisudvikling!$CC$7:$KP$63,AT$3)&gt;0,HLOOKUP($BT837,Prisudvikling!$CC$7:$KP$63,AT$3),"")</f>
        <v/>
      </c>
      <c r="AU837" s="113" t="str">
        <f>IF(HLOOKUP($BT837,Prisudvikling!$CC$7:$KP$63,AU$3)&gt;0,HLOOKUP($BT837,Prisudvikling!$CC$7:$KP$63,AU$3),"")</f>
        <v xml:space="preserve"> </v>
      </c>
      <c r="AV837" s="113" t="str">
        <f>IF(HLOOKUP($BT837,Prisudvikling!$CC$7:$KP$63,AV$3)&gt;0,HLOOKUP($BT837,Prisudvikling!$CC$7:$KP$63,AV$3),"")</f>
        <v/>
      </c>
      <c r="AW837" s="113" t="str">
        <f>IF(HLOOKUP($BT837,Prisudvikling!$CC$7:$KP$63,AW$3)&gt;0,HLOOKUP($BT837,Prisudvikling!$CC$7:$KP$63,AW$3),"")</f>
        <v/>
      </c>
      <c r="AX837" s="113" t="str">
        <f>IF(HLOOKUP($BT837,Prisudvikling!$CC$7:$KP$63,AX$3)&gt;0,HLOOKUP($BT837,Prisudvikling!$CC$7:$KP$63,AX$3),"")</f>
        <v xml:space="preserve"> </v>
      </c>
      <c r="BT837">
        <f t="shared" si="37"/>
        <v>514</v>
      </c>
    </row>
    <row r="838" spans="1:72" x14ac:dyDescent="0.2">
      <c r="A838" s="82">
        <f>IF(HLOOKUP($BT838,Prisudvikling!$CC$7:$KP$63,D$3)&gt;0,YEAR(C838),0)</f>
        <v>0</v>
      </c>
      <c r="B838" s="82">
        <f>IF(HLOOKUP($BT838,Prisudvikling!$CC$7:$KP$63,D$3)&gt;0,MONTH(C838),0)</f>
        <v>0</v>
      </c>
      <c r="C838" s="65" t="str">
        <f>IF(HLOOKUP($BT838,Prisudvikling!$CC$7:$KP$63,D$3)&gt;0,HLOOKUP($BT838,Prisudvikling!$CC$7:$KP$63,C$3),"")</f>
        <v/>
      </c>
      <c r="D838" s="105" t="str">
        <f>IF(HLOOKUP($BT838,Prisudvikling!$CC$7:$KP$63,D$3)&gt;0,HLOOKUP($BT838,Prisudvikling!$CC$7:$KP$63,D$3),"")</f>
        <v/>
      </c>
      <c r="E838" s="105" t="str">
        <f>IF(HLOOKUP($BT838,Prisudvikling!$CC$7:$KP$63,E$3)&gt;0,HLOOKUP($BT838,Prisudvikling!$CC$7:$KP$63,E$3),"")</f>
        <v/>
      </c>
      <c r="F838" s="105" t="str">
        <f>IF(HLOOKUP($BT838,Prisudvikling!$CC$7:$KP$63,F$3)&gt;0,HLOOKUP($BT838,Prisudvikling!$CC$7:$KP$63,F$3),"")</f>
        <v/>
      </c>
      <c r="G838" s="105" t="str">
        <f>IF(HLOOKUP($BT838,Prisudvikling!$CC$7:$KP$63,G$3)&gt;0,HLOOKUP($BT838,Prisudvikling!$CC$7:$KP$63,G$3),"")</f>
        <v/>
      </c>
      <c r="H838" s="105" t="str">
        <f>IF(HLOOKUP($BT838,Prisudvikling!$CC$7:$KP$63,H$3)&gt;0,HLOOKUP($BT838,Prisudvikling!$CC$7:$KP$63,H$3),"")</f>
        <v/>
      </c>
      <c r="I838" s="105" t="str">
        <f>IF(HLOOKUP($BT838,Prisudvikling!$CC$7:$KP$63,I$3)&gt;0,HLOOKUP($BT838,Prisudvikling!$CC$7:$KP$63,I$3),"")</f>
        <v/>
      </c>
      <c r="J838" s="105" t="str">
        <f>IF(HLOOKUP($BT838,Prisudvikling!$CC$7:$KP$63,J$3)&gt;0,HLOOKUP($BT838,Prisudvikling!$CC$7:$KP$63,J$3),"")</f>
        <v/>
      </c>
      <c r="K838" s="105" t="str">
        <f>IF(HLOOKUP($BT838,Prisudvikling!$CC$7:$KP$63,K$3)&gt;0,HLOOKUP($BT838,Prisudvikling!$CC$7:$KP$63,K$3),"")</f>
        <v/>
      </c>
      <c r="L838" s="105" t="str">
        <f>IF(HLOOKUP($BT838,Prisudvikling!$CC$7:$KP$63,L$3)&gt;0,HLOOKUP($BT838,Prisudvikling!$CC$7:$KP$63,L$3),"")</f>
        <v/>
      </c>
      <c r="M838" s="105" t="str">
        <f>IF(HLOOKUP($BT838,Prisudvikling!$CC$7:$KP$63,M$3)&gt;0,HLOOKUP($BT838,Prisudvikling!$CC$7:$KP$63,M$3),"")</f>
        <v/>
      </c>
      <c r="N838" s="105" t="str">
        <f>IF(HLOOKUP($BT838,Prisudvikling!$CC$7:$KP$63,N$3)&gt;0,HLOOKUP($BT838,Prisudvikling!$CC$7:$KP$63,N$3),"")</f>
        <v/>
      </c>
      <c r="O838" s="105" t="str">
        <f>IF(HLOOKUP($BT838,Prisudvikling!$CC$7:$KP$63,O$3)&gt;0,HLOOKUP($BT838,Prisudvikling!$CC$7:$KP$63,O$3),"")</f>
        <v/>
      </c>
      <c r="P838" s="105" t="str">
        <f>IF(HLOOKUP($BT838,Prisudvikling!$CC$7:$KP$63,P$3)&gt;0,HLOOKUP($BT838,Prisudvikling!$CC$7:$KP$63,P$3),"")</f>
        <v/>
      </c>
      <c r="Q838" s="105" t="str">
        <f>IF(HLOOKUP($BT838,Prisudvikling!$CC$7:$KP$63,Q$3)&gt;0,HLOOKUP($BT838,Prisudvikling!$CC$7:$KP$63,Q$3),"")</f>
        <v/>
      </c>
      <c r="R838" s="105" t="str">
        <f>IF(HLOOKUP($BT838,Prisudvikling!$CC$7:$KP$63,R$3)&gt;0,HLOOKUP($BT838,Prisudvikling!$CC$7:$KP$63,R$3),"")</f>
        <v/>
      </c>
      <c r="S838" s="105" t="str">
        <f>IF(HLOOKUP($BT838,Prisudvikling!$CC$7:$KP$63,S$3)&gt;0,HLOOKUP($BT838,Prisudvikling!$CC$7:$KP$63,S$3),"")</f>
        <v/>
      </c>
      <c r="T838" s="105" t="str">
        <f>IF(HLOOKUP($BT838,Prisudvikling!$CC$7:$KP$63,T$3)&gt;0,HLOOKUP($BT838,Prisudvikling!$CC$7:$KP$63,T$3),"")</f>
        <v/>
      </c>
      <c r="U838" s="105" t="str">
        <f>IF(HLOOKUP($BT838,Prisudvikling!$CC$7:$KP$63,U$3)&gt;0,HLOOKUP($BT838,Prisudvikling!$CC$7:$KP$63,U$3),"")</f>
        <v/>
      </c>
      <c r="V838" s="105" t="str">
        <f>IF(HLOOKUP($BT838,Prisudvikling!$CC$7:$KP$63,V$3)&gt;0,HLOOKUP($BT838,Prisudvikling!$CC$7:$KP$63,V$3),"")</f>
        <v/>
      </c>
      <c r="W838" s="105" t="str">
        <f>IF(HLOOKUP($BT838,Prisudvikling!$CC$7:$KP$63,W$3)&gt;0,HLOOKUP($BT838,Prisudvikling!$CC$7:$KP$63,W$3),"")</f>
        <v/>
      </c>
      <c r="X838" s="32" t="str">
        <f>IF(HLOOKUP($BT838,Prisudvikling!$CC$7:$KP$63,X$3)&gt;0,HLOOKUP($BT838,Prisudvikling!$CC$7:$KP$63,X$3),"")</f>
        <v/>
      </c>
      <c r="Y838" s="32" t="str">
        <f>IF(HLOOKUP($BT838,Prisudvikling!$CC$7:$KP$63,Y$3)&gt;0,HLOOKUP($BT838,Prisudvikling!$CC$7:$KP$63,Y$3),"")</f>
        <v/>
      </c>
      <c r="Z838" s="32" t="str">
        <f>IF(HLOOKUP($BT838,Prisudvikling!$CC$7:$KP$63,Z$3)&gt;0,HLOOKUP($BT838,Prisudvikling!$CC$7:$KP$63,Z$3),"")</f>
        <v/>
      </c>
      <c r="AA838" s="32" t="str">
        <f>IF(HLOOKUP($BT838,Prisudvikling!$CC$7:$KP$63,AA$3)&gt;0,HLOOKUP($BT838,Prisudvikling!$CC$7:$KP$63,AA$3),"")</f>
        <v/>
      </c>
      <c r="AB838" s="32" t="str">
        <f>IF(HLOOKUP($BT838,Prisudvikling!$CC$7:$KP$63,AB$3)&gt;0,HLOOKUP($BT838,Prisudvikling!$CC$7:$KP$63,AB$3),"")</f>
        <v/>
      </c>
      <c r="AC838" s="32" t="str">
        <f>IF(HLOOKUP($BT838,Prisudvikling!$CC$7:$KP$63,AC$3)&gt;0,HLOOKUP($BT838,Prisudvikling!$CC$7:$KP$63,AC$3),"")</f>
        <v/>
      </c>
      <c r="AD838" s="32" t="str">
        <f>IF(HLOOKUP($BT838,Prisudvikling!$CC$7:$KP$63,AD$3)&gt;0,HLOOKUP($BT838,Prisudvikling!$CC$7:$KP$63,AD$3),"")</f>
        <v/>
      </c>
      <c r="AE838" s="32" t="str">
        <f>IF(HLOOKUP($BT838,Prisudvikling!$CC$7:$KP$63,AE$3)&gt;0,HLOOKUP($BT838,Prisudvikling!$CC$7:$KP$63,AE$3),"")</f>
        <v/>
      </c>
      <c r="AF838" s="32" t="str">
        <f>IF(HLOOKUP($BT838,Prisudvikling!$CC$7:$KP$63,AF$3)&gt;0,HLOOKUP($BT838,Prisudvikling!$CC$7:$KP$63,AF$3),"")</f>
        <v xml:space="preserve"> </v>
      </c>
      <c r="AG838" s="32" t="str">
        <f>IF(HLOOKUP($BT838,Prisudvikling!$CC$7:$KP$63,AG$3)&gt;0,HLOOKUP($BT838,Prisudvikling!$CC$7:$KP$63,AG$3),"")</f>
        <v xml:space="preserve"> </v>
      </c>
      <c r="AH838" s="32" t="str">
        <f>IF(HLOOKUP($BT838,Prisudvikling!$CC$7:$KP$63,AH$3)&gt;0,HLOOKUP($BT838,Prisudvikling!$CC$7:$KP$63,AH$3),"")</f>
        <v xml:space="preserve"> </v>
      </c>
      <c r="AI838" s="32" t="str">
        <f>IF(HLOOKUP($BT838,Prisudvikling!$CC$7:$KP$63,AI$3)&gt;0,HLOOKUP($BT838,Prisudvikling!$CC$7:$KP$63,AI$3),"")</f>
        <v xml:space="preserve"> </v>
      </c>
      <c r="AJ838" s="32" t="str">
        <f>IF(HLOOKUP($BT838,Prisudvikling!$CC$7:$KP$63,AJ$3)&gt;0,HLOOKUP($BT838,Prisudvikling!$CC$7:$KP$63,AJ$3),"")</f>
        <v xml:space="preserve"> </v>
      </c>
      <c r="AK838" s="32" t="str">
        <f>IF(HLOOKUP($BT838,Prisudvikling!$CC$7:$KP$63,AK$3)&gt;0,HLOOKUP($BT838,Prisudvikling!$CC$7:$KP$63,AK$3),"")</f>
        <v xml:space="preserve"> </v>
      </c>
      <c r="AL838" s="32" t="str">
        <f>IF(HLOOKUP($BT838,Prisudvikling!$CC$7:$KP$63,AL$3)&gt;0,HLOOKUP($BT838,Prisudvikling!$CC$7:$KP$63,AL$3),"")</f>
        <v/>
      </c>
      <c r="AM838" s="32" t="str">
        <f>IF(HLOOKUP($BT838,Prisudvikling!$CC$7:$KP$63,AM$3)&gt;0,HLOOKUP($BT838,Prisudvikling!$CC$7:$KP$63,AM$3),"")</f>
        <v/>
      </c>
      <c r="AN838" s="113" t="str">
        <f>IF(HLOOKUP($BT838,Prisudvikling!$CC$7:$KP$63,AN$3)&gt;0,HLOOKUP($BT838,Prisudvikling!$CC$7:$KP$63,AN$3),"")</f>
        <v/>
      </c>
      <c r="AO838" s="113" t="str">
        <f>IF(HLOOKUP($BT838,Prisudvikling!$CC$7:$KP$63,AO$3)&gt;0,HLOOKUP($BT838,Prisudvikling!$CC$7:$KP$63,AO$3),"")</f>
        <v xml:space="preserve"> </v>
      </c>
      <c r="AP838" s="113" t="str">
        <f>IF(HLOOKUP($BT838,Prisudvikling!$CC$7:$KP$63,AP$3)&gt;0,HLOOKUP($BT838,Prisudvikling!$CC$7:$KP$63,AP$3),"")</f>
        <v/>
      </c>
      <c r="AQ838" s="113" t="str">
        <f>IF(HLOOKUP($BT838,Prisudvikling!$CC$7:$KP$63,AQ$3)&gt;0,HLOOKUP($BT838,Prisudvikling!$CC$7:$KP$63,AQ$3),"")</f>
        <v/>
      </c>
      <c r="AR838" s="113" t="str">
        <f>IF(HLOOKUP($BT838,Prisudvikling!$CC$7:$KP$63,AR$3)&gt;0,HLOOKUP($BT838,Prisudvikling!$CC$7:$KP$63,AR$3),"")</f>
        <v xml:space="preserve"> </v>
      </c>
      <c r="AS838" s="113" t="str">
        <f>IF(HLOOKUP($BT838,Prisudvikling!$CC$7:$KP$63,AS$3)&gt;0,HLOOKUP($BT838,Prisudvikling!$CC$7:$KP$63,AS$3),"")</f>
        <v/>
      </c>
      <c r="AT838" s="113" t="str">
        <f>IF(HLOOKUP($BT838,Prisudvikling!$CC$7:$KP$63,AT$3)&gt;0,HLOOKUP($BT838,Prisudvikling!$CC$7:$KP$63,AT$3),"")</f>
        <v/>
      </c>
      <c r="AU838" s="113" t="str">
        <f>IF(HLOOKUP($BT838,Prisudvikling!$CC$7:$KP$63,AU$3)&gt;0,HLOOKUP($BT838,Prisudvikling!$CC$7:$KP$63,AU$3),"")</f>
        <v xml:space="preserve"> </v>
      </c>
      <c r="AV838" s="113" t="str">
        <f>IF(HLOOKUP($BT838,Prisudvikling!$CC$7:$KP$63,AV$3)&gt;0,HLOOKUP($BT838,Prisudvikling!$CC$7:$KP$63,AV$3),"")</f>
        <v/>
      </c>
      <c r="AW838" s="113" t="str">
        <f>IF(HLOOKUP($BT838,Prisudvikling!$CC$7:$KP$63,AW$3)&gt;0,HLOOKUP($BT838,Prisudvikling!$CC$7:$KP$63,AW$3),"")</f>
        <v/>
      </c>
      <c r="AX838" s="113" t="str">
        <f>IF(HLOOKUP($BT838,Prisudvikling!$CC$7:$KP$63,AX$3)&gt;0,HLOOKUP($BT838,Prisudvikling!$CC$7:$KP$63,AX$3),"")</f>
        <v xml:space="preserve"> </v>
      </c>
      <c r="BT838">
        <f t="shared" si="37"/>
        <v>515</v>
      </c>
    </row>
    <row r="839" spans="1:72" x14ac:dyDescent="0.2">
      <c r="A839" s="82">
        <f>IF(HLOOKUP($BT839,Prisudvikling!$CC$7:$KP$63,D$3)&gt;0,YEAR(C839),0)</f>
        <v>0</v>
      </c>
      <c r="B839" s="82">
        <f>IF(HLOOKUP($BT839,Prisudvikling!$CC$7:$KP$63,D$3)&gt;0,MONTH(C839),0)</f>
        <v>0</v>
      </c>
      <c r="C839" s="65" t="str">
        <f>IF(HLOOKUP($BT839,Prisudvikling!$CC$7:$KP$63,D$3)&gt;0,HLOOKUP($BT839,Prisudvikling!$CC$7:$KP$63,C$3),"")</f>
        <v/>
      </c>
      <c r="D839" s="105" t="str">
        <f>IF(HLOOKUP($BT839,Prisudvikling!$CC$7:$KP$63,D$3)&gt;0,HLOOKUP($BT839,Prisudvikling!$CC$7:$KP$63,D$3),"")</f>
        <v/>
      </c>
      <c r="E839" s="105" t="str">
        <f>IF(HLOOKUP($BT839,Prisudvikling!$CC$7:$KP$63,E$3)&gt;0,HLOOKUP($BT839,Prisudvikling!$CC$7:$KP$63,E$3),"")</f>
        <v/>
      </c>
      <c r="F839" s="105" t="str">
        <f>IF(HLOOKUP($BT839,Prisudvikling!$CC$7:$KP$63,F$3)&gt;0,HLOOKUP($BT839,Prisudvikling!$CC$7:$KP$63,F$3),"")</f>
        <v/>
      </c>
      <c r="G839" s="105" t="str">
        <f>IF(HLOOKUP($BT839,Prisudvikling!$CC$7:$KP$63,G$3)&gt;0,HLOOKUP($BT839,Prisudvikling!$CC$7:$KP$63,G$3),"")</f>
        <v/>
      </c>
      <c r="H839" s="105" t="str">
        <f>IF(HLOOKUP($BT839,Prisudvikling!$CC$7:$KP$63,H$3)&gt;0,HLOOKUP($BT839,Prisudvikling!$CC$7:$KP$63,H$3),"")</f>
        <v/>
      </c>
      <c r="I839" s="105" t="str">
        <f>IF(HLOOKUP($BT839,Prisudvikling!$CC$7:$KP$63,I$3)&gt;0,HLOOKUP($BT839,Prisudvikling!$CC$7:$KP$63,I$3),"")</f>
        <v/>
      </c>
      <c r="J839" s="105" t="str">
        <f>IF(HLOOKUP($BT839,Prisudvikling!$CC$7:$KP$63,J$3)&gt;0,HLOOKUP($BT839,Prisudvikling!$CC$7:$KP$63,J$3),"")</f>
        <v/>
      </c>
      <c r="K839" s="105" t="str">
        <f>IF(HLOOKUP($BT839,Prisudvikling!$CC$7:$KP$63,K$3)&gt;0,HLOOKUP($BT839,Prisudvikling!$CC$7:$KP$63,K$3),"")</f>
        <v/>
      </c>
      <c r="L839" s="105" t="str">
        <f>IF(HLOOKUP($BT839,Prisudvikling!$CC$7:$KP$63,L$3)&gt;0,HLOOKUP($BT839,Prisudvikling!$CC$7:$KP$63,L$3),"")</f>
        <v/>
      </c>
      <c r="M839" s="105" t="str">
        <f>IF(HLOOKUP($BT839,Prisudvikling!$CC$7:$KP$63,M$3)&gt;0,HLOOKUP($BT839,Prisudvikling!$CC$7:$KP$63,M$3),"")</f>
        <v/>
      </c>
      <c r="N839" s="105" t="str">
        <f>IF(HLOOKUP($BT839,Prisudvikling!$CC$7:$KP$63,N$3)&gt;0,HLOOKUP($BT839,Prisudvikling!$CC$7:$KP$63,N$3),"")</f>
        <v/>
      </c>
      <c r="O839" s="105" t="str">
        <f>IF(HLOOKUP($BT839,Prisudvikling!$CC$7:$KP$63,O$3)&gt;0,HLOOKUP($BT839,Prisudvikling!$CC$7:$KP$63,O$3),"")</f>
        <v/>
      </c>
      <c r="P839" s="105" t="str">
        <f>IF(HLOOKUP($BT839,Prisudvikling!$CC$7:$KP$63,P$3)&gt;0,HLOOKUP($BT839,Prisudvikling!$CC$7:$KP$63,P$3),"")</f>
        <v/>
      </c>
      <c r="Q839" s="105" t="str">
        <f>IF(HLOOKUP($BT839,Prisudvikling!$CC$7:$KP$63,Q$3)&gt;0,HLOOKUP($BT839,Prisudvikling!$CC$7:$KP$63,Q$3),"")</f>
        <v/>
      </c>
      <c r="R839" s="105" t="str">
        <f>IF(HLOOKUP($BT839,Prisudvikling!$CC$7:$KP$63,R$3)&gt;0,HLOOKUP($BT839,Prisudvikling!$CC$7:$KP$63,R$3),"")</f>
        <v/>
      </c>
      <c r="S839" s="105" t="str">
        <f>IF(HLOOKUP($BT839,Prisudvikling!$CC$7:$KP$63,S$3)&gt;0,HLOOKUP($BT839,Prisudvikling!$CC$7:$KP$63,S$3),"")</f>
        <v/>
      </c>
      <c r="T839" s="105" t="str">
        <f>IF(HLOOKUP($BT839,Prisudvikling!$CC$7:$KP$63,T$3)&gt;0,HLOOKUP($BT839,Prisudvikling!$CC$7:$KP$63,T$3),"")</f>
        <v/>
      </c>
      <c r="U839" s="105" t="str">
        <f>IF(HLOOKUP($BT839,Prisudvikling!$CC$7:$KP$63,U$3)&gt;0,HLOOKUP($BT839,Prisudvikling!$CC$7:$KP$63,U$3),"")</f>
        <v/>
      </c>
      <c r="V839" s="105" t="str">
        <f>IF(HLOOKUP($BT839,Prisudvikling!$CC$7:$KP$63,V$3)&gt;0,HLOOKUP($BT839,Prisudvikling!$CC$7:$KP$63,V$3),"")</f>
        <v/>
      </c>
      <c r="W839" s="105" t="str">
        <f>IF(HLOOKUP($BT839,Prisudvikling!$CC$7:$KP$63,W$3)&gt;0,HLOOKUP($BT839,Prisudvikling!$CC$7:$KP$63,W$3),"")</f>
        <v/>
      </c>
      <c r="X839" s="32" t="str">
        <f>IF(HLOOKUP($BT839,Prisudvikling!$CC$7:$KP$63,X$3)&gt;0,HLOOKUP($BT839,Prisudvikling!$CC$7:$KP$63,X$3),"")</f>
        <v/>
      </c>
      <c r="Y839" s="32" t="str">
        <f>IF(HLOOKUP($BT839,Prisudvikling!$CC$7:$KP$63,Y$3)&gt;0,HLOOKUP($BT839,Prisudvikling!$CC$7:$KP$63,Y$3),"")</f>
        <v/>
      </c>
      <c r="Z839" s="32" t="str">
        <f>IF(HLOOKUP($BT839,Prisudvikling!$CC$7:$KP$63,Z$3)&gt;0,HLOOKUP($BT839,Prisudvikling!$CC$7:$KP$63,Z$3),"")</f>
        <v/>
      </c>
      <c r="AA839" s="32" t="str">
        <f>IF(HLOOKUP($BT839,Prisudvikling!$CC$7:$KP$63,AA$3)&gt;0,HLOOKUP($BT839,Prisudvikling!$CC$7:$KP$63,AA$3),"")</f>
        <v/>
      </c>
      <c r="AB839" s="32" t="str">
        <f>IF(HLOOKUP($BT839,Prisudvikling!$CC$7:$KP$63,AB$3)&gt;0,HLOOKUP($BT839,Prisudvikling!$CC$7:$KP$63,AB$3),"")</f>
        <v/>
      </c>
      <c r="AC839" s="32" t="str">
        <f>IF(HLOOKUP($BT839,Prisudvikling!$CC$7:$KP$63,AC$3)&gt;0,HLOOKUP($BT839,Prisudvikling!$CC$7:$KP$63,AC$3),"")</f>
        <v/>
      </c>
      <c r="AD839" s="32" t="str">
        <f>IF(HLOOKUP($BT839,Prisudvikling!$CC$7:$KP$63,AD$3)&gt;0,HLOOKUP($BT839,Prisudvikling!$CC$7:$KP$63,AD$3),"")</f>
        <v/>
      </c>
      <c r="AE839" s="32" t="str">
        <f>IF(HLOOKUP($BT839,Prisudvikling!$CC$7:$KP$63,AE$3)&gt;0,HLOOKUP($BT839,Prisudvikling!$CC$7:$KP$63,AE$3),"")</f>
        <v/>
      </c>
      <c r="AF839" s="32" t="str">
        <f>IF(HLOOKUP($BT839,Prisudvikling!$CC$7:$KP$63,AF$3)&gt;0,HLOOKUP($BT839,Prisudvikling!$CC$7:$KP$63,AF$3),"")</f>
        <v xml:space="preserve"> </v>
      </c>
      <c r="AG839" s="32" t="str">
        <f>IF(HLOOKUP($BT839,Prisudvikling!$CC$7:$KP$63,AG$3)&gt;0,HLOOKUP($BT839,Prisudvikling!$CC$7:$KP$63,AG$3),"")</f>
        <v xml:space="preserve"> </v>
      </c>
      <c r="AH839" s="32" t="str">
        <f>IF(HLOOKUP($BT839,Prisudvikling!$CC$7:$KP$63,AH$3)&gt;0,HLOOKUP($BT839,Prisudvikling!$CC$7:$KP$63,AH$3),"")</f>
        <v xml:space="preserve"> </v>
      </c>
      <c r="AI839" s="32" t="str">
        <f>IF(HLOOKUP($BT839,Prisudvikling!$CC$7:$KP$63,AI$3)&gt;0,HLOOKUP($BT839,Prisudvikling!$CC$7:$KP$63,AI$3),"")</f>
        <v xml:space="preserve"> </v>
      </c>
      <c r="AJ839" s="32" t="str">
        <f>IF(HLOOKUP($BT839,Prisudvikling!$CC$7:$KP$63,AJ$3)&gt;0,HLOOKUP($BT839,Prisudvikling!$CC$7:$KP$63,AJ$3),"")</f>
        <v xml:space="preserve"> </v>
      </c>
      <c r="AK839" s="32" t="str">
        <f>IF(HLOOKUP($BT839,Prisudvikling!$CC$7:$KP$63,AK$3)&gt;0,HLOOKUP($BT839,Prisudvikling!$CC$7:$KP$63,AK$3),"")</f>
        <v xml:space="preserve"> </v>
      </c>
      <c r="AL839" s="32" t="str">
        <f>IF(HLOOKUP($BT839,Prisudvikling!$CC$7:$KP$63,AL$3)&gt;0,HLOOKUP($BT839,Prisudvikling!$CC$7:$KP$63,AL$3),"")</f>
        <v/>
      </c>
      <c r="AM839" s="32" t="str">
        <f>IF(HLOOKUP($BT839,Prisudvikling!$CC$7:$KP$63,AM$3)&gt;0,HLOOKUP($BT839,Prisudvikling!$CC$7:$KP$63,AM$3),"")</f>
        <v/>
      </c>
      <c r="AN839" s="113" t="str">
        <f>IF(HLOOKUP($BT839,Prisudvikling!$CC$7:$KP$63,AN$3)&gt;0,HLOOKUP($BT839,Prisudvikling!$CC$7:$KP$63,AN$3),"")</f>
        <v/>
      </c>
      <c r="AO839" s="113" t="str">
        <f>IF(HLOOKUP($BT839,Prisudvikling!$CC$7:$KP$63,AO$3)&gt;0,HLOOKUP($BT839,Prisudvikling!$CC$7:$KP$63,AO$3),"")</f>
        <v xml:space="preserve"> </v>
      </c>
      <c r="AP839" s="113" t="str">
        <f>IF(HLOOKUP($BT839,Prisudvikling!$CC$7:$KP$63,AP$3)&gt;0,HLOOKUP($BT839,Prisudvikling!$CC$7:$KP$63,AP$3),"")</f>
        <v/>
      </c>
      <c r="AQ839" s="113" t="str">
        <f>IF(HLOOKUP($BT839,Prisudvikling!$CC$7:$KP$63,AQ$3)&gt;0,HLOOKUP($BT839,Prisudvikling!$CC$7:$KP$63,AQ$3),"")</f>
        <v/>
      </c>
      <c r="AR839" s="113" t="str">
        <f>IF(HLOOKUP($BT839,Prisudvikling!$CC$7:$KP$63,AR$3)&gt;0,HLOOKUP($BT839,Prisudvikling!$CC$7:$KP$63,AR$3),"")</f>
        <v xml:space="preserve"> </v>
      </c>
      <c r="AS839" s="113" t="str">
        <f>IF(HLOOKUP($BT839,Prisudvikling!$CC$7:$KP$63,AS$3)&gt;0,HLOOKUP($BT839,Prisudvikling!$CC$7:$KP$63,AS$3),"")</f>
        <v/>
      </c>
      <c r="AT839" s="113" t="str">
        <f>IF(HLOOKUP($BT839,Prisudvikling!$CC$7:$KP$63,AT$3)&gt;0,HLOOKUP($BT839,Prisudvikling!$CC$7:$KP$63,AT$3),"")</f>
        <v/>
      </c>
      <c r="AU839" s="113" t="str">
        <f>IF(HLOOKUP($BT839,Prisudvikling!$CC$7:$KP$63,AU$3)&gt;0,HLOOKUP($BT839,Prisudvikling!$CC$7:$KP$63,AU$3),"")</f>
        <v xml:space="preserve"> </v>
      </c>
      <c r="AV839" s="113" t="str">
        <f>IF(HLOOKUP($BT839,Prisudvikling!$CC$7:$KP$63,AV$3)&gt;0,HLOOKUP($BT839,Prisudvikling!$CC$7:$KP$63,AV$3),"")</f>
        <v/>
      </c>
      <c r="AW839" s="113" t="str">
        <f>IF(HLOOKUP($BT839,Prisudvikling!$CC$7:$KP$63,AW$3)&gt;0,HLOOKUP($BT839,Prisudvikling!$CC$7:$KP$63,AW$3),"")</f>
        <v/>
      </c>
      <c r="AX839" s="113" t="str">
        <f>IF(HLOOKUP($BT839,Prisudvikling!$CC$7:$KP$63,AX$3)&gt;0,HLOOKUP($BT839,Prisudvikling!$CC$7:$KP$63,AX$3),"")</f>
        <v xml:space="preserve"> </v>
      </c>
      <c r="BT839">
        <f t="shared" si="37"/>
        <v>516</v>
      </c>
    </row>
    <row r="840" spans="1:72" x14ac:dyDescent="0.2">
      <c r="A840" s="82">
        <f>IF(HLOOKUP($BT840,Prisudvikling!$CC$7:$KP$63,D$3)&gt;0,YEAR(C840),0)</f>
        <v>0</v>
      </c>
      <c r="B840" s="82">
        <f>IF(HLOOKUP($BT840,Prisudvikling!$CC$7:$KP$63,D$3)&gt;0,MONTH(C840),0)</f>
        <v>0</v>
      </c>
      <c r="C840" s="65" t="str">
        <f>IF(HLOOKUP($BT840,Prisudvikling!$CC$7:$KP$63,D$3)&gt;0,HLOOKUP($BT840,Prisudvikling!$CC$7:$KP$63,C$3),"")</f>
        <v/>
      </c>
      <c r="D840" s="105" t="str">
        <f>IF(HLOOKUP($BT840,Prisudvikling!$CC$7:$KP$63,D$3)&gt;0,HLOOKUP($BT840,Prisudvikling!$CC$7:$KP$63,D$3),"")</f>
        <v/>
      </c>
      <c r="E840" s="105" t="str">
        <f>IF(HLOOKUP($BT840,Prisudvikling!$CC$7:$KP$63,E$3)&gt;0,HLOOKUP($BT840,Prisudvikling!$CC$7:$KP$63,E$3),"")</f>
        <v/>
      </c>
      <c r="F840" s="105" t="str">
        <f>IF(HLOOKUP($BT840,Prisudvikling!$CC$7:$KP$63,F$3)&gt;0,HLOOKUP($BT840,Prisudvikling!$CC$7:$KP$63,F$3),"")</f>
        <v/>
      </c>
      <c r="G840" s="105" t="str">
        <f>IF(HLOOKUP($BT840,Prisudvikling!$CC$7:$KP$63,G$3)&gt;0,HLOOKUP($BT840,Prisudvikling!$CC$7:$KP$63,G$3),"")</f>
        <v/>
      </c>
      <c r="H840" s="105" t="str">
        <f>IF(HLOOKUP($BT840,Prisudvikling!$CC$7:$KP$63,H$3)&gt;0,HLOOKUP($BT840,Prisudvikling!$CC$7:$KP$63,H$3),"")</f>
        <v/>
      </c>
      <c r="I840" s="105" t="str">
        <f>IF(HLOOKUP($BT840,Prisudvikling!$CC$7:$KP$63,I$3)&gt;0,HLOOKUP($BT840,Prisudvikling!$CC$7:$KP$63,I$3),"")</f>
        <v/>
      </c>
      <c r="J840" s="105" t="str">
        <f>IF(HLOOKUP($BT840,Prisudvikling!$CC$7:$KP$63,J$3)&gt;0,HLOOKUP($BT840,Prisudvikling!$CC$7:$KP$63,J$3),"")</f>
        <v/>
      </c>
      <c r="K840" s="105" t="str">
        <f>IF(HLOOKUP($BT840,Prisudvikling!$CC$7:$KP$63,K$3)&gt;0,HLOOKUP($BT840,Prisudvikling!$CC$7:$KP$63,K$3),"")</f>
        <v/>
      </c>
      <c r="L840" s="105" t="str">
        <f>IF(HLOOKUP($BT840,Prisudvikling!$CC$7:$KP$63,L$3)&gt;0,HLOOKUP($BT840,Prisudvikling!$CC$7:$KP$63,L$3),"")</f>
        <v/>
      </c>
      <c r="M840" s="105" t="str">
        <f>IF(HLOOKUP($BT840,Prisudvikling!$CC$7:$KP$63,M$3)&gt;0,HLOOKUP($BT840,Prisudvikling!$CC$7:$KP$63,M$3),"")</f>
        <v/>
      </c>
      <c r="N840" s="105" t="str">
        <f>IF(HLOOKUP($BT840,Prisudvikling!$CC$7:$KP$63,N$3)&gt;0,HLOOKUP($BT840,Prisudvikling!$CC$7:$KP$63,N$3),"")</f>
        <v/>
      </c>
      <c r="O840" s="105" t="str">
        <f>IF(HLOOKUP($BT840,Prisudvikling!$CC$7:$KP$63,O$3)&gt;0,HLOOKUP($BT840,Prisudvikling!$CC$7:$KP$63,O$3),"")</f>
        <v/>
      </c>
      <c r="P840" s="105" t="str">
        <f>IF(HLOOKUP($BT840,Prisudvikling!$CC$7:$KP$63,P$3)&gt;0,HLOOKUP($BT840,Prisudvikling!$CC$7:$KP$63,P$3),"")</f>
        <v/>
      </c>
      <c r="Q840" s="105" t="str">
        <f>IF(HLOOKUP($BT840,Prisudvikling!$CC$7:$KP$63,Q$3)&gt;0,HLOOKUP($BT840,Prisudvikling!$CC$7:$KP$63,Q$3),"")</f>
        <v/>
      </c>
      <c r="R840" s="105" t="str">
        <f>IF(HLOOKUP($BT840,Prisudvikling!$CC$7:$KP$63,R$3)&gt;0,HLOOKUP($BT840,Prisudvikling!$CC$7:$KP$63,R$3),"")</f>
        <v/>
      </c>
      <c r="S840" s="105" t="str">
        <f>IF(HLOOKUP($BT840,Prisudvikling!$CC$7:$KP$63,S$3)&gt;0,HLOOKUP($BT840,Prisudvikling!$CC$7:$KP$63,S$3),"")</f>
        <v/>
      </c>
      <c r="T840" s="105" t="str">
        <f>IF(HLOOKUP($BT840,Prisudvikling!$CC$7:$KP$63,T$3)&gt;0,HLOOKUP($BT840,Prisudvikling!$CC$7:$KP$63,T$3),"")</f>
        <v/>
      </c>
      <c r="U840" s="105" t="str">
        <f>IF(HLOOKUP($BT840,Prisudvikling!$CC$7:$KP$63,U$3)&gt;0,HLOOKUP($BT840,Prisudvikling!$CC$7:$KP$63,U$3),"")</f>
        <v/>
      </c>
      <c r="V840" s="105" t="str">
        <f>IF(HLOOKUP($BT840,Prisudvikling!$CC$7:$KP$63,V$3)&gt;0,HLOOKUP($BT840,Prisudvikling!$CC$7:$KP$63,V$3),"")</f>
        <v/>
      </c>
      <c r="W840" s="105" t="str">
        <f>IF(HLOOKUP($BT840,Prisudvikling!$CC$7:$KP$63,W$3)&gt;0,HLOOKUP($BT840,Prisudvikling!$CC$7:$KP$63,W$3),"")</f>
        <v/>
      </c>
      <c r="X840" s="32" t="str">
        <f>IF(HLOOKUP($BT840,Prisudvikling!$CC$7:$KP$63,X$3)&gt;0,HLOOKUP($BT840,Prisudvikling!$CC$7:$KP$63,X$3),"")</f>
        <v/>
      </c>
      <c r="Y840" s="32" t="str">
        <f>IF(HLOOKUP($BT840,Prisudvikling!$CC$7:$KP$63,Y$3)&gt;0,HLOOKUP($BT840,Prisudvikling!$CC$7:$KP$63,Y$3),"")</f>
        <v/>
      </c>
      <c r="Z840" s="32" t="str">
        <f>IF(HLOOKUP($BT840,Prisudvikling!$CC$7:$KP$63,Z$3)&gt;0,HLOOKUP($BT840,Prisudvikling!$CC$7:$KP$63,Z$3),"")</f>
        <v/>
      </c>
      <c r="AA840" s="32" t="str">
        <f>IF(HLOOKUP($BT840,Prisudvikling!$CC$7:$KP$63,AA$3)&gt;0,HLOOKUP($BT840,Prisudvikling!$CC$7:$KP$63,AA$3),"")</f>
        <v/>
      </c>
      <c r="AB840" s="32" t="str">
        <f>IF(HLOOKUP($BT840,Prisudvikling!$CC$7:$KP$63,AB$3)&gt;0,HLOOKUP($BT840,Prisudvikling!$CC$7:$KP$63,AB$3),"")</f>
        <v/>
      </c>
      <c r="AC840" s="32" t="str">
        <f>IF(HLOOKUP($BT840,Prisudvikling!$CC$7:$KP$63,AC$3)&gt;0,HLOOKUP($BT840,Prisudvikling!$CC$7:$KP$63,AC$3),"")</f>
        <v/>
      </c>
      <c r="AD840" s="32" t="str">
        <f>IF(HLOOKUP($BT840,Prisudvikling!$CC$7:$KP$63,AD$3)&gt;0,HLOOKUP($BT840,Prisudvikling!$CC$7:$KP$63,AD$3),"")</f>
        <v/>
      </c>
      <c r="AE840" s="32" t="str">
        <f>IF(HLOOKUP($BT840,Prisudvikling!$CC$7:$KP$63,AE$3)&gt;0,HLOOKUP($BT840,Prisudvikling!$CC$7:$KP$63,AE$3),"")</f>
        <v/>
      </c>
      <c r="AF840" s="32" t="str">
        <f>IF(HLOOKUP($BT840,Prisudvikling!$CC$7:$KP$63,AF$3)&gt;0,HLOOKUP($BT840,Prisudvikling!$CC$7:$KP$63,AF$3),"")</f>
        <v xml:space="preserve"> </v>
      </c>
      <c r="AG840" s="32" t="str">
        <f>IF(HLOOKUP($BT840,Prisudvikling!$CC$7:$KP$63,AG$3)&gt;0,HLOOKUP($BT840,Prisudvikling!$CC$7:$KP$63,AG$3),"")</f>
        <v xml:space="preserve"> </v>
      </c>
      <c r="AH840" s="32" t="str">
        <f>IF(HLOOKUP($BT840,Prisudvikling!$CC$7:$KP$63,AH$3)&gt;0,HLOOKUP($BT840,Prisudvikling!$CC$7:$KP$63,AH$3),"")</f>
        <v xml:space="preserve"> </v>
      </c>
      <c r="AI840" s="32" t="str">
        <f>IF(HLOOKUP($BT840,Prisudvikling!$CC$7:$KP$63,AI$3)&gt;0,HLOOKUP($BT840,Prisudvikling!$CC$7:$KP$63,AI$3),"")</f>
        <v xml:space="preserve"> </v>
      </c>
      <c r="AJ840" s="32" t="str">
        <f>IF(HLOOKUP($BT840,Prisudvikling!$CC$7:$KP$63,AJ$3)&gt;0,HLOOKUP($BT840,Prisudvikling!$CC$7:$KP$63,AJ$3),"")</f>
        <v xml:space="preserve"> </v>
      </c>
      <c r="AK840" s="32" t="str">
        <f>IF(HLOOKUP($BT840,Prisudvikling!$CC$7:$KP$63,AK$3)&gt;0,HLOOKUP($BT840,Prisudvikling!$CC$7:$KP$63,AK$3),"")</f>
        <v xml:space="preserve"> </v>
      </c>
      <c r="AL840" s="32" t="str">
        <f>IF(HLOOKUP($BT840,Prisudvikling!$CC$7:$KP$63,AL$3)&gt;0,HLOOKUP($BT840,Prisudvikling!$CC$7:$KP$63,AL$3),"")</f>
        <v/>
      </c>
      <c r="AM840" s="32" t="str">
        <f>IF(HLOOKUP($BT840,Prisudvikling!$CC$7:$KP$63,AM$3)&gt;0,HLOOKUP($BT840,Prisudvikling!$CC$7:$KP$63,AM$3),"")</f>
        <v/>
      </c>
      <c r="AN840" s="113" t="str">
        <f>IF(HLOOKUP($BT840,Prisudvikling!$CC$7:$KP$63,AN$3)&gt;0,HLOOKUP($BT840,Prisudvikling!$CC$7:$KP$63,AN$3),"")</f>
        <v/>
      </c>
      <c r="AO840" s="113" t="str">
        <f>IF(HLOOKUP($BT840,Prisudvikling!$CC$7:$KP$63,AO$3)&gt;0,HLOOKUP($BT840,Prisudvikling!$CC$7:$KP$63,AO$3),"")</f>
        <v xml:space="preserve"> </v>
      </c>
      <c r="AP840" s="113" t="str">
        <f>IF(HLOOKUP($BT840,Prisudvikling!$CC$7:$KP$63,AP$3)&gt;0,HLOOKUP($BT840,Prisudvikling!$CC$7:$KP$63,AP$3),"")</f>
        <v/>
      </c>
      <c r="AQ840" s="113" t="str">
        <f>IF(HLOOKUP($BT840,Prisudvikling!$CC$7:$KP$63,AQ$3)&gt;0,HLOOKUP($BT840,Prisudvikling!$CC$7:$KP$63,AQ$3),"")</f>
        <v/>
      </c>
      <c r="AR840" s="113" t="str">
        <f>IF(HLOOKUP($BT840,Prisudvikling!$CC$7:$KP$63,AR$3)&gt;0,HLOOKUP($BT840,Prisudvikling!$CC$7:$KP$63,AR$3),"")</f>
        <v xml:space="preserve"> </v>
      </c>
      <c r="AS840" s="113" t="str">
        <f>IF(HLOOKUP($BT840,Prisudvikling!$CC$7:$KP$63,AS$3)&gt;0,HLOOKUP($BT840,Prisudvikling!$CC$7:$KP$63,AS$3),"")</f>
        <v/>
      </c>
      <c r="AT840" s="113" t="str">
        <f>IF(HLOOKUP($BT840,Prisudvikling!$CC$7:$KP$63,AT$3)&gt;0,HLOOKUP($BT840,Prisudvikling!$CC$7:$KP$63,AT$3),"")</f>
        <v/>
      </c>
      <c r="AU840" s="113" t="str">
        <f>IF(HLOOKUP($BT840,Prisudvikling!$CC$7:$KP$63,AU$3)&gt;0,HLOOKUP($BT840,Prisudvikling!$CC$7:$KP$63,AU$3),"")</f>
        <v xml:space="preserve"> </v>
      </c>
      <c r="AV840" s="113" t="str">
        <f>IF(HLOOKUP($BT840,Prisudvikling!$CC$7:$KP$63,AV$3)&gt;0,HLOOKUP($BT840,Prisudvikling!$CC$7:$KP$63,AV$3),"")</f>
        <v/>
      </c>
      <c r="AW840" s="113" t="str">
        <f>IF(HLOOKUP($BT840,Prisudvikling!$CC$7:$KP$63,AW$3)&gt;0,HLOOKUP($BT840,Prisudvikling!$CC$7:$KP$63,AW$3),"")</f>
        <v/>
      </c>
      <c r="AX840" s="113" t="str">
        <f>IF(HLOOKUP($BT840,Prisudvikling!$CC$7:$KP$63,AX$3)&gt;0,HLOOKUP($BT840,Prisudvikling!$CC$7:$KP$63,AX$3),"")</f>
        <v xml:space="preserve"> </v>
      </c>
      <c r="BT840">
        <f t="shared" si="37"/>
        <v>517</v>
      </c>
    </row>
    <row r="841" spans="1:72" x14ac:dyDescent="0.2">
      <c r="A841" s="82">
        <f>IF(HLOOKUP($BT841,Prisudvikling!$CC$7:$KP$63,D$3)&gt;0,YEAR(C841),0)</f>
        <v>0</v>
      </c>
      <c r="B841" s="82">
        <f>IF(HLOOKUP($BT841,Prisudvikling!$CC$7:$KP$63,D$3)&gt;0,MONTH(C841),0)</f>
        <v>0</v>
      </c>
      <c r="C841" s="65" t="str">
        <f>IF(HLOOKUP($BT841,Prisudvikling!$CC$7:$KP$63,D$3)&gt;0,HLOOKUP($BT841,Prisudvikling!$CC$7:$KP$63,C$3),"")</f>
        <v/>
      </c>
      <c r="D841" s="105" t="str">
        <f>IF(HLOOKUP($BT841,Prisudvikling!$CC$7:$KP$63,D$3)&gt;0,HLOOKUP($BT841,Prisudvikling!$CC$7:$KP$63,D$3),"")</f>
        <v/>
      </c>
      <c r="E841" s="105" t="str">
        <f>IF(HLOOKUP($BT841,Prisudvikling!$CC$7:$KP$63,E$3)&gt;0,HLOOKUP($BT841,Prisudvikling!$CC$7:$KP$63,E$3),"")</f>
        <v/>
      </c>
      <c r="F841" s="105" t="str">
        <f>IF(HLOOKUP($BT841,Prisudvikling!$CC$7:$KP$63,F$3)&gt;0,HLOOKUP($BT841,Prisudvikling!$CC$7:$KP$63,F$3),"")</f>
        <v/>
      </c>
      <c r="G841" s="105" t="str">
        <f>IF(HLOOKUP($BT841,Prisudvikling!$CC$7:$KP$63,G$3)&gt;0,HLOOKUP($BT841,Prisudvikling!$CC$7:$KP$63,G$3),"")</f>
        <v/>
      </c>
      <c r="H841" s="105" t="str">
        <f>IF(HLOOKUP($BT841,Prisudvikling!$CC$7:$KP$63,H$3)&gt;0,HLOOKUP($BT841,Prisudvikling!$CC$7:$KP$63,H$3),"")</f>
        <v/>
      </c>
      <c r="I841" s="105" t="str">
        <f>IF(HLOOKUP($BT841,Prisudvikling!$CC$7:$KP$63,I$3)&gt;0,HLOOKUP($BT841,Prisudvikling!$CC$7:$KP$63,I$3),"")</f>
        <v/>
      </c>
      <c r="J841" s="105" t="str">
        <f>IF(HLOOKUP($BT841,Prisudvikling!$CC$7:$KP$63,J$3)&gt;0,HLOOKUP($BT841,Prisudvikling!$CC$7:$KP$63,J$3),"")</f>
        <v/>
      </c>
      <c r="K841" s="105" t="str">
        <f>IF(HLOOKUP($BT841,Prisudvikling!$CC$7:$KP$63,K$3)&gt;0,HLOOKUP($BT841,Prisudvikling!$CC$7:$KP$63,K$3),"")</f>
        <v/>
      </c>
      <c r="L841" s="105" t="str">
        <f>IF(HLOOKUP($BT841,Prisudvikling!$CC$7:$KP$63,L$3)&gt;0,HLOOKUP($BT841,Prisudvikling!$CC$7:$KP$63,L$3),"")</f>
        <v/>
      </c>
      <c r="M841" s="105" t="str">
        <f>IF(HLOOKUP($BT841,Prisudvikling!$CC$7:$KP$63,M$3)&gt;0,HLOOKUP($BT841,Prisudvikling!$CC$7:$KP$63,M$3),"")</f>
        <v/>
      </c>
      <c r="N841" s="105" t="str">
        <f>IF(HLOOKUP($BT841,Prisudvikling!$CC$7:$KP$63,N$3)&gt;0,HLOOKUP($BT841,Prisudvikling!$CC$7:$KP$63,N$3),"")</f>
        <v/>
      </c>
      <c r="O841" s="105" t="str">
        <f>IF(HLOOKUP($BT841,Prisudvikling!$CC$7:$KP$63,O$3)&gt;0,HLOOKUP($BT841,Prisudvikling!$CC$7:$KP$63,O$3),"")</f>
        <v/>
      </c>
      <c r="P841" s="105" t="str">
        <f>IF(HLOOKUP($BT841,Prisudvikling!$CC$7:$KP$63,P$3)&gt;0,HLOOKUP($BT841,Prisudvikling!$CC$7:$KP$63,P$3),"")</f>
        <v/>
      </c>
      <c r="Q841" s="105" t="str">
        <f>IF(HLOOKUP($BT841,Prisudvikling!$CC$7:$KP$63,Q$3)&gt;0,HLOOKUP($BT841,Prisudvikling!$CC$7:$KP$63,Q$3),"")</f>
        <v/>
      </c>
      <c r="R841" s="105" t="str">
        <f>IF(HLOOKUP($BT841,Prisudvikling!$CC$7:$KP$63,R$3)&gt;0,HLOOKUP($BT841,Prisudvikling!$CC$7:$KP$63,R$3),"")</f>
        <v/>
      </c>
      <c r="S841" s="105" t="str">
        <f>IF(HLOOKUP($BT841,Prisudvikling!$CC$7:$KP$63,S$3)&gt;0,HLOOKUP($BT841,Prisudvikling!$CC$7:$KP$63,S$3),"")</f>
        <v/>
      </c>
      <c r="T841" s="105" t="str">
        <f>IF(HLOOKUP($BT841,Prisudvikling!$CC$7:$KP$63,T$3)&gt;0,HLOOKUP($BT841,Prisudvikling!$CC$7:$KP$63,T$3),"")</f>
        <v/>
      </c>
      <c r="U841" s="105" t="str">
        <f>IF(HLOOKUP($BT841,Prisudvikling!$CC$7:$KP$63,U$3)&gt;0,HLOOKUP($BT841,Prisudvikling!$CC$7:$KP$63,U$3),"")</f>
        <v/>
      </c>
      <c r="V841" s="105" t="str">
        <f>IF(HLOOKUP($BT841,Prisudvikling!$CC$7:$KP$63,V$3)&gt;0,HLOOKUP($BT841,Prisudvikling!$CC$7:$KP$63,V$3),"")</f>
        <v/>
      </c>
      <c r="W841" s="105" t="str">
        <f>IF(HLOOKUP($BT841,Prisudvikling!$CC$7:$KP$63,W$3)&gt;0,HLOOKUP($BT841,Prisudvikling!$CC$7:$KP$63,W$3),"")</f>
        <v/>
      </c>
      <c r="X841" s="32" t="str">
        <f>IF(HLOOKUP($BT841,Prisudvikling!$CC$7:$KP$63,X$3)&gt;0,HLOOKUP($BT841,Prisudvikling!$CC$7:$KP$63,X$3),"")</f>
        <v/>
      </c>
      <c r="Y841" s="32" t="str">
        <f>IF(HLOOKUP($BT841,Prisudvikling!$CC$7:$KP$63,Y$3)&gt;0,HLOOKUP($BT841,Prisudvikling!$CC$7:$KP$63,Y$3),"")</f>
        <v/>
      </c>
      <c r="Z841" s="32" t="str">
        <f>IF(HLOOKUP($BT841,Prisudvikling!$CC$7:$KP$63,Z$3)&gt;0,HLOOKUP($BT841,Prisudvikling!$CC$7:$KP$63,Z$3),"")</f>
        <v/>
      </c>
      <c r="AA841" s="32" t="str">
        <f>IF(HLOOKUP($BT841,Prisudvikling!$CC$7:$KP$63,AA$3)&gt;0,HLOOKUP($BT841,Prisudvikling!$CC$7:$KP$63,AA$3),"")</f>
        <v/>
      </c>
      <c r="AB841" s="32" t="str">
        <f>IF(HLOOKUP($BT841,Prisudvikling!$CC$7:$KP$63,AB$3)&gt;0,HLOOKUP($BT841,Prisudvikling!$CC$7:$KP$63,AB$3),"")</f>
        <v/>
      </c>
      <c r="AC841" s="32" t="str">
        <f>IF(HLOOKUP($BT841,Prisudvikling!$CC$7:$KP$63,AC$3)&gt;0,HLOOKUP($BT841,Prisudvikling!$CC$7:$KP$63,AC$3),"")</f>
        <v/>
      </c>
      <c r="AD841" s="32" t="str">
        <f>IF(HLOOKUP($BT841,Prisudvikling!$CC$7:$KP$63,AD$3)&gt;0,HLOOKUP($BT841,Prisudvikling!$CC$7:$KP$63,AD$3),"")</f>
        <v/>
      </c>
      <c r="AE841" s="32" t="str">
        <f>IF(HLOOKUP($BT841,Prisudvikling!$CC$7:$KP$63,AE$3)&gt;0,HLOOKUP($BT841,Prisudvikling!$CC$7:$KP$63,AE$3),"")</f>
        <v/>
      </c>
      <c r="AF841" s="32" t="str">
        <f>IF(HLOOKUP($BT841,Prisudvikling!$CC$7:$KP$63,AF$3)&gt;0,HLOOKUP($BT841,Prisudvikling!$CC$7:$KP$63,AF$3),"")</f>
        <v xml:space="preserve"> </v>
      </c>
      <c r="AG841" s="32" t="str">
        <f>IF(HLOOKUP($BT841,Prisudvikling!$CC$7:$KP$63,AG$3)&gt;0,HLOOKUP($BT841,Prisudvikling!$CC$7:$KP$63,AG$3),"")</f>
        <v xml:space="preserve"> </v>
      </c>
      <c r="AH841" s="32" t="str">
        <f>IF(HLOOKUP($BT841,Prisudvikling!$CC$7:$KP$63,AH$3)&gt;0,HLOOKUP($BT841,Prisudvikling!$CC$7:$KP$63,AH$3),"")</f>
        <v xml:space="preserve"> </v>
      </c>
      <c r="AI841" s="32" t="str">
        <f>IF(HLOOKUP($BT841,Prisudvikling!$CC$7:$KP$63,AI$3)&gt;0,HLOOKUP($BT841,Prisudvikling!$CC$7:$KP$63,AI$3),"")</f>
        <v xml:space="preserve"> </v>
      </c>
      <c r="AJ841" s="32" t="str">
        <f>IF(HLOOKUP($BT841,Prisudvikling!$CC$7:$KP$63,AJ$3)&gt;0,HLOOKUP($BT841,Prisudvikling!$CC$7:$KP$63,AJ$3),"")</f>
        <v xml:space="preserve"> </v>
      </c>
      <c r="AK841" s="32" t="str">
        <f>IF(HLOOKUP($BT841,Prisudvikling!$CC$7:$KP$63,AK$3)&gt;0,HLOOKUP($BT841,Prisudvikling!$CC$7:$KP$63,AK$3),"")</f>
        <v xml:space="preserve"> </v>
      </c>
      <c r="AL841" s="32" t="str">
        <f>IF(HLOOKUP($BT841,Prisudvikling!$CC$7:$KP$63,AL$3)&gt;0,HLOOKUP($BT841,Prisudvikling!$CC$7:$KP$63,AL$3),"")</f>
        <v/>
      </c>
      <c r="AM841" s="32" t="str">
        <f>IF(HLOOKUP($BT841,Prisudvikling!$CC$7:$KP$63,AM$3)&gt;0,HLOOKUP($BT841,Prisudvikling!$CC$7:$KP$63,AM$3),"")</f>
        <v/>
      </c>
      <c r="AN841" s="113" t="str">
        <f>IF(HLOOKUP($BT841,Prisudvikling!$CC$7:$KP$63,AN$3)&gt;0,HLOOKUP($BT841,Prisudvikling!$CC$7:$KP$63,AN$3),"")</f>
        <v/>
      </c>
      <c r="AO841" s="113" t="str">
        <f>IF(HLOOKUP($BT841,Prisudvikling!$CC$7:$KP$63,AO$3)&gt;0,HLOOKUP($BT841,Prisudvikling!$CC$7:$KP$63,AO$3),"")</f>
        <v xml:space="preserve"> </v>
      </c>
      <c r="AP841" s="113" t="str">
        <f>IF(HLOOKUP($BT841,Prisudvikling!$CC$7:$KP$63,AP$3)&gt;0,HLOOKUP($BT841,Prisudvikling!$CC$7:$KP$63,AP$3),"")</f>
        <v/>
      </c>
      <c r="AQ841" s="113" t="str">
        <f>IF(HLOOKUP($BT841,Prisudvikling!$CC$7:$KP$63,AQ$3)&gt;0,HLOOKUP($BT841,Prisudvikling!$CC$7:$KP$63,AQ$3),"")</f>
        <v/>
      </c>
      <c r="AR841" s="113" t="str">
        <f>IF(HLOOKUP($BT841,Prisudvikling!$CC$7:$KP$63,AR$3)&gt;0,HLOOKUP($BT841,Prisudvikling!$CC$7:$KP$63,AR$3),"")</f>
        <v xml:space="preserve"> </v>
      </c>
      <c r="AS841" s="113" t="str">
        <f>IF(HLOOKUP($BT841,Prisudvikling!$CC$7:$KP$63,AS$3)&gt;0,HLOOKUP($BT841,Prisudvikling!$CC$7:$KP$63,AS$3),"")</f>
        <v/>
      </c>
      <c r="AT841" s="113" t="str">
        <f>IF(HLOOKUP($BT841,Prisudvikling!$CC$7:$KP$63,AT$3)&gt;0,HLOOKUP($BT841,Prisudvikling!$CC$7:$KP$63,AT$3),"")</f>
        <v/>
      </c>
      <c r="AU841" s="113" t="str">
        <f>IF(HLOOKUP($BT841,Prisudvikling!$CC$7:$KP$63,AU$3)&gt;0,HLOOKUP($BT841,Prisudvikling!$CC$7:$KP$63,AU$3),"")</f>
        <v xml:space="preserve"> </v>
      </c>
      <c r="AV841" s="113" t="str">
        <f>IF(HLOOKUP($BT841,Prisudvikling!$CC$7:$KP$63,AV$3)&gt;0,HLOOKUP($BT841,Prisudvikling!$CC$7:$KP$63,AV$3),"")</f>
        <v/>
      </c>
      <c r="AW841" s="113" t="str">
        <f>IF(HLOOKUP($BT841,Prisudvikling!$CC$7:$KP$63,AW$3)&gt;0,HLOOKUP($BT841,Prisudvikling!$CC$7:$KP$63,AW$3),"")</f>
        <v/>
      </c>
      <c r="AX841" s="113" t="str">
        <f>IF(HLOOKUP($BT841,Prisudvikling!$CC$7:$KP$63,AX$3)&gt;0,HLOOKUP($BT841,Prisudvikling!$CC$7:$KP$63,AX$3),"")</f>
        <v xml:space="preserve"> </v>
      </c>
      <c r="BT841">
        <f t="shared" si="37"/>
        <v>518</v>
      </c>
    </row>
    <row r="842" spans="1:72" x14ac:dyDescent="0.2">
      <c r="A842" s="82">
        <f>IF(HLOOKUP($BT842,Prisudvikling!$CC$7:$KP$63,D$3)&gt;0,YEAR(C842),0)</f>
        <v>0</v>
      </c>
      <c r="B842" s="82">
        <f>IF(HLOOKUP($BT842,Prisudvikling!$CC$7:$KP$63,D$3)&gt;0,MONTH(C842),0)</f>
        <v>0</v>
      </c>
      <c r="C842" s="65" t="str">
        <f>IF(HLOOKUP($BT842,Prisudvikling!$CC$7:$KP$63,D$3)&gt;0,HLOOKUP($BT842,Prisudvikling!$CC$7:$KP$63,C$3),"")</f>
        <v/>
      </c>
      <c r="D842" s="105" t="str">
        <f>IF(HLOOKUP($BT842,Prisudvikling!$CC$7:$KP$63,D$3)&gt;0,HLOOKUP($BT842,Prisudvikling!$CC$7:$KP$63,D$3),"")</f>
        <v/>
      </c>
      <c r="E842" s="105" t="str">
        <f>IF(HLOOKUP($BT842,Prisudvikling!$CC$7:$KP$63,E$3)&gt;0,HLOOKUP($BT842,Prisudvikling!$CC$7:$KP$63,E$3),"")</f>
        <v/>
      </c>
      <c r="F842" s="105" t="str">
        <f>IF(HLOOKUP($BT842,Prisudvikling!$CC$7:$KP$63,F$3)&gt;0,HLOOKUP($BT842,Prisudvikling!$CC$7:$KP$63,F$3),"")</f>
        <v/>
      </c>
      <c r="G842" s="105" t="str">
        <f>IF(HLOOKUP($BT842,Prisudvikling!$CC$7:$KP$63,G$3)&gt;0,HLOOKUP($BT842,Prisudvikling!$CC$7:$KP$63,G$3),"")</f>
        <v/>
      </c>
      <c r="H842" s="105" t="str">
        <f>IF(HLOOKUP($BT842,Prisudvikling!$CC$7:$KP$63,H$3)&gt;0,HLOOKUP($BT842,Prisudvikling!$CC$7:$KP$63,H$3),"")</f>
        <v/>
      </c>
      <c r="I842" s="105" t="str">
        <f>IF(HLOOKUP($BT842,Prisudvikling!$CC$7:$KP$63,I$3)&gt;0,HLOOKUP($BT842,Prisudvikling!$CC$7:$KP$63,I$3),"")</f>
        <v/>
      </c>
      <c r="J842" s="105" t="str">
        <f>IF(HLOOKUP($BT842,Prisudvikling!$CC$7:$KP$63,J$3)&gt;0,HLOOKUP($BT842,Prisudvikling!$CC$7:$KP$63,J$3),"")</f>
        <v/>
      </c>
      <c r="K842" s="105" t="str">
        <f>IF(HLOOKUP($BT842,Prisudvikling!$CC$7:$KP$63,K$3)&gt;0,HLOOKUP($BT842,Prisudvikling!$CC$7:$KP$63,K$3),"")</f>
        <v/>
      </c>
      <c r="L842" s="105" t="str">
        <f>IF(HLOOKUP($BT842,Prisudvikling!$CC$7:$KP$63,L$3)&gt;0,HLOOKUP($BT842,Prisudvikling!$CC$7:$KP$63,L$3),"")</f>
        <v/>
      </c>
      <c r="M842" s="105" t="str">
        <f>IF(HLOOKUP($BT842,Prisudvikling!$CC$7:$KP$63,M$3)&gt;0,HLOOKUP($BT842,Prisudvikling!$CC$7:$KP$63,M$3),"")</f>
        <v/>
      </c>
      <c r="N842" s="105" t="str">
        <f>IF(HLOOKUP($BT842,Prisudvikling!$CC$7:$KP$63,N$3)&gt;0,HLOOKUP($BT842,Prisudvikling!$CC$7:$KP$63,N$3),"")</f>
        <v/>
      </c>
      <c r="O842" s="105" t="str">
        <f>IF(HLOOKUP($BT842,Prisudvikling!$CC$7:$KP$63,O$3)&gt;0,HLOOKUP($BT842,Prisudvikling!$CC$7:$KP$63,O$3),"")</f>
        <v/>
      </c>
      <c r="P842" s="105" t="str">
        <f>IF(HLOOKUP($BT842,Prisudvikling!$CC$7:$KP$63,P$3)&gt;0,HLOOKUP($BT842,Prisudvikling!$CC$7:$KP$63,P$3),"")</f>
        <v/>
      </c>
      <c r="Q842" s="105" t="str">
        <f>IF(HLOOKUP($BT842,Prisudvikling!$CC$7:$KP$63,Q$3)&gt;0,HLOOKUP($BT842,Prisudvikling!$CC$7:$KP$63,Q$3),"")</f>
        <v/>
      </c>
      <c r="R842" s="105" t="str">
        <f>IF(HLOOKUP($BT842,Prisudvikling!$CC$7:$KP$63,R$3)&gt;0,HLOOKUP($BT842,Prisudvikling!$CC$7:$KP$63,R$3),"")</f>
        <v/>
      </c>
      <c r="S842" s="105" t="str">
        <f>IF(HLOOKUP($BT842,Prisudvikling!$CC$7:$KP$63,S$3)&gt;0,HLOOKUP($BT842,Prisudvikling!$CC$7:$KP$63,S$3),"")</f>
        <v/>
      </c>
      <c r="T842" s="105" t="str">
        <f>IF(HLOOKUP($BT842,Prisudvikling!$CC$7:$KP$63,T$3)&gt;0,HLOOKUP($BT842,Prisudvikling!$CC$7:$KP$63,T$3),"")</f>
        <v/>
      </c>
      <c r="U842" s="105" t="str">
        <f>IF(HLOOKUP($BT842,Prisudvikling!$CC$7:$KP$63,U$3)&gt;0,HLOOKUP($BT842,Prisudvikling!$CC$7:$KP$63,U$3),"")</f>
        <v/>
      </c>
      <c r="V842" s="105" t="str">
        <f>IF(HLOOKUP($BT842,Prisudvikling!$CC$7:$KP$63,V$3)&gt;0,HLOOKUP($BT842,Prisudvikling!$CC$7:$KP$63,V$3),"")</f>
        <v/>
      </c>
      <c r="W842" s="105" t="str">
        <f>IF(HLOOKUP($BT842,Prisudvikling!$CC$7:$KP$63,W$3)&gt;0,HLOOKUP($BT842,Prisudvikling!$CC$7:$KP$63,W$3),"")</f>
        <v/>
      </c>
      <c r="X842" s="32" t="str">
        <f>IF(HLOOKUP($BT842,Prisudvikling!$CC$7:$KP$63,X$3)&gt;0,HLOOKUP($BT842,Prisudvikling!$CC$7:$KP$63,X$3),"")</f>
        <v/>
      </c>
      <c r="Y842" s="32" t="str">
        <f>IF(HLOOKUP($BT842,Prisudvikling!$CC$7:$KP$63,Y$3)&gt;0,HLOOKUP($BT842,Prisudvikling!$CC$7:$KP$63,Y$3),"")</f>
        <v/>
      </c>
      <c r="Z842" s="32" t="str">
        <f>IF(HLOOKUP($BT842,Prisudvikling!$CC$7:$KP$63,Z$3)&gt;0,HLOOKUP($BT842,Prisudvikling!$CC$7:$KP$63,Z$3),"")</f>
        <v/>
      </c>
      <c r="AA842" s="32" t="str">
        <f>IF(HLOOKUP($BT842,Prisudvikling!$CC$7:$KP$63,AA$3)&gt;0,HLOOKUP($BT842,Prisudvikling!$CC$7:$KP$63,AA$3),"")</f>
        <v/>
      </c>
      <c r="AB842" s="32" t="str">
        <f>IF(HLOOKUP($BT842,Prisudvikling!$CC$7:$KP$63,AB$3)&gt;0,HLOOKUP($BT842,Prisudvikling!$CC$7:$KP$63,AB$3),"")</f>
        <v/>
      </c>
      <c r="AC842" s="32" t="str">
        <f>IF(HLOOKUP($BT842,Prisudvikling!$CC$7:$KP$63,AC$3)&gt;0,HLOOKUP($BT842,Prisudvikling!$CC$7:$KP$63,AC$3),"")</f>
        <v/>
      </c>
      <c r="AD842" s="32" t="str">
        <f>IF(HLOOKUP($BT842,Prisudvikling!$CC$7:$KP$63,AD$3)&gt;0,HLOOKUP($BT842,Prisudvikling!$CC$7:$KP$63,AD$3),"")</f>
        <v/>
      </c>
      <c r="AE842" s="32" t="str">
        <f>IF(HLOOKUP($BT842,Prisudvikling!$CC$7:$KP$63,AE$3)&gt;0,HLOOKUP($BT842,Prisudvikling!$CC$7:$KP$63,AE$3),"")</f>
        <v/>
      </c>
      <c r="AF842" s="32" t="str">
        <f>IF(HLOOKUP($BT842,Prisudvikling!$CC$7:$KP$63,AF$3)&gt;0,HLOOKUP($BT842,Prisudvikling!$CC$7:$KP$63,AF$3),"")</f>
        <v xml:space="preserve"> </v>
      </c>
      <c r="AG842" s="32" t="str">
        <f>IF(HLOOKUP($BT842,Prisudvikling!$CC$7:$KP$63,AG$3)&gt;0,HLOOKUP($BT842,Prisudvikling!$CC$7:$KP$63,AG$3),"")</f>
        <v xml:space="preserve"> </v>
      </c>
      <c r="AH842" s="32" t="str">
        <f>IF(HLOOKUP($BT842,Prisudvikling!$CC$7:$KP$63,AH$3)&gt;0,HLOOKUP($BT842,Prisudvikling!$CC$7:$KP$63,AH$3),"")</f>
        <v xml:space="preserve"> </v>
      </c>
      <c r="AI842" s="32" t="str">
        <f>IF(HLOOKUP($BT842,Prisudvikling!$CC$7:$KP$63,AI$3)&gt;0,HLOOKUP($BT842,Prisudvikling!$CC$7:$KP$63,AI$3),"")</f>
        <v xml:space="preserve"> </v>
      </c>
      <c r="AJ842" s="32" t="str">
        <f>IF(HLOOKUP($BT842,Prisudvikling!$CC$7:$KP$63,AJ$3)&gt;0,HLOOKUP($BT842,Prisudvikling!$CC$7:$KP$63,AJ$3),"")</f>
        <v xml:space="preserve"> </v>
      </c>
      <c r="AK842" s="32" t="str">
        <f>IF(HLOOKUP($BT842,Prisudvikling!$CC$7:$KP$63,AK$3)&gt;0,HLOOKUP($BT842,Prisudvikling!$CC$7:$KP$63,AK$3),"")</f>
        <v xml:space="preserve"> </v>
      </c>
      <c r="AL842" s="32" t="str">
        <f>IF(HLOOKUP($BT842,Prisudvikling!$CC$7:$KP$63,AL$3)&gt;0,HLOOKUP($BT842,Prisudvikling!$CC$7:$KP$63,AL$3),"")</f>
        <v/>
      </c>
      <c r="AM842" s="32" t="str">
        <f>IF(HLOOKUP($BT842,Prisudvikling!$CC$7:$KP$63,AM$3)&gt;0,HLOOKUP($BT842,Prisudvikling!$CC$7:$KP$63,AM$3),"")</f>
        <v/>
      </c>
      <c r="AN842" s="113" t="str">
        <f>IF(HLOOKUP($BT842,Prisudvikling!$CC$7:$KP$63,AN$3)&gt;0,HLOOKUP($BT842,Prisudvikling!$CC$7:$KP$63,AN$3),"")</f>
        <v/>
      </c>
      <c r="AO842" s="113" t="str">
        <f>IF(HLOOKUP($BT842,Prisudvikling!$CC$7:$KP$63,AO$3)&gt;0,HLOOKUP($BT842,Prisudvikling!$CC$7:$KP$63,AO$3),"")</f>
        <v xml:space="preserve"> </v>
      </c>
      <c r="AP842" s="113" t="str">
        <f>IF(HLOOKUP($BT842,Prisudvikling!$CC$7:$KP$63,AP$3)&gt;0,HLOOKUP($BT842,Prisudvikling!$CC$7:$KP$63,AP$3),"")</f>
        <v/>
      </c>
      <c r="AQ842" s="113" t="str">
        <f>IF(HLOOKUP($BT842,Prisudvikling!$CC$7:$KP$63,AQ$3)&gt;0,HLOOKUP($BT842,Prisudvikling!$CC$7:$KP$63,AQ$3),"")</f>
        <v/>
      </c>
      <c r="AR842" s="113" t="str">
        <f>IF(HLOOKUP($BT842,Prisudvikling!$CC$7:$KP$63,AR$3)&gt;0,HLOOKUP($BT842,Prisudvikling!$CC$7:$KP$63,AR$3),"")</f>
        <v xml:space="preserve"> </v>
      </c>
      <c r="AS842" s="113" t="str">
        <f>IF(HLOOKUP($BT842,Prisudvikling!$CC$7:$KP$63,AS$3)&gt;0,HLOOKUP($BT842,Prisudvikling!$CC$7:$KP$63,AS$3),"")</f>
        <v/>
      </c>
      <c r="AT842" s="113" t="str">
        <f>IF(HLOOKUP($BT842,Prisudvikling!$CC$7:$KP$63,AT$3)&gt;0,HLOOKUP($BT842,Prisudvikling!$CC$7:$KP$63,AT$3),"")</f>
        <v/>
      </c>
      <c r="AU842" s="113" t="str">
        <f>IF(HLOOKUP($BT842,Prisudvikling!$CC$7:$KP$63,AU$3)&gt;0,HLOOKUP($BT842,Prisudvikling!$CC$7:$KP$63,AU$3),"")</f>
        <v xml:space="preserve"> </v>
      </c>
      <c r="AV842" s="113" t="str">
        <f>IF(HLOOKUP($BT842,Prisudvikling!$CC$7:$KP$63,AV$3)&gt;0,HLOOKUP($BT842,Prisudvikling!$CC$7:$KP$63,AV$3),"")</f>
        <v/>
      </c>
      <c r="AW842" s="113" t="str">
        <f>IF(HLOOKUP($BT842,Prisudvikling!$CC$7:$KP$63,AW$3)&gt;0,HLOOKUP($BT842,Prisudvikling!$CC$7:$KP$63,AW$3),"")</f>
        <v/>
      </c>
      <c r="AX842" s="113" t="str">
        <f>IF(HLOOKUP($BT842,Prisudvikling!$CC$7:$KP$63,AX$3)&gt;0,HLOOKUP($BT842,Prisudvikling!$CC$7:$KP$63,AX$3),"")</f>
        <v xml:space="preserve"> </v>
      </c>
      <c r="BT842">
        <f t="shared" si="37"/>
        <v>519</v>
      </c>
    </row>
    <row r="843" spans="1:72" x14ac:dyDescent="0.2">
      <c r="A843" s="82">
        <f>IF(HLOOKUP($BT843,Prisudvikling!$CC$7:$KP$63,D$3)&gt;0,YEAR(C843),0)</f>
        <v>0</v>
      </c>
      <c r="B843" s="82">
        <f>IF(HLOOKUP($BT843,Prisudvikling!$CC$7:$KP$63,D$3)&gt;0,MONTH(C843),0)</f>
        <v>0</v>
      </c>
      <c r="C843" s="65" t="str">
        <f>IF(HLOOKUP($BT843,Prisudvikling!$CC$7:$KP$63,D$3)&gt;0,HLOOKUP($BT843,Prisudvikling!$CC$7:$KP$63,C$3),"")</f>
        <v/>
      </c>
      <c r="D843" s="105" t="str">
        <f>IF(HLOOKUP($BT843,Prisudvikling!$CC$7:$KP$63,D$3)&gt;0,HLOOKUP($BT843,Prisudvikling!$CC$7:$KP$63,D$3),"")</f>
        <v/>
      </c>
      <c r="E843" s="105" t="str">
        <f>IF(HLOOKUP($BT843,Prisudvikling!$CC$7:$KP$63,E$3)&gt;0,HLOOKUP($BT843,Prisudvikling!$CC$7:$KP$63,E$3),"")</f>
        <v/>
      </c>
      <c r="F843" s="105" t="str">
        <f>IF(HLOOKUP($BT843,Prisudvikling!$CC$7:$KP$63,F$3)&gt;0,HLOOKUP($BT843,Prisudvikling!$CC$7:$KP$63,F$3),"")</f>
        <v/>
      </c>
      <c r="G843" s="105" t="str">
        <f>IF(HLOOKUP($BT843,Prisudvikling!$CC$7:$KP$63,G$3)&gt;0,HLOOKUP($BT843,Prisudvikling!$CC$7:$KP$63,G$3),"")</f>
        <v/>
      </c>
      <c r="H843" s="105" t="str">
        <f>IF(HLOOKUP($BT843,Prisudvikling!$CC$7:$KP$63,H$3)&gt;0,HLOOKUP($BT843,Prisudvikling!$CC$7:$KP$63,H$3),"")</f>
        <v/>
      </c>
      <c r="I843" s="105" t="str">
        <f>IF(HLOOKUP($BT843,Prisudvikling!$CC$7:$KP$63,I$3)&gt;0,HLOOKUP($BT843,Prisudvikling!$CC$7:$KP$63,I$3),"")</f>
        <v/>
      </c>
      <c r="J843" s="105" t="str">
        <f>IF(HLOOKUP($BT843,Prisudvikling!$CC$7:$KP$63,J$3)&gt;0,HLOOKUP($BT843,Prisudvikling!$CC$7:$KP$63,J$3),"")</f>
        <v/>
      </c>
      <c r="K843" s="105" t="str">
        <f>IF(HLOOKUP($BT843,Prisudvikling!$CC$7:$KP$63,K$3)&gt;0,HLOOKUP($BT843,Prisudvikling!$CC$7:$KP$63,K$3),"")</f>
        <v/>
      </c>
      <c r="L843" s="105" t="str">
        <f>IF(HLOOKUP($BT843,Prisudvikling!$CC$7:$KP$63,L$3)&gt;0,HLOOKUP($BT843,Prisudvikling!$CC$7:$KP$63,L$3),"")</f>
        <v/>
      </c>
      <c r="M843" s="105" t="str">
        <f>IF(HLOOKUP($BT843,Prisudvikling!$CC$7:$KP$63,M$3)&gt;0,HLOOKUP($BT843,Prisudvikling!$CC$7:$KP$63,M$3),"")</f>
        <v/>
      </c>
      <c r="N843" s="105" t="str">
        <f>IF(HLOOKUP($BT843,Prisudvikling!$CC$7:$KP$63,N$3)&gt;0,HLOOKUP($BT843,Prisudvikling!$CC$7:$KP$63,N$3),"")</f>
        <v/>
      </c>
      <c r="O843" s="105" t="str">
        <f>IF(HLOOKUP($BT843,Prisudvikling!$CC$7:$KP$63,O$3)&gt;0,HLOOKUP($BT843,Prisudvikling!$CC$7:$KP$63,O$3),"")</f>
        <v/>
      </c>
      <c r="P843" s="105" t="str">
        <f>IF(HLOOKUP($BT843,Prisudvikling!$CC$7:$KP$63,P$3)&gt;0,HLOOKUP($BT843,Prisudvikling!$CC$7:$KP$63,P$3),"")</f>
        <v/>
      </c>
      <c r="Q843" s="105" t="str">
        <f>IF(HLOOKUP($BT843,Prisudvikling!$CC$7:$KP$63,Q$3)&gt;0,HLOOKUP($BT843,Prisudvikling!$CC$7:$KP$63,Q$3),"")</f>
        <v/>
      </c>
      <c r="R843" s="105" t="str">
        <f>IF(HLOOKUP($BT843,Prisudvikling!$CC$7:$KP$63,R$3)&gt;0,HLOOKUP($BT843,Prisudvikling!$CC$7:$KP$63,R$3),"")</f>
        <v/>
      </c>
      <c r="S843" s="105" t="str">
        <f>IF(HLOOKUP($BT843,Prisudvikling!$CC$7:$KP$63,S$3)&gt;0,HLOOKUP($BT843,Prisudvikling!$CC$7:$KP$63,S$3),"")</f>
        <v/>
      </c>
      <c r="T843" s="105" t="str">
        <f>IF(HLOOKUP($BT843,Prisudvikling!$CC$7:$KP$63,T$3)&gt;0,HLOOKUP($BT843,Prisudvikling!$CC$7:$KP$63,T$3),"")</f>
        <v/>
      </c>
      <c r="U843" s="105" t="str">
        <f>IF(HLOOKUP($BT843,Prisudvikling!$CC$7:$KP$63,U$3)&gt;0,HLOOKUP($BT843,Prisudvikling!$CC$7:$KP$63,U$3),"")</f>
        <v/>
      </c>
      <c r="V843" s="105" t="str">
        <f>IF(HLOOKUP($BT843,Prisudvikling!$CC$7:$KP$63,V$3)&gt;0,HLOOKUP($BT843,Prisudvikling!$CC$7:$KP$63,V$3),"")</f>
        <v/>
      </c>
      <c r="W843" s="105" t="str">
        <f>IF(HLOOKUP($BT843,Prisudvikling!$CC$7:$KP$63,W$3)&gt;0,HLOOKUP($BT843,Prisudvikling!$CC$7:$KP$63,W$3),"")</f>
        <v/>
      </c>
      <c r="X843" s="32" t="str">
        <f>IF(HLOOKUP($BT843,Prisudvikling!$CC$7:$KP$63,X$3)&gt;0,HLOOKUP($BT843,Prisudvikling!$CC$7:$KP$63,X$3),"")</f>
        <v/>
      </c>
      <c r="Y843" s="32" t="str">
        <f>IF(HLOOKUP($BT843,Prisudvikling!$CC$7:$KP$63,Y$3)&gt;0,HLOOKUP($BT843,Prisudvikling!$CC$7:$KP$63,Y$3),"")</f>
        <v/>
      </c>
      <c r="Z843" s="32" t="str">
        <f>IF(HLOOKUP($BT843,Prisudvikling!$CC$7:$KP$63,Z$3)&gt;0,HLOOKUP($BT843,Prisudvikling!$CC$7:$KP$63,Z$3),"")</f>
        <v/>
      </c>
      <c r="AA843" s="32" t="str">
        <f>IF(HLOOKUP($BT843,Prisudvikling!$CC$7:$KP$63,AA$3)&gt;0,HLOOKUP($BT843,Prisudvikling!$CC$7:$KP$63,AA$3),"")</f>
        <v/>
      </c>
      <c r="AB843" s="32" t="str">
        <f>IF(HLOOKUP($BT843,Prisudvikling!$CC$7:$KP$63,AB$3)&gt;0,HLOOKUP($BT843,Prisudvikling!$CC$7:$KP$63,AB$3),"")</f>
        <v/>
      </c>
      <c r="AC843" s="32" t="str">
        <f>IF(HLOOKUP($BT843,Prisudvikling!$CC$7:$KP$63,AC$3)&gt;0,HLOOKUP($BT843,Prisudvikling!$CC$7:$KP$63,AC$3),"")</f>
        <v/>
      </c>
      <c r="AD843" s="32" t="str">
        <f>IF(HLOOKUP($BT843,Prisudvikling!$CC$7:$KP$63,AD$3)&gt;0,HLOOKUP($BT843,Prisudvikling!$CC$7:$KP$63,AD$3),"")</f>
        <v/>
      </c>
      <c r="AE843" s="32" t="str">
        <f>IF(HLOOKUP($BT843,Prisudvikling!$CC$7:$KP$63,AE$3)&gt;0,HLOOKUP($BT843,Prisudvikling!$CC$7:$KP$63,AE$3),"")</f>
        <v/>
      </c>
      <c r="AF843" s="32" t="str">
        <f>IF(HLOOKUP($BT843,Prisudvikling!$CC$7:$KP$63,AF$3)&gt;0,HLOOKUP($BT843,Prisudvikling!$CC$7:$KP$63,AF$3),"")</f>
        <v xml:space="preserve"> </v>
      </c>
      <c r="AG843" s="32" t="str">
        <f>IF(HLOOKUP($BT843,Prisudvikling!$CC$7:$KP$63,AG$3)&gt;0,HLOOKUP($BT843,Prisudvikling!$CC$7:$KP$63,AG$3),"")</f>
        <v xml:space="preserve"> </v>
      </c>
      <c r="AH843" s="32" t="str">
        <f>IF(HLOOKUP($BT843,Prisudvikling!$CC$7:$KP$63,AH$3)&gt;0,HLOOKUP($BT843,Prisudvikling!$CC$7:$KP$63,AH$3),"")</f>
        <v xml:space="preserve"> </v>
      </c>
      <c r="AI843" s="32" t="str">
        <f>IF(HLOOKUP($BT843,Prisudvikling!$CC$7:$KP$63,AI$3)&gt;0,HLOOKUP($BT843,Prisudvikling!$CC$7:$KP$63,AI$3),"")</f>
        <v xml:space="preserve"> </v>
      </c>
      <c r="AJ843" s="32" t="str">
        <f>IF(HLOOKUP($BT843,Prisudvikling!$CC$7:$KP$63,AJ$3)&gt;0,HLOOKUP($BT843,Prisudvikling!$CC$7:$KP$63,AJ$3),"")</f>
        <v xml:space="preserve"> </v>
      </c>
      <c r="AK843" s="32" t="str">
        <f>IF(HLOOKUP($BT843,Prisudvikling!$CC$7:$KP$63,AK$3)&gt;0,HLOOKUP($BT843,Prisudvikling!$CC$7:$KP$63,AK$3),"")</f>
        <v xml:space="preserve"> </v>
      </c>
      <c r="AL843" s="32" t="str">
        <f>IF(HLOOKUP($BT843,Prisudvikling!$CC$7:$KP$63,AL$3)&gt;0,HLOOKUP($BT843,Prisudvikling!$CC$7:$KP$63,AL$3),"")</f>
        <v/>
      </c>
      <c r="AM843" s="32" t="str">
        <f>IF(HLOOKUP($BT843,Prisudvikling!$CC$7:$KP$63,AM$3)&gt;0,HLOOKUP($BT843,Prisudvikling!$CC$7:$KP$63,AM$3),"")</f>
        <v/>
      </c>
      <c r="AN843" s="113" t="str">
        <f>IF(HLOOKUP($BT843,Prisudvikling!$CC$7:$KP$63,AN$3)&gt;0,HLOOKUP($BT843,Prisudvikling!$CC$7:$KP$63,AN$3),"")</f>
        <v/>
      </c>
      <c r="AO843" s="113" t="str">
        <f>IF(HLOOKUP($BT843,Prisudvikling!$CC$7:$KP$63,AO$3)&gt;0,HLOOKUP($BT843,Prisudvikling!$CC$7:$KP$63,AO$3),"")</f>
        <v xml:space="preserve"> </v>
      </c>
      <c r="AP843" s="113" t="str">
        <f>IF(HLOOKUP($BT843,Prisudvikling!$CC$7:$KP$63,AP$3)&gt;0,HLOOKUP($BT843,Prisudvikling!$CC$7:$KP$63,AP$3),"")</f>
        <v/>
      </c>
      <c r="AQ843" s="113" t="str">
        <f>IF(HLOOKUP($BT843,Prisudvikling!$CC$7:$KP$63,AQ$3)&gt;0,HLOOKUP($BT843,Prisudvikling!$CC$7:$KP$63,AQ$3),"")</f>
        <v/>
      </c>
      <c r="AR843" s="113" t="str">
        <f>IF(HLOOKUP($BT843,Prisudvikling!$CC$7:$KP$63,AR$3)&gt;0,HLOOKUP($BT843,Prisudvikling!$CC$7:$KP$63,AR$3),"")</f>
        <v xml:space="preserve"> </v>
      </c>
      <c r="AS843" s="113" t="str">
        <f>IF(HLOOKUP($BT843,Prisudvikling!$CC$7:$KP$63,AS$3)&gt;0,HLOOKUP($BT843,Prisudvikling!$CC$7:$KP$63,AS$3),"")</f>
        <v/>
      </c>
      <c r="AT843" s="113" t="str">
        <f>IF(HLOOKUP($BT843,Prisudvikling!$CC$7:$KP$63,AT$3)&gt;0,HLOOKUP($BT843,Prisudvikling!$CC$7:$KP$63,AT$3),"")</f>
        <v/>
      </c>
      <c r="AU843" s="113" t="str">
        <f>IF(HLOOKUP($BT843,Prisudvikling!$CC$7:$KP$63,AU$3)&gt;0,HLOOKUP($BT843,Prisudvikling!$CC$7:$KP$63,AU$3),"")</f>
        <v xml:space="preserve"> </v>
      </c>
      <c r="AV843" s="113" t="str">
        <f>IF(HLOOKUP($BT843,Prisudvikling!$CC$7:$KP$63,AV$3)&gt;0,HLOOKUP($BT843,Prisudvikling!$CC$7:$KP$63,AV$3),"")</f>
        <v/>
      </c>
      <c r="AW843" s="113" t="str">
        <f>IF(HLOOKUP($BT843,Prisudvikling!$CC$7:$KP$63,AW$3)&gt;0,HLOOKUP($BT843,Prisudvikling!$CC$7:$KP$63,AW$3),"")</f>
        <v/>
      </c>
      <c r="AX843" s="113" t="str">
        <f>IF(HLOOKUP($BT843,Prisudvikling!$CC$7:$KP$63,AX$3)&gt;0,HLOOKUP($BT843,Prisudvikling!$CC$7:$KP$63,AX$3),"")</f>
        <v xml:space="preserve"> </v>
      </c>
      <c r="BT843">
        <f t="shared" si="37"/>
        <v>520</v>
      </c>
    </row>
    <row r="844" spans="1:72" x14ac:dyDescent="0.2">
      <c r="A844" s="82">
        <f>IF(HLOOKUP($BT844,Prisudvikling!$CC$7:$KP$63,D$3)&gt;0,YEAR(C844),0)</f>
        <v>0</v>
      </c>
      <c r="B844" s="82">
        <f>IF(HLOOKUP($BT844,Prisudvikling!$CC$7:$KP$63,D$3)&gt;0,MONTH(C844),0)</f>
        <v>0</v>
      </c>
      <c r="C844" s="65" t="str">
        <f>IF(HLOOKUP($BT844,Prisudvikling!$CC$7:$KP$63,D$3)&gt;0,HLOOKUP($BT844,Prisudvikling!$CC$7:$KP$63,C$3),"")</f>
        <v/>
      </c>
      <c r="D844" s="105" t="str">
        <f>IF(HLOOKUP($BT844,Prisudvikling!$CC$7:$KP$63,D$3)&gt;0,HLOOKUP($BT844,Prisudvikling!$CC$7:$KP$63,D$3),"")</f>
        <v/>
      </c>
      <c r="E844" s="105" t="str">
        <f>IF(HLOOKUP($BT844,Prisudvikling!$CC$7:$KP$63,E$3)&gt;0,HLOOKUP($BT844,Prisudvikling!$CC$7:$KP$63,E$3),"")</f>
        <v/>
      </c>
      <c r="F844" s="105" t="str">
        <f>IF(HLOOKUP($BT844,Prisudvikling!$CC$7:$KP$63,F$3)&gt;0,HLOOKUP($BT844,Prisudvikling!$CC$7:$KP$63,F$3),"")</f>
        <v/>
      </c>
      <c r="G844" s="105" t="str">
        <f>IF(HLOOKUP($BT844,Prisudvikling!$CC$7:$KP$63,G$3)&gt;0,HLOOKUP($BT844,Prisudvikling!$CC$7:$KP$63,G$3),"")</f>
        <v/>
      </c>
      <c r="H844" s="105" t="str">
        <f>IF(HLOOKUP($BT844,Prisudvikling!$CC$7:$KP$63,H$3)&gt;0,HLOOKUP($BT844,Prisudvikling!$CC$7:$KP$63,H$3),"")</f>
        <v/>
      </c>
      <c r="I844" s="105" t="str">
        <f>IF(HLOOKUP($BT844,Prisudvikling!$CC$7:$KP$63,I$3)&gt;0,HLOOKUP($BT844,Prisudvikling!$CC$7:$KP$63,I$3),"")</f>
        <v/>
      </c>
      <c r="J844" s="105" t="str">
        <f>IF(HLOOKUP($BT844,Prisudvikling!$CC$7:$KP$63,J$3)&gt;0,HLOOKUP($BT844,Prisudvikling!$CC$7:$KP$63,J$3),"")</f>
        <v/>
      </c>
      <c r="K844" s="105" t="str">
        <f>IF(HLOOKUP($BT844,Prisudvikling!$CC$7:$KP$63,K$3)&gt;0,HLOOKUP($BT844,Prisudvikling!$CC$7:$KP$63,K$3),"")</f>
        <v/>
      </c>
      <c r="L844" s="105" t="str">
        <f>IF(HLOOKUP($BT844,Prisudvikling!$CC$7:$KP$63,L$3)&gt;0,HLOOKUP($BT844,Prisudvikling!$CC$7:$KP$63,L$3),"")</f>
        <v/>
      </c>
      <c r="M844" s="105" t="str">
        <f>IF(HLOOKUP($BT844,Prisudvikling!$CC$7:$KP$63,M$3)&gt;0,HLOOKUP($BT844,Prisudvikling!$CC$7:$KP$63,M$3),"")</f>
        <v/>
      </c>
      <c r="N844" s="105" t="str">
        <f>IF(HLOOKUP($BT844,Prisudvikling!$CC$7:$KP$63,N$3)&gt;0,HLOOKUP($BT844,Prisudvikling!$CC$7:$KP$63,N$3),"")</f>
        <v/>
      </c>
      <c r="O844" s="105" t="str">
        <f>IF(HLOOKUP($BT844,Prisudvikling!$CC$7:$KP$63,O$3)&gt;0,HLOOKUP($BT844,Prisudvikling!$CC$7:$KP$63,O$3),"")</f>
        <v/>
      </c>
      <c r="P844" s="105" t="str">
        <f>IF(HLOOKUP($BT844,Prisudvikling!$CC$7:$KP$63,P$3)&gt;0,HLOOKUP($BT844,Prisudvikling!$CC$7:$KP$63,P$3),"")</f>
        <v/>
      </c>
      <c r="Q844" s="105" t="str">
        <f>IF(HLOOKUP($BT844,Prisudvikling!$CC$7:$KP$63,Q$3)&gt;0,HLOOKUP($BT844,Prisudvikling!$CC$7:$KP$63,Q$3),"")</f>
        <v/>
      </c>
      <c r="R844" s="105" t="str">
        <f>IF(HLOOKUP($BT844,Prisudvikling!$CC$7:$KP$63,R$3)&gt;0,HLOOKUP($BT844,Prisudvikling!$CC$7:$KP$63,R$3),"")</f>
        <v/>
      </c>
      <c r="S844" s="105" t="str">
        <f>IF(HLOOKUP($BT844,Prisudvikling!$CC$7:$KP$63,S$3)&gt;0,HLOOKUP($BT844,Prisudvikling!$CC$7:$KP$63,S$3),"")</f>
        <v/>
      </c>
      <c r="T844" s="105" t="str">
        <f>IF(HLOOKUP($BT844,Prisudvikling!$CC$7:$KP$63,T$3)&gt;0,HLOOKUP($BT844,Prisudvikling!$CC$7:$KP$63,T$3),"")</f>
        <v/>
      </c>
      <c r="U844" s="105" t="str">
        <f>IF(HLOOKUP($BT844,Prisudvikling!$CC$7:$KP$63,U$3)&gt;0,HLOOKUP($BT844,Prisudvikling!$CC$7:$KP$63,U$3),"")</f>
        <v/>
      </c>
      <c r="V844" s="105" t="str">
        <f>IF(HLOOKUP($BT844,Prisudvikling!$CC$7:$KP$63,V$3)&gt;0,HLOOKUP($BT844,Prisudvikling!$CC$7:$KP$63,V$3),"")</f>
        <v/>
      </c>
      <c r="W844" s="105" t="str">
        <f>IF(HLOOKUP($BT844,Prisudvikling!$CC$7:$KP$63,W$3)&gt;0,HLOOKUP($BT844,Prisudvikling!$CC$7:$KP$63,W$3),"")</f>
        <v/>
      </c>
      <c r="X844" s="32" t="str">
        <f>IF(HLOOKUP($BT844,Prisudvikling!$CC$7:$KP$63,X$3)&gt;0,HLOOKUP($BT844,Prisudvikling!$CC$7:$KP$63,X$3),"")</f>
        <v/>
      </c>
      <c r="Y844" s="32" t="str">
        <f>IF(HLOOKUP($BT844,Prisudvikling!$CC$7:$KP$63,Y$3)&gt;0,HLOOKUP($BT844,Prisudvikling!$CC$7:$KP$63,Y$3),"")</f>
        <v/>
      </c>
      <c r="Z844" s="32" t="str">
        <f>IF(HLOOKUP($BT844,Prisudvikling!$CC$7:$KP$63,Z$3)&gt;0,HLOOKUP($BT844,Prisudvikling!$CC$7:$KP$63,Z$3),"")</f>
        <v/>
      </c>
      <c r="AA844" s="32" t="str">
        <f>IF(HLOOKUP($BT844,Prisudvikling!$CC$7:$KP$63,AA$3)&gt;0,HLOOKUP($BT844,Prisudvikling!$CC$7:$KP$63,AA$3),"")</f>
        <v/>
      </c>
      <c r="AB844" s="32" t="str">
        <f>IF(HLOOKUP($BT844,Prisudvikling!$CC$7:$KP$63,AB$3)&gt;0,HLOOKUP($BT844,Prisudvikling!$CC$7:$KP$63,AB$3),"")</f>
        <v/>
      </c>
      <c r="AC844" s="32" t="str">
        <f>IF(HLOOKUP($BT844,Prisudvikling!$CC$7:$KP$63,AC$3)&gt;0,HLOOKUP($BT844,Prisudvikling!$CC$7:$KP$63,AC$3),"")</f>
        <v/>
      </c>
      <c r="AD844" s="32" t="str">
        <f>IF(HLOOKUP($BT844,Prisudvikling!$CC$7:$KP$63,AD$3)&gt;0,HLOOKUP($BT844,Prisudvikling!$CC$7:$KP$63,AD$3),"")</f>
        <v/>
      </c>
      <c r="AE844" s="32" t="str">
        <f>IF(HLOOKUP($BT844,Prisudvikling!$CC$7:$KP$63,AE$3)&gt;0,HLOOKUP($BT844,Prisudvikling!$CC$7:$KP$63,AE$3),"")</f>
        <v/>
      </c>
      <c r="AF844" s="32" t="str">
        <f>IF(HLOOKUP($BT844,Prisudvikling!$CC$7:$KP$63,AF$3)&gt;0,HLOOKUP($BT844,Prisudvikling!$CC$7:$KP$63,AF$3),"")</f>
        <v xml:space="preserve"> </v>
      </c>
      <c r="AG844" s="32" t="str">
        <f>IF(HLOOKUP($BT844,Prisudvikling!$CC$7:$KP$63,AG$3)&gt;0,HLOOKUP($BT844,Prisudvikling!$CC$7:$KP$63,AG$3),"")</f>
        <v xml:space="preserve"> </v>
      </c>
      <c r="AH844" s="32" t="str">
        <f>IF(HLOOKUP($BT844,Prisudvikling!$CC$7:$KP$63,AH$3)&gt;0,HLOOKUP($BT844,Prisudvikling!$CC$7:$KP$63,AH$3),"")</f>
        <v xml:space="preserve"> </v>
      </c>
      <c r="AI844" s="32" t="str">
        <f>IF(HLOOKUP($BT844,Prisudvikling!$CC$7:$KP$63,AI$3)&gt;0,HLOOKUP($BT844,Prisudvikling!$CC$7:$KP$63,AI$3),"")</f>
        <v xml:space="preserve"> </v>
      </c>
      <c r="AJ844" s="32" t="str">
        <f>IF(HLOOKUP($BT844,Prisudvikling!$CC$7:$KP$63,AJ$3)&gt;0,HLOOKUP($BT844,Prisudvikling!$CC$7:$KP$63,AJ$3),"")</f>
        <v xml:space="preserve"> </v>
      </c>
      <c r="AK844" s="32" t="str">
        <f>IF(HLOOKUP($BT844,Prisudvikling!$CC$7:$KP$63,AK$3)&gt;0,HLOOKUP($BT844,Prisudvikling!$CC$7:$KP$63,AK$3),"")</f>
        <v xml:space="preserve"> </v>
      </c>
      <c r="AL844" s="32" t="str">
        <f>IF(HLOOKUP($BT844,Prisudvikling!$CC$7:$KP$63,AL$3)&gt;0,HLOOKUP($BT844,Prisudvikling!$CC$7:$KP$63,AL$3),"")</f>
        <v/>
      </c>
      <c r="AM844" s="32" t="str">
        <f>IF(HLOOKUP($BT844,Prisudvikling!$CC$7:$KP$63,AM$3)&gt;0,HLOOKUP($BT844,Prisudvikling!$CC$7:$KP$63,AM$3),"")</f>
        <v/>
      </c>
      <c r="AN844" s="113" t="str">
        <f>IF(HLOOKUP($BT844,Prisudvikling!$CC$7:$KP$63,AN$3)&gt;0,HLOOKUP($BT844,Prisudvikling!$CC$7:$KP$63,AN$3),"")</f>
        <v/>
      </c>
      <c r="AO844" s="113" t="str">
        <f>IF(HLOOKUP($BT844,Prisudvikling!$CC$7:$KP$63,AO$3)&gt;0,HLOOKUP($BT844,Prisudvikling!$CC$7:$KP$63,AO$3),"")</f>
        <v xml:space="preserve"> </v>
      </c>
      <c r="AP844" s="113" t="str">
        <f>IF(HLOOKUP($BT844,Prisudvikling!$CC$7:$KP$63,AP$3)&gt;0,HLOOKUP($BT844,Prisudvikling!$CC$7:$KP$63,AP$3),"")</f>
        <v/>
      </c>
      <c r="AQ844" s="113" t="str">
        <f>IF(HLOOKUP($BT844,Prisudvikling!$CC$7:$KP$63,AQ$3)&gt;0,HLOOKUP($BT844,Prisudvikling!$CC$7:$KP$63,AQ$3),"")</f>
        <v/>
      </c>
      <c r="AR844" s="113" t="str">
        <f>IF(HLOOKUP($BT844,Prisudvikling!$CC$7:$KP$63,AR$3)&gt;0,HLOOKUP($BT844,Prisudvikling!$CC$7:$KP$63,AR$3),"")</f>
        <v xml:space="preserve"> </v>
      </c>
      <c r="AS844" s="113" t="str">
        <f>IF(HLOOKUP($BT844,Prisudvikling!$CC$7:$KP$63,AS$3)&gt;0,HLOOKUP($BT844,Prisudvikling!$CC$7:$KP$63,AS$3),"")</f>
        <v/>
      </c>
      <c r="AT844" s="113" t="str">
        <f>IF(HLOOKUP($BT844,Prisudvikling!$CC$7:$KP$63,AT$3)&gt;0,HLOOKUP($BT844,Prisudvikling!$CC$7:$KP$63,AT$3),"")</f>
        <v/>
      </c>
      <c r="AU844" s="113" t="str">
        <f>IF(HLOOKUP($BT844,Prisudvikling!$CC$7:$KP$63,AU$3)&gt;0,HLOOKUP($BT844,Prisudvikling!$CC$7:$KP$63,AU$3),"")</f>
        <v xml:space="preserve"> </v>
      </c>
      <c r="AV844" s="113" t="str">
        <f>IF(HLOOKUP($BT844,Prisudvikling!$CC$7:$KP$63,AV$3)&gt;0,HLOOKUP($BT844,Prisudvikling!$CC$7:$KP$63,AV$3),"")</f>
        <v/>
      </c>
      <c r="AW844" s="113" t="str">
        <f>IF(HLOOKUP($BT844,Prisudvikling!$CC$7:$KP$63,AW$3)&gt;0,HLOOKUP($BT844,Prisudvikling!$CC$7:$KP$63,AW$3),"")</f>
        <v/>
      </c>
      <c r="AX844" s="113" t="str">
        <f>IF(HLOOKUP($BT844,Prisudvikling!$CC$7:$KP$63,AX$3)&gt;0,HLOOKUP($BT844,Prisudvikling!$CC$7:$KP$63,AX$3),"")</f>
        <v xml:space="preserve"> </v>
      </c>
      <c r="BT844">
        <f t="shared" si="37"/>
        <v>521</v>
      </c>
    </row>
    <row r="845" spans="1:72" x14ac:dyDescent="0.2">
      <c r="A845" s="82">
        <f>IF(HLOOKUP($BT845,Prisudvikling!$CC$7:$KP$63,D$3)&gt;0,YEAR(C845),0)</f>
        <v>0</v>
      </c>
      <c r="B845" s="82">
        <f>IF(HLOOKUP($BT845,Prisudvikling!$CC$7:$KP$63,D$3)&gt;0,MONTH(C845),0)</f>
        <v>0</v>
      </c>
      <c r="C845" s="65" t="str">
        <f>IF(HLOOKUP($BT845,Prisudvikling!$CC$7:$KP$63,D$3)&gt;0,HLOOKUP($BT845,Prisudvikling!$CC$7:$KP$63,C$3),"")</f>
        <v/>
      </c>
      <c r="D845" s="105" t="str">
        <f>IF(HLOOKUP($BT845,Prisudvikling!$CC$7:$KP$63,D$3)&gt;0,HLOOKUP($BT845,Prisudvikling!$CC$7:$KP$63,D$3),"")</f>
        <v/>
      </c>
      <c r="E845" s="105" t="str">
        <f>IF(HLOOKUP($BT845,Prisudvikling!$CC$7:$KP$63,E$3)&gt;0,HLOOKUP($BT845,Prisudvikling!$CC$7:$KP$63,E$3),"")</f>
        <v/>
      </c>
      <c r="F845" s="105" t="str">
        <f>IF(HLOOKUP($BT845,Prisudvikling!$CC$7:$KP$63,F$3)&gt;0,HLOOKUP($BT845,Prisudvikling!$CC$7:$KP$63,F$3),"")</f>
        <v/>
      </c>
      <c r="G845" s="105" t="str">
        <f>IF(HLOOKUP($BT845,Prisudvikling!$CC$7:$KP$63,G$3)&gt;0,HLOOKUP($BT845,Prisudvikling!$CC$7:$KP$63,G$3),"")</f>
        <v/>
      </c>
      <c r="H845" s="105" t="str">
        <f>IF(HLOOKUP($BT845,Prisudvikling!$CC$7:$KP$63,H$3)&gt;0,HLOOKUP($BT845,Prisudvikling!$CC$7:$KP$63,H$3),"")</f>
        <v/>
      </c>
      <c r="I845" s="105" t="str">
        <f>IF(HLOOKUP($BT845,Prisudvikling!$CC$7:$KP$63,I$3)&gt;0,HLOOKUP($BT845,Prisudvikling!$CC$7:$KP$63,I$3),"")</f>
        <v/>
      </c>
      <c r="J845" s="105" t="str">
        <f>IF(HLOOKUP($BT845,Prisudvikling!$CC$7:$KP$63,J$3)&gt;0,HLOOKUP($BT845,Prisudvikling!$CC$7:$KP$63,J$3),"")</f>
        <v/>
      </c>
      <c r="K845" s="105" t="str">
        <f>IF(HLOOKUP($BT845,Prisudvikling!$CC$7:$KP$63,K$3)&gt;0,HLOOKUP($BT845,Prisudvikling!$CC$7:$KP$63,K$3),"")</f>
        <v/>
      </c>
      <c r="L845" s="105" t="str">
        <f>IF(HLOOKUP($BT845,Prisudvikling!$CC$7:$KP$63,L$3)&gt;0,HLOOKUP($BT845,Prisudvikling!$CC$7:$KP$63,L$3),"")</f>
        <v/>
      </c>
      <c r="M845" s="105" t="str">
        <f>IF(HLOOKUP($BT845,Prisudvikling!$CC$7:$KP$63,M$3)&gt;0,HLOOKUP($BT845,Prisudvikling!$CC$7:$KP$63,M$3),"")</f>
        <v/>
      </c>
      <c r="N845" s="105" t="str">
        <f>IF(HLOOKUP($BT845,Prisudvikling!$CC$7:$KP$63,N$3)&gt;0,HLOOKUP($BT845,Prisudvikling!$CC$7:$KP$63,N$3),"")</f>
        <v/>
      </c>
      <c r="O845" s="105" t="str">
        <f>IF(HLOOKUP($BT845,Prisudvikling!$CC$7:$KP$63,O$3)&gt;0,HLOOKUP($BT845,Prisudvikling!$CC$7:$KP$63,O$3),"")</f>
        <v/>
      </c>
      <c r="P845" s="105" t="str">
        <f>IF(HLOOKUP($BT845,Prisudvikling!$CC$7:$KP$63,P$3)&gt;0,HLOOKUP($BT845,Prisudvikling!$CC$7:$KP$63,P$3),"")</f>
        <v/>
      </c>
      <c r="Q845" s="105" t="str">
        <f>IF(HLOOKUP($BT845,Prisudvikling!$CC$7:$KP$63,Q$3)&gt;0,HLOOKUP($BT845,Prisudvikling!$CC$7:$KP$63,Q$3),"")</f>
        <v/>
      </c>
      <c r="R845" s="105" t="str">
        <f>IF(HLOOKUP($BT845,Prisudvikling!$CC$7:$KP$63,R$3)&gt;0,HLOOKUP($BT845,Prisudvikling!$CC$7:$KP$63,R$3),"")</f>
        <v/>
      </c>
      <c r="S845" s="105" t="str">
        <f>IF(HLOOKUP($BT845,Prisudvikling!$CC$7:$KP$63,S$3)&gt;0,HLOOKUP($BT845,Prisudvikling!$CC$7:$KP$63,S$3),"")</f>
        <v/>
      </c>
      <c r="T845" s="105" t="str">
        <f>IF(HLOOKUP($BT845,Prisudvikling!$CC$7:$KP$63,T$3)&gt;0,HLOOKUP($BT845,Prisudvikling!$CC$7:$KP$63,T$3),"")</f>
        <v/>
      </c>
      <c r="U845" s="105" t="str">
        <f>IF(HLOOKUP($BT845,Prisudvikling!$CC$7:$KP$63,U$3)&gt;0,HLOOKUP($BT845,Prisudvikling!$CC$7:$KP$63,U$3),"")</f>
        <v/>
      </c>
      <c r="V845" s="105" t="str">
        <f>IF(HLOOKUP($BT845,Prisudvikling!$CC$7:$KP$63,V$3)&gt;0,HLOOKUP($BT845,Prisudvikling!$CC$7:$KP$63,V$3),"")</f>
        <v/>
      </c>
      <c r="W845" s="105" t="str">
        <f>IF(HLOOKUP($BT845,Prisudvikling!$CC$7:$KP$63,W$3)&gt;0,HLOOKUP($BT845,Prisudvikling!$CC$7:$KP$63,W$3),"")</f>
        <v/>
      </c>
      <c r="X845" s="32" t="str">
        <f>IF(HLOOKUP($BT845,Prisudvikling!$CC$7:$KP$63,X$3)&gt;0,HLOOKUP($BT845,Prisudvikling!$CC$7:$KP$63,X$3),"")</f>
        <v/>
      </c>
      <c r="Y845" s="32" t="str">
        <f>IF(HLOOKUP($BT845,Prisudvikling!$CC$7:$KP$63,Y$3)&gt;0,HLOOKUP($BT845,Prisudvikling!$CC$7:$KP$63,Y$3),"")</f>
        <v/>
      </c>
      <c r="Z845" s="32" t="str">
        <f>IF(HLOOKUP($BT845,Prisudvikling!$CC$7:$KP$63,Z$3)&gt;0,HLOOKUP($BT845,Prisudvikling!$CC$7:$KP$63,Z$3),"")</f>
        <v/>
      </c>
      <c r="AA845" s="32" t="str">
        <f>IF(HLOOKUP($BT845,Prisudvikling!$CC$7:$KP$63,AA$3)&gt;0,HLOOKUP($BT845,Prisudvikling!$CC$7:$KP$63,AA$3),"")</f>
        <v/>
      </c>
      <c r="AB845" s="32" t="str">
        <f>IF(HLOOKUP($BT845,Prisudvikling!$CC$7:$KP$63,AB$3)&gt;0,HLOOKUP($BT845,Prisudvikling!$CC$7:$KP$63,AB$3),"")</f>
        <v/>
      </c>
      <c r="AC845" s="32" t="str">
        <f>IF(HLOOKUP($BT845,Prisudvikling!$CC$7:$KP$63,AC$3)&gt;0,HLOOKUP($BT845,Prisudvikling!$CC$7:$KP$63,AC$3),"")</f>
        <v/>
      </c>
      <c r="AD845" s="32" t="str">
        <f>IF(HLOOKUP($BT845,Prisudvikling!$CC$7:$KP$63,AD$3)&gt;0,HLOOKUP($BT845,Prisudvikling!$CC$7:$KP$63,AD$3),"")</f>
        <v/>
      </c>
      <c r="AE845" s="32" t="str">
        <f>IF(HLOOKUP($BT845,Prisudvikling!$CC$7:$KP$63,AE$3)&gt;0,HLOOKUP($BT845,Prisudvikling!$CC$7:$KP$63,AE$3),"")</f>
        <v/>
      </c>
      <c r="AF845" s="32" t="str">
        <f>IF(HLOOKUP($BT845,Prisudvikling!$CC$7:$KP$63,AF$3)&gt;0,HLOOKUP($BT845,Prisudvikling!$CC$7:$KP$63,AF$3),"")</f>
        <v xml:space="preserve"> </v>
      </c>
      <c r="AG845" s="32" t="str">
        <f>IF(HLOOKUP($BT845,Prisudvikling!$CC$7:$KP$63,AG$3)&gt;0,HLOOKUP($BT845,Prisudvikling!$CC$7:$KP$63,AG$3),"")</f>
        <v xml:space="preserve"> </v>
      </c>
      <c r="AH845" s="32" t="str">
        <f>IF(HLOOKUP($BT845,Prisudvikling!$CC$7:$KP$63,AH$3)&gt;0,HLOOKUP($BT845,Prisudvikling!$CC$7:$KP$63,AH$3),"")</f>
        <v xml:space="preserve"> </v>
      </c>
      <c r="AI845" s="32" t="str">
        <f>IF(HLOOKUP($BT845,Prisudvikling!$CC$7:$KP$63,AI$3)&gt;0,HLOOKUP($BT845,Prisudvikling!$CC$7:$KP$63,AI$3),"")</f>
        <v xml:space="preserve"> </v>
      </c>
      <c r="AJ845" s="32" t="str">
        <f>IF(HLOOKUP($BT845,Prisudvikling!$CC$7:$KP$63,AJ$3)&gt;0,HLOOKUP($BT845,Prisudvikling!$CC$7:$KP$63,AJ$3),"")</f>
        <v xml:space="preserve"> </v>
      </c>
      <c r="AK845" s="32" t="str">
        <f>IF(HLOOKUP($BT845,Prisudvikling!$CC$7:$KP$63,AK$3)&gt;0,HLOOKUP($BT845,Prisudvikling!$CC$7:$KP$63,AK$3),"")</f>
        <v xml:space="preserve"> </v>
      </c>
      <c r="AL845" s="32" t="str">
        <f>IF(HLOOKUP($BT845,Prisudvikling!$CC$7:$KP$63,AL$3)&gt;0,HLOOKUP($BT845,Prisudvikling!$CC$7:$KP$63,AL$3),"")</f>
        <v/>
      </c>
      <c r="AM845" s="32" t="str">
        <f>IF(HLOOKUP($BT845,Prisudvikling!$CC$7:$KP$63,AM$3)&gt;0,HLOOKUP($BT845,Prisudvikling!$CC$7:$KP$63,AM$3),"")</f>
        <v/>
      </c>
      <c r="AN845" s="113" t="str">
        <f>IF(HLOOKUP($BT845,Prisudvikling!$CC$7:$KP$63,AN$3)&gt;0,HLOOKUP($BT845,Prisudvikling!$CC$7:$KP$63,AN$3),"")</f>
        <v/>
      </c>
      <c r="AO845" s="113" t="str">
        <f>IF(HLOOKUP($BT845,Prisudvikling!$CC$7:$KP$63,AO$3)&gt;0,HLOOKUP($BT845,Prisudvikling!$CC$7:$KP$63,AO$3),"")</f>
        <v xml:space="preserve"> </v>
      </c>
      <c r="AP845" s="113" t="str">
        <f>IF(HLOOKUP($BT845,Prisudvikling!$CC$7:$KP$63,AP$3)&gt;0,HLOOKUP($BT845,Prisudvikling!$CC$7:$KP$63,AP$3),"")</f>
        <v/>
      </c>
      <c r="AQ845" s="113" t="str">
        <f>IF(HLOOKUP($BT845,Prisudvikling!$CC$7:$KP$63,AQ$3)&gt;0,HLOOKUP($BT845,Prisudvikling!$CC$7:$KP$63,AQ$3),"")</f>
        <v/>
      </c>
      <c r="AR845" s="113" t="str">
        <f>IF(HLOOKUP($BT845,Prisudvikling!$CC$7:$KP$63,AR$3)&gt;0,HLOOKUP($BT845,Prisudvikling!$CC$7:$KP$63,AR$3),"")</f>
        <v xml:space="preserve"> </v>
      </c>
      <c r="AS845" s="113" t="str">
        <f>IF(HLOOKUP($BT845,Prisudvikling!$CC$7:$KP$63,AS$3)&gt;0,HLOOKUP($BT845,Prisudvikling!$CC$7:$KP$63,AS$3),"")</f>
        <v/>
      </c>
      <c r="AT845" s="113" t="str">
        <f>IF(HLOOKUP($BT845,Prisudvikling!$CC$7:$KP$63,AT$3)&gt;0,HLOOKUP($BT845,Prisudvikling!$CC$7:$KP$63,AT$3),"")</f>
        <v/>
      </c>
      <c r="AU845" s="113" t="str">
        <f>IF(HLOOKUP($BT845,Prisudvikling!$CC$7:$KP$63,AU$3)&gt;0,HLOOKUP($BT845,Prisudvikling!$CC$7:$KP$63,AU$3),"")</f>
        <v xml:space="preserve"> </v>
      </c>
      <c r="AV845" s="113" t="str">
        <f>IF(HLOOKUP($BT845,Prisudvikling!$CC$7:$KP$63,AV$3)&gt;0,HLOOKUP($BT845,Prisudvikling!$CC$7:$KP$63,AV$3),"")</f>
        <v/>
      </c>
      <c r="AW845" s="113" t="str">
        <f>IF(HLOOKUP($BT845,Prisudvikling!$CC$7:$KP$63,AW$3)&gt;0,HLOOKUP($BT845,Prisudvikling!$CC$7:$KP$63,AW$3),"")</f>
        <v/>
      </c>
      <c r="AX845" s="113" t="str">
        <f>IF(HLOOKUP($BT845,Prisudvikling!$CC$7:$KP$63,AX$3)&gt;0,HLOOKUP($BT845,Prisudvikling!$CC$7:$KP$63,AX$3),"")</f>
        <v xml:space="preserve"> </v>
      </c>
      <c r="BT845">
        <f t="shared" si="37"/>
        <v>522</v>
      </c>
    </row>
    <row r="846" spans="1:72" x14ac:dyDescent="0.2">
      <c r="A846" s="82">
        <f>IF(HLOOKUP($BT846,Prisudvikling!$CC$7:$KP$63,D$3)&gt;0,YEAR(C846),0)</f>
        <v>0</v>
      </c>
      <c r="B846" s="82">
        <f>IF(HLOOKUP($BT846,Prisudvikling!$CC$7:$KP$63,D$3)&gt;0,MONTH(C846),0)</f>
        <v>0</v>
      </c>
      <c r="C846" s="65" t="str">
        <f>IF(HLOOKUP($BT846,Prisudvikling!$CC$7:$KP$63,D$3)&gt;0,HLOOKUP($BT846,Prisudvikling!$CC$7:$KP$63,C$3),"")</f>
        <v/>
      </c>
      <c r="D846" s="105" t="str">
        <f>IF(HLOOKUP($BT846,Prisudvikling!$CC$7:$KP$63,D$3)&gt;0,HLOOKUP($BT846,Prisudvikling!$CC$7:$KP$63,D$3),"")</f>
        <v/>
      </c>
      <c r="E846" s="105" t="str">
        <f>IF(HLOOKUP($BT846,Prisudvikling!$CC$7:$KP$63,E$3)&gt;0,HLOOKUP($BT846,Prisudvikling!$CC$7:$KP$63,E$3),"")</f>
        <v/>
      </c>
      <c r="F846" s="105" t="str">
        <f>IF(HLOOKUP($BT846,Prisudvikling!$CC$7:$KP$63,F$3)&gt;0,HLOOKUP($BT846,Prisudvikling!$CC$7:$KP$63,F$3),"")</f>
        <v/>
      </c>
      <c r="G846" s="105" t="str">
        <f>IF(HLOOKUP($BT846,Prisudvikling!$CC$7:$KP$63,G$3)&gt;0,HLOOKUP($BT846,Prisudvikling!$CC$7:$KP$63,G$3),"")</f>
        <v/>
      </c>
      <c r="H846" s="105" t="str">
        <f>IF(HLOOKUP($BT846,Prisudvikling!$CC$7:$KP$63,H$3)&gt;0,HLOOKUP($BT846,Prisudvikling!$CC$7:$KP$63,H$3),"")</f>
        <v/>
      </c>
      <c r="I846" s="105" t="str">
        <f>IF(HLOOKUP($BT846,Prisudvikling!$CC$7:$KP$63,I$3)&gt;0,HLOOKUP($BT846,Prisudvikling!$CC$7:$KP$63,I$3),"")</f>
        <v/>
      </c>
      <c r="J846" s="105" t="str">
        <f>IF(HLOOKUP($BT846,Prisudvikling!$CC$7:$KP$63,J$3)&gt;0,HLOOKUP($BT846,Prisudvikling!$CC$7:$KP$63,J$3),"")</f>
        <v/>
      </c>
      <c r="K846" s="105" t="str">
        <f>IF(HLOOKUP($BT846,Prisudvikling!$CC$7:$KP$63,K$3)&gt;0,HLOOKUP($BT846,Prisudvikling!$CC$7:$KP$63,K$3),"")</f>
        <v/>
      </c>
      <c r="L846" s="105" t="str">
        <f>IF(HLOOKUP($BT846,Prisudvikling!$CC$7:$KP$63,L$3)&gt;0,HLOOKUP($BT846,Prisudvikling!$CC$7:$KP$63,L$3),"")</f>
        <v/>
      </c>
      <c r="M846" s="105" t="str">
        <f>IF(HLOOKUP($BT846,Prisudvikling!$CC$7:$KP$63,M$3)&gt;0,HLOOKUP($BT846,Prisudvikling!$CC$7:$KP$63,M$3),"")</f>
        <v/>
      </c>
      <c r="N846" s="105" t="str">
        <f>IF(HLOOKUP($BT846,Prisudvikling!$CC$7:$KP$63,N$3)&gt;0,HLOOKUP($BT846,Prisudvikling!$CC$7:$KP$63,N$3),"")</f>
        <v/>
      </c>
      <c r="O846" s="105" t="str">
        <f>IF(HLOOKUP($BT846,Prisudvikling!$CC$7:$KP$63,O$3)&gt;0,HLOOKUP($BT846,Prisudvikling!$CC$7:$KP$63,O$3),"")</f>
        <v/>
      </c>
      <c r="P846" s="105" t="str">
        <f>IF(HLOOKUP($BT846,Prisudvikling!$CC$7:$KP$63,P$3)&gt;0,HLOOKUP($BT846,Prisudvikling!$CC$7:$KP$63,P$3),"")</f>
        <v/>
      </c>
      <c r="Q846" s="105" t="str">
        <f>IF(HLOOKUP($BT846,Prisudvikling!$CC$7:$KP$63,Q$3)&gt;0,HLOOKUP($BT846,Prisudvikling!$CC$7:$KP$63,Q$3),"")</f>
        <v/>
      </c>
      <c r="R846" s="105" t="str">
        <f>IF(HLOOKUP($BT846,Prisudvikling!$CC$7:$KP$63,R$3)&gt;0,HLOOKUP($BT846,Prisudvikling!$CC$7:$KP$63,R$3),"")</f>
        <v/>
      </c>
      <c r="S846" s="105" t="str">
        <f>IF(HLOOKUP($BT846,Prisudvikling!$CC$7:$KP$63,S$3)&gt;0,HLOOKUP($BT846,Prisudvikling!$CC$7:$KP$63,S$3),"")</f>
        <v/>
      </c>
      <c r="T846" s="105" t="str">
        <f>IF(HLOOKUP($BT846,Prisudvikling!$CC$7:$KP$63,T$3)&gt;0,HLOOKUP($BT846,Prisudvikling!$CC$7:$KP$63,T$3),"")</f>
        <v/>
      </c>
      <c r="U846" s="105" t="str">
        <f>IF(HLOOKUP($BT846,Prisudvikling!$CC$7:$KP$63,U$3)&gt;0,HLOOKUP($BT846,Prisudvikling!$CC$7:$KP$63,U$3),"")</f>
        <v/>
      </c>
      <c r="V846" s="105" t="str">
        <f>IF(HLOOKUP($BT846,Prisudvikling!$CC$7:$KP$63,V$3)&gt;0,HLOOKUP($BT846,Prisudvikling!$CC$7:$KP$63,V$3),"")</f>
        <v/>
      </c>
      <c r="W846" s="105" t="str">
        <f>IF(HLOOKUP($BT846,Prisudvikling!$CC$7:$KP$63,W$3)&gt;0,HLOOKUP($BT846,Prisudvikling!$CC$7:$KP$63,W$3),"")</f>
        <v/>
      </c>
      <c r="X846" s="32" t="str">
        <f>IF(HLOOKUP($BT846,Prisudvikling!$CC$7:$KP$63,X$3)&gt;0,HLOOKUP($BT846,Prisudvikling!$CC$7:$KP$63,X$3),"")</f>
        <v/>
      </c>
      <c r="Y846" s="32" t="str">
        <f>IF(HLOOKUP($BT846,Prisudvikling!$CC$7:$KP$63,Y$3)&gt;0,HLOOKUP($BT846,Prisudvikling!$CC$7:$KP$63,Y$3),"")</f>
        <v/>
      </c>
      <c r="Z846" s="32" t="str">
        <f>IF(HLOOKUP($BT846,Prisudvikling!$CC$7:$KP$63,Z$3)&gt;0,HLOOKUP($BT846,Prisudvikling!$CC$7:$KP$63,Z$3),"")</f>
        <v/>
      </c>
      <c r="AA846" s="32" t="str">
        <f>IF(HLOOKUP($BT846,Prisudvikling!$CC$7:$KP$63,AA$3)&gt;0,HLOOKUP($BT846,Prisudvikling!$CC$7:$KP$63,AA$3),"")</f>
        <v/>
      </c>
      <c r="AB846" s="32" t="str">
        <f>IF(HLOOKUP($BT846,Prisudvikling!$CC$7:$KP$63,AB$3)&gt;0,HLOOKUP($BT846,Prisudvikling!$CC$7:$KP$63,AB$3),"")</f>
        <v/>
      </c>
      <c r="AC846" s="32" t="str">
        <f>IF(HLOOKUP($BT846,Prisudvikling!$CC$7:$KP$63,AC$3)&gt;0,HLOOKUP($BT846,Prisudvikling!$CC$7:$KP$63,AC$3),"")</f>
        <v/>
      </c>
      <c r="AD846" s="32" t="str">
        <f>IF(HLOOKUP($BT846,Prisudvikling!$CC$7:$KP$63,AD$3)&gt;0,HLOOKUP($BT846,Prisudvikling!$CC$7:$KP$63,AD$3),"")</f>
        <v/>
      </c>
      <c r="AE846" s="32" t="str">
        <f>IF(HLOOKUP($BT846,Prisudvikling!$CC$7:$KP$63,AE$3)&gt;0,HLOOKUP($BT846,Prisudvikling!$CC$7:$KP$63,AE$3),"")</f>
        <v/>
      </c>
      <c r="AF846" s="32" t="str">
        <f>IF(HLOOKUP($BT846,Prisudvikling!$CC$7:$KP$63,AF$3)&gt;0,HLOOKUP($BT846,Prisudvikling!$CC$7:$KP$63,AF$3),"")</f>
        <v xml:space="preserve"> </v>
      </c>
      <c r="AG846" s="32" t="str">
        <f>IF(HLOOKUP($BT846,Prisudvikling!$CC$7:$KP$63,AG$3)&gt;0,HLOOKUP($BT846,Prisudvikling!$CC$7:$KP$63,AG$3),"")</f>
        <v xml:space="preserve"> </v>
      </c>
      <c r="AH846" s="32" t="str">
        <f>IF(HLOOKUP($BT846,Prisudvikling!$CC$7:$KP$63,AH$3)&gt;0,HLOOKUP($BT846,Prisudvikling!$CC$7:$KP$63,AH$3),"")</f>
        <v xml:space="preserve"> </v>
      </c>
      <c r="AI846" s="32" t="str">
        <f>IF(HLOOKUP($BT846,Prisudvikling!$CC$7:$KP$63,AI$3)&gt;0,HLOOKUP($BT846,Prisudvikling!$CC$7:$KP$63,AI$3),"")</f>
        <v xml:space="preserve"> </v>
      </c>
      <c r="AJ846" s="32" t="str">
        <f>IF(HLOOKUP($BT846,Prisudvikling!$CC$7:$KP$63,AJ$3)&gt;0,HLOOKUP($BT846,Prisudvikling!$CC$7:$KP$63,AJ$3),"")</f>
        <v xml:space="preserve"> </v>
      </c>
      <c r="AK846" s="32" t="str">
        <f>IF(HLOOKUP($BT846,Prisudvikling!$CC$7:$KP$63,AK$3)&gt;0,HLOOKUP($BT846,Prisudvikling!$CC$7:$KP$63,AK$3),"")</f>
        <v xml:space="preserve"> </v>
      </c>
      <c r="AL846" s="32" t="str">
        <f>IF(HLOOKUP($BT846,Prisudvikling!$CC$7:$KP$63,AL$3)&gt;0,HLOOKUP($BT846,Prisudvikling!$CC$7:$KP$63,AL$3),"")</f>
        <v/>
      </c>
      <c r="AM846" s="32" t="str">
        <f>IF(HLOOKUP($BT846,Prisudvikling!$CC$7:$KP$63,AM$3)&gt;0,HLOOKUP($BT846,Prisudvikling!$CC$7:$KP$63,AM$3),"")</f>
        <v/>
      </c>
      <c r="AN846" s="113" t="str">
        <f>IF(HLOOKUP($BT846,Prisudvikling!$CC$7:$KP$63,AN$3)&gt;0,HLOOKUP($BT846,Prisudvikling!$CC$7:$KP$63,AN$3),"")</f>
        <v/>
      </c>
      <c r="AO846" s="113" t="str">
        <f>IF(HLOOKUP($BT846,Prisudvikling!$CC$7:$KP$63,AO$3)&gt;0,HLOOKUP($BT846,Prisudvikling!$CC$7:$KP$63,AO$3),"")</f>
        <v xml:space="preserve"> </v>
      </c>
      <c r="AP846" s="113" t="str">
        <f>IF(HLOOKUP($BT846,Prisudvikling!$CC$7:$KP$63,AP$3)&gt;0,HLOOKUP($BT846,Prisudvikling!$CC$7:$KP$63,AP$3),"")</f>
        <v/>
      </c>
      <c r="AQ846" s="113" t="str">
        <f>IF(HLOOKUP($BT846,Prisudvikling!$CC$7:$KP$63,AQ$3)&gt;0,HLOOKUP($BT846,Prisudvikling!$CC$7:$KP$63,AQ$3),"")</f>
        <v/>
      </c>
      <c r="AR846" s="113" t="str">
        <f>IF(HLOOKUP($BT846,Prisudvikling!$CC$7:$KP$63,AR$3)&gt;0,HLOOKUP($BT846,Prisudvikling!$CC$7:$KP$63,AR$3),"")</f>
        <v xml:space="preserve"> </v>
      </c>
      <c r="AS846" s="113" t="str">
        <f>IF(HLOOKUP($BT846,Prisudvikling!$CC$7:$KP$63,AS$3)&gt;0,HLOOKUP($BT846,Prisudvikling!$CC$7:$KP$63,AS$3),"")</f>
        <v/>
      </c>
      <c r="AT846" s="113" t="str">
        <f>IF(HLOOKUP($BT846,Prisudvikling!$CC$7:$KP$63,AT$3)&gt;0,HLOOKUP($BT846,Prisudvikling!$CC$7:$KP$63,AT$3),"")</f>
        <v/>
      </c>
      <c r="AU846" s="113" t="str">
        <f>IF(HLOOKUP($BT846,Prisudvikling!$CC$7:$KP$63,AU$3)&gt;0,HLOOKUP($BT846,Prisudvikling!$CC$7:$KP$63,AU$3),"")</f>
        <v xml:space="preserve"> </v>
      </c>
      <c r="AV846" s="113" t="str">
        <f>IF(HLOOKUP($BT846,Prisudvikling!$CC$7:$KP$63,AV$3)&gt;0,HLOOKUP($BT846,Prisudvikling!$CC$7:$KP$63,AV$3),"")</f>
        <v/>
      </c>
      <c r="AW846" s="113" t="str">
        <f>IF(HLOOKUP($BT846,Prisudvikling!$CC$7:$KP$63,AW$3)&gt;0,HLOOKUP($BT846,Prisudvikling!$CC$7:$KP$63,AW$3),"")</f>
        <v/>
      </c>
      <c r="AX846" s="113" t="str">
        <f>IF(HLOOKUP($BT846,Prisudvikling!$CC$7:$KP$63,AX$3)&gt;0,HLOOKUP($BT846,Prisudvikling!$CC$7:$KP$63,AX$3),"")</f>
        <v xml:space="preserve"> </v>
      </c>
      <c r="BT846">
        <f t="shared" si="37"/>
        <v>523</v>
      </c>
    </row>
    <row r="847" spans="1:72" x14ac:dyDescent="0.2">
      <c r="A847" s="82">
        <f>IF(HLOOKUP($BT847,Prisudvikling!$CC$7:$KP$63,D$3)&gt;0,YEAR(C847),0)</f>
        <v>0</v>
      </c>
      <c r="B847" s="82">
        <f>IF(HLOOKUP($BT847,Prisudvikling!$CC$7:$KP$63,D$3)&gt;0,MONTH(C847),0)</f>
        <v>0</v>
      </c>
      <c r="C847" s="65" t="str">
        <f>IF(HLOOKUP($BT847,Prisudvikling!$CC$7:$KP$63,D$3)&gt;0,HLOOKUP($BT847,Prisudvikling!$CC$7:$KP$63,C$3),"")</f>
        <v/>
      </c>
      <c r="D847" s="105" t="str">
        <f>IF(HLOOKUP($BT847,Prisudvikling!$CC$7:$KP$63,D$3)&gt;0,HLOOKUP($BT847,Prisudvikling!$CC$7:$KP$63,D$3),"")</f>
        <v/>
      </c>
      <c r="E847" s="105" t="str">
        <f>IF(HLOOKUP($BT847,Prisudvikling!$CC$7:$KP$63,E$3)&gt;0,HLOOKUP($BT847,Prisudvikling!$CC$7:$KP$63,E$3),"")</f>
        <v/>
      </c>
      <c r="F847" s="105" t="str">
        <f>IF(HLOOKUP($BT847,Prisudvikling!$CC$7:$KP$63,F$3)&gt;0,HLOOKUP($BT847,Prisudvikling!$CC$7:$KP$63,F$3),"")</f>
        <v/>
      </c>
      <c r="G847" s="105" t="str">
        <f>IF(HLOOKUP($BT847,Prisudvikling!$CC$7:$KP$63,G$3)&gt;0,HLOOKUP($BT847,Prisudvikling!$CC$7:$KP$63,G$3),"")</f>
        <v/>
      </c>
      <c r="H847" s="105" t="str">
        <f>IF(HLOOKUP($BT847,Prisudvikling!$CC$7:$KP$63,H$3)&gt;0,HLOOKUP($BT847,Prisudvikling!$CC$7:$KP$63,H$3),"")</f>
        <v/>
      </c>
      <c r="I847" s="105" t="str">
        <f>IF(HLOOKUP($BT847,Prisudvikling!$CC$7:$KP$63,I$3)&gt;0,HLOOKUP($BT847,Prisudvikling!$CC$7:$KP$63,I$3),"")</f>
        <v/>
      </c>
      <c r="J847" s="105" t="str">
        <f>IF(HLOOKUP($BT847,Prisudvikling!$CC$7:$KP$63,J$3)&gt;0,HLOOKUP($BT847,Prisudvikling!$CC$7:$KP$63,J$3),"")</f>
        <v/>
      </c>
      <c r="K847" s="105" t="str">
        <f>IF(HLOOKUP($BT847,Prisudvikling!$CC$7:$KP$63,K$3)&gt;0,HLOOKUP($BT847,Prisudvikling!$CC$7:$KP$63,K$3),"")</f>
        <v/>
      </c>
      <c r="L847" s="105" t="str">
        <f>IF(HLOOKUP($BT847,Prisudvikling!$CC$7:$KP$63,L$3)&gt;0,HLOOKUP($BT847,Prisudvikling!$CC$7:$KP$63,L$3),"")</f>
        <v/>
      </c>
      <c r="M847" s="105" t="str">
        <f>IF(HLOOKUP($BT847,Prisudvikling!$CC$7:$KP$63,M$3)&gt;0,HLOOKUP($BT847,Prisudvikling!$CC$7:$KP$63,M$3),"")</f>
        <v/>
      </c>
      <c r="N847" s="105" t="str">
        <f>IF(HLOOKUP($BT847,Prisudvikling!$CC$7:$KP$63,N$3)&gt;0,HLOOKUP($BT847,Prisudvikling!$CC$7:$KP$63,N$3),"")</f>
        <v/>
      </c>
      <c r="O847" s="105" t="str">
        <f>IF(HLOOKUP($BT847,Prisudvikling!$CC$7:$KP$63,O$3)&gt;0,HLOOKUP($BT847,Prisudvikling!$CC$7:$KP$63,O$3),"")</f>
        <v/>
      </c>
      <c r="P847" s="105" t="str">
        <f>IF(HLOOKUP($BT847,Prisudvikling!$CC$7:$KP$63,P$3)&gt;0,HLOOKUP($BT847,Prisudvikling!$CC$7:$KP$63,P$3),"")</f>
        <v/>
      </c>
      <c r="Q847" s="105" t="str">
        <f>IF(HLOOKUP($BT847,Prisudvikling!$CC$7:$KP$63,Q$3)&gt;0,HLOOKUP($BT847,Prisudvikling!$CC$7:$KP$63,Q$3),"")</f>
        <v/>
      </c>
      <c r="R847" s="105" t="str">
        <f>IF(HLOOKUP($BT847,Prisudvikling!$CC$7:$KP$63,R$3)&gt;0,HLOOKUP($BT847,Prisudvikling!$CC$7:$KP$63,R$3),"")</f>
        <v/>
      </c>
      <c r="S847" s="105" t="str">
        <f>IF(HLOOKUP($BT847,Prisudvikling!$CC$7:$KP$63,S$3)&gt;0,HLOOKUP($BT847,Prisudvikling!$CC$7:$KP$63,S$3),"")</f>
        <v/>
      </c>
      <c r="T847" s="105" t="str">
        <f>IF(HLOOKUP($BT847,Prisudvikling!$CC$7:$KP$63,T$3)&gt;0,HLOOKUP($BT847,Prisudvikling!$CC$7:$KP$63,T$3),"")</f>
        <v/>
      </c>
      <c r="U847" s="105" t="str">
        <f>IF(HLOOKUP($BT847,Prisudvikling!$CC$7:$KP$63,U$3)&gt;0,HLOOKUP($BT847,Prisudvikling!$CC$7:$KP$63,U$3),"")</f>
        <v/>
      </c>
      <c r="V847" s="105" t="str">
        <f>IF(HLOOKUP($BT847,Prisudvikling!$CC$7:$KP$63,V$3)&gt;0,HLOOKUP($BT847,Prisudvikling!$CC$7:$KP$63,V$3),"")</f>
        <v/>
      </c>
      <c r="W847" s="105" t="str">
        <f>IF(HLOOKUP($BT847,Prisudvikling!$CC$7:$KP$63,W$3)&gt;0,HLOOKUP($BT847,Prisudvikling!$CC$7:$KP$63,W$3),"")</f>
        <v/>
      </c>
      <c r="X847" s="32" t="str">
        <f>IF(HLOOKUP($BT847,Prisudvikling!$CC$7:$KP$63,X$3)&gt;0,HLOOKUP($BT847,Prisudvikling!$CC$7:$KP$63,X$3),"")</f>
        <v/>
      </c>
      <c r="Y847" s="32" t="str">
        <f>IF(HLOOKUP($BT847,Prisudvikling!$CC$7:$KP$63,Y$3)&gt;0,HLOOKUP($BT847,Prisudvikling!$CC$7:$KP$63,Y$3),"")</f>
        <v/>
      </c>
      <c r="Z847" s="32" t="str">
        <f>IF(HLOOKUP($BT847,Prisudvikling!$CC$7:$KP$63,Z$3)&gt;0,HLOOKUP($BT847,Prisudvikling!$CC$7:$KP$63,Z$3),"")</f>
        <v/>
      </c>
      <c r="AA847" s="32" t="str">
        <f>IF(HLOOKUP($BT847,Prisudvikling!$CC$7:$KP$63,AA$3)&gt;0,HLOOKUP($BT847,Prisudvikling!$CC$7:$KP$63,AA$3),"")</f>
        <v/>
      </c>
      <c r="AB847" s="32" t="str">
        <f>IF(HLOOKUP($BT847,Prisudvikling!$CC$7:$KP$63,AB$3)&gt;0,HLOOKUP($BT847,Prisudvikling!$CC$7:$KP$63,AB$3),"")</f>
        <v/>
      </c>
      <c r="AC847" s="32" t="str">
        <f>IF(HLOOKUP($BT847,Prisudvikling!$CC$7:$KP$63,AC$3)&gt;0,HLOOKUP($BT847,Prisudvikling!$CC$7:$KP$63,AC$3),"")</f>
        <v/>
      </c>
      <c r="AD847" s="32" t="str">
        <f>IF(HLOOKUP($BT847,Prisudvikling!$CC$7:$KP$63,AD$3)&gt;0,HLOOKUP($BT847,Prisudvikling!$CC$7:$KP$63,AD$3),"")</f>
        <v/>
      </c>
      <c r="AE847" s="32" t="str">
        <f>IF(HLOOKUP($BT847,Prisudvikling!$CC$7:$KP$63,AE$3)&gt;0,HLOOKUP($BT847,Prisudvikling!$CC$7:$KP$63,AE$3),"")</f>
        <v/>
      </c>
      <c r="AF847" s="32" t="str">
        <f>IF(HLOOKUP($BT847,Prisudvikling!$CC$7:$KP$63,AF$3)&gt;0,HLOOKUP($BT847,Prisudvikling!$CC$7:$KP$63,AF$3),"")</f>
        <v xml:space="preserve"> </v>
      </c>
      <c r="AG847" s="32" t="str">
        <f>IF(HLOOKUP($BT847,Prisudvikling!$CC$7:$KP$63,AG$3)&gt;0,HLOOKUP($BT847,Prisudvikling!$CC$7:$KP$63,AG$3),"")</f>
        <v xml:space="preserve"> </v>
      </c>
      <c r="AH847" s="32" t="str">
        <f>IF(HLOOKUP($BT847,Prisudvikling!$CC$7:$KP$63,AH$3)&gt;0,HLOOKUP($BT847,Prisudvikling!$CC$7:$KP$63,AH$3),"")</f>
        <v xml:space="preserve"> </v>
      </c>
      <c r="AI847" s="32" t="str">
        <f>IF(HLOOKUP($BT847,Prisudvikling!$CC$7:$KP$63,AI$3)&gt;0,HLOOKUP($BT847,Prisudvikling!$CC$7:$KP$63,AI$3),"")</f>
        <v xml:space="preserve"> </v>
      </c>
      <c r="AJ847" s="32" t="str">
        <f>IF(HLOOKUP($BT847,Prisudvikling!$CC$7:$KP$63,AJ$3)&gt;0,HLOOKUP($BT847,Prisudvikling!$CC$7:$KP$63,AJ$3),"")</f>
        <v xml:space="preserve"> </v>
      </c>
      <c r="AK847" s="32" t="str">
        <f>IF(HLOOKUP($BT847,Prisudvikling!$CC$7:$KP$63,AK$3)&gt;0,HLOOKUP($BT847,Prisudvikling!$CC$7:$KP$63,AK$3),"")</f>
        <v xml:space="preserve"> </v>
      </c>
      <c r="AL847" s="32" t="str">
        <f>IF(HLOOKUP($BT847,Prisudvikling!$CC$7:$KP$63,AL$3)&gt;0,HLOOKUP($BT847,Prisudvikling!$CC$7:$KP$63,AL$3),"")</f>
        <v/>
      </c>
      <c r="AM847" s="32" t="str">
        <f>IF(HLOOKUP($BT847,Prisudvikling!$CC$7:$KP$63,AM$3)&gt;0,HLOOKUP($BT847,Prisudvikling!$CC$7:$KP$63,AM$3),"")</f>
        <v/>
      </c>
      <c r="AN847" s="113" t="str">
        <f>IF(HLOOKUP($BT847,Prisudvikling!$CC$7:$KP$63,AN$3)&gt;0,HLOOKUP($BT847,Prisudvikling!$CC$7:$KP$63,AN$3),"")</f>
        <v/>
      </c>
      <c r="AO847" s="113" t="str">
        <f>IF(HLOOKUP($BT847,Prisudvikling!$CC$7:$KP$63,AO$3)&gt;0,HLOOKUP($BT847,Prisudvikling!$CC$7:$KP$63,AO$3),"")</f>
        <v xml:space="preserve"> </v>
      </c>
      <c r="AP847" s="113" t="str">
        <f>IF(HLOOKUP($BT847,Prisudvikling!$CC$7:$KP$63,AP$3)&gt;0,HLOOKUP($BT847,Prisudvikling!$CC$7:$KP$63,AP$3),"")</f>
        <v/>
      </c>
      <c r="AQ847" s="113" t="str">
        <f>IF(HLOOKUP($BT847,Prisudvikling!$CC$7:$KP$63,AQ$3)&gt;0,HLOOKUP($BT847,Prisudvikling!$CC$7:$KP$63,AQ$3),"")</f>
        <v/>
      </c>
      <c r="AR847" s="113" t="str">
        <f>IF(HLOOKUP($BT847,Prisudvikling!$CC$7:$KP$63,AR$3)&gt;0,HLOOKUP($BT847,Prisudvikling!$CC$7:$KP$63,AR$3),"")</f>
        <v xml:space="preserve"> </v>
      </c>
      <c r="AS847" s="113" t="str">
        <f>IF(HLOOKUP($BT847,Prisudvikling!$CC$7:$KP$63,AS$3)&gt;0,HLOOKUP($BT847,Prisudvikling!$CC$7:$KP$63,AS$3),"")</f>
        <v/>
      </c>
      <c r="AT847" s="113" t="str">
        <f>IF(HLOOKUP($BT847,Prisudvikling!$CC$7:$KP$63,AT$3)&gt;0,HLOOKUP($BT847,Prisudvikling!$CC$7:$KP$63,AT$3),"")</f>
        <v/>
      </c>
      <c r="AU847" s="113" t="str">
        <f>IF(HLOOKUP($BT847,Prisudvikling!$CC$7:$KP$63,AU$3)&gt;0,HLOOKUP($BT847,Prisudvikling!$CC$7:$KP$63,AU$3),"")</f>
        <v xml:space="preserve"> </v>
      </c>
      <c r="AV847" s="113" t="str">
        <f>IF(HLOOKUP($BT847,Prisudvikling!$CC$7:$KP$63,AV$3)&gt;0,HLOOKUP($BT847,Prisudvikling!$CC$7:$KP$63,AV$3),"")</f>
        <v/>
      </c>
      <c r="AW847" s="113" t="str">
        <f>IF(HLOOKUP($BT847,Prisudvikling!$CC$7:$KP$63,AW$3)&gt;0,HLOOKUP($BT847,Prisudvikling!$CC$7:$KP$63,AW$3),"")</f>
        <v/>
      </c>
      <c r="AX847" s="113" t="str">
        <f>IF(HLOOKUP($BT847,Prisudvikling!$CC$7:$KP$63,AX$3)&gt;0,HLOOKUP($BT847,Prisudvikling!$CC$7:$KP$63,AX$3),"")</f>
        <v xml:space="preserve"> </v>
      </c>
      <c r="BT847">
        <f t="shared" si="37"/>
        <v>524</v>
      </c>
    </row>
    <row r="848" spans="1:72" x14ac:dyDescent="0.2">
      <c r="A848" s="82">
        <f>IF(HLOOKUP($BT848,Prisudvikling!$CC$7:$KP$63,D$3)&gt;0,YEAR(C848),0)</f>
        <v>0</v>
      </c>
      <c r="B848" s="82">
        <f>IF(HLOOKUP($BT848,Prisudvikling!$CC$7:$KP$63,D$3)&gt;0,MONTH(C848),0)</f>
        <v>0</v>
      </c>
      <c r="C848" s="65" t="str">
        <f>IF(HLOOKUP($BT848,Prisudvikling!$CC$7:$KP$63,D$3)&gt;0,HLOOKUP($BT848,Prisudvikling!$CC$7:$KP$63,C$3),"")</f>
        <v/>
      </c>
      <c r="D848" s="105" t="str">
        <f>IF(HLOOKUP($BT848,Prisudvikling!$CC$7:$KP$63,D$3)&gt;0,HLOOKUP($BT848,Prisudvikling!$CC$7:$KP$63,D$3),"")</f>
        <v/>
      </c>
      <c r="E848" s="105" t="str">
        <f>IF(HLOOKUP($BT848,Prisudvikling!$CC$7:$KP$63,E$3)&gt;0,HLOOKUP($BT848,Prisudvikling!$CC$7:$KP$63,E$3),"")</f>
        <v/>
      </c>
      <c r="F848" s="105" t="str">
        <f>IF(HLOOKUP($BT848,Prisudvikling!$CC$7:$KP$63,F$3)&gt;0,HLOOKUP($BT848,Prisudvikling!$CC$7:$KP$63,F$3),"")</f>
        <v/>
      </c>
      <c r="G848" s="105" t="str">
        <f>IF(HLOOKUP($BT848,Prisudvikling!$CC$7:$KP$63,G$3)&gt;0,HLOOKUP($BT848,Prisudvikling!$CC$7:$KP$63,G$3),"")</f>
        <v/>
      </c>
      <c r="H848" s="105" t="str">
        <f>IF(HLOOKUP($BT848,Prisudvikling!$CC$7:$KP$63,H$3)&gt;0,HLOOKUP($BT848,Prisudvikling!$CC$7:$KP$63,H$3),"")</f>
        <v/>
      </c>
      <c r="I848" s="105" t="str">
        <f>IF(HLOOKUP($BT848,Prisudvikling!$CC$7:$KP$63,I$3)&gt;0,HLOOKUP($BT848,Prisudvikling!$CC$7:$KP$63,I$3),"")</f>
        <v/>
      </c>
      <c r="J848" s="105" t="str">
        <f>IF(HLOOKUP($BT848,Prisudvikling!$CC$7:$KP$63,J$3)&gt;0,HLOOKUP($BT848,Prisudvikling!$CC$7:$KP$63,J$3),"")</f>
        <v/>
      </c>
      <c r="K848" s="105" t="str">
        <f>IF(HLOOKUP($BT848,Prisudvikling!$CC$7:$KP$63,K$3)&gt;0,HLOOKUP($BT848,Prisudvikling!$CC$7:$KP$63,K$3),"")</f>
        <v/>
      </c>
      <c r="L848" s="105" t="str">
        <f>IF(HLOOKUP($BT848,Prisudvikling!$CC$7:$KP$63,L$3)&gt;0,HLOOKUP($BT848,Prisudvikling!$CC$7:$KP$63,L$3),"")</f>
        <v/>
      </c>
      <c r="M848" s="105" t="str">
        <f>IF(HLOOKUP($BT848,Prisudvikling!$CC$7:$KP$63,M$3)&gt;0,HLOOKUP($BT848,Prisudvikling!$CC$7:$KP$63,M$3),"")</f>
        <v/>
      </c>
      <c r="N848" s="105" t="str">
        <f>IF(HLOOKUP($BT848,Prisudvikling!$CC$7:$KP$63,N$3)&gt;0,HLOOKUP($BT848,Prisudvikling!$CC$7:$KP$63,N$3),"")</f>
        <v/>
      </c>
      <c r="O848" s="105" t="str">
        <f>IF(HLOOKUP($BT848,Prisudvikling!$CC$7:$KP$63,O$3)&gt;0,HLOOKUP($BT848,Prisudvikling!$CC$7:$KP$63,O$3),"")</f>
        <v/>
      </c>
      <c r="P848" s="105" t="str">
        <f>IF(HLOOKUP($BT848,Prisudvikling!$CC$7:$KP$63,P$3)&gt;0,HLOOKUP($BT848,Prisudvikling!$CC$7:$KP$63,P$3),"")</f>
        <v/>
      </c>
      <c r="Q848" s="105" t="str">
        <f>IF(HLOOKUP($BT848,Prisudvikling!$CC$7:$KP$63,Q$3)&gt;0,HLOOKUP($BT848,Prisudvikling!$CC$7:$KP$63,Q$3),"")</f>
        <v/>
      </c>
      <c r="R848" s="105" t="str">
        <f>IF(HLOOKUP($BT848,Prisudvikling!$CC$7:$KP$63,R$3)&gt;0,HLOOKUP($BT848,Prisudvikling!$CC$7:$KP$63,R$3),"")</f>
        <v/>
      </c>
      <c r="S848" s="105" t="str">
        <f>IF(HLOOKUP($BT848,Prisudvikling!$CC$7:$KP$63,S$3)&gt;0,HLOOKUP($BT848,Prisudvikling!$CC$7:$KP$63,S$3),"")</f>
        <v/>
      </c>
      <c r="T848" s="105" t="str">
        <f>IF(HLOOKUP($BT848,Prisudvikling!$CC$7:$KP$63,T$3)&gt;0,HLOOKUP($BT848,Prisudvikling!$CC$7:$KP$63,T$3),"")</f>
        <v/>
      </c>
      <c r="U848" s="105" t="str">
        <f>IF(HLOOKUP($BT848,Prisudvikling!$CC$7:$KP$63,U$3)&gt;0,HLOOKUP($BT848,Prisudvikling!$CC$7:$KP$63,U$3),"")</f>
        <v/>
      </c>
      <c r="V848" s="105" t="str">
        <f>IF(HLOOKUP($BT848,Prisudvikling!$CC$7:$KP$63,V$3)&gt;0,HLOOKUP($BT848,Prisudvikling!$CC$7:$KP$63,V$3),"")</f>
        <v/>
      </c>
      <c r="W848" s="105" t="str">
        <f>IF(HLOOKUP($BT848,Prisudvikling!$CC$7:$KP$63,W$3)&gt;0,HLOOKUP($BT848,Prisudvikling!$CC$7:$KP$63,W$3),"")</f>
        <v/>
      </c>
      <c r="X848" s="32" t="str">
        <f>IF(HLOOKUP($BT848,Prisudvikling!$CC$7:$KP$63,X$3)&gt;0,HLOOKUP($BT848,Prisudvikling!$CC$7:$KP$63,X$3),"")</f>
        <v/>
      </c>
      <c r="Y848" s="32" t="str">
        <f>IF(HLOOKUP($BT848,Prisudvikling!$CC$7:$KP$63,Y$3)&gt;0,HLOOKUP($BT848,Prisudvikling!$CC$7:$KP$63,Y$3),"")</f>
        <v/>
      </c>
      <c r="Z848" s="32" t="str">
        <f>IF(HLOOKUP($BT848,Prisudvikling!$CC$7:$KP$63,Z$3)&gt;0,HLOOKUP($BT848,Prisudvikling!$CC$7:$KP$63,Z$3),"")</f>
        <v/>
      </c>
      <c r="AA848" s="32" t="str">
        <f>IF(HLOOKUP($BT848,Prisudvikling!$CC$7:$KP$63,AA$3)&gt;0,HLOOKUP($BT848,Prisudvikling!$CC$7:$KP$63,AA$3),"")</f>
        <v/>
      </c>
      <c r="AB848" s="32" t="str">
        <f>IF(HLOOKUP($BT848,Prisudvikling!$CC$7:$KP$63,AB$3)&gt;0,HLOOKUP($BT848,Prisudvikling!$CC$7:$KP$63,AB$3),"")</f>
        <v/>
      </c>
      <c r="AC848" s="32" t="str">
        <f>IF(HLOOKUP($BT848,Prisudvikling!$CC$7:$KP$63,AC$3)&gt;0,HLOOKUP($BT848,Prisudvikling!$CC$7:$KP$63,AC$3),"")</f>
        <v/>
      </c>
      <c r="AD848" s="32" t="str">
        <f>IF(HLOOKUP($BT848,Prisudvikling!$CC$7:$KP$63,AD$3)&gt;0,HLOOKUP($BT848,Prisudvikling!$CC$7:$KP$63,AD$3),"")</f>
        <v/>
      </c>
      <c r="AE848" s="32" t="str">
        <f>IF(HLOOKUP($BT848,Prisudvikling!$CC$7:$KP$63,AE$3)&gt;0,HLOOKUP($BT848,Prisudvikling!$CC$7:$KP$63,AE$3),"")</f>
        <v/>
      </c>
      <c r="AF848" s="32" t="str">
        <f>IF(HLOOKUP($BT848,Prisudvikling!$CC$7:$KP$63,AF$3)&gt;0,HLOOKUP($BT848,Prisudvikling!$CC$7:$KP$63,AF$3),"")</f>
        <v xml:space="preserve"> </v>
      </c>
      <c r="AG848" s="32" t="str">
        <f>IF(HLOOKUP($BT848,Prisudvikling!$CC$7:$KP$63,AG$3)&gt;0,HLOOKUP($BT848,Prisudvikling!$CC$7:$KP$63,AG$3),"")</f>
        <v xml:space="preserve"> </v>
      </c>
      <c r="AH848" s="32" t="str">
        <f>IF(HLOOKUP($BT848,Prisudvikling!$CC$7:$KP$63,AH$3)&gt;0,HLOOKUP($BT848,Prisudvikling!$CC$7:$KP$63,AH$3),"")</f>
        <v xml:space="preserve"> </v>
      </c>
      <c r="AI848" s="32" t="str">
        <f>IF(HLOOKUP($BT848,Prisudvikling!$CC$7:$KP$63,AI$3)&gt;0,HLOOKUP($BT848,Prisudvikling!$CC$7:$KP$63,AI$3),"")</f>
        <v xml:space="preserve"> </v>
      </c>
      <c r="AJ848" s="32" t="str">
        <f>IF(HLOOKUP($BT848,Prisudvikling!$CC$7:$KP$63,AJ$3)&gt;0,HLOOKUP($BT848,Prisudvikling!$CC$7:$KP$63,AJ$3),"")</f>
        <v xml:space="preserve"> </v>
      </c>
      <c r="AK848" s="32" t="str">
        <f>IF(HLOOKUP($BT848,Prisudvikling!$CC$7:$KP$63,AK$3)&gt;0,HLOOKUP($BT848,Prisudvikling!$CC$7:$KP$63,AK$3),"")</f>
        <v xml:space="preserve"> </v>
      </c>
      <c r="AL848" s="32" t="str">
        <f>IF(HLOOKUP($BT848,Prisudvikling!$CC$7:$KP$63,AL$3)&gt;0,HLOOKUP($BT848,Prisudvikling!$CC$7:$KP$63,AL$3),"")</f>
        <v/>
      </c>
      <c r="AM848" s="32" t="str">
        <f>IF(HLOOKUP($BT848,Prisudvikling!$CC$7:$KP$63,AM$3)&gt;0,HLOOKUP($BT848,Prisudvikling!$CC$7:$KP$63,AM$3),"")</f>
        <v/>
      </c>
      <c r="AN848" s="113" t="str">
        <f>IF(HLOOKUP($BT848,Prisudvikling!$CC$7:$KP$63,AN$3)&gt;0,HLOOKUP($BT848,Prisudvikling!$CC$7:$KP$63,AN$3),"")</f>
        <v/>
      </c>
      <c r="AO848" s="113" t="str">
        <f>IF(HLOOKUP($BT848,Prisudvikling!$CC$7:$KP$63,AO$3)&gt;0,HLOOKUP($BT848,Prisudvikling!$CC$7:$KP$63,AO$3),"")</f>
        <v xml:space="preserve"> </v>
      </c>
      <c r="AP848" s="113" t="str">
        <f>IF(HLOOKUP($BT848,Prisudvikling!$CC$7:$KP$63,AP$3)&gt;0,HLOOKUP($BT848,Prisudvikling!$CC$7:$KP$63,AP$3),"")</f>
        <v/>
      </c>
      <c r="AQ848" s="113" t="str">
        <f>IF(HLOOKUP($BT848,Prisudvikling!$CC$7:$KP$63,AQ$3)&gt;0,HLOOKUP($BT848,Prisudvikling!$CC$7:$KP$63,AQ$3),"")</f>
        <v/>
      </c>
      <c r="AR848" s="113" t="str">
        <f>IF(HLOOKUP($BT848,Prisudvikling!$CC$7:$KP$63,AR$3)&gt;0,HLOOKUP($BT848,Prisudvikling!$CC$7:$KP$63,AR$3),"")</f>
        <v xml:space="preserve"> </v>
      </c>
      <c r="AS848" s="113" t="str">
        <f>IF(HLOOKUP($BT848,Prisudvikling!$CC$7:$KP$63,AS$3)&gt;0,HLOOKUP($BT848,Prisudvikling!$CC$7:$KP$63,AS$3),"")</f>
        <v/>
      </c>
      <c r="AT848" s="113" t="str">
        <f>IF(HLOOKUP($BT848,Prisudvikling!$CC$7:$KP$63,AT$3)&gt;0,HLOOKUP($BT848,Prisudvikling!$CC$7:$KP$63,AT$3),"")</f>
        <v/>
      </c>
      <c r="AU848" s="113" t="str">
        <f>IF(HLOOKUP($BT848,Prisudvikling!$CC$7:$KP$63,AU$3)&gt;0,HLOOKUP($BT848,Prisudvikling!$CC$7:$KP$63,AU$3),"")</f>
        <v xml:space="preserve"> </v>
      </c>
      <c r="AV848" s="113" t="str">
        <f>IF(HLOOKUP($BT848,Prisudvikling!$CC$7:$KP$63,AV$3)&gt;0,HLOOKUP($BT848,Prisudvikling!$CC$7:$KP$63,AV$3),"")</f>
        <v/>
      </c>
      <c r="AW848" s="113" t="str">
        <f>IF(HLOOKUP($BT848,Prisudvikling!$CC$7:$KP$63,AW$3)&gt;0,HLOOKUP($BT848,Prisudvikling!$CC$7:$KP$63,AW$3),"")</f>
        <v/>
      </c>
      <c r="AX848" s="113" t="str">
        <f>IF(HLOOKUP($BT848,Prisudvikling!$CC$7:$KP$63,AX$3)&gt;0,HLOOKUP($BT848,Prisudvikling!$CC$7:$KP$63,AX$3),"")</f>
        <v xml:space="preserve"> </v>
      </c>
      <c r="BT848">
        <f t="shared" si="37"/>
        <v>525</v>
      </c>
    </row>
    <row r="849" spans="1:72" x14ac:dyDescent="0.2">
      <c r="A849" s="82">
        <f>IF(HLOOKUP($BT849,Prisudvikling!$CC$7:$KP$63,D$3)&gt;0,YEAR(C849),0)</f>
        <v>0</v>
      </c>
      <c r="B849" s="82">
        <f>IF(HLOOKUP($BT849,Prisudvikling!$CC$7:$KP$63,D$3)&gt;0,MONTH(C849),0)</f>
        <v>0</v>
      </c>
      <c r="C849" s="65" t="str">
        <f>IF(HLOOKUP($BT849,Prisudvikling!$CC$7:$KP$63,D$3)&gt;0,HLOOKUP($BT849,Prisudvikling!$CC$7:$KP$63,C$3),"")</f>
        <v/>
      </c>
      <c r="D849" s="105" t="str">
        <f>IF(HLOOKUP($BT849,Prisudvikling!$CC$7:$KP$63,D$3)&gt;0,HLOOKUP($BT849,Prisudvikling!$CC$7:$KP$63,D$3),"")</f>
        <v/>
      </c>
      <c r="E849" s="105" t="str">
        <f>IF(HLOOKUP($BT849,Prisudvikling!$CC$7:$KP$63,E$3)&gt;0,HLOOKUP($BT849,Prisudvikling!$CC$7:$KP$63,E$3),"")</f>
        <v/>
      </c>
      <c r="F849" s="105" t="str">
        <f>IF(HLOOKUP($BT849,Prisudvikling!$CC$7:$KP$63,F$3)&gt;0,HLOOKUP($BT849,Prisudvikling!$CC$7:$KP$63,F$3),"")</f>
        <v/>
      </c>
      <c r="G849" s="105" t="str">
        <f>IF(HLOOKUP($BT849,Prisudvikling!$CC$7:$KP$63,G$3)&gt;0,HLOOKUP($BT849,Prisudvikling!$CC$7:$KP$63,G$3),"")</f>
        <v/>
      </c>
      <c r="H849" s="105" t="str">
        <f>IF(HLOOKUP($BT849,Prisudvikling!$CC$7:$KP$63,H$3)&gt;0,HLOOKUP($BT849,Prisudvikling!$CC$7:$KP$63,H$3),"")</f>
        <v/>
      </c>
      <c r="I849" s="105" t="str">
        <f>IF(HLOOKUP($BT849,Prisudvikling!$CC$7:$KP$63,I$3)&gt;0,HLOOKUP($BT849,Prisudvikling!$CC$7:$KP$63,I$3),"")</f>
        <v/>
      </c>
      <c r="J849" s="105" t="str">
        <f>IF(HLOOKUP($BT849,Prisudvikling!$CC$7:$KP$63,J$3)&gt;0,HLOOKUP($BT849,Prisudvikling!$CC$7:$KP$63,J$3),"")</f>
        <v/>
      </c>
      <c r="K849" s="105" t="str">
        <f>IF(HLOOKUP($BT849,Prisudvikling!$CC$7:$KP$63,K$3)&gt;0,HLOOKUP($BT849,Prisudvikling!$CC$7:$KP$63,K$3),"")</f>
        <v/>
      </c>
      <c r="L849" s="105" t="str">
        <f>IF(HLOOKUP($BT849,Prisudvikling!$CC$7:$KP$63,L$3)&gt;0,HLOOKUP($BT849,Prisudvikling!$CC$7:$KP$63,L$3),"")</f>
        <v/>
      </c>
      <c r="M849" s="105" t="str">
        <f>IF(HLOOKUP($BT849,Prisudvikling!$CC$7:$KP$63,M$3)&gt;0,HLOOKUP($BT849,Prisudvikling!$CC$7:$KP$63,M$3),"")</f>
        <v/>
      </c>
      <c r="N849" s="105" t="str">
        <f>IF(HLOOKUP($BT849,Prisudvikling!$CC$7:$KP$63,N$3)&gt;0,HLOOKUP($BT849,Prisudvikling!$CC$7:$KP$63,N$3),"")</f>
        <v/>
      </c>
      <c r="O849" s="105" t="str">
        <f>IF(HLOOKUP($BT849,Prisudvikling!$CC$7:$KP$63,O$3)&gt;0,HLOOKUP($BT849,Prisudvikling!$CC$7:$KP$63,O$3),"")</f>
        <v/>
      </c>
      <c r="P849" s="105" t="str">
        <f>IF(HLOOKUP($BT849,Prisudvikling!$CC$7:$KP$63,P$3)&gt;0,HLOOKUP($BT849,Prisudvikling!$CC$7:$KP$63,P$3),"")</f>
        <v/>
      </c>
      <c r="Q849" s="105" t="str">
        <f>IF(HLOOKUP($BT849,Prisudvikling!$CC$7:$KP$63,Q$3)&gt;0,HLOOKUP($BT849,Prisudvikling!$CC$7:$KP$63,Q$3),"")</f>
        <v/>
      </c>
      <c r="R849" s="105" t="str">
        <f>IF(HLOOKUP($BT849,Prisudvikling!$CC$7:$KP$63,R$3)&gt;0,HLOOKUP($BT849,Prisudvikling!$CC$7:$KP$63,R$3),"")</f>
        <v/>
      </c>
      <c r="S849" s="105" t="str">
        <f>IF(HLOOKUP($BT849,Prisudvikling!$CC$7:$KP$63,S$3)&gt;0,HLOOKUP($BT849,Prisudvikling!$CC$7:$KP$63,S$3),"")</f>
        <v/>
      </c>
      <c r="T849" s="105" t="str">
        <f>IF(HLOOKUP($BT849,Prisudvikling!$CC$7:$KP$63,T$3)&gt;0,HLOOKUP($BT849,Prisudvikling!$CC$7:$KP$63,T$3),"")</f>
        <v/>
      </c>
      <c r="U849" s="105" t="str">
        <f>IF(HLOOKUP($BT849,Prisudvikling!$CC$7:$KP$63,U$3)&gt;0,HLOOKUP($BT849,Prisudvikling!$CC$7:$KP$63,U$3),"")</f>
        <v/>
      </c>
      <c r="V849" s="105" t="str">
        <f>IF(HLOOKUP($BT849,Prisudvikling!$CC$7:$KP$63,V$3)&gt;0,HLOOKUP($BT849,Prisudvikling!$CC$7:$KP$63,V$3),"")</f>
        <v/>
      </c>
      <c r="W849" s="105" t="str">
        <f>IF(HLOOKUP($BT849,Prisudvikling!$CC$7:$KP$63,W$3)&gt;0,HLOOKUP($BT849,Prisudvikling!$CC$7:$KP$63,W$3),"")</f>
        <v/>
      </c>
      <c r="X849" s="32" t="str">
        <f>IF(HLOOKUP($BT849,Prisudvikling!$CC$7:$KP$63,X$3)&gt;0,HLOOKUP($BT849,Prisudvikling!$CC$7:$KP$63,X$3),"")</f>
        <v/>
      </c>
      <c r="Y849" s="32" t="str">
        <f>IF(HLOOKUP($BT849,Prisudvikling!$CC$7:$KP$63,Y$3)&gt;0,HLOOKUP($BT849,Prisudvikling!$CC$7:$KP$63,Y$3),"")</f>
        <v/>
      </c>
      <c r="Z849" s="32" t="str">
        <f>IF(HLOOKUP($BT849,Prisudvikling!$CC$7:$KP$63,Z$3)&gt;0,HLOOKUP($BT849,Prisudvikling!$CC$7:$KP$63,Z$3),"")</f>
        <v/>
      </c>
      <c r="AA849" s="32" t="str">
        <f>IF(HLOOKUP($BT849,Prisudvikling!$CC$7:$KP$63,AA$3)&gt;0,HLOOKUP($BT849,Prisudvikling!$CC$7:$KP$63,AA$3),"")</f>
        <v/>
      </c>
      <c r="AB849" s="32" t="str">
        <f>IF(HLOOKUP($BT849,Prisudvikling!$CC$7:$KP$63,AB$3)&gt;0,HLOOKUP($BT849,Prisudvikling!$CC$7:$KP$63,AB$3),"")</f>
        <v/>
      </c>
      <c r="AC849" s="32" t="str">
        <f>IF(HLOOKUP($BT849,Prisudvikling!$CC$7:$KP$63,AC$3)&gt;0,HLOOKUP($BT849,Prisudvikling!$CC$7:$KP$63,AC$3),"")</f>
        <v/>
      </c>
      <c r="AD849" s="32" t="str">
        <f>IF(HLOOKUP($BT849,Prisudvikling!$CC$7:$KP$63,AD$3)&gt;0,HLOOKUP($BT849,Prisudvikling!$CC$7:$KP$63,AD$3),"")</f>
        <v/>
      </c>
      <c r="AE849" s="32" t="str">
        <f>IF(HLOOKUP($BT849,Prisudvikling!$CC$7:$KP$63,AE$3)&gt;0,HLOOKUP($BT849,Prisudvikling!$CC$7:$KP$63,AE$3),"")</f>
        <v/>
      </c>
      <c r="AF849" s="32" t="str">
        <f>IF(HLOOKUP($BT849,Prisudvikling!$CC$7:$KP$63,AF$3)&gt;0,HLOOKUP($BT849,Prisudvikling!$CC$7:$KP$63,AF$3),"")</f>
        <v xml:space="preserve"> </v>
      </c>
      <c r="AG849" s="32" t="str">
        <f>IF(HLOOKUP($BT849,Prisudvikling!$CC$7:$KP$63,AG$3)&gt;0,HLOOKUP($BT849,Prisudvikling!$CC$7:$KP$63,AG$3),"")</f>
        <v xml:space="preserve"> </v>
      </c>
      <c r="AH849" s="32" t="str">
        <f>IF(HLOOKUP($BT849,Prisudvikling!$CC$7:$KP$63,AH$3)&gt;0,HLOOKUP($BT849,Prisudvikling!$CC$7:$KP$63,AH$3),"")</f>
        <v xml:space="preserve"> </v>
      </c>
      <c r="AI849" s="32" t="str">
        <f>IF(HLOOKUP($BT849,Prisudvikling!$CC$7:$KP$63,AI$3)&gt;0,HLOOKUP($BT849,Prisudvikling!$CC$7:$KP$63,AI$3),"")</f>
        <v xml:space="preserve"> </v>
      </c>
      <c r="AJ849" s="32" t="str">
        <f>IF(HLOOKUP($BT849,Prisudvikling!$CC$7:$KP$63,AJ$3)&gt;0,HLOOKUP($BT849,Prisudvikling!$CC$7:$KP$63,AJ$3),"")</f>
        <v xml:space="preserve"> </v>
      </c>
      <c r="AK849" s="32" t="str">
        <f>IF(HLOOKUP($BT849,Prisudvikling!$CC$7:$KP$63,AK$3)&gt;0,HLOOKUP($BT849,Prisudvikling!$CC$7:$KP$63,AK$3),"")</f>
        <v xml:space="preserve"> </v>
      </c>
      <c r="AL849" s="32" t="str">
        <f>IF(HLOOKUP($BT849,Prisudvikling!$CC$7:$KP$63,AL$3)&gt;0,HLOOKUP($BT849,Prisudvikling!$CC$7:$KP$63,AL$3),"")</f>
        <v/>
      </c>
      <c r="AM849" s="32" t="str">
        <f>IF(HLOOKUP($BT849,Prisudvikling!$CC$7:$KP$63,AM$3)&gt;0,HLOOKUP($BT849,Prisudvikling!$CC$7:$KP$63,AM$3),"")</f>
        <v/>
      </c>
      <c r="AN849" s="113" t="str">
        <f>IF(HLOOKUP($BT849,Prisudvikling!$CC$7:$KP$63,AN$3)&gt;0,HLOOKUP($BT849,Prisudvikling!$CC$7:$KP$63,AN$3),"")</f>
        <v/>
      </c>
      <c r="AO849" s="113" t="str">
        <f>IF(HLOOKUP($BT849,Prisudvikling!$CC$7:$KP$63,AO$3)&gt;0,HLOOKUP($BT849,Prisudvikling!$CC$7:$KP$63,AO$3),"")</f>
        <v xml:space="preserve"> </v>
      </c>
      <c r="AP849" s="113" t="str">
        <f>IF(HLOOKUP($BT849,Prisudvikling!$CC$7:$KP$63,AP$3)&gt;0,HLOOKUP($BT849,Prisudvikling!$CC$7:$KP$63,AP$3),"")</f>
        <v/>
      </c>
      <c r="AQ849" s="113" t="str">
        <f>IF(HLOOKUP($BT849,Prisudvikling!$CC$7:$KP$63,AQ$3)&gt;0,HLOOKUP($BT849,Prisudvikling!$CC$7:$KP$63,AQ$3),"")</f>
        <v/>
      </c>
      <c r="AR849" s="113" t="str">
        <f>IF(HLOOKUP($BT849,Prisudvikling!$CC$7:$KP$63,AR$3)&gt;0,HLOOKUP($BT849,Prisudvikling!$CC$7:$KP$63,AR$3),"")</f>
        <v xml:space="preserve"> </v>
      </c>
      <c r="AS849" s="113" t="str">
        <f>IF(HLOOKUP($BT849,Prisudvikling!$CC$7:$KP$63,AS$3)&gt;0,HLOOKUP($BT849,Prisudvikling!$CC$7:$KP$63,AS$3),"")</f>
        <v/>
      </c>
      <c r="AT849" s="113" t="str">
        <f>IF(HLOOKUP($BT849,Prisudvikling!$CC$7:$KP$63,AT$3)&gt;0,HLOOKUP($BT849,Prisudvikling!$CC$7:$KP$63,AT$3),"")</f>
        <v/>
      </c>
      <c r="AU849" s="113" t="str">
        <f>IF(HLOOKUP($BT849,Prisudvikling!$CC$7:$KP$63,AU$3)&gt;0,HLOOKUP($BT849,Prisudvikling!$CC$7:$KP$63,AU$3),"")</f>
        <v xml:space="preserve"> </v>
      </c>
      <c r="AV849" s="113" t="str">
        <f>IF(HLOOKUP($BT849,Prisudvikling!$CC$7:$KP$63,AV$3)&gt;0,HLOOKUP($BT849,Prisudvikling!$CC$7:$KP$63,AV$3),"")</f>
        <v/>
      </c>
      <c r="AW849" s="113" t="str">
        <f>IF(HLOOKUP($BT849,Prisudvikling!$CC$7:$KP$63,AW$3)&gt;0,HLOOKUP($BT849,Prisudvikling!$CC$7:$KP$63,AW$3),"")</f>
        <v/>
      </c>
      <c r="AX849" s="113" t="str">
        <f>IF(HLOOKUP($BT849,Prisudvikling!$CC$7:$KP$63,AX$3)&gt;0,HLOOKUP($BT849,Prisudvikling!$CC$7:$KP$63,AX$3),"")</f>
        <v xml:space="preserve"> </v>
      </c>
      <c r="BT849">
        <f t="shared" si="37"/>
        <v>526</v>
      </c>
    </row>
    <row r="850" spans="1:72" x14ac:dyDescent="0.2">
      <c r="A850" s="82">
        <f>IF(HLOOKUP($BT850,Prisudvikling!$CC$7:$KP$63,D$3)&gt;0,YEAR(C850),0)</f>
        <v>0</v>
      </c>
      <c r="B850" s="82">
        <f>IF(HLOOKUP($BT850,Prisudvikling!$CC$7:$KP$63,D$3)&gt;0,MONTH(C850),0)</f>
        <v>0</v>
      </c>
      <c r="C850" s="65" t="str">
        <f>IF(HLOOKUP($BT850,Prisudvikling!$CC$7:$KP$63,D$3)&gt;0,HLOOKUP($BT850,Prisudvikling!$CC$7:$KP$63,C$3),"")</f>
        <v/>
      </c>
      <c r="D850" s="105" t="str">
        <f>IF(HLOOKUP($BT850,Prisudvikling!$CC$7:$KP$63,D$3)&gt;0,HLOOKUP($BT850,Prisudvikling!$CC$7:$KP$63,D$3),"")</f>
        <v/>
      </c>
      <c r="E850" s="105" t="str">
        <f>IF(HLOOKUP($BT850,Prisudvikling!$CC$7:$KP$63,E$3)&gt;0,HLOOKUP($BT850,Prisudvikling!$CC$7:$KP$63,E$3),"")</f>
        <v/>
      </c>
      <c r="F850" s="105" t="str">
        <f>IF(HLOOKUP($BT850,Prisudvikling!$CC$7:$KP$63,F$3)&gt;0,HLOOKUP($BT850,Prisudvikling!$CC$7:$KP$63,F$3),"")</f>
        <v/>
      </c>
      <c r="G850" s="105" t="str">
        <f>IF(HLOOKUP($BT850,Prisudvikling!$CC$7:$KP$63,G$3)&gt;0,HLOOKUP($BT850,Prisudvikling!$CC$7:$KP$63,G$3),"")</f>
        <v/>
      </c>
      <c r="H850" s="105" t="str">
        <f>IF(HLOOKUP($BT850,Prisudvikling!$CC$7:$KP$63,H$3)&gt;0,HLOOKUP($BT850,Prisudvikling!$CC$7:$KP$63,H$3),"")</f>
        <v/>
      </c>
      <c r="I850" s="105" t="str">
        <f>IF(HLOOKUP($BT850,Prisudvikling!$CC$7:$KP$63,I$3)&gt;0,HLOOKUP($BT850,Prisudvikling!$CC$7:$KP$63,I$3),"")</f>
        <v/>
      </c>
      <c r="J850" s="105" t="str">
        <f>IF(HLOOKUP($BT850,Prisudvikling!$CC$7:$KP$63,J$3)&gt;0,HLOOKUP($BT850,Prisudvikling!$CC$7:$KP$63,J$3),"")</f>
        <v/>
      </c>
      <c r="K850" s="105" t="str">
        <f>IF(HLOOKUP($BT850,Prisudvikling!$CC$7:$KP$63,K$3)&gt;0,HLOOKUP($BT850,Prisudvikling!$CC$7:$KP$63,K$3),"")</f>
        <v/>
      </c>
      <c r="L850" s="105" t="str">
        <f>IF(HLOOKUP($BT850,Prisudvikling!$CC$7:$KP$63,L$3)&gt;0,HLOOKUP($BT850,Prisudvikling!$CC$7:$KP$63,L$3),"")</f>
        <v/>
      </c>
      <c r="M850" s="105" t="str">
        <f>IF(HLOOKUP($BT850,Prisudvikling!$CC$7:$KP$63,M$3)&gt;0,HLOOKUP($BT850,Prisudvikling!$CC$7:$KP$63,M$3),"")</f>
        <v/>
      </c>
      <c r="N850" s="105" t="str">
        <f>IF(HLOOKUP($BT850,Prisudvikling!$CC$7:$KP$63,N$3)&gt;0,HLOOKUP($BT850,Prisudvikling!$CC$7:$KP$63,N$3),"")</f>
        <v/>
      </c>
      <c r="O850" s="105" t="str">
        <f>IF(HLOOKUP($BT850,Prisudvikling!$CC$7:$KP$63,O$3)&gt;0,HLOOKUP($BT850,Prisudvikling!$CC$7:$KP$63,O$3),"")</f>
        <v/>
      </c>
      <c r="P850" s="105" t="str">
        <f>IF(HLOOKUP($BT850,Prisudvikling!$CC$7:$KP$63,P$3)&gt;0,HLOOKUP($BT850,Prisudvikling!$CC$7:$KP$63,P$3),"")</f>
        <v/>
      </c>
      <c r="Q850" s="105" t="str">
        <f>IF(HLOOKUP($BT850,Prisudvikling!$CC$7:$KP$63,Q$3)&gt;0,HLOOKUP($BT850,Prisudvikling!$CC$7:$KP$63,Q$3),"")</f>
        <v/>
      </c>
      <c r="R850" s="105" t="str">
        <f>IF(HLOOKUP($BT850,Prisudvikling!$CC$7:$KP$63,R$3)&gt;0,HLOOKUP($BT850,Prisudvikling!$CC$7:$KP$63,R$3),"")</f>
        <v/>
      </c>
      <c r="S850" s="105" t="str">
        <f>IF(HLOOKUP($BT850,Prisudvikling!$CC$7:$KP$63,S$3)&gt;0,HLOOKUP($BT850,Prisudvikling!$CC$7:$KP$63,S$3),"")</f>
        <v/>
      </c>
      <c r="T850" s="105" t="str">
        <f>IF(HLOOKUP($BT850,Prisudvikling!$CC$7:$KP$63,T$3)&gt;0,HLOOKUP($BT850,Prisudvikling!$CC$7:$KP$63,T$3),"")</f>
        <v/>
      </c>
      <c r="U850" s="105" t="str">
        <f>IF(HLOOKUP($BT850,Prisudvikling!$CC$7:$KP$63,U$3)&gt;0,HLOOKUP($BT850,Prisudvikling!$CC$7:$KP$63,U$3),"")</f>
        <v/>
      </c>
      <c r="V850" s="105" t="str">
        <f>IF(HLOOKUP($BT850,Prisudvikling!$CC$7:$KP$63,V$3)&gt;0,HLOOKUP($BT850,Prisudvikling!$CC$7:$KP$63,V$3),"")</f>
        <v/>
      </c>
      <c r="W850" s="105" t="str">
        <f>IF(HLOOKUP($BT850,Prisudvikling!$CC$7:$KP$63,W$3)&gt;0,HLOOKUP($BT850,Prisudvikling!$CC$7:$KP$63,W$3),"")</f>
        <v/>
      </c>
      <c r="X850" s="32" t="str">
        <f>IF(HLOOKUP($BT850,Prisudvikling!$CC$7:$KP$63,X$3)&gt;0,HLOOKUP($BT850,Prisudvikling!$CC$7:$KP$63,X$3),"")</f>
        <v/>
      </c>
      <c r="Y850" s="32" t="str">
        <f>IF(HLOOKUP($BT850,Prisudvikling!$CC$7:$KP$63,Y$3)&gt;0,HLOOKUP($BT850,Prisudvikling!$CC$7:$KP$63,Y$3),"")</f>
        <v/>
      </c>
      <c r="Z850" s="32" t="str">
        <f>IF(HLOOKUP($BT850,Prisudvikling!$CC$7:$KP$63,Z$3)&gt;0,HLOOKUP($BT850,Prisudvikling!$CC$7:$KP$63,Z$3),"")</f>
        <v/>
      </c>
      <c r="AA850" s="32" t="str">
        <f>IF(HLOOKUP($BT850,Prisudvikling!$CC$7:$KP$63,AA$3)&gt;0,HLOOKUP($BT850,Prisudvikling!$CC$7:$KP$63,AA$3),"")</f>
        <v/>
      </c>
      <c r="AB850" s="32" t="str">
        <f>IF(HLOOKUP($BT850,Prisudvikling!$CC$7:$KP$63,AB$3)&gt;0,HLOOKUP($BT850,Prisudvikling!$CC$7:$KP$63,AB$3),"")</f>
        <v/>
      </c>
      <c r="AC850" s="32" t="str">
        <f>IF(HLOOKUP($BT850,Prisudvikling!$CC$7:$KP$63,AC$3)&gt;0,HLOOKUP($BT850,Prisudvikling!$CC$7:$KP$63,AC$3),"")</f>
        <v/>
      </c>
      <c r="AD850" s="32" t="str">
        <f>IF(HLOOKUP($BT850,Prisudvikling!$CC$7:$KP$63,AD$3)&gt;0,HLOOKUP($BT850,Prisudvikling!$CC$7:$KP$63,AD$3),"")</f>
        <v/>
      </c>
      <c r="AE850" s="32" t="str">
        <f>IF(HLOOKUP($BT850,Prisudvikling!$CC$7:$KP$63,AE$3)&gt;0,HLOOKUP($BT850,Prisudvikling!$CC$7:$KP$63,AE$3),"")</f>
        <v/>
      </c>
      <c r="AF850" s="32" t="str">
        <f>IF(HLOOKUP($BT850,Prisudvikling!$CC$7:$KP$63,AF$3)&gt;0,HLOOKUP($BT850,Prisudvikling!$CC$7:$KP$63,AF$3),"")</f>
        <v xml:space="preserve"> </v>
      </c>
      <c r="AG850" s="32" t="str">
        <f>IF(HLOOKUP($BT850,Prisudvikling!$CC$7:$KP$63,AG$3)&gt;0,HLOOKUP($BT850,Prisudvikling!$CC$7:$KP$63,AG$3),"")</f>
        <v xml:space="preserve"> </v>
      </c>
      <c r="AH850" s="32" t="str">
        <f>IF(HLOOKUP($BT850,Prisudvikling!$CC$7:$KP$63,AH$3)&gt;0,HLOOKUP($BT850,Prisudvikling!$CC$7:$KP$63,AH$3),"")</f>
        <v xml:space="preserve"> </v>
      </c>
      <c r="AI850" s="32" t="str">
        <f>IF(HLOOKUP($BT850,Prisudvikling!$CC$7:$KP$63,AI$3)&gt;0,HLOOKUP($BT850,Prisudvikling!$CC$7:$KP$63,AI$3),"")</f>
        <v xml:space="preserve"> </v>
      </c>
      <c r="AJ850" s="32" t="str">
        <f>IF(HLOOKUP($BT850,Prisudvikling!$CC$7:$KP$63,AJ$3)&gt;0,HLOOKUP($BT850,Prisudvikling!$CC$7:$KP$63,AJ$3),"")</f>
        <v xml:space="preserve"> </v>
      </c>
      <c r="AK850" s="32" t="str">
        <f>IF(HLOOKUP($BT850,Prisudvikling!$CC$7:$KP$63,AK$3)&gt;0,HLOOKUP($BT850,Prisudvikling!$CC$7:$KP$63,AK$3),"")</f>
        <v xml:space="preserve"> </v>
      </c>
      <c r="AL850" s="32" t="str">
        <f>IF(HLOOKUP($BT850,Prisudvikling!$CC$7:$KP$63,AL$3)&gt;0,HLOOKUP($BT850,Prisudvikling!$CC$7:$KP$63,AL$3),"")</f>
        <v/>
      </c>
      <c r="AM850" s="32" t="str">
        <f>IF(HLOOKUP($BT850,Prisudvikling!$CC$7:$KP$63,AM$3)&gt;0,HLOOKUP($BT850,Prisudvikling!$CC$7:$KP$63,AM$3),"")</f>
        <v/>
      </c>
      <c r="AN850" s="113" t="str">
        <f>IF(HLOOKUP($BT850,Prisudvikling!$CC$7:$KP$63,AN$3)&gt;0,HLOOKUP($BT850,Prisudvikling!$CC$7:$KP$63,AN$3),"")</f>
        <v/>
      </c>
      <c r="AO850" s="113" t="str">
        <f>IF(HLOOKUP($BT850,Prisudvikling!$CC$7:$KP$63,AO$3)&gt;0,HLOOKUP($BT850,Prisudvikling!$CC$7:$KP$63,AO$3),"")</f>
        <v xml:space="preserve"> </v>
      </c>
      <c r="AP850" s="113" t="str">
        <f>IF(HLOOKUP($BT850,Prisudvikling!$CC$7:$KP$63,AP$3)&gt;0,HLOOKUP($BT850,Prisudvikling!$CC$7:$KP$63,AP$3),"")</f>
        <v/>
      </c>
      <c r="AQ850" s="113" t="str">
        <f>IF(HLOOKUP($BT850,Prisudvikling!$CC$7:$KP$63,AQ$3)&gt;0,HLOOKUP($BT850,Prisudvikling!$CC$7:$KP$63,AQ$3),"")</f>
        <v/>
      </c>
      <c r="AR850" s="113" t="str">
        <f>IF(HLOOKUP($BT850,Prisudvikling!$CC$7:$KP$63,AR$3)&gt;0,HLOOKUP($BT850,Prisudvikling!$CC$7:$KP$63,AR$3),"")</f>
        <v xml:space="preserve"> </v>
      </c>
      <c r="AS850" s="113" t="str">
        <f>IF(HLOOKUP($BT850,Prisudvikling!$CC$7:$KP$63,AS$3)&gt;0,HLOOKUP($BT850,Prisudvikling!$CC$7:$KP$63,AS$3),"")</f>
        <v/>
      </c>
      <c r="AT850" s="113" t="str">
        <f>IF(HLOOKUP($BT850,Prisudvikling!$CC$7:$KP$63,AT$3)&gt;0,HLOOKUP($BT850,Prisudvikling!$CC$7:$KP$63,AT$3),"")</f>
        <v/>
      </c>
      <c r="AU850" s="113" t="str">
        <f>IF(HLOOKUP($BT850,Prisudvikling!$CC$7:$KP$63,AU$3)&gt;0,HLOOKUP($BT850,Prisudvikling!$CC$7:$KP$63,AU$3),"")</f>
        <v xml:space="preserve"> </v>
      </c>
      <c r="AV850" s="113" t="str">
        <f>IF(HLOOKUP($BT850,Prisudvikling!$CC$7:$KP$63,AV$3)&gt;0,HLOOKUP($BT850,Prisudvikling!$CC$7:$KP$63,AV$3),"")</f>
        <v/>
      </c>
      <c r="AW850" s="113" t="str">
        <f>IF(HLOOKUP($BT850,Prisudvikling!$CC$7:$KP$63,AW$3)&gt;0,HLOOKUP($BT850,Prisudvikling!$CC$7:$KP$63,AW$3),"")</f>
        <v/>
      </c>
      <c r="AX850" s="113" t="str">
        <f>IF(HLOOKUP($BT850,Prisudvikling!$CC$7:$KP$63,AX$3)&gt;0,HLOOKUP($BT850,Prisudvikling!$CC$7:$KP$63,AX$3),"")</f>
        <v xml:space="preserve"> </v>
      </c>
      <c r="BT850">
        <f t="shared" si="37"/>
        <v>527</v>
      </c>
    </row>
    <row r="851" spans="1:72" x14ac:dyDescent="0.2">
      <c r="A851" s="82">
        <f>IF(HLOOKUP($BT851,Prisudvikling!$CC$7:$KP$63,D$3)&gt;0,YEAR(C851),0)</f>
        <v>0</v>
      </c>
      <c r="B851" s="82">
        <f>IF(HLOOKUP($BT851,Prisudvikling!$CC$7:$KP$63,D$3)&gt;0,MONTH(C851),0)</f>
        <v>0</v>
      </c>
      <c r="C851" s="65" t="str">
        <f>IF(HLOOKUP($BT851,Prisudvikling!$CC$7:$KP$63,D$3)&gt;0,HLOOKUP($BT851,Prisudvikling!$CC$7:$KP$63,C$3),"")</f>
        <v/>
      </c>
      <c r="D851" s="105" t="str">
        <f>IF(HLOOKUP($BT851,Prisudvikling!$CC$7:$KP$63,D$3)&gt;0,HLOOKUP($BT851,Prisudvikling!$CC$7:$KP$63,D$3),"")</f>
        <v/>
      </c>
      <c r="E851" s="105" t="str">
        <f>IF(HLOOKUP($BT851,Prisudvikling!$CC$7:$KP$63,E$3)&gt;0,HLOOKUP($BT851,Prisudvikling!$CC$7:$KP$63,E$3),"")</f>
        <v/>
      </c>
      <c r="F851" s="105" t="str">
        <f>IF(HLOOKUP($BT851,Prisudvikling!$CC$7:$KP$63,F$3)&gt;0,HLOOKUP($BT851,Prisudvikling!$CC$7:$KP$63,F$3),"")</f>
        <v/>
      </c>
      <c r="G851" s="105" t="str">
        <f>IF(HLOOKUP($BT851,Prisudvikling!$CC$7:$KP$63,G$3)&gt;0,HLOOKUP($BT851,Prisudvikling!$CC$7:$KP$63,G$3),"")</f>
        <v/>
      </c>
      <c r="H851" s="105" t="str">
        <f>IF(HLOOKUP($BT851,Prisudvikling!$CC$7:$KP$63,H$3)&gt;0,HLOOKUP($BT851,Prisudvikling!$CC$7:$KP$63,H$3),"")</f>
        <v/>
      </c>
      <c r="I851" s="105" t="str">
        <f>IF(HLOOKUP($BT851,Prisudvikling!$CC$7:$KP$63,I$3)&gt;0,HLOOKUP($BT851,Prisudvikling!$CC$7:$KP$63,I$3),"")</f>
        <v/>
      </c>
      <c r="J851" s="105" t="str">
        <f>IF(HLOOKUP($BT851,Prisudvikling!$CC$7:$KP$63,J$3)&gt;0,HLOOKUP($BT851,Prisudvikling!$CC$7:$KP$63,J$3),"")</f>
        <v/>
      </c>
      <c r="K851" s="105" t="str">
        <f>IF(HLOOKUP($BT851,Prisudvikling!$CC$7:$KP$63,K$3)&gt;0,HLOOKUP($BT851,Prisudvikling!$CC$7:$KP$63,K$3),"")</f>
        <v/>
      </c>
      <c r="L851" s="105" t="str">
        <f>IF(HLOOKUP($BT851,Prisudvikling!$CC$7:$KP$63,L$3)&gt;0,HLOOKUP($BT851,Prisudvikling!$CC$7:$KP$63,L$3),"")</f>
        <v/>
      </c>
      <c r="M851" s="105" t="str">
        <f>IF(HLOOKUP($BT851,Prisudvikling!$CC$7:$KP$63,M$3)&gt;0,HLOOKUP($BT851,Prisudvikling!$CC$7:$KP$63,M$3),"")</f>
        <v/>
      </c>
      <c r="N851" s="105" t="str">
        <f>IF(HLOOKUP($BT851,Prisudvikling!$CC$7:$KP$63,N$3)&gt;0,HLOOKUP($BT851,Prisudvikling!$CC$7:$KP$63,N$3),"")</f>
        <v/>
      </c>
      <c r="O851" s="105" t="str">
        <f>IF(HLOOKUP($BT851,Prisudvikling!$CC$7:$KP$63,O$3)&gt;0,HLOOKUP($BT851,Prisudvikling!$CC$7:$KP$63,O$3),"")</f>
        <v/>
      </c>
      <c r="P851" s="105" t="str">
        <f>IF(HLOOKUP($BT851,Prisudvikling!$CC$7:$KP$63,P$3)&gt;0,HLOOKUP($BT851,Prisudvikling!$CC$7:$KP$63,P$3),"")</f>
        <v/>
      </c>
      <c r="Q851" s="105" t="str">
        <f>IF(HLOOKUP($BT851,Prisudvikling!$CC$7:$KP$63,Q$3)&gt;0,HLOOKUP($BT851,Prisudvikling!$CC$7:$KP$63,Q$3),"")</f>
        <v/>
      </c>
      <c r="R851" s="105" t="str">
        <f>IF(HLOOKUP($BT851,Prisudvikling!$CC$7:$KP$63,R$3)&gt;0,HLOOKUP($BT851,Prisudvikling!$CC$7:$KP$63,R$3),"")</f>
        <v/>
      </c>
      <c r="S851" s="105" t="str">
        <f>IF(HLOOKUP($BT851,Prisudvikling!$CC$7:$KP$63,S$3)&gt;0,HLOOKUP($BT851,Prisudvikling!$CC$7:$KP$63,S$3),"")</f>
        <v/>
      </c>
      <c r="T851" s="105" t="str">
        <f>IF(HLOOKUP($BT851,Prisudvikling!$CC$7:$KP$63,T$3)&gt;0,HLOOKUP($BT851,Prisudvikling!$CC$7:$KP$63,T$3),"")</f>
        <v/>
      </c>
      <c r="U851" s="105" t="str">
        <f>IF(HLOOKUP($BT851,Prisudvikling!$CC$7:$KP$63,U$3)&gt;0,HLOOKUP($BT851,Prisudvikling!$CC$7:$KP$63,U$3),"")</f>
        <v/>
      </c>
      <c r="V851" s="105" t="str">
        <f>IF(HLOOKUP($BT851,Prisudvikling!$CC$7:$KP$63,V$3)&gt;0,HLOOKUP($BT851,Prisudvikling!$CC$7:$KP$63,V$3),"")</f>
        <v/>
      </c>
      <c r="W851" s="105" t="str">
        <f>IF(HLOOKUP($BT851,Prisudvikling!$CC$7:$KP$63,W$3)&gt;0,HLOOKUP($BT851,Prisudvikling!$CC$7:$KP$63,W$3),"")</f>
        <v/>
      </c>
      <c r="X851" s="32" t="str">
        <f>IF(HLOOKUP($BT851,Prisudvikling!$CC$7:$KP$63,X$3)&gt;0,HLOOKUP($BT851,Prisudvikling!$CC$7:$KP$63,X$3),"")</f>
        <v/>
      </c>
      <c r="Y851" s="32" t="str">
        <f>IF(HLOOKUP($BT851,Prisudvikling!$CC$7:$KP$63,Y$3)&gt;0,HLOOKUP($BT851,Prisudvikling!$CC$7:$KP$63,Y$3),"")</f>
        <v/>
      </c>
      <c r="Z851" s="32" t="str">
        <f>IF(HLOOKUP($BT851,Prisudvikling!$CC$7:$KP$63,Z$3)&gt;0,HLOOKUP($BT851,Prisudvikling!$CC$7:$KP$63,Z$3),"")</f>
        <v/>
      </c>
      <c r="AA851" s="32" t="str">
        <f>IF(HLOOKUP($BT851,Prisudvikling!$CC$7:$KP$63,AA$3)&gt;0,HLOOKUP($BT851,Prisudvikling!$CC$7:$KP$63,AA$3),"")</f>
        <v/>
      </c>
      <c r="AB851" s="32" t="str">
        <f>IF(HLOOKUP($BT851,Prisudvikling!$CC$7:$KP$63,AB$3)&gt;0,HLOOKUP($BT851,Prisudvikling!$CC$7:$KP$63,AB$3),"")</f>
        <v/>
      </c>
      <c r="AC851" s="32" t="str">
        <f>IF(HLOOKUP($BT851,Prisudvikling!$CC$7:$KP$63,AC$3)&gt;0,HLOOKUP($BT851,Prisudvikling!$CC$7:$KP$63,AC$3),"")</f>
        <v/>
      </c>
      <c r="AD851" s="32" t="str">
        <f>IF(HLOOKUP($BT851,Prisudvikling!$CC$7:$KP$63,AD$3)&gt;0,HLOOKUP($BT851,Prisudvikling!$CC$7:$KP$63,AD$3),"")</f>
        <v/>
      </c>
      <c r="AE851" s="32" t="str">
        <f>IF(HLOOKUP($BT851,Prisudvikling!$CC$7:$KP$63,AE$3)&gt;0,HLOOKUP($BT851,Prisudvikling!$CC$7:$KP$63,AE$3),"")</f>
        <v/>
      </c>
      <c r="AF851" s="32" t="str">
        <f>IF(HLOOKUP($BT851,Prisudvikling!$CC$7:$KP$63,AF$3)&gt;0,HLOOKUP($BT851,Prisudvikling!$CC$7:$KP$63,AF$3),"")</f>
        <v xml:space="preserve"> </v>
      </c>
      <c r="AG851" s="32" t="str">
        <f>IF(HLOOKUP($BT851,Prisudvikling!$CC$7:$KP$63,AG$3)&gt;0,HLOOKUP($BT851,Prisudvikling!$CC$7:$KP$63,AG$3),"")</f>
        <v xml:space="preserve"> </v>
      </c>
      <c r="AH851" s="32" t="str">
        <f>IF(HLOOKUP($BT851,Prisudvikling!$CC$7:$KP$63,AH$3)&gt;0,HLOOKUP($BT851,Prisudvikling!$CC$7:$KP$63,AH$3),"")</f>
        <v xml:space="preserve"> </v>
      </c>
      <c r="AI851" s="32" t="str">
        <f>IF(HLOOKUP($BT851,Prisudvikling!$CC$7:$KP$63,AI$3)&gt;0,HLOOKUP($BT851,Prisudvikling!$CC$7:$KP$63,AI$3),"")</f>
        <v xml:space="preserve"> </v>
      </c>
      <c r="AJ851" s="32" t="str">
        <f>IF(HLOOKUP($BT851,Prisudvikling!$CC$7:$KP$63,AJ$3)&gt;0,HLOOKUP($BT851,Prisudvikling!$CC$7:$KP$63,AJ$3),"")</f>
        <v xml:space="preserve"> </v>
      </c>
      <c r="AK851" s="32" t="str">
        <f>IF(HLOOKUP($BT851,Prisudvikling!$CC$7:$KP$63,AK$3)&gt;0,HLOOKUP($BT851,Prisudvikling!$CC$7:$KP$63,AK$3),"")</f>
        <v xml:space="preserve"> </v>
      </c>
      <c r="AL851" s="32" t="str">
        <f>IF(HLOOKUP($BT851,Prisudvikling!$CC$7:$KP$63,AL$3)&gt;0,HLOOKUP($BT851,Prisudvikling!$CC$7:$KP$63,AL$3),"")</f>
        <v/>
      </c>
      <c r="AM851" s="32" t="str">
        <f>IF(HLOOKUP($BT851,Prisudvikling!$CC$7:$KP$63,AM$3)&gt;0,HLOOKUP($BT851,Prisudvikling!$CC$7:$KP$63,AM$3),"")</f>
        <v/>
      </c>
      <c r="AN851" s="113" t="str">
        <f>IF(HLOOKUP($BT851,Prisudvikling!$CC$7:$KP$63,AN$3)&gt;0,HLOOKUP($BT851,Prisudvikling!$CC$7:$KP$63,AN$3),"")</f>
        <v/>
      </c>
      <c r="AO851" s="113" t="str">
        <f>IF(HLOOKUP($BT851,Prisudvikling!$CC$7:$KP$63,AO$3)&gt;0,HLOOKUP($BT851,Prisudvikling!$CC$7:$KP$63,AO$3),"")</f>
        <v xml:space="preserve"> </v>
      </c>
      <c r="AP851" s="113" t="str">
        <f>IF(HLOOKUP($BT851,Prisudvikling!$CC$7:$KP$63,AP$3)&gt;0,HLOOKUP($BT851,Prisudvikling!$CC$7:$KP$63,AP$3),"")</f>
        <v/>
      </c>
      <c r="AQ851" s="113" t="str">
        <f>IF(HLOOKUP($BT851,Prisudvikling!$CC$7:$KP$63,AQ$3)&gt;0,HLOOKUP($BT851,Prisudvikling!$CC$7:$KP$63,AQ$3),"")</f>
        <v/>
      </c>
      <c r="AR851" s="113" t="str">
        <f>IF(HLOOKUP($BT851,Prisudvikling!$CC$7:$KP$63,AR$3)&gt;0,HLOOKUP($BT851,Prisudvikling!$CC$7:$KP$63,AR$3),"")</f>
        <v xml:space="preserve"> </v>
      </c>
      <c r="AS851" s="113" t="str">
        <f>IF(HLOOKUP($BT851,Prisudvikling!$CC$7:$KP$63,AS$3)&gt;0,HLOOKUP($BT851,Prisudvikling!$CC$7:$KP$63,AS$3),"")</f>
        <v/>
      </c>
      <c r="AT851" s="113" t="str">
        <f>IF(HLOOKUP($BT851,Prisudvikling!$CC$7:$KP$63,AT$3)&gt;0,HLOOKUP($BT851,Prisudvikling!$CC$7:$KP$63,AT$3),"")</f>
        <v/>
      </c>
      <c r="AU851" s="113" t="str">
        <f>IF(HLOOKUP($BT851,Prisudvikling!$CC$7:$KP$63,AU$3)&gt;0,HLOOKUP($BT851,Prisudvikling!$CC$7:$KP$63,AU$3),"")</f>
        <v xml:space="preserve"> </v>
      </c>
      <c r="AV851" s="113" t="str">
        <f>IF(HLOOKUP($BT851,Prisudvikling!$CC$7:$KP$63,AV$3)&gt;0,HLOOKUP($BT851,Prisudvikling!$CC$7:$KP$63,AV$3),"")</f>
        <v/>
      </c>
      <c r="AW851" s="113" t="str">
        <f>IF(HLOOKUP($BT851,Prisudvikling!$CC$7:$KP$63,AW$3)&gt;0,HLOOKUP($BT851,Prisudvikling!$CC$7:$KP$63,AW$3),"")</f>
        <v/>
      </c>
      <c r="AX851" s="113" t="str">
        <f>IF(HLOOKUP($BT851,Prisudvikling!$CC$7:$KP$63,AX$3)&gt;0,HLOOKUP($BT851,Prisudvikling!$CC$7:$KP$63,AX$3),"")</f>
        <v xml:space="preserve"> </v>
      </c>
      <c r="BT851">
        <f t="shared" si="37"/>
        <v>528</v>
      </c>
    </row>
    <row r="852" spans="1:72" x14ac:dyDescent="0.2">
      <c r="A852" s="82">
        <f>IF(HLOOKUP($BT852,Prisudvikling!$CC$7:$KP$63,D$3)&gt;0,YEAR(C852),0)</f>
        <v>0</v>
      </c>
      <c r="B852" s="82">
        <f>IF(HLOOKUP($BT852,Prisudvikling!$CC$7:$KP$63,D$3)&gt;0,MONTH(C852),0)</f>
        <v>0</v>
      </c>
      <c r="C852" s="65" t="str">
        <f>IF(HLOOKUP($BT852,Prisudvikling!$CC$7:$KP$63,D$3)&gt;0,HLOOKUP($BT852,Prisudvikling!$CC$7:$KP$63,C$3),"")</f>
        <v/>
      </c>
      <c r="D852" s="105" t="str">
        <f>IF(HLOOKUP($BT852,Prisudvikling!$CC$7:$KP$63,D$3)&gt;0,HLOOKUP($BT852,Prisudvikling!$CC$7:$KP$63,D$3),"")</f>
        <v/>
      </c>
      <c r="E852" s="105" t="str">
        <f>IF(HLOOKUP($BT852,Prisudvikling!$CC$7:$KP$63,E$3)&gt;0,HLOOKUP($BT852,Prisudvikling!$CC$7:$KP$63,E$3),"")</f>
        <v/>
      </c>
      <c r="F852" s="105" t="str">
        <f>IF(HLOOKUP($BT852,Prisudvikling!$CC$7:$KP$63,F$3)&gt;0,HLOOKUP($BT852,Prisudvikling!$CC$7:$KP$63,F$3),"")</f>
        <v/>
      </c>
      <c r="G852" s="105" t="str">
        <f>IF(HLOOKUP($BT852,Prisudvikling!$CC$7:$KP$63,G$3)&gt;0,HLOOKUP($BT852,Prisudvikling!$CC$7:$KP$63,G$3),"")</f>
        <v/>
      </c>
      <c r="H852" s="105" t="str">
        <f>IF(HLOOKUP($BT852,Prisudvikling!$CC$7:$KP$63,H$3)&gt;0,HLOOKUP($BT852,Prisudvikling!$CC$7:$KP$63,H$3),"")</f>
        <v/>
      </c>
      <c r="I852" s="105" t="str">
        <f>IF(HLOOKUP($BT852,Prisudvikling!$CC$7:$KP$63,I$3)&gt;0,HLOOKUP($BT852,Prisudvikling!$CC$7:$KP$63,I$3),"")</f>
        <v/>
      </c>
      <c r="J852" s="105" t="str">
        <f>IF(HLOOKUP($BT852,Prisudvikling!$CC$7:$KP$63,J$3)&gt;0,HLOOKUP($BT852,Prisudvikling!$CC$7:$KP$63,J$3),"")</f>
        <v/>
      </c>
      <c r="K852" s="105" t="str">
        <f>IF(HLOOKUP($BT852,Prisudvikling!$CC$7:$KP$63,K$3)&gt;0,HLOOKUP($BT852,Prisudvikling!$CC$7:$KP$63,K$3),"")</f>
        <v/>
      </c>
      <c r="L852" s="105" t="str">
        <f>IF(HLOOKUP($BT852,Prisudvikling!$CC$7:$KP$63,L$3)&gt;0,HLOOKUP($BT852,Prisudvikling!$CC$7:$KP$63,L$3),"")</f>
        <v/>
      </c>
      <c r="M852" s="105" t="str">
        <f>IF(HLOOKUP($BT852,Prisudvikling!$CC$7:$KP$63,M$3)&gt;0,HLOOKUP($BT852,Prisudvikling!$CC$7:$KP$63,M$3),"")</f>
        <v/>
      </c>
      <c r="N852" s="105" t="str">
        <f>IF(HLOOKUP($BT852,Prisudvikling!$CC$7:$KP$63,N$3)&gt;0,HLOOKUP($BT852,Prisudvikling!$CC$7:$KP$63,N$3),"")</f>
        <v/>
      </c>
      <c r="O852" s="105" t="str">
        <f>IF(HLOOKUP($BT852,Prisudvikling!$CC$7:$KP$63,O$3)&gt;0,HLOOKUP($BT852,Prisudvikling!$CC$7:$KP$63,O$3),"")</f>
        <v/>
      </c>
      <c r="P852" s="105" t="str">
        <f>IF(HLOOKUP($BT852,Prisudvikling!$CC$7:$KP$63,P$3)&gt;0,HLOOKUP($BT852,Prisudvikling!$CC$7:$KP$63,P$3),"")</f>
        <v/>
      </c>
      <c r="Q852" s="105" t="str">
        <f>IF(HLOOKUP($BT852,Prisudvikling!$CC$7:$KP$63,Q$3)&gt;0,HLOOKUP($BT852,Prisudvikling!$CC$7:$KP$63,Q$3),"")</f>
        <v/>
      </c>
      <c r="R852" s="105" t="str">
        <f>IF(HLOOKUP($BT852,Prisudvikling!$CC$7:$KP$63,R$3)&gt;0,HLOOKUP($BT852,Prisudvikling!$CC$7:$KP$63,R$3),"")</f>
        <v/>
      </c>
      <c r="S852" s="105" t="str">
        <f>IF(HLOOKUP($BT852,Prisudvikling!$CC$7:$KP$63,S$3)&gt;0,HLOOKUP($BT852,Prisudvikling!$CC$7:$KP$63,S$3),"")</f>
        <v/>
      </c>
      <c r="T852" s="105" t="str">
        <f>IF(HLOOKUP($BT852,Prisudvikling!$CC$7:$KP$63,T$3)&gt;0,HLOOKUP($BT852,Prisudvikling!$CC$7:$KP$63,T$3),"")</f>
        <v/>
      </c>
      <c r="U852" s="105" t="str">
        <f>IF(HLOOKUP($BT852,Prisudvikling!$CC$7:$KP$63,U$3)&gt;0,HLOOKUP($BT852,Prisudvikling!$CC$7:$KP$63,U$3),"")</f>
        <v/>
      </c>
      <c r="V852" s="105" t="str">
        <f>IF(HLOOKUP($BT852,Prisudvikling!$CC$7:$KP$63,V$3)&gt;0,HLOOKUP($BT852,Prisudvikling!$CC$7:$KP$63,V$3),"")</f>
        <v/>
      </c>
      <c r="W852" s="105" t="str">
        <f>IF(HLOOKUP($BT852,Prisudvikling!$CC$7:$KP$63,W$3)&gt;0,HLOOKUP($BT852,Prisudvikling!$CC$7:$KP$63,W$3),"")</f>
        <v/>
      </c>
      <c r="X852" s="32" t="str">
        <f>IF(HLOOKUP($BT852,Prisudvikling!$CC$7:$KP$63,X$3)&gt;0,HLOOKUP($BT852,Prisudvikling!$CC$7:$KP$63,X$3),"")</f>
        <v/>
      </c>
      <c r="Y852" s="32" t="str">
        <f>IF(HLOOKUP($BT852,Prisudvikling!$CC$7:$KP$63,Y$3)&gt;0,HLOOKUP($BT852,Prisudvikling!$CC$7:$KP$63,Y$3),"")</f>
        <v/>
      </c>
      <c r="Z852" s="32" t="str">
        <f>IF(HLOOKUP($BT852,Prisudvikling!$CC$7:$KP$63,Z$3)&gt;0,HLOOKUP($BT852,Prisudvikling!$CC$7:$KP$63,Z$3),"")</f>
        <v/>
      </c>
      <c r="AA852" s="32" t="str">
        <f>IF(HLOOKUP($BT852,Prisudvikling!$CC$7:$KP$63,AA$3)&gt;0,HLOOKUP($BT852,Prisudvikling!$CC$7:$KP$63,AA$3),"")</f>
        <v/>
      </c>
      <c r="AB852" s="32" t="str">
        <f>IF(HLOOKUP($BT852,Prisudvikling!$CC$7:$KP$63,AB$3)&gt;0,HLOOKUP($BT852,Prisudvikling!$CC$7:$KP$63,AB$3),"")</f>
        <v/>
      </c>
      <c r="AC852" s="32" t="str">
        <f>IF(HLOOKUP($BT852,Prisudvikling!$CC$7:$KP$63,AC$3)&gt;0,HLOOKUP($BT852,Prisudvikling!$CC$7:$KP$63,AC$3),"")</f>
        <v/>
      </c>
      <c r="AD852" s="32" t="str">
        <f>IF(HLOOKUP($BT852,Prisudvikling!$CC$7:$KP$63,AD$3)&gt;0,HLOOKUP($BT852,Prisudvikling!$CC$7:$KP$63,AD$3),"")</f>
        <v/>
      </c>
      <c r="AE852" s="32" t="str">
        <f>IF(HLOOKUP($BT852,Prisudvikling!$CC$7:$KP$63,AE$3)&gt;0,HLOOKUP($BT852,Prisudvikling!$CC$7:$KP$63,AE$3),"")</f>
        <v/>
      </c>
      <c r="AF852" s="32" t="str">
        <f>IF(HLOOKUP($BT852,Prisudvikling!$CC$7:$KP$63,AF$3)&gt;0,HLOOKUP($BT852,Prisudvikling!$CC$7:$KP$63,AF$3),"")</f>
        <v xml:space="preserve"> </v>
      </c>
      <c r="AG852" s="32" t="str">
        <f>IF(HLOOKUP($BT852,Prisudvikling!$CC$7:$KP$63,AG$3)&gt;0,HLOOKUP($BT852,Prisudvikling!$CC$7:$KP$63,AG$3),"")</f>
        <v xml:space="preserve"> </v>
      </c>
      <c r="AH852" s="32" t="str">
        <f>IF(HLOOKUP($BT852,Prisudvikling!$CC$7:$KP$63,AH$3)&gt;0,HLOOKUP($BT852,Prisudvikling!$CC$7:$KP$63,AH$3),"")</f>
        <v xml:space="preserve"> </v>
      </c>
      <c r="AI852" s="32" t="str">
        <f>IF(HLOOKUP($BT852,Prisudvikling!$CC$7:$KP$63,AI$3)&gt;0,HLOOKUP($BT852,Prisudvikling!$CC$7:$KP$63,AI$3),"")</f>
        <v xml:space="preserve"> </v>
      </c>
      <c r="AJ852" s="32" t="str">
        <f>IF(HLOOKUP($BT852,Prisudvikling!$CC$7:$KP$63,AJ$3)&gt;0,HLOOKUP($BT852,Prisudvikling!$CC$7:$KP$63,AJ$3),"")</f>
        <v xml:space="preserve"> </v>
      </c>
      <c r="AK852" s="32" t="str">
        <f>IF(HLOOKUP($BT852,Prisudvikling!$CC$7:$KP$63,AK$3)&gt;0,HLOOKUP($BT852,Prisudvikling!$CC$7:$KP$63,AK$3),"")</f>
        <v xml:space="preserve"> </v>
      </c>
      <c r="AL852" s="32" t="str">
        <f>IF(HLOOKUP($BT852,Prisudvikling!$CC$7:$KP$63,AL$3)&gt;0,HLOOKUP($BT852,Prisudvikling!$CC$7:$KP$63,AL$3),"")</f>
        <v/>
      </c>
      <c r="AM852" s="32" t="str">
        <f>IF(HLOOKUP($BT852,Prisudvikling!$CC$7:$KP$63,AM$3)&gt;0,HLOOKUP($BT852,Prisudvikling!$CC$7:$KP$63,AM$3),"")</f>
        <v/>
      </c>
      <c r="AN852" s="113" t="str">
        <f>IF(HLOOKUP($BT852,Prisudvikling!$CC$7:$KP$63,AN$3)&gt;0,HLOOKUP($BT852,Prisudvikling!$CC$7:$KP$63,AN$3),"")</f>
        <v/>
      </c>
      <c r="AO852" s="113" t="str">
        <f>IF(HLOOKUP($BT852,Prisudvikling!$CC$7:$KP$63,AO$3)&gt;0,HLOOKUP($BT852,Prisudvikling!$CC$7:$KP$63,AO$3),"")</f>
        <v xml:space="preserve"> </v>
      </c>
      <c r="AP852" s="113" t="str">
        <f>IF(HLOOKUP($BT852,Prisudvikling!$CC$7:$KP$63,AP$3)&gt;0,HLOOKUP($BT852,Prisudvikling!$CC$7:$KP$63,AP$3),"")</f>
        <v/>
      </c>
      <c r="AQ852" s="113" t="str">
        <f>IF(HLOOKUP($BT852,Prisudvikling!$CC$7:$KP$63,AQ$3)&gt;0,HLOOKUP($BT852,Prisudvikling!$CC$7:$KP$63,AQ$3),"")</f>
        <v/>
      </c>
      <c r="AR852" s="113" t="str">
        <f>IF(HLOOKUP($BT852,Prisudvikling!$CC$7:$KP$63,AR$3)&gt;0,HLOOKUP($BT852,Prisudvikling!$CC$7:$KP$63,AR$3),"")</f>
        <v xml:space="preserve"> </v>
      </c>
      <c r="AS852" s="113" t="str">
        <f>IF(HLOOKUP($BT852,Prisudvikling!$CC$7:$KP$63,AS$3)&gt;0,HLOOKUP($BT852,Prisudvikling!$CC$7:$KP$63,AS$3),"")</f>
        <v/>
      </c>
      <c r="AT852" s="113" t="str">
        <f>IF(HLOOKUP($BT852,Prisudvikling!$CC$7:$KP$63,AT$3)&gt;0,HLOOKUP($BT852,Prisudvikling!$CC$7:$KP$63,AT$3),"")</f>
        <v/>
      </c>
      <c r="AU852" s="113" t="str">
        <f>IF(HLOOKUP($BT852,Prisudvikling!$CC$7:$KP$63,AU$3)&gt;0,HLOOKUP($BT852,Prisudvikling!$CC$7:$KP$63,AU$3),"")</f>
        <v xml:space="preserve"> </v>
      </c>
      <c r="AV852" s="113" t="str">
        <f>IF(HLOOKUP($BT852,Prisudvikling!$CC$7:$KP$63,AV$3)&gt;0,HLOOKUP($BT852,Prisudvikling!$CC$7:$KP$63,AV$3),"")</f>
        <v/>
      </c>
      <c r="AW852" s="113" t="str">
        <f>IF(HLOOKUP($BT852,Prisudvikling!$CC$7:$KP$63,AW$3)&gt;0,HLOOKUP($BT852,Prisudvikling!$CC$7:$KP$63,AW$3),"")</f>
        <v/>
      </c>
      <c r="AX852" s="113" t="str">
        <f>IF(HLOOKUP($BT852,Prisudvikling!$CC$7:$KP$63,AX$3)&gt;0,HLOOKUP($BT852,Prisudvikling!$CC$7:$KP$63,AX$3),"")</f>
        <v xml:space="preserve"> </v>
      </c>
      <c r="BT852">
        <f t="shared" si="37"/>
        <v>529</v>
      </c>
    </row>
    <row r="853" spans="1:72" x14ac:dyDescent="0.2">
      <c r="A853" s="82">
        <f>IF(HLOOKUP($BT853,Prisudvikling!$CC$7:$KP$63,D$3)&gt;0,YEAR(C853),0)</f>
        <v>0</v>
      </c>
      <c r="B853" s="82">
        <f>IF(HLOOKUP($BT853,Prisudvikling!$CC$7:$KP$63,D$3)&gt;0,MONTH(C853),0)</f>
        <v>0</v>
      </c>
      <c r="C853" s="65" t="str">
        <f>IF(HLOOKUP($BT853,Prisudvikling!$CC$7:$KP$63,D$3)&gt;0,HLOOKUP($BT853,Prisudvikling!$CC$7:$KP$63,C$3),"")</f>
        <v/>
      </c>
      <c r="D853" s="105" t="str">
        <f>IF(HLOOKUP($BT853,Prisudvikling!$CC$7:$KP$63,D$3)&gt;0,HLOOKUP($BT853,Prisudvikling!$CC$7:$KP$63,D$3),"")</f>
        <v/>
      </c>
      <c r="E853" s="105" t="str">
        <f>IF(HLOOKUP($BT853,Prisudvikling!$CC$7:$KP$63,E$3)&gt;0,HLOOKUP($BT853,Prisudvikling!$CC$7:$KP$63,E$3),"")</f>
        <v/>
      </c>
      <c r="F853" s="105" t="str">
        <f>IF(HLOOKUP($BT853,Prisudvikling!$CC$7:$KP$63,F$3)&gt;0,HLOOKUP($BT853,Prisudvikling!$CC$7:$KP$63,F$3),"")</f>
        <v/>
      </c>
      <c r="G853" s="105" t="str">
        <f>IF(HLOOKUP($BT853,Prisudvikling!$CC$7:$KP$63,G$3)&gt;0,HLOOKUP($BT853,Prisudvikling!$CC$7:$KP$63,G$3),"")</f>
        <v/>
      </c>
      <c r="H853" s="105" t="str">
        <f>IF(HLOOKUP($BT853,Prisudvikling!$CC$7:$KP$63,H$3)&gt;0,HLOOKUP($BT853,Prisudvikling!$CC$7:$KP$63,H$3),"")</f>
        <v/>
      </c>
      <c r="I853" s="105" t="str">
        <f>IF(HLOOKUP($BT853,Prisudvikling!$CC$7:$KP$63,I$3)&gt;0,HLOOKUP($BT853,Prisudvikling!$CC$7:$KP$63,I$3),"")</f>
        <v/>
      </c>
      <c r="J853" s="105" t="str">
        <f>IF(HLOOKUP($BT853,Prisudvikling!$CC$7:$KP$63,J$3)&gt;0,HLOOKUP($BT853,Prisudvikling!$CC$7:$KP$63,J$3),"")</f>
        <v/>
      </c>
      <c r="K853" s="105" t="str">
        <f>IF(HLOOKUP($BT853,Prisudvikling!$CC$7:$KP$63,K$3)&gt;0,HLOOKUP($BT853,Prisudvikling!$CC$7:$KP$63,K$3),"")</f>
        <v/>
      </c>
      <c r="L853" s="105" t="str">
        <f>IF(HLOOKUP($BT853,Prisudvikling!$CC$7:$KP$63,L$3)&gt;0,HLOOKUP($BT853,Prisudvikling!$CC$7:$KP$63,L$3),"")</f>
        <v/>
      </c>
      <c r="M853" s="105" t="str">
        <f>IF(HLOOKUP($BT853,Prisudvikling!$CC$7:$KP$63,M$3)&gt;0,HLOOKUP($BT853,Prisudvikling!$CC$7:$KP$63,M$3),"")</f>
        <v/>
      </c>
      <c r="N853" s="105" t="str">
        <f>IF(HLOOKUP($BT853,Prisudvikling!$CC$7:$KP$63,N$3)&gt;0,HLOOKUP($BT853,Prisudvikling!$CC$7:$KP$63,N$3),"")</f>
        <v/>
      </c>
      <c r="O853" s="105" t="str">
        <f>IF(HLOOKUP($BT853,Prisudvikling!$CC$7:$KP$63,O$3)&gt;0,HLOOKUP($BT853,Prisudvikling!$CC$7:$KP$63,O$3),"")</f>
        <v/>
      </c>
      <c r="P853" s="105" t="str">
        <f>IF(HLOOKUP($BT853,Prisudvikling!$CC$7:$KP$63,P$3)&gt;0,HLOOKUP($BT853,Prisudvikling!$CC$7:$KP$63,P$3),"")</f>
        <v/>
      </c>
      <c r="Q853" s="105" t="str">
        <f>IF(HLOOKUP($BT853,Prisudvikling!$CC$7:$KP$63,Q$3)&gt;0,HLOOKUP($BT853,Prisudvikling!$CC$7:$KP$63,Q$3),"")</f>
        <v/>
      </c>
      <c r="R853" s="105" t="str">
        <f>IF(HLOOKUP($BT853,Prisudvikling!$CC$7:$KP$63,R$3)&gt;0,HLOOKUP($BT853,Prisudvikling!$CC$7:$KP$63,R$3),"")</f>
        <v/>
      </c>
      <c r="S853" s="105" t="str">
        <f>IF(HLOOKUP($BT853,Prisudvikling!$CC$7:$KP$63,S$3)&gt;0,HLOOKUP($BT853,Prisudvikling!$CC$7:$KP$63,S$3),"")</f>
        <v/>
      </c>
      <c r="T853" s="105" t="str">
        <f>IF(HLOOKUP($BT853,Prisudvikling!$CC$7:$KP$63,T$3)&gt;0,HLOOKUP($BT853,Prisudvikling!$CC$7:$KP$63,T$3),"")</f>
        <v/>
      </c>
      <c r="U853" s="105" t="str">
        <f>IF(HLOOKUP($BT853,Prisudvikling!$CC$7:$KP$63,U$3)&gt;0,HLOOKUP($BT853,Prisudvikling!$CC$7:$KP$63,U$3),"")</f>
        <v/>
      </c>
      <c r="V853" s="105" t="str">
        <f>IF(HLOOKUP($BT853,Prisudvikling!$CC$7:$KP$63,V$3)&gt;0,HLOOKUP($BT853,Prisudvikling!$CC$7:$KP$63,V$3),"")</f>
        <v/>
      </c>
      <c r="W853" s="105" t="str">
        <f>IF(HLOOKUP($BT853,Prisudvikling!$CC$7:$KP$63,W$3)&gt;0,HLOOKUP($BT853,Prisudvikling!$CC$7:$KP$63,W$3),"")</f>
        <v/>
      </c>
      <c r="X853" s="32" t="str">
        <f>IF(HLOOKUP($BT853,Prisudvikling!$CC$7:$KP$63,X$3)&gt;0,HLOOKUP($BT853,Prisudvikling!$CC$7:$KP$63,X$3),"")</f>
        <v/>
      </c>
      <c r="Y853" s="32" t="str">
        <f>IF(HLOOKUP($BT853,Prisudvikling!$CC$7:$KP$63,Y$3)&gt;0,HLOOKUP($BT853,Prisudvikling!$CC$7:$KP$63,Y$3),"")</f>
        <v/>
      </c>
      <c r="Z853" s="32" t="str">
        <f>IF(HLOOKUP($BT853,Prisudvikling!$CC$7:$KP$63,Z$3)&gt;0,HLOOKUP($BT853,Prisudvikling!$CC$7:$KP$63,Z$3),"")</f>
        <v/>
      </c>
      <c r="AA853" s="32" t="str">
        <f>IF(HLOOKUP($BT853,Prisudvikling!$CC$7:$KP$63,AA$3)&gt;0,HLOOKUP($BT853,Prisudvikling!$CC$7:$KP$63,AA$3),"")</f>
        <v/>
      </c>
      <c r="AB853" s="32" t="str">
        <f>IF(HLOOKUP($BT853,Prisudvikling!$CC$7:$KP$63,AB$3)&gt;0,HLOOKUP($BT853,Prisudvikling!$CC$7:$KP$63,AB$3),"")</f>
        <v/>
      </c>
      <c r="AC853" s="32" t="str">
        <f>IF(HLOOKUP($BT853,Prisudvikling!$CC$7:$KP$63,AC$3)&gt;0,HLOOKUP($BT853,Prisudvikling!$CC$7:$KP$63,AC$3),"")</f>
        <v/>
      </c>
      <c r="AD853" s="32" t="str">
        <f>IF(HLOOKUP($BT853,Prisudvikling!$CC$7:$KP$63,AD$3)&gt;0,HLOOKUP($BT853,Prisudvikling!$CC$7:$KP$63,AD$3),"")</f>
        <v/>
      </c>
      <c r="AE853" s="32" t="str">
        <f>IF(HLOOKUP($BT853,Prisudvikling!$CC$7:$KP$63,AE$3)&gt;0,HLOOKUP($BT853,Prisudvikling!$CC$7:$KP$63,AE$3),"")</f>
        <v/>
      </c>
      <c r="AF853" s="32" t="str">
        <f>IF(HLOOKUP($BT853,Prisudvikling!$CC$7:$KP$63,AF$3)&gt;0,HLOOKUP($BT853,Prisudvikling!$CC$7:$KP$63,AF$3),"")</f>
        <v xml:space="preserve"> </v>
      </c>
      <c r="AG853" s="32" t="str">
        <f>IF(HLOOKUP($BT853,Prisudvikling!$CC$7:$KP$63,AG$3)&gt;0,HLOOKUP($BT853,Prisudvikling!$CC$7:$KP$63,AG$3),"")</f>
        <v xml:space="preserve"> </v>
      </c>
      <c r="AH853" s="32" t="str">
        <f>IF(HLOOKUP($BT853,Prisudvikling!$CC$7:$KP$63,AH$3)&gt;0,HLOOKUP($BT853,Prisudvikling!$CC$7:$KP$63,AH$3),"")</f>
        <v xml:space="preserve"> </v>
      </c>
      <c r="AI853" s="32" t="str">
        <f>IF(HLOOKUP($BT853,Prisudvikling!$CC$7:$KP$63,AI$3)&gt;0,HLOOKUP($BT853,Prisudvikling!$CC$7:$KP$63,AI$3),"")</f>
        <v xml:space="preserve"> </v>
      </c>
      <c r="AJ853" s="32" t="str">
        <f>IF(HLOOKUP($BT853,Prisudvikling!$CC$7:$KP$63,AJ$3)&gt;0,HLOOKUP($BT853,Prisudvikling!$CC$7:$KP$63,AJ$3),"")</f>
        <v xml:space="preserve"> </v>
      </c>
      <c r="AK853" s="32" t="str">
        <f>IF(HLOOKUP($BT853,Prisudvikling!$CC$7:$KP$63,AK$3)&gt;0,HLOOKUP($BT853,Prisudvikling!$CC$7:$KP$63,AK$3),"")</f>
        <v xml:space="preserve"> </v>
      </c>
      <c r="AL853" s="32" t="str">
        <f>IF(HLOOKUP($BT853,Prisudvikling!$CC$7:$KP$63,AL$3)&gt;0,HLOOKUP($BT853,Prisudvikling!$CC$7:$KP$63,AL$3),"")</f>
        <v/>
      </c>
      <c r="AM853" s="32" t="str">
        <f>IF(HLOOKUP($BT853,Prisudvikling!$CC$7:$KP$63,AM$3)&gt;0,HLOOKUP($BT853,Prisudvikling!$CC$7:$KP$63,AM$3),"")</f>
        <v/>
      </c>
      <c r="AN853" s="113" t="str">
        <f>IF(HLOOKUP($BT853,Prisudvikling!$CC$7:$KP$63,AN$3)&gt;0,HLOOKUP($BT853,Prisudvikling!$CC$7:$KP$63,AN$3),"")</f>
        <v/>
      </c>
      <c r="AO853" s="113" t="str">
        <f>IF(HLOOKUP($BT853,Prisudvikling!$CC$7:$KP$63,AO$3)&gt;0,HLOOKUP($BT853,Prisudvikling!$CC$7:$KP$63,AO$3),"")</f>
        <v xml:space="preserve"> </v>
      </c>
      <c r="AP853" s="113" t="str">
        <f>IF(HLOOKUP($BT853,Prisudvikling!$CC$7:$KP$63,AP$3)&gt;0,HLOOKUP($BT853,Prisudvikling!$CC$7:$KP$63,AP$3),"")</f>
        <v/>
      </c>
      <c r="AQ853" s="113" t="str">
        <f>IF(HLOOKUP($BT853,Prisudvikling!$CC$7:$KP$63,AQ$3)&gt;0,HLOOKUP($BT853,Prisudvikling!$CC$7:$KP$63,AQ$3),"")</f>
        <v/>
      </c>
      <c r="AR853" s="113" t="str">
        <f>IF(HLOOKUP($BT853,Prisudvikling!$CC$7:$KP$63,AR$3)&gt;0,HLOOKUP($BT853,Prisudvikling!$CC$7:$KP$63,AR$3),"")</f>
        <v xml:space="preserve"> </v>
      </c>
      <c r="AS853" s="113" t="str">
        <f>IF(HLOOKUP($BT853,Prisudvikling!$CC$7:$KP$63,AS$3)&gt;0,HLOOKUP($BT853,Prisudvikling!$CC$7:$KP$63,AS$3),"")</f>
        <v/>
      </c>
      <c r="AT853" s="113" t="str">
        <f>IF(HLOOKUP($BT853,Prisudvikling!$CC$7:$KP$63,AT$3)&gt;0,HLOOKUP($BT853,Prisudvikling!$CC$7:$KP$63,AT$3),"")</f>
        <v/>
      </c>
      <c r="AU853" s="113" t="str">
        <f>IF(HLOOKUP($BT853,Prisudvikling!$CC$7:$KP$63,AU$3)&gt;0,HLOOKUP($BT853,Prisudvikling!$CC$7:$KP$63,AU$3),"")</f>
        <v xml:space="preserve"> </v>
      </c>
      <c r="AV853" s="113" t="str">
        <f>IF(HLOOKUP($BT853,Prisudvikling!$CC$7:$KP$63,AV$3)&gt;0,HLOOKUP($BT853,Prisudvikling!$CC$7:$KP$63,AV$3),"")</f>
        <v/>
      </c>
      <c r="AW853" s="113" t="str">
        <f>IF(HLOOKUP($BT853,Prisudvikling!$CC$7:$KP$63,AW$3)&gt;0,HLOOKUP($BT853,Prisudvikling!$CC$7:$KP$63,AW$3),"")</f>
        <v/>
      </c>
      <c r="AX853" s="113" t="str">
        <f>IF(HLOOKUP($BT853,Prisudvikling!$CC$7:$KP$63,AX$3)&gt;0,HLOOKUP($BT853,Prisudvikling!$CC$7:$KP$63,AX$3),"")</f>
        <v xml:space="preserve"> </v>
      </c>
      <c r="BT853">
        <f t="shared" ref="BT853:BT877" si="38">+BT852+1</f>
        <v>530</v>
      </c>
    </row>
    <row r="854" spans="1:72" x14ac:dyDescent="0.2">
      <c r="A854" s="82">
        <f>IF(HLOOKUP($BT854,Prisudvikling!$CC$7:$KP$63,D$3)&gt;0,YEAR(C854),0)</f>
        <v>0</v>
      </c>
      <c r="B854" s="82">
        <f>IF(HLOOKUP($BT854,Prisudvikling!$CC$7:$KP$63,D$3)&gt;0,MONTH(C854),0)</f>
        <v>0</v>
      </c>
      <c r="C854" s="65" t="str">
        <f>IF(HLOOKUP($BT854,Prisudvikling!$CC$7:$KP$63,D$3)&gt;0,HLOOKUP($BT854,Prisudvikling!$CC$7:$KP$63,C$3),"")</f>
        <v/>
      </c>
      <c r="D854" s="105" t="str">
        <f>IF(HLOOKUP($BT854,Prisudvikling!$CC$7:$KP$63,D$3)&gt;0,HLOOKUP($BT854,Prisudvikling!$CC$7:$KP$63,D$3),"")</f>
        <v/>
      </c>
      <c r="E854" s="105" t="str">
        <f>IF(HLOOKUP($BT854,Prisudvikling!$CC$7:$KP$63,E$3)&gt;0,HLOOKUP($BT854,Prisudvikling!$CC$7:$KP$63,E$3),"")</f>
        <v/>
      </c>
      <c r="F854" s="105" t="str">
        <f>IF(HLOOKUP($BT854,Prisudvikling!$CC$7:$KP$63,F$3)&gt;0,HLOOKUP($BT854,Prisudvikling!$CC$7:$KP$63,F$3),"")</f>
        <v/>
      </c>
      <c r="G854" s="105" t="str">
        <f>IF(HLOOKUP($BT854,Prisudvikling!$CC$7:$KP$63,G$3)&gt;0,HLOOKUP($BT854,Prisudvikling!$CC$7:$KP$63,G$3),"")</f>
        <v/>
      </c>
      <c r="H854" s="105" t="str">
        <f>IF(HLOOKUP($BT854,Prisudvikling!$CC$7:$KP$63,H$3)&gt;0,HLOOKUP($BT854,Prisudvikling!$CC$7:$KP$63,H$3),"")</f>
        <v/>
      </c>
      <c r="I854" s="105" t="str">
        <f>IF(HLOOKUP($BT854,Prisudvikling!$CC$7:$KP$63,I$3)&gt;0,HLOOKUP($BT854,Prisudvikling!$CC$7:$KP$63,I$3),"")</f>
        <v/>
      </c>
      <c r="J854" s="105" t="str">
        <f>IF(HLOOKUP($BT854,Prisudvikling!$CC$7:$KP$63,J$3)&gt;0,HLOOKUP($BT854,Prisudvikling!$CC$7:$KP$63,J$3),"")</f>
        <v/>
      </c>
      <c r="K854" s="105" t="str">
        <f>IF(HLOOKUP($BT854,Prisudvikling!$CC$7:$KP$63,K$3)&gt;0,HLOOKUP($BT854,Prisudvikling!$CC$7:$KP$63,K$3),"")</f>
        <v/>
      </c>
      <c r="L854" s="105" t="str">
        <f>IF(HLOOKUP($BT854,Prisudvikling!$CC$7:$KP$63,L$3)&gt;0,HLOOKUP($BT854,Prisudvikling!$CC$7:$KP$63,L$3),"")</f>
        <v/>
      </c>
      <c r="M854" s="105" t="str">
        <f>IF(HLOOKUP($BT854,Prisudvikling!$CC$7:$KP$63,M$3)&gt;0,HLOOKUP($BT854,Prisudvikling!$CC$7:$KP$63,M$3),"")</f>
        <v/>
      </c>
      <c r="N854" s="105" t="str">
        <f>IF(HLOOKUP($BT854,Prisudvikling!$CC$7:$KP$63,N$3)&gt;0,HLOOKUP($BT854,Prisudvikling!$CC$7:$KP$63,N$3),"")</f>
        <v/>
      </c>
      <c r="O854" s="105" t="str">
        <f>IF(HLOOKUP($BT854,Prisudvikling!$CC$7:$KP$63,O$3)&gt;0,HLOOKUP($BT854,Prisudvikling!$CC$7:$KP$63,O$3),"")</f>
        <v/>
      </c>
      <c r="P854" s="105" t="str">
        <f>IF(HLOOKUP($BT854,Prisudvikling!$CC$7:$KP$63,P$3)&gt;0,HLOOKUP($BT854,Prisudvikling!$CC$7:$KP$63,P$3),"")</f>
        <v/>
      </c>
      <c r="Q854" s="105" t="str">
        <f>IF(HLOOKUP($BT854,Prisudvikling!$CC$7:$KP$63,Q$3)&gt;0,HLOOKUP($BT854,Prisudvikling!$CC$7:$KP$63,Q$3),"")</f>
        <v/>
      </c>
      <c r="R854" s="105" t="str">
        <f>IF(HLOOKUP($BT854,Prisudvikling!$CC$7:$KP$63,R$3)&gt;0,HLOOKUP($BT854,Prisudvikling!$CC$7:$KP$63,R$3),"")</f>
        <v/>
      </c>
      <c r="S854" s="105" t="str">
        <f>IF(HLOOKUP($BT854,Prisudvikling!$CC$7:$KP$63,S$3)&gt;0,HLOOKUP($BT854,Prisudvikling!$CC$7:$KP$63,S$3),"")</f>
        <v/>
      </c>
      <c r="T854" s="105" t="str">
        <f>IF(HLOOKUP($BT854,Prisudvikling!$CC$7:$KP$63,T$3)&gt;0,HLOOKUP($BT854,Prisudvikling!$CC$7:$KP$63,T$3),"")</f>
        <v/>
      </c>
      <c r="U854" s="105" t="str">
        <f>IF(HLOOKUP($BT854,Prisudvikling!$CC$7:$KP$63,U$3)&gt;0,HLOOKUP($BT854,Prisudvikling!$CC$7:$KP$63,U$3),"")</f>
        <v/>
      </c>
      <c r="V854" s="105" t="str">
        <f>IF(HLOOKUP($BT854,Prisudvikling!$CC$7:$KP$63,V$3)&gt;0,HLOOKUP($BT854,Prisudvikling!$CC$7:$KP$63,V$3),"")</f>
        <v/>
      </c>
      <c r="W854" s="105" t="str">
        <f>IF(HLOOKUP($BT854,Prisudvikling!$CC$7:$KP$63,W$3)&gt;0,HLOOKUP($BT854,Prisudvikling!$CC$7:$KP$63,W$3),"")</f>
        <v/>
      </c>
      <c r="X854" s="32" t="str">
        <f>IF(HLOOKUP($BT854,Prisudvikling!$CC$7:$KP$63,X$3)&gt;0,HLOOKUP($BT854,Prisudvikling!$CC$7:$KP$63,X$3),"")</f>
        <v/>
      </c>
      <c r="Y854" s="32" t="str">
        <f>IF(HLOOKUP($BT854,Prisudvikling!$CC$7:$KP$63,Y$3)&gt;0,HLOOKUP($BT854,Prisudvikling!$CC$7:$KP$63,Y$3),"")</f>
        <v/>
      </c>
      <c r="Z854" s="32" t="str">
        <f>IF(HLOOKUP($BT854,Prisudvikling!$CC$7:$KP$63,Z$3)&gt;0,HLOOKUP($BT854,Prisudvikling!$CC$7:$KP$63,Z$3),"")</f>
        <v/>
      </c>
      <c r="AA854" s="32" t="str">
        <f>IF(HLOOKUP($BT854,Prisudvikling!$CC$7:$KP$63,AA$3)&gt;0,HLOOKUP($BT854,Prisudvikling!$CC$7:$KP$63,AA$3),"")</f>
        <v/>
      </c>
      <c r="AB854" s="32" t="str">
        <f>IF(HLOOKUP($BT854,Prisudvikling!$CC$7:$KP$63,AB$3)&gt;0,HLOOKUP($BT854,Prisudvikling!$CC$7:$KP$63,AB$3),"")</f>
        <v/>
      </c>
      <c r="AC854" s="32" t="str">
        <f>IF(HLOOKUP($BT854,Prisudvikling!$CC$7:$KP$63,AC$3)&gt;0,HLOOKUP($BT854,Prisudvikling!$CC$7:$KP$63,AC$3),"")</f>
        <v/>
      </c>
      <c r="AD854" s="32" t="str">
        <f>IF(HLOOKUP($BT854,Prisudvikling!$CC$7:$KP$63,AD$3)&gt;0,HLOOKUP($BT854,Prisudvikling!$CC$7:$KP$63,AD$3),"")</f>
        <v/>
      </c>
      <c r="AE854" s="32" t="str">
        <f>IF(HLOOKUP($BT854,Prisudvikling!$CC$7:$KP$63,AE$3)&gt;0,HLOOKUP($BT854,Prisudvikling!$CC$7:$KP$63,AE$3),"")</f>
        <v/>
      </c>
      <c r="AF854" s="32" t="str">
        <f>IF(HLOOKUP($BT854,Prisudvikling!$CC$7:$KP$63,AF$3)&gt;0,HLOOKUP($BT854,Prisudvikling!$CC$7:$KP$63,AF$3),"")</f>
        <v xml:space="preserve"> </v>
      </c>
      <c r="AG854" s="32" t="str">
        <f>IF(HLOOKUP($BT854,Prisudvikling!$CC$7:$KP$63,AG$3)&gt;0,HLOOKUP($BT854,Prisudvikling!$CC$7:$KP$63,AG$3),"")</f>
        <v xml:space="preserve"> </v>
      </c>
      <c r="AH854" s="32" t="str">
        <f>IF(HLOOKUP($BT854,Prisudvikling!$CC$7:$KP$63,AH$3)&gt;0,HLOOKUP($BT854,Prisudvikling!$CC$7:$KP$63,AH$3),"")</f>
        <v xml:space="preserve"> </v>
      </c>
      <c r="AI854" s="32" t="str">
        <f>IF(HLOOKUP($BT854,Prisudvikling!$CC$7:$KP$63,AI$3)&gt;0,HLOOKUP($BT854,Prisudvikling!$CC$7:$KP$63,AI$3),"")</f>
        <v xml:space="preserve"> </v>
      </c>
      <c r="AJ854" s="32" t="str">
        <f>IF(HLOOKUP($BT854,Prisudvikling!$CC$7:$KP$63,AJ$3)&gt;0,HLOOKUP($BT854,Prisudvikling!$CC$7:$KP$63,AJ$3),"")</f>
        <v xml:space="preserve"> </v>
      </c>
      <c r="AK854" s="32" t="str">
        <f>IF(HLOOKUP($BT854,Prisudvikling!$CC$7:$KP$63,AK$3)&gt;0,HLOOKUP($BT854,Prisudvikling!$CC$7:$KP$63,AK$3),"")</f>
        <v xml:space="preserve"> </v>
      </c>
      <c r="AL854" s="32" t="str">
        <f>IF(HLOOKUP($BT854,Prisudvikling!$CC$7:$KP$63,AL$3)&gt;0,HLOOKUP($BT854,Prisudvikling!$CC$7:$KP$63,AL$3),"")</f>
        <v/>
      </c>
      <c r="AM854" s="32" t="str">
        <f>IF(HLOOKUP($BT854,Prisudvikling!$CC$7:$KP$63,AM$3)&gt;0,HLOOKUP($BT854,Prisudvikling!$CC$7:$KP$63,AM$3),"")</f>
        <v/>
      </c>
      <c r="AN854" s="113" t="str">
        <f>IF(HLOOKUP($BT854,Prisudvikling!$CC$7:$KP$63,AN$3)&gt;0,HLOOKUP($BT854,Prisudvikling!$CC$7:$KP$63,AN$3),"")</f>
        <v/>
      </c>
      <c r="AO854" s="113" t="str">
        <f>IF(HLOOKUP($BT854,Prisudvikling!$CC$7:$KP$63,AO$3)&gt;0,HLOOKUP($BT854,Prisudvikling!$CC$7:$KP$63,AO$3),"")</f>
        <v xml:space="preserve"> </v>
      </c>
      <c r="AP854" s="113" t="str">
        <f>IF(HLOOKUP($BT854,Prisudvikling!$CC$7:$KP$63,AP$3)&gt;0,HLOOKUP($BT854,Prisudvikling!$CC$7:$KP$63,AP$3),"")</f>
        <v/>
      </c>
      <c r="AQ854" s="113" t="str">
        <f>IF(HLOOKUP($BT854,Prisudvikling!$CC$7:$KP$63,AQ$3)&gt;0,HLOOKUP($BT854,Prisudvikling!$CC$7:$KP$63,AQ$3),"")</f>
        <v/>
      </c>
      <c r="AR854" s="113" t="str">
        <f>IF(HLOOKUP($BT854,Prisudvikling!$CC$7:$KP$63,AR$3)&gt;0,HLOOKUP($BT854,Prisudvikling!$CC$7:$KP$63,AR$3),"")</f>
        <v xml:space="preserve"> </v>
      </c>
      <c r="AS854" s="113" t="str">
        <f>IF(HLOOKUP($BT854,Prisudvikling!$CC$7:$KP$63,AS$3)&gt;0,HLOOKUP($BT854,Prisudvikling!$CC$7:$KP$63,AS$3),"")</f>
        <v/>
      </c>
      <c r="AT854" s="113" t="str">
        <f>IF(HLOOKUP($BT854,Prisudvikling!$CC$7:$KP$63,AT$3)&gt;0,HLOOKUP($BT854,Prisudvikling!$CC$7:$KP$63,AT$3),"")</f>
        <v/>
      </c>
      <c r="AU854" s="113" t="str">
        <f>IF(HLOOKUP($BT854,Prisudvikling!$CC$7:$KP$63,AU$3)&gt;0,HLOOKUP($BT854,Prisudvikling!$CC$7:$KP$63,AU$3),"")</f>
        <v xml:space="preserve"> </v>
      </c>
      <c r="AV854" s="113" t="str">
        <f>IF(HLOOKUP($BT854,Prisudvikling!$CC$7:$KP$63,AV$3)&gt;0,HLOOKUP($BT854,Prisudvikling!$CC$7:$KP$63,AV$3),"")</f>
        <v/>
      </c>
      <c r="AW854" s="113" t="str">
        <f>IF(HLOOKUP($BT854,Prisudvikling!$CC$7:$KP$63,AW$3)&gt;0,HLOOKUP($BT854,Prisudvikling!$CC$7:$KP$63,AW$3),"")</f>
        <v/>
      </c>
      <c r="AX854" s="113" t="str">
        <f>IF(HLOOKUP($BT854,Prisudvikling!$CC$7:$KP$63,AX$3)&gt;0,HLOOKUP($BT854,Prisudvikling!$CC$7:$KP$63,AX$3),"")</f>
        <v xml:space="preserve"> </v>
      </c>
      <c r="BT854">
        <f t="shared" si="38"/>
        <v>531</v>
      </c>
    </row>
    <row r="855" spans="1:72" x14ac:dyDescent="0.2">
      <c r="A855" s="82">
        <f>IF(HLOOKUP($BT855,Prisudvikling!$CC$7:$KP$63,D$3)&gt;0,YEAR(C855),0)</f>
        <v>0</v>
      </c>
      <c r="B855" s="82">
        <f>IF(HLOOKUP($BT855,Prisudvikling!$CC$7:$KP$63,D$3)&gt;0,MONTH(C855),0)</f>
        <v>0</v>
      </c>
      <c r="C855" s="65" t="str">
        <f>IF(HLOOKUP($BT855,Prisudvikling!$CC$7:$KP$63,D$3)&gt;0,HLOOKUP($BT855,Prisudvikling!$CC$7:$KP$63,C$3),"")</f>
        <v/>
      </c>
      <c r="D855" s="105" t="str">
        <f>IF(HLOOKUP($BT855,Prisudvikling!$CC$7:$KP$63,D$3)&gt;0,HLOOKUP($BT855,Prisudvikling!$CC$7:$KP$63,D$3),"")</f>
        <v/>
      </c>
      <c r="E855" s="105" t="str">
        <f>IF(HLOOKUP($BT855,Prisudvikling!$CC$7:$KP$63,E$3)&gt;0,HLOOKUP($BT855,Prisudvikling!$CC$7:$KP$63,E$3),"")</f>
        <v/>
      </c>
      <c r="F855" s="105" t="str">
        <f>IF(HLOOKUP($BT855,Prisudvikling!$CC$7:$KP$63,F$3)&gt;0,HLOOKUP($BT855,Prisudvikling!$CC$7:$KP$63,F$3),"")</f>
        <v/>
      </c>
      <c r="G855" s="105" t="str">
        <f>IF(HLOOKUP($BT855,Prisudvikling!$CC$7:$KP$63,G$3)&gt;0,HLOOKUP($BT855,Prisudvikling!$CC$7:$KP$63,G$3),"")</f>
        <v/>
      </c>
      <c r="H855" s="105" t="str">
        <f>IF(HLOOKUP($BT855,Prisudvikling!$CC$7:$KP$63,H$3)&gt;0,HLOOKUP($BT855,Prisudvikling!$CC$7:$KP$63,H$3),"")</f>
        <v/>
      </c>
      <c r="I855" s="105" t="str">
        <f>IF(HLOOKUP($BT855,Prisudvikling!$CC$7:$KP$63,I$3)&gt;0,HLOOKUP($BT855,Prisudvikling!$CC$7:$KP$63,I$3),"")</f>
        <v/>
      </c>
      <c r="J855" s="105" t="str">
        <f>IF(HLOOKUP($BT855,Prisudvikling!$CC$7:$KP$63,J$3)&gt;0,HLOOKUP($BT855,Prisudvikling!$CC$7:$KP$63,J$3),"")</f>
        <v/>
      </c>
      <c r="K855" s="105" t="str">
        <f>IF(HLOOKUP($BT855,Prisudvikling!$CC$7:$KP$63,K$3)&gt;0,HLOOKUP($BT855,Prisudvikling!$CC$7:$KP$63,K$3),"")</f>
        <v/>
      </c>
      <c r="L855" s="105" t="str">
        <f>IF(HLOOKUP($BT855,Prisudvikling!$CC$7:$KP$63,L$3)&gt;0,HLOOKUP($BT855,Prisudvikling!$CC$7:$KP$63,L$3),"")</f>
        <v/>
      </c>
      <c r="M855" s="105" t="str">
        <f>IF(HLOOKUP($BT855,Prisudvikling!$CC$7:$KP$63,M$3)&gt;0,HLOOKUP($BT855,Prisudvikling!$CC$7:$KP$63,M$3),"")</f>
        <v/>
      </c>
      <c r="N855" s="105" t="str">
        <f>IF(HLOOKUP($BT855,Prisudvikling!$CC$7:$KP$63,N$3)&gt;0,HLOOKUP($BT855,Prisudvikling!$CC$7:$KP$63,N$3),"")</f>
        <v/>
      </c>
      <c r="O855" s="105" t="str">
        <f>IF(HLOOKUP($BT855,Prisudvikling!$CC$7:$KP$63,O$3)&gt;0,HLOOKUP($BT855,Prisudvikling!$CC$7:$KP$63,O$3),"")</f>
        <v/>
      </c>
      <c r="P855" s="105" t="str">
        <f>IF(HLOOKUP($BT855,Prisudvikling!$CC$7:$KP$63,P$3)&gt;0,HLOOKUP($BT855,Prisudvikling!$CC$7:$KP$63,P$3),"")</f>
        <v/>
      </c>
      <c r="Q855" s="105" t="str">
        <f>IF(HLOOKUP($BT855,Prisudvikling!$CC$7:$KP$63,Q$3)&gt;0,HLOOKUP($BT855,Prisudvikling!$CC$7:$KP$63,Q$3),"")</f>
        <v/>
      </c>
      <c r="R855" s="105" t="str">
        <f>IF(HLOOKUP($BT855,Prisudvikling!$CC$7:$KP$63,R$3)&gt;0,HLOOKUP($BT855,Prisudvikling!$CC$7:$KP$63,R$3),"")</f>
        <v/>
      </c>
      <c r="S855" s="105" t="str">
        <f>IF(HLOOKUP($BT855,Prisudvikling!$CC$7:$KP$63,S$3)&gt;0,HLOOKUP($BT855,Prisudvikling!$CC$7:$KP$63,S$3),"")</f>
        <v/>
      </c>
      <c r="T855" s="105" t="str">
        <f>IF(HLOOKUP($BT855,Prisudvikling!$CC$7:$KP$63,T$3)&gt;0,HLOOKUP($BT855,Prisudvikling!$CC$7:$KP$63,T$3),"")</f>
        <v/>
      </c>
      <c r="U855" s="105" t="str">
        <f>IF(HLOOKUP($BT855,Prisudvikling!$CC$7:$KP$63,U$3)&gt;0,HLOOKUP($BT855,Prisudvikling!$CC$7:$KP$63,U$3),"")</f>
        <v/>
      </c>
      <c r="V855" s="105" t="str">
        <f>IF(HLOOKUP($BT855,Prisudvikling!$CC$7:$KP$63,V$3)&gt;0,HLOOKUP($BT855,Prisudvikling!$CC$7:$KP$63,V$3),"")</f>
        <v/>
      </c>
      <c r="W855" s="105" t="str">
        <f>IF(HLOOKUP($BT855,Prisudvikling!$CC$7:$KP$63,W$3)&gt;0,HLOOKUP($BT855,Prisudvikling!$CC$7:$KP$63,W$3),"")</f>
        <v/>
      </c>
      <c r="X855" s="32" t="str">
        <f>IF(HLOOKUP($BT855,Prisudvikling!$CC$7:$KP$63,X$3)&gt;0,HLOOKUP($BT855,Prisudvikling!$CC$7:$KP$63,X$3),"")</f>
        <v/>
      </c>
      <c r="Y855" s="32" t="str">
        <f>IF(HLOOKUP($BT855,Prisudvikling!$CC$7:$KP$63,Y$3)&gt;0,HLOOKUP($BT855,Prisudvikling!$CC$7:$KP$63,Y$3),"")</f>
        <v/>
      </c>
      <c r="Z855" s="32" t="str">
        <f>IF(HLOOKUP($BT855,Prisudvikling!$CC$7:$KP$63,Z$3)&gt;0,HLOOKUP($BT855,Prisudvikling!$CC$7:$KP$63,Z$3),"")</f>
        <v/>
      </c>
      <c r="AA855" s="32" t="str">
        <f>IF(HLOOKUP($BT855,Prisudvikling!$CC$7:$KP$63,AA$3)&gt;0,HLOOKUP($BT855,Prisudvikling!$CC$7:$KP$63,AA$3),"")</f>
        <v/>
      </c>
      <c r="AB855" s="32" t="str">
        <f>IF(HLOOKUP($BT855,Prisudvikling!$CC$7:$KP$63,AB$3)&gt;0,HLOOKUP($BT855,Prisudvikling!$CC$7:$KP$63,AB$3),"")</f>
        <v/>
      </c>
      <c r="AC855" s="32" t="str">
        <f>IF(HLOOKUP($BT855,Prisudvikling!$CC$7:$KP$63,AC$3)&gt;0,HLOOKUP($BT855,Prisudvikling!$CC$7:$KP$63,AC$3),"")</f>
        <v/>
      </c>
      <c r="AD855" s="32" t="str">
        <f>IF(HLOOKUP($BT855,Prisudvikling!$CC$7:$KP$63,AD$3)&gt;0,HLOOKUP($BT855,Prisudvikling!$CC$7:$KP$63,AD$3),"")</f>
        <v/>
      </c>
      <c r="AE855" s="32" t="str">
        <f>IF(HLOOKUP($BT855,Prisudvikling!$CC$7:$KP$63,AE$3)&gt;0,HLOOKUP($BT855,Prisudvikling!$CC$7:$KP$63,AE$3),"")</f>
        <v/>
      </c>
      <c r="AF855" s="32" t="str">
        <f>IF(HLOOKUP($BT855,Prisudvikling!$CC$7:$KP$63,AF$3)&gt;0,HLOOKUP($BT855,Prisudvikling!$CC$7:$KP$63,AF$3),"")</f>
        <v xml:space="preserve"> </v>
      </c>
      <c r="AG855" s="32" t="str">
        <f>IF(HLOOKUP($BT855,Prisudvikling!$CC$7:$KP$63,AG$3)&gt;0,HLOOKUP($BT855,Prisudvikling!$CC$7:$KP$63,AG$3),"")</f>
        <v xml:space="preserve"> </v>
      </c>
      <c r="AH855" s="32" t="str">
        <f>IF(HLOOKUP($BT855,Prisudvikling!$CC$7:$KP$63,AH$3)&gt;0,HLOOKUP($BT855,Prisudvikling!$CC$7:$KP$63,AH$3),"")</f>
        <v xml:space="preserve"> </v>
      </c>
      <c r="AI855" s="32" t="str">
        <f>IF(HLOOKUP($BT855,Prisudvikling!$CC$7:$KP$63,AI$3)&gt;0,HLOOKUP($BT855,Prisudvikling!$CC$7:$KP$63,AI$3),"")</f>
        <v xml:space="preserve"> </v>
      </c>
      <c r="AJ855" s="32" t="str">
        <f>IF(HLOOKUP($BT855,Prisudvikling!$CC$7:$KP$63,AJ$3)&gt;0,HLOOKUP($BT855,Prisudvikling!$CC$7:$KP$63,AJ$3),"")</f>
        <v xml:space="preserve"> </v>
      </c>
      <c r="AK855" s="32" t="str">
        <f>IF(HLOOKUP($BT855,Prisudvikling!$CC$7:$KP$63,AK$3)&gt;0,HLOOKUP($BT855,Prisudvikling!$CC$7:$KP$63,AK$3),"")</f>
        <v xml:space="preserve"> </v>
      </c>
      <c r="AL855" s="32" t="str">
        <f>IF(HLOOKUP($BT855,Prisudvikling!$CC$7:$KP$63,AL$3)&gt;0,HLOOKUP($BT855,Prisudvikling!$CC$7:$KP$63,AL$3),"")</f>
        <v/>
      </c>
      <c r="AM855" s="32" t="str">
        <f>IF(HLOOKUP($BT855,Prisudvikling!$CC$7:$KP$63,AM$3)&gt;0,HLOOKUP($BT855,Prisudvikling!$CC$7:$KP$63,AM$3),"")</f>
        <v/>
      </c>
      <c r="AN855" s="113" t="str">
        <f>IF(HLOOKUP($BT855,Prisudvikling!$CC$7:$KP$63,AN$3)&gt;0,HLOOKUP($BT855,Prisudvikling!$CC$7:$KP$63,AN$3),"")</f>
        <v/>
      </c>
      <c r="AO855" s="113" t="str">
        <f>IF(HLOOKUP($BT855,Prisudvikling!$CC$7:$KP$63,AO$3)&gt;0,HLOOKUP($BT855,Prisudvikling!$CC$7:$KP$63,AO$3),"")</f>
        <v xml:space="preserve"> </v>
      </c>
      <c r="AP855" s="113" t="str">
        <f>IF(HLOOKUP($BT855,Prisudvikling!$CC$7:$KP$63,AP$3)&gt;0,HLOOKUP($BT855,Prisudvikling!$CC$7:$KP$63,AP$3),"")</f>
        <v/>
      </c>
      <c r="AQ855" s="113" t="str">
        <f>IF(HLOOKUP($BT855,Prisudvikling!$CC$7:$KP$63,AQ$3)&gt;0,HLOOKUP($BT855,Prisudvikling!$CC$7:$KP$63,AQ$3),"")</f>
        <v/>
      </c>
      <c r="AR855" s="113" t="str">
        <f>IF(HLOOKUP($BT855,Prisudvikling!$CC$7:$KP$63,AR$3)&gt;0,HLOOKUP($BT855,Prisudvikling!$CC$7:$KP$63,AR$3),"")</f>
        <v xml:space="preserve"> </v>
      </c>
      <c r="AS855" s="113" t="str">
        <f>IF(HLOOKUP($BT855,Prisudvikling!$CC$7:$KP$63,AS$3)&gt;0,HLOOKUP($BT855,Prisudvikling!$CC$7:$KP$63,AS$3),"")</f>
        <v/>
      </c>
      <c r="AT855" s="113" t="str">
        <f>IF(HLOOKUP($BT855,Prisudvikling!$CC$7:$KP$63,AT$3)&gt;0,HLOOKUP($BT855,Prisudvikling!$CC$7:$KP$63,AT$3),"")</f>
        <v/>
      </c>
      <c r="AU855" s="113" t="str">
        <f>IF(HLOOKUP($BT855,Prisudvikling!$CC$7:$KP$63,AU$3)&gt;0,HLOOKUP($BT855,Prisudvikling!$CC$7:$KP$63,AU$3),"")</f>
        <v xml:space="preserve"> </v>
      </c>
      <c r="AV855" s="113" t="str">
        <f>IF(HLOOKUP($BT855,Prisudvikling!$CC$7:$KP$63,AV$3)&gt;0,HLOOKUP($BT855,Prisudvikling!$CC$7:$KP$63,AV$3),"")</f>
        <v/>
      </c>
      <c r="AW855" s="113" t="str">
        <f>IF(HLOOKUP($BT855,Prisudvikling!$CC$7:$KP$63,AW$3)&gt;0,HLOOKUP($BT855,Prisudvikling!$CC$7:$KP$63,AW$3),"")</f>
        <v/>
      </c>
      <c r="AX855" s="113" t="str">
        <f>IF(HLOOKUP($BT855,Prisudvikling!$CC$7:$KP$63,AX$3)&gt;0,HLOOKUP($BT855,Prisudvikling!$CC$7:$KP$63,AX$3),"")</f>
        <v xml:space="preserve"> </v>
      </c>
      <c r="BT855">
        <f t="shared" si="38"/>
        <v>532</v>
      </c>
    </row>
    <row r="856" spans="1:72" x14ac:dyDescent="0.2">
      <c r="A856" s="82">
        <f>IF(HLOOKUP($BT856,Prisudvikling!$CC$7:$KP$63,D$3)&gt;0,YEAR(C856),0)</f>
        <v>0</v>
      </c>
      <c r="B856" s="82">
        <f>IF(HLOOKUP($BT856,Prisudvikling!$CC$7:$KP$63,D$3)&gt;0,MONTH(C856),0)</f>
        <v>0</v>
      </c>
      <c r="C856" s="65" t="str">
        <f>IF(HLOOKUP($BT856,Prisudvikling!$CC$7:$KP$63,D$3)&gt;0,HLOOKUP($BT856,Prisudvikling!$CC$7:$KP$63,C$3),"")</f>
        <v/>
      </c>
      <c r="D856" s="105" t="str">
        <f>IF(HLOOKUP($BT856,Prisudvikling!$CC$7:$KP$63,D$3)&gt;0,HLOOKUP($BT856,Prisudvikling!$CC$7:$KP$63,D$3),"")</f>
        <v/>
      </c>
      <c r="E856" s="105" t="str">
        <f>IF(HLOOKUP($BT856,Prisudvikling!$CC$7:$KP$63,E$3)&gt;0,HLOOKUP($BT856,Prisudvikling!$CC$7:$KP$63,E$3),"")</f>
        <v/>
      </c>
      <c r="F856" s="105" t="str">
        <f>IF(HLOOKUP($BT856,Prisudvikling!$CC$7:$KP$63,F$3)&gt;0,HLOOKUP($BT856,Prisudvikling!$CC$7:$KP$63,F$3),"")</f>
        <v/>
      </c>
      <c r="G856" s="105" t="str">
        <f>IF(HLOOKUP($BT856,Prisudvikling!$CC$7:$KP$63,G$3)&gt;0,HLOOKUP($BT856,Prisudvikling!$CC$7:$KP$63,G$3),"")</f>
        <v/>
      </c>
      <c r="H856" s="105" t="str">
        <f>IF(HLOOKUP($BT856,Prisudvikling!$CC$7:$KP$63,H$3)&gt;0,HLOOKUP($BT856,Prisudvikling!$CC$7:$KP$63,H$3),"")</f>
        <v/>
      </c>
      <c r="I856" s="105" t="str">
        <f>IF(HLOOKUP($BT856,Prisudvikling!$CC$7:$KP$63,I$3)&gt;0,HLOOKUP($BT856,Prisudvikling!$CC$7:$KP$63,I$3),"")</f>
        <v/>
      </c>
      <c r="J856" s="105" t="str">
        <f>IF(HLOOKUP($BT856,Prisudvikling!$CC$7:$KP$63,J$3)&gt;0,HLOOKUP($BT856,Prisudvikling!$CC$7:$KP$63,J$3),"")</f>
        <v/>
      </c>
      <c r="K856" s="105" t="str">
        <f>IF(HLOOKUP($BT856,Prisudvikling!$CC$7:$KP$63,K$3)&gt;0,HLOOKUP($BT856,Prisudvikling!$CC$7:$KP$63,K$3),"")</f>
        <v/>
      </c>
      <c r="L856" s="105" t="str">
        <f>IF(HLOOKUP($BT856,Prisudvikling!$CC$7:$KP$63,L$3)&gt;0,HLOOKUP($BT856,Prisudvikling!$CC$7:$KP$63,L$3),"")</f>
        <v/>
      </c>
      <c r="M856" s="105" t="str">
        <f>IF(HLOOKUP($BT856,Prisudvikling!$CC$7:$KP$63,M$3)&gt;0,HLOOKUP($BT856,Prisudvikling!$CC$7:$KP$63,M$3),"")</f>
        <v/>
      </c>
      <c r="N856" s="105" t="str">
        <f>IF(HLOOKUP($BT856,Prisudvikling!$CC$7:$KP$63,N$3)&gt;0,HLOOKUP($BT856,Prisudvikling!$CC$7:$KP$63,N$3),"")</f>
        <v/>
      </c>
      <c r="O856" s="105" t="str">
        <f>IF(HLOOKUP($BT856,Prisudvikling!$CC$7:$KP$63,O$3)&gt;0,HLOOKUP($BT856,Prisudvikling!$CC$7:$KP$63,O$3),"")</f>
        <v/>
      </c>
      <c r="P856" s="105" t="str">
        <f>IF(HLOOKUP($BT856,Prisudvikling!$CC$7:$KP$63,P$3)&gt;0,HLOOKUP($BT856,Prisudvikling!$CC$7:$KP$63,P$3),"")</f>
        <v/>
      </c>
      <c r="Q856" s="105" t="str">
        <f>IF(HLOOKUP($BT856,Prisudvikling!$CC$7:$KP$63,Q$3)&gt;0,HLOOKUP($BT856,Prisudvikling!$CC$7:$KP$63,Q$3),"")</f>
        <v/>
      </c>
      <c r="R856" s="105" t="str">
        <f>IF(HLOOKUP($BT856,Prisudvikling!$CC$7:$KP$63,R$3)&gt;0,HLOOKUP($BT856,Prisudvikling!$CC$7:$KP$63,R$3),"")</f>
        <v/>
      </c>
      <c r="S856" s="105" t="str">
        <f>IF(HLOOKUP($BT856,Prisudvikling!$CC$7:$KP$63,S$3)&gt;0,HLOOKUP($BT856,Prisudvikling!$CC$7:$KP$63,S$3),"")</f>
        <v/>
      </c>
      <c r="T856" s="105" t="str">
        <f>IF(HLOOKUP($BT856,Prisudvikling!$CC$7:$KP$63,T$3)&gt;0,HLOOKUP($BT856,Prisudvikling!$CC$7:$KP$63,T$3),"")</f>
        <v/>
      </c>
      <c r="U856" s="105" t="str">
        <f>IF(HLOOKUP($BT856,Prisudvikling!$CC$7:$KP$63,U$3)&gt;0,HLOOKUP($BT856,Prisudvikling!$CC$7:$KP$63,U$3),"")</f>
        <v/>
      </c>
      <c r="V856" s="105" t="str">
        <f>IF(HLOOKUP($BT856,Prisudvikling!$CC$7:$KP$63,V$3)&gt;0,HLOOKUP($BT856,Prisudvikling!$CC$7:$KP$63,V$3),"")</f>
        <v/>
      </c>
      <c r="W856" s="105" t="str">
        <f>IF(HLOOKUP($BT856,Prisudvikling!$CC$7:$KP$63,W$3)&gt;0,HLOOKUP($BT856,Prisudvikling!$CC$7:$KP$63,W$3),"")</f>
        <v/>
      </c>
      <c r="X856" s="32" t="str">
        <f>IF(HLOOKUP($BT856,Prisudvikling!$CC$7:$KP$63,X$3)&gt;0,HLOOKUP($BT856,Prisudvikling!$CC$7:$KP$63,X$3),"")</f>
        <v/>
      </c>
      <c r="Y856" s="32" t="str">
        <f>IF(HLOOKUP($BT856,Prisudvikling!$CC$7:$KP$63,Y$3)&gt;0,HLOOKUP($BT856,Prisudvikling!$CC$7:$KP$63,Y$3),"")</f>
        <v/>
      </c>
      <c r="Z856" s="32" t="str">
        <f>IF(HLOOKUP($BT856,Prisudvikling!$CC$7:$KP$63,Z$3)&gt;0,HLOOKUP($BT856,Prisudvikling!$CC$7:$KP$63,Z$3),"")</f>
        <v/>
      </c>
      <c r="AA856" s="32" t="str">
        <f>IF(HLOOKUP($BT856,Prisudvikling!$CC$7:$KP$63,AA$3)&gt;0,HLOOKUP($BT856,Prisudvikling!$CC$7:$KP$63,AA$3),"")</f>
        <v/>
      </c>
      <c r="AB856" s="32" t="str">
        <f>IF(HLOOKUP($BT856,Prisudvikling!$CC$7:$KP$63,AB$3)&gt;0,HLOOKUP($BT856,Prisudvikling!$CC$7:$KP$63,AB$3),"")</f>
        <v/>
      </c>
      <c r="AC856" s="32" t="str">
        <f>IF(HLOOKUP($BT856,Prisudvikling!$CC$7:$KP$63,AC$3)&gt;0,HLOOKUP($BT856,Prisudvikling!$CC$7:$KP$63,AC$3),"")</f>
        <v/>
      </c>
      <c r="AD856" s="32" t="str">
        <f>IF(HLOOKUP($BT856,Prisudvikling!$CC$7:$KP$63,AD$3)&gt;0,HLOOKUP($BT856,Prisudvikling!$CC$7:$KP$63,AD$3),"")</f>
        <v/>
      </c>
      <c r="AE856" s="32" t="str">
        <f>IF(HLOOKUP($BT856,Prisudvikling!$CC$7:$KP$63,AE$3)&gt;0,HLOOKUP($BT856,Prisudvikling!$CC$7:$KP$63,AE$3),"")</f>
        <v/>
      </c>
      <c r="AF856" s="32" t="str">
        <f>IF(HLOOKUP($BT856,Prisudvikling!$CC$7:$KP$63,AF$3)&gt;0,HLOOKUP($BT856,Prisudvikling!$CC$7:$KP$63,AF$3),"")</f>
        <v xml:space="preserve"> </v>
      </c>
      <c r="AG856" s="32" t="str">
        <f>IF(HLOOKUP($BT856,Prisudvikling!$CC$7:$KP$63,AG$3)&gt;0,HLOOKUP($BT856,Prisudvikling!$CC$7:$KP$63,AG$3),"")</f>
        <v xml:space="preserve"> </v>
      </c>
      <c r="AH856" s="32" t="str">
        <f>IF(HLOOKUP($BT856,Prisudvikling!$CC$7:$KP$63,AH$3)&gt;0,HLOOKUP($BT856,Prisudvikling!$CC$7:$KP$63,AH$3),"")</f>
        <v xml:space="preserve"> </v>
      </c>
      <c r="AI856" s="32" t="str">
        <f>IF(HLOOKUP($BT856,Prisudvikling!$CC$7:$KP$63,AI$3)&gt;0,HLOOKUP($BT856,Prisudvikling!$CC$7:$KP$63,AI$3),"")</f>
        <v xml:space="preserve"> </v>
      </c>
      <c r="AJ856" s="32" t="str">
        <f>IF(HLOOKUP($BT856,Prisudvikling!$CC$7:$KP$63,AJ$3)&gt;0,HLOOKUP($BT856,Prisudvikling!$CC$7:$KP$63,AJ$3),"")</f>
        <v xml:space="preserve"> </v>
      </c>
      <c r="AK856" s="32" t="str">
        <f>IF(HLOOKUP($BT856,Prisudvikling!$CC$7:$KP$63,AK$3)&gt;0,HLOOKUP($BT856,Prisudvikling!$CC$7:$KP$63,AK$3),"")</f>
        <v xml:space="preserve"> </v>
      </c>
      <c r="AL856" s="32" t="str">
        <f>IF(HLOOKUP($BT856,Prisudvikling!$CC$7:$KP$63,AL$3)&gt;0,HLOOKUP($BT856,Prisudvikling!$CC$7:$KP$63,AL$3),"")</f>
        <v/>
      </c>
      <c r="AM856" s="32" t="str">
        <f>IF(HLOOKUP($BT856,Prisudvikling!$CC$7:$KP$63,AM$3)&gt;0,HLOOKUP($BT856,Prisudvikling!$CC$7:$KP$63,AM$3),"")</f>
        <v/>
      </c>
      <c r="AN856" s="113" t="str">
        <f>IF(HLOOKUP($BT856,Prisudvikling!$CC$7:$KP$63,AN$3)&gt;0,HLOOKUP($BT856,Prisudvikling!$CC$7:$KP$63,AN$3),"")</f>
        <v/>
      </c>
      <c r="AO856" s="113" t="str">
        <f>IF(HLOOKUP($BT856,Prisudvikling!$CC$7:$KP$63,AO$3)&gt;0,HLOOKUP($BT856,Prisudvikling!$CC$7:$KP$63,AO$3),"")</f>
        <v xml:space="preserve"> </v>
      </c>
      <c r="AP856" s="113" t="str">
        <f>IF(HLOOKUP($BT856,Prisudvikling!$CC$7:$KP$63,AP$3)&gt;0,HLOOKUP($BT856,Prisudvikling!$CC$7:$KP$63,AP$3),"")</f>
        <v/>
      </c>
      <c r="AQ856" s="113" t="str">
        <f>IF(HLOOKUP($BT856,Prisudvikling!$CC$7:$KP$63,AQ$3)&gt;0,HLOOKUP($BT856,Prisudvikling!$CC$7:$KP$63,AQ$3),"")</f>
        <v/>
      </c>
      <c r="AR856" s="113" t="str">
        <f>IF(HLOOKUP($BT856,Prisudvikling!$CC$7:$KP$63,AR$3)&gt;0,HLOOKUP($BT856,Prisudvikling!$CC$7:$KP$63,AR$3),"")</f>
        <v xml:space="preserve"> </v>
      </c>
      <c r="AS856" s="113" t="str">
        <f>IF(HLOOKUP($BT856,Prisudvikling!$CC$7:$KP$63,AS$3)&gt;0,HLOOKUP($BT856,Prisudvikling!$CC$7:$KP$63,AS$3),"")</f>
        <v/>
      </c>
      <c r="AT856" s="113" t="str">
        <f>IF(HLOOKUP($BT856,Prisudvikling!$CC$7:$KP$63,AT$3)&gt;0,HLOOKUP($BT856,Prisudvikling!$CC$7:$KP$63,AT$3),"")</f>
        <v/>
      </c>
      <c r="AU856" s="113" t="str">
        <f>IF(HLOOKUP($BT856,Prisudvikling!$CC$7:$KP$63,AU$3)&gt;0,HLOOKUP($BT856,Prisudvikling!$CC$7:$KP$63,AU$3),"")</f>
        <v xml:space="preserve"> </v>
      </c>
      <c r="AV856" s="113" t="str">
        <f>IF(HLOOKUP($BT856,Prisudvikling!$CC$7:$KP$63,AV$3)&gt;0,HLOOKUP($BT856,Prisudvikling!$CC$7:$KP$63,AV$3),"")</f>
        <v/>
      </c>
      <c r="AW856" s="113" t="str">
        <f>IF(HLOOKUP($BT856,Prisudvikling!$CC$7:$KP$63,AW$3)&gt;0,HLOOKUP($BT856,Prisudvikling!$CC$7:$KP$63,AW$3),"")</f>
        <v/>
      </c>
      <c r="AX856" s="113" t="str">
        <f>IF(HLOOKUP($BT856,Prisudvikling!$CC$7:$KP$63,AX$3)&gt;0,HLOOKUP($BT856,Prisudvikling!$CC$7:$KP$63,AX$3),"")</f>
        <v xml:space="preserve"> </v>
      </c>
      <c r="BT856">
        <f t="shared" si="38"/>
        <v>533</v>
      </c>
    </row>
    <row r="857" spans="1:72" x14ac:dyDescent="0.2">
      <c r="A857" s="82">
        <f>IF(HLOOKUP($BT857,Prisudvikling!$CC$7:$KP$63,D$3)&gt;0,YEAR(C857),0)</f>
        <v>0</v>
      </c>
      <c r="B857" s="82">
        <f>IF(HLOOKUP($BT857,Prisudvikling!$CC$7:$KP$63,D$3)&gt;0,MONTH(C857),0)</f>
        <v>0</v>
      </c>
      <c r="C857" s="65" t="str">
        <f>IF(HLOOKUP($BT857,Prisudvikling!$CC$7:$KP$63,D$3)&gt;0,HLOOKUP($BT857,Prisudvikling!$CC$7:$KP$63,C$3),"")</f>
        <v/>
      </c>
      <c r="D857" s="105" t="str">
        <f>IF(HLOOKUP($BT857,Prisudvikling!$CC$7:$KP$63,D$3)&gt;0,HLOOKUP($BT857,Prisudvikling!$CC$7:$KP$63,D$3),"")</f>
        <v/>
      </c>
      <c r="E857" s="105" t="str">
        <f>IF(HLOOKUP($BT857,Prisudvikling!$CC$7:$KP$63,E$3)&gt;0,HLOOKUP($BT857,Prisudvikling!$CC$7:$KP$63,E$3),"")</f>
        <v/>
      </c>
      <c r="F857" s="105" t="str">
        <f>IF(HLOOKUP($BT857,Prisudvikling!$CC$7:$KP$63,F$3)&gt;0,HLOOKUP($BT857,Prisudvikling!$CC$7:$KP$63,F$3),"")</f>
        <v/>
      </c>
      <c r="G857" s="105" t="str">
        <f>IF(HLOOKUP($BT857,Prisudvikling!$CC$7:$KP$63,G$3)&gt;0,HLOOKUP($BT857,Prisudvikling!$CC$7:$KP$63,G$3),"")</f>
        <v/>
      </c>
      <c r="H857" s="105" t="str">
        <f>IF(HLOOKUP($BT857,Prisudvikling!$CC$7:$KP$63,H$3)&gt;0,HLOOKUP($BT857,Prisudvikling!$CC$7:$KP$63,H$3),"")</f>
        <v/>
      </c>
      <c r="I857" s="105" t="str">
        <f>IF(HLOOKUP($BT857,Prisudvikling!$CC$7:$KP$63,I$3)&gt;0,HLOOKUP($BT857,Prisudvikling!$CC$7:$KP$63,I$3),"")</f>
        <v/>
      </c>
      <c r="J857" s="105" t="str">
        <f>IF(HLOOKUP($BT857,Prisudvikling!$CC$7:$KP$63,J$3)&gt;0,HLOOKUP($BT857,Prisudvikling!$CC$7:$KP$63,J$3),"")</f>
        <v/>
      </c>
      <c r="K857" s="105" t="str">
        <f>IF(HLOOKUP($BT857,Prisudvikling!$CC$7:$KP$63,K$3)&gt;0,HLOOKUP($BT857,Prisudvikling!$CC$7:$KP$63,K$3),"")</f>
        <v/>
      </c>
      <c r="L857" s="105" t="str">
        <f>IF(HLOOKUP($BT857,Prisudvikling!$CC$7:$KP$63,L$3)&gt;0,HLOOKUP($BT857,Prisudvikling!$CC$7:$KP$63,L$3),"")</f>
        <v/>
      </c>
      <c r="M857" s="105" t="str">
        <f>IF(HLOOKUP($BT857,Prisudvikling!$CC$7:$KP$63,M$3)&gt;0,HLOOKUP($BT857,Prisudvikling!$CC$7:$KP$63,M$3),"")</f>
        <v/>
      </c>
      <c r="N857" s="105" t="str">
        <f>IF(HLOOKUP($BT857,Prisudvikling!$CC$7:$KP$63,N$3)&gt;0,HLOOKUP($BT857,Prisudvikling!$CC$7:$KP$63,N$3),"")</f>
        <v/>
      </c>
      <c r="O857" s="105" t="str">
        <f>IF(HLOOKUP($BT857,Prisudvikling!$CC$7:$KP$63,O$3)&gt;0,HLOOKUP($BT857,Prisudvikling!$CC$7:$KP$63,O$3),"")</f>
        <v/>
      </c>
      <c r="P857" s="105" t="str">
        <f>IF(HLOOKUP($BT857,Prisudvikling!$CC$7:$KP$63,P$3)&gt;0,HLOOKUP($BT857,Prisudvikling!$CC$7:$KP$63,P$3),"")</f>
        <v/>
      </c>
      <c r="Q857" s="105" t="str">
        <f>IF(HLOOKUP($BT857,Prisudvikling!$CC$7:$KP$63,Q$3)&gt;0,HLOOKUP($BT857,Prisudvikling!$CC$7:$KP$63,Q$3),"")</f>
        <v/>
      </c>
      <c r="R857" s="105" t="str">
        <f>IF(HLOOKUP($BT857,Prisudvikling!$CC$7:$KP$63,R$3)&gt;0,HLOOKUP($BT857,Prisudvikling!$CC$7:$KP$63,R$3),"")</f>
        <v/>
      </c>
      <c r="S857" s="105" t="str">
        <f>IF(HLOOKUP($BT857,Prisudvikling!$CC$7:$KP$63,S$3)&gt;0,HLOOKUP($BT857,Prisudvikling!$CC$7:$KP$63,S$3),"")</f>
        <v/>
      </c>
      <c r="T857" s="105" t="str">
        <f>IF(HLOOKUP($BT857,Prisudvikling!$CC$7:$KP$63,T$3)&gt;0,HLOOKUP($BT857,Prisudvikling!$CC$7:$KP$63,T$3),"")</f>
        <v/>
      </c>
      <c r="U857" s="105" t="str">
        <f>IF(HLOOKUP($BT857,Prisudvikling!$CC$7:$KP$63,U$3)&gt;0,HLOOKUP($BT857,Prisudvikling!$CC$7:$KP$63,U$3),"")</f>
        <v/>
      </c>
      <c r="V857" s="105" t="str">
        <f>IF(HLOOKUP($BT857,Prisudvikling!$CC$7:$KP$63,V$3)&gt;0,HLOOKUP($BT857,Prisudvikling!$CC$7:$KP$63,V$3),"")</f>
        <v/>
      </c>
      <c r="W857" s="105" t="str">
        <f>IF(HLOOKUP($BT857,Prisudvikling!$CC$7:$KP$63,W$3)&gt;0,HLOOKUP($BT857,Prisudvikling!$CC$7:$KP$63,W$3),"")</f>
        <v/>
      </c>
      <c r="X857" s="32" t="str">
        <f>IF(HLOOKUP($BT857,Prisudvikling!$CC$7:$KP$63,X$3)&gt;0,HLOOKUP($BT857,Prisudvikling!$CC$7:$KP$63,X$3),"")</f>
        <v/>
      </c>
      <c r="Y857" s="32" t="str">
        <f>IF(HLOOKUP($BT857,Prisudvikling!$CC$7:$KP$63,Y$3)&gt;0,HLOOKUP($BT857,Prisudvikling!$CC$7:$KP$63,Y$3),"")</f>
        <v/>
      </c>
      <c r="Z857" s="32" t="str">
        <f>IF(HLOOKUP($BT857,Prisudvikling!$CC$7:$KP$63,Z$3)&gt;0,HLOOKUP($BT857,Prisudvikling!$CC$7:$KP$63,Z$3),"")</f>
        <v/>
      </c>
      <c r="AA857" s="32" t="str">
        <f>IF(HLOOKUP($BT857,Prisudvikling!$CC$7:$KP$63,AA$3)&gt;0,HLOOKUP($BT857,Prisudvikling!$CC$7:$KP$63,AA$3),"")</f>
        <v/>
      </c>
      <c r="AB857" s="32" t="str">
        <f>IF(HLOOKUP($BT857,Prisudvikling!$CC$7:$KP$63,AB$3)&gt;0,HLOOKUP($BT857,Prisudvikling!$CC$7:$KP$63,AB$3),"")</f>
        <v/>
      </c>
      <c r="AC857" s="32" t="str">
        <f>IF(HLOOKUP($BT857,Prisudvikling!$CC$7:$KP$63,AC$3)&gt;0,HLOOKUP($BT857,Prisudvikling!$CC$7:$KP$63,AC$3),"")</f>
        <v/>
      </c>
      <c r="AD857" s="32" t="str">
        <f>IF(HLOOKUP($BT857,Prisudvikling!$CC$7:$KP$63,AD$3)&gt;0,HLOOKUP($BT857,Prisudvikling!$CC$7:$KP$63,AD$3),"")</f>
        <v/>
      </c>
      <c r="AE857" s="32" t="str">
        <f>IF(HLOOKUP($BT857,Prisudvikling!$CC$7:$KP$63,AE$3)&gt;0,HLOOKUP($BT857,Prisudvikling!$CC$7:$KP$63,AE$3),"")</f>
        <v/>
      </c>
      <c r="AF857" s="32" t="str">
        <f>IF(HLOOKUP($BT857,Prisudvikling!$CC$7:$KP$63,AF$3)&gt;0,HLOOKUP($BT857,Prisudvikling!$CC$7:$KP$63,AF$3),"")</f>
        <v xml:space="preserve"> </v>
      </c>
      <c r="AG857" s="32" t="str">
        <f>IF(HLOOKUP($BT857,Prisudvikling!$CC$7:$KP$63,AG$3)&gt;0,HLOOKUP($BT857,Prisudvikling!$CC$7:$KP$63,AG$3),"")</f>
        <v xml:space="preserve"> </v>
      </c>
      <c r="AH857" s="32" t="str">
        <f>IF(HLOOKUP($BT857,Prisudvikling!$CC$7:$KP$63,AH$3)&gt;0,HLOOKUP($BT857,Prisudvikling!$CC$7:$KP$63,AH$3),"")</f>
        <v xml:space="preserve"> </v>
      </c>
      <c r="AI857" s="32" t="str">
        <f>IF(HLOOKUP($BT857,Prisudvikling!$CC$7:$KP$63,AI$3)&gt;0,HLOOKUP($BT857,Prisudvikling!$CC$7:$KP$63,AI$3),"")</f>
        <v xml:space="preserve"> </v>
      </c>
      <c r="AJ857" s="32" t="str">
        <f>IF(HLOOKUP($BT857,Prisudvikling!$CC$7:$KP$63,AJ$3)&gt;0,HLOOKUP($BT857,Prisudvikling!$CC$7:$KP$63,AJ$3),"")</f>
        <v xml:space="preserve"> </v>
      </c>
      <c r="AK857" s="32" t="str">
        <f>IF(HLOOKUP($BT857,Prisudvikling!$CC$7:$KP$63,AK$3)&gt;0,HLOOKUP($BT857,Prisudvikling!$CC$7:$KP$63,AK$3),"")</f>
        <v xml:space="preserve"> </v>
      </c>
      <c r="AL857" s="32" t="str">
        <f>IF(HLOOKUP($BT857,Prisudvikling!$CC$7:$KP$63,AL$3)&gt;0,HLOOKUP($BT857,Prisudvikling!$CC$7:$KP$63,AL$3),"")</f>
        <v/>
      </c>
      <c r="AM857" s="32" t="str">
        <f>IF(HLOOKUP($BT857,Prisudvikling!$CC$7:$KP$63,AM$3)&gt;0,HLOOKUP($BT857,Prisudvikling!$CC$7:$KP$63,AM$3),"")</f>
        <v/>
      </c>
      <c r="AN857" s="113" t="str">
        <f>IF(HLOOKUP($BT857,Prisudvikling!$CC$7:$KP$63,AN$3)&gt;0,HLOOKUP($BT857,Prisudvikling!$CC$7:$KP$63,AN$3),"")</f>
        <v/>
      </c>
      <c r="AO857" s="113" t="str">
        <f>IF(HLOOKUP($BT857,Prisudvikling!$CC$7:$KP$63,AO$3)&gt;0,HLOOKUP($BT857,Prisudvikling!$CC$7:$KP$63,AO$3),"")</f>
        <v xml:space="preserve"> </v>
      </c>
      <c r="AP857" s="113" t="str">
        <f>IF(HLOOKUP($BT857,Prisudvikling!$CC$7:$KP$63,AP$3)&gt;0,HLOOKUP($BT857,Prisudvikling!$CC$7:$KP$63,AP$3),"")</f>
        <v/>
      </c>
      <c r="AQ857" s="113" t="str">
        <f>IF(HLOOKUP($BT857,Prisudvikling!$CC$7:$KP$63,AQ$3)&gt;0,HLOOKUP($BT857,Prisudvikling!$CC$7:$KP$63,AQ$3),"")</f>
        <v/>
      </c>
      <c r="AR857" s="113" t="str">
        <f>IF(HLOOKUP($BT857,Prisudvikling!$CC$7:$KP$63,AR$3)&gt;0,HLOOKUP($BT857,Prisudvikling!$CC$7:$KP$63,AR$3),"")</f>
        <v xml:space="preserve"> </v>
      </c>
      <c r="AS857" s="113" t="str">
        <f>IF(HLOOKUP($BT857,Prisudvikling!$CC$7:$KP$63,AS$3)&gt;0,HLOOKUP($BT857,Prisudvikling!$CC$7:$KP$63,AS$3),"")</f>
        <v/>
      </c>
      <c r="AT857" s="113" t="str">
        <f>IF(HLOOKUP($BT857,Prisudvikling!$CC$7:$KP$63,AT$3)&gt;0,HLOOKUP($BT857,Prisudvikling!$CC$7:$KP$63,AT$3),"")</f>
        <v/>
      </c>
      <c r="AU857" s="113" t="str">
        <f>IF(HLOOKUP($BT857,Prisudvikling!$CC$7:$KP$63,AU$3)&gt;0,HLOOKUP($BT857,Prisudvikling!$CC$7:$KP$63,AU$3),"")</f>
        <v xml:space="preserve"> </v>
      </c>
      <c r="AV857" s="113" t="str">
        <f>IF(HLOOKUP($BT857,Prisudvikling!$CC$7:$KP$63,AV$3)&gt;0,HLOOKUP($BT857,Prisudvikling!$CC$7:$KP$63,AV$3),"")</f>
        <v/>
      </c>
      <c r="AW857" s="113" t="str">
        <f>IF(HLOOKUP($BT857,Prisudvikling!$CC$7:$KP$63,AW$3)&gt;0,HLOOKUP($BT857,Prisudvikling!$CC$7:$KP$63,AW$3),"")</f>
        <v/>
      </c>
      <c r="AX857" s="113" t="str">
        <f>IF(HLOOKUP($BT857,Prisudvikling!$CC$7:$KP$63,AX$3)&gt;0,HLOOKUP($BT857,Prisudvikling!$CC$7:$KP$63,AX$3),"")</f>
        <v xml:space="preserve"> </v>
      </c>
      <c r="BT857">
        <f t="shared" si="38"/>
        <v>534</v>
      </c>
    </row>
    <row r="858" spans="1:72" x14ac:dyDescent="0.2">
      <c r="A858" s="82">
        <f>IF(HLOOKUP($BT858,Prisudvikling!$CC$7:$KP$63,D$3)&gt;0,YEAR(C858),0)</f>
        <v>0</v>
      </c>
      <c r="B858" s="82">
        <f>IF(HLOOKUP($BT858,Prisudvikling!$CC$7:$KP$63,D$3)&gt;0,MONTH(C858),0)</f>
        <v>0</v>
      </c>
      <c r="C858" s="65" t="str">
        <f>IF(HLOOKUP($BT858,Prisudvikling!$CC$7:$KP$63,D$3)&gt;0,HLOOKUP($BT858,Prisudvikling!$CC$7:$KP$63,C$3),"")</f>
        <v/>
      </c>
      <c r="D858" s="105" t="str">
        <f>IF(HLOOKUP($BT858,Prisudvikling!$CC$7:$KP$63,D$3)&gt;0,HLOOKUP($BT858,Prisudvikling!$CC$7:$KP$63,D$3),"")</f>
        <v/>
      </c>
      <c r="E858" s="105" t="str">
        <f>IF(HLOOKUP($BT858,Prisudvikling!$CC$7:$KP$63,E$3)&gt;0,HLOOKUP($BT858,Prisudvikling!$CC$7:$KP$63,E$3),"")</f>
        <v/>
      </c>
      <c r="F858" s="105" t="str">
        <f>IF(HLOOKUP($BT858,Prisudvikling!$CC$7:$KP$63,F$3)&gt;0,HLOOKUP($BT858,Prisudvikling!$CC$7:$KP$63,F$3),"")</f>
        <v/>
      </c>
      <c r="G858" s="105" t="str">
        <f>IF(HLOOKUP($BT858,Prisudvikling!$CC$7:$KP$63,G$3)&gt;0,HLOOKUP($BT858,Prisudvikling!$CC$7:$KP$63,G$3),"")</f>
        <v/>
      </c>
      <c r="H858" s="105" t="str">
        <f>IF(HLOOKUP($BT858,Prisudvikling!$CC$7:$KP$63,H$3)&gt;0,HLOOKUP($BT858,Prisudvikling!$CC$7:$KP$63,H$3),"")</f>
        <v/>
      </c>
      <c r="I858" s="105" t="str">
        <f>IF(HLOOKUP($BT858,Prisudvikling!$CC$7:$KP$63,I$3)&gt;0,HLOOKUP($BT858,Prisudvikling!$CC$7:$KP$63,I$3),"")</f>
        <v/>
      </c>
      <c r="J858" s="105" t="str">
        <f>IF(HLOOKUP($BT858,Prisudvikling!$CC$7:$KP$63,J$3)&gt;0,HLOOKUP($BT858,Prisudvikling!$CC$7:$KP$63,J$3),"")</f>
        <v/>
      </c>
      <c r="K858" s="105" t="str">
        <f>IF(HLOOKUP($BT858,Prisudvikling!$CC$7:$KP$63,K$3)&gt;0,HLOOKUP($BT858,Prisudvikling!$CC$7:$KP$63,K$3),"")</f>
        <v/>
      </c>
      <c r="L858" s="105" t="str">
        <f>IF(HLOOKUP($BT858,Prisudvikling!$CC$7:$KP$63,L$3)&gt;0,HLOOKUP($BT858,Prisudvikling!$CC$7:$KP$63,L$3),"")</f>
        <v/>
      </c>
      <c r="M858" s="105" t="str">
        <f>IF(HLOOKUP($BT858,Prisudvikling!$CC$7:$KP$63,M$3)&gt;0,HLOOKUP($BT858,Prisudvikling!$CC$7:$KP$63,M$3),"")</f>
        <v/>
      </c>
      <c r="N858" s="105" t="str">
        <f>IF(HLOOKUP($BT858,Prisudvikling!$CC$7:$KP$63,N$3)&gt;0,HLOOKUP($BT858,Prisudvikling!$CC$7:$KP$63,N$3),"")</f>
        <v/>
      </c>
      <c r="O858" s="105" t="str">
        <f>IF(HLOOKUP($BT858,Prisudvikling!$CC$7:$KP$63,O$3)&gt;0,HLOOKUP($BT858,Prisudvikling!$CC$7:$KP$63,O$3),"")</f>
        <v/>
      </c>
      <c r="P858" s="105" t="str">
        <f>IF(HLOOKUP($BT858,Prisudvikling!$CC$7:$KP$63,P$3)&gt;0,HLOOKUP($BT858,Prisudvikling!$CC$7:$KP$63,P$3),"")</f>
        <v/>
      </c>
      <c r="Q858" s="105" t="str">
        <f>IF(HLOOKUP($BT858,Prisudvikling!$CC$7:$KP$63,Q$3)&gt;0,HLOOKUP($BT858,Prisudvikling!$CC$7:$KP$63,Q$3),"")</f>
        <v/>
      </c>
      <c r="R858" s="105" t="str">
        <f>IF(HLOOKUP($BT858,Prisudvikling!$CC$7:$KP$63,R$3)&gt;0,HLOOKUP($BT858,Prisudvikling!$CC$7:$KP$63,R$3),"")</f>
        <v/>
      </c>
      <c r="S858" s="105" t="str">
        <f>IF(HLOOKUP($BT858,Prisudvikling!$CC$7:$KP$63,S$3)&gt;0,HLOOKUP($BT858,Prisudvikling!$CC$7:$KP$63,S$3),"")</f>
        <v/>
      </c>
      <c r="T858" s="105" t="str">
        <f>IF(HLOOKUP($BT858,Prisudvikling!$CC$7:$KP$63,T$3)&gt;0,HLOOKUP($BT858,Prisudvikling!$CC$7:$KP$63,T$3),"")</f>
        <v/>
      </c>
      <c r="U858" s="105" t="str">
        <f>IF(HLOOKUP($BT858,Prisudvikling!$CC$7:$KP$63,U$3)&gt;0,HLOOKUP($BT858,Prisudvikling!$CC$7:$KP$63,U$3),"")</f>
        <v/>
      </c>
      <c r="V858" s="105" t="str">
        <f>IF(HLOOKUP($BT858,Prisudvikling!$CC$7:$KP$63,V$3)&gt;0,HLOOKUP($BT858,Prisudvikling!$CC$7:$KP$63,V$3),"")</f>
        <v/>
      </c>
      <c r="W858" s="105" t="str">
        <f>IF(HLOOKUP($BT858,Prisudvikling!$CC$7:$KP$63,W$3)&gt;0,HLOOKUP($BT858,Prisudvikling!$CC$7:$KP$63,W$3),"")</f>
        <v/>
      </c>
      <c r="X858" s="32" t="str">
        <f>IF(HLOOKUP($BT858,Prisudvikling!$CC$7:$KP$63,X$3)&gt;0,HLOOKUP($BT858,Prisudvikling!$CC$7:$KP$63,X$3),"")</f>
        <v/>
      </c>
      <c r="Y858" s="32" t="str">
        <f>IF(HLOOKUP($BT858,Prisudvikling!$CC$7:$KP$63,Y$3)&gt;0,HLOOKUP($BT858,Prisudvikling!$CC$7:$KP$63,Y$3),"")</f>
        <v/>
      </c>
      <c r="Z858" s="32" t="str">
        <f>IF(HLOOKUP($BT858,Prisudvikling!$CC$7:$KP$63,Z$3)&gt;0,HLOOKUP($BT858,Prisudvikling!$CC$7:$KP$63,Z$3),"")</f>
        <v/>
      </c>
      <c r="AA858" s="32" t="str">
        <f>IF(HLOOKUP($BT858,Prisudvikling!$CC$7:$KP$63,AA$3)&gt;0,HLOOKUP($BT858,Prisudvikling!$CC$7:$KP$63,AA$3),"")</f>
        <v/>
      </c>
      <c r="AB858" s="32" t="str">
        <f>IF(HLOOKUP($BT858,Prisudvikling!$CC$7:$KP$63,AB$3)&gt;0,HLOOKUP($BT858,Prisudvikling!$CC$7:$KP$63,AB$3),"")</f>
        <v/>
      </c>
      <c r="AC858" s="32" t="str">
        <f>IF(HLOOKUP($BT858,Prisudvikling!$CC$7:$KP$63,AC$3)&gt;0,HLOOKUP($BT858,Prisudvikling!$CC$7:$KP$63,AC$3),"")</f>
        <v/>
      </c>
      <c r="AD858" s="32" t="str">
        <f>IF(HLOOKUP($BT858,Prisudvikling!$CC$7:$KP$63,AD$3)&gt;0,HLOOKUP($BT858,Prisudvikling!$CC$7:$KP$63,AD$3),"")</f>
        <v/>
      </c>
      <c r="AE858" s="32" t="str">
        <f>IF(HLOOKUP($BT858,Prisudvikling!$CC$7:$KP$63,AE$3)&gt;0,HLOOKUP($BT858,Prisudvikling!$CC$7:$KP$63,AE$3),"")</f>
        <v/>
      </c>
      <c r="AF858" s="32" t="str">
        <f>IF(HLOOKUP($BT858,Prisudvikling!$CC$7:$KP$63,AF$3)&gt;0,HLOOKUP($BT858,Prisudvikling!$CC$7:$KP$63,AF$3),"")</f>
        <v xml:space="preserve"> </v>
      </c>
      <c r="AG858" s="32" t="str">
        <f>IF(HLOOKUP($BT858,Prisudvikling!$CC$7:$KP$63,AG$3)&gt;0,HLOOKUP($BT858,Prisudvikling!$CC$7:$KP$63,AG$3),"")</f>
        <v xml:space="preserve"> </v>
      </c>
      <c r="AH858" s="32" t="str">
        <f>IF(HLOOKUP($BT858,Prisudvikling!$CC$7:$KP$63,AH$3)&gt;0,HLOOKUP($BT858,Prisudvikling!$CC$7:$KP$63,AH$3),"")</f>
        <v xml:space="preserve"> </v>
      </c>
      <c r="AI858" s="32" t="str">
        <f>IF(HLOOKUP($BT858,Prisudvikling!$CC$7:$KP$63,AI$3)&gt;0,HLOOKUP($BT858,Prisudvikling!$CC$7:$KP$63,AI$3),"")</f>
        <v xml:space="preserve"> </v>
      </c>
      <c r="AJ858" s="32" t="str">
        <f>IF(HLOOKUP($BT858,Prisudvikling!$CC$7:$KP$63,AJ$3)&gt;0,HLOOKUP($BT858,Prisudvikling!$CC$7:$KP$63,AJ$3),"")</f>
        <v xml:space="preserve"> </v>
      </c>
      <c r="AK858" s="32" t="str">
        <f>IF(HLOOKUP($BT858,Prisudvikling!$CC$7:$KP$63,AK$3)&gt;0,HLOOKUP($BT858,Prisudvikling!$CC$7:$KP$63,AK$3),"")</f>
        <v xml:space="preserve"> </v>
      </c>
      <c r="AL858" s="32" t="str">
        <f>IF(HLOOKUP($BT858,Prisudvikling!$CC$7:$KP$63,AL$3)&gt;0,HLOOKUP($BT858,Prisudvikling!$CC$7:$KP$63,AL$3),"")</f>
        <v/>
      </c>
      <c r="AM858" s="32" t="str">
        <f>IF(HLOOKUP($BT858,Prisudvikling!$CC$7:$KP$63,AM$3)&gt;0,HLOOKUP($BT858,Prisudvikling!$CC$7:$KP$63,AM$3),"")</f>
        <v/>
      </c>
      <c r="AN858" s="113" t="str">
        <f>IF(HLOOKUP($BT858,Prisudvikling!$CC$7:$KP$63,AN$3)&gt;0,HLOOKUP($BT858,Prisudvikling!$CC$7:$KP$63,AN$3),"")</f>
        <v/>
      </c>
      <c r="AO858" s="113" t="str">
        <f>IF(HLOOKUP($BT858,Prisudvikling!$CC$7:$KP$63,AO$3)&gt;0,HLOOKUP($BT858,Prisudvikling!$CC$7:$KP$63,AO$3),"")</f>
        <v xml:space="preserve"> </v>
      </c>
      <c r="AP858" s="113" t="str">
        <f>IF(HLOOKUP($BT858,Prisudvikling!$CC$7:$KP$63,AP$3)&gt;0,HLOOKUP($BT858,Prisudvikling!$CC$7:$KP$63,AP$3),"")</f>
        <v/>
      </c>
      <c r="AQ858" s="113" t="str">
        <f>IF(HLOOKUP($BT858,Prisudvikling!$CC$7:$KP$63,AQ$3)&gt;0,HLOOKUP($BT858,Prisudvikling!$CC$7:$KP$63,AQ$3),"")</f>
        <v/>
      </c>
      <c r="AR858" s="113" t="str">
        <f>IF(HLOOKUP($BT858,Prisudvikling!$CC$7:$KP$63,AR$3)&gt;0,HLOOKUP($BT858,Prisudvikling!$CC$7:$KP$63,AR$3),"")</f>
        <v xml:space="preserve"> </v>
      </c>
      <c r="AS858" s="113" t="str">
        <f>IF(HLOOKUP($BT858,Prisudvikling!$CC$7:$KP$63,AS$3)&gt;0,HLOOKUP($BT858,Prisudvikling!$CC$7:$KP$63,AS$3),"")</f>
        <v/>
      </c>
      <c r="AT858" s="113" t="str">
        <f>IF(HLOOKUP($BT858,Prisudvikling!$CC$7:$KP$63,AT$3)&gt;0,HLOOKUP($BT858,Prisudvikling!$CC$7:$KP$63,AT$3),"")</f>
        <v/>
      </c>
      <c r="AU858" s="113" t="str">
        <f>IF(HLOOKUP($BT858,Prisudvikling!$CC$7:$KP$63,AU$3)&gt;0,HLOOKUP($BT858,Prisudvikling!$CC$7:$KP$63,AU$3),"")</f>
        <v xml:space="preserve"> </v>
      </c>
      <c r="AV858" s="113" t="str">
        <f>IF(HLOOKUP($BT858,Prisudvikling!$CC$7:$KP$63,AV$3)&gt;0,HLOOKUP($BT858,Prisudvikling!$CC$7:$KP$63,AV$3),"")</f>
        <v/>
      </c>
      <c r="AW858" s="113" t="str">
        <f>IF(HLOOKUP($BT858,Prisudvikling!$CC$7:$KP$63,AW$3)&gt;0,HLOOKUP($BT858,Prisudvikling!$CC$7:$KP$63,AW$3),"")</f>
        <v/>
      </c>
      <c r="AX858" s="113" t="str">
        <f>IF(HLOOKUP($BT858,Prisudvikling!$CC$7:$KP$63,AX$3)&gt;0,HLOOKUP($BT858,Prisudvikling!$CC$7:$KP$63,AX$3),"")</f>
        <v xml:space="preserve"> </v>
      </c>
      <c r="BT858">
        <f t="shared" si="38"/>
        <v>535</v>
      </c>
    </row>
    <row r="859" spans="1:72" x14ac:dyDescent="0.2">
      <c r="A859" s="82">
        <f>IF(HLOOKUP($BT859,Prisudvikling!$CC$7:$KP$63,D$3)&gt;0,YEAR(C859),0)</f>
        <v>0</v>
      </c>
      <c r="B859" s="82">
        <f>IF(HLOOKUP($BT859,Prisudvikling!$CC$7:$KP$63,D$3)&gt;0,MONTH(C859),0)</f>
        <v>0</v>
      </c>
      <c r="C859" s="65" t="str">
        <f>IF(HLOOKUP($BT859,Prisudvikling!$CC$7:$KP$63,D$3)&gt;0,HLOOKUP($BT859,Prisudvikling!$CC$7:$KP$63,C$3),"")</f>
        <v/>
      </c>
      <c r="D859" s="105" t="str">
        <f>IF(HLOOKUP($BT859,Prisudvikling!$CC$7:$KP$63,D$3)&gt;0,HLOOKUP($BT859,Prisudvikling!$CC$7:$KP$63,D$3),"")</f>
        <v/>
      </c>
      <c r="E859" s="105" t="str">
        <f>IF(HLOOKUP($BT859,Prisudvikling!$CC$7:$KP$63,E$3)&gt;0,HLOOKUP($BT859,Prisudvikling!$CC$7:$KP$63,E$3),"")</f>
        <v/>
      </c>
      <c r="F859" s="105" t="str">
        <f>IF(HLOOKUP($BT859,Prisudvikling!$CC$7:$KP$63,F$3)&gt;0,HLOOKUP($BT859,Prisudvikling!$CC$7:$KP$63,F$3),"")</f>
        <v/>
      </c>
      <c r="G859" s="105" t="str">
        <f>IF(HLOOKUP($BT859,Prisudvikling!$CC$7:$KP$63,G$3)&gt;0,HLOOKUP($BT859,Prisudvikling!$CC$7:$KP$63,G$3),"")</f>
        <v/>
      </c>
      <c r="H859" s="105" t="str">
        <f>IF(HLOOKUP($BT859,Prisudvikling!$CC$7:$KP$63,H$3)&gt;0,HLOOKUP($BT859,Prisudvikling!$CC$7:$KP$63,H$3),"")</f>
        <v/>
      </c>
      <c r="I859" s="105" t="str">
        <f>IF(HLOOKUP($BT859,Prisudvikling!$CC$7:$KP$63,I$3)&gt;0,HLOOKUP($BT859,Prisudvikling!$CC$7:$KP$63,I$3),"")</f>
        <v/>
      </c>
      <c r="J859" s="105" t="str">
        <f>IF(HLOOKUP($BT859,Prisudvikling!$CC$7:$KP$63,J$3)&gt;0,HLOOKUP($BT859,Prisudvikling!$CC$7:$KP$63,J$3),"")</f>
        <v/>
      </c>
      <c r="K859" s="105" t="str">
        <f>IF(HLOOKUP($BT859,Prisudvikling!$CC$7:$KP$63,K$3)&gt;0,HLOOKUP($BT859,Prisudvikling!$CC$7:$KP$63,K$3),"")</f>
        <v/>
      </c>
      <c r="L859" s="105" t="str">
        <f>IF(HLOOKUP($BT859,Prisudvikling!$CC$7:$KP$63,L$3)&gt;0,HLOOKUP($BT859,Prisudvikling!$CC$7:$KP$63,L$3),"")</f>
        <v/>
      </c>
      <c r="M859" s="105" t="str">
        <f>IF(HLOOKUP($BT859,Prisudvikling!$CC$7:$KP$63,M$3)&gt;0,HLOOKUP($BT859,Prisudvikling!$CC$7:$KP$63,M$3),"")</f>
        <v/>
      </c>
      <c r="N859" s="105" t="str">
        <f>IF(HLOOKUP($BT859,Prisudvikling!$CC$7:$KP$63,N$3)&gt;0,HLOOKUP($BT859,Prisudvikling!$CC$7:$KP$63,N$3),"")</f>
        <v/>
      </c>
      <c r="O859" s="105" t="str">
        <f>IF(HLOOKUP($BT859,Prisudvikling!$CC$7:$KP$63,O$3)&gt;0,HLOOKUP($BT859,Prisudvikling!$CC$7:$KP$63,O$3),"")</f>
        <v/>
      </c>
      <c r="P859" s="105" t="str">
        <f>IF(HLOOKUP($BT859,Prisudvikling!$CC$7:$KP$63,P$3)&gt;0,HLOOKUP($BT859,Prisudvikling!$CC$7:$KP$63,P$3),"")</f>
        <v/>
      </c>
      <c r="Q859" s="105" t="str">
        <f>IF(HLOOKUP($BT859,Prisudvikling!$CC$7:$KP$63,Q$3)&gt;0,HLOOKUP($BT859,Prisudvikling!$CC$7:$KP$63,Q$3),"")</f>
        <v/>
      </c>
      <c r="R859" s="105" t="str">
        <f>IF(HLOOKUP($BT859,Prisudvikling!$CC$7:$KP$63,R$3)&gt;0,HLOOKUP($BT859,Prisudvikling!$CC$7:$KP$63,R$3),"")</f>
        <v/>
      </c>
      <c r="S859" s="105" t="str">
        <f>IF(HLOOKUP($BT859,Prisudvikling!$CC$7:$KP$63,S$3)&gt;0,HLOOKUP($BT859,Prisudvikling!$CC$7:$KP$63,S$3),"")</f>
        <v/>
      </c>
      <c r="T859" s="105" t="str">
        <f>IF(HLOOKUP($BT859,Prisudvikling!$CC$7:$KP$63,T$3)&gt;0,HLOOKUP($BT859,Prisudvikling!$CC$7:$KP$63,T$3),"")</f>
        <v/>
      </c>
      <c r="U859" s="105" t="str">
        <f>IF(HLOOKUP($BT859,Prisudvikling!$CC$7:$KP$63,U$3)&gt;0,HLOOKUP($BT859,Prisudvikling!$CC$7:$KP$63,U$3),"")</f>
        <v/>
      </c>
      <c r="V859" s="105" t="str">
        <f>IF(HLOOKUP($BT859,Prisudvikling!$CC$7:$KP$63,V$3)&gt;0,HLOOKUP($BT859,Prisudvikling!$CC$7:$KP$63,V$3),"")</f>
        <v/>
      </c>
      <c r="W859" s="105" t="str">
        <f>IF(HLOOKUP($BT859,Prisudvikling!$CC$7:$KP$63,W$3)&gt;0,HLOOKUP($BT859,Prisudvikling!$CC$7:$KP$63,W$3),"")</f>
        <v/>
      </c>
      <c r="X859" s="32" t="str">
        <f>IF(HLOOKUP($BT859,Prisudvikling!$CC$7:$KP$63,X$3)&gt;0,HLOOKUP($BT859,Prisudvikling!$CC$7:$KP$63,X$3),"")</f>
        <v/>
      </c>
      <c r="Y859" s="32" t="str">
        <f>IF(HLOOKUP($BT859,Prisudvikling!$CC$7:$KP$63,Y$3)&gt;0,HLOOKUP($BT859,Prisudvikling!$CC$7:$KP$63,Y$3),"")</f>
        <v/>
      </c>
      <c r="Z859" s="32" t="str">
        <f>IF(HLOOKUP($BT859,Prisudvikling!$CC$7:$KP$63,Z$3)&gt;0,HLOOKUP($BT859,Prisudvikling!$CC$7:$KP$63,Z$3),"")</f>
        <v/>
      </c>
      <c r="AA859" s="32" t="str">
        <f>IF(HLOOKUP($BT859,Prisudvikling!$CC$7:$KP$63,AA$3)&gt;0,HLOOKUP($BT859,Prisudvikling!$CC$7:$KP$63,AA$3),"")</f>
        <v/>
      </c>
      <c r="AB859" s="32" t="str">
        <f>IF(HLOOKUP($BT859,Prisudvikling!$CC$7:$KP$63,AB$3)&gt;0,HLOOKUP($BT859,Prisudvikling!$CC$7:$KP$63,AB$3),"")</f>
        <v/>
      </c>
      <c r="AC859" s="32" t="str">
        <f>IF(HLOOKUP($BT859,Prisudvikling!$CC$7:$KP$63,AC$3)&gt;0,HLOOKUP($BT859,Prisudvikling!$CC$7:$KP$63,AC$3),"")</f>
        <v/>
      </c>
      <c r="AD859" s="32" t="str">
        <f>IF(HLOOKUP($BT859,Prisudvikling!$CC$7:$KP$63,AD$3)&gt;0,HLOOKUP($BT859,Prisudvikling!$CC$7:$KP$63,AD$3),"")</f>
        <v/>
      </c>
      <c r="AE859" s="32" t="str">
        <f>IF(HLOOKUP($BT859,Prisudvikling!$CC$7:$KP$63,AE$3)&gt;0,HLOOKUP($BT859,Prisudvikling!$CC$7:$KP$63,AE$3),"")</f>
        <v/>
      </c>
      <c r="AF859" s="32" t="str">
        <f>IF(HLOOKUP($BT859,Prisudvikling!$CC$7:$KP$63,AF$3)&gt;0,HLOOKUP($BT859,Prisudvikling!$CC$7:$KP$63,AF$3),"")</f>
        <v xml:space="preserve"> </v>
      </c>
      <c r="AG859" s="32" t="str">
        <f>IF(HLOOKUP($BT859,Prisudvikling!$CC$7:$KP$63,AG$3)&gt;0,HLOOKUP($BT859,Prisudvikling!$CC$7:$KP$63,AG$3),"")</f>
        <v xml:space="preserve"> </v>
      </c>
      <c r="AH859" s="32" t="str">
        <f>IF(HLOOKUP($BT859,Prisudvikling!$CC$7:$KP$63,AH$3)&gt;0,HLOOKUP($BT859,Prisudvikling!$CC$7:$KP$63,AH$3),"")</f>
        <v xml:space="preserve"> </v>
      </c>
      <c r="AI859" s="32" t="str">
        <f>IF(HLOOKUP($BT859,Prisudvikling!$CC$7:$KP$63,AI$3)&gt;0,HLOOKUP($BT859,Prisudvikling!$CC$7:$KP$63,AI$3),"")</f>
        <v xml:space="preserve"> </v>
      </c>
      <c r="AJ859" s="32" t="str">
        <f>IF(HLOOKUP($BT859,Prisudvikling!$CC$7:$KP$63,AJ$3)&gt;0,HLOOKUP($BT859,Prisudvikling!$CC$7:$KP$63,AJ$3),"")</f>
        <v xml:space="preserve"> </v>
      </c>
      <c r="AK859" s="32" t="str">
        <f>IF(HLOOKUP($BT859,Prisudvikling!$CC$7:$KP$63,AK$3)&gt;0,HLOOKUP($BT859,Prisudvikling!$CC$7:$KP$63,AK$3),"")</f>
        <v xml:space="preserve"> </v>
      </c>
      <c r="AL859" s="32" t="str">
        <f>IF(HLOOKUP($BT859,Prisudvikling!$CC$7:$KP$63,AL$3)&gt;0,HLOOKUP($BT859,Prisudvikling!$CC$7:$KP$63,AL$3),"")</f>
        <v/>
      </c>
      <c r="AM859" s="32" t="str">
        <f>IF(HLOOKUP($BT859,Prisudvikling!$CC$7:$KP$63,AM$3)&gt;0,HLOOKUP($BT859,Prisudvikling!$CC$7:$KP$63,AM$3),"")</f>
        <v/>
      </c>
      <c r="AN859" s="113" t="str">
        <f>IF(HLOOKUP($BT859,Prisudvikling!$CC$7:$KP$63,AN$3)&gt;0,HLOOKUP($BT859,Prisudvikling!$CC$7:$KP$63,AN$3),"")</f>
        <v/>
      </c>
      <c r="AO859" s="113" t="str">
        <f>IF(HLOOKUP($BT859,Prisudvikling!$CC$7:$KP$63,AO$3)&gt;0,HLOOKUP($BT859,Prisudvikling!$CC$7:$KP$63,AO$3),"")</f>
        <v xml:space="preserve"> </v>
      </c>
      <c r="AP859" s="113" t="str">
        <f>IF(HLOOKUP($BT859,Prisudvikling!$CC$7:$KP$63,AP$3)&gt;0,HLOOKUP($BT859,Prisudvikling!$CC$7:$KP$63,AP$3),"")</f>
        <v/>
      </c>
      <c r="AQ859" s="113" t="str">
        <f>IF(HLOOKUP($BT859,Prisudvikling!$CC$7:$KP$63,AQ$3)&gt;0,HLOOKUP($BT859,Prisudvikling!$CC$7:$KP$63,AQ$3),"")</f>
        <v/>
      </c>
      <c r="AR859" s="113" t="str">
        <f>IF(HLOOKUP($BT859,Prisudvikling!$CC$7:$KP$63,AR$3)&gt;0,HLOOKUP($BT859,Prisudvikling!$CC$7:$KP$63,AR$3),"")</f>
        <v xml:space="preserve"> </v>
      </c>
      <c r="AS859" s="113" t="str">
        <f>IF(HLOOKUP($BT859,Prisudvikling!$CC$7:$KP$63,AS$3)&gt;0,HLOOKUP($BT859,Prisudvikling!$CC$7:$KP$63,AS$3),"")</f>
        <v/>
      </c>
      <c r="AT859" s="113" t="str">
        <f>IF(HLOOKUP($BT859,Prisudvikling!$CC$7:$KP$63,AT$3)&gt;0,HLOOKUP($BT859,Prisudvikling!$CC$7:$KP$63,AT$3),"")</f>
        <v/>
      </c>
      <c r="AU859" s="113" t="str">
        <f>IF(HLOOKUP($BT859,Prisudvikling!$CC$7:$KP$63,AU$3)&gt;0,HLOOKUP($BT859,Prisudvikling!$CC$7:$KP$63,AU$3),"")</f>
        <v xml:space="preserve"> </v>
      </c>
      <c r="AV859" s="113" t="str">
        <f>IF(HLOOKUP($BT859,Prisudvikling!$CC$7:$KP$63,AV$3)&gt;0,HLOOKUP($BT859,Prisudvikling!$CC$7:$KP$63,AV$3),"")</f>
        <v/>
      </c>
      <c r="AW859" s="113" t="str">
        <f>IF(HLOOKUP($BT859,Prisudvikling!$CC$7:$KP$63,AW$3)&gt;0,HLOOKUP($BT859,Prisudvikling!$CC$7:$KP$63,AW$3),"")</f>
        <v/>
      </c>
      <c r="AX859" s="113" t="str">
        <f>IF(HLOOKUP($BT859,Prisudvikling!$CC$7:$KP$63,AX$3)&gt;0,HLOOKUP($BT859,Prisudvikling!$CC$7:$KP$63,AX$3),"")</f>
        <v xml:space="preserve"> </v>
      </c>
      <c r="BT859">
        <f t="shared" si="38"/>
        <v>536</v>
      </c>
    </row>
    <row r="860" spans="1:72" x14ac:dyDescent="0.2">
      <c r="A860" s="82">
        <f>IF(HLOOKUP($BT860,Prisudvikling!$CC$7:$KP$63,D$3)&gt;0,YEAR(C860),0)</f>
        <v>0</v>
      </c>
      <c r="B860" s="82">
        <f>IF(HLOOKUP($BT860,Prisudvikling!$CC$7:$KP$63,D$3)&gt;0,MONTH(C860),0)</f>
        <v>0</v>
      </c>
      <c r="C860" s="65" t="str">
        <f>IF(HLOOKUP($BT860,Prisudvikling!$CC$7:$KP$63,D$3)&gt;0,HLOOKUP($BT860,Prisudvikling!$CC$7:$KP$63,C$3),"")</f>
        <v/>
      </c>
      <c r="D860" s="105" t="str">
        <f>IF(HLOOKUP($BT860,Prisudvikling!$CC$7:$KP$63,D$3)&gt;0,HLOOKUP($BT860,Prisudvikling!$CC$7:$KP$63,D$3),"")</f>
        <v/>
      </c>
      <c r="E860" s="105" t="str">
        <f>IF(HLOOKUP($BT860,Prisudvikling!$CC$7:$KP$63,E$3)&gt;0,HLOOKUP($BT860,Prisudvikling!$CC$7:$KP$63,E$3),"")</f>
        <v/>
      </c>
      <c r="F860" s="105" t="str">
        <f>IF(HLOOKUP($BT860,Prisudvikling!$CC$7:$KP$63,F$3)&gt;0,HLOOKUP($BT860,Prisudvikling!$CC$7:$KP$63,F$3),"")</f>
        <v/>
      </c>
      <c r="G860" s="105" t="str">
        <f>IF(HLOOKUP($BT860,Prisudvikling!$CC$7:$KP$63,G$3)&gt;0,HLOOKUP($BT860,Prisudvikling!$CC$7:$KP$63,G$3),"")</f>
        <v/>
      </c>
      <c r="H860" s="105" t="str">
        <f>IF(HLOOKUP($BT860,Prisudvikling!$CC$7:$KP$63,H$3)&gt;0,HLOOKUP($BT860,Prisudvikling!$CC$7:$KP$63,H$3),"")</f>
        <v/>
      </c>
      <c r="I860" s="105" t="str">
        <f>IF(HLOOKUP($BT860,Prisudvikling!$CC$7:$KP$63,I$3)&gt;0,HLOOKUP($BT860,Prisudvikling!$CC$7:$KP$63,I$3),"")</f>
        <v/>
      </c>
      <c r="J860" s="105" t="str">
        <f>IF(HLOOKUP($BT860,Prisudvikling!$CC$7:$KP$63,J$3)&gt;0,HLOOKUP($BT860,Prisudvikling!$CC$7:$KP$63,J$3),"")</f>
        <v/>
      </c>
      <c r="K860" s="105" t="str">
        <f>IF(HLOOKUP($BT860,Prisudvikling!$CC$7:$KP$63,K$3)&gt;0,HLOOKUP($BT860,Prisudvikling!$CC$7:$KP$63,K$3),"")</f>
        <v/>
      </c>
      <c r="L860" s="105" t="str">
        <f>IF(HLOOKUP($BT860,Prisudvikling!$CC$7:$KP$63,L$3)&gt;0,HLOOKUP($BT860,Prisudvikling!$CC$7:$KP$63,L$3),"")</f>
        <v/>
      </c>
      <c r="M860" s="105" t="str">
        <f>IF(HLOOKUP($BT860,Prisudvikling!$CC$7:$KP$63,M$3)&gt;0,HLOOKUP($BT860,Prisudvikling!$CC$7:$KP$63,M$3),"")</f>
        <v/>
      </c>
      <c r="N860" s="105" t="str">
        <f>IF(HLOOKUP($BT860,Prisudvikling!$CC$7:$KP$63,N$3)&gt;0,HLOOKUP($BT860,Prisudvikling!$CC$7:$KP$63,N$3),"")</f>
        <v/>
      </c>
      <c r="O860" s="105" t="str">
        <f>IF(HLOOKUP($BT860,Prisudvikling!$CC$7:$KP$63,O$3)&gt;0,HLOOKUP($BT860,Prisudvikling!$CC$7:$KP$63,O$3),"")</f>
        <v/>
      </c>
      <c r="P860" s="105" t="str">
        <f>IF(HLOOKUP($BT860,Prisudvikling!$CC$7:$KP$63,P$3)&gt;0,HLOOKUP($BT860,Prisudvikling!$CC$7:$KP$63,P$3),"")</f>
        <v/>
      </c>
      <c r="Q860" s="105" t="str">
        <f>IF(HLOOKUP($BT860,Prisudvikling!$CC$7:$KP$63,Q$3)&gt;0,HLOOKUP($BT860,Prisudvikling!$CC$7:$KP$63,Q$3),"")</f>
        <v/>
      </c>
      <c r="R860" s="105" t="str">
        <f>IF(HLOOKUP($BT860,Prisudvikling!$CC$7:$KP$63,R$3)&gt;0,HLOOKUP($BT860,Prisudvikling!$CC$7:$KP$63,R$3),"")</f>
        <v/>
      </c>
      <c r="S860" s="105" t="str">
        <f>IF(HLOOKUP($BT860,Prisudvikling!$CC$7:$KP$63,S$3)&gt;0,HLOOKUP($BT860,Prisudvikling!$CC$7:$KP$63,S$3),"")</f>
        <v/>
      </c>
      <c r="T860" s="105" t="str">
        <f>IF(HLOOKUP($BT860,Prisudvikling!$CC$7:$KP$63,T$3)&gt;0,HLOOKUP($BT860,Prisudvikling!$CC$7:$KP$63,T$3),"")</f>
        <v/>
      </c>
      <c r="U860" s="105" t="str">
        <f>IF(HLOOKUP($BT860,Prisudvikling!$CC$7:$KP$63,U$3)&gt;0,HLOOKUP($BT860,Prisudvikling!$CC$7:$KP$63,U$3),"")</f>
        <v/>
      </c>
      <c r="V860" s="105" t="str">
        <f>IF(HLOOKUP($BT860,Prisudvikling!$CC$7:$KP$63,V$3)&gt;0,HLOOKUP($BT860,Prisudvikling!$CC$7:$KP$63,V$3),"")</f>
        <v/>
      </c>
      <c r="W860" s="105" t="str">
        <f>IF(HLOOKUP($BT860,Prisudvikling!$CC$7:$KP$63,W$3)&gt;0,HLOOKUP($BT860,Prisudvikling!$CC$7:$KP$63,W$3),"")</f>
        <v/>
      </c>
      <c r="X860" s="32" t="str">
        <f>IF(HLOOKUP($BT860,Prisudvikling!$CC$7:$KP$63,X$3)&gt;0,HLOOKUP($BT860,Prisudvikling!$CC$7:$KP$63,X$3),"")</f>
        <v/>
      </c>
      <c r="Y860" s="32" t="str">
        <f>IF(HLOOKUP($BT860,Prisudvikling!$CC$7:$KP$63,Y$3)&gt;0,HLOOKUP($BT860,Prisudvikling!$CC$7:$KP$63,Y$3),"")</f>
        <v/>
      </c>
      <c r="Z860" s="32" t="str">
        <f>IF(HLOOKUP($BT860,Prisudvikling!$CC$7:$KP$63,Z$3)&gt;0,HLOOKUP($BT860,Prisudvikling!$CC$7:$KP$63,Z$3),"")</f>
        <v/>
      </c>
      <c r="AA860" s="32" t="str">
        <f>IF(HLOOKUP($BT860,Prisudvikling!$CC$7:$KP$63,AA$3)&gt;0,HLOOKUP($BT860,Prisudvikling!$CC$7:$KP$63,AA$3),"")</f>
        <v/>
      </c>
      <c r="AB860" s="32" t="str">
        <f>IF(HLOOKUP($BT860,Prisudvikling!$CC$7:$KP$63,AB$3)&gt;0,HLOOKUP($BT860,Prisudvikling!$CC$7:$KP$63,AB$3),"")</f>
        <v/>
      </c>
      <c r="AC860" s="32" t="str">
        <f>IF(HLOOKUP($BT860,Prisudvikling!$CC$7:$KP$63,AC$3)&gt;0,HLOOKUP($BT860,Prisudvikling!$CC$7:$KP$63,AC$3),"")</f>
        <v/>
      </c>
      <c r="AD860" s="32" t="str">
        <f>IF(HLOOKUP($BT860,Prisudvikling!$CC$7:$KP$63,AD$3)&gt;0,HLOOKUP($BT860,Prisudvikling!$CC$7:$KP$63,AD$3),"")</f>
        <v/>
      </c>
      <c r="AE860" s="32" t="str">
        <f>IF(HLOOKUP($BT860,Prisudvikling!$CC$7:$KP$63,AE$3)&gt;0,HLOOKUP($BT860,Prisudvikling!$CC$7:$KP$63,AE$3),"")</f>
        <v/>
      </c>
      <c r="AF860" s="32" t="str">
        <f>IF(HLOOKUP($BT860,Prisudvikling!$CC$7:$KP$63,AF$3)&gt;0,HLOOKUP($BT860,Prisudvikling!$CC$7:$KP$63,AF$3),"")</f>
        <v xml:space="preserve"> </v>
      </c>
      <c r="AG860" s="32" t="str">
        <f>IF(HLOOKUP($BT860,Prisudvikling!$CC$7:$KP$63,AG$3)&gt;0,HLOOKUP($BT860,Prisudvikling!$CC$7:$KP$63,AG$3),"")</f>
        <v xml:space="preserve"> </v>
      </c>
      <c r="AH860" s="32" t="str">
        <f>IF(HLOOKUP($BT860,Prisudvikling!$CC$7:$KP$63,AH$3)&gt;0,HLOOKUP($BT860,Prisudvikling!$CC$7:$KP$63,AH$3),"")</f>
        <v xml:space="preserve"> </v>
      </c>
      <c r="AI860" s="32" t="str">
        <f>IF(HLOOKUP($BT860,Prisudvikling!$CC$7:$KP$63,AI$3)&gt;0,HLOOKUP($BT860,Prisudvikling!$CC$7:$KP$63,AI$3),"")</f>
        <v xml:space="preserve"> </v>
      </c>
      <c r="AJ860" s="32" t="str">
        <f>IF(HLOOKUP($BT860,Prisudvikling!$CC$7:$KP$63,AJ$3)&gt;0,HLOOKUP($BT860,Prisudvikling!$CC$7:$KP$63,AJ$3),"")</f>
        <v xml:space="preserve"> </v>
      </c>
      <c r="AK860" s="32" t="str">
        <f>IF(HLOOKUP($BT860,Prisudvikling!$CC$7:$KP$63,AK$3)&gt;0,HLOOKUP($BT860,Prisudvikling!$CC$7:$KP$63,AK$3),"")</f>
        <v xml:space="preserve"> </v>
      </c>
      <c r="AL860" s="32" t="str">
        <f>IF(HLOOKUP($BT860,Prisudvikling!$CC$7:$KP$63,AL$3)&gt;0,HLOOKUP($BT860,Prisudvikling!$CC$7:$KP$63,AL$3),"")</f>
        <v/>
      </c>
      <c r="AM860" s="32" t="str">
        <f>IF(HLOOKUP($BT860,Prisudvikling!$CC$7:$KP$63,AM$3)&gt;0,HLOOKUP($BT860,Prisudvikling!$CC$7:$KP$63,AM$3),"")</f>
        <v/>
      </c>
      <c r="AN860" s="113" t="str">
        <f>IF(HLOOKUP($BT860,Prisudvikling!$CC$7:$KP$63,AN$3)&gt;0,HLOOKUP($BT860,Prisudvikling!$CC$7:$KP$63,AN$3),"")</f>
        <v/>
      </c>
      <c r="AO860" s="113" t="str">
        <f>IF(HLOOKUP($BT860,Prisudvikling!$CC$7:$KP$63,AO$3)&gt;0,HLOOKUP($BT860,Prisudvikling!$CC$7:$KP$63,AO$3),"")</f>
        <v xml:space="preserve"> </v>
      </c>
      <c r="AP860" s="113" t="str">
        <f>IF(HLOOKUP($BT860,Prisudvikling!$CC$7:$KP$63,AP$3)&gt;0,HLOOKUP($BT860,Prisudvikling!$CC$7:$KP$63,AP$3),"")</f>
        <v/>
      </c>
      <c r="AQ860" s="113" t="str">
        <f>IF(HLOOKUP($BT860,Prisudvikling!$CC$7:$KP$63,AQ$3)&gt;0,HLOOKUP($BT860,Prisudvikling!$CC$7:$KP$63,AQ$3),"")</f>
        <v/>
      </c>
      <c r="AR860" s="113" t="str">
        <f>IF(HLOOKUP($BT860,Prisudvikling!$CC$7:$KP$63,AR$3)&gt;0,HLOOKUP($BT860,Prisudvikling!$CC$7:$KP$63,AR$3),"")</f>
        <v xml:space="preserve"> </v>
      </c>
      <c r="AS860" s="113" t="str">
        <f>IF(HLOOKUP($BT860,Prisudvikling!$CC$7:$KP$63,AS$3)&gt;0,HLOOKUP($BT860,Prisudvikling!$CC$7:$KP$63,AS$3),"")</f>
        <v/>
      </c>
      <c r="AT860" s="113" t="str">
        <f>IF(HLOOKUP($BT860,Prisudvikling!$CC$7:$KP$63,AT$3)&gt;0,HLOOKUP($BT860,Prisudvikling!$CC$7:$KP$63,AT$3),"")</f>
        <v/>
      </c>
      <c r="AU860" s="113" t="str">
        <f>IF(HLOOKUP($BT860,Prisudvikling!$CC$7:$KP$63,AU$3)&gt;0,HLOOKUP($BT860,Prisudvikling!$CC$7:$KP$63,AU$3),"")</f>
        <v xml:space="preserve"> </v>
      </c>
      <c r="AV860" s="113" t="str">
        <f>IF(HLOOKUP($BT860,Prisudvikling!$CC$7:$KP$63,AV$3)&gt;0,HLOOKUP($BT860,Prisudvikling!$CC$7:$KP$63,AV$3),"")</f>
        <v/>
      </c>
      <c r="AW860" s="113" t="str">
        <f>IF(HLOOKUP($BT860,Prisudvikling!$CC$7:$KP$63,AW$3)&gt;0,HLOOKUP($BT860,Prisudvikling!$CC$7:$KP$63,AW$3),"")</f>
        <v/>
      </c>
      <c r="AX860" s="113" t="str">
        <f>IF(HLOOKUP($BT860,Prisudvikling!$CC$7:$KP$63,AX$3)&gt;0,HLOOKUP($BT860,Prisudvikling!$CC$7:$KP$63,AX$3),"")</f>
        <v xml:space="preserve"> </v>
      </c>
      <c r="BT860">
        <f t="shared" si="38"/>
        <v>537</v>
      </c>
    </row>
    <row r="861" spans="1:72" x14ac:dyDescent="0.2">
      <c r="A861" s="82">
        <f>IF(HLOOKUP($BT861,Prisudvikling!$CC$7:$KP$63,D$3)&gt;0,YEAR(C861),0)</f>
        <v>0</v>
      </c>
      <c r="B861" s="82">
        <f>IF(HLOOKUP($BT861,Prisudvikling!$CC$7:$KP$63,D$3)&gt;0,MONTH(C861),0)</f>
        <v>0</v>
      </c>
      <c r="C861" s="65" t="str">
        <f>IF(HLOOKUP($BT861,Prisudvikling!$CC$7:$KP$63,D$3)&gt;0,HLOOKUP($BT861,Prisudvikling!$CC$7:$KP$63,C$3),"")</f>
        <v/>
      </c>
      <c r="D861" s="105" t="str">
        <f>IF(HLOOKUP($BT861,Prisudvikling!$CC$7:$KP$63,D$3)&gt;0,HLOOKUP($BT861,Prisudvikling!$CC$7:$KP$63,D$3),"")</f>
        <v/>
      </c>
      <c r="E861" s="105" t="str">
        <f>IF(HLOOKUP($BT861,Prisudvikling!$CC$7:$KP$63,E$3)&gt;0,HLOOKUP($BT861,Prisudvikling!$CC$7:$KP$63,E$3),"")</f>
        <v/>
      </c>
      <c r="F861" s="105" t="str">
        <f>IF(HLOOKUP($BT861,Prisudvikling!$CC$7:$KP$63,F$3)&gt;0,HLOOKUP($BT861,Prisudvikling!$CC$7:$KP$63,F$3),"")</f>
        <v/>
      </c>
      <c r="G861" s="105" t="str">
        <f>IF(HLOOKUP($BT861,Prisudvikling!$CC$7:$KP$63,G$3)&gt;0,HLOOKUP($BT861,Prisudvikling!$CC$7:$KP$63,G$3),"")</f>
        <v/>
      </c>
      <c r="H861" s="105" t="str">
        <f>IF(HLOOKUP($BT861,Prisudvikling!$CC$7:$KP$63,H$3)&gt;0,HLOOKUP($BT861,Prisudvikling!$CC$7:$KP$63,H$3),"")</f>
        <v/>
      </c>
      <c r="I861" s="105" t="str">
        <f>IF(HLOOKUP($BT861,Prisudvikling!$CC$7:$KP$63,I$3)&gt;0,HLOOKUP($BT861,Prisudvikling!$CC$7:$KP$63,I$3),"")</f>
        <v/>
      </c>
      <c r="J861" s="105" t="str">
        <f>IF(HLOOKUP($BT861,Prisudvikling!$CC$7:$KP$63,J$3)&gt;0,HLOOKUP($BT861,Prisudvikling!$CC$7:$KP$63,J$3),"")</f>
        <v/>
      </c>
      <c r="K861" s="105" t="str">
        <f>IF(HLOOKUP($BT861,Prisudvikling!$CC$7:$KP$63,K$3)&gt;0,HLOOKUP($BT861,Prisudvikling!$CC$7:$KP$63,K$3),"")</f>
        <v/>
      </c>
      <c r="L861" s="105" t="str">
        <f>IF(HLOOKUP($BT861,Prisudvikling!$CC$7:$KP$63,L$3)&gt;0,HLOOKUP($BT861,Prisudvikling!$CC$7:$KP$63,L$3),"")</f>
        <v/>
      </c>
      <c r="M861" s="105" t="str">
        <f>IF(HLOOKUP($BT861,Prisudvikling!$CC$7:$KP$63,M$3)&gt;0,HLOOKUP($BT861,Prisudvikling!$CC$7:$KP$63,M$3),"")</f>
        <v/>
      </c>
      <c r="N861" s="105" t="str">
        <f>IF(HLOOKUP($BT861,Prisudvikling!$CC$7:$KP$63,N$3)&gt;0,HLOOKUP($BT861,Prisudvikling!$CC$7:$KP$63,N$3),"")</f>
        <v/>
      </c>
      <c r="O861" s="105" t="str">
        <f>IF(HLOOKUP($BT861,Prisudvikling!$CC$7:$KP$63,O$3)&gt;0,HLOOKUP($BT861,Prisudvikling!$CC$7:$KP$63,O$3),"")</f>
        <v/>
      </c>
      <c r="P861" s="105" t="str">
        <f>IF(HLOOKUP($BT861,Prisudvikling!$CC$7:$KP$63,P$3)&gt;0,HLOOKUP($BT861,Prisudvikling!$CC$7:$KP$63,P$3),"")</f>
        <v/>
      </c>
      <c r="Q861" s="105" t="str">
        <f>IF(HLOOKUP($BT861,Prisudvikling!$CC$7:$KP$63,Q$3)&gt;0,HLOOKUP($BT861,Prisudvikling!$CC$7:$KP$63,Q$3),"")</f>
        <v/>
      </c>
      <c r="R861" s="105" t="str">
        <f>IF(HLOOKUP($BT861,Prisudvikling!$CC$7:$KP$63,R$3)&gt;0,HLOOKUP($BT861,Prisudvikling!$CC$7:$KP$63,R$3),"")</f>
        <v/>
      </c>
      <c r="S861" s="105" t="str">
        <f>IF(HLOOKUP($BT861,Prisudvikling!$CC$7:$KP$63,S$3)&gt;0,HLOOKUP($BT861,Prisudvikling!$CC$7:$KP$63,S$3),"")</f>
        <v/>
      </c>
      <c r="T861" s="105" t="str">
        <f>IF(HLOOKUP($BT861,Prisudvikling!$CC$7:$KP$63,T$3)&gt;0,HLOOKUP($BT861,Prisudvikling!$CC$7:$KP$63,T$3),"")</f>
        <v/>
      </c>
      <c r="U861" s="105" t="str">
        <f>IF(HLOOKUP($BT861,Prisudvikling!$CC$7:$KP$63,U$3)&gt;0,HLOOKUP($BT861,Prisudvikling!$CC$7:$KP$63,U$3),"")</f>
        <v/>
      </c>
      <c r="V861" s="105" t="str">
        <f>IF(HLOOKUP($BT861,Prisudvikling!$CC$7:$KP$63,V$3)&gt;0,HLOOKUP($BT861,Prisudvikling!$CC$7:$KP$63,V$3),"")</f>
        <v/>
      </c>
      <c r="W861" s="105" t="str">
        <f>IF(HLOOKUP($BT861,Prisudvikling!$CC$7:$KP$63,W$3)&gt;0,HLOOKUP($BT861,Prisudvikling!$CC$7:$KP$63,W$3),"")</f>
        <v/>
      </c>
      <c r="X861" s="32" t="str">
        <f>IF(HLOOKUP($BT861,Prisudvikling!$CC$7:$KP$63,X$3)&gt;0,HLOOKUP($BT861,Prisudvikling!$CC$7:$KP$63,X$3),"")</f>
        <v/>
      </c>
      <c r="Y861" s="32" t="str">
        <f>IF(HLOOKUP($BT861,Prisudvikling!$CC$7:$KP$63,Y$3)&gt;0,HLOOKUP($BT861,Prisudvikling!$CC$7:$KP$63,Y$3),"")</f>
        <v/>
      </c>
      <c r="Z861" s="32" t="str">
        <f>IF(HLOOKUP($BT861,Prisudvikling!$CC$7:$KP$63,Z$3)&gt;0,HLOOKUP($BT861,Prisudvikling!$CC$7:$KP$63,Z$3),"")</f>
        <v/>
      </c>
      <c r="AA861" s="32" t="str">
        <f>IF(HLOOKUP($BT861,Prisudvikling!$CC$7:$KP$63,AA$3)&gt;0,HLOOKUP($BT861,Prisudvikling!$CC$7:$KP$63,AA$3),"")</f>
        <v/>
      </c>
      <c r="AB861" s="32" t="str">
        <f>IF(HLOOKUP($BT861,Prisudvikling!$CC$7:$KP$63,AB$3)&gt;0,HLOOKUP($BT861,Prisudvikling!$CC$7:$KP$63,AB$3),"")</f>
        <v/>
      </c>
      <c r="AC861" s="32" t="str">
        <f>IF(HLOOKUP($BT861,Prisudvikling!$CC$7:$KP$63,AC$3)&gt;0,HLOOKUP($BT861,Prisudvikling!$CC$7:$KP$63,AC$3),"")</f>
        <v/>
      </c>
      <c r="AD861" s="32" t="str">
        <f>IF(HLOOKUP($BT861,Prisudvikling!$CC$7:$KP$63,AD$3)&gt;0,HLOOKUP($BT861,Prisudvikling!$CC$7:$KP$63,AD$3),"")</f>
        <v/>
      </c>
      <c r="AE861" s="32" t="str">
        <f>IF(HLOOKUP($BT861,Prisudvikling!$CC$7:$KP$63,AE$3)&gt;0,HLOOKUP($BT861,Prisudvikling!$CC$7:$KP$63,AE$3),"")</f>
        <v/>
      </c>
      <c r="AF861" s="32" t="str">
        <f>IF(HLOOKUP($BT861,Prisudvikling!$CC$7:$KP$63,AF$3)&gt;0,HLOOKUP($BT861,Prisudvikling!$CC$7:$KP$63,AF$3),"")</f>
        <v xml:space="preserve"> </v>
      </c>
      <c r="AG861" s="32" t="str">
        <f>IF(HLOOKUP($BT861,Prisudvikling!$CC$7:$KP$63,AG$3)&gt;0,HLOOKUP($BT861,Prisudvikling!$CC$7:$KP$63,AG$3),"")</f>
        <v xml:space="preserve"> </v>
      </c>
      <c r="AH861" s="32" t="str">
        <f>IF(HLOOKUP($BT861,Prisudvikling!$CC$7:$KP$63,AH$3)&gt;0,HLOOKUP($BT861,Prisudvikling!$CC$7:$KP$63,AH$3),"")</f>
        <v xml:space="preserve"> </v>
      </c>
      <c r="AI861" s="32" t="str">
        <f>IF(HLOOKUP($BT861,Prisudvikling!$CC$7:$KP$63,AI$3)&gt;0,HLOOKUP($BT861,Prisudvikling!$CC$7:$KP$63,AI$3),"")</f>
        <v xml:space="preserve"> </v>
      </c>
      <c r="AJ861" s="32" t="str">
        <f>IF(HLOOKUP($BT861,Prisudvikling!$CC$7:$KP$63,AJ$3)&gt;0,HLOOKUP($BT861,Prisudvikling!$CC$7:$KP$63,AJ$3),"")</f>
        <v xml:space="preserve"> </v>
      </c>
      <c r="AK861" s="32" t="str">
        <f>IF(HLOOKUP($BT861,Prisudvikling!$CC$7:$KP$63,AK$3)&gt;0,HLOOKUP($BT861,Prisudvikling!$CC$7:$KP$63,AK$3),"")</f>
        <v xml:space="preserve"> </v>
      </c>
      <c r="AL861" s="32" t="str">
        <f>IF(HLOOKUP($BT861,Prisudvikling!$CC$7:$KP$63,AL$3)&gt;0,HLOOKUP($BT861,Prisudvikling!$CC$7:$KP$63,AL$3),"")</f>
        <v/>
      </c>
      <c r="AM861" s="32" t="str">
        <f>IF(HLOOKUP($BT861,Prisudvikling!$CC$7:$KP$63,AM$3)&gt;0,HLOOKUP($BT861,Prisudvikling!$CC$7:$KP$63,AM$3),"")</f>
        <v/>
      </c>
      <c r="AN861" s="113" t="str">
        <f>IF(HLOOKUP($BT861,Prisudvikling!$CC$7:$KP$63,AN$3)&gt;0,HLOOKUP($BT861,Prisudvikling!$CC$7:$KP$63,AN$3),"")</f>
        <v/>
      </c>
      <c r="AO861" s="113" t="str">
        <f>IF(HLOOKUP($BT861,Prisudvikling!$CC$7:$KP$63,AO$3)&gt;0,HLOOKUP($BT861,Prisudvikling!$CC$7:$KP$63,AO$3),"")</f>
        <v xml:space="preserve"> </v>
      </c>
      <c r="AP861" s="113" t="str">
        <f>IF(HLOOKUP($BT861,Prisudvikling!$CC$7:$KP$63,AP$3)&gt;0,HLOOKUP($BT861,Prisudvikling!$CC$7:$KP$63,AP$3),"")</f>
        <v/>
      </c>
      <c r="AQ861" s="113" t="str">
        <f>IF(HLOOKUP($BT861,Prisudvikling!$CC$7:$KP$63,AQ$3)&gt;0,HLOOKUP($BT861,Prisudvikling!$CC$7:$KP$63,AQ$3),"")</f>
        <v/>
      </c>
      <c r="AR861" s="113" t="str">
        <f>IF(HLOOKUP($BT861,Prisudvikling!$CC$7:$KP$63,AR$3)&gt;0,HLOOKUP($BT861,Prisudvikling!$CC$7:$KP$63,AR$3),"")</f>
        <v xml:space="preserve"> </v>
      </c>
      <c r="AS861" s="113" t="str">
        <f>IF(HLOOKUP($BT861,Prisudvikling!$CC$7:$KP$63,AS$3)&gt;0,HLOOKUP($BT861,Prisudvikling!$CC$7:$KP$63,AS$3),"")</f>
        <v/>
      </c>
      <c r="AT861" s="113" t="str">
        <f>IF(HLOOKUP($BT861,Prisudvikling!$CC$7:$KP$63,AT$3)&gt;0,HLOOKUP($BT861,Prisudvikling!$CC$7:$KP$63,AT$3),"")</f>
        <v/>
      </c>
      <c r="AU861" s="113" t="str">
        <f>IF(HLOOKUP($BT861,Prisudvikling!$CC$7:$KP$63,AU$3)&gt;0,HLOOKUP($BT861,Prisudvikling!$CC$7:$KP$63,AU$3),"")</f>
        <v xml:space="preserve"> </v>
      </c>
      <c r="AV861" s="113" t="str">
        <f>IF(HLOOKUP($BT861,Prisudvikling!$CC$7:$KP$63,AV$3)&gt;0,HLOOKUP($BT861,Prisudvikling!$CC$7:$KP$63,AV$3),"")</f>
        <v/>
      </c>
      <c r="AW861" s="113" t="str">
        <f>IF(HLOOKUP($BT861,Prisudvikling!$CC$7:$KP$63,AW$3)&gt;0,HLOOKUP($BT861,Prisudvikling!$CC$7:$KP$63,AW$3),"")</f>
        <v/>
      </c>
      <c r="AX861" s="113" t="str">
        <f>IF(HLOOKUP($BT861,Prisudvikling!$CC$7:$KP$63,AX$3)&gt;0,HLOOKUP($BT861,Prisudvikling!$CC$7:$KP$63,AX$3),"")</f>
        <v xml:space="preserve"> </v>
      </c>
      <c r="BT861">
        <f t="shared" si="38"/>
        <v>538</v>
      </c>
    </row>
    <row r="862" spans="1:72" x14ac:dyDescent="0.2">
      <c r="A862" s="82">
        <f>IF(HLOOKUP($BT862,Prisudvikling!$CC$7:$KP$63,D$3)&gt;0,YEAR(C862),0)</f>
        <v>0</v>
      </c>
      <c r="B862" s="82">
        <f>IF(HLOOKUP($BT862,Prisudvikling!$CC$7:$KP$63,D$3)&gt;0,MONTH(C862),0)</f>
        <v>0</v>
      </c>
      <c r="C862" s="65" t="str">
        <f>IF(HLOOKUP($BT862,Prisudvikling!$CC$7:$KP$63,D$3)&gt;0,HLOOKUP($BT862,Prisudvikling!$CC$7:$KP$63,C$3),"")</f>
        <v/>
      </c>
      <c r="D862" s="105" t="str">
        <f>IF(HLOOKUP($BT862,Prisudvikling!$CC$7:$KP$63,D$3)&gt;0,HLOOKUP($BT862,Prisudvikling!$CC$7:$KP$63,D$3),"")</f>
        <v/>
      </c>
      <c r="E862" s="105" t="str">
        <f>IF(HLOOKUP($BT862,Prisudvikling!$CC$7:$KP$63,E$3)&gt;0,HLOOKUP($BT862,Prisudvikling!$CC$7:$KP$63,E$3),"")</f>
        <v/>
      </c>
      <c r="F862" s="105" t="str">
        <f>IF(HLOOKUP($BT862,Prisudvikling!$CC$7:$KP$63,F$3)&gt;0,HLOOKUP($BT862,Prisudvikling!$CC$7:$KP$63,F$3),"")</f>
        <v/>
      </c>
      <c r="G862" s="105" t="str">
        <f>IF(HLOOKUP($BT862,Prisudvikling!$CC$7:$KP$63,G$3)&gt;0,HLOOKUP($BT862,Prisudvikling!$CC$7:$KP$63,G$3),"")</f>
        <v/>
      </c>
      <c r="H862" s="105" t="str">
        <f>IF(HLOOKUP($BT862,Prisudvikling!$CC$7:$KP$63,H$3)&gt;0,HLOOKUP($BT862,Prisudvikling!$CC$7:$KP$63,H$3),"")</f>
        <v/>
      </c>
      <c r="I862" s="105" t="str">
        <f>IF(HLOOKUP($BT862,Prisudvikling!$CC$7:$KP$63,I$3)&gt;0,HLOOKUP($BT862,Prisudvikling!$CC$7:$KP$63,I$3),"")</f>
        <v/>
      </c>
      <c r="J862" s="105" t="str">
        <f>IF(HLOOKUP($BT862,Prisudvikling!$CC$7:$KP$63,J$3)&gt;0,HLOOKUP($BT862,Prisudvikling!$CC$7:$KP$63,J$3),"")</f>
        <v/>
      </c>
      <c r="K862" s="105" t="str">
        <f>IF(HLOOKUP($BT862,Prisudvikling!$CC$7:$KP$63,K$3)&gt;0,HLOOKUP($BT862,Prisudvikling!$CC$7:$KP$63,K$3),"")</f>
        <v/>
      </c>
      <c r="L862" s="105" t="str">
        <f>IF(HLOOKUP($BT862,Prisudvikling!$CC$7:$KP$63,L$3)&gt;0,HLOOKUP($BT862,Prisudvikling!$CC$7:$KP$63,L$3),"")</f>
        <v/>
      </c>
      <c r="M862" s="105" t="str">
        <f>IF(HLOOKUP($BT862,Prisudvikling!$CC$7:$KP$63,M$3)&gt;0,HLOOKUP($BT862,Prisudvikling!$CC$7:$KP$63,M$3),"")</f>
        <v/>
      </c>
      <c r="N862" s="105" t="str">
        <f>IF(HLOOKUP($BT862,Prisudvikling!$CC$7:$KP$63,N$3)&gt;0,HLOOKUP($BT862,Prisudvikling!$CC$7:$KP$63,N$3),"")</f>
        <v/>
      </c>
      <c r="O862" s="105" t="str">
        <f>IF(HLOOKUP($BT862,Prisudvikling!$CC$7:$KP$63,O$3)&gt;0,HLOOKUP($BT862,Prisudvikling!$CC$7:$KP$63,O$3),"")</f>
        <v/>
      </c>
      <c r="P862" s="105" t="str">
        <f>IF(HLOOKUP($BT862,Prisudvikling!$CC$7:$KP$63,P$3)&gt;0,HLOOKUP($BT862,Prisudvikling!$CC$7:$KP$63,P$3),"")</f>
        <v/>
      </c>
      <c r="Q862" s="105" t="str">
        <f>IF(HLOOKUP($BT862,Prisudvikling!$CC$7:$KP$63,Q$3)&gt;0,HLOOKUP($BT862,Prisudvikling!$CC$7:$KP$63,Q$3),"")</f>
        <v/>
      </c>
      <c r="R862" s="105" t="str">
        <f>IF(HLOOKUP($BT862,Prisudvikling!$CC$7:$KP$63,R$3)&gt;0,HLOOKUP($BT862,Prisudvikling!$CC$7:$KP$63,R$3),"")</f>
        <v/>
      </c>
      <c r="S862" s="105" t="str">
        <f>IF(HLOOKUP($BT862,Prisudvikling!$CC$7:$KP$63,S$3)&gt;0,HLOOKUP($BT862,Prisudvikling!$CC$7:$KP$63,S$3),"")</f>
        <v/>
      </c>
      <c r="T862" s="105" t="str">
        <f>IF(HLOOKUP($BT862,Prisudvikling!$CC$7:$KP$63,T$3)&gt;0,HLOOKUP($BT862,Prisudvikling!$CC$7:$KP$63,T$3),"")</f>
        <v/>
      </c>
      <c r="U862" s="105" t="str">
        <f>IF(HLOOKUP($BT862,Prisudvikling!$CC$7:$KP$63,U$3)&gt;0,HLOOKUP($BT862,Prisudvikling!$CC$7:$KP$63,U$3),"")</f>
        <v/>
      </c>
      <c r="V862" s="105" t="str">
        <f>IF(HLOOKUP($BT862,Prisudvikling!$CC$7:$KP$63,V$3)&gt;0,HLOOKUP($BT862,Prisudvikling!$CC$7:$KP$63,V$3),"")</f>
        <v/>
      </c>
      <c r="W862" s="105" t="str">
        <f>IF(HLOOKUP($BT862,Prisudvikling!$CC$7:$KP$63,W$3)&gt;0,HLOOKUP($BT862,Prisudvikling!$CC$7:$KP$63,W$3),"")</f>
        <v/>
      </c>
      <c r="X862" s="32" t="str">
        <f>IF(HLOOKUP($BT862,Prisudvikling!$CC$7:$KP$63,X$3)&gt;0,HLOOKUP($BT862,Prisudvikling!$CC$7:$KP$63,X$3),"")</f>
        <v/>
      </c>
      <c r="Y862" s="32" t="str">
        <f>IF(HLOOKUP($BT862,Prisudvikling!$CC$7:$KP$63,Y$3)&gt;0,HLOOKUP($BT862,Prisudvikling!$CC$7:$KP$63,Y$3),"")</f>
        <v/>
      </c>
      <c r="Z862" s="32" t="str">
        <f>IF(HLOOKUP($BT862,Prisudvikling!$CC$7:$KP$63,Z$3)&gt;0,HLOOKUP($BT862,Prisudvikling!$CC$7:$KP$63,Z$3),"")</f>
        <v/>
      </c>
      <c r="AA862" s="32" t="str">
        <f>IF(HLOOKUP($BT862,Prisudvikling!$CC$7:$KP$63,AA$3)&gt;0,HLOOKUP($BT862,Prisudvikling!$CC$7:$KP$63,AA$3),"")</f>
        <v/>
      </c>
      <c r="AB862" s="32" t="str">
        <f>IF(HLOOKUP($BT862,Prisudvikling!$CC$7:$KP$63,AB$3)&gt;0,HLOOKUP($BT862,Prisudvikling!$CC$7:$KP$63,AB$3),"")</f>
        <v/>
      </c>
      <c r="AC862" s="32" t="str">
        <f>IF(HLOOKUP($BT862,Prisudvikling!$CC$7:$KP$63,AC$3)&gt;0,HLOOKUP($BT862,Prisudvikling!$CC$7:$KP$63,AC$3),"")</f>
        <v/>
      </c>
      <c r="AD862" s="32" t="str">
        <f>IF(HLOOKUP($BT862,Prisudvikling!$CC$7:$KP$63,AD$3)&gt;0,HLOOKUP($BT862,Prisudvikling!$CC$7:$KP$63,AD$3),"")</f>
        <v/>
      </c>
      <c r="AE862" s="32" t="str">
        <f>IF(HLOOKUP($BT862,Prisudvikling!$CC$7:$KP$63,AE$3)&gt;0,HLOOKUP($BT862,Prisudvikling!$CC$7:$KP$63,AE$3),"")</f>
        <v/>
      </c>
      <c r="AF862" s="32" t="str">
        <f>IF(HLOOKUP($BT862,Prisudvikling!$CC$7:$KP$63,AF$3)&gt;0,HLOOKUP($BT862,Prisudvikling!$CC$7:$KP$63,AF$3),"")</f>
        <v xml:space="preserve"> </v>
      </c>
      <c r="AG862" s="32" t="str">
        <f>IF(HLOOKUP($BT862,Prisudvikling!$CC$7:$KP$63,AG$3)&gt;0,HLOOKUP($BT862,Prisudvikling!$CC$7:$KP$63,AG$3),"")</f>
        <v xml:space="preserve"> </v>
      </c>
      <c r="AH862" s="32" t="str">
        <f>IF(HLOOKUP($BT862,Prisudvikling!$CC$7:$KP$63,AH$3)&gt;0,HLOOKUP($BT862,Prisudvikling!$CC$7:$KP$63,AH$3),"")</f>
        <v xml:space="preserve"> </v>
      </c>
      <c r="AI862" s="32" t="str">
        <f>IF(HLOOKUP($BT862,Prisudvikling!$CC$7:$KP$63,AI$3)&gt;0,HLOOKUP($BT862,Prisudvikling!$CC$7:$KP$63,AI$3),"")</f>
        <v xml:space="preserve"> </v>
      </c>
      <c r="AJ862" s="32" t="str">
        <f>IF(HLOOKUP($BT862,Prisudvikling!$CC$7:$KP$63,AJ$3)&gt;0,HLOOKUP($BT862,Prisudvikling!$CC$7:$KP$63,AJ$3),"")</f>
        <v xml:space="preserve"> </v>
      </c>
      <c r="AK862" s="32" t="str">
        <f>IF(HLOOKUP($BT862,Prisudvikling!$CC$7:$KP$63,AK$3)&gt;0,HLOOKUP($BT862,Prisudvikling!$CC$7:$KP$63,AK$3),"")</f>
        <v xml:space="preserve"> </v>
      </c>
      <c r="AL862" s="32" t="str">
        <f>IF(HLOOKUP($BT862,Prisudvikling!$CC$7:$KP$63,AL$3)&gt;0,HLOOKUP($BT862,Prisudvikling!$CC$7:$KP$63,AL$3),"")</f>
        <v/>
      </c>
      <c r="AM862" s="32" t="str">
        <f>IF(HLOOKUP($BT862,Prisudvikling!$CC$7:$KP$63,AM$3)&gt;0,HLOOKUP($BT862,Prisudvikling!$CC$7:$KP$63,AM$3),"")</f>
        <v/>
      </c>
      <c r="AN862" s="113" t="str">
        <f>IF(HLOOKUP($BT862,Prisudvikling!$CC$7:$KP$63,AN$3)&gt;0,HLOOKUP($BT862,Prisudvikling!$CC$7:$KP$63,AN$3),"")</f>
        <v/>
      </c>
      <c r="AO862" s="113" t="str">
        <f>IF(HLOOKUP($BT862,Prisudvikling!$CC$7:$KP$63,AO$3)&gt;0,HLOOKUP($BT862,Prisudvikling!$CC$7:$KP$63,AO$3),"")</f>
        <v xml:space="preserve"> </v>
      </c>
      <c r="AP862" s="113" t="str">
        <f>IF(HLOOKUP($BT862,Prisudvikling!$CC$7:$KP$63,AP$3)&gt;0,HLOOKUP($BT862,Prisudvikling!$CC$7:$KP$63,AP$3),"")</f>
        <v/>
      </c>
      <c r="AQ862" s="113" t="str">
        <f>IF(HLOOKUP($BT862,Prisudvikling!$CC$7:$KP$63,AQ$3)&gt;0,HLOOKUP($BT862,Prisudvikling!$CC$7:$KP$63,AQ$3),"")</f>
        <v/>
      </c>
      <c r="AR862" s="113" t="str">
        <f>IF(HLOOKUP($BT862,Prisudvikling!$CC$7:$KP$63,AR$3)&gt;0,HLOOKUP($BT862,Prisudvikling!$CC$7:$KP$63,AR$3),"")</f>
        <v xml:space="preserve"> </v>
      </c>
      <c r="AS862" s="113" t="str">
        <f>IF(HLOOKUP($BT862,Prisudvikling!$CC$7:$KP$63,AS$3)&gt;0,HLOOKUP($BT862,Prisudvikling!$CC$7:$KP$63,AS$3),"")</f>
        <v/>
      </c>
      <c r="AT862" s="113" t="str">
        <f>IF(HLOOKUP($BT862,Prisudvikling!$CC$7:$KP$63,AT$3)&gt;0,HLOOKUP($BT862,Prisudvikling!$CC$7:$KP$63,AT$3),"")</f>
        <v/>
      </c>
      <c r="AU862" s="113" t="str">
        <f>IF(HLOOKUP($BT862,Prisudvikling!$CC$7:$KP$63,AU$3)&gt;0,HLOOKUP($BT862,Prisudvikling!$CC$7:$KP$63,AU$3),"")</f>
        <v xml:space="preserve"> </v>
      </c>
      <c r="AV862" s="113" t="str">
        <f>IF(HLOOKUP($BT862,Prisudvikling!$CC$7:$KP$63,AV$3)&gt;0,HLOOKUP($BT862,Prisudvikling!$CC$7:$KP$63,AV$3),"")</f>
        <v/>
      </c>
      <c r="AW862" s="113" t="str">
        <f>IF(HLOOKUP($BT862,Prisudvikling!$CC$7:$KP$63,AW$3)&gt;0,HLOOKUP($BT862,Prisudvikling!$CC$7:$KP$63,AW$3),"")</f>
        <v/>
      </c>
      <c r="AX862" s="113" t="str">
        <f>IF(HLOOKUP($BT862,Prisudvikling!$CC$7:$KP$63,AX$3)&gt;0,HLOOKUP($BT862,Prisudvikling!$CC$7:$KP$63,AX$3),"")</f>
        <v xml:space="preserve"> </v>
      </c>
      <c r="BT862">
        <f t="shared" si="38"/>
        <v>539</v>
      </c>
    </row>
    <row r="863" spans="1:72" x14ac:dyDescent="0.2">
      <c r="A863" s="82">
        <f>IF(HLOOKUP($BT863,Prisudvikling!$CC$7:$KP$63,D$3)&gt;0,YEAR(C863),0)</f>
        <v>0</v>
      </c>
      <c r="B863" s="82">
        <f>IF(HLOOKUP($BT863,Prisudvikling!$CC$7:$KP$63,D$3)&gt;0,MONTH(C863),0)</f>
        <v>0</v>
      </c>
      <c r="C863" s="65" t="str">
        <f>IF(HLOOKUP($BT863,Prisudvikling!$CC$7:$KP$63,D$3)&gt;0,HLOOKUP($BT863,Prisudvikling!$CC$7:$KP$63,C$3),"")</f>
        <v/>
      </c>
      <c r="D863" s="105" t="str">
        <f>IF(HLOOKUP($BT863,Prisudvikling!$CC$7:$KP$63,D$3)&gt;0,HLOOKUP($BT863,Prisudvikling!$CC$7:$KP$63,D$3),"")</f>
        <v/>
      </c>
      <c r="E863" s="105" t="str">
        <f>IF(HLOOKUP($BT863,Prisudvikling!$CC$7:$KP$63,E$3)&gt;0,HLOOKUP($BT863,Prisudvikling!$CC$7:$KP$63,E$3),"")</f>
        <v/>
      </c>
      <c r="F863" s="105" t="str">
        <f>IF(HLOOKUP($BT863,Prisudvikling!$CC$7:$KP$63,F$3)&gt;0,HLOOKUP($BT863,Prisudvikling!$CC$7:$KP$63,F$3),"")</f>
        <v/>
      </c>
      <c r="G863" s="105" t="str">
        <f>IF(HLOOKUP($BT863,Prisudvikling!$CC$7:$KP$63,G$3)&gt;0,HLOOKUP($BT863,Prisudvikling!$CC$7:$KP$63,G$3),"")</f>
        <v/>
      </c>
      <c r="H863" s="105" t="str">
        <f>IF(HLOOKUP($BT863,Prisudvikling!$CC$7:$KP$63,H$3)&gt;0,HLOOKUP($BT863,Prisudvikling!$CC$7:$KP$63,H$3),"")</f>
        <v/>
      </c>
      <c r="I863" s="105" t="str">
        <f>IF(HLOOKUP($BT863,Prisudvikling!$CC$7:$KP$63,I$3)&gt;0,HLOOKUP($BT863,Prisudvikling!$CC$7:$KP$63,I$3),"")</f>
        <v/>
      </c>
      <c r="J863" s="105" t="str">
        <f>IF(HLOOKUP($BT863,Prisudvikling!$CC$7:$KP$63,J$3)&gt;0,HLOOKUP($BT863,Prisudvikling!$CC$7:$KP$63,J$3),"")</f>
        <v/>
      </c>
      <c r="K863" s="105" t="str">
        <f>IF(HLOOKUP($BT863,Prisudvikling!$CC$7:$KP$63,K$3)&gt;0,HLOOKUP($BT863,Prisudvikling!$CC$7:$KP$63,K$3),"")</f>
        <v/>
      </c>
      <c r="L863" s="105" t="str">
        <f>IF(HLOOKUP($BT863,Prisudvikling!$CC$7:$KP$63,L$3)&gt;0,HLOOKUP($BT863,Prisudvikling!$CC$7:$KP$63,L$3),"")</f>
        <v/>
      </c>
      <c r="M863" s="105" t="str">
        <f>IF(HLOOKUP($BT863,Prisudvikling!$CC$7:$KP$63,M$3)&gt;0,HLOOKUP($BT863,Prisudvikling!$CC$7:$KP$63,M$3),"")</f>
        <v/>
      </c>
      <c r="N863" s="105" t="str">
        <f>IF(HLOOKUP($BT863,Prisudvikling!$CC$7:$KP$63,N$3)&gt;0,HLOOKUP($BT863,Prisudvikling!$CC$7:$KP$63,N$3),"")</f>
        <v/>
      </c>
      <c r="O863" s="105" t="str">
        <f>IF(HLOOKUP($BT863,Prisudvikling!$CC$7:$KP$63,O$3)&gt;0,HLOOKUP($BT863,Prisudvikling!$CC$7:$KP$63,O$3),"")</f>
        <v/>
      </c>
      <c r="P863" s="105" t="str">
        <f>IF(HLOOKUP($BT863,Prisudvikling!$CC$7:$KP$63,P$3)&gt;0,HLOOKUP($BT863,Prisudvikling!$CC$7:$KP$63,P$3),"")</f>
        <v/>
      </c>
      <c r="Q863" s="105" t="str">
        <f>IF(HLOOKUP($BT863,Prisudvikling!$CC$7:$KP$63,Q$3)&gt;0,HLOOKUP($BT863,Prisudvikling!$CC$7:$KP$63,Q$3),"")</f>
        <v/>
      </c>
      <c r="R863" s="105" t="str">
        <f>IF(HLOOKUP($BT863,Prisudvikling!$CC$7:$KP$63,R$3)&gt;0,HLOOKUP($BT863,Prisudvikling!$CC$7:$KP$63,R$3),"")</f>
        <v/>
      </c>
      <c r="S863" s="105" t="str">
        <f>IF(HLOOKUP($BT863,Prisudvikling!$CC$7:$KP$63,S$3)&gt;0,HLOOKUP($BT863,Prisudvikling!$CC$7:$KP$63,S$3),"")</f>
        <v/>
      </c>
      <c r="T863" s="105" t="str">
        <f>IF(HLOOKUP($BT863,Prisudvikling!$CC$7:$KP$63,T$3)&gt;0,HLOOKUP($BT863,Prisudvikling!$CC$7:$KP$63,T$3),"")</f>
        <v/>
      </c>
      <c r="U863" s="105" t="str">
        <f>IF(HLOOKUP($BT863,Prisudvikling!$CC$7:$KP$63,U$3)&gt;0,HLOOKUP($BT863,Prisudvikling!$CC$7:$KP$63,U$3),"")</f>
        <v/>
      </c>
      <c r="V863" s="105" t="str">
        <f>IF(HLOOKUP($BT863,Prisudvikling!$CC$7:$KP$63,V$3)&gt;0,HLOOKUP($BT863,Prisudvikling!$CC$7:$KP$63,V$3),"")</f>
        <v/>
      </c>
      <c r="W863" s="105" t="str">
        <f>IF(HLOOKUP($BT863,Prisudvikling!$CC$7:$KP$63,W$3)&gt;0,HLOOKUP($BT863,Prisudvikling!$CC$7:$KP$63,W$3),"")</f>
        <v/>
      </c>
      <c r="X863" s="32" t="str">
        <f>IF(HLOOKUP($BT863,Prisudvikling!$CC$7:$KP$63,X$3)&gt;0,HLOOKUP($BT863,Prisudvikling!$CC$7:$KP$63,X$3),"")</f>
        <v/>
      </c>
      <c r="Y863" s="32" t="str">
        <f>IF(HLOOKUP($BT863,Prisudvikling!$CC$7:$KP$63,Y$3)&gt;0,HLOOKUP($BT863,Prisudvikling!$CC$7:$KP$63,Y$3),"")</f>
        <v/>
      </c>
      <c r="Z863" s="32" t="str">
        <f>IF(HLOOKUP($BT863,Prisudvikling!$CC$7:$KP$63,Z$3)&gt;0,HLOOKUP($BT863,Prisudvikling!$CC$7:$KP$63,Z$3),"")</f>
        <v/>
      </c>
      <c r="AA863" s="32" t="str">
        <f>IF(HLOOKUP($BT863,Prisudvikling!$CC$7:$KP$63,AA$3)&gt;0,HLOOKUP($BT863,Prisudvikling!$CC$7:$KP$63,AA$3),"")</f>
        <v/>
      </c>
      <c r="AB863" s="32" t="str">
        <f>IF(HLOOKUP($BT863,Prisudvikling!$CC$7:$KP$63,AB$3)&gt;0,HLOOKUP($BT863,Prisudvikling!$CC$7:$KP$63,AB$3),"")</f>
        <v/>
      </c>
      <c r="AC863" s="32" t="str">
        <f>IF(HLOOKUP($BT863,Prisudvikling!$CC$7:$KP$63,AC$3)&gt;0,HLOOKUP($BT863,Prisudvikling!$CC$7:$KP$63,AC$3),"")</f>
        <v/>
      </c>
      <c r="AD863" s="32" t="str">
        <f>IF(HLOOKUP($BT863,Prisudvikling!$CC$7:$KP$63,AD$3)&gt;0,HLOOKUP($BT863,Prisudvikling!$CC$7:$KP$63,AD$3),"")</f>
        <v/>
      </c>
      <c r="AE863" s="32" t="str">
        <f>IF(HLOOKUP($BT863,Prisudvikling!$CC$7:$KP$63,AE$3)&gt;0,HLOOKUP($BT863,Prisudvikling!$CC$7:$KP$63,AE$3),"")</f>
        <v/>
      </c>
      <c r="AF863" s="32" t="str">
        <f>IF(HLOOKUP($BT863,Prisudvikling!$CC$7:$KP$63,AF$3)&gt;0,HLOOKUP($BT863,Prisudvikling!$CC$7:$KP$63,AF$3),"")</f>
        <v xml:space="preserve"> </v>
      </c>
      <c r="AG863" s="32" t="str">
        <f>IF(HLOOKUP($BT863,Prisudvikling!$CC$7:$KP$63,AG$3)&gt;0,HLOOKUP($BT863,Prisudvikling!$CC$7:$KP$63,AG$3),"")</f>
        <v xml:space="preserve"> </v>
      </c>
      <c r="AH863" s="32" t="str">
        <f>IF(HLOOKUP($BT863,Prisudvikling!$CC$7:$KP$63,AH$3)&gt;0,HLOOKUP($BT863,Prisudvikling!$CC$7:$KP$63,AH$3),"")</f>
        <v xml:space="preserve"> </v>
      </c>
      <c r="AI863" s="32" t="str">
        <f>IF(HLOOKUP($BT863,Prisudvikling!$CC$7:$KP$63,AI$3)&gt;0,HLOOKUP($BT863,Prisudvikling!$CC$7:$KP$63,AI$3),"")</f>
        <v xml:space="preserve"> </v>
      </c>
      <c r="AJ863" s="32" t="str">
        <f>IF(HLOOKUP($BT863,Prisudvikling!$CC$7:$KP$63,AJ$3)&gt;0,HLOOKUP($BT863,Prisudvikling!$CC$7:$KP$63,AJ$3),"")</f>
        <v xml:space="preserve"> </v>
      </c>
      <c r="AK863" s="32" t="str">
        <f>IF(HLOOKUP($BT863,Prisudvikling!$CC$7:$KP$63,AK$3)&gt;0,HLOOKUP($BT863,Prisudvikling!$CC$7:$KP$63,AK$3),"")</f>
        <v xml:space="preserve"> </v>
      </c>
      <c r="AL863" s="32" t="str">
        <f>IF(HLOOKUP($BT863,Prisudvikling!$CC$7:$KP$63,AL$3)&gt;0,HLOOKUP($BT863,Prisudvikling!$CC$7:$KP$63,AL$3),"")</f>
        <v/>
      </c>
      <c r="AM863" s="32" t="str">
        <f>IF(HLOOKUP($BT863,Prisudvikling!$CC$7:$KP$63,AM$3)&gt;0,HLOOKUP($BT863,Prisudvikling!$CC$7:$KP$63,AM$3),"")</f>
        <v/>
      </c>
      <c r="AN863" s="113" t="str">
        <f>IF(HLOOKUP($BT863,Prisudvikling!$CC$7:$KP$63,AN$3)&gt;0,HLOOKUP($BT863,Prisudvikling!$CC$7:$KP$63,AN$3),"")</f>
        <v/>
      </c>
      <c r="AO863" s="113" t="str">
        <f>IF(HLOOKUP($BT863,Prisudvikling!$CC$7:$KP$63,AO$3)&gt;0,HLOOKUP($BT863,Prisudvikling!$CC$7:$KP$63,AO$3),"")</f>
        <v xml:space="preserve"> </v>
      </c>
      <c r="AP863" s="113" t="str">
        <f>IF(HLOOKUP($BT863,Prisudvikling!$CC$7:$KP$63,AP$3)&gt;0,HLOOKUP($BT863,Prisudvikling!$CC$7:$KP$63,AP$3),"")</f>
        <v/>
      </c>
      <c r="AQ863" s="113" t="str">
        <f>IF(HLOOKUP($BT863,Prisudvikling!$CC$7:$KP$63,AQ$3)&gt;0,HLOOKUP($BT863,Prisudvikling!$CC$7:$KP$63,AQ$3),"")</f>
        <v/>
      </c>
      <c r="AR863" s="113" t="str">
        <f>IF(HLOOKUP($BT863,Prisudvikling!$CC$7:$KP$63,AR$3)&gt;0,HLOOKUP($BT863,Prisudvikling!$CC$7:$KP$63,AR$3),"")</f>
        <v xml:space="preserve"> </v>
      </c>
      <c r="AS863" s="113" t="str">
        <f>IF(HLOOKUP($BT863,Prisudvikling!$CC$7:$KP$63,AS$3)&gt;0,HLOOKUP($BT863,Prisudvikling!$CC$7:$KP$63,AS$3),"")</f>
        <v/>
      </c>
      <c r="AT863" s="113" t="str">
        <f>IF(HLOOKUP($BT863,Prisudvikling!$CC$7:$KP$63,AT$3)&gt;0,HLOOKUP($BT863,Prisudvikling!$CC$7:$KP$63,AT$3),"")</f>
        <v/>
      </c>
      <c r="AU863" s="113" t="str">
        <f>IF(HLOOKUP($BT863,Prisudvikling!$CC$7:$KP$63,AU$3)&gt;0,HLOOKUP($BT863,Prisudvikling!$CC$7:$KP$63,AU$3),"")</f>
        <v xml:space="preserve"> </v>
      </c>
      <c r="AV863" s="113" t="str">
        <f>IF(HLOOKUP($BT863,Prisudvikling!$CC$7:$KP$63,AV$3)&gt;0,HLOOKUP($BT863,Prisudvikling!$CC$7:$KP$63,AV$3),"")</f>
        <v/>
      </c>
      <c r="AW863" s="113" t="str">
        <f>IF(HLOOKUP($BT863,Prisudvikling!$CC$7:$KP$63,AW$3)&gt;0,HLOOKUP($BT863,Prisudvikling!$CC$7:$KP$63,AW$3),"")</f>
        <v/>
      </c>
      <c r="AX863" s="113" t="str">
        <f>IF(HLOOKUP($BT863,Prisudvikling!$CC$7:$KP$63,AX$3)&gt;0,HLOOKUP($BT863,Prisudvikling!$CC$7:$KP$63,AX$3),"")</f>
        <v xml:space="preserve"> </v>
      </c>
      <c r="BT863">
        <f t="shared" si="38"/>
        <v>540</v>
      </c>
    </row>
    <row r="864" spans="1:72" x14ac:dyDescent="0.2">
      <c r="A864" s="82">
        <f>IF(HLOOKUP($BT864,Prisudvikling!$CC$7:$KP$63,D$3)&gt;0,YEAR(C864),0)</f>
        <v>0</v>
      </c>
      <c r="B864" s="82">
        <f>IF(HLOOKUP($BT864,Prisudvikling!$CC$7:$KP$63,D$3)&gt;0,MONTH(C864),0)</f>
        <v>0</v>
      </c>
      <c r="C864" s="65" t="str">
        <f>IF(HLOOKUP($BT864,Prisudvikling!$CC$7:$KP$63,D$3)&gt;0,HLOOKUP($BT864,Prisudvikling!$CC$7:$KP$63,C$3),"")</f>
        <v/>
      </c>
      <c r="D864" s="105" t="str">
        <f>IF(HLOOKUP($BT864,Prisudvikling!$CC$7:$KP$63,D$3)&gt;0,HLOOKUP($BT864,Prisudvikling!$CC$7:$KP$63,D$3),"")</f>
        <v/>
      </c>
      <c r="E864" s="105" t="str">
        <f>IF(HLOOKUP($BT864,Prisudvikling!$CC$7:$KP$63,E$3)&gt;0,HLOOKUP($BT864,Prisudvikling!$CC$7:$KP$63,E$3),"")</f>
        <v/>
      </c>
      <c r="F864" s="105" t="str">
        <f>IF(HLOOKUP($BT864,Prisudvikling!$CC$7:$KP$63,F$3)&gt;0,HLOOKUP($BT864,Prisudvikling!$CC$7:$KP$63,F$3),"")</f>
        <v/>
      </c>
      <c r="G864" s="105" t="str">
        <f>IF(HLOOKUP($BT864,Prisudvikling!$CC$7:$KP$63,G$3)&gt;0,HLOOKUP($BT864,Prisudvikling!$CC$7:$KP$63,G$3),"")</f>
        <v/>
      </c>
      <c r="H864" s="105" t="str">
        <f>IF(HLOOKUP($BT864,Prisudvikling!$CC$7:$KP$63,H$3)&gt;0,HLOOKUP($BT864,Prisudvikling!$CC$7:$KP$63,H$3),"")</f>
        <v/>
      </c>
      <c r="I864" s="105" t="str">
        <f>IF(HLOOKUP($BT864,Prisudvikling!$CC$7:$KP$63,I$3)&gt;0,HLOOKUP($BT864,Prisudvikling!$CC$7:$KP$63,I$3),"")</f>
        <v/>
      </c>
      <c r="J864" s="105" t="str">
        <f>IF(HLOOKUP($BT864,Prisudvikling!$CC$7:$KP$63,J$3)&gt;0,HLOOKUP($BT864,Prisudvikling!$CC$7:$KP$63,J$3),"")</f>
        <v/>
      </c>
      <c r="K864" s="105" t="str">
        <f>IF(HLOOKUP($BT864,Prisudvikling!$CC$7:$KP$63,K$3)&gt;0,HLOOKUP($BT864,Prisudvikling!$CC$7:$KP$63,K$3),"")</f>
        <v/>
      </c>
      <c r="L864" s="105" t="str">
        <f>IF(HLOOKUP($BT864,Prisudvikling!$CC$7:$KP$63,L$3)&gt;0,HLOOKUP($BT864,Prisudvikling!$CC$7:$KP$63,L$3),"")</f>
        <v/>
      </c>
      <c r="M864" s="105" t="str">
        <f>IF(HLOOKUP($BT864,Prisudvikling!$CC$7:$KP$63,M$3)&gt;0,HLOOKUP($BT864,Prisudvikling!$CC$7:$KP$63,M$3),"")</f>
        <v/>
      </c>
      <c r="N864" s="105" t="str">
        <f>IF(HLOOKUP($BT864,Prisudvikling!$CC$7:$KP$63,N$3)&gt;0,HLOOKUP($BT864,Prisudvikling!$CC$7:$KP$63,N$3),"")</f>
        <v/>
      </c>
      <c r="O864" s="105" t="str">
        <f>IF(HLOOKUP($BT864,Prisudvikling!$CC$7:$KP$63,O$3)&gt;0,HLOOKUP($BT864,Prisudvikling!$CC$7:$KP$63,O$3),"")</f>
        <v/>
      </c>
      <c r="P864" s="105" t="str">
        <f>IF(HLOOKUP($BT864,Prisudvikling!$CC$7:$KP$63,P$3)&gt;0,HLOOKUP($BT864,Prisudvikling!$CC$7:$KP$63,P$3),"")</f>
        <v/>
      </c>
      <c r="Q864" s="105" t="str">
        <f>IF(HLOOKUP($BT864,Prisudvikling!$CC$7:$KP$63,Q$3)&gt;0,HLOOKUP($BT864,Prisudvikling!$CC$7:$KP$63,Q$3),"")</f>
        <v/>
      </c>
      <c r="R864" s="105" t="str">
        <f>IF(HLOOKUP($BT864,Prisudvikling!$CC$7:$KP$63,R$3)&gt;0,HLOOKUP($BT864,Prisudvikling!$CC$7:$KP$63,R$3),"")</f>
        <v/>
      </c>
      <c r="S864" s="105" t="str">
        <f>IF(HLOOKUP($BT864,Prisudvikling!$CC$7:$KP$63,S$3)&gt;0,HLOOKUP($BT864,Prisudvikling!$CC$7:$KP$63,S$3),"")</f>
        <v/>
      </c>
      <c r="T864" s="105" t="str">
        <f>IF(HLOOKUP($BT864,Prisudvikling!$CC$7:$KP$63,T$3)&gt;0,HLOOKUP($BT864,Prisudvikling!$CC$7:$KP$63,T$3),"")</f>
        <v/>
      </c>
      <c r="U864" s="105" t="str">
        <f>IF(HLOOKUP($BT864,Prisudvikling!$CC$7:$KP$63,U$3)&gt;0,HLOOKUP($BT864,Prisudvikling!$CC$7:$KP$63,U$3),"")</f>
        <v/>
      </c>
      <c r="V864" s="105" t="str">
        <f>IF(HLOOKUP($BT864,Prisudvikling!$CC$7:$KP$63,V$3)&gt;0,HLOOKUP($BT864,Prisudvikling!$CC$7:$KP$63,V$3),"")</f>
        <v/>
      </c>
      <c r="W864" s="105" t="str">
        <f>IF(HLOOKUP($BT864,Prisudvikling!$CC$7:$KP$63,W$3)&gt;0,HLOOKUP($BT864,Prisudvikling!$CC$7:$KP$63,W$3),"")</f>
        <v/>
      </c>
      <c r="X864" s="32" t="str">
        <f>IF(HLOOKUP($BT864,Prisudvikling!$CC$7:$KP$63,X$3)&gt;0,HLOOKUP($BT864,Prisudvikling!$CC$7:$KP$63,X$3),"")</f>
        <v/>
      </c>
      <c r="Y864" s="32" t="str">
        <f>IF(HLOOKUP($BT864,Prisudvikling!$CC$7:$KP$63,Y$3)&gt;0,HLOOKUP($BT864,Prisudvikling!$CC$7:$KP$63,Y$3),"")</f>
        <v/>
      </c>
      <c r="Z864" s="32" t="str">
        <f>IF(HLOOKUP($BT864,Prisudvikling!$CC$7:$KP$63,Z$3)&gt;0,HLOOKUP($BT864,Prisudvikling!$CC$7:$KP$63,Z$3),"")</f>
        <v/>
      </c>
      <c r="AA864" s="32" t="str">
        <f>IF(HLOOKUP($BT864,Prisudvikling!$CC$7:$KP$63,AA$3)&gt;0,HLOOKUP($BT864,Prisudvikling!$CC$7:$KP$63,AA$3),"")</f>
        <v/>
      </c>
      <c r="AB864" s="32" t="str">
        <f>IF(HLOOKUP($BT864,Prisudvikling!$CC$7:$KP$63,AB$3)&gt;0,HLOOKUP($BT864,Prisudvikling!$CC$7:$KP$63,AB$3),"")</f>
        <v/>
      </c>
      <c r="AC864" s="32" t="str">
        <f>IF(HLOOKUP($BT864,Prisudvikling!$CC$7:$KP$63,AC$3)&gt;0,HLOOKUP($BT864,Prisudvikling!$CC$7:$KP$63,AC$3),"")</f>
        <v/>
      </c>
      <c r="AD864" s="32" t="str">
        <f>IF(HLOOKUP($BT864,Prisudvikling!$CC$7:$KP$63,AD$3)&gt;0,HLOOKUP($BT864,Prisudvikling!$CC$7:$KP$63,AD$3),"")</f>
        <v/>
      </c>
      <c r="AE864" s="32" t="str">
        <f>IF(HLOOKUP($BT864,Prisudvikling!$CC$7:$KP$63,AE$3)&gt;0,HLOOKUP($BT864,Prisudvikling!$CC$7:$KP$63,AE$3),"")</f>
        <v/>
      </c>
      <c r="AF864" s="32" t="str">
        <f>IF(HLOOKUP($BT864,Prisudvikling!$CC$7:$KP$63,AF$3)&gt;0,HLOOKUP($BT864,Prisudvikling!$CC$7:$KP$63,AF$3),"")</f>
        <v xml:space="preserve"> </v>
      </c>
      <c r="AG864" s="32" t="str">
        <f>IF(HLOOKUP($BT864,Prisudvikling!$CC$7:$KP$63,AG$3)&gt;0,HLOOKUP($BT864,Prisudvikling!$CC$7:$KP$63,AG$3),"")</f>
        <v xml:space="preserve"> </v>
      </c>
      <c r="AH864" s="32" t="str">
        <f>IF(HLOOKUP($BT864,Prisudvikling!$CC$7:$KP$63,AH$3)&gt;0,HLOOKUP($BT864,Prisudvikling!$CC$7:$KP$63,AH$3),"")</f>
        <v xml:space="preserve"> </v>
      </c>
      <c r="AI864" s="32" t="str">
        <f>IF(HLOOKUP($BT864,Prisudvikling!$CC$7:$KP$63,AI$3)&gt;0,HLOOKUP($BT864,Prisudvikling!$CC$7:$KP$63,AI$3),"")</f>
        <v xml:space="preserve"> </v>
      </c>
      <c r="AJ864" s="32" t="str">
        <f>IF(HLOOKUP($BT864,Prisudvikling!$CC$7:$KP$63,AJ$3)&gt;0,HLOOKUP($BT864,Prisudvikling!$CC$7:$KP$63,AJ$3),"")</f>
        <v xml:space="preserve"> </v>
      </c>
      <c r="AK864" s="32" t="str">
        <f>IF(HLOOKUP($BT864,Prisudvikling!$CC$7:$KP$63,AK$3)&gt;0,HLOOKUP($BT864,Prisudvikling!$CC$7:$KP$63,AK$3),"")</f>
        <v xml:space="preserve"> </v>
      </c>
      <c r="AL864" s="32" t="str">
        <f>IF(HLOOKUP($BT864,Prisudvikling!$CC$7:$KP$63,AL$3)&gt;0,HLOOKUP($BT864,Prisudvikling!$CC$7:$KP$63,AL$3),"")</f>
        <v/>
      </c>
      <c r="AM864" s="32" t="str">
        <f>IF(HLOOKUP($BT864,Prisudvikling!$CC$7:$KP$63,AM$3)&gt;0,HLOOKUP($BT864,Prisudvikling!$CC$7:$KP$63,AM$3),"")</f>
        <v/>
      </c>
      <c r="AN864" s="113" t="str">
        <f>IF(HLOOKUP($BT864,Prisudvikling!$CC$7:$KP$63,AN$3)&gt;0,HLOOKUP($BT864,Prisudvikling!$CC$7:$KP$63,AN$3),"")</f>
        <v/>
      </c>
      <c r="AO864" s="113" t="str">
        <f>IF(HLOOKUP($BT864,Prisudvikling!$CC$7:$KP$63,AO$3)&gt;0,HLOOKUP($BT864,Prisudvikling!$CC$7:$KP$63,AO$3),"")</f>
        <v xml:space="preserve"> </v>
      </c>
      <c r="AP864" s="113" t="str">
        <f>IF(HLOOKUP($BT864,Prisudvikling!$CC$7:$KP$63,AP$3)&gt;0,HLOOKUP($BT864,Prisudvikling!$CC$7:$KP$63,AP$3),"")</f>
        <v/>
      </c>
      <c r="AQ864" s="113" t="str">
        <f>IF(HLOOKUP($BT864,Prisudvikling!$CC$7:$KP$63,AQ$3)&gt;0,HLOOKUP($BT864,Prisudvikling!$CC$7:$KP$63,AQ$3),"")</f>
        <v/>
      </c>
      <c r="AR864" s="113" t="str">
        <f>IF(HLOOKUP($BT864,Prisudvikling!$CC$7:$KP$63,AR$3)&gt;0,HLOOKUP($BT864,Prisudvikling!$CC$7:$KP$63,AR$3),"")</f>
        <v xml:space="preserve"> </v>
      </c>
      <c r="AS864" s="113" t="str">
        <f>IF(HLOOKUP($BT864,Prisudvikling!$CC$7:$KP$63,AS$3)&gt;0,HLOOKUP($BT864,Prisudvikling!$CC$7:$KP$63,AS$3),"")</f>
        <v/>
      </c>
      <c r="AT864" s="113" t="str">
        <f>IF(HLOOKUP($BT864,Prisudvikling!$CC$7:$KP$63,AT$3)&gt;0,HLOOKUP($BT864,Prisudvikling!$CC$7:$KP$63,AT$3),"")</f>
        <v/>
      </c>
      <c r="AU864" s="113" t="str">
        <f>IF(HLOOKUP($BT864,Prisudvikling!$CC$7:$KP$63,AU$3)&gt;0,HLOOKUP($BT864,Prisudvikling!$CC$7:$KP$63,AU$3),"")</f>
        <v xml:space="preserve"> </v>
      </c>
      <c r="AV864" s="113" t="str">
        <f>IF(HLOOKUP($BT864,Prisudvikling!$CC$7:$KP$63,AV$3)&gt;0,HLOOKUP($BT864,Prisudvikling!$CC$7:$KP$63,AV$3),"")</f>
        <v/>
      </c>
      <c r="AW864" s="113" t="str">
        <f>IF(HLOOKUP($BT864,Prisudvikling!$CC$7:$KP$63,AW$3)&gt;0,HLOOKUP($BT864,Prisudvikling!$CC$7:$KP$63,AW$3),"")</f>
        <v/>
      </c>
      <c r="AX864" s="113" t="str">
        <f>IF(HLOOKUP($BT864,Prisudvikling!$CC$7:$KP$63,AX$3)&gt;0,HLOOKUP($BT864,Prisudvikling!$CC$7:$KP$63,AX$3),"")</f>
        <v xml:space="preserve"> </v>
      </c>
      <c r="BT864">
        <f t="shared" si="38"/>
        <v>541</v>
      </c>
    </row>
    <row r="865" spans="1:72" x14ac:dyDescent="0.2">
      <c r="A865" s="82">
        <f>IF(HLOOKUP($BT865,Prisudvikling!$CC$7:$KP$63,D$3)&gt;0,YEAR(C865),0)</f>
        <v>0</v>
      </c>
      <c r="B865" s="82">
        <f>IF(HLOOKUP($BT865,Prisudvikling!$CC$7:$KP$63,D$3)&gt;0,MONTH(C865),0)</f>
        <v>0</v>
      </c>
      <c r="C865" s="65" t="str">
        <f>IF(HLOOKUP($BT865,Prisudvikling!$CC$7:$KP$63,D$3)&gt;0,HLOOKUP($BT865,Prisudvikling!$CC$7:$KP$63,C$3),"")</f>
        <v/>
      </c>
      <c r="D865" s="105" t="str">
        <f>IF(HLOOKUP($BT865,Prisudvikling!$CC$7:$KP$63,D$3)&gt;0,HLOOKUP($BT865,Prisudvikling!$CC$7:$KP$63,D$3),"")</f>
        <v/>
      </c>
      <c r="E865" s="105" t="str">
        <f>IF(HLOOKUP($BT865,Prisudvikling!$CC$7:$KP$63,E$3)&gt;0,HLOOKUP($BT865,Prisudvikling!$CC$7:$KP$63,E$3),"")</f>
        <v/>
      </c>
      <c r="F865" s="105" t="str">
        <f>IF(HLOOKUP($BT865,Prisudvikling!$CC$7:$KP$63,F$3)&gt;0,HLOOKUP($BT865,Prisudvikling!$CC$7:$KP$63,F$3),"")</f>
        <v/>
      </c>
      <c r="G865" s="105" t="str">
        <f>IF(HLOOKUP($BT865,Prisudvikling!$CC$7:$KP$63,G$3)&gt;0,HLOOKUP($BT865,Prisudvikling!$CC$7:$KP$63,G$3),"")</f>
        <v/>
      </c>
      <c r="H865" s="105" t="str">
        <f>IF(HLOOKUP($BT865,Prisudvikling!$CC$7:$KP$63,H$3)&gt;0,HLOOKUP($BT865,Prisudvikling!$CC$7:$KP$63,H$3),"")</f>
        <v/>
      </c>
      <c r="I865" s="105" t="str">
        <f>IF(HLOOKUP($BT865,Prisudvikling!$CC$7:$KP$63,I$3)&gt;0,HLOOKUP($BT865,Prisudvikling!$CC$7:$KP$63,I$3),"")</f>
        <v/>
      </c>
      <c r="J865" s="105" t="str">
        <f>IF(HLOOKUP($BT865,Prisudvikling!$CC$7:$KP$63,J$3)&gt;0,HLOOKUP($BT865,Prisudvikling!$CC$7:$KP$63,J$3),"")</f>
        <v/>
      </c>
      <c r="K865" s="105" t="str">
        <f>IF(HLOOKUP($BT865,Prisudvikling!$CC$7:$KP$63,K$3)&gt;0,HLOOKUP($BT865,Prisudvikling!$CC$7:$KP$63,K$3),"")</f>
        <v/>
      </c>
      <c r="L865" s="105" t="str">
        <f>IF(HLOOKUP($BT865,Prisudvikling!$CC$7:$KP$63,L$3)&gt;0,HLOOKUP($BT865,Prisudvikling!$CC$7:$KP$63,L$3),"")</f>
        <v/>
      </c>
      <c r="M865" s="105" t="str">
        <f>IF(HLOOKUP($BT865,Prisudvikling!$CC$7:$KP$63,M$3)&gt;0,HLOOKUP($BT865,Prisudvikling!$CC$7:$KP$63,M$3),"")</f>
        <v/>
      </c>
      <c r="N865" s="105" t="str">
        <f>IF(HLOOKUP($BT865,Prisudvikling!$CC$7:$KP$63,N$3)&gt;0,HLOOKUP($BT865,Prisudvikling!$CC$7:$KP$63,N$3),"")</f>
        <v/>
      </c>
      <c r="O865" s="105" t="str">
        <f>IF(HLOOKUP($BT865,Prisudvikling!$CC$7:$KP$63,O$3)&gt;0,HLOOKUP($BT865,Prisudvikling!$CC$7:$KP$63,O$3),"")</f>
        <v/>
      </c>
      <c r="P865" s="105" t="str">
        <f>IF(HLOOKUP($BT865,Prisudvikling!$CC$7:$KP$63,P$3)&gt;0,HLOOKUP($BT865,Prisudvikling!$CC$7:$KP$63,P$3),"")</f>
        <v/>
      </c>
      <c r="Q865" s="105" t="str">
        <f>IF(HLOOKUP($BT865,Prisudvikling!$CC$7:$KP$63,Q$3)&gt;0,HLOOKUP($BT865,Prisudvikling!$CC$7:$KP$63,Q$3),"")</f>
        <v/>
      </c>
      <c r="R865" s="105" t="str">
        <f>IF(HLOOKUP($BT865,Prisudvikling!$CC$7:$KP$63,R$3)&gt;0,HLOOKUP($BT865,Prisudvikling!$CC$7:$KP$63,R$3),"")</f>
        <v/>
      </c>
      <c r="S865" s="105" t="str">
        <f>IF(HLOOKUP($BT865,Prisudvikling!$CC$7:$KP$63,S$3)&gt;0,HLOOKUP($BT865,Prisudvikling!$CC$7:$KP$63,S$3),"")</f>
        <v/>
      </c>
      <c r="T865" s="105" t="str">
        <f>IF(HLOOKUP($BT865,Prisudvikling!$CC$7:$KP$63,T$3)&gt;0,HLOOKUP($BT865,Prisudvikling!$CC$7:$KP$63,T$3),"")</f>
        <v/>
      </c>
      <c r="U865" s="105" t="str">
        <f>IF(HLOOKUP($BT865,Prisudvikling!$CC$7:$KP$63,U$3)&gt;0,HLOOKUP($BT865,Prisudvikling!$CC$7:$KP$63,U$3),"")</f>
        <v/>
      </c>
      <c r="V865" s="105" t="str">
        <f>IF(HLOOKUP($BT865,Prisudvikling!$CC$7:$KP$63,V$3)&gt;0,HLOOKUP($BT865,Prisudvikling!$CC$7:$KP$63,V$3),"")</f>
        <v/>
      </c>
      <c r="W865" s="105" t="str">
        <f>IF(HLOOKUP($BT865,Prisudvikling!$CC$7:$KP$63,W$3)&gt;0,HLOOKUP($BT865,Prisudvikling!$CC$7:$KP$63,W$3),"")</f>
        <v/>
      </c>
      <c r="X865" s="32" t="str">
        <f>IF(HLOOKUP($BT865,Prisudvikling!$CC$7:$KP$63,X$3)&gt;0,HLOOKUP($BT865,Prisudvikling!$CC$7:$KP$63,X$3),"")</f>
        <v/>
      </c>
      <c r="Y865" s="32" t="str">
        <f>IF(HLOOKUP($BT865,Prisudvikling!$CC$7:$KP$63,Y$3)&gt;0,HLOOKUP($BT865,Prisudvikling!$CC$7:$KP$63,Y$3),"")</f>
        <v/>
      </c>
      <c r="Z865" s="32" t="str">
        <f>IF(HLOOKUP($BT865,Prisudvikling!$CC$7:$KP$63,Z$3)&gt;0,HLOOKUP($BT865,Prisudvikling!$CC$7:$KP$63,Z$3),"")</f>
        <v/>
      </c>
      <c r="AA865" s="32" t="str">
        <f>IF(HLOOKUP($BT865,Prisudvikling!$CC$7:$KP$63,AA$3)&gt;0,HLOOKUP($BT865,Prisudvikling!$CC$7:$KP$63,AA$3),"")</f>
        <v/>
      </c>
      <c r="AB865" s="32" t="str">
        <f>IF(HLOOKUP($BT865,Prisudvikling!$CC$7:$KP$63,AB$3)&gt;0,HLOOKUP($BT865,Prisudvikling!$CC$7:$KP$63,AB$3),"")</f>
        <v/>
      </c>
      <c r="AC865" s="32" t="str">
        <f>IF(HLOOKUP($BT865,Prisudvikling!$CC$7:$KP$63,AC$3)&gt;0,HLOOKUP($BT865,Prisudvikling!$CC$7:$KP$63,AC$3),"")</f>
        <v/>
      </c>
      <c r="AD865" s="32" t="str">
        <f>IF(HLOOKUP($BT865,Prisudvikling!$CC$7:$KP$63,AD$3)&gt;0,HLOOKUP($BT865,Prisudvikling!$CC$7:$KP$63,AD$3),"")</f>
        <v/>
      </c>
      <c r="AE865" s="32" t="str">
        <f>IF(HLOOKUP($BT865,Prisudvikling!$CC$7:$KP$63,AE$3)&gt;0,HLOOKUP($BT865,Prisudvikling!$CC$7:$KP$63,AE$3),"")</f>
        <v/>
      </c>
      <c r="AF865" s="32" t="str">
        <f>IF(HLOOKUP($BT865,Prisudvikling!$CC$7:$KP$63,AF$3)&gt;0,HLOOKUP($BT865,Prisudvikling!$CC$7:$KP$63,AF$3),"")</f>
        <v xml:space="preserve"> </v>
      </c>
      <c r="AG865" s="32" t="str">
        <f>IF(HLOOKUP($BT865,Prisudvikling!$CC$7:$KP$63,AG$3)&gt;0,HLOOKUP($BT865,Prisudvikling!$CC$7:$KP$63,AG$3),"")</f>
        <v xml:space="preserve"> </v>
      </c>
      <c r="AH865" s="32" t="str">
        <f>IF(HLOOKUP($BT865,Prisudvikling!$CC$7:$KP$63,AH$3)&gt;0,HLOOKUP($BT865,Prisudvikling!$CC$7:$KP$63,AH$3),"")</f>
        <v xml:space="preserve"> </v>
      </c>
      <c r="AI865" s="32" t="str">
        <f>IF(HLOOKUP($BT865,Prisudvikling!$CC$7:$KP$63,AI$3)&gt;0,HLOOKUP($BT865,Prisudvikling!$CC$7:$KP$63,AI$3),"")</f>
        <v xml:space="preserve"> </v>
      </c>
      <c r="AJ865" s="32" t="str">
        <f>IF(HLOOKUP($BT865,Prisudvikling!$CC$7:$KP$63,AJ$3)&gt;0,HLOOKUP($BT865,Prisudvikling!$CC$7:$KP$63,AJ$3),"")</f>
        <v xml:space="preserve"> </v>
      </c>
      <c r="AK865" s="32" t="str">
        <f>IF(HLOOKUP($BT865,Prisudvikling!$CC$7:$KP$63,AK$3)&gt;0,HLOOKUP($BT865,Prisudvikling!$CC$7:$KP$63,AK$3),"")</f>
        <v xml:space="preserve"> </v>
      </c>
      <c r="AL865" s="32" t="str">
        <f>IF(HLOOKUP($BT865,Prisudvikling!$CC$7:$KP$63,AL$3)&gt;0,HLOOKUP($BT865,Prisudvikling!$CC$7:$KP$63,AL$3),"")</f>
        <v/>
      </c>
      <c r="AM865" s="32" t="str">
        <f>IF(HLOOKUP($BT865,Prisudvikling!$CC$7:$KP$63,AM$3)&gt;0,HLOOKUP($BT865,Prisudvikling!$CC$7:$KP$63,AM$3),"")</f>
        <v/>
      </c>
      <c r="AN865" s="113" t="str">
        <f>IF(HLOOKUP($BT865,Prisudvikling!$CC$7:$KP$63,AN$3)&gt;0,HLOOKUP($BT865,Prisudvikling!$CC$7:$KP$63,AN$3),"")</f>
        <v/>
      </c>
      <c r="AO865" s="113" t="str">
        <f>IF(HLOOKUP($BT865,Prisudvikling!$CC$7:$KP$63,AO$3)&gt;0,HLOOKUP($BT865,Prisudvikling!$CC$7:$KP$63,AO$3),"")</f>
        <v xml:space="preserve"> </v>
      </c>
      <c r="AP865" s="113" t="str">
        <f>IF(HLOOKUP($BT865,Prisudvikling!$CC$7:$KP$63,AP$3)&gt;0,HLOOKUP($BT865,Prisudvikling!$CC$7:$KP$63,AP$3),"")</f>
        <v/>
      </c>
      <c r="AQ865" s="113" t="str">
        <f>IF(HLOOKUP($BT865,Prisudvikling!$CC$7:$KP$63,AQ$3)&gt;0,HLOOKUP($BT865,Prisudvikling!$CC$7:$KP$63,AQ$3),"")</f>
        <v/>
      </c>
      <c r="AR865" s="113" t="str">
        <f>IF(HLOOKUP($BT865,Prisudvikling!$CC$7:$KP$63,AR$3)&gt;0,HLOOKUP($BT865,Prisudvikling!$CC$7:$KP$63,AR$3),"")</f>
        <v xml:space="preserve"> </v>
      </c>
      <c r="AS865" s="113" t="str">
        <f>IF(HLOOKUP($BT865,Prisudvikling!$CC$7:$KP$63,AS$3)&gt;0,HLOOKUP($BT865,Prisudvikling!$CC$7:$KP$63,AS$3),"")</f>
        <v/>
      </c>
      <c r="AT865" s="113" t="str">
        <f>IF(HLOOKUP($BT865,Prisudvikling!$CC$7:$KP$63,AT$3)&gt;0,HLOOKUP($BT865,Prisudvikling!$CC$7:$KP$63,AT$3),"")</f>
        <v/>
      </c>
      <c r="AU865" s="113" t="str">
        <f>IF(HLOOKUP($BT865,Prisudvikling!$CC$7:$KP$63,AU$3)&gt;0,HLOOKUP($BT865,Prisudvikling!$CC$7:$KP$63,AU$3),"")</f>
        <v xml:space="preserve"> </v>
      </c>
      <c r="AV865" s="113" t="str">
        <f>IF(HLOOKUP($BT865,Prisudvikling!$CC$7:$KP$63,AV$3)&gt;0,HLOOKUP($BT865,Prisudvikling!$CC$7:$KP$63,AV$3),"")</f>
        <v/>
      </c>
      <c r="AW865" s="113" t="str">
        <f>IF(HLOOKUP($BT865,Prisudvikling!$CC$7:$KP$63,AW$3)&gt;0,HLOOKUP($BT865,Prisudvikling!$CC$7:$KP$63,AW$3),"")</f>
        <v/>
      </c>
      <c r="AX865" s="113" t="str">
        <f>IF(HLOOKUP($BT865,Prisudvikling!$CC$7:$KP$63,AX$3)&gt;0,HLOOKUP($BT865,Prisudvikling!$CC$7:$KP$63,AX$3),"")</f>
        <v xml:space="preserve"> </v>
      </c>
      <c r="BT865">
        <f t="shared" si="38"/>
        <v>542</v>
      </c>
    </row>
    <row r="866" spans="1:72" x14ac:dyDescent="0.2">
      <c r="A866" s="82">
        <f>IF(HLOOKUP($BT866,Prisudvikling!$CC$7:$KP$63,D$3)&gt;0,YEAR(C866),0)</f>
        <v>0</v>
      </c>
      <c r="B866" s="82">
        <f>IF(HLOOKUP($BT866,Prisudvikling!$CC$7:$KP$63,D$3)&gt;0,MONTH(C866),0)</f>
        <v>0</v>
      </c>
      <c r="C866" s="65" t="str">
        <f>IF(HLOOKUP($BT866,Prisudvikling!$CC$7:$KP$63,D$3)&gt;0,HLOOKUP($BT866,Prisudvikling!$CC$7:$KP$63,C$3),"")</f>
        <v/>
      </c>
      <c r="D866" s="105" t="str">
        <f>IF(HLOOKUP($BT866,Prisudvikling!$CC$7:$KP$63,D$3)&gt;0,HLOOKUP($BT866,Prisudvikling!$CC$7:$KP$63,D$3),"")</f>
        <v/>
      </c>
      <c r="E866" s="105" t="str">
        <f>IF(HLOOKUP($BT866,Prisudvikling!$CC$7:$KP$63,E$3)&gt;0,HLOOKUP($BT866,Prisudvikling!$CC$7:$KP$63,E$3),"")</f>
        <v/>
      </c>
      <c r="F866" s="105" t="str">
        <f>IF(HLOOKUP($BT866,Prisudvikling!$CC$7:$KP$63,F$3)&gt;0,HLOOKUP($BT866,Prisudvikling!$CC$7:$KP$63,F$3),"")</f>
        <v/>
      </c>
      <c r="G866" s="105" t="str">
        <f>IF(HLOOKUP($BT866,Prisudvikling!$CC$7:$KP$63,G$3)&gt;0,HLOOKUP($BT866,Prisudvikling!$CC$7:$KP$63,G$3),"")</f>
        <v/>
      </c>
      <c r="H866" s="105" t="str">
        <f>IF(HLOOKUP($BT866,Prisudvikling!$CC$7:$KP$63,H$3)&gt;0,HLOOKUP($BT866,Prisudvikling!$CC$7:$KP$63,H$3),"")</f>
        <v/>
      </c>
      <c r="I866" s="105" t="str">
        <f>IF(HLOOKUP($BT866,Prisudvikling!$CC$7:$KP$63,I$3)&gt;0,HLOOKUP($BT866,Prisudvikling!$CC$7:$KP$63,I$3),"")</f>
        <v/>
      </c>
      <c r="J866" s="105" t="str">
        <f>IF(HLOOKUP($BT866,Prisudvikling!$CC$7:$KP$63,J$3)&gt;0,HLOOKUP($BT866,Prisudvikling!$CC$7:$KP$63,J$3),"")</f>
        <v/>
      </c>
      <c r="K866" s="105" t="str">
        <f>IF(HLOOKUP($BT866,Prisudvikling!$CC$7:$KP$63,K$3)&gt;0,HLOOKUP($BT866,Prisudvikling!$CC$7:$KP$63,K$3),"")</f>
        <v/>
      </c>
      <c r="L866" s="105" t="str">
        <f>IF(HLOOKUP($BT866,Prisudvikling!$CC$7:$KP$63,L$3)&gt;0,HLOOKUP($BT866,Prisudvikling!$CC$7:$KP$63,L$3),"")</f>
        <v/>
      </c>
      <c r="M866" s="105" t="str">
        <f>IF(HLOOKUP($BT866,Prisudvikling!$CC$7:$KP$63,M$3)&gt;0,HLOOKUP($BT866,Prisudvikling!$CC$7:$KP$63,M$3),"")</f>
        <v/>
      </c>
      <c r="N866" s="105" t="str">
        <f>IF(HLOOKUP($BT866,Prisudvikling!$CC$7:$KP$63,N$3)&gt;0,HLOOKUP($BT866,Prisudvikling!$CC$7:$KP$63,N$3),"")</f>
        <v/>
      </c>
      <c r="O866" s="105" t="str">
        <f>IF(HLOOKUP($BT866,Prisudvikling!$CC$7:$KP$63,O$3)&gt;0,HLOOKUP($BT866,Prisudvikling!$CC$7:$KP$63,O$3),"")</f>
        <v/>
      </c>
      <c r="P866" s="105" t="str">
        <f>IF(HLOOKUP($BT866,Prisudvikling!$CC$7:$KP$63,P$3)&gt;0,HLOOKUP($BT866,Prisudvikling!$CC$7:$KP$63,P$3),"")</f>
        <v/>
      </c>
      <c r="Q866" s="105" t="str">
        <f>IF(HLOOKUP($BT866,Prisudvikling!$CC$7:$KP$63,Q$3)&gt;0,HLOOKUP($BT866,Prisudvikling!$CC$7:$KP$63,Q$3),"")</f>
        <v/>
      </c>
      <c r="R866" s="105" t="str">
        <f>IF(HLOOKUP($BT866,Prisudvikling!$CC$7:$KP$63,R$3)&gt;0,HLOOKUP($BT866,Prisudvikling!$CC$7:$KP$63,R$3),"")</f>
        <v/>
      </c>
      <c r="S866" s="105" t="str">
        <f>IF(HLOOKUP($BT866,Prisudvikling!$CC$7:$KP$63,S$3)&gt;0,HLOOKUP($BT866,Prisudvikling!$CC$7:$KP$63,S$3),"")</f>
        <v/>
      </c>
      <c r="T866" s="105" t="str">
        <f>IF(HLOOKUP($BT866,Prisudvikling!$CC$7:$KP$63,T$3)&gt;0,HLOOKUP($BT866,Prisudvikling!$CC$7:$KP$63,T$3),"")</f>
        <v/>
      </c>
      <c r="U866" s="105" t="str">
        <f>IF(HLOOKUP($BT866,Prisudvikling!$CC$7:$KP$63,U$3)&gt;0,HLOOKUP($BT866,Prisudvikling!$CC$7:$KP$63,U$3),"")</f>
        <v/>
      </c>
      <c r="V866" s="105" t="str">
        <f>IF(HLOOKUP($BT866,Prisudvikling!$CC$7:$KP$63,V$3)&gt;0,HLOOKUP($BT866,Prisudvikling!$CC$7:$KP$63,V$3),"")</f>
        <v/>
      </c>
      <c r="W866" s="105" t="str">
        <f>IF(HLOOKUP($BT866,Prisudvikling!$CC$7:$KP$63,W$3)&gt;0,HLOOKUP($BT866,Prisudvikling!$CC$7:$KP$63,W$3),"")</f>
        <v/>
      </c>
      <c r="X866" s="32" t="str">
        <f>IF(HLOOKUP($BT866,Prisudvikling!$CC$7:$KP$63,X$3)&gt;0,HLOOKUP($BT866,Prisudvikling!$CC$7:$KP$63,X$3),"")</f>
        <v/>
      </c>
      <c r="Y866" s="32" t="str">
        <f>IF(HLOOKUP($BT866,Prisudvikling!$CC$7:$KP$63,Y$3)&gt;0,HLOOKUP($BT866,Prisudvikling!$CC$7:$KP$63,Y$3),"")</f>
        <v/>
      </c>
      <c r="Z866" s="32" t="str">
        <f>IF(HLOOKUP($BT866,Prisudvikling!$CC$7:$KP$63,Z$3)&gt;0,HLOOKUP($BT866,Prisudvikling!$CC$7:$KP$63,Z$3),"")</f>
        <v/>
      </c>
      <c r="AA866" s="32" t="str">
        <f>IF(HLOOKUP($BT866,Prisudvikling!$CC$7:$KP$63,AA$3)&gt;0,HLOOKUP($BT866,Prisudvikling!$CC$7:$KP$63,AA$3),"")</f>
        <v/>
      </c>
      <c r="AB866" s="32" t="str">
        <f>IF(HLOOKUP($BT866,Prisudvikling!$CC$7:$KP$63,AB$3)&gt;0,HLOOKUP($BT866,Prisudvikling!$CC$7:$KP$63,AB$3),"")</f>
        <v/>
      </c>
      <c r="AC866" s="32" t="str">
        <f>IF(HLOOKUP($BT866,Prisudvikling!$CC$7:$KP$63,AC$3)&gt;0,HLOOKUP($BT866,Prisudvikling!$CC$7:$KP$63,AC$3),"")</f>
        <v/>
      </c>
      <c r="AD866" s="32" t="str">
        <f>IF(HLOOKUP($BT866,Prisudvikling!$CC$7:$KP$63,AD$3)&gt;0,HLOOKUP($BT866,Prisudvikling!$CC$7:$KP$63,AD$3),"")</f>
        <v/>
      </c>
      <c r="AE866" s="32" t="str">
        <f>IF(HLOOKUP($BT866,Prisudvikling!$CC$7:$KP$63,AE$3)&gt;0,HLOOKUP($BT866,Prisudvikling!$CC$7:$KP$63,AE$3),"")</f>
        <v/>
      </c>
      <c r="AF866" s="32" t="str">
        <f>IF(HLOOKUP($BT866,Prisudvikling!$CC$7:$KP$63,AF$3)&gt;0,HLOOKUP($BT866,Prisudvikling!$CC$7:$KP$63,AF$3),"")</f>
        <v xml:space="preserve"> </v>
      </c>
      <c r="AG866" s="32" t="str">
        <f>IF(HLOOKUP($BT866,Prisudvikling!$CC$7:$KP$63,AG$3)&gt;0,HLOOKUP($BT866,Prisudvikling!$CC$7:$KP$63,AG$3),"")</f>
        <v xml:space="preserve"> </v>
      </c>
      <c r="AH866" s="32" t="str">
        <f>IF(HLOOKUP($BT866,Prisudvikling!$CC$7:$KP$63,AH$3)&gt;0,HLOOKUP($BT866,Prisudvikling!$CC$7:$KP$63,AH$3),"")</f>
        <v xml:space="preserve"> </v>
      </c>
      <c r="AI866" s="32" t="str">
        <f>IF(HLOOKUP($BT866,Prisudvikling!$CC$7:$KP$63,AI$3)&gt;0,HLOOKUP($BT866,Prisudvikling!$CC$7:$KP$63,AI$3),"")</f>
        <v xml:space="preserve"> </v>
      </c>
      <c r="AJ866" s="32" t="str">
        <f>IF(HLOOKUP($BT866,Prisudvikling!$CC$7:$KP$63,AJ$3)&gt;0,HLOOKUP($BT866,Prisudvikling!$CC$7:$KP$63,AJ$3),"")</f>
        <v xml:space="preserve"> </v>
      </c>
      <c r="AK866" s="32" t="str">
        <f>IF(HLOOKUP($BT866,Prisudvikling!$CC$7:$KP$63,AK$3)&gt;0,HLOOKUP($BT866,Prisudvikling!$CC$7:$KP$63,AK$3),"")</f>
        <v xml:space="preserve"> </v>
      </c>
      <c r="AL866" s="32" t="str">
        <f>IF(HLOOKUP($BT866,Prisudvikling!$CC$7:$KP$63,AL$3)&gt;0,HLOOKUP($BT866,Prisudvikling!$CC$7:$KP$63,AL$3),"")</f>
        <v/>
      </c>
      <c r="AM866" s="32" t="str">
        <f>IF(HLOOKUP($BT866,Prisudvikling!$CC$7:$KP$63,AM$3)&gt;0,HLOOKUP($BT866,Prisudvikling!$CC$7:$KP$63,AM$3),"")</f>
        <v/>
      </c>
      <c r="AN866" s="113" t="str">
        <f>IF(HLOOKUP($BT866,Prisudvikling!$CC$7:$KP$63,AN$3)&gt;0,HLOOKUP($BT866,Prisudvikling!$CC$7:$KP$63,AN$3),"")</f>
        <v/>
      </c>
      <c r="AO866" s="113" t="str">
        <f>IF(HLOOKUP($BT866,Prisudvikling!$CC$7:$KP$63,AO$3)&gt;0,HLOOKUP($BT866,Prisudvikling!$CC$7:$KP$63,AO$3),"")</f>
        <v xml:space="preserve"> </v>
      </c>
      <c r="AP866" s="113" t="str">
        <f>IF(HLOOKUP($BT866,Prisudvikling!$CC$7:$KP$63,AP$3)&gt;0,HLOOKUP($BT866,Prisudvikling!$CC$7:$KP$63,AP$3),"")</f>
        <v/>
      </c>
      <c r="AQ866" s="113" t="str">
        <f>IF(HLOOKUP($BT866,Prisudvikling!$CC$7:$KP$63,AQ$3)&gt;0,HLOOKUP($BT866,Prisudvikling!$CC$7:$KP$63,AQ$3),"")</f>
        <v/>
      </c>
      <c r="AR866" s="113" t="str">
        <f>IF(HLOOKUP($BT866,Prisudvikling!$CC$7:$KP$63,AR$3)&gt;0,HLOOKUP($BT866,Prisudvikling!$CC$7:$KP$63,AR$3),"")</f>
        <v xml:space="preserve"> </v>
      </c>
      <c r="AS866" s="113" t="str">
        <f>IF(HLOOKUP($BT866,Prisudvikling!$CC$7:$KP$63,AS$3)&gt;0,HLOOKUP($BT866,Prisudvikling!$CC$7:$KP$63,AS$3),"")</f>
        <v/>
      </c>
      <c r="AT866" s="113" t="str">
        <f>IF(HLOOKUP($BT866,Prisudvikling!$CC$7:$KP$63,AT$3)&gt;0,HLOOKUP($BT866,Prisudvikling!$CC$7:$KP$63,AT$3),"")</f>
        <v/>
      </c>
      <c r="AU866" s="113" t="str">
        <f>IF(HLOOKUP($BT866,Prisudvikling!$CC$7:$KP$63,AU$3)&gt;0,HLOOKUP($BT866,Prisudvikling!$CC$7:$KP$63,AU$3),"")</f>
        <v xml:space="preserve"> </v>
      </c>
      <c r="AV866" s="113" t="str">
        <f>IF(HLOOKUP($BT866,Prisudvikling!$CC$7:$KP$63,AV$3)&gt;0,HLOOKUP($BT866,Prisudvikling!$CC$7:$KP$63,AV$3),"")</f>
        <v/>
      </c>
      <c r="AW866" s="113" t="str">
        <f>IF(HLOOKUP($BT866,Prisudvikling!$CC$7:$KP$63,AW$3)&gt;0,HLOOKUP($BT866,Prisudvikling!$CC$7:$KP$63,AW$3),"")</f>
        <v/>
      </c>
      <c r="AX866" s="113" t="str">
        <f>IF(HLOOKUP($BT866,Prisudvikling!$CC$7:$KP$63,AX$3)&gt;0,HLOOKUP($BT866,Prisudvikling!$CC$7:$KP$63,AX$3),"")</f>
        <v xml:space="preserve"> </v>
      </c>
      <c r="BT866">
        <f t="shared" si="38"/>
        <v>543</v>
      </c>
    </row>
    <row r="867" spans="1:72" x14ac:dyDescent="0.2">
      <c r="A867" s="82">
        <f>IF(HLOOKUP($BT867,Prisudvikling!$CC$7:$KP$63,D$3)&gt;0,YEAR(C867),0)</f>
        <v>0</v>
      </c>
      <c r="B867" s="82">
        <f>IF(HLOOKUP($BT867,Prisudvikling!$CC$7:$KP$63,D$3)&gt;0,MONTH(C867),0)</f>
        <v>0</v>
      </c>
      <c r="C867" s="65" t="str">
        <f>IF(HLOOKUP($BT867,Prisudvikling!$CC$7:$KP$63,D$3)&gt;0,HLOOKUP($BT867,Prisudvikling!$CC$7:$KP$63,C$3),"")</f>
        <v/>
      </c>
      <c r="D867" s="105" t="str">
        <f>IF(HLOOKUP($BT867,Prisudvikling!$CC$7:$KP$63,D$3)&gt;0,HLOOKUP($BT867,Prisudvikling!$CC$7:$KP$63,D$3),"")</f>
        <v/>
      </c>
      <c r="E867" s="105" t="str">
        <f>IF(HLOOKUP($BT867,Prisudvikling!$CC$7:$KP$63,E$3)&gt;0,HLOOKUP($BT867,Prisudvikling!$CC$7:$KP$63,E$3),"")</f>
        <v/>
      </c>
      <c r="F867" s="105" t="str">
        <f>IF(HLOOKUP($BT867,Prisudvikling!$CC$7:$KP$63,F$3)&gt;0,HLOOKUP($BT867,Prisudvikling!$CC$7:$KP$63,F$3),"")</f>
        <v/>
      </c>
      <c r="G867" s="105" t="str">
        <f>IF(HLOOKUP($BT867,Prisudvikling!$CC$7:$KP$63,G$3)&gt;0,HLOOKUP($BT867,Prisudvikling!$CC$7:$KP$63,G$3),"")</f>
        <v/>
      </c>
      <c r="H867" s="105" t="str">
        <f>IF(HLOOKUP($BT867,Prisudvikling!$CC$7:$KP$63,H$3)&gt;0,HLOOKUP($BT867,Prisudvikling!$CC$7:$KP$63,H$3),"")</f>
        <v/>
      </c>
      <c r="I867" s="105" t="str">
        <f>IF(HLOOKUP($BT867,Prisudvikling!$CC$7:$KP$63,I$3)&gt;0,HLOOKUP($BT867,Prisudvikling!$CC$7:$KP$63,I$3),"")</f>
        <v/>
      </c>
      <c r="J867" s="105" t="str">
        <f>IF(HLOOKUP($BT867,Prisudvikling!$CC$7:$KP$63,J$3)&gt;0,HLOOKUP($BT867,Prisudvikling!$CC$7:$KP$63,J$3),"")</f>
        <v/>
      </c>
      <c r="K867" s="105" t="str">
        <f>IF(HLOOKUP($BT867,Prisudvikling!$CC$7:$KP$63,K$3)&gt;0,HLOOKUP($BT867,Prisudvikling!$CC$7:$KP$63,K$3),"")</f>
        <v/>
      </c>
      <c r="L867" s="105" t="str">
        <f>IF(HLOOKUP($BT867,Prisudvikling!$CC$7:$KP$63,L$3)&gt;0,HLOOKUP($BT867,Prisudvikling!$CC$7:$KP$63,L$3),"")</f>
        <v/>
      </c>
      <c r="M867" s="105" t="str">
        <f>IF(HLOOKUP($BT867,Prisudvikling!$CC$7:$KP$63,M$3)&gt;0,HLOOKUP($BT867,Prisudvikling!$CC$7:$KP$63,M$3),"")</f>
        <v/>
      </c>
      <c r="N867" s="105" t="str">
        <f>IF(HLOOKUP($BT867,Prisudvikling!$CC$7:$KP$63,N$3)&gt;0,HLOOKUP($BT867,Prisudvikling!$CC$7:$KP$63,N$3),"")</f>
        <v/>
      </c>
      <c r="O867" s="105" t="str">
        <f>IF(HLOOKUP($BT867,Prisudvikling!$CC$7:$KP$63,O$3)&gt;0,HLOOKUP($BT867,Prisudvikling!$CC$7:$KP$63,O$3),"")</f>
        <v/>
      </c>
      <c r="P867" s="105" t="str">
        <f>IF(HLOOKUP($BT867,Prisudvikling!$CC$7:$KP$63,P$3)&gt;0,HLOOKUP($BT867,Prisudvikling!$CC$7:$KP$63,P$3),"")</f>
        <v/>
      </c>
      <c r="Q867" s="105" t="str">
        <f>IF(HLOOKUP($BT867,Prisudvikling!$CC$7:$KP$63,Q$3)&gt;0,HLOOKUP($BT867,Prisudvikling!$CC$7:$KP$63,Q$3),"")</f>
        <v/>
      </c>
      <c r="R867" s="105" t="str">
        <f>IF(HLOOKUP($BT867,Prisudvikling!$CC$7:$KP$63,R$3)&gt;0,HLOOKUP($BT867,Prisudvikling!$CC$7:$KP$63,R$3),"")</f>
        <v/>
      </c>
      <c r="S867" s="105" t="str">
        <f>IF(HLOOKUP($BT867,Prisudvikling!$CC$7:$KP$63,S$3)&gt;0,HLOOKUP($BT867,Prisudvikling!$CC$7:$KP$63,S$3),"")</f>
        <v/>
      </c>
      <c r="T867" s="105" t="str">
        <f>IF(HLOOKUP($BT867,Prisudvikling!$CC$7:$KP$63,T$3)&gt;0,HLOOKUP($BT867,Prisudvikling!$CC$7:$KP$63,T$3),"")</f>
        <v/>
      </c>
      <c r="U867" s="105" t="str">
        <f>IF(HLOOKUP($BT867,Prisudvikling!$CC$7:$KP$63,U$3)&gt;0,HLOOKUP($BT867,Prisudvikling!$CC$7:$KP$63,U$3),"")</f>
        <v/>
      </c>
      <c r="V867" s="105" t="str">
        <f>IF(HLOOKUP($BT867,Prisudvikling!$CC$7:$KP$63,V$3)&gt;0,HLOOKUP($BT867,Prisudvikling!$CC$7:$KP$63,V$3),"")</f>
        <v/>
      </c>
      <c r="W867" s="105" t="str">
        <f>IF(HLOOKUP($BT867,Prisudvikling!$CC$7:$KP$63,W$3)&gt;0,HLOOKUP($BT867,Prisudvikling!$CC$7:$KP$63,W$3),"")</f>
        <v/>
      </c>
      <c r="X867" s="32" t="str">
        <f>IF(HLOOKUP($BT867,Prisudvikling!$CC$7:$KP$63,X$3)&gt;0,HLOOKUP($BT867,Prisudvikling!$CC$7:$KP$63,X$3),"")</f>
        <v/>
      </c>
      <c r="Y867" s="32" t="str">
        <f>IF(HLOOKUP($BT867,Prisudvikling!$CC$7:$KP$63,Y$3)&gt;0,HLOOKUP($BT867,Prisudvikling!$CC$7:$KP$63,Y$3),"")</f>
        <v/>
      </c>
      <c r="Z867" s="32" t="str">
        <f>IF(HLOOKUP($BT867,Prisudvikling!$CC$7:$KP$63,Z$3)&gt;0,HLOOKUP($BT867,Prisudvikling!$CC$7:$KP$63,Z$3),"")</f>
        <v/>
      </c>
      <c r="AA867" s="32" t="str">
        <f>IF(HLOOKUP($BT867,Prisudvikling!$CC$7:$KP$63,AA$3)&gt;0,HLOOKUP($BT867,Prisudvikling!$CC$7:$KP$63,AA$3),"")</f>
        <v/>
      </c>
      <c r="AB867" s="32" t="str">
        <f>IF(HLOOKUP($BT867,Prisudvikling!$CC$7:$KP$63,AB$3)&gt;0,HLOOKUP($BT867,Prisudvikling!$CC$7:$KP$63,AB$3),"")</f>
        <v/>
      </c>
      <c r="AC867" s="32" t="str">
        <f>IF(HLOOKUP($BT867,Prisudvikling!$CC$7:$KP$63,AC$3)&gt;0,HLOOKUP($BT867,Prisudvikling!$CC$7:$KP$63,AC$3),"")</f>
        <v/>
      </c>
      <c r="AD867" s="32" t="str">
        <f>IF(HLOOKUP($BT867,Prisudvikling!$CC$7:$KP$63,AD$3)&gt;0,HLOOKUP($BT867,Prisudvikling!$CC$7:$KP$63,AD$3),"")</f>
        <v/>
      </c>
      <c r="AE867" s="32" t="str">
        <f>IF(HLOOKUP($BT867,Prisudvikling!$CC$7:$KP$63,AE$3)&gt;0,HLOOKUP($BT867,Prisudvikling!$CC$7:$KP$63,AE$3),"")</f>
        <v/>
      </c>
      <c r="AF867" s="32" t="str">
        <f>IF(HLOOKUP($BT867,Prisudvikling!$CC$7:$KP$63,AF$3)&gt;0,HLOOKUP($BT867,Prisudvikling!$CC$7:$KP$63,AF$3),"")</f>
        <v xml:space="preserve"> </v>
      </c>
      <c r="AG867" s="32" t="str">
        <f>IF(HLOOKUP($BT867,Prisudvikling!$CC$7:$KP$63,AG$3)&gt;0,HLOOKUP($BT867,Prisudvikling!$CC$7:$KP$63,AG$3),"")</f>
        <v xml:space="preserve"> </v>
      </c>
      <c r="AH867" s="32" t="str">
        <f>IF(HLOOKUP($BT867,Prisudvikling!$CC$7:$KP$63,AH$3)&gt;0,HLOOKUP($BT867,Prisudvikling!$CC$7:$KP$63,AH$3),"")</f>
        <v xml:space="preserve"> </v>
      </c>
      <c r="AI867" s="32" t="str">
        <f>IF(HLOOKUP($BT867,Prisudvikling!$CC$7:$KP$63,AI$3)&gt;0,HLOOKUP($BT867,Prisudvikling!$CC$7:$KP$63,AI$3),"")</f>
        <v xml:space="preserve"> </v>
      </c>
      <c r="AJ867" s="32" t="str">
        <f>IF(HLOOKUP($BT867,Prisudvikling!$CC$7:$KP$63,AJ$3)&gt;0,HLOOKUP($BT867,Prisudvikling!$CC$7:$KP$63,AJ$3),"")</f>
        <v xml:space="preserve"> </v>
      </c>
      <c r="AK867" s="32" t="str">
        <f>IF(HLOOKUP($BT867,Prisudvikling!$CC$7:$KP$63,AK$3)&gt;0,HLOOKUP($BT867,Prisudvikling!$CC$7:$KP$63,AK$3),"")</f>
        <v xml:space="preserve"> </v>
      </c>
      <c r="AL867" s="32" t="str">
        <f>IF(HLOOKUP($BT867,Prisudvikling!$CC$7:$KP$63,AL$3)&gt;0,HLOOKUP($BT867,Prisudvikling!$CC$7:$KP$63,AL$3),"")</f>
        <v/>
      </c>
      <c r="AM867" s="32" t="str">
        <f>IF(HLOOKUP($BT867,Prisudvikling!$CC$7:$KP$63,AM$3)&gt;0,HLOOKUP($BT867,Prisudvikling!$CC$7:$KP$63,AM$3),"")</f>
        <v/>
      </c>
      <c r="AN867" s="113" t="str">
        <f>IF(HLOOKUP($BT867,Prisudvikling!$CC$7:$KP$63,AN$3)&gt;0,HLOOKUP($BT867,Prisudvikling!$CC$7:$KP$63,AN$3),"")</f>
        <v/>
      </c>
      <c r="AO867" s="113" t="str">
        <f>IF(HLOOKUP($BT867,Prisudvikling!$CC$7:$KP$63,AO$3)&gt;0,HLOOKUP($BT867,Prisudvikling!$CC$7:$KP$63,AO$3),"")</f>
        <v xml:space="preserve"> </v>
      </c>
      <c r="AP867" s="113" t="str">
        <f>IF(HLOOKUP($BT867,Prisudvikling!$CC$7:$KP$63,AP$3)&gt;0,HLOOKUP($BT867,Prisudvikling!$CC$7:$KP$63,AP$3),"")</f>
        <v/>
      </c>
      <c r="AQ867" s="113" t="str">
        <f>IF(HLOOKUP($BT867,Prisudvikling!$CC$7:$KP$63,AQ$3)&gt;0,HLOOKUP($BT867,Prisudvikling!$CC$7:$KP$63,AQ$3),"")</f>
        <v/>
      </c>
      <c r="AR867" s="113" t="str">
        <f>IF(HLOOKUP($BT867,Prisudvikling!$CC$7:$KP$63,AR$3)&gt;0,HLOOKUP($BT867,Prisudvikling!$CC$7:$KP$63,AR$3),"")</f>
        <v xml:space="preserve"> </v>
      </c>
      <c r="AS867" s="113" t="str">
        <f>IF(HLOOKUP($BT867,Prisudvikling!$CC$7:$KP$63,AS$3)&gt;0,HLOOKUP($BT867,Prisudvikling!$CC$7:$KP$63,AS$3),"")</f>
        <v/>
      </c>
      <c r="AT867" s="113" t="str">
        <f>IF(HLOOKUP($BT867,Prisudvikling!$CC$7:$KP$63,AT$3)&gt;0,HLOOKUP($BT867,Prisudvikling!$CC$7:$KP$63,AT$3),"")</f>
        <v/>
      </c>
      <c r="AU867" s="113" t="str">
        <f>IF(HLOOKUP($BT867,Prisudvikling!$CC$7:$KP$63,AU$3)&gt;0,HLOOKUP($BT867,Prisudvikling!$CC$7:$KP$63,AU$3),"")</f>
        <v xml:space="preserve"> </v>
      </c>
      <c r="AV867" s="113" t="str">
        <f>IF(HLOOKUP($BT867,Prisudvikling!$CC$7:$KP$63,AV$3)&gt;0,HLOOKUP($BT867,Prisudvikling!$CC$7:$KP$63,AV$3),"")</f>
        <v/>
      </c>
      <c r="AW867" s="113" t="str">
        <f>IF(HLOOKUP($BT867,Prisudvikling!$CC$7:$KP$63,AW$3)&gt;0,HLOOKUP($BT867,Prisudvikling!$CC$7:$KP$63,AW$3),"")</f>
        <v/>
      </c>
      <c r="AX867" s="113" t="str">
        <f>IF(HLOOKUP($BT867,Prisudvikling!$CC$7:$KP$63,AX$3)&gt;0,HLOOKUP($BT867,Prisudvikling!$CC$7:$KP$63,AX$3),"")</f>
        <v xml:space="preserve"> </v>
      </c>
      <c r="BT867">
        <f t="shared" si="38"/>
        <v>544</v>
      </c>
    </row>
    <row r="868" spans="1:72" x14ac:dyDescent="0.2">
      <c r="A868" s="82">
        <f>IF(HLOOKUP($BT868,Prisudvikling!$CC$7:$KP$63,D$3)&gt;0,YEAR(C868),0)</f>
        <v>0</v>
      </c>
      <c r="B868" s="82">
        <f>IF(HLOOKUP($BT868,Prisudvikling!$CC$7:$KP$63,D$3)&gt;0,MONTH(C868),0)</f>
        <v>0</v>
      </c>
      <c r="C868" s="65" t="str">
        <f>IF(HLOOKUP($BT868,Prisudvikling!$CC$7:$KP$63,D$3)&gt;0,HLOOKUP($BT868,Prisudvikling!$CC$7:$KP$63,C$3),"")</f>
        <v/>
      </c>
      <c r="D868" s="105" t="str">
        <f>IF(HLOOKUP($BT868,Prisudvikling!$CC$7:$KP$63,D$3)&gt;0,HLOOKUP($BT868,Prisudvikling!$CC$7:$KP$63,D$3),"")</f>
        <v/>
      </c>
      <c r="E868" s="105" t="str">
        <f>IF(HLOOKUP($BT868,Prisudvikling!$CC$7:$KP$63,E$3)&gt;0,HLOOKUP($BT868,Prisudvikling!$CC$7:$KP$63,E$3),"")</f>
        <v/>
      </c>
      <c r="F868" s="105" t="str">
        <f>IF(HLOOKUP($BT868,Prisudvikling!$CC$7:$KP$63,F$3)&gt;0,HLOOKUP($BT868,Prisudvikling!$CC$7:$KP$63,F$3),"")</f>
        <v/>
      </c>
      <c r="G868" s="105" t="str">
        <f>IF(HLOOKUP($BT868,Prisudvikling!$CC$7:$KP$63,G$3)&gt;0,HLOOKUP($BT868,Prisudvikling!$CC$7:$KP$63,G$3),"")</f>
        <v/>
      </c>
      <c r="H868" s="105" t="str">
        <f>IF(HLOOKUP($BT868,Prisudvikling!$CC$7:$KP$63,H$3)&gt;0,HLOOKUP($BT868,Prisudvikling!$CC$7:$KP$63,H$3),"")</f>
        <v/>
      </c>
      <c r="I868" s="105" t="str">
        <f>IF(HLOOKUP($BT868,Prisudvikling!$CC$7:$KP$63,I$3)&gt;0,HLOOKUP($BT868,Prisudvikling!$CC$7:$KP$63,I$3),"")</f>
        <v/>
      </c>
      <c r="J868" s="105" t="str">
        <f>IF(HLOOKUP($BT868,Prisudvikling!$CC$7:$KP$63,J$3)&gt;0,HLOOKUP($BT868,Prisudvikling!$CC$7:$KP$63,J$3),"")</f>
        <v/>
      </c>
      <c r="K868" s="105" t="str">
        <f>IF(HLOOKUP($BT868,Prisudvikling!$CC$7:$KP$63,K$3)&gt;0,HLOOKUP($BT868,Prisudvikling!$CC$7:$KP$63,K$3),"")</f>
        <v/>
      </c>
      <c r="L868" s="105" t="str">
        <f>IF(HLOOKUP($BT868,Prisudvikling!$CC$7:$KP$63,L$3)&gt;0,HLOOKUP($BT868,Prisudvikling!$CC$7:$KP$63,L$3),"")</f>
        <v/>
      </c>
      <c r="M868" s="105" t="str">
        <f>IF(HLOOKUP($BT868,Prisudvikling!$CC$7:$KP$63,M$3)&gt;0,HLOOKUP($BT868,Prisudvikling!$CC$7:$KP$63,M$3),"")</f>
        <v/>
      </c>
      <c r="N868" s="105" t="str">
        <f>IF(HLOOKUP($BT868,Prisudvikling!$CC$7:$KP$63,N$3)&gt;0,HLOOKUP($BT868,Prisudvikling!$CC$7:$KP$63,N$3),"")</f>
        <v/>
      </c>
      <c r="O868" s="105" t="str">
        <f>IF(HLOOKUP($BT868,Prisudvikling!$CC$7:$KP$63,O$3)&gt;0,HLOOKUP($BT868,Prisudvikling!$CC$7:$KP$63,O$3),"")</f>
        <v/>
      </c>
      <c r="P868" s="105" t="str">
        <f>IF(HLOOKUP($BT868,Prisudvikling!$CC$7:$KP$63,P$3)&gt;0,HLOOKUP($BT868,Prisudvikling!$CC$7:$KP$63,P$3),"")</f>
        <v/>
      </c>
      <c r="Q868" s="105" t="str">
        <f>IF(HLOOKUP($BT868,Prisudvikling!$CC$7:$KP$63,Q$3)&gt;0,HLOOKUP($BT868,Prisudvikling!$CC$7:$KP$63,Q$3),"")</f>
        <v/>
      </c>
      <c r="R868" s="105" t="str">
        <f>IF(HLOOKUP($BT868,Prisudvikling!$CC$7:$KP$63,R$3)&gt;0,HLOOKUP($BT868,Prisudvikling!$CC$7:$KP$63,R$3),"")</f>
        <v/>
      </c>
      <c r="S868" s="105" t="str">
        <f>IF(HLOOKUP($BT868,Prisudvikling!$CC$7:$KP$63,S$3)&gt;0,HLOOKUP($BT868,Prisudvikling!$CC$7:$KP$63,S$3),"")</f>
        <v/>
      </c>
      <c r="T868" s="105" t="str">
        <f>IF(HLOOKUP($BT868,Prisudvikling!$CC$7:$KP$63,T$3)&gt;0,HLOOKUP($BT868,Prisudvikling!$CC$7:$KP$63,T$3),"")</f>
        <v/>
      </c>
      <c r="U868" s="105" t="str">
        <f>IF(HLOOKUP($BT868,Prisudvikling!$CC$7:$KP$63,U$3)&gt;0,HLOOKUP($BT868,Prisudvikling!$CC$7:$KP$63,U$3),"")</f>
        <v/>
      </c>
      <c r="V868" s="105" t="str">
        <f>IF(HLOOKUP($BT868,Prisudvikling!$CC$7:$KP$63,V$3)&gt;0,HLOOKUP($BT868,Prisudvikling!$CC$7:$KP$63,V$3),"")</f>
        <v/>
      </c>
      <c r="W868" s="105" t="str">
        <f>IF(HLOOKUP($BT868,Prisudvikling!$CC$7:$KP$63,W$3)&gt;0,HLOOKUP($BT868,Prisudvikling!$CC$7:$KP$63,W$3),"")</f>
        <v/>
      </c>
      <c r="X868" s="32" t="str">
        <f>IF(HLOOKUP($BT868,Prisudvikling!$CC$7:$KP$63,X$3)&gt;0,HLOOKUP($BT868,Prisudvikling!$CC$7:$KP$63,X$3),"")</f>
        <v/>
      </c>
      <c r="Y868" s="32" t="str">
        <f>IF(HLOOKUP($BT868,Prisudvikling!$CC$7:$KP$63,Y$3)&gt;0,HLOOKUP($BT868,Prisudvikling!$CC$7:$KP$63,Y$3),"")</f>
        <v/>
      </c>
      <c r="Z868" s="32" t="str">
        <f>IF(HLOOKUP($BT868,Prisudvikling!$CC$7:$KP$63,Z$3)&gt;0,HLOOKUP($BT868,Prisudvikling!$CC$7:$KP$63,Z$3),"")</f>
        <v/>
      </c>
      <c r="AA868" s="32" t="str">
        <f>IF(HLOOKUP($BT868,Prisudvikling!$CC$7:$KP$63,AA$3)&gt;0,HLOOKUP($BT868,Prisudvikling!$CC$7:$KP$63,AA$3),"")</f>
        <v/>
      </c>
      <c r="AB868" s="32" t="str">
        <f>IF(HLOOKUP($BT868,Prisudvikling!$CC$7:$KP$63,AB$3)&gt;0,HLOOKUP($BT868,Prisudvikling!$CC$7:$KP$63,AB$3),"")</f>
        <v/>
      </c>
      <c r="AC868" s="32" t="str">
        <f>IF(HLOOKUP($BT868,Prisudvikling!$CC$7:$KP$63,AC$3)&gt;0,HLOOKUP($BT868,Prisudvikling!$CC$7:$KP$63,AC$3),"")</f>
        <v/>
      </c>
      <c r="AD868" s="32" t="str">
        <f>IF(HLOOKUP($BT868,Prisudvikling!$CC$7:$KP$63,AD$3)&gt;0,HLOOKUP($BT868,Prisudvikling!$CC$7:$KP$63,AD$3),"")</f>
        <v/>
      </c>
      <c r="AE868" s="32" t="str">
        <f>IF(HLOOKUP($BT868,Prisudvikling!$CC$7:$KP$63,AE$3)&gt;0,HLOOKUP($BT868,Prisudvikling!$CC$7:$KP$63,AE$3),"")</f>
        <v/>
      </c>
      <c r="AF868" s="32" t="str">
        <f>IF(HLOOKUP($BT868,Prisudvikling!$CC$7:$KP$63,AF$3)&gt;0,HLOOKUP($BT868,Prisudvikling!$CC$7:$KP$63,AF$3),"")</f>
        <v xml:space="preserve"> </v>
      </c>
      <c r="AG868" s="32" t="str">
        <f>IF(HLOOKUP($BT868,Prisudvikling!$CC$7:$KP$63,AG$3)&gt;0,HLOOKUP($BT868,Prisudvikling!$CC$7:$KP$63,AG$3),"")</f>
        <v xml:space="preserve"> </v>
      </c>
      <c r="AH868" s="32" t="str">
        <f>IF(HLOOKUP($BT868,Prisudvikling!$CC$7:$KP$63,AH$3)&gt;0,HLOOKUP($BT868,Prisudvikling!$CC$7:$KP$63,AH$3),"")</f>
        <v xml:space="preserve"> </v>
      </c>
      <c r="AI868" s="32" t="str">
        <f>IF(HLOOKUP($BT868,Prisudvikling!$CC$7:$KP$63,AI$3)&gt;0,HLOOKUP($BT868,Prisudvikling!$CC$7:$KP$63,AI$3),"")</f>
        <v xml:space="preserve"> </v>
      </c>
      <c r="AJ868" s="32" t="str">
        <f>IF(HLOOKUP($BT868,Prisudvikling!$CC$7:$KP$63,AJ$3)&gt;0,HLOOKUP($BT868,Prisudvikling!$CC$7:$KP$63,AJ$3),"")</f>
        <v xml:space="preserve"> </v>
      </c>
      <c r="AK868" s="32" t="str">
        <f>IF(HLOOKUP($BT868,Prisudvikling!$CC$7:$KP$63,AK$3)&gt;0,HLOOKUP($BT868,Prisudvikling!$CC$7:$KP$63,AK$3),"")</f>
        <v xml:space="preserve"> </v>
      </c>
      <c r="AL868" s="32" t="str">
        <f>IF(HLOOKUP($BT868,Prisudvikling!$CC$7:$KP$63,AL$3)&gt;0,HLOOKUP($BT868,Prisudvikling!$CC$7:$KP$63,AL$3),"")</f>
        <v/>
      </c>
      <c r="AM868" s="32" t="str">
        <f>IF(HLOOKUP($BT868,Prisudvikling!$CC$7:$KP$63,AM$3)&gt;0,HLOOKUP($BT868,Prisudvikling!$CC$7:$KP$63,AM$3),"")</f>
        <v/>
      </c>
      <c r="AN868" s="113" t="str">
        <f>IF(HLOOKUP($BT868,Prisudvikling!$CC$7:$KP$63,AN$3)&gt;0,HLOOKUP($BT868,Prisudvikling!$CC$7:$KP$63,AN$3),"")</f>
        <v/>
      </c>
      <c r="AO868" s="113" t="str">
        <f>IF(HLOOKUP($BT868,Prisudvikling!$CC$7:$KP$63,AO$3)&gt;0,HLOOKUP($BT868,Prisudvikling!$CC$7:$KP$63,AO$3),"")</f>
        <v xml:space="preserve"> </v>
      </c>
      <c r="AP868" s="113" t="str">
        <f>IF(HLOOKUP($BT868,Prisudvikling!$CC$7:$KP$63,AP$3)&gt;0,HLOOKUP($BT868,Prisudvikling!$CC$7:$KP$63,AP$3),"")</f>
        <v/>
      </c>
      <c r="AQ868" s="113" t="str">
        <f>IF(HLOOKUP($BT868,Prisudvikling!$CC$7:$KP$63,AQ$3)&gt;0,HLOOKUP($BT868,Prisudvikling!$CC$7:$KP$63,AQ$3),"")</f>
        <v/>
      </c>
      <c r="AR868" s="113" t="str">
        <f>IF(HLOOKUP($BT868,Prisudvikling!$CC$7:$KP$63,AR$3)&gt;0,HLOOKUP($BT868,Prisudvikling!$CC$7:$KP$63,AR$3),"")</f>
        <v xml:space="preserve"> </v>
      </c>
      <c r="AS868" s="113" t="str">
        <f>IF(HLOOKUP($BT868,Prisudvikling!$CC$7:$KP$63,AS$3)&gt;0,HLOOKUP($BT868,Prisudvikling!$CC$7:$KP$63,AS$3),"")</f>
        <v/>
      </c>
      <c r="AT868" s="113" t="str">
        <f>IF(HLOOKUP($BT868,Prisudvikling!$CC$7:$KP$63,AT$3)&gt;0,HLOOKUP($BT868,Prisudvikling!$CC$7:$KP$63,AT$3),"")</f>
        <v/>
      </c>
      <c r="AU868" s="113" t="str">
        <f>IF(HLOOKUP($BT868,Prisudvikling!$CC$7:$KP$63,AU$3)&gt;0,HLOOKUP($BT868,Prisudvikling!$CC$7:$KP$63,AU$3),"")</f>
        <v xml:space="preserve"> </v>
      </c>
      <c r="AV868" s="113" t="str">
        <f>IF(HLOOKUP($BT868,Prisudvikling!$CC$7:$KP$63,AV$3)&gt;0,HLOOKUP($BT868,Prisudvikling!$CC$7:$KP$63,AV$3),"")</f>
        <v/>
      </c>
      <c r="AW868" s="113" t="str">
        <f>IF(HLOOKUP($BT868,Prisudvikling!$CC$7:$KP$63,AW$3)&gt;0,HLOOKUP($BT868,Prisudvikling!$CC$7:$KP$63,AW$3),"")</f>
        <v/>
      </c>
      <c r="AX868" s="113" t="str">
        <f>IF(HLOOKUP($BT868,Prisudvikling!$CC$7:$KP$63,AX$3)&gt;0,HLOOKUP($BT868,Prisudvikling!$CC$7:$KP$63,AX$3),"")</f>
        <v xml:space="preserve"> </v>
      </c>
      <c r="BT868">
        <f t="shared" si="38"/>
        <v>545</v>
      </c>
    </row>
    <row r="869" spans="1:72" x14ac:dyDescent="0.2">
      <c r="A869" s="82">
        <f>IF(HLOOKUP($BT869,Prisudvikling!$CC$7:$KP$63,D$3)&gt;0,YEAR(C869),0)</f>
        <v>0</v>
      </c>
      <c r="B869" s="82">
        <f>IF(HLOOKUP($BT869,Prisudvikling!$CC$7:$KP$63,D$3)&gt;0,MONTH(C869),0)</f>
        <v>0</v>
      </c>
      <c r="C869" s="65" t="str">
        <f>IF(HLOOKUP($BT869,Prisudvikling!$CC$7:$KP$63,D$3)&gt;0,HLOOKUP($BT869,Prisudvikling!$CC$7:$KP$63,C$3),"")</f>
        <v/>
      </c>
      <c r="D869" s="105" t="str">
        <f>IF(HLOOKUP($BT869,Prisudvikling!$CC$7:$KP$63,D$3)&gt;0,HLOOKUP($BT869,Prisudvikling!$CC$7:$KP$63,D$3),"")</f>
        <v/>
      </c>
      <c r="E869" s="105" t="str">
        <f>IF(HLOOKUP($BT869,Prisudvikling!$CC$7:$KP$63,E$3)&gt;0,HLOOKUP($BT869,Prisudvikling!$CC$7:$KP$63,E$3),"")</f>
        <v/>
      </c>
      <c r="F869" s="105" t="str">
        <f>IF(HLOOKUP($BT869,Prisudvikling!$CC$7:$KP$63,F$3)&gt;0,HLOOKUP($BT869,Prisudvikling!$CC$7:$KP$63,F$3),"")</f>
        <v/>
      </c>
      <c r="G869" s="105" t="str">
        <f>IF(HLOOKUP($BT869,Prisudvikling!$CC$7:$KP$63,G$3)&gt;0,HLOOKUP($BT869,Prisudvikling!$CC$7:$KP$63,G$3),"")</f>
        <v/>
      </c>
      <c r="H869" s="105" t="str">
        <f>IF(HLOOKUP($BT869,Prisudvikling!$CC$7:$KP$63,H$3)&gt;0,HLOOKUP($BT869,Prisudvikling!$CC$7:$KP$63,H$3),"")</f>
        <v/>
      </c>
      <c r="I869" s="105" t="str">
        <f>IF(HLOOKUP($BT869,Prisudvikling!$CC$7:$KP$63,I$3)&gt;0,HLOOKUP($BT869,Prisudvikling!$CC$7:$KP$63,I$3),"")</f>
        <v/>
      </c>
      <c r="J869" s="105" t="str">
        <f>IF(HLOOKUP($BT869,Prisudvikling!$CC$7:$KP$63,J$3)&gt;0,HLOOKUP($BT869,Prisudvikling!$CC$7:$KP$63,J$3),"")</f>
        <v/>
      </c>
      <c r="K869" s="105" t="str">
        <f>IF(HLOOKUP($BT869,Prisudvikling!$CC$7:$KP$63,K$3)&gt;0,HLOOKUP($BT869,Prisudvikling!$CC$7:$KP$63,K$3),"")</f>
        <v/>
      </c>
      <c r="L869" s="105" t="str">
        <f>IF(HLOOKUP($BT869,Prisudvikling!$CC$7:$KP$63,L$3)&gt;0,HLOOKUP($BT869,Prisudvikling!$CC$7:$KP$63,L$3),"")</f>
        <v/>
      </c>
      <c r="M869" s="105" t="str">
        <f>IF(HLOOKUP($BT869,Prisudvikling!$CC$7:$KP$63,M$3)&gt;0,HLOOKUP($BT869,Prisudvikling!$CC$7:$KP$63,M$3),"")</f>
        <v/>
      </c>
      <c r="N869" s="105" t="str">
        <f>IF(HLOOKUP($BT869,Prisudvikling!$CC$7:$KP$63,N$3)&gt;0,HLOOKUP($BT869,Prisudvikling!$CC$7:$KP$63,N$3),"")</f>
        <v/>
      </c>
      <c r="O869" s="105" t="str">
        <f>IF(HLOOKUP($BT869,Prisudvikling!$CC$7:$KP$63,O$3)&gt;0,HLOOKUP($BT869,Prisudvikling!$CC$7:$KP$63,O$3),"")</f>
        <v/>
      </c>
      <c r="P869" s="105" t="str">
        <f>IF(HLOOKUP($BT869,Prisudvikling!$CC$7:$KP$63,P$3)&gt;0,HLOOKUP($BT869,Prisudvikling!$CC$7:$KP$63,P$3),"")</f>
        <v/>
      </c>
      <c r="Q869" s="105" t="str">
        <f>IF(HLOOKUP($BT869,Prisudvikling!$CC$7:$KP$63,Q$3)&gt;0,HLOOKUP($BT869,Prisudvikling!$CC$7:$KP$63,Q$3),"")</f>
        <v/>
      </c>
      <c r="R869" s="105" t="str">
        <f>IF(HLOOKUP($BT869,Prisudvikling!$CC$7:$KP$63,R$3)&gt;0,HLOOKUP($BT869,Prisudvikling!$CC$7:$KP$63,R$3),"")</f>
        <v/>
      </c>
      <c r="S869" s="105" t="str">
        <f>IF(HLOOKUP($BT869,Prisudvikling!$CC$7:$KP$63,S$3)&gt;0,HLOOKUP($BT869,Prisudvikling!$CC$7:$KP$63,S$3),"")</f>
        <v/>
      </c>
      <c r="T869" s="105" t="str">
        <f>IF(HLOOKUP($BT869,Prisudvikling!$CC$7:$KP$63,T$3)&gt;0,HLOOKUP($BT869,Prisudvikling!$CC$7:$KP$63,T$3),"")</f>
        <v/>
      </c>
      <c r="U869" s="105" t="str">
        <f>IF(HLOOKUP($BT869,Prisudvikling!$CC$7:$KP$63,U$3)&gt;0,HLOOKUP($BT869,Prisudvikling!$CC$7:$KP$63,U$3),"")</f>
        <v/>
      </c>
      <c r="V869" s="105" t="str">
        <f>IF(HLOOKUP($BT869,Prisudvikling!$CC$7:$KP$63,V$3)&gt;0,HLOOKUP($BT869,Prisudvikling!$CC$7:$KP$63,V$3),"")</f>
        <v/>
      </c>
      <c r="W869" s="105" t="str">
        <f>IF(HLOOKUP($BT869,Prisudvikling!$CC$7:$KP$63,W$3)&gt;0,HLOOKUP($BT869,Prisudvikling!$CC$7:$KP$63,W$3),"")</f>
        <v/>
      </c>
      <c r="X869" s="32" t="str">
        <f>IF(HLOOKUP($BT869,Prisudvikling!$CC$7:$KP$63,X$3)&gt;0,HLOOKUP($BT869,Prisudvikling!$CC$7:$KP$63,X$3),"")</f>
        <v/>
      </c>
      <c r="Y869" s="32" t="str">
        <f>IF(HLOOKUP($BT869,Prisudvikling!$CC$7:$KP$63,Y$3)&gt;0,HLOOKUP($BT869,Prisudvikling!$CC$7:$KP$63,Y$3),"")</f>
        <v/>
      </c>
      <c r="Z869" s="32" t="str">
        <f>IF(HLOOKUP($BT869,Prisudvikling!$CC$7:$KP$63,Z$3)&gt;0,HLOOKUP($BT869,Prisudvikling!$CC$7:$KP$63,Z$3),"")</f>
        <v/>
      </c>
      <c r="AA869" s="32" t="str">
        <f>IF(HLOOKUP($BT869,Prisudvikling!$CC$7:$KP$63,AA$3)&gt;0,HLOOKUP($BT869,Prisudvikling!$CC$7:$KP$63,AA$3),"")</f>
        <v/>
      </c>
      <c r="AB869" s="32" t="str">
        <f>IF(HLOOKUP($BT869,Prisudvikling!$CC$7:$KP$63,AB$3)&gt;0,HLOOKUP($BT869,Prisudvikling!$CC$7:$KP$63,AB$3),"")</f>
        <v/>
      </c>
      <c r="AC869" s="32" t="str">
        <f>IF(HLOOKUP($BT869,Prisudvikling!$CC$7:$KP$63,AC$3)&gt;0,HLOOKUP($BT869,Prisudvikling!$CC$7:$KP$63,AC$3),"")</f>
        <v/>
      </c>
      <c r="AD869" s="32" t="str">
        <f>IF(HLOOKUP($BT869,Prisudvikling!$CC$7:$KP$63,AD$3)&gt;0,HLOOKUP($BT869,Prisudvikling!$CC$7:$KP$63,AD$3),"")</f>
        <v/>
      </c>
      <c r="AE869" s="32" t="str">
        <f>IF(HLOOKUP($BT869,Prisudvikling!$CC$7:$KP$63,AE$3)&gt;0,HLOOKUP($BT869,Prisudvikling!$CC$7:$KP$63,AE$3),"")</f>
        <v/>
      </c>
      <c r="AF869" s="32" t="str">
        <f>IF(HLOOKUP($BT869,Prisudvikling!$CC$7:$KP$63,AF$3)&gt;0,HLOOKUP($BT869,Prisudvikling!$CC$7:$KP$63,AF$3),"")</f>
        <v xml:space="preserve"> </v>
      </c>
      <c r="AG869" s="32" t="str">
        <f>IF(HLOOKUP($BT869,Prisudvikling!$CC$7:$KP$63,AG$3)&gt;0,HLOOKUP($BT869,Prisudvikling!$CC$7:$KP$63,AG$3),"")</f>
        <v xml:space="preserve"> </v>
      </c>
      <c r="AH869" s="32" t="str">
        <f>IF(HLOOKUP($BT869,Prisudvikling!$CC$7:$KP$63,AH$3)&gt;0,HLOOKUP($BT869,Prisudvikling!$CC$7:$KP$63,AH$3),"")</f>
        <v xml:space="preserve"> </v>
      </c>
      <c r="AI869" s="32" t="str">
        <f>IF(HLOOKUP($BT869,Prisudvikling!$CC$7:$KP$63,AI$3)&gt;0,HLOOKUP($BT869,Prisudvikling!$CC$7:$KP$63,AI$3),"")</f>
        <v xml:space="preserve"> </v>
      </c>
      <c r="AJ869" s="32" t="str">
        <f>IF(HLOOKUP($BT869,Prisudvikling!$CC$7:$KP$63,AJ$3)&gt;0,HLOOKUP($BT869,Prisudvikling!$CC$7:$KP$63,AJ$3),"")</f>
        <v xml:space="preserve"> </v>
      </c>
      <c r="AK869" s="32" t="str">
        <f>IF(HLOOKUP($BT869,Prisudvikling!$CC$7:$KP$63,AK$3)&gt;0,HLOOKUP($BT869,Prisudvikling!$CC$7:$KP$63,AK$3),"")</f>
        <v xml:space="preserve"> </v>
      </c>
      <c r="AL869" s="32" t="str">
        <f>IF(HLOOKUP($BT869,Prisudvikling!$CC$7:$KP$63,AL$3)&gt;0,HLOOKUP($BT869,Prisudvikling!$CC$7:$KP$63,AL$3),"")</f>
        <v/>
      </c>
      <c r="AM869" s="32" t="str">
        <f>IF(HLOOKUP($BT869,Prisudvikling!$CC$7:$KP$63,AM$3)&gt;0,HLOOKUP($BT869,Prisudvikling!$CC$7:$KP$63,AM$3),"")</f>
        <v/>
      </c>
      <c r="AN869" s="113" t="str">
        <f>IF(HLOOKUP($BT869,Prisudvikling!$CC$7:$KP$63,AN$3)&gt;0,HLOOKUP($BT869,Prisudvikling!$CC$7:$KP$63,AN$3),"")</f>
        <v/>
      </c>
      <c r="AO869" s="113" t="str">
        <f>IF(HLOOKUP($BT869,Prisudvikling!$CC$7:$KP$63,AO$3)&gt;0,HLOOKUP($BT869,Prisudvikling!$CC$7:$KP$63,AO$3),"")</f>
        <v xml:space="preserve"> </v>
      </c>
      <c r="AP869" s="113" t="str">
        <f>IF(HLOOKUP($BT869,Prisudvikling!$CC$7:$KP$63,AP$3)&gt;0,HLOOKUP($BT869,Prisudvikling!$CC$7:$KP$63,AP$3),"")</f>
        <v/>
      </c>
      <c r="AQ869" s="113" t="str">
        <f>IF(HLOOKUP($BT869,Prisudvikling!$CC$7:$KP$63,AQ$3)&gt;0,HLOOKUP($BT869,Prisudvikling!$CC$7:$KP$63,AQ$3),"")</f>
        <v/>
      </c>
      <c r="AR869" s="113" t="str">
        <f>IF(HLOOKUP($BT869,Prisudvikling!$CC$7:$KP$63,AR$3)&gt;0,HLOOKUP($BT869,Prisudvikling!$CC$7:$KP$63,AR$3),"")</f>
        <v xml:space="preserve"> </v>
      </c>
      <c r="AS869" s="113" t="str">
        <f>IF(HLOOKUP($BT869,Prisudvikling!$CC$7:$KP$63,AS$3)&gt;0,HLOOKUP($BT869,Prisudvikling!$CC$7:$KP$63,AS$3),"")</f>
        <v/>
      </c>
      <c r="AT869" s="113" t="str">
        <f>IF(HLOOKUP($BT869,Prisudvikling!$CC$7:$KP$63,AT$3)&gt;0,HLOOKUP($BT869,Prisudvikling!$CC$7:$KP$63,AT$3),"")</f>
        <v/>
      </c>
      <c r="AU869" s="113" t="str">
        <f>IF(HLOOKUP($BT869,Prisudvikling!$CC$7:$KP$63,AU$3)&gt;0,HLOOKUP($BT869,Prisudvikling!$CC$7:$KP$63,AU$3),"")</f>
        <v xml:space="preserve"> </v>
      </c>
      <c r="AV869" s="113" t="str">
        <f>IF(HLOOKUP($BT869,Prisudvikling!$CC$7:$KP$63,AV$3)&gt;0,HLOOKUP($BT869,Prisudvikling!$CC$7:$KP$63,AV$3),"")</f>
        <v/>
      </c>
      <c r="AW869" s="113" t="str">
        <f>IF(HLOOKUP($BT869,Prisudvikling!$CC$7:$KP$63,AW$3)&gt;0,HLOOKUP($BT869,Prisudvikling!$CC$7:$KP$63,AW$3),"")</f>
        <v/>
      </c>
      <c r="AX869" s="113" t="str">
        <f>IF(HLOOKUP($BT869,Prisudvikling!$CC$7:$KP$63,AX$3)&gt;0,HLOOKUP($BT869,Prisudvikling!$CC$7:$KP$63,AX$3),"")</f>
        <v xml:space="preserve"> </v>
      </c>
      <c r="BT869">
        <f t="shared" si="38"/>
        <v>546</v>
      </c>
    </row>
    <row r="870" spans="1:72" x14ac:dyDescent="0.2">
      <c r="A870" s="82">
        <f>IF(HLOOKUP($BT870,Prisudvikling!$CC$7:$KP$63,D$3)&gt;0,YEAR(C870),0)</f>
        <v>0</v>
      </c>
      <c r="B870" s="82">
        <f>IF(HLOOKUP($BT870,Prisudvikling!$CC$7:$KP$63,D$3)&gt;0,MONTH(C870),0)</f>
        <v>0</v>
      </c>
      <c r="C870" s="65" t="str">
        <f>IF(HLOOKUP($BT870,Prisudvikling!$CC$7:$KP$63,D$3)&gt;0,HLOOKUP($BT870,Prisudvikling!$CC$7:$KP$63,C$3),"")</f>
        <v/>
      </c>
      <c r="D870" s="105" t="str">
        <f>IF(HLOOKUP($BT870,Prisudvikling!$CC$7:$KP$63,D$3)&gt;0,HLOOKUP($BT870,Prisudvikling!$CC$7:$KP$63,D$3),"")</f>
        <v/>
      </c>
      <c r="E870" s="105" t="str">
        <f>IF(HLOOKUP($BT870,Prisudvikling!$CC$7:$KP$63,E$3)&gt;0,HLOOKUP($BT870,Prisudvikling!$CC$7:$KP$63,E$3),"")</f>
        <v/>
      </c>
      <c r="F870" s="105" t="str">
        <f>IF(HLOOKUP($BT870,Prisudvikling!$CC$7:$KP$63,F$3)&gt;0,HLOOKUP($BT870,Prisudvikling!$CC$7:$KP$63,F$3),"")</f>
        <v/>
      </c>
      <c r="G870" s="105" t="str">
        <f>IF(HLOOKUP($BT870,Prisudvikling!$CC$7:$KP$63,G$3)&gt;0,HLOOKUP($BT870,Prisudvikling!$CC$7:$KP$63,G$3),"")</f>
        <v/>
      </c>
      <c r="H870" s="105" t="str">
        <f>IF(HLOOKUP($BT870,Prisudvikling!$CC$7:$KP$63,H$3)&gt;0,HLOOKUP($BT870,Prisudvikling!$CC$7:$KP$63,H$3),"")</f>
        <v/>
      </c>
      <c r="I870" s="105" t="str">
        <f>IF(HLOOKUP($BT870,Prisudvikling!$CC$7:$KP$63,I$3)&gt;0,HLOOKUP($BT870,Prisudvikling!$CC$7:$KP$63,I$3),"")</f>
        <v/>
      </c>
      <c r="J870" s="105" t="str">
        <f>IF(HLOOKUP($BT870,Prisudvikling!$CC$7:$KP$63,J$3)&gt;0,HLOOKUP($BT870,Prisudvikling!$CC$7:$KP$63,J$3),"")</f>
        <v/>
      </c>
      <c r="K870" s="105" t="str">
        <f>IF(HLOOKUP($BT870,Prisudvikling!$CC$7:$KP$63,K$3)&gt;0,HLOOKUP($BT870,Prisudvikling!$CC$7:$KP$63,K$3),"")</f>
        <v/>
      </c>
      <c r="L870" s="105" t="str">
        <f>IF(HLOOKUP($BT870,Prisudvikling!$CC$7:$KP$63,L$3)&gt;0,HLOOKUP($BT870,Prisudvikling!$CC$7:$KP$63,L$3),"")</f>
        <v/>
      </c>
      <c r="M870" s="105" t="str">
        <f>IF(HLOOKUP($BT870,Prisudvikling!$CC$7:$KP$63,M$3)&gt;0,HLOOKUP($BT870,Prisudvikling!$CC$7:$KP$63,M$3),"")</f>
        <v/>
      </c>
      <c r="N870" s="105" t="str">
        <f>IF(HLOOKUP($BT870,Prisudvikling!$CC$7:$KP$63,N$3)&gt;0,HLOOKUP($BT870,Prisudvikling!$CC$7:$KP$63,N$3),"")</f>
        <v/>
      </c>
      <c r="O870" s="105" t="str">
        <f>IF(HLOOKUP($BT870,Prisudvikling!$CC$7:$KP$63,O$3)&gt;0,HLOOKUP($BT870,Prisudvikling!$CC$7:$KP$63,O$3),"")</f>
        <v/>
      </c>
      <c r="P870" s="105" t="str">
        <f>IF(HLOOKUP($BT870,Prisudvikling!$CC$7:$KP$63,P$3)&gt;0,HLOOKUP($BT870,Prisudvikling!$CC$7:$KP$63,P$3),"")</f>
        <v/>
      </c>
      <c r="Q870" s="105" t="str">
        <f>IF(HLOOKUP($BT870,Prisudvikling!$CC$7:$KP$63,Q$3)&gt;0,HLOOKUP($BT870,Prisudvikling!$CC$7:$KP$63,Q$3),"")</f>
        <v/>
      </c>
      <c r="R870" s="105" t="str">
        <f>IF(HLOOKUP($BT870,Prisudvikling!$CC$7:$KP$63,R$3)&gt;0,HLOOKUP($BT870,Prisudvikling!$CC$7:$KP$63,R$3),"")</f>
        <v/>
      </c>
      <c r="S870" s="105" t="str">
        <f>IF(HLOOKUP($BT870,Prisudvikling!$CC$7:$KP$63,S$3)&gt;0,HLOOKUP($BT870,Prisudvikling!$CC$7:$KP$63,S$3),"")</f>
        <v/>
      </c>
      <c r="T870" s="105" t="str">
        <f>IF(HLOOKUP($BT870,Prisudvikling!$CC$7:$KP$63,T$3)&gt;0,HLOOKUP($BT870,Prisudvikling!$CC$7:$KP$63,T$3),"")</f>
        <v/>
      </c>
      <c r="U870" s="105" t="str">
        <f>IF(HLOOKUP($BT870,Prisudvikling!$CC$7:$KP$63,U$3)&gt;0,HLOOKUP($BT870,Prisudvikling!$CC$7:$KP$63,U$3),"")</f>
        <v/>
      </c>
      <c r="V870" s="105" t="str">
        <f>IF(HLOOKUP($BT870,Prisudvikling!$CC$7:$KP$63,V$3)&gt;0,HLOOKUP($BT870,Prisudvikling!$CC$7:$KP$63,V$3),"")</f>
        <v/>
      </c>
      <c r="W870" s="105" t="str">
        <f>IF(HLOOKUP($BT870,Prisudvikling!$CC$7:$KP$63,W$3)&gt;0,HLOOKUP($BT870,Prisudvikling!$CC$7:$KP$63,W$3),"")</f>
        <v/>
      </c>
      <c r="X870" s="32" t="str">
        <f>IF(HLOOKUP($BT870,Prisudvikling!$CC$7:$KP$63,X$3)&gt;0,HLOOKUP($BT870,Prisudvikling!$CC$7:$KP$63,X$3),"")</f>
        <v/>
      </c>
      <c r="Y870" s="32" t="str">
        <f>IF(HLOOKUP($BT870,Prisudvikling!$CC$7:$KP$63,Y$3)&gt;0,HLOOKUP($BT870,Prisudvikling!$CC$7:$KP$63,Y$3),"")</f>
        <v/>
      </c>
      <c r="Z870" s="32" t="str">
        <f>IF(HLOOKUP($BT870,Prisudvikling!$CC$7:$KP$63,Z$3)&gt;0,HLOOKUP($BT870,Prisudvikling!$CC$7:$KP$63,Z$3),"")</f>
        <v/>
      </c>
      <c r="AA870" s="32" t="str">
        <f>IF(HLOOKUP($BT870,Prisudvikling!$CC$7:$KP$63,AA$3)&gt;0,HLOOKUP($BT870,Prisudvikling!$CC$7:$KP$63,AA$3),"")</f>
        <v/>
      </c>
      <c r="AB870" s="32" t="str">
        <f>IF(HLOOKUP($BT870,Prisudvikling!$CC$7:$KP$63,AB$3)&gt;0,HLOOKUP($BT870,Prisudvikling!$CC$7:$KP$63,AB$3),"")</f>
        <v/>
      </c>
      <c r="AC870" s="32" t="str">
        <f>IF(HLOOKUP($BT870,Prisudvikling!$CC$7:$KP$63,AC$3)&gt;0,HLOOKUP($BT870,Prisudvikling!$CC$7:$KP$63,AC$3),"")</f>
        <v/>
      </c>
      <c r="AD870" s="32" t="str">
        <f>IF(HLOOKUP($BT870,Prisudvikling!$CC$7:$KP$63,AD$3)&gt;0,HLOOKUP($BT870,Prisudvikling!$CC$7:$KP$63,AD$3),"")</f>
        <v/>
      </c>
      <c r="AE870" s="32" t="str">
        <f>IF(HLOOKUP($BT870,Prisudvikling!$CC$7:$KP$63,AE$3)&gt;0,HLOOKUP($BT870,Prisudvikling!$CC$7:$KP$63,AE$3),"")</f>
        <v/>
      </c>
      <c r="AF870" s="32" t="str">
        <f>IF(HLOOKUP($BT870,Prisudvikling!$CC$7:$KP$63,AF$3)&gt;0,HLOOKUP($BT870,Prisudvikling!$CC$7:$KP$63,AF$3),"")</f>
        <v xml:space="preserve"> </v>
      </c>
      <c r="AG870" s="32" t="str">
        <f>IF(HLOOKUP($BT870,Prisudvikling!$CC$7:$KP$63,AG$3)&gt;0,HLOOKUP($BT870,Prisudvikling!$CC$7:$KP$63,AG$3),"")</f>
        <v xml:space="preserve"> </v>
      </c>
      <c r="AH870" s="32" t="str">
        <f>IF(HLOOKUP($BT870,Prisudvikling!$CC$7:$KP$63,AH$3)&gt;0,HLOOKUP($BT870,Prisudvikling!$CC$7:$KP$63,AH$3),"")</f>
        <v xml:space="preserve"> </v>
      </c>
      <c r="AI870" s="32" t="str">
        <f>IF(HLOOKUP($BT870,Prisudvikling!$CC$7:$KP$63,AI$3)&gt;0,HLOOKUP($BT870,Prisudvikling!$CC$7:$KP$63,AI$3),"")</f>
        <v xml:space="preserve"> </v>
      </c>
      <c r="AJ870" s="32" t="str">
        <f>IF(HLOOKUP($BT870,Prisudvikling!$CC$7:$KP$63,AJ$3)&gt;0,HLOOKUP($BT870,Prisudvikling!$CC$7:$KP$63,AJ$3),"")</f>
        <v xml:space="preserve"> </v>
      </c>
      <c r="AK870" s="32" t="str">
        <f>IF(HLOOKUP($BT870,Prisudvikling!$CC$7:$KP$63,AK$3)&gt;0,HLOOKUP($BT870,Prisudvikling!$CC$7:$KP$63,AK$3),"")</f>
        <v xml:space="preserve"> </v>
      </c>
      <c r="AL870" s="32" t="str">
        <f>IF(HLOOKUP($BT870,Prisudvikling!$CC$7:$KP$63,AL$3)&gt;0,HLOOKUP($BT870,Prisudvikling!$CC$7:$KP$63,AL$3),"")</f>
        <v/>
      </c>
      <c r="AM870" s="32" t="str">
        <f>IF(HLOOKUP($BT870,Prisudvikling!$CC$7:$KP$63,AM$3)&gt;0,HLOOKUP($BT870,Prisudvikling!$CC$7:$KP$63,AM$3),"")</f>
        <v/>
      </c>
      <c r="AN870" s="113" t="str">
        <f>IF(HLOOKUP($BT870,Prisudvikling!$CC$7:$KP$63,AN$3)&gt;0,HLOOKUP($BT870,Prisudvikling!$CC$7:$KP$63,AN$3),"")</f>
        <v/>
      </c>
      <c r="AO870" s="113" t="str">
        <f>IF(HLOOKUP($BT870,Prisudvikling!$CC$7:$KP$63,AO$3)&gt;0,HLOOKUP($BT870,Prisudvikling!$CC$7:$KP$63,AO$3),"")</f>
        <v xml:space="preserve"> </v>
      </c>
      <c r="AP870" s="113" t="str">
        <f>IF(HLOOKUP($BT870,Prisudvikling!$CC$7:$KP$63,AP$3)&gt;0,HLOOKUP($BT870,Prisudvikling!$CC$7:$KP$63,AP$3),"")</f>
        <v/>
      </c>
      <c r="AQ870" s="113" t="str">
        <f>IF(HLOOKUP($BT870,Prisudvikling!$CC$7:$KP$63,AQ$3)&gt;0,HLOOKUP($BT870,Prisudvikling!$CC$7:$KP$63,AQ$3),"")</f>
        <v/>
      </c>
      <c r="AR870" s="113" t="str">
        <f>IF(HLOOKUP($BT870,Prisudvikling!$CC$7:$KP$63,AR$3)&gt;0,HLOOKUP($BT870,Prisudvikling!$CC$7:$KP$63,AR$3),"")</f>
        <v xml:space="preserve"> </v>
      </c>
      <c r="AS870" s="113" t="str">
        <f>IF(HLOOKUP($BT870,Prisudvikling!$CC$7:$KP$63,AS$3)&gt;0,HLOOKUP($BT870,Prisudvikling!$CC$7:$KP$63,AS$3),"")</f>
        <v/>
      </c>
      <c r="AT870" s="113" t="str">
        <f>IF(HLOOKUP($BT870,Prisudvikling!$CC$7:$KP$63,AT$3)&gt;0,HLOOKUP($BT870,Prisudvikling!$CC$7:$KP$63,AT$3),"")</f>
        <v/>
      </c>
      <c r="AU870" s="113" t="str">
        <f>IF(HLOOKUP($BT870,Prisudvikling!$CC$7:$KP$63,AU$3)&gt;0,HLOOKUP($BT870,Prisudvikling!$CC$7:$KP$63,AU$3),"")</f>
        <v xml:space="preserve"> </v>
      </c>
      <c r="AV870" s="113" t="str">
        <f>IF(HLOOKUP($BT870,Prisudvikling!$CC$7:$KP$63,AV$3)&gt;0,HLOOKUP($BT870,Prisudvikling!$CC$7:$KP$63,AV$3),"")</f>
        <v/>
      </c>
      <c r="AW870" s="113" t="str">
        <f>IF(HLOOKUP($BT870,Prisudvikling!$CC$7:$KP$63,AW$3)&gt;0,HLOOKUP($BT870,Prisudvikling!$CC$7:$KP$63,AW$3),"")</f>
        <v/>
      </c>
      <c r="AX870" s="113" t="str">
        <f>IF(HLOOKUP($BT870,Prisudvikling!$CC$7:$KP$63,AX$3)&gt;0,HLOOKUP($BT870,Prisudvikling!$CC$7:$KP$63,AX$3),"")</f>
        <v xml:space="preserve"> </v>
      </c>
      <c r="BT870">
        <f t="shared" si="38"/>
        <v>547</v>
      </c>
    </row>
    <row r="871" spans="1:72" x14ac:dyDescent="0.2">
      <c r="A871" s="82">
        <f>IF(HLOOKUP($BT871,Prisudvikling!$CC$7:$KP$63,D$3)&gt;0,YEAR(C871),0)</f>
        <v>0</v>
      </c>
      <c r="B871" s="82">
        <f>IF(HLOOKUP($BT871,Prisudvikling!$CC$7:$KP$63,D$3)&gt;0,MONTH(C871),0)</f>
        <v>0</v>
      </c>
      <c r="C871" s="65" t="str">
        <f>IF(HLOOKUP($BT871,Prisudvikling!$CC$7:$KP$63,D$3)&gt;0,HLOOKUP($BT871,Prisudvikling!$CC$7:$KP$63,C$3),"")</f>
        <v/>
      </c>
      <c r="D871" s="105" t="str">
        <f>IF(HLOOKUP($BT871,Prisudvikling!$CC$7:$KP$63,D$3)&gt;0,HLOOKUP($BT871,Prisudvikling!$CC$7:$KP$63,D$3),"")</f>
        <v/>
      </c>
      <c r="E871" s="105" t="str">
        <f>IF(HLOOKUP($BT871,Prisudvikling!$CC$7:$KP$63,E$3)&gt;0,HLOOKUP($BT871,Prisudvikling!$CC$7:$KP$63,E$3),"")</f>
        <v/>
      </c>
      <c r="F871" s="105" t="str">
        <f>IF(HLOOKUP($BT871,Prisudvikling!$CC$7:$KP$63,F$3)&gt;0,HLOOKUP($BT871,Prisudvikling!$CC$7:$KP$63,F$3),"")</f>
        <v/>
      </c>
      <c r="G871" s="105" t="str">
        <f>IF(HLOOKUP($BT871,Prisudvikling!$CC$7:$KP$63,G$3)&gt;0,HLOOKUP($BT871,Prisudvikling!$CC$7:$KP$63,G$3),"")</f>
        <v/>
      </c>
      <c r="H871" s="105" t="str">
        <f>IF(HLOOKUP($BT871,Prisudvikling!$CC$7:$KP$63,H$3)&gt;0,HLOOKUP($BT871,Prisudvikling!$CC$7:$KP$63,H$3),"")</f>
        <v/>
      </c>
      <c r="I871" s="105" t="str">
        <f>IF(HLOOKUP($BT871,Prisudvikling!$CC$7:$KP$63,I$3)&gt;0,HLOOKUP($BT871,Prisudvikling!$CC$7:$KP$63,I$3),"")</f>
        <v/>
      </c>
      <c r="J871" s="105" t="str">
        <f>IF(HLOOKUP($BT871,Prisudvikling!$CC$7:$KP$63,J$3)&gt;0,HLOOKUP($BT871,Prisudvikling!$CC$7:$KP$63,J$3),"")</f>
        <v/>
      </c>
      <c r="K871" s="105" t="str">
        <f>IF(HLOOKUP($BT871,Prisudvikling!$CC$7:$KP$63,K$3)&gt;0,HLOOKUP($BT871,Prisudvikling!$CC$7:$KP$63,K$3),"")</f>
        <v/>
      </c>
      <c r="L871" s="105" t="str">
        <f>IF(HLOOKUP($BT871,Prisudvikling!$CC$7:$KP$63,L$3)&gt;0,HLOOKUP($BT871,Prisudvikling!$CC$7:$KP$63,L$3),"")</f>
        <v/>
      </c>
      <c r="M871" s="105" t="str">
        <f>IF(HLOOKUP($BT871,Prisudvikling!$CC$7:$KP$63,M$3)&gt;0,HLOOKUP($BT871,Prisudvikling!$CC$7:$KP$63,M$3),"")</f>
        <v/>
      </c>
      <c r="N871" s="105" t="str">
        <f>IF(HLOOKUP($BT871,Prisudvikling!$CC$7:$KP$63,N$3)&gt;0,HLOOKUP($BT871,Prisudvikling!$CC$7:$KP$63,N$3),"")</f>
        <v/>
      </c>
      <c r="O871" s="105" t="str">
        <f>IF(HLOOKUP($BT871,Prisudvikling!$CC$7:$KP$63,O$3)&gt;0,HLOOKUP($BT871,Prisudvikling!$CC$7:$KP$63,O$3),"")</f>
        <v/>
      </c>
      <c r="P871" s="105" t="str">
        <f>IF(HLOOKUP($BT871,Prisudvikling!$CC$7:$KP$63,P$3)&gt;0,HLOOKUP($BT871,Prisudvikling!$CC$7:$KP$63,P$3),"")</f>
        <v/>
      </c>
      <c r="Q871" s="105" t="str">
        <f>IF(HLOOKUP($BT871,Prisudvikling!$CC$7:$KP$63,Q$3)&gt;0,HLOOKUP($BT871,Prisudvikling!$CC$7:$KP$63,Q$3),"")</f>
        <v/>
      </c>
      <c r="R871" s="105" t="str">
        <f>IF(HLOOKUP($BT871,Prisudvikling!$CC$7:$KP$63,R$3)&gt;0,HLOOKUP($BT871,Prisudvikling!$CC$7:$KP$63,R$3),"")</f>
        <v/>
      </c>
      <c r="S871" s="105" t="str">
        <f>IF(HLOOKUP($BT871,Prisudvikling!$CC$7:$KP$63,S$3)&gt;0,HLOOKUP($BT871,Prisudvikling!$CC$7:$KP$63,S$3),"")</f>
        <v/>
      </c>
      <c r="T871" s="105" t="str">
        <f>IF(HLOOKUP($BT871,Prisudvikling!$CC$7:$KP$63,T$3)&gt;0,HLOOKUP($BT871,Prisudvikling!$CC$7:$KP$63,T$3),"")</f>
        <v/>
      </c>
      <c r="U871" s="105" t="str">
        <f>IF(HLOOKUP($BT871,Prisudvikling!$CC$7:$KP$63,U$3)&gt;0,HLOOKUP($BT871,Prisudvikling!$CC$7:$KP$63,U$3),"")</f>
        <v/>
      </c>
      <c r="V871" s="105" t="str">
        <f>IF(HLOOKUP($BT871,Prisudvikling!$CC$7:$KP$63,V$3)&gt;0,HLOOKUP($BT871,Prisudvikling!$CC$7:$KP$63,V$3),"")</f>
        <v/>
      </c>
      <c r="W871" s="105" t="str">
        <f>IF(HLOOKUP($BT871,Prisudvikling!$CC$7:$KP$63,W$3)&gt;0,HLOOKUP($BT871,Prisudvikling!$CC$7:$KP$63,W$3),"")</f>
        <v/>
      </c>
      <c r="X871" s="32" t="str">
        <f>IF(HLOOKUP($BT871,Prisudvikling!$CC$7:$KP$63,X$3)&gt;0,HLOOKUP($BT871,Prisudvikling!$CC$7:$KP$63,X$3),"")</f>
        <v/>
      </c>
      <c r="Y871" s="32" t="str">
        <f>IF(HLOOKUP($BT871,Prisudvikling!$CC$7:$KP$63,Y$3)&gt;0,HLOOKUP($BT871,Prisudvikling!$CC$7:$KP$63,Y$3),"")</f>
        <v/>
      </c>
      <c r="Z871" s="32" t="str">
        <f>IF(HLOOKUP($BT871,Prisudvikling!$CC$7:$KP$63,Z$3)&gt;0,HLOOKUP($BT871,Prisudvikling!$CC$7:$KP$63,Z$3),"")</f>
        <v/>
      </c>
      <c r="AA871" s="32" t="str">
        <f>IF(HLOOKUP($BT871,Prisudvikling!$CC$7:$KP$63,AA$3)&gt;0,HLOOKUP($BT871,Prisudvikling!$CC$7:$KP$63,AA$3),"")</f>
        <v/>
      </c>
      <c r="AB871" s="32" t="str">
        <f>IF(HLOOKUP($BT871,Prisudvikling!$CC$7:$KP$63,AB$3)&gt;0,HLOOKUP($BT871,Prisudvikling!$CC$7:$KP$63,AB$3),"")</f>
        <v/>
      </c>
      <c r="AC871" s="32" t="str">
        <f>IF(HLOOKUP($BT871,Prisudvikling!$CC$7:$KP$63,AC$3)&gt;0,HLOOKUP($BT871,Prisudvikling!$CC$7:$KP$63,AC$3),"")</f>
        <v/>
      </c>
      <c r="AD871" s="32" t="str">
        <f>IF(HLOOKUP($BT871,Prisudvikling!$CC$7:$KP$63,AD$3)&gt;0,HLOOKUP($BT871,Prisudvikling!$CC$7:$KP$63,AD$3),"")</f>
        <v/>
      </c>
      <c r="AE871" s="32" t="str">
        <f>IF(HLOOKUP($BT871,Prisudvikling!$CC$7:$KP$63,AE$3)&gt;0,HLOOKUP($BT871,Prisudvikling!$CC$7:$KP$63,AE$3),"")</f>
        <v/>
      </c>
      <c r="AF871" s="32" t="str">
        <f>IF(HLOOKUP($BT871,Prisudvikling!$CC$7:$KP$63,AF$3)&gt;0,HLOOKUP($BT871,Prisudvikling!$CC$7:$KP$63,AF$3),"")</f>
        <v xml:space="preserve"> </v>
      </c>
      <c r="AG871" s="32" t="str">
        <f>IF(HLOOKUP($BT871,Prisudvikling!$CC$7:$KP$63,AG$3)&gt;0,HLOOKUP($BT871,Prisudvikling!$CC$7:$KP$63,AG$3),"")</f>
        <v xml:space="preserve"> </v>
      </c>
      <c r="AH871" s="32" t="str">
        <f>IF(HLOOKUP($BT871,Prisudvikling!$CC$7:$KP$63,AH$3)&gt;0,HLOOKUP($BT871,Prisudvikling!$CC$7:$KP$63,AH$3),"")</f>
        <v xml:space="preserve"> </v>
      </c>
      <c r="AI871" s="32" t="str">
        <f>IF(HLOOKUP($BT871,Prisudvikling!$CC$7:$KP$63,AI$3)&gt;0,HLOOKUP($BT871,Prisudvikling!$CC$7:$KP$63,AI$3),"")</f>
        <v xml:space="preserve"> </v>
      </c>
      <c r="AJ871" s="32" t="str">
        <f>IF(HLOOKUP($BT871,Prisudvikling!$CC$7:$KP$63,AJ$3)&gt;0,HLOOKUP($BT871,Prisudvikling!$CC$7:$KP$63,AJ$3),"")</f>
        <v xml:space="preserve"> </v>
      </c>
      <c r="AK871" s="32" t="str">
        <f>IF(HLOOKUP($BT871,Prisudvikling!$CC$7:$KP$63,AK$3)&gt;0,HLOOKUP($BT871,Prisudvikling!$CC$7:$KP$63,AK$3),"")</f>
        <v xml:space="preserve"> </v>
      </c>
      <c r="AL871" s="32" t="str">
        <f>IF(HLOOKUP($BT871,Prisudvikling!$CC$7:$KP$63,AL$3)&gt;0,HLOOKUP($BT871,Prisudvikling!$CC$7:$KP$63,AL$3),"")</f>
        <v/>
      </c>
      <c r="AM871" s="32" t="str">
        <f>IF(HLOOKUP($BT871,Prisudvikling!$CC$7:$KP$63,AM$3)&gt;0,HLOOKUP($BT871,Prisudvikling!$CC$7:$KP$63,AM$3),"")</f>
        <v/>
      </c>
      <c r="AN871" s="113" t="str">
        <f>IF(HLOOKUP($BT871,Prisudvikling!$CC$7:$KP$63,AN$3)&gt;0,HLOOKUP($BT871,Prisudvikling!$CC$7:$KP$63,AN$3),"")</f>
        <v/>
      </c>
      <c r="AO871" s="113" t="str">
        <f>IF(HLOOKUP($BT871,Prisudvikling!$CC$7:$KP$63,AO$3)&gt;0,HLOOKUP($BT871,Prisudvikling!$CC$7:$KP$63,AO$3),"")</f>
        <v xml:space="preserve"> </v>
      </c>
      <c r="AP871" s="113" t="str">
        <f>IF(HLOOKUP($BT871,Prisudvikling!$CC$7:$KP$63,AP$3)&gt;0,HLOOKUP($BT871,Prisudvikling!$CC$7:$KP$63,AP$3),"")</f>
        <v/>
      </c>
      <c r="AQ871" s="113" t="str">
        <f>IF(HLOOKUP($BT871,Prisudvikling!$CC$7:$KP$63,AQ$3)&gt;0,HLOOKUP($BT871,Prisudvikling!$CC$7:$KP$63,AQ$3),"")</f>
        <v/>
      </c>
      <c r="AR871" s="113" t="str">
        <f>IF(HLOOKUP($BT871,Prisudvikling!$CC$7:$KP$63,AR$3)&gt;0,HLOOKUP($BT871,Prisudvikling!$CC$7:$KP$63,AR$3),"")</f>
        <v xml:space="preserve"> </v>
      </c>
      <c r="AS871" s="113" t="str">
        <f>IF(HLOOKUP($BT871,Prisudvikling!$CC$7:$KP$63,AS$3)&gt;0,HLOOKUP($BT871,Prisudvikling!$CC$7:$KP$63,AS$3),"")</f>
        <v/>
      </c>
      <c r="AT871" s="113" t="str">
        <f>IF(HLOOKUP($BT871,Prisudvikling!$CC$7:$KP$63,AT$3)&gt;0,HLOOKUP($BT871,Prisudvikling!$CC$7:$KP$63,AT$3),"")</f>
        <v/>
      </c>
      <c r="AU871" s="113" t="str">
        <f>IF(HLOOKUP($BT871,Prisudvikling!$CC$7:$KP$63,AU$3)&gt;0,HLOOKUP($BT871,Prisudvikling!$CC$7:$KP$63,AU$3),"")</f>
        <v xml:space="preserve"> </v>
      </c>
      <c r="AV871" s="113" t="str">
        <f>IF(HLOOKUP($BT871,Prisudvikling!$CC$7:$KP$63,AV$3)&gt;0,HLOOKUP($BT871,Prisudvikling!$CC$7:$KP$63,AV$3),"")</f>
        <v/>
      </c>
      <c r="AW871" s="113" t="str">
        <f>IF(HLOOKUP($BT871,Prisudvikling!$CC$7:$KP$63,AW$3)&gt;0,HLOOKUP($BT871,Prisudvikling!$CC$7:$KP$63,AW$3),"")</f>
        <v/>
      </c>
      <c r="AX871" s="113" t="str">
        <f>IF(HLOOKUP($BT871,Prisudvikling!$CC$7:$KP$63,AX$3)&gt;0,HLOOKUP($BT871,Prisudvikling!$CC$7:$KP$63,AX$3),"")</f>
        <v xml:space="preserve"> </v>
      </c>
      <c r="BT871">
        <f t="shared" si="38"/>
        <v>548</v>
      </c>
    </row>
    <row r="872" spans="1:72" x14ac:dyDescent="0.2">
      <c r="A872" s="82">
        <f>IF(HLOOKUP($BT872,Prisudvikling!$CC$7:$KP$63,D$3)&gt;0,YEAR(C872),0)</f>
        <v>0</v>
      </c>
      <c r="B872" s="82">
        <f>IF(HLOOKUP($BT872,Prisudvikling!$CC$7:$KP$63,D$3)&gt;0,MONTH(C872),0)</f>
        <v>0</v>
      </c>
      <c r="C872" s="65" t="str">
        <f>IF(HLOOKUP($BT872,Prisudvikling!$CC$7:$KP$63,D$3)&gt;0,HLOOKUP($BT872,Prisudvikling!$CC$7:$KP$63,C$3),"")</f>
        <v/>
      </c>
      <c r="D872" s="105" t="str">
        <f>IF(HLOOKUP($BT872,Prisudvikling!$CC$7:$KP$63,D$3)&gt;0,HLOOKUP($BT872,Prisudvikling!$CC$7:$KP$63,D$3),"")</f>
        <v/>
      </c>
      <c r="E872" s="105" t="str">
        <f>IF(HLOOKUP($BT872,Prisudvikling!$CC$7:$KP$63,E$3)&gt;0,HLOOKUP($BT872,Prisudvikling!$CC$7:$KP$63,E$3),"")</f>
        <v/>
      </c>
      <c r="F872" s="105" t="str">
        <f>IF(HLOOKUP($BT872,Prisudvikling!$CC$7:$KP$63,F$3)&gt;0,HLOOKUP($BT872,Prisudvikling!$CC$7:$KP$63,F$3),"")</f>
        <v/>
      </c>
      <c r="G872" s="105" t="str">
        <f>IF(HLOOKUP($BT872,Prisudvikling!$CC$7:$KP$63,G$3)&gt;0,HLOOKUP($BT872,Prisudvikling!$CC$7:$KP$63,G$3),"")</f>
        <v/>
      </c>
      <c r="H872" s="105" t="str">
        <f>IF(HLOOKUP($BT872,Prisudvikling!$CC$7:$KP$63,H$3)&gt;0,HLOOKUP($BT872,Prisudvikling!$CC$7:$KP$63,H$3),"")</f>
        <v/>
      </c>
      <c r="I872" s="105" t="str">
        <f>IF(HLOOKUP($BT872,Prisudvikling!$CC$7:$KP$63,I$3)&gt;0,HLOOKUP($BT872,Prisudvikling!$CC$7:$KP$63,I$3),"")</f>
        <v/>
      </c>
      <c r="J872" s="105" t="str">
        <f>IF(HLOOKUP($BT872,Prisudvikling!$CC$7:$KP$63,J$3)&gt;0,HLOOKUP($BT872,Prisudvikling!$CC$7:$KP$63,J$3),"")</f>
        <v/>
      </c>
      <c r="K872" s="105" t="str">
        <f>IF(HLOOKUP($BT872,Prisudvikling!$CC$7:$KP$63,K$3)&gt;0,HLOOKUP($BT872,Prisudvikling!$CC$7:$KP$63,K$3),"")</f>
        <v/>
      </c>
      <c r="L872" s="105" t="str">
        <f>IF(HLOOKUP($BT872,Prisudvikling!$CC$7:$KP$63,L$3)&gt;0,HLOOKUP($BT872,Prisudvikling!$CC$7:$KP$63,L$3),"")</f>
        <v/>
      </c>
      <c r="M872" s="105" t="str">
        <f>IF(HLOOKUP($BT872,Prisudvikling!$CC$7:$KP$63,M$3)&gt;0,HLOOKUP($BT872,Prisudvikling!$CC$7:$KP$63,M$3),"")</f>
        <v/>
      </c>
      <c r="N872" s="105" t="str">
        <f>IF(HLOOKUP($BT872,Prisudvikling!$CC$7:$KP$63,N$3)&gt;0,HLOOKUP($BT872,Prisudvikling!$CC$7:$KP$63,N$3),"")</f>
        <v/>
      </c>
      <c r="O872" s="105" t="str">
        <f>IF(HLOOKUP($BT872,Prisudvikling!$CC$7:$KP$63,O$3)&gt;0,HLOOKUP($BT872,Prisudvikling!$CC$7:$KP$63,O$3),"")</f>
        <v/>
      </c>
      <c r="P872" s="105" t="str">
        <f>IF(HLOOKUP($BT872,Prisudvikling!$CC$7:$KP$63,P$3)&gt;0,HLOOKUP($BT872,Prisudvikling!$CC$7:$KP$63,P$3),"")</f>
        <v/>
      </c>
      <c r="Q872" s="105" t="str">
        <f>IF(HLOOKUP($BT872,Prisudvikling!$CC$7:$KP$63,Q$3)&gt;0,HLOOKUP($BT872,Prisudvikling!$CC$7:$KP$63,Q$3),"")</f>
        <v/>
      </c>
      <c r="R872" s="105" t="str">
        <f>IF(HLOOKUP($BT872,Prisudvikling!$CC$7:$KP$63,R$3)&gt;0,HLOOKUP($BT872,Prisudvikling!$CC$7:$KP$63,R$3),"")</f>
        <v/>
      </c>
      <c r="S872" s="105" t="str">
        <f>IF(HLOOKUP($BT872,Prisudvikling!$CC$7:$KP$63,S$3)&gt;0,HLOOKUP($BT872,Prisudvikling!$CC$7:$KP$63,S$3),"")</f>
        <v/>
      </c>
      <c r="T872" s="105" t="str">
        <f>IF(HLOOKUP($BT872,Prisudvikling!$CC$7:$KP$63,T$3)&gt;0,HLOOKUP($BT872,Prisudvikling!$CC$7:$KP$63,T$3),"")</f>
        <v/>
      </c>
      <c r="U872" s="105" t="str">
        <f>IF(HLOOKUP($BT872,Prisudvikling!$CC$7:$KP$63,U$3)&gt;0,HLOOKUP($BT872,Prisudvikling!$CC$7:$KP$63,U$3),"")</f>
        <v/>
      </c>
      <c r="V872" s="105" t="str">
        <f>IF(HLOOKUP($BT872,Prisudvikling!$CC$7:$KP$63,V$3)&gt;0,HLOOKUP($BT872,Prisudvikling!$CC$7:$KP$63,V$3),"")</f>
        <v/>
      </c>
      <c r="W872" s="105" t="str">
        <f>IF(HLOOKUP($BT872,Prisudvikling!$CC$7:$KP$63,W$3)&gt;0,HLOOKUP($BT872,Prisudvikling!$CC$7:$KP$63,W$3),"")</f>
        <v/>
      </c>
      <c r="X872" s="32" t="str">
        <f>IF(HLOOKUP($BT872,Prisudvikling!$CC$7:$KP$63,X$3)&gt;0,HLOOKUP($BT872,Prisudvikling!$CC$7:$KP$63,X$3),"")</f>
        <v/>
      </c>
      <c r="Y872" s="32" t="str">
        <f>IF(HLOOKUP($BT872,Prisudvikling!$CC$7:$KP$63,Y$3)&gt;0,HLOOKUP($BT872,Prisudvikling!$CC$7:$KP$63,Y$3),"")</f>
        <v/>
      </c>
      <c r="Z872" s="32" t="str">
        <f>IF(HLOOKUP($BT872,Prisudvikling!$CC$7:$KP$63,Z$3)&gt;0,HLOOKUP($BT872,Prisudvikling!$CC$7:$KP$63,Z$3),"")</f>
        <v/>
      </c>
      <c r="AA872" s="32" t="str">
        <f>IF(HLOOKUP($BT872,Prisudvikling!$CC$7:$KP$63,AA$3)&gt;0,HLOOKUP($BT872,Prisudvikling!$CC$7:$KP$63,AA$3),"")</f>
        <v/>
      </c>
      <c r="AB872" s="32" t="str">
        <f>IF(HLOOKUP($BT872,Prisudvikling!$CC$7:$KP$63,AB$3)&gt;0,HLOOKUP($BT872,Prisudvikling!$CC$7:$KP$63,AB$3),"")</f>
        <v/>
      </c>
      <c r="AC872" s="32" t="str">
        <f>IF(HLOOKUP($BT872,Prisudvikling!$CC$7:$KP$63,AC$3)&gt;0,HLOOKUP($BT872,Prisudvikling!$CC$7:$KP$63,AC$3),"")</f>
        <v/>
      </c>
      <c r="AD872" s="32" t="str">
        <f>IF(HLOOKUP($BT872,Prisudvikling!$CC$7:$KP$63,AD$3)&gt;0,HLOOKUP($BT872,Prisudvikling!$CC$7:$KP$63,AD$3),"")</f>
        <v/>
      </c>
      <c r="AE872" s="32" t="str">
        <f>IF(HLOOKUP($BT872,Prisudvikling!$CC$7:$KP$63,AE$3)&gt;0,HLOOKUP($BT872,Prisudvikling!$CC$7:$KP$63,AE$3),"")</f>
        <v/>
      </c>
      <c r="AF872" s="32" t="str">
        <f>IF(HLOOKUP($BT872,Prisudvikling!$CC$7:$KP$63,AF$3)&gt;0,HLOOKUP($BT872,Prisudvikling!$CC$7:$KP$63,AF$3),"")</f>
        <v xml:space="preserve"> </v>
      </c>
      <c r="AG872" s="32" t="str">
        <f>IF(HLOOKUP($BT872,Prisudvikling!$CC$7:$KP$63,AG$3)&gt;0,HLOOKUP($BT872,Prisudvikling!$CC$7:$KP$63,AG$3),"")</f>
        <v xml:space="preserve"> </v>
      </c>
      <c r="AH872" s="32" t="str">
        <f>IF(HLOOKUP($BT872,Prisudvikling!$CC$7:$KP$63,AH$3)&gt;0,HLOOKUP($BT872,Prisudvikling!$CC$7:$KP$63,AH$3),"")</f>
        <v xml:space="preserve"> </v>
      </c>
      <c r="AI872" s="32" t="str">
        <f>IF(HLOOKUP($BT872,Prisudvikling!$CC$7:$KP$63,AI$3)&gt;0,HLOOKUP($BT872,Prisudvikling!$CC$7:$KP$63,AI$3),"")</f>
        <v xml:space="preserve"> </v>
      </c>
      <c r="AJ872" s="32" t="str">
        <f>IF(HLOOKUP($BT872,Prisudvikling!$CC$7:$KP$63,AJ$3)&gt;0,HLOOKUP($BT872,Prisudvikling!$CC$7:$KP$63,AJ$3),"")</f>
        <v xml:space="preserve"> </v>
      </c>
      <c r="AK872" s="32" t="str">
        <f>IF(HLOOKUP($BT872,Prisudvikling!$CC$7:$KP$63,AK$3)&gt;0,HLOOKUP($BT872,Prisudvikling!$CC$7:$KP$63,AK$3),"")</f>
        <v xml:space="preserve"> </v>
      </c>
      <c r="AL872" s="32" t="str">
        <f>IF(HLOOKUP($BT872,Prisudvikling!$CC$7:$KP$63,AL$3)&gt;0,HLOOKUP($BT872,Prisudvikling!$CC$7:$KP$63,AL$3),"")</f>
        <v/>
      </c>
      <c r="AM872" s="32" t="str">
        <f>IF(HLOOKUP($BT872,Prisudvikling!$CC$7:$KP$63,AM$3)&gt;0,HLOOKUP($BT872,Prisudvikling!$CC$7:$KP$63,AM$3),"")</f>
        <v/>
      </c>
      <c r="AN872" s="113" t="str">
        <f>IF(HLOOKUP($BT872,Prisudvikling!$CC$7:$KP$63,AN$3)&gt;0,HLOOKUP($BT872,Prisudvikling!$CC$7:$KP$63,AN$3),"")</f>
        <v/>
      </c>
      <c r="AO872" s="113" t="str">
        <f>IF(HLOOKUP($BT872,Prisudvikling!$CC$7:$KP$63,AO$3)&gt;0,HLOOKUP($BT872,Prisudvikling!$CC$7:$KP$63,AO$3),"")</f>
        <v xml:space="preserve"> </v>
      </c>
      <c r="AP872" s="113" t="str">
        <f>IF(HLOOKUP($BT872,Prisudvikling!$CC$7:$KP$63,AP$3)&gt;0,HLOOKUP($BT872,Prisudvikling!$CC$7:$KP$63,AP$3),"")</f>
        <v/>
      </c>
      <c r="AQ872" s="113" t="str">
        <f>IF(HLOOKUP($BT872,Prisudvikling!$CC$7:$KP$63,AQ$3)&gt;0,HLOOKUP($BT872,Prisudvikling!$CC$7:$KP$63,AQ$3),"")</f>
        <v/>
      </c>
      <c r="AR872" s="113" t="str">
        <f>IF(HLOOKUP($BT872,Prisudvikling!$CC$7:$KP$63,AR$3)&gt;0,HLOOKUP($BT872,Prisudvikling!$CC$7:$KP$63,AR$3),"")</f>
        <v xml:space="preserve"> </v>
      </c>
      <c r="AS872" s="113" t="str">
        <f>IF(HLOOKUP($BT872,Prisudvikling!$CC$7:$KP$63,AS$3)&gt;0,HLOOKUP($BT872,Prisudvikling!$CC$7:$KP$63,AS$3),"")</f>
        <v/>
      </c>
      <c r="AT872" s="113" t="str">
        <f>IF(HLOOKUP($BT872,Prisudvikling!$CC$7:$KP$63,AT$3)&gt;0,HLOOKUP($BT872,Prisudvikling!$CC$7:$KP$63,AT$3),"")</f>
        <v/>
      </c>
      <c r="AU872" s="113" t="str">
        <f>IF(HLOOKUP($BT872,Prisudvikling!$CC$7:$KP$63,AU$3)&gt;0,HLOOKUP($BT872,Prisudvikling!$CC$7:$KP$63,AU$3),"")</f>
        <v xml:space="preserve"> </v>
      </c>
      <c r="AV872" s="113" t="str">
        <f>IF(HLOOKUP($BT872,Prisudvikling!$CC$7:$KP$63,AV$3)&gt;0,HLOOKUP($BT872,Prisudvikling!$CC$7:$KP$63,AV$3),"")</f>
        <v/>
      </c>
      <c r="AW872" s="113" t="str">
        <f>IF(HLOOKUP($BT872,Prisudvikling!$CC$7:$KP$63,AW$3)&gt;0,HLOOKUP($BT872,Prisudvikling!$CC$7:$KP$63,AW$3),"")</f>
        <v/>
      </c>
      <c r="AX872" s="113" t="str">
        <f>IF(HLOOKUP($BT872,Prisudvikling!$CC$7:$KP$63,AX$3)&gt;0,HLOOKUP($BT872,Prisudvikling!$CC$7:$KP$63,AX$3),"")</f>
        <v xml:space="preserve"> </v>
      </c>
      <c r="BT872">
        <f t="shared" si="38"/>
        <v>549</v>
      </c>
    </row>
    <row r="873" spans="1:72" x14ac:dyDescent="0.2">
      <c r="A873" s="82">
        <f>IF(HLOOKUP($BT873,Prisudvikling!$CC$7:$KP$63,D$3)&gt;0,YEAR(C873),0)</f>
        <v>0</v>
      </c>
      <c r="B873" s="82">
        <f>IF(HLOOKUP($BT873,Prisudvikling!$CC$7:$KP$63,D$3)&gt;0,MONTH(C873),0)</f>
        <v>0</v>
      </c>
      <c r="C873" s="65" t="str">
        <f>IF(HLOOKUP($BT873,Prisudvikling!$CC$7:$KP$63,D$3)&gt;0,HLOOKUP($BT873,Prisudvikling!$CC$7:$KP$63,C$3),"")</f>
        <v/>
      </c>
      <c r="D873" s="105" t="str">
        <f>IF(HLOOKUP($BT873,Prisudvikling!$CC$7:$KP$63,D$3)&gt;0,HLOOKUP($BT873,Prisudvikling!$CC$7:$KP$63,D$3),"")</f>
        <v/>
      </c>
      <c r="E873" s="105" t="str">
        <f>IF(HLOOKUP($BT873,Prisudvikling!$CC$7:$KP$63,E$3)&gt;0,HLOOKUP($BT873,Prisudvikling!$CC$7:$KP$63,E$3),"")</f>
        <v/>
      </c>
      <c r="F873" s="105" t="str">
        <f>IF(HLOOKUP($BT873,Prisudvikling!$CC$7:$KP$63,F$3)&gt;0,HLOOKUP($BT873,Prisudvikling!$CC$7:$KP$63,F$3),"")</f>
        <v/>
      </c>
      <c r="G873" s="105" t="str">
        <f>IF(HLOOKUP($BT873,Prisudvikling!$CC$7:$KP$63,G$3)&gt;0,HLOOKUP($BT873,Prisudvikling!$CC$7:$KP$63,G$3),"")</f>
        <v/>
      </c>
      <c r="H873" s="105" t="str">
        <f>IF(HLOOKUP($BT873,Prisudvikling!$CC$7:$KP$63,H$3)&gt;0,HLOOKUP($BT873,Prisudvikling!$CC$7:$KP$63,H$3),"")</f>
        <v/>
      </c>
      <c r="I873" s="105" t="str">
        <f>IF(HLOOKUP($BT873,Prisudvikling!$CC$7:$KP$63,I$3)&gt;0,HLOOKUP($BT873,Prisudvikling!$CC$7:$KP$63,I$3),"")</f>
        <v/>
      </c>
      <c r="J873" s="105" t="str">
        <f>IF(HLOOKUP($BT873,Prisudvikling!$CC$7:$KP$63,J$3)&gt;0,HLOOKUP($BT873,Prisudvikling!$CC$7:$KP$63,J$3),"")</f>
        <v/>
      </c>
      <c r="K873" s="105" t="str">
        <f>IF(HLOOKUP($BT873,Prisudvikling!$CC$7:$KP$63,K$3)&gt;0,HLOOKUP($BT873,Prisudvikling!$CC$7:$KP$63,K$3),"")</f>
        <v/>
      </c>
      <c r="L873" s="105" t="str">
        <f>IF(HLOOKUP($BT873,Prisudvikling!$CC$7:$KP$63,L$3)&gt;0,HLOOKUP($BT873,Prisudvikling!$CC$7:$KP$63,L$3),"")</f>
        <v/>
      </c>
      <c r="M873" s="105" t="str">
        <f>IF(HLOOKUP($BT873,Prisudvikling!$CC$7:$KP$63,M$3)&gt;0,HLOOKUP($BT873,Prisudvikling!$CC$7:$KP$63,M$3),"")</f>
        <v/>
      </c>
      <c r="N873" s="105" t="str">
        <f>IF(HLOOKUP($BT873,Prisudvikling!$CC$7:$KP$63,N$3)&gt;0,HLOOKUP($BT873,Prisudvikling!$CC$7:$KP$63,N$3),"")</f>
        <v/>
      </c>
      <c r="O873" s="105" t="str">
        <f>IF(HLOOKUP($BT873,Prisudvikling!$CC$7:$KP$63,O$3)&gt;0,HLOOKUP($BT873,Prisudvikling!$CC$7:$KP$63,O$3),"")</f>
        <v/>
      </c>
      <c r="P873" s="105" t="str">
        <f>IF(HLOOKUP($BT873,Prisudvikling!$CC$7:$KP$63,P$3)&gt;0,HLOOKUP($BT873,Prisudvikling!$CC$7:$KP$63,P$3),"")</f>
        <v/>
      </c>
      <c r="Q873" s="105" t="str">
        <f>IF(HLOOKUP($BT873,Prisudvikling!$CC$7:$KP$63,Q$3)&gt;0,HLOOKUP($BT873,Prisudvikling!$CC$7:$KP$63,Q$3),"")</f>
        <v/>
      </c>
      <c r="R873" s="105" t="str">
        <f>IF(HLOOKUP($BT873,Prisudvikling!$CC$7:$KP$63,R$3)&gt;0,HLOOKUP($BT873,Prisudvikling!$CC$7:$KP$63,R$3),"")</f>
        <v/>
      </c>
      <c r="S873" s="105" t="str">
        <f>IF(HLOOKUP($BT873,Prisudvikling!$CC$7:$KP$63,S$3)&gt;0,HLOOKUP($BT873,Prisudvikling!$CC$7:$KP$63,S$3),"")</f>
        <v/>
      </c>
      <c r="T873" s="105" t="str">
        <f>IF(HLOOKUP($BT873,Prisudvikling!$CC$7:$KP$63,T$3)&gt;0,HLOOKUP($BT873,Prisudvikling!$CC$7:$KP$63,T$3),"")</f>
        <v/>
      </c>
      <c r="U873" s="105" t="str">
        <f>IF(HLOOKUP($BT873,Prisudvikling!$CC$7:$KP$63,U$3)&gt;0,HLOOKUP($BT873,Prisudvikling!$CC$7:$KP$63,U$3),"")</f>
        <v/>
      </c>
      <c r="V873" s="105" t="str">
        <f>IF(HLOOKUP($BT873,Prisudvikling!$CC$7:$KP$63,V$3)&gt;0,HLOOKUP($BT873,Prisudvikling!$CC$7:$KP$63,V$3),"")</f>
        <v/>
      </c>
      <c r="W873" s="105" t="str">
        <f>IF(HLOOKUP($BT873,Prisudvikling!$CC$7:$KP$63,W$3)&gt;0,HLOOKUP($BT873,Prisudvikling!$CC$7:$KP$63,W$3),"")</f>
        <v/>
      </c>
      <c r="X873" s="32" t="str">
        <f>IF(HLOOKUP($BT873,Prisudvikling!$CC$7:$KP$63,X$3)&gt;0,HLOOKUP($BT873,Prisudvikling!$CC$7:$KP$63,X$3),"")</f>
        <v/>
      </c>
      <c r="Y873" s="32" t="str">
        <f>IF(HLOOKUP($BT873,Prisudvikling!$CC$7:$KP$63,Y$3)&gt;0,HLOOKUP($BT873,Prisudvikling!$CC$7:$KP$63,Y$3),"")</f>
        <v/>
      </c>
      <c r="Z873" s="32" t="str">
        <f>IF(HLOOKUP($BT873,Prisudvikling!$CC$7:$KP$63,Z$3)&gt;0,HLOOKUP($BT873,Prisudvikling!$CC$7:$KP$63,Z$3),"")</f>
        <v/>
      </c>
      <c r="AA873" s="32" t="str">
        <f>IF(HLOOKUP($BT873,Prisudvikling!$CC$7:$KP$63,AA$3)&gt;0,HLOOKUP($BT873,Prisudvikling!$CC$7:$KP$63,AA$3),"")</f>
        <v/>
      </c>
      <c r="AB873" s="32" t="str">
        <f>IF(HLOOKUP($BT873,Prisudvikling!$CC$7:$KP$63,AB$3)&gt;0,HLOOKUP($BT873,Prisudvikling!$CC$7:$KP$63,AB$3),"")</f>
        <v/>
      </c>
      <c r="AC873" s="32" t="str">
        <f>IF(HLOOKUP($BT873,Prisudvikling!$CC$7:$KP$63,AC$3)&gt;0,HLOOKUP($BT873,Prisudvikling!$CC$7:$KP$63,AC$3),"")</f>
        <v/>
      </c>
      <c r="AD873" s="32" t="str">
        <f>IF(HLOOKUP($BT873,Prisudvikling!$CC$7:$KP$63,AD$3)&gt;0,HLOOKUP($BT873,Prisudvikling!$CC$7:$KP$63,AD$3),"")</f>
        <v/>
      </c>
      <c r="AE873" s="32" t="str">
        <f>IF(HLOOKUP($BT873,Prisudvikling!$CC$7:$KP$63,AE$3)&gt;0,HLOOKUP($BT873,Prisudvikling!$CC$7:$KP$63,AE$3),"")</f>
        <v/>
      </c>
      <c r="AF873" s="32" t="str">
        <f>IF(HLOOKUP($BT873,Prisudvikling!$CC$7:$KP$63,AF$3)&gt;0,HLOOKUP($BT873,Prisudvikling!$CC$7:$KP$63,AF$3),"")</f>
        <v xml:space="preserve"> </v>
      </c>
      <c r="AG873" s="32" t="str">
        <f>IF(HLOOKUP($BT873,Prisudvikling!$CC$7:$KP$63,AG$3)&gt;0,HLOOKUP($BT873,Prisudvikling!$CC$7:$KP$63,AG$3),"")</f>
        <v xml:space="preserve"> </v>
      </c>
      <c r="AH873" s="32" t="str">
        <f>IF(HLOOKUP($BT873,Prisudvikling!$CC$7:$KP$63,AH$3)&gt;0,HLOOKUP($BT873,Prisudvikling!$CC$7:$KP$63,AH$3),"")</f>
        <v xml:space="preserve"> </v>
      </c>
      <c r="AI873" s="32" t="str">
        <f>IF(HLOOKUP($BT873,Prisudvikling!$CC$7:$KP$63,AI$3)&gt;0,HLOOKUP($BT873,Prisudvikling!$CC$7:$KP$63,AI$3),"")</f>
        <v xml:space="preserve"> </v>
      </c>
      <c r="AJ873" s="32" t="str">
        <f>IF(HLOOKUP($BT873,Prisudvikling!$CC$7:$KP$63,AJ$3)&gt;0,HLOOKUP($BT873,Prisudvikling!$CC$7:$KP$63,AJ$3),"")</f>
        <v xml:space="preserve"> </v>
      </c>
      <c r="AK873" s="32" t="str">
        <f>IF(HLOOKUP($BT873,Prisudvikling!$CC$7:$KP$63,AK$3)&gt;0,HLOOKUP($BT873,Prisudvikling!$CC$7:$KP$63,AK$3),"")</f>
        <v xml:space="preserve"> </v>
      </c>
      <c r="AL873" s="32" t="str">
        <f>IF(HLOOKUP($BT873,Prisudvikling!$CC$7:$KP$63,AL$3)&gt;0,HLOOKUP($BT873,Prisudvikling!$CC$7:$KP$63,AL$3),"")</f>
        <v/>
      </c>
      <c r="AM873" s="32" t="str">
        <f>IF(HLOOKUP($BT873,Prisudvikling!$CC$7:$KP$63,AM$3)&gt;0,HLOOKUP($BT873,Prisudvikling!$CC$7:$KP$63,AM$3),"")</f>
        <v/>
      </c>
      <c r="AN873" s="113" t="str">
        <f>IF(HLOOKUP($BT873,Prisudvikling!$CC$7:$KP$63,AN$3)&gt;0,HLOOKUP($BT873,Prisudvikling!$CC$7:$KP$63,AN$3),"")</f>
        <v/>
      </c>
      <c r="AO873" s="113" t="str">
        <f>IF(HLOOKUP($BT873,Prisudvikling!$CC$7:$KP$63,AO$3)&gt;0,HLOOKUP($BT873,Prisudvikling!$CC$7:$KP$63,AO$3),"")</f>
        <v xml:space="preserve"> </v>
      </c>
      <c r="AP873" s="113" t="str">
        <f>IF(HLOOKUP($BT873,Prisudvikling!$CC$7:$KP$63,AP$3)&gt;0,HLOOKUP($BT873,Prisudvikling!$CC$7:$KP$63,AP$3),"")</f>
        <v/>
      </c>
      <c r="AQ873" s="113" t="str">
        <f>IF(HLOOKUP($BT873,Prisudvikling!$CC$7:$KP$63,AQ$3)&gt;0,HLOOKUP($BT873,Prisudvikling!$CC$7:$KP$63,AQ$3),"")</f>
        <v/>
      </c>
      <c r="AR873" s="113" t="str">
        <f>IF(HLOOKUP($BT873,Prisudvikling!$CC$7:$KP$63,AR$3)&gt;0,HLOOKUP($BT873,Prisudvikling!$CC$7:$KP$63,AR$3),"")</f>
        <v xml:space="preserve"> </v>
      </c>
      <c r="AS873" s="113" t="str">
        <f>IF(HLOOKUP($BT873,Prisudvikling!$CC$7:$KP$63,AS$3)&gt;0,HLOOKUP($BT873,Prisudvikling!$CC$7:$KP$63,AS$3),"")</f>
        <v/>
      </c>
      <c r="AT873" s="113" t="str">
        <f>IF(HLOOKUP($BT873,Prisudvikling!$CC$7:$KP$63,AT$3)&gt;0,HLOOKUP($BT873,Prisudvikling!$CC$7:$KP$63,AT$3),"")</f>
        <v/>
      </c>
      <c r="AU873" s="113" t="str">
        <f>IF(HLOOKUP($BT873,Prisudvikling!$CC$7:$KP$63,AU$3)&gt;0,HLOOKUP($BT873,Prisudvikling!$CC$7:$KP$63,AU$3),"")</f>
        <v xml:space="preserve"> </v>
      </c>
      <c r="AV873" s="113" t="str">
        <f>IF(HLOOKUP($BT873,Prisudvikling!$CC$7:$KP$63,AV$3)&gt;0,HLOOKUP($BT873,Prisudvikling!$CC$7:$KP$63,AV$3),"")</f>
        <v/>
      </c>
      <c r="AW873" s="113" t="str">
        <f>IF(HLOOKUP($BT873,Prisudvikling!$CC$7:$KP$63,AW$3)&gt;0,HLOOKUP($BT873,Prisudvikling!$CC$7:$KP$63,AW$3),"")</f>
        <v/>
      </c>
      <c r="AX873" s="113" t="str">
        <f>IF(HLOOKUP($BT873,Prisudvikling!$CC$7:$KP$63,AX$3)&gt;0,HLOOKUP($BT873,Prisudvikling!$CC$7:$KP$63,AX$3),"")</f>
        <v xml:space="preserve"> </v>
      </c>
      <c r="BT873">
        <f t="shared" si="38"/>
        <v>550</v>
      </c>
    </row>
    <row r="874" spans="1:72" x14ac:dyDescent="0.2">
      <c r="A874" s="82">
        <f>IF(HLOOKUP($BT874,Prisudvikling!$CC$7:$KP$63,D$3)&gt;0,YEAR(C874),0)</f>
        <v>0</v>
      </c>
      <c r="B874" s="82">
        <f>IF(HLOOKUP($BT874,Prisudvikling!$CC$7:$KP$63,D$3)&gt;0,MONTH(C874),0)</f>
        <v>0</v>
      </c>
      <c r="C874" s="65" t="str">
        <f>IF(HLOOKUP($BT874,Prisudvikling!$CC$7:$KP$63,D$3)&gt;0,HLOOKUP($BT874,Prisudvikling!$CC$7:$KP$63,C$3),"")</f>
        <v/>
      </c>
      <c r="D874" s="105" t="str">
        <f>IF(HLOOKUP($BT874,Prisudvikling!$CC$7:$KP$63,D$3)&gt;0,HLOOKUP($BT874,Prisudvikling!$CC$7:$KP$63,D$3),"")</f>
        <v/>
      </c>
      <c r="E874" s="105" t="str">
        <f>IF(HLOOKUP($BT874,Prisudvikling!$CC$7:$KP$63,E$3)&gt;0,HLOOKUP($BT874,Prisudvikling!$CC$7:$KP$63,E$3),"")</f>
        <v/>
      </c>
      <c r="F874" s="105" t="str">
        <f>IF(HLOOKUP($BT874,Prisudvikling!$CC$7:$KP$63,F$3)&gt;0,HLOOKUP($BT874,Prisudvikling!$CC$7:$KP$63,F$3),"")</f>
        <v/>
      </c>
      <c r="G874" s="105" t="str">
        <f>IF(HLOOKUP($BT874,Prisudvikling!$CC$7:$KP$63,G$3)&gt;0,HLOOKUP($BT874,Prisudvikling!$CC$7:$KP$63,G$3),"")</f>
        <v/>
      </c>
      <c r="H874" s="105" t="str">
        <f>IF(HLOOKUP($BT874,Prisudvikling!$CC$7:$KP$63,H$3)&gt;0,HLOOKUP($BT874,Prisudvikling!$CC$7:$KP$63,H$3),"")</f>
        <v/>
      </c>
      <c r="I874" s="105" t="str">
        <f>IF(HLOOKUP($BT874,Prisudvikling!$CC$7:$KP$63,I$3)&gt;0,HLOOKUP($BT874,Prisudvikling!$CC$7:$KP$63,I$3),"")</f>
        <v/>
      </c>
      <c r="J874" s="105" t="str">
        <f>IF(HLOOKUP($BT874,Prisudvikling!$CC$7:$KP$63,J$3)&gt;0,HLOOKUP($BT874,Prisudvikling!$CC$7:$KP$63,J$3),"")</f>
        <v/>
      </c>
      <c r="K874" s="105" t="str">
        <f>IF(HLOOKUP($BT874,Prisudvikling!$CC$7:$KP$63,K$3)&gt;0,HLOOKUP($BT874,Prisudvikling!$CC$7:$KP$63,K$3),"")</f>
        <v/>
      </c>
      <c r="L874" s="105" t="str">
        <f>IF(HLOOKUP($BT874,Prisudvikling!$CC$7:$KP$63,L$3)&gt;0,HLOOKUP($BT874,Prisudvikling!$CC$7:$KP$63,L$3),"")</f>
        <v/>
      </c>
      <c r="M874" s="105" t="str">
        <f>IF(HLOOKUP($BT874,Prisudvikling!$CC$7:$KP$63,M$3)&gt;0,HLOOKUP($BT874,Prisudvikling!$CC$7:$KP$63,M$3),"")</f>
        <v/>
      </c>
      <c r="N874" s="105" t="str">
        <f>IF(HLOOKUP($BT874,Prisudvikling!$CC$7:$KP$63,N$3)&gt;0,HLOOKUP($BT874,Prisudvikling!$CC$7:$KP$63,N$3),"")</f>
        <v/>
      </c>
      <c r="O874" s="105" t="str">
        <f>IF(HLOOKUP($BT874,Prisudvikling!$CC$7:$KP$63,O$3)&gt;0,HLOOKUP($BT874,Prisudvikling!$CC$7:$KP$63,O$3),"")</f>
        <v/>
      </c>
      <c r="P874" s="105" t="str">
        <f>IF(HLOOKUP($BT874,Prisudvikling!$CC$7:$KP$63,P$3)&gt;0,HLOOKUP($BT874,Prisudvikling!$CC$7:$KP$63,P$3),"")</f>
        <v/>
      </c>
      <c r="Q874" s="105" t="str">
        <f>IF(HLOOKUP($BT874,Prisudvikling!$CC$7:$KP$63,Q$3)&gt;0,HLOOKUP($BT874,Prisudvikling!$CC$7:$KP$63,Q$3),"")</f>
        <v/>
      </c>
      <c r="R874" s="105" t="str">
        <f>IF(HLOOKUP($BT874,Prisudvikling!$CC$7:$KP$63,R$3)&gt;0,HLOOKUP($BT874,Prisudvikling!$CC$7:$KP$63,R$3),"")</f>
        <v/>
      </c>
      <c r="S874" s="105" t="str">
        <f>IF(HLOOKUP($BT874,Prisudvikling!$CC$7:$KP$63,S$3)&gt;0,HLOOKUP($BT874,Prisudvikling!$CC$7:$KP$63,S$3),"")</f>
        <v/>
      </c>
      <c r="T874" s="105" t="str">
        <f>IF(HLOOKUP($BT874,Prisudvikling!$CC$7:$KP$63,T$3)&gt;0,HLOOKUP($BT874,Prisudvikling!$CC$7:$KP$63,T$3),"")</f>
        <v/>
      </c>
      <c r="U874" s="105" t="str">
        <f>IF(HLOOKUP($BT874,Prisudvikling!$CC$7:$KP$63,U$3)&gt;0,HLOOKUP($BT874,Prisudvikling!$CC$7:$KP$63,U$3),"")</f>
        <v/>
      </c>
      <c r="V874" s="105" t="str">
        <f>IF(HLOOKUP($BT874,Prisudvikling!$CC$7:$KP$63,V$3)&gt;0,HLOOKUP($BT874,Prisudvikling!$CC$7:$KP$63,V$3),"")</f>
        <v/>
      </c>
      <c r="W874" s="105" t="str">
        <f>IF(HLOOKUP($BT874,Prisudvikling!$CC$7:$KP$63,W$3)&gt;0,HLOOKUP($BT874,Prisudvikling!$CC$7:$KP$63,W$3),"")</f>
        <v/>
      </c>
      <c r="X874" s="32" t="str">
        <f>IF(HLOOKUP($BT874,Prisudvikling!$CC$7:$KP$63,X$3)&gt;0,HLOOKUP($BT874,Prisudvikling!$CC$7:$KP$63,X$3),"")</f>
        <v/>
      </c>
      <c r="Y874" s="32" t="str">
        <f>IF(HLOOKUP($BT874,Prisudvikling!$CC$7:$KP$63,Y$3)&gt;0,HLOOKUP($BT874,Prisudvikling!$CC$7:$KP$63,Y$3),"")</f>
        <v/>
      </c>
      <c r="Z874" s="32" t="str">
        <f>IF(HLOOKUP($BT874,Prisudvikling!$CC$7:$KP$63,Z$3)&gt;0,HLOOKUP($BT874,Prisudvikling!$CC$7:$KP$63,Z$3),"")</f>
        <v/>
      </c>
      <c r="AA874" s="32" t="str">
        <f>IF(HLOOKUP($BT874,Prisudvikling!$CC$7:$KP$63,AA$3)&gt;0,HLOOKUP($BT874,Prisudvikling!$CC$7:$KP$63,AA$3),"")</f>
        <v/>
      </c>
      <c r="AB874" s="32" t="str">
        <f>IF(HLOOKUP($BT874,Prisudvikling!$CC$7:$KP$63,AB$3)&gt;0,HLOOKUP($BT874,Prisudvikling!$CC$7:$KP$63,AB$3),"")</f>
        <v/>
      </c>
      <c r="AC874" s="32" t="str">
        <f>IF(HLOOKUP($BT874,Prisudvikling!$CC$7:$KP$63,AC$3)&gt;0,HLOOKUP($BT874,Prisudvikling!$CC$7:$KP$63,AC$3),"")</f>
        <v/>
      </c>
      <c r="AD874" s="32" t="str">
        <f>IF(HLOOKUP($BT874,Prisudvikling!$CC$7:$KP$63,AD$3)&gt;0,HLOOKUP($BT874,Prisudvikling!$CC$7:$KP$63,AD$3),"")</f>
        <v/>
      </c>
      <c r="AE874" s="32" t="str">
        <f>IF(HLOOKUP($BT874,Prisudvikling!$CC$7:$KP$63,AE$3)&gt;0,HLOOKUP($BT874,Prisudvikling!$CC$7:$KP$63,AE$3),"")</f>
        <v/>
      </c>
      <c r="AF874" s="32" t="str">
        <f>IF(HLOOKUP($BT874,Prisudvikling!$CC$7:$KP$63,AF$3)&gt;0,HLOOKUP($BT874,Prisudvikling!$CC$7:$KP$63,AF$3),"")</f>
        <v xml:space="preserve"> </v>
      </c>
      <c r="AG874" s="32" t="str">
        <f>IF(HLOOKUP($BT874,Prisudvikling!$CC$7:$KP$63,AG$3)&gt;0,HLOOKUP($BT874,Prisudvikling!$CC$7:$KP$63,AG$3),"")</f>
        <v xml:space="preserve"> </v>
      </c>
      <c r="AH874" s="32" t="str">
        <f>IF(HLOOKUP($BT874,Prisudvikling!$CC$7:$KP$63,AH$3)&gt;0,HLOOKUP($BT874,Prisudvikling!$CC$7:$KP$63,AH$3),"")</f>
        <v xml:space="preserve"> </v>
      </c>
      <c r="AI874" s="32" t="str">
        <f>IF(HLOOKUP($BT874,Prisudvikling!$CC$7:$KP$63,AI$3)&gt;0,HLOOKUP($BT874,Prisudvikling!$CC$7:$KP$63,AI$3),"")</f>
        <v xml:space="preserve"> </v>
      </c>
      <c r="AJ874" s="32" t="str">
        <f>IF(HLOOKUP($BT874,Prisudvikling!$CC$7:$KP$63,AJ$3)&gt;0,HLOOKUP($BT874,Prisudvikling!$CC$7:$KP$63,AJ$3),"")</f>
        <v xml:space="preserve"> </v>
      </c>
      <c r="AK874" s="32" t="str">
        <f>IF(HLOOKUP($BT874,Prisudvikling!$CC$7:$KP$63,AK$3)&gt;0,HLOOKUP($BT874,Prisudvikling!$CC$7:$KP$63,AK$3),"")</f>
        <v xml:space="preserve"> </v>
      </c>
      <c r="AL874" s="32" t="str">
        <f>IF(HLOOKUP($BT874,Prisudvikling!$CC$7:$KP$63,AL$3)&gt;0,HLOOKUP($BT874,Prisudvikling!$CC$7:$KP$63,AL$3),"")</f>
        <v/>
      </c>
      <c r="AM874" s="32" t="str">
        <f>IF(HLOOKUP($BT874,Prisudvikling!$CC$7:$KP$63,AM$3)&gt;0,HLOOKUP($BT874,Prisudvikling!$CC$7:$KP$63,AM$3),"")</f>
        <v/>
      </c>
      <c r="AN874" s="113" t="str">
        <f>IF(HLOOKUP($BT874,Prisudvikling!$CC$7:$KP$63,AN$3)&gt;0,HLOOKUP($BT874,Prisudvikling!$CC$7:$KP$63,AN$3),"")</f>
        <v/>
      </c>
      <c r="AO874" s="113" t="str">
        <f>IF(HLOOKUP($BT874,Prisudvikling!$CC$7:$KP$63,AO$3)&gt;0,HLOOKUP($BT874,Prisudvikling!$CC$7:$KP$63,AO$3),"")</f>
        <v xml:space="preserve"> </v>
      </c>
      <c r="AP874" s="113" t="str">
        <f>IF(HLOOKUP($BT874,Prisudvikling!$CC$7:$KP$63,AP$3)&gt;0,HLOOKUP($BT874,Prisudvikling!$CC$7:$KP$63,AP$3),"")</f>
        <v/>
      </c>
      <c r="AQ874" s="113" t="str">
        <f>IF(HLOOKUP($BT874,Prisudvikling!$CC$7:$KP$63,AQ$3)&gt;0,HLOOKUP($BT874,Prisudvikling!$CC$7:$KP$63,AQ$3),"")</f>
        <v/>
      </c>
      <c r="AR874" s="113" t="str">
        <f>IF(HLOOKUP($BT874,Prisudvikling!$CC$7:$KP$63,AR$3)&gt;0,HLOOKUP($BT874,Prisudvikling!$CC$7:$KP$63,AR$3),"")</f>
        <v xml:space="preserve"> </v>
      </c>
      <c r="AS874" s="113" t="str">
        <f>IF(HLOOKUP($BT874,Prisudvikling!$CC$7:$KP$63,AS$3)&gt;0,HLOOKUP($BT874,Prisudvikling!$CC$7:$KP$63,AS$3),"")</f>
        <v/>
      </c>
      <c r="AT874" s="113" t="str">
        <f>IF(HLOOKUP($BT874,Prisudvikling!$CC$7:$KP$63,AT$3)&gt;0,HLOOKUP($BT874,Prisudvikling!$CC$7:$KP$63,AT$3),"")</f>
        <v/>
      </c>
      <c r="AU874" s="113" t="str">
        <f>IF(HLOOKUP($BT874,Prisudvikling!$CC$7:$KP$63,AU$3)&gt;0,HLOOKUP($BT874,Prisudvikling!$CC$7:$KP$63,AU$3),"")</f>
        <v xml:space="preserve"> </v>
      </c>
      <c r="AV874" s="113" t="str">
        <f>IF(HLOOKUP($BT874,Prisudvikling!$CC$7:$KP$63,AV$3)&gt;0,HLOOKUP($BT874,Prisudvikling!$CC$7:$KP$63,AV$3),"")</f>
        <v/>
      </c>
      <c r="AW874" s="113" t="str">
        <f>IF(HLOOKUP($BT874,Prisudvikling!$CC$7:$KP$63,AW$3)&gt;0,HLOOKUP($BT874,Prisudvikling!$CC$7:$KP$63,AW$3),"")</f>
        <v/>
      </c>
      <c r="AX874" s="113" t="str">
        <f>IF(HLOOKUP($BT874,Prisudvikling!$CC$7:$KP$63,AX$3)&gt;0,HLOOKUP($BT874,Prisudvikling!$CC$7:$KP$63,AX$3),"")</f>
        <v xml:space="preserve"> </v>
      </c>
      <c r="BT874">
        <f t="shared" si="38"/>
        <v>551</v>
      </c>
    </row>
    <row r="875" spans="1:72" x14ac:dyDescent="0.2">
      <c r="A875" s="82">
        <f>IF(HLOOKUP($BT875,Prisudvikling!$CC$7:$KP$63,D$3)&gt;0,YEAR(C875),0)</f>
        <v>0</v>
      </c>
      <c r="B875" s="82">
        <f>IF(HLOOKUP($BT875,Prisudvikling!$CC$7:$KP$63,D$3)&gt;0,MONTH(C875),0)</f>
        <v>0</v>
      </c>
      <c r="C875" s="65" t="str">
        <f>IF(HLOOKUP($BT875,Prisudvikling!$CC$7:$KP$63,D$3)&gt;0,HLOOKUP($BT875,Prisudvikling!$CC$7:$KP$63,C$3),"")</f>
        <v/>
      </c>
      <c r="D875" s="105" t="str">
        <f>IF(HLOOKUP($BT875,Prisudvikling!$CC$7:$KP$63,D$3)&gt;0,HLOOKUP($BT875,Prisudvikling!$CC$7:$KP$63,D$3),"")</f>
        <v/>
      </c>
      <c r="E875" s="105" t="str">
        <f>IF(HLOOKUP($BT875,Prisudvikling!$CC$7:$KP$63,E$3)&gt;0,HLOOKUP($BT875,Prisudvikling!$CC$7:$KP$63,E$3),"")</f>
        <v/>
      </c>
      <c r="F875" s="105" t="str">
        <f>IF(HLOOKUP($BT875,Prisudvikling!$CC$7:$KP$63,F$3)&gt;0,HLOOKUP($BT875,Prisudvikling!$CC$7:$KP$63,F$3),"")</f>
        <v/>
      </c>
      <c r="G875" s="105" t="str">
        <f>IF(HLOOKUP($BT875,Prisudvikling!$CC$7:$KP$63,G$3)&gt;0,HLOOKUP($BT875,Prisudvikling!$CC$7:$KP$63,G$3),"")</f>
        <v/>
      </c>
      <c r="H875" s="105" t="str">
        <f>IF(HLOOKUP($BT875,Prisudvikling!$CC$7:$KP$63,H$3)&gt;0,HLOOKUP($BT875,Prisudvikling!$CC$7:$KP$63,H$3),"")</f>
        <v/>
      </c>
      <c r="I875" s="105" t="str">
        <f>IF(HLOOKUP($BT875,Prisudvikling!$CC$7:$KP$63,I$3)&gt;0,HLOOKUP($BT875,Prisudvikling!$CC$7:$KP$63,I$3),"")</f>
        <v/>
      </c>
      <c r="J875" s="105" t="str">
        <f>IF(HLOOKUP($BT875,Prisudvikling!$CC$7:$KP$63,J$3)&gt;0,HLOOKUP($BT875,Prisudvikling!$CC$7:$KP$63,J$3),"")</f>
        <v/>
      </c>
      <c r="K875" s="105" t="str">
        <f>IF(HLOOKUP($BT875,Prisudvikling!$CC$7:$KP$63,K$3)&gt;0,HLOOKUP($BT875,Prisudvikling!$CC$7:$KP$63,K$3),"")</f>
        <v/>
      </c>
      <c r="L875" s="105" t="str">
        <f>IF(HLOOKUP($BT875,Prisudvikling!$CC$7:$KP$63,L$3)&gt;0,HLOOKUP($BT875,Prisudvikling!$CC$7:$KP$63,L$3),"")</f>
        <v/>
      </c>
      <c r="M875" s="105" t="str">
        <f>IF(HLOOKUP($BT875,Prisudvikling!$CC$7:$KP$63,M$3)&gt;0,HLOOKUP($BT875,Prisudvikling!$CC$7:$KP$63,M$3),"")</f>
        <v/>
      </c>
      <c r="N875" s="105" t="str">
        <f>IF(HLOOKUP($BT875,Prisudvikling!$CC$7:$KP$63,N$3)&gt;0,HLOOKUP($BT875,Prisudvikling!$CC$7:$KP$63,N$3),"")</f>
        <v/>
      </c>
      <c r="O875" s="105" t="str">
        <f>IF(HLOOKUP($BT875,Prisudvikling!$CC$7:$KP$63,O$3)&gt;0,HLOOKUP($BT875,Prisudvikling!$CC$7:$KP$63,O$3),"")</f>
        <v/>
      </c>
      <c r="P875" s="105" t="str">
        <f>IF(HLOOKUP($BT875,Prisudvikling!$CC$7:$KP$63,P$3)&gt;0,HLOOKUP($BT875,Prisudvikling!$CC$7:$KP$63,P$3),"")</f>
        <v/>
      </c>
      <c r="Q875" s="105" t="str">
        <f>IF(HLOOKUP($BT875,Prisudvikling!$CC$7:$KP$63,Q$3)&gt;0,HLOOKUP($BT875,Prisudvikling!$CC$7:$KP$63,Q$3),"")</f>
        <v/>
      </c>
      <c r="R875" s="105" t="str">
        <f>IF(HLOOKUP($BT875,Prisudvikling!$CC$7:$KP$63,R$3)&gt;0,HLOOKUP($BT875,Prisudvikling!$CC$7:$KP$63,R$3),"")</f>
        <v/>
      </c>
      <c r="S875" s="105" t="str">
        <f>IF(HLOOKUP($BT875,Prisudvikling!$CC$7:$KP$63,S$3)&gt;0,HLOOKUP($BT875,Prisudvikling!$CC$7:$KP$63,S$3),"")</f>
        <v/>
      </c>
      <c r="T875" s="105" t="str">
        <f>IF(HLOOKUP($BT875,Prisudvikling!$CC$7:$KP$63,T$3)&gt;0,HLOOKUP($BT875,Prisudvikling!$CC$7:$KP$63,T$3),"")</f>
        <v/>
      </c>
      <c r="U875" s="105" t="str">
        <f>IF(HLOOKUP($BT875,Prisudvikling!$CC$7:$KP$63,U$3)&gt;0,HLOOKUP($BT875,Prisudvikling!$CC$7:$KP$63,U$3),"")</f>
        <v/>
      </c>
      <c r="V875" s="105" t="str">
        <f>IF(HLOOKUP($BT875,Prisudvikling!$CC$7:$KP$63,V$3)&gt;0,HLOOKUP($BT875,Prisudvikling!$CC$7:$KP$63,V$3),"")</f>
        <v/>
      </c>
      <c r="W875" s="105" t="str">
        <f>IF(HLOOKUP($BT875,Prisudvikling!$CC$7:$KP$63,W$3)&gt;0,HLOOKUP($BT875,Prisudvikling!$CC$7:$KP$63,W$3),"")</f>
        <v/>
      </c>
      <c r="X875" s="32" t="str">
        <f>IF(HLOOKUP($BT875,Prisudvikling!$CC$7:$KP$63,X$3)&gt;0,HLOOKUP($BT875,Prisudvikling!$CC$7:$KP$63,X$3),"")</f>
        <v/>
      </c>
      <c r="Y875" s="32" t="str">
        <f>IF(HLOOKUP($BT875,Prisudvikling!$CC$7:$KP$63,Y$3)&gt;0,HLOOKUP($BT875,Prisudvikling!$CC$7:$KP$63,Y$3),"")</f>
        <v/>
      </c>
      <c r="Z875" s="32" t="str">
        <f>IF(HLOOKUP($BT875,Prisudvikling!$CC$7:$KP$63,Z$3)&gt;0,HLOOKUP($BT875,Prisudvikling!$CC$7:$KP$63,Z$3),"")</f>
        <v/>
      </c>
      <c r="AA875" s="32" t="str">
        <f>IF(HLOOKUP($BT875,Prisudvikling!$CC$7:$KP$63,AA$3)&gt;0,HLOOKUP($BT875,Prisudvikling!$CC$7:$KP$63,AA$3),"")</f>
        <v/>
      </c>
      <c r="AB875" s="32" t="str">
        <f>IF(HLOOKUP($BT875,Prisudvikling!$CC$7:$KP$63,AB$3)&gt;0,HLOOKUP($BT875,Prisudvikling!$CC$7:$KP$63,AB$3),"")</f>
        <v/>
      </c>
      <c r="AC875" s="32" t="str">
        <f>IF(HLOOKUP($BT875,Prisudvikling!$CC$7:$KP$63,AC$3)&gt;0,HLOOKUP($BT875,Prisudvikling!$CC$7:$KP$63,AC$3),"")</f>
        <v/>
      </c>
      <c r="AD875" s="32" t="str">
        <f>IF(HLOOKUP($BT875,Prisudvikling!$CC$7:$KP$63,AD$3)&gt;0,HLOOKUP($BT875,Prisudvikling!$CC$7:$KP$63,AD$3),"")</f>
        <v/>
      </c>
      <c r="AE875" s="32" t="str">
        <f>IF(HLOOKUP($BT875,Prisudvikling!$CC$7:$KP$63,AE$3)&gt;0,HLOOKUP($BT875,Prisudvikling!$CC$7:$KP$63,AE$3),"")</f>
        <v/>
      </c>
      <c r="AF875" s="32" t="str">
        <f>IF(HLOOKUP($BT875,Prisudvikling!$CC$7:$KP$63,AF$3)&gt;0,HLOOKUP($BT875,Prisudvikling!$CC$7:$KP$63,AF$3),"")</f>
        <v xml:space="preserve"> </v>
      </c>
      <c r="AG875" s="32" t="str">
        <f>IF(HLOOKUP($BT875,Prisudvikling!$CC$7:$KP$63,AG$3)&gt;0,HLOOKUP($BT875,Prisudvikling!$CC$7:$KP$63,AG$3),"")</f>
        <v xml:space="preserve"> </v>
      </c>
      <c r="AH875" s="32" t="str">
        <f>IF(HLOOKUP($BT875,Prisudvikling!$CC$7:$KP$63,AH$3)&gt;0,HLOOKUP($BT875,Prisudvikling!$CC$7:$KP$63,AH$3),"")</f>
        <v xml:space="preserve"> </v>
      </c>
      <c r="AI875" s="32" t="str">
        <f>IF(HLOOKUP($BT875,Prisudvikling!$CC$7:$KP$63,AI$3)&gt;0,HLOOKUP($BT875,Prisudvikling!$CC$7:$KP$63,AI$3),"")</f>
        <v xml:space="preserve"> </v>
      </c>
      <c r="AJ875" s="32" t="str">
        <f>IF(HLOOKUP($BT875,Prisudvikling!$CC$7:$KP$63,AJ$3)&gt;0,HLOOKUP($BT875,Prisudvikling!$CC$7:$KP$63,AJ$3),"")</f>
        <v xml:space="preserve"> </v>
      </c>
      <c r="AK875" s="32" t="str">
        <f>IF(HLOOKUP($BT875,Prisudvikling!$CC$7:$KP$63,AK$3)&gt;0,HLOOKUP($BT875,Prisudvikling!$CC$7:$KP$63,AK$3),"")</f>
        <v xml:space="preserve"> </v>
      </c>
      <c r="AL875" s="32" t="str">
        <f>IF(HLOOKUP($BT875,Prisudvikling!$CC$7:$KP$63,AL$3)&gt;0,HLOOKUP($BT875,Prisudvikling!$CC$7:$KP$63,AL$3),"")</f>
        <v/>
      </c>
      <c r="AM875" s="32" t="str">
        <f>IF(HLOOKUP($BT875,Prisudvikling!$CC$7:$KP$63,AM$3)&gt;0,HLOOKUP($BT875,Prisudvikling!$CC$7:$KP$63,AM$3),"")</f>
        <v/>
      </c>
      <c r="AN875" s="113" t="str">
        <f>IF(HLOOKUP($BT875,Prisudvikling!$CC$7:$KP$63,AN$3)&gt;0,HLOOKUP($BT875,Prisudvikling!$CC$7:$KP$63,AN$3),"")</f>
        <v/>
      </c>
      <c r="AO875" s="113" t="str">
        <f>IF(HLOOKUP($BT875,Prisudvikling!$CC$7:$KP$63,AO$3)&gt;0,HLOOKUP($BT875,Prisudvikling!$CC$7:$KP$63,AO$3),"")</f>
        <v xml:space="preserve"> </v>
      </c>
      <c r="AP875" s="113" t="str">
        <f>IF(HLOOKUP($BT875,Prisudvikling!$CC$7:$KP$63,AP$3)&gt;0,HLOOKUP($BT875,Prisudvikling!$CC$7:$KP$63,AP$3),"")</f>
        <v/>
      </c>
      <c r="AQ875" s="113" t="str">
        <f>IF(HLOOKUP($BT875,Prisudvikling!$CC$7:$KP$63,AQ$3)&gt;0,HLOOKUP($BT875,Prisudvikling!$CC$7:$KP$63,AQ$3),"")</f>
        <v/>
      </c>
      <c r="AR875" s="113" t="str">
        <f>IF(HLOOKUP($BT875,Prisudvikling!$CC$7:$KP$63,AR$3)&gt;0,HLOOKUP($BT875,Prisudvikling!$CC$7:$KP$63,AR$3),"")</f>
        <v xml:space="preserve"> </v>
      </c>
      <c r="AS875" s="113" t="str">
        <f>IF(HLOOKUP($BT875,Prisudvikling!$CC$7:$KP$63,AS$3)&gt;0,HLOOKUP($BT875,Prisudvikling!$CC$7:$KP$63,AS$3),"")</f>
        <v/>
      </c>
      <c r="AT875" s="113" t="str">
        <f>IF(HLOOKUP($BT875,Prisudvikling!$CC$7:$KP$63,AT$3)&gt;0,HLOOKUP($BT875,Prisudvikling!$CC$7:$KP$63,AT$3),"")</f>
        <v/>
      </c>
      <c r="AU875" s="113" t="str">
        <f>IF(HLOOKUP($BT875,Prisudvikling!$CC$7:$KP$63,AU$3)&gt;0,HLOOKUP($BT875,Prisudvikling!$CC$7:$KP$63,AU$3),"")</f>
        <v xml:space="preserve"> </v>
      </c>
      <c r="AV875" s="113" t="str">
        <f>IF(HLOOKUP($BT875,Prisudvikling!$CC$7:$KP$63,AV$3)&gt;0,HLOOKUP($BT875,Prisudvikling!$CC$7:$KP$63,AV$3),"")</f>
        <v/>
      </c>
      <c r="AW875" s="113" t="str">
        <f>IF(HLOOKUP($BT875,Prisudvikling!$CC$7:$KP$63,AW$3)&gt;0,HLOOKUP($BT875,Prisudvikling!$CC$7:$KP$63,AW$3),"")</f>
        <v/>
      </c>
      <c r="AX875" s="113" t="str">
        <f>IF(HLOOKUP($BT875,Prisudvikling!$CC$7:$KP$63,AX$3)&gt;0,HLOOKUP($BT875,Prisudvikling!$CC$7:$KP$63,AX$3),"")</f>
        <v xml:space="preserve"> </v>
      </c>
      <c r="BT875">
        <f t="shared" si="38"/>
        <v>552</v>
      </c>
    </row>
    <row r="876" spans="1:72" x14ac:dyDescent="0.2">
      <c r="A876" s="82">
        <f>IF(HLOOKUP($BT876,Prisudvikling!$CC$7:$KP$63,D$3)&gt;0,YEAR(C876),0)</f>
        <v>0</v>
      </c>
      <c r="B876" s="82">
        <f>IF(HLOOKUP($BT876,Prisudvikling!$CC$7:$KP$63,D$3)&gt;0,MONTH(C876),0)</f>
        <v>0</v>
      </c>
      <c r="C876" s="65" t="str">
        <f>IF(HLOOKUP($BT876,Prisudvikling!$CC$7:$KP$63,D$3)&gt;0,HLOOKUP($BT876,Prisudvikling!$CC$7:$KP$63,C$3),"")</f>
        <v/>
      </c>
      <c r="D876" s="105" t="str">
        <f>IF(HLOOKUP($BT876,Prisudvikling!$CC$7:$KP$63,D$3)&gt;0,HLOOKUP($BT876,Prisudvikling!$CC$7:$KP$63,D$3),"")</f>
        <v/>
      </c>
      <c r="E876" s="105" t="str">
        <f>IF(HLOOKUP($BT876,Prisudvikling!$CC$7:$KP$63,E$3)&gt;0,HLOOKUP($BT876,Prisudvikling!$CC$7:$KP$63,E$3),"")</f>
        <v/>
      </c>
      <c r="F876" s="105" t="str">
        <f>IF(HLOOKUP($BT876,Prisudvikling!$CC$7:$KP$63,F$3)&gt;0,HLOOKUP($BT876,Prisudvikling!$CC$7:$KP$63,F$3),"")</f>
        <v/>
      </c>
      <c r="G876" s="105" t="str">
        <f>IF(HLOOKUP($BT876,Prisudvikling!$CC$7:$KP$63,G$3)&gt;0,HLOOKUP($BT876,Prisudvikling!$CC$7:$KP$63,G$3),"")</f>
        <v/>
      </c>
      <c r="H876" s="105" t="str">
        <f>IF(HLOOKUP($BT876,Prisudvikling!$CC$7:$KP$63,H$3)&gt;0,HLOOKUP($BT876,Prisudvikling!$CC$7:$KP$63,H$3),"")</f>
        <v/>
      </c>
      <c r="I876" s="105" t="str">
        <f>IF(HLOOKUP($BT876,Prisudvikling!$CC$7:$KP$63,I$3)&gt;0,HLOOKUP($BT876,Prisudvikling!$CC$7:$KP$63,I$3),"")</f>
        <v/>
      </c>
      <c r="J876" s="105" t="str">
        <f>IF(HLOOKUP($BT876,Prisudvikling!$CC$7:$KP$63,J$3)&gt;0,HLOOKUP($BT876,Prisudvikling!$CC$7:$KP$63,J$3),"")</f>
        <v/>
      </c>
      <c r="K876" s="105" t="str">
        <f>IF(HLOOKUP($BT876,Prisudvikling!$CC$7:$KP$63,K$3)&gt;0,HLOOKUP($BT876,Prisudvikling!$CC$7:$KP$63,K$3),"")</f>
        <v/>
      </c>
      <c r="L876" s="105" t="str">
        <f>IF(HLOOKUP($BT876,Prisudvikling!$CC$7:$KP$63,L$3)&gt;0,HLOOKUP($BT876,Prisudvikling!$CC$7:$KP$63,L$3),"")</f>
        <v/>
      </c>
      <c r="M876" s="105" t="str">
        <f>IF(HLOOKUP($BT876,Prisudvikling!$CC$7:$KP$63,M$3)&gt;0,HLOOKUP($BT876,Prisudvikling!$CC$7:$KP$63,M$3),"")</f>
        <v/>
      </c>
      <c r="N876" s="105" t="str">
        <f>IF(HLOOKUP($BT876,Prisudvikling!$CC$7:$KP$63,N$3)&gt;0,HLOOKUP($BT876,Prisudvikling!$CC$7:$KP$63,N$3),"")</f>
        <v/>
      </c>
      <c r="O876" s="105" t="str">
        <f>IF(HLOOKUP($BT876,Prisudvikling!$CC$7:$KP$63,O$3)&gt;0,HLOOKUP($BT876,Prisudvikling!$CC$7:$KP$63,O$3),"")</f>
        <v/>
      </c>
      <c r="P876" s="105" t="str">
        <f>IF(HLOOKUP($BT876,Prisudvikling!$CC$7:$KP$63,P$3)&gt;0,HLOOKUP($BT876,Prisudvikling!$CC$7:$KP$63,P$3),"")</f>
        <v/>
      </c>
      <c r="Q876" s="105" t="str">
        <f>IF(HLOOKUP($BT876,Prisudvikling!$CC$7:$KP$63,Q$3)&gt;0,HLOOKUP($BT876,Prisudvikling!$CC$7:$KP$63,Q$3),"")</f>
        <v/>
      </c>
      <c r="R876" s="105" t="str">
        <f>IF(HLOOKUP($BT876,Prisudvikling!$CC$7:$KP$63,R$3)&gt;0,HLOOKUP($BT876,Prisudvikling!$CC$7:$KP$63,R$3),"")</f>
        <v/>
      </c>
      <c r="S876" s="105" t="str">
        <f>IF(HLOOKUP($BT876,Prisudvikling!$CC$7:$KP$63,S$3)&gt;0,HLOOKUP($BT876,Prisudvikling!$CC$7:$KP$63,S$3),"")</f>
        <v/>
      </c>
      <c r="T876" s="105" t="str">
        <f>IF(HLOOKUP($BT876,Prisudvikling!$CC$7:$KP$63,T$3)&gt;0,HLOOKUP($BT876,Prisudvikling!$CC$7:$KP$63,T$3),"")</f>
        <v/>
      </c>
      <c r="U876" s="105" t="str">
        <f>IF(HLOOKUP($BT876,Prisudvikling!$CC$7:$KP$63,U$3)&gt;0,HLOOKUP($BT876,Prisudvikling!$CC$7:$KP$63,U$3),"")</f>
        <v/>
      </c>
      <c r="V876" s="105" t="str">
        <f>IF(HLOOKUP($BT876,Prisudvikling!$CC$7:$KP$63,V$3)&gt;0,HLOOKUP($BT876,Prisudvikling!$CC$7:$KP$63,V$3),"")</f>
        <v/>
      </c>
      <c r="W876" s="105" t="str">
        <f>IF(HLOOKUP($BT876,Prisudvikling!$CC$7:$KP$63,W$3)&gt;0,HLOOKUP($BT876,Prisudvikling!$CC$7:$KP$63,W$3),"")</f>
        <v/>
      </c>
      <c r="X876" s="32" t="str">
        <f>IF(HLOOKUP($BT876,Prisudvikling!$CC$7:$KP$63,X$3)&gt;0,HLOOKUP($BT876,Prisudvikling!$CC$7:$KP$63,X$3),"")</f>
        <v/>
      </c>
      <c r="Y876" s="32" t="str">
        <f>IF(HLOOKUP($BT876,Prisudvikling!$CC$7:$KP$63,Y$3)&gt;0,HLOOKUP($BT876,Prisudvikling!$CC$7:$KP$63,Y$3),"")</f>
        <v/>
      </c>
      <c r="Z876" s="32" t="str">
        <f>IF(HLOOKUP($BT876,Prisudvikling!$CC$7:$KP$63,Z$3)&gt;0,HLOOKUP($BT876,Prisudvikling!$CC$7:$KP$63,Z$3),"")</f>
        <v/>
      </c>
      <c r="AA876" s="32" t="str">
        <f>IF(HLOOKUP($BT876,Prisudvikling!$CC$7:$KP$63,AA$3)&gt;0,HLOOKUP($BT876,Prisudvikling!$CC$7:$KP$63,AA$3),"")</f>
        <v/>
      </c>
      <c r="AB876" s="32" t="str">
        <f>IF(HLOOKUP($BT876,Prisudvikling!$CC$7:$KP$63,AB$3)&gt;0,HLOOKUP($BT876,Prisudvikling!$CC$7:$KP$63,AB$3),"")</f>
        <v/>
      </c>
      <c r="AC876" s="32" t="str">
        <f>IF(HLOOKUP($BT876,Prisudvikling!$CC$7:$KP$63,AC$3)&gt;0,HLOOKUP($BT876,Prisudvikling!$CC$7:$KP$63,AC$3),"")</f>
        <v/>
      </c>
      <c r="AD876" s="32" t="str">
        <f>IF(HLOOKUP($BT876,Prisudvikling!$CC$7:$KP$63,AD$3)&gt;0,HLOOKUP($BT876,Prisudvikling!$CC$7:$KP$63,AD$3),"")</f>
        <v/>
      </c>
      <c r="AE876" s="32" t="str">
        <f>IF(HLOOKUP($BT876,Prisudvikling!$CC$7:$KP$63,AE$3)&gt;0,HLOOKUP($BT876,Prisudvikling!$CC$7:$KP$63,AE$3),"")</f>
        <v/>
      </c>
      <c r="AF876" s="32" t="str">
        <f>IF(HLOOKUP($BT876,Prisudvikling!$CC$7:$KP$63,AF$3)&gt;0,HLOOKUP($BT876,Prisudvikling!$CC$7:$KP$63,AF$3),"")</f>
        <v xml:space="preserve"> </v>
      </c>
      <c r="AG876" s="32" t="str">
        <f>IF(HLOOKUP($BT876,Prisudvikling!$CC$7:$KP$63,AG$3)&gt;0,HLOOKUP($BT876,Prisudvikling!$CC$7:$KP$63,AG$3),"")</f>
        <v xml:space="preserve"> </v>
      </c>
      <c r="AH876" s="32" t="str">
        <f>IF(HLOOKUP($BT876,Prisudvikling!$CC$7:$KP$63,AH$3)&gt;0,HLOOKUP($BT876,Prisudvikling!$CC$7:$KP$63,AH$3),"")</f>
        <v xml:space="preserve"> </v>
      </c>
      <c r="AI876" s="32" t="str">
        <f>IF(HLOOKUP($BT876,Prisudvikling!$CC$7:$KP$63,AI$3)&gt;0,HLOOKUP($BT876,Prisudvikling!$CC$7:$KP$63,AI$3),"")</f>
        <v xml:space="preserve"> </v>
      </c>
      <c r="AJ876" s="32" t="str">
        <f>IF(HLOOKUP($BT876,Prisudvikling!$CC$7:$KP$63,AJ$3)&gt;0,HLOOKUP($BT876,Prisudvikling!$CC$7:$KP$63,AJ$3),"")</f>
        <v xml:space="preserve"> </v>
      </c>
      <c r="AK876" s="32" t="str">
        <f>IF(HLOOKUP($BT876,Prisudvikling!$CC$7:$KP$63,AK$3)&gt;0,HLOOKUP($BT876,Prisudvikling!$CC$7:$KP$63,AK$3),"")</f>
        <v xml:space="preserve"> </v>
      </c>
      <c r="AL876" s="32" t="str">
        <f>IF(HLOOKUP($BT876,Prisudvikling!$CC$7:$KP$63,AL$3)&gt;0,HLOOKUP($BT876,Prisudvikling!$CC$7:$KP$63,AL$3),"")</f>
        <v/>
      </c>
      <c r="AM876" s="32" t="str">
        <f>IF(HLOOKUP($BT876,Prisudvikling!$CC$7:$KP$63,AM$3)&gt;0,HLOOKUP($BT876,Prisudvikling!$CC$7:$KP$63,AM$3),"")</f>
        <v/>
      </c>
      <c r="AN876" s="113" t="str">
        <f>IF(HLOOKUP($BT876,Prisudvikling!$CC$7:$KP$63,AN$3)&gt;0,HLOOKUP($BT876,Prisudvikling!$CC$7:$KP$63,AN$3),"")</f>
        <v/>
      </c>
      <c r="AO876" s="113" t="str">
        <f>IF(HLOOKUP($BT876,Prisudvikling!$CC$7:$KP$63,AO$3)&gt;0,HLOOKUP($BT876,Prisudvikling!$CC$7:$KP$63,AO$3),"")</f>
        <v xml:space="preserve"> </v>
      </c>
      <c r="AP876" s="113" t="str">
        <f>IF(HLOOKUP($BT876,Prisudvikling!$CC$7:$KP$63,AP$3)&gt;0,HLOOKUP($BT876,Prisudvikling!$CC$7:$KP$63,AP$3),"")</f>
        <v/>
      </c>
      <c r="AQ876" s="113" t="str">
        <f>IF(HLOOKUP($BT876,Prisudvikling!$CC$7:$KP$63,AQ$3)&gt;0,HLOOKUP($BT876,Prisudvikling!$CC$7:$KP$63,AQ$3),"")</f>
        <v/>
      </c>
      <c r="AR876" s="113" t="str">
        <f>IF(HLOOKUP($BT876,Prisudvikling!$CC$7:$KP$63,AR$3)&gt;0,HLOOKUP($BT876,Prisudvikling!$CC$7:$KP$63,AR$3),"")</f>
        <v xml:space="preserve"> </v>
      </c>
      <c r="AS876" s="113" t="str">
        <f>IF(HLOOKUP($BT876,Prisudvikling!$CC$7:$KP$63,AS$3)&gt;0,HLOOKUP($BT876,Prisudvikling!$CC$7:$KP$63,AS$3),"")</f>
        <v/>
      </c>
      <c r="AT876" s="113" t="str">
        <f>IF(HLOOKUP($BT876,Prisudvikling!$CC$7:$KP$63,AT$3)&gt;0,HLOOKUP($BT876,Prisudvikling!$CC$7:$KP$63,AT$3),"")</f>
        <v/>
      </c>
      <c r="AU876" s="113" t="str">
        <f>IF(HLOOKUP($BT876,Prisudvikling!$CC$7:$KP$63,AU$3)&gt;0,HLOOKUP($BT876,Prisudvikling!$CC$7:$KP$63,AU$3),"")</f>
        <v xml:space="preserve"> </v>
      </c>
      <c r="AV876" s="113" t="str">
        <f>IF(HLOOKUP($BT876,Prisudvikling!$CC$7:$KP$63,AV$3)&gt;0,HLOOKUP($BT876,Prisudvikling!$CC$7:$KP$63,AV$3),"")</f>
        <v/>
      </c>
      <c r="AW876" s="113" t="str">
        <f>IF(HLOOKUP($BT876,Prisudvikling!$CC$7:$KP$63,AW$3)&gt;0,HLOOKUP($BT876,Prisudvikling!$CC$7:$KP$63,AW$3),"")</f>
        <v/>
      </c>
      <c r="AX876" s="113" t="str">
        <f>IF(HLOOKUP($BT876,Prisudvikling!$CC$7:$KP$63,AX$3)&gt;0,HLOOKUP($BT876,Prisudvikling!$CC$7:$KP$63,AX$3),"")</f>
        <v xml:space="preserve"> </v>
      </c>
      <c r="BT876">
        <f t="shared" si="38"/>
        <v>553</v>
      </c>
    </row>
    <row r="877" spans="1:72" x14ac:dyDescent="0.2">
      <c r="A877" s="82">
        <f>IF(HLOOKUP($BT877,Prisudvikling!$CC$7:$KP$63,D$3)&gt;0,YEAR(C877),0)</f>
        <v>0</v>
      </c>
      <c r="B877" s="82">
        <f>IF(HLOOKUP($BT877,Prisudvikling!$CC$7:$KP$63,D$3)&gt;0,MONTH(C877),0)</f>
        <v>0</v>
      </c>
      <c r="C877" s="65" t="str">
        <f>IF(HLOOKUP($BT877,Prisudvikling!$CC$7:$KP$63,D$3)&gt;0,HLOOKUP($BT877,Prisudvikling!$CC$7:$KP$63,C$3),"")</f>
        <v/>
      </c>
      <c r="D877" s="105" t="str">
        <f>IF(HLOOKUP($BT877,Prisudvikling!$CC$7:$KP$63,D$3)&gt;0,HLOOKUP($BT877,Prisudvikling!$CC$7:$KP$63,D$3),"")</f>
        <v/>
      </c>
      <c r="E877" s="105" t="str">
        <f>IF(HLOOKUP($BT877,Prisudvikling!$CC$7:$KP$63,E$3)&gt;0,HLOOKUP($BT877,Prisudvikling!$CC$7:$KP$63,E$3),"")</f>
        <v/>
      </c>
      <c r="F877" s="105" t="str">
        <f>IF(HLOOKUP($BT877,Prisudvikling!$CC$7:$KP$63,F$3)&gt;0,HLOOKUP($BT877,Prisudvikling!$CC$7:$KP$63,F$3),"")</f>
        <v/>
      </c>
      <c r="G877" s="105" t="str">
        <f>IF(HLOOKUP($BT877,Prisudvikling!$CC$7:$KP$63,G$3)&gt;0,HLOOKUP($BT877,Prisudvikling!$CC$7:$KP$63,G$3),"")</f>
        <v/>
      </c>
      <c r="H877" s="105" t="str">
        <f>IF(HLOOKUP($BT877,Prisudvikling!$CC$7:$KP$63,H$3)&gt;0,HLOOKUP($BT877,Prisudvikling!$CC$7:$KP$63,H$3),"")</f>
        <v/>
      </c>
      <c r="I877" s="105" t="str">
        <f>IF(HLOOKUP($BT877,Prisudvikling!$CC$7:$KP$63,I$3)&gt;0,HLOOKUP($BT877,Prisudvikling!$CC$7:$KP$63,I$3),"")</f>
        <v/>
      </c>
      <c r="J877" s="105" t="str">
        <f>IF(HLOOKUP($BT877,Prisudvikling!$CC$7:$KP$63,J$3)&gt;0,HLOOKUP($BT877,Prisudvikling!$CC$7:$KP$63,J$3),"")</f>
        <v/>
      </c>
      <c r="K877" s="105" t="str">
        <f>IF(HLOOKUP($BT877,Prisudvikling!$CC$7:$KP$63,K$3)&gt;0,HLOOKUP($BT877,Prisudvikling!$CC$7:$KP$63,K$3),"")</f>
        <v/>
      </c>
      <c r="L877" s="105" t="str">
        <f>IF(HLOOKUP($BT877,Prisudvikling!$CC$7:$KP$63,L$3)&gt;0,HLOOKUP($BT877,Prisudvikling!$CC$7:$KP$63,L$3),"")</f>
        <v/>
      </c>
      <c r="M877" s="105" t="str">
        <f>IF(HLOOKUP($BT877,Prisudvikling!$CC$7:$KP$63,M$3)&gt;0,HLOOKUP($BT877,Prisudvikling!$CC$7:$KP$63,M$3),"")</f>
        <v/>
      </c>
      <c r="N877" s="105" t="str">
        <f>IF(HLOOKUP($BT877,Prisudvikling!$CC$7:$KP$63,N$3)&gt;0,HLOOKUP($BT877,Prisudvikling!$CC$7:$KP$63,N$3),"")</f>
        <v/>
      </c>
      <c r="O877" s="105" t="str">
        <f>IF(HLOOKUP($BT877,Prisudvikling!$CC$7:$KP$63,O$3)&gt;0,HLOOKUP($BT877,Prisudvikling!$CC$7:$KP$63,O$3),"")</f>
        <v/>
      </c>
      <c r="P877" s="105" t="str">
        <f>IF(HLOOKUP($BT877,Prisudvikling!$CC$7:$KP$63,P$3)&gt;0,HLOOKUP($BT877,Prisudvikling!$CC$7:$KP$63,P$3),"")</f>
        <v/>
      </c>
      <c r="Q877" s="105" t="str">
        <f>IF(HLOOKUP($BT877,Prisudvikling!$CC$7:$KP$63,Q$3)&gt;0,HLOOKUP($BT877,Prisudvikling!$CC$7:$KP$63,Q$3),"")</f>
        <v/>
      </c>
      <c r="R877" s="105" t="str">
        <f>IF(HLOOKUP($BT877,Prisudvikling!$CC$7:$KP$63,R$3)&gt;0,HLOOKUP($BT877,Prisudvikling!$CC$7:$KP$63,R$3),"")</f>
        <v/>
      </c>
      <c r="S877" s="105" t="str">
        <f>IF(HLOOKUP($BT877,Prisudvikling!$CC$7:$KP$63,S$3)&gt;0,HLOOKUP($BT877,Prisudvikling!$CC$7:$KP$63,S$3),"")</f>
        <v/>
      </c>
      <c r="T877" s="105" t="str">
        <f>IF(HLOOKUP($BT877,Prisudvikling!$CC$7:$KP$63,T$3)&gt;0,HLOOKUP($BT877,Prisudvikling!$CC$7:$KP$63,T$3),"")</f>
        <v/>
      </c>
      <c r="U877" s="105" t="str">
        <f>IF(HLOOKUP($BT877,Prisudvikling!$CC$7:$KP$63,U$3)&gt;0,HLOOKUP($BT877,Prisudvikling!$CC$7:$KP$63,U$3),"")</f>
        <v/>
      </c>
      <c r="V877" s="105" t="str">
        <f>IF(HLOOKUP($BT877,Prisudvikling!$CC$7:$KP$63,V$3)&gt;0,HLOOKUP($BT877,Prisudvikling!$CC$7:$KP$63,V$3),"")</f>
        <v/>
      </c>
      <c r="W877" s="105" t="str">
        <f>IF(HLOOKUP($BT877,Prisudvikling!$CC$7:$KP$63,W$3)&gt;0,HLOOKUP($BT877,Prisudvikling!$CC$7:$KP$63,W$3),"")</f>
        <v/>
      </c>
      <c r="X877" s="32" t="str">
        <f>IF(HLOOKUP($BT877,Prisudvikling!$CC$7:$KP$63,X$3)&gt;0,HLOOKUP($BT877,Prisudvikling!$CC$7:$KP$63,X$3),"")</f>
        <v/>
      </c>
      <c r="Y877" s="32" t="str">
        <f>IF(HLOOKUP($BT877,Prisudvikling!$CC$7:$KP$63,Y$3)&gt;0,HLOOKUP($BT877,Prisudvikling!$CC$7:$KP$63,Y$3),"")</f>
        <v/>
      </c>
      <c r="Z877" s="32" t="str">
        <f>IF(HLOOKUP($BT877,Prisudvikling!$CC$7:$KP$63,Z$3)&gt;0,HLOOKUP($BT877,Prisudvikling!$CC$7:$KP$63,Z$3),"")</f>
        <v/>
      </c>
      <c r="AA877" s="32" t="str">
        <f>IF(HLOOKUP($BT877,Prisudvikling!$CC$7:$KP$63,AA$3)&gt;0,HLOOKUP($BT877,Prisudvikling!$CC$7:$KP$63,AA$3),"")</f>
        <v/>
      </c>
      <c r="AB877" s="32" t="str">
        <f>IF(HLOOKUP($BT877,Prisudvikling!$CC$7:$KP$63,AB$3)&gt;0,HLOOKUP($BT877,Prisudvikling!$CC$7:$KP$63,AB$3),"")</f>
        <v/>
      </c>
      <c r="AC877" s="32" t="str">
        <f>IF(HLOOKUP($BT877,Prisudvikling!$CC$7:$KP$63,AC$3)&gt;0,HLOOKUP($BT877,Prisudvikling!$CC$7:$KP$63,AC$3),"")</f>
        <v/>
      </c>
      <c r="AD877" s="32" t="str">
        <f>IF(HLOOKUP($BT877,Prisudvikling!$CC$7:$KP$63,AD$3)&gt;0,HLOOKUP($BT877,Prisudvikling!$CC$7:$KP$63,AD$3),"")</f>
        <v/>
      </c>
      <c r="AE877" s="32" t="str">
        <f>IF(HLOOKUP($BT877,Prisudvikling!$CC$7:$KP$63,AE$3)&gt;0,HLOOKUP($BT877,Prisudvikling!$CC$7:$KP$63,AE$3),"")</f>
        <v/>
      </c>
      <c r="AF877" s="32" t="str">
        <f>IF(HLOOKUP($BT877,Prisudvikling!$CC$7:$KP$63,AF$3)&gt;0,HLOOKUP($BT877,Prisudvikling!$CC$7:$KP$63,AF$3),"")</f>
        <v xml:space="preserve"> </v>
      </c>
      <c r="AG877" s="32" t="str">
        <f>IF(HLOOKUP($BT877,Prisudvikling!$CC$7:$KP$63,AG$3)&gt;0,HLOOKUP($BT877,Prisudvikling!$CC$7:$KP$63,AG$3),"")</f>
        <v xml:space="preserve"> </v>
      </c>
      <c r="AH877" s="32" t="str">
        <f>IF(HLOOKUP($BT877,Prisudvikling!$CC$7:$KP$63,AH$3)&gt;0,HLOOKUP($BT877,Prisudvikling!$CC$7:$KP$63,AH$3),"")</f>
        <v xml:space="preserve"> </v>
      </c>
      <c r="AI877" s="32" t="str">
        <f>IF(HLOOKUP($BT877,Prisudvikling!$CC$7:$KP$63,AI$3)&gt;0,HLOOKUP($BT877,Prisudvikling!$CC$7:$KP$63,AI$3),"")</f>
        <v xml:space="preserve"> </v>
      </c>
      <c r="AJ877" s="32" t="str">
        <f>IF(HLOOKUP($BT877,Prisudvikling!$CC$7:$KP$63,AJ$3)&gt;0,HLOOKUP($BT877,Prisudvikling!$CC$7:$KP$63,AJ$3),"")</f>
        <v xml:space="preserve"> </v>
      </c>
      <c r="AK877" s="32" t="str">
        <f>IF(HLOOKUP($BT877,Prisudvikling!$CC$7:$KP$63,AK$3)&gt;0,HLOOKUP($BT877,Prisudvikling!$CC$7:$KP$63,AK$3),"")</f>
        <v xml:space="preserve"> </v>
      </c>
      <c r="AL877" s="32" t="str">
        <f>IF(HLOOKUP($BT877,Prisudvikling!$CC$7:$KP$63,AL$3)&gt;0,HLOOKUP($BT877,Prisudvikling!$CC$7:$KP$63,AL$3),"")</f>
        <v/>
      </c>
      <c r="AM877" s="32" t="str">
        <f>IF(HLOOKUP($BT877,Prisudvikling!$CC$7:$KP$63,AM$3)&gt;0,HLOOKUP($BT877,Prisudvikling!$CC$7:$KP$63,AM$3),"")</f>
        <v/>
      </c>
      <c r="AN877" s="113" t="str">
        <f>IF(HLOOKUP($BT877,Prisudvikling!$CC$7:$KP$63,AN$3)&gt;0,HLOOKUP($BT877,Prisudvikling!$CC$7:$KP$63,AN$3),"")</f>
        <v/>
      </c>
      <c r="AO877" s="113" t="str">
        <f>IF(HLOOKUP($BT877,Prisudvikling!$CC$7:$KP$63,AO$3)&gt;0,HLOOKUP($BT877,Prisudvikling!$CC$7:$KP$63,AO$3),"")</f>
        <v xml:space="preserve"> </v>
      </c>
      <c r="AP877" s="113" t="str">
        <f>IF(HLOOKUP($BT877,Prisudvikling!$CC$7:$KP$63,AP$3)&gt;0,HLOOKUP($BT877,Prisudvikling!$CC$7:$KP$63,AP$3),"")</f>
        <v/>
      </c>
      <c r="AQ877" s="113" t="str">
        <f>IF(HLOOKUP($BT877,Prisudvikling!$CC$7:$KP$63,AQ$3)&gt;0,HLOOKUP($BT877,Prisudvikling!$CC$7:$KP$63,AQ$3),"")</f>
        <v/>
      </c>
      <c r="AR877" s="113" t="str">
        <f>IF(HLOOKUP($BT877,Prisudvikling!$CC$7:$KP$63,AR$3)&gt;0,HLOOKUP($BT877,Prisudvikling!$CC$7:$KP$63,AR$3),"")</f>
        <v xml:space="preserve"> </v>
      </c>
      <c r="AS877" s="113" t="str">
        <f>IF(HLOOKUP($BT877,Prisudvikling!$CC$7:$KP$63,AS$3)&gt;0,HLOOKUP($BT877,Prisudvikling!$CC$7:$KP$63,AS$3),"")</f>
        <v/>
      </c>
      <c r="AT877" s="113" t="str">
        <f>IF(HLOOKUP($BT877,Prisudvikling!$CC$7:$KP$63,AT$3)&gt;0,HLOOKUP($BT877,Prisudvikling!$CC$7:$KP$63,AT$3),"")</f>
        <v/>
      </c>
      <c r="AU877" s="113" t="str">
        <f>IF(HLOOKUP($BT877,Prisudvikling!$CC$7:$KP$63,AU$3)&gt;0,HLOOKUP($BT877,Prisudvikling!$CC$7:$KP$63,AU$3),"")</f>
        <v xml:space="preserve"> </v>
      </c>
      <c r="AV877" s="113" t="str">
        <f>IF(HLOOKUP($BT877,Prisudvikling!$CC$7:$KP$63,AV$3)&gt;0,HLOOKUP($BT877,Prisudvikling!$CC$7:$KP$63,AV$3),"")</f>
        <v/>
      </c>
      <c r="AW877" s="113" t="str">
        <f>IF(HLOOKUP($BT877,Prisudvikling!$CC$7:$KP$63,AW$3)&gt;0,HLOOKUP($BT877,Prisudvikling!$CC$7:$KP$63,AW$3),"")</f>
        <v/>
      </c>
      <c r="AX877" s="113" t="str">
        <f>IF(HLOOKUP($BT877,Prisudvikling!$CC$7:$KP$63,AX$3)&gt;0,HLOOKUP($BT877,Prisudvikling!$CC$7:$KP$63,AX$3),"")</f>
        <v xml:space="preserve"> </v>
      </c>
      <c r="BT877">
        <f t="shared" si="38"/>
        <v>554</v>
      </c>
    </row>
    <row r="878" spans="1:72" x14ac:dyDescent="0.2">
      <c r="A878" s="82"/>
      <c r="B878" s="82"/>
      <c r="C878" s="65"/>
    </row>
    <row r="879" spans="1:72" x14ac:dyDescent="0.2">
      <c r="A879" s="82"/>
      <c r="B879" s="82"/>
      <c r="C879" s="65"/>
    </row>
    <row r="880" spans="1:72" x14ac:dyDescent="0.2">
      <c r="A880" s="82"/>
      <c r="B880" s="82"/>
      <c r="C880" s="65"/>
    </row>
    <row r="881" spans="1:3" x14ac:dyDescent="0.2">
      <c r="A881" s="82"/>
      <c r="B881" s="82"/>
      <c r="C881" s="65"/>
    </row>
    <row r="882" spans="1:3" x14ac:dyDescent="0.2">
      <c r="A882" s="82"/>
      <c r="B882" s="82"/>
      <c r="C882" s="65"/>
    </row>
    <row r="883" spans="1:3" x14ac:dyDescent="0.2">
      <c r="A883" s="82"/>
      <c r="B883" s="82"/>
      <c r="C883" s="65"/>
    </row>
    <row r="884" spans="1:3" x14ac:dyDescent="0.2">
      <c r="A884" s="82"/>
      <c r="B884" s="82"/>
      <c r="C884" s="65"/>
    </row>
    <row r="885" spans="1:3" x14ac:dyDescent="0.2">
      <c r="A885" s="82"/>
      <c r="B885" s="82"/>
      <c r="C885" s="65"/>
    </row>
    <row r="886" spans="1:3" x14ac:dyDescent="0.2">
      <c r="A886" s="82"/>
      <c r="B886" s="82"/>
      <c r="C886" s="65"/>
    </row>
    <row r="887" spans="1:3" x14ac:dyDescent="0.2">
      <c r="A887" s="82"/>
      <c r="B887" s="82"/>
      <c r="C887" s="65"/>
    </row>
    <row r="888" spans="1:3" x14ac:dyDescent="0.2">
      <c r="A888" s="82"/>
      <c r="B888" s="82"/>
      <c r="C888" s="65"/>
    </row>
    <row r="889" spans="1:3" x14ac:dyDescent="0.2">
      <c r="A889" s="82"/>
      <c r="B889" s="82"/>
      <c r="C889" s="65"/>
    </row>
    <row r="890" spans="1:3" x14ac:dyDescent="0.2">
      <c r="A890" s="82"/>
      <c r="B890" s="82"/>
      <c r="C890" s="65"/>
    </row>
    <row r="891" spans="1:3" x14ac:dyDescent="0.2">
      <c r="A891" s="82"/>
      <c r="B891" s="82"/>
      <c r="C891" s="65"/>
    </row>
    <row r="892" spans="1:3" x14ac:dyDescent="0.2">
      <c r="A892" s="82"/>
      <c r="B892" s="82"/>
      <c r="C892" s="65"/>
    </row>
    <row r="893" spans="1:3" x14ac:dyDescent="0.2">
      <c r="A893" s="82"/>
      <c r="B893" s="82"/>
      <c r="C893" s="65"/>
    </row>
    <row r="894" spans="1:3" x14ac:dyDescent="0.2">
      <c r="A894" s="82"/>
      <c r="B894" s="82"/>
      <c r="C894" s="65"/>
    </row>
    <row r="895" spans="1:3" x14ac:dyDescent="0.2">
      <c r="A895" s="82"/>
      <c r="B895" s="82"/>
      <c r="C895" s="65"/>
    </row>
    <row r="896" spans="1:3" x14ac:dyDescent="0.2">
      <c r="A896" s="82"/>
      <c r="B896" s="82"/>
      <c r="C896" s="65"/>
    </row>
    <row r="897" spans="1:3" x14ac:dyDescent="0.2">
      <c r="A897" s="82"/>
      <c r="B897" s="82"/>
      <c r="C897" s="65"/>
    </row>
    <row r="898" spans="1:3" x14ac:dyDescent="0.2">
      <c r="A898" s="82"/>
      <c r="B898" s="82"/>
      <c r="C898" s="65"/>
    </row>
    <row r="899" spans="1:3" x14ac:dyDescent="0.2">
      <c r="A899" s="82"/>
      <c r="B899" s="82"/>
      <c r="C899" s="65"/>
    </row>
    <row r="900" spans="1:3" x14ac:dyDescent="0.2">
      <c r="A900" s="82"/>
      <c r="B900" s="82"/>
      <c r="C900" s="65"/>
    </row>
    <row r="901" spans="1:3" x14ac:dyDescent="0.2">
      <c r="A901" s="82"/>
      <c r="B901" s="82"/>
      <c r="C901" s="65"/>
    </row>
    <row r="902" spans="1:3" x14ac:dyDescent="0.2">
      <c r="A902" s="82"/>
      <c r="B902" s="82"/>
      <c r="C902" s="65"/>
    </row>
    <row r="903" spans="1:3" x14ac:dyDescent="0.2">
      <c r="A903" s="82"/>
      <c r="B903" s="82"/>
      <c r="C903" s="65"/>
    </row>
    <row r="904" spans="1:3" x14ac:dyDescent="0.2">
      <c r="A904" s="82"/>
      <c r="B904" s="82"/>
      <c r="C904" s="65"/>
    </row>
    <row r="905" spans="1:3" x14ac:dyDescent="0.2">
      <c r="A905" s="82"/>
      <c r="B905" s="82"/>
      <c r="C905" s="65"/>
    </row>
    <row r="906" spans="1:3" x14ac:dyDescent="0.2">
      <c r="A906" s="82"/>
      <c r="B906" s="82"/>
      <c r="C906" s="65"/>
    </row>
    <row r="907" spans="1:3" x14ac:dyDescent="0.2">
      <c r="A907" s="82"/>
      <c r="B907" s="82"/>
      <c r="C907" s="65"/>
    </row>
    <row r="908" spans="1:3" x14ac:dyDescent="0.2">
      <c r="A908" s="82"/>
      <c r="B908" s="82"/>
      <c r="C908" s="65"/>
    </row>
    <row r="909" spans="1:3" x14ac:dyDescent="0.2">
      <c r="A909" s="82"/>
      <c r="B909" s="82"/>
      <c r="C909" s="65"/>
    </row>
    <row r="910" spans="1:3" x14ac:dyDescent="0.2">
      <c r="A910" s="82"/>
      <c r="B910" s="82"/>
      <c r="C910" s="65"/>
    </row>
    <row r="911" spans="1:3" x14ac:dyDescent="0.2">
      <c r="A911" s="82"/>
      <c r="B911" s="82"/>
      <c r="C911" s="65"/>
    </row>
    <row r="912" spans="1:3" x14ac:dyDescent="0.2">
      <c r="A912" s="82"/>
      <c r="B912" s="82"/>
      <c r="C912" s="65"/>
    </row>
    <row r="913" spans="1:3" x14ac:dyDescent="0.2">
      <c r="A913" s="82"/>
      <c r="B913" s="82"/>
      <c r="C913" s="65"/>
    </row>
    <row r="914" spans="1:3" x14ac:dyDescent="0.2">
      <c r="A914" s="82"/>
      <c r="B914" s="82"/>
      <c r="C914" s="65"/>
    </row>
    <row r="915" spans="1:3" x14ac:dyDescent="0.2">
      <c r="A915" s="82"/>
      <c r="B915" s="82"/>
      <c r="C915" s="65"/>
    </row>
    <row r="916" spans="1:3" x14ac:dyDescent="0.2">
      <c r="A916" s="82"/>
      <c r="B916" s="82"/>
      <c r="C916" s="65"/>
    </row>
    <row r="917" spans="1:3" x14ac:dyDescent="0.2">
      <c r="A917" s="82"/>
      <c r="B917" s="82"/>
      <c r="C917" s="65"/>
    </row>
    <row r="918" spans="1:3" x14ac:dyDescent="0.2">
      <c r="A918" s="82"/>
      <c r="B918" s="82"/>
      <c r="C918" s="65"/>
    </row>
    <row r="919" spans="1:3" x14ac:dyDescent="0.2">
      <c r="A919" s="82"/>
      <c r="B919" s="82"/>
      <c r="C919" s="65"/>
    </row>
    <row r="920" spans="1:3" x14ac:dyDescent="0.2">
      <c r="A920" s="82"/>
      <c r="B920" s="82"/>
      <c r="C920" s="65"/>
    </row>
    <row r="921" spans="1:3" x14ac:dyDescent="0.2">
      <c r="A921" s="82"/>
      <c r="B921" s="82"/>
      <c r="C921" s="65"/>
    </row>
    <row r="922" spans="1:3" x14ac:dyDescent="0.2">
      <c r="A922" s="82"/>
      <c r="B922" s="82"/>
      <c r="C922" s="65"/>
    </row>
    <row r="923" spans="1:3" x14ac:dyDescent="0.2">
      <c r="A923" s="82"/>
      <c r="B923" s="82"/>
      <c r="C923" s="65"/>
    </row>
    <row r="924" spans="1:3" x14ac:dyDescent="0.2">
      <c r="A924" s="82"/>
      <c r="B924" s="82"/>
      <c r="C924" s="65"/>
    </row>
    <row r="925" spans="1:3" x14ac:dyDescent="0.2">
      <c r="A925" s="82"/>
      <c r="B925" s="82"/>
      <c r="C925" s="65"/>
    </row>
    <row r="926" spans="1:3" x14ac:dyDescent="0.2">
      <c r="A926" s="82"/>
      <c r="B926" s="82"/>
      <c r="C926" s="65"/>
    </row>
    <row r="927" spans="1:3" x14ac:dyDescent="0.2">
      <c r="A927" s="82"/>
      <c r="B927" s="82"/>
      <c r="C927" s="65"/>
    </row>
    <row r="928" spans="1:3" x14ac:dyDescent="0.2">
      <c r="A928" s="82"/>
      <c r="B928" s="82"/>
      <c r="C928" s="65"/>
    </row>
    <row r="929" spans="1:3" x14ac:dyDescent="0.2">
      <c r="A929" s="82"/>
      <c r="B929" s="82"/>
      <c r="C929" s="65"/>
    </row>
    <row r="930" spans="1:3" x14ac:dyDescent="0.2">
      <c r="A930" s="82"/>
      <c r="B930" s="82"/>
      <c r="C930" s="65"/>
    </row>
    <row r="931" spans="1:3" x14ac:dyDescent="0.2">
      <c r="A931" s="82"/>
      <c r="B931" s="82"/>
      <c r="C931" s="65"/>
    </row>
    <row r="932" spans="1:3" x14ac:dyDescent="0.2">
      <c r="A932" s="82"/>
      <c r="B932" s="82"/>
      <c r="C932" s="65"/>
    </row>
    <row r="933" spans="1:3" x14ac:dyDescent="0.2">
      <c r="A933" s="82"/>
      <c r="B933" s="82"/>
      <c r="C933" s="65"/>
    </row>
    <row r="934" spans="1:3" x14ac:dyDescent="0.2">
      <c r="A934" s="82"/>
      <c r="B934" s="82"/>
      <c r="C934" s="65"/>
    </row>
    <row r="935" spans="1:3" x14ac:dyDescent="0.2">
      <c r="A935" s="82"/>
      <c r="B935" s="82"/>
      <c r="C935" s="65"/>
    </row>
    <row r="936" spans="1:3" x14ac:dyDescent="0.2">
      <c r="A936" s="82"/>
      <c r="B936" s="82"/>
      <c r="C936" s="65"/>
    </row>
    <row r="937" spans="1:3" x14ac:dyDescent="0.2">
      <c r="A937" s="82"/>
      <c r="B937" s="82"/>
      <c r="C937" s="65"/>
    </row>
    <row r="938" spans="1:3" x14ac:dyDescent="0.2">
      <c r="A938" s="82"/>
      <c r="B938" s="82"/>
      <c r="C938" s="65"/>
    </row>
    <row r="939" spans="1:3" x14ac:dyDescent="0.2">
      <c r="A939" s="82"/>
      <c r="B939" s="82"/>
      <c r="C939" s="65"/>
    </row>
    <row r="940" spans="1:3" x14ac:dyDescent="0.2">
      <c r="A940" s="82"/>
      <c r="B940" s="82"/>
      <c r="C940" s="65"/>
    </row>
    <row r="941" spans="1:3" x14ac:dyDescent="0.2">
      <c r="A941" s="82"/>
      <c r="B941" s="82"/>
      <c r="C941" s="65"/>
    </row>
    <row r="942" spans="1:3" x14ac:dyDescent="0.2">
      <c r="A942" s="82"/>
      <c r="B942" s="82"/>
      <c r="C942" s="65"/>
    </row>
    <row r="943" spans="1:3" x14ac:dyDescent="0.2">
      <c r="A943" s="82"/>
      <c r="B943" s="82"/>
      <c r="C943" s="65"/>
    </row>
    <row r="944" spans="1:3" x14ac:dyDescent="0.2">
      <c r="A944" s="82"/>
      <c r="B944" s="82"/>
      <c r="C944" s="65"/>
    </row>
    <row r="945" spans="1:3" x14ac:dyDescent="0.2">
      <c r="A945" s="82"/>
      <c r="B945" s="82"/>
      <c r="C945" s="65"/>
    </row>
    <row r="946" spans="1:3" x14ac:dyDescent="0.2">
      <c r="A946" s="82"/>
      <c r="B946" s="82"/>
      <c r="C946" s="65"/>
    </row>
    <row r="947" spans="1:3" x14ac:dyDescent="0.2">
      <c r="A947" s="82"/>
      <c r="B947" s="82"/>
      <c r="C947" s="65"/>
    </row>
    <row r="948" spans="1:3" x14ac:dyDescent="0.2">
      <c r="A948" s="82"/>
      <c r="B948" s="82"/>
      <c r="C948" s="65"/>
    </row>
    <row r="949" spans="1:3" x14ac:dyDescent="0.2">
      <c r="A949" s="82"/>
      <c r="B949" s="82"/>
      <c r="C949" s="65"/>
    </row>
    <row r="950" spans="1:3" x14ac:dyDescent="0.2">
      <c r="A950" s="82"/>
      <c r="B950" s="82"/>
      <c r="C950" s="65"/>
    </row>
    <row r="951" spans="1:3" x14ac:dyDescent="0.2">
      <c r="A951" s="82"/>
      <c r="B951" s="82"/>
      <c r="C951" s="65"/>
    </row>
    <row r="952" spans="1:3" x14ac:dyDescent="0.2">
      <c r="A952" s="82"/>
      <c r="B952" s="82"/>
      <c r="C952" s="65"/>
    </row>
    <row r="953" spans="1:3" x14ac:dyDescent="0.2">
      <c r="A953" s="82"/>
      <c r="B953" s="82"/>
      <c r="C953" s="65"/>
    </row>
    <row r="954" spans="1:3" x14ac:dyDescent="0.2">
      <c r="A954" s="82"/>
      <c r="B954" s="82"/>
      <c r="C954" s="65"/>
    </row>
    <row r="955" spans="1:3" x14ac:dyDescent="0.2">
      <c r="A955" s="82"/>
      <c r="B955" s="82"/>
      <c r="C955" s="65"/>
    </row>
    <row r="956" spans="1:3" x14ac:dyDescent="0.2">
      <c r="A956" s="82"/>
      <c r="B956" s="82"/>
      <c r="C956" s="65"/>
    </row>
    <row r="957" spans="1:3" x14ac:dyDescent="0.2">
      <c r="A957" s="82"/>
      <c r="B957" s="82"/>
      <c r="C957" s="65"/>
    </row>
    <row r="958" spans="1:3" x14ac:dyDescent="0.2">
      <c r="A958" s="82"/>
      <c r="B958" s="82"/>
      <c r="C958" s="65"/>
    </row>
    <row r="959" spans="1:3" x14ac:dyDescent="0.2">
      <c r="A959" s="82"/>
      <c r="B959" s="82"/>
      <c r="C959" s="65"/>
    </row>
    <row r="960" spans="1:3" x14ac:dyDescent="0.2">
      <c r="A960" s="82"/>
      <c r="B960" s="82"/>
      <c r="C960" s="65"/>
    </row>
    <row r="961" spans="1:3" x14ac:dyDescent="0.2">
      <c r="A961" s="82"/>
      <c r="B961" s="82"/>
      <c r="C961" s="65"/>
    </row>
    <row r="962" spans="1:3" x14ac:dyDescent="0.2">
      <c r="A962" s="82"/>
      <c r="B962" s="82"/>
      <c r="C962" s="65"/>
    </row>
    <row r="963" spans="1:3" x14ac:dyDescent="0.2">
      <c r="A963" s="82"/>
      <c r="B963" s="82"/>
      <c r="C963" s="65"/>
    </row>
    <row r="964" spans="1:3" x14ac:dyDescent="0.2">
      <c r="A964" s="82"/>
      <c r="B964" s="82"/>
      <c r="C964" s="65"/>
    </row>
    <row r="965" spans="1:3" x14ac:dyDescent="0.2">
      <c r="A965" s="82"/>
      <c r="B965" s="82"/>
      <c r="C965" s="65"/>
    </row>
    <row r="966" spans="1:3" x14ac:dyDescent="0.2">
      <c r="A966" s="82"/>
      <c r="B966" s="82"/>
      <c r="C966" s="65"/>
    </row>
    <row r="967" spans="1:3" x14ac:dyDescent="0.2">
      <c r="A967" s="82"/>
      <c r="B967" s="82"/>
      <c r="C967" s="65"/>
    </row>
    <row r="968" spans="1:3" x14ac:dyDescent="0.2">
      <c r="A968" s="82"/>
      <c r="B968" s="82"/>
      <c r="C968" s="65"/>
    </row>
    <row r="969" spans="1:3" x14ac:dyDescent="0.2">
      <c r="A969" s="82"/>
      <c r="B969" s="82"/>
      <c r="C969" s="65"/>
    </row>
    <row r="970" spans="1:3" x14ac:dyDescent="0.2">
      <c r="A970" s="82"/>
      <c r="B970" s="82"/>
      <c r="C970" s="65"/>
    </row>
    <row r="971" spans="1:3" x14ac:dyDescent="0.2">
      <c r="A971" s="82"/>
      <c r="B971" s="82"/>
      <c r="C971" s="65"/>
    </row>
    <row r="972" spans="1:3" x14ac:dyDescent="0.2">
      <c r="A972" s="82"/>
      <c r="B972" s="82"/>
      <c r="C972" s="65"/>
    </row>
    <row r="973" spans="1:3" x14ac:dyDescent="0.2">
      <c r="A973" s="82"/>
      <c r="B973" s="82"/>
      <c r="C973" s="65"/>
    </row>
    <row r="974" spans="1:3" x14ac:dyDescent="0.2">
      <c r="A974" s="82"/>
      <c r="B974" s="82"/>
      <c r="C974" s="65"/>
    </row>
    <row r="975" spans="1:3" x14ac:dyDescent="0.2">
      <c r="A975" s="82"/>
      <c r="B975" s="82"/>
      <c r="C975" s="65"/>
    </row>
    <row r="976" spans="1:3" x14ac:dyDescent="0.2">
      <c r="A976" s="82"/>
      <c r="B976" s="82"/>
      <c r="C976" s="65"/>
    </row>
    <row r="977" spans="1:3" x14ac:dyDescent="0.2">
      <c r="A977" s="82"/>
      <c r="B977" s="82"/>
      <c r="C977" s="65"/>
    </row>
    <row r="978" spans="1:3" x14ac:dyDescent="0.2">
      <c r="A978" s="82"/>
      <c r="B978" s="82"/>
      <c r="C978" s="65"/>
    </row>
    <row r="979" spans="1:3" x14ac:dyDescent="0.2">
      <c r="A979" s="82"/>
      <c r="B979" s="82"/>
      <c r="C979" s="65"/>
    </row>
    <row r="980" spans="1:3" x14ac:dyDescent="0.2">
      <c r="A980" s="82"/>
      <c r="B980" s="82"/>
      <c r="C980" s="65"/>
    </row>
    <row r="981" spans="1:3" x14ac:dyDescent="0.2">
      <c r="A981" s="82"/>
      <c r="B981" s="82"/>
      <c r="C981" s="65"/>
    </row>
    <row r="982" spans="1:3" x14ac:dyDescent="0.2">
      <c r="A982" s="82"/>
      <c r="B982" s="82"/>
      <c r="C982" s="65"/>
    </row>
    <row r="983" spans="1:3" x14ac:dyDescent="0.2">
      <c r="A983" s="82"/>
      <c r="B983" s="82"/>
      <c r="C983" s="65"/>
    </row>
    <row r="984" spans="1:3" x14ac:dyDescent="0.2">
      <c r="A984" s="82"/>
      <c r="B984" s="82"/>
      <c r="C984" s="65"/>
    </row>
    <row r="985" spans="1:3" x14ac:dyDescent="0.2">
      <c r="A985" s="82"/>
      <c r="B985" s="82"/>
      <c r="C985" s="65"/>
    </row>
    <row r="986" spans="1:3" x14ac:dyDescent="0.2">
      <c r="A986" s="82"/>
      <c r="B986" s="82"/>
      <c r="C986" s="65"/>
    </row>
    <row r="987" spans="1:3" x14ac:dyDescent="0.2">
      <c r="A987" s="82"/>
      <c r="B987" s="82"/>
      <c r="C987" s="65"/>
    </row>
    <row r="988" spans="1:3" x14ac:dyDescent="0.2">
      <c r="A988" s="82"/>
      <c r="B988" s="82"/>
      <c r="C988" s="65"/>
    </row>
    <row r="989" spans="1:3" x14ac:dyDescent="0.2">
      <c r="A989" s="82"/>
      <c r="B989" s="82"/>
      <c r="C989" s="65"/>
    </row>
    <row r="990" spans="1:3" x14ac:dyDescent="0.2">
      <c r="A990" s="82"/>
      <c r="B990" s="82"/>
      <c r="C990" s="65"/>
    </row>
    <row r="991" spans="1:3" x14ac:dyDescent="0.2">
      <c r="A991" s="82"/>
      <c r="B991" s="82"/>
      <c r="C991" s="65"/>
    </row>
    <row r="992" spans="1:3" x14ac:dyDescent="0.2">
      <c r="A992" s="82"/>
      <c r="B992" s="82"/>
      <c r="C992" s="65"/>
    </row>
    <row r="993" spans="1:3" x14ac:dyDescent="0.2">
      <c r="A993" s="82"/>
      <c r="B993" s="82"/>
      <c r="C993" s="65"/>
    </row>
    <row r="994" spans="1:3" x14ac:dyDescent="0.2">
      <c r="A994" s="82"/>
      <c r="B994" s="82"/>
      <c r="C994" s="65"/>
    </row>
    <row r="995" spans="1:3" x14ac:dyDescent="0.2">
      <c r="A995" s="82"/>
      <c r="B995" s="82"/>
      <c r="C995" s="65"/>
    </row>
    <row r="996" spans="1:3" x14ac:dyDescent="0.2">
      <c r="A996" s="82"/>
      <c r="B996" s="82"/>
      <c r="C996" s="65"/>
    </row>
    <row r="997" spans="1:3" x14ac:dyDescent="0.2">
      <c r="A997" s="82"/>
      <c r="B997" s="82"/>
      <c r="C997" s="65"/>
    </row>
    <row r="998" spans="1:3" x14ac:dyDescent="0.2">
      <c r="A998" s="82"/>
      <c r="B998" s="82"/>
      <c r="C998" s="65"/>
    </row>
    <row r="999" spans="1:3" x14ac:dyDescent="0.2">
      <c r="A999" s="82"/>
      <c r="B999" s="82"/>
      <c r="C999" s="65"/>
    </row>
    <row r="1000" spans="1:3" x14ac:dyDescent="0.2">
      <c r="A1000" s="82"/>
      <c r="B1000" s="82"/>
      <c r="C1000" s="65"/>
    </row>
    <row r="1001" spans="1:3" x14ac:dyDescent="0.2">
      <c r="A1001" s="82"/>
      <c r="B1001" s="82"/>
      <c r="C1001" s="65"/>
    </row>
    <row r="1002" spans="1:3" x14ac:dyDescent="0.2">
      <c r="A1002" s="82"/>
      <c r="B1002" s="82"/>
      <c r="C1002" s="65"/>
    </row>
    <row r="1003" spans="1:3" x14ac:dyDescent="0.2">
      <c r="A1003" s="82"/>
      <c r="B1003" s="82"/>
      <c r="C1003" s="65"/>
    </row>
    <row r="1004" spans="1:3" x14ac:dyDescent="0.2">
      <c r="A1004" s="82"/>
      <c r="B1004" s="82"/>
      <c r="C1004" s="65"/>
    </row>
    <row r="1005" spans="1:3" x14ac:dyDescent="0.2">
      <c r="A1005" s="82"/>
      <c r="B1005" s="82"/>
      <c r="C1005" s="65"/>
    </row>
    <row r="1006" spans="1:3" x14ac:dyDescent="0.2">
      <c r="A1006" s="82"/>
      <c r="B1006" s="82"/>
      <c r="C1006" s="65"/>
    </row>
    <row r="1007" spans="1:3" x14ac:dyDescent="0.2">
      <c r="A1007" s="82"/>
      <c r="B1007" s="82"/>
      <c r="C1007" s="65"/>
    </row>
    <row r="1008" spans="1:3" x14ac:dyDescent="0.2">
      <c r="A1008" s="82"/>
      <c r="B1008" s="82"/>
      <c r="C1008" s="65"/>
    </row>
    <row r="1009" spans="1:3" x14ac:dyDescent="0.2">
      <c r="A1009" s="82"/>
      <c r="B1009" s="82"/>
      <c r="C1009" s="65"/>
    </row>
    <row r="1010" spans="1:3" x14ac:dyDescent="0.2">
      <c r="A1010" s="82"/>
      <c r="B1010" s="82"/>
      <c r="C1010" s="65"/>
    </row>
    <row r="1011" spans="1:3" x14ac:dyDescent="0.2">
      <c r="A1011" s="82"/>
      <c r="B1011" s="82"/>
      <c r="C1011" s="65"/>
    </row>
    <row r="1012" spans="1:3" x14ac:dyDescent="0.2">
      <c r="A1012" s="82"/>
      <c r="B1012" s="82"/>
      <c r="C1012" s="65"/>
    </row>
    <row r="1013" spans="1:3" x14ac:dyDescent="0.2">
      <c r="A1013" s="82"/>
      <c r="B1013" s="82"/>
      <c r="C1013" s="65"/>
    </row>
    <row r="1014" spans="1:3" x14ac:dyDescent="0.2">
      <c r="A1014" s="82"/>
      <c r="B1014" s="82"/>
      <c r="C1014" s="65"/>
    </row>
    <row r="1015" spans="1:3" x14ac:dyDescent="0.2">
      <c r="A1015" s="82"/>
      <c r="B1015" s="82"/>
      <c r="C1015" s="65"/>
    </row>
    <row r="1016" spans="1:3" x14ac:dyDescent="0.2">
      <c r="A1016" s="82"/>
      <c r="B1016" s="82"/>
      <c r="C1016" s="65"/>
    </row>
    <row r="1017" spans="1:3" x14ac:dyDescent="0.2">
      <c r="A1017" s="82"/>
      <c r="B1017" s="82"/>
      <c r="C1017" s="65"/>
    </row>
    <row r="1018" spans="1:3" x14ac:dyDescent="0.2">
      <c r="A1018" s="82"/>
      <c r="B1018" s="82"/>
      <c r="C1018" s="65"/>
    </row>
    <row r="1019" spans="1:3" x14ac:dyDescent="0.2">
      <c r="A1019" s="82"/>
      <c r="B1019" s="82"/>
      <c r="C1019" s="65"/>
    </row>
    <row r="1020" spans="1:3" x14ac:dyDescent="0.2">
      <c r="A1020" s="82"/>
      <c r="B1020" s="82"/>
      <c r="C1020" s="65"/>
    </row>
    <row r="1021" spans="1:3" x14ac:dyDescent="0.2">
      <c r="A1021" s="82"/>
      <c r="B1021" s="82"/>
      <c r="C1021" s="65"/>
    </row>
    <row r="1022" spans="1:3" x14ac:dyDescent="0.2">
      <c r="A1022" s="82"/>
      <c r="B1022" s="82"/>
      <c r="C1022" s="65"/>
    </row>
    <row r="1023" spans="1:3" x14ac:dyDescent="0.2">
      <c r="A1023" s="82"/>
      <c r="B1023" s="82"/>
      <c r="C1023" s="65"/>
    </row>
    <row r="1024" spans="1:3" x14ac:dyDescent="0.2">
      <c r="A1024" s="82"/>
      <c r="B1024" s="82"/>
      <c r="C1024" s="65"/>
    </row>
    <row r="1025" spans="1:3" x14ac:dyDescent="0.2">
      <c r="A1025" s="82"/>
      <c r="B1025" s="82"/>
      <c r="C1025" s="65"/>
    </row>
    <row r="1026" spans="1:3" x14ac:dyDescent="0.2">
      <c r="A1026" s="82"/>
      <c r="B1026" s="82"/>
      <c r="C1026" s="65"/>
    </row>
    <row r="1027" spans="1:3" x14ac:dyDescent="0.2">
      <c r="A1027" s="82"/>
      <c r="B1027" s="82"/>
      <c r="C1027" s="65"/>
    </row>
    <row r="1028" spans="1:3" x14ac:dyDescent="0.2">
      <c r="A1028" s="82"/>
      <c r="B1028" s="82"/>
      <c r="C1028" s="65"/>
    </row>
    <row r="1029" spans="1:3" x14ac:dyDescent="0.2">
      <c r="A1029" s="82"/>
      <c r="B1029" s="82"/>
      <c r="C1029" s="65"/>
    </row>
    <row r="1030" spans="1:3" x14ac:dyDescent="0.2">
      <c r="A1030" s="82"/>
      <c r="B1030" s="82"/>
      <c r="C1030" s="65"/>
    </row>
    <row r="1031" spans="1:3" x14ac:dyDescent="0.2">
      <c r="A1031" s="82"/>
      <c r="B1031" s="82"/>
      <c r="C1031" s="65"/>
    </row>
    <row r="1032" spans="1:3" x14ac:dyDescent="0.2">
      <c r="A1032" s="82"/>
      <c r="B1032" s="82"/>
      <c r="C1032" s="65"/>
    </row>
    <row r="1033" spans="1:3" x14ac:dyDescent="0.2">
      <c r="A1033" s="82"/>
      <c r="B1033" s="82"/>
      <c r="C1033" s="65"/>
    </row>
    <row r="1034" spans="1:3" x14ac:dyDescent="0.2">
      <c r="A1034" s="82"/>
      <c r="B1034" s="82"/>
      <c r="C1034" s="65"/>
    </row>
    <row r="1035" spans="1:3" x14ac:dyDescent="0.2">
      <c r="A1035" s="82"/>
      <c r="B1035" s="82"/>
      <c r="C1035" s="65"/>
    </row>
    <row r="1036" spans="1:3" x14ac:dyDescent="0.2">
      <c r="A1036" s="82"/>
      <c r="B1036" s="82"/>
      <c r="C1036" s="65"/>
    </row>
    <row r="1037" spans="1:3" x14ac:dyDescent="0.2">
      <c r="A1037" s="82"/>
      <c r="B1037" s="82"/>
      <c r="C1037" s="65"/>
    </row>
    <row r="1038" spans="1:3" x14ac:dyDescent="0.2">
      <c r="A1038" s="82"/>
      <c r="B1038" s="82"/>
      <c r="C1038" s="65"/>
    </row>
    <row r="1039" spans="1:3" x14ac:dyDescent="0.2">
      <c r="A1039" s="82"/>
      <c r="B1039" s="82"/>
      <c r="C1039" s="65"/>
    </row>
    <row r="1040" spans="1:3" x14ac:dyDescent="0.2">
      <c r="A1040" s="82"/>
      <c r="B1040" s="82"/>
      <c r="C1040" s="65"/>
    </row>
    <row r="1041" spans="1:3" x14ac:dyDescent="0.2">
      <c r="A1041" s="82"/>
      <c r="B1041" s="82"/>
      <c r="C1041" s="65"/>
    </row>
    <row r="1042" spans="1:3" x14ac:dyDescent="0.2">
      <c r="A1042" s="82"/>
      <c r="B1042" s="82"/>
      <c r="C1042" s="65"/>
    </row>
    <row r="1043" spans="1:3" x14ac:dyDescent="0.2">
      <c r="A1043" s="82"/>
      <c r="B1043" s="82"/>
      <c r="C1043" s="65"/>
    </row>
    <row r="1044" spans="1:3" x14ac:dyDescent="0.2">
      <c r="A1044" s="82"/>
      <c r="B1044" s="82"/>
      <c r="C1044" s="65"/>
    </row>
    <row r="1045" spans="1:3" x14ac:dyDescent="0.2">
      <c r="A1045" s="82"/>
      <c r="B1045" s="82"/>
      <c r="C1045" s="65"/>
    </row>
    <row r="1046" spans="1:3" x14ac:dyDescent="0.2">
      <c r="A1046" s="82"/>
      <c r="B1046" s="82"/>
      <c r="C1046" s="65"/>
    </row>
    <row r="1047" spans="1:3" x14ac:dyDescent="0.2">
      <c r="A1047" s="82"/>
      <c r="B1047" s="82"/>
      <c r="C1047" s="65"/>
    </row>
    <row r="1048" spans="1:3" x14ac:dyDescent="0.2">
      <c r="A1048" s="82"/>
      <c r="B1048" s="82"/>
      <c r="C1048" s="65"/>
    </row>
    <row r="1049" spans="1:3" x14ac:dyDescent="0.2">
      <c r="A1049" s="82"/>
      <c r="B1049" s="82"/>
      <c r="C1049" s="65"/>
    </row>
    <row r="1050" spans="1:3" x14ac:dyDescent="0.2">
      <c r="A1050" s="82"/>
      <c r="B1050" s="82"/>
      <c r="C1050" s="65"/>
    </row>
    <row r="1051" spans="1:3" x14ac:dyDescent="0.2">
      <c r="A1051" s="82"/>
      <c r="B1051" s="82"/>
      <c r="C1051" s="65"/>
    </row>
    <row r="1052" spans="1:3" x14ac:dyDescent="0.2">
      <c r="A1052" s="82"/>
      <c r="B1052" s="82"/>
      <c r="C1052" s="65"/>
    </row>
    <row r="1053" spans="1:3" x14ac:dyDescent="0.2">
      <c r="A1053" s="82"/>
      <c r="B1053" s="82"/>
      <c r="C1053" s="65"/>
    </row>
    <row r="1054" spans="1:3" x14ac:dyDescent="0.2">
      <c r="A1054" s="82"/>
      <c r="B1054" s="82"/>
      <c r="C1054" s="65"/>
    </row>
    <row r="1055" spans="1:3" x14ac:dyDescent="0.2">
      <c r="A1055" s="82"/>
      <c r="B1055" s="82"/>
      <c r="C1055" s="65"/>
    </row>
    <row r="1056" spans="1:3" x14ac:dyDescent="0.2">
      <c r="A1056" s="82"/>
      <c r="B1056" s="82"/>
      <c r="C1056" s="65"/>
    </row>
    <row r="1057" spans="1:3" x14ac:dyDescent="0.2">
      <c r="A1057" s="82"/>
      <c r="B1057" s="82"/>
      <c r="C1057" s="65"/>
    </row>
    <row r="1058" spans="1:3" x14ac:dyDescent="0.2">
      <c r="A1058" s="82"/>
      <c r="B1058" s="82"/>
      <c r="C1058" s="65"/>
    </row>
    <row r="1059" spans="1:3" x14ac:dyDescent="0.2">
      <c r="A1059" s="82"/>
      <c r="B1059" s="82"/>
      <c r="C1059" s="65"/>
    </row>
    <row r="1060" spans="1:3" x14ac:dyDescent="0.2">
      <c r="A1060" s="82"/>
      <c r="B1060" s="82"/>
      <c r="C1060" s="65"/>
    </row>
    <row r="1061" spans="1:3" x14ac:dyDescent="0.2">
      <c r="A1061" s="82"/>
      <c r="B1061" s="82"/>
      <c r="C1061" s="65"/>
    </row>
    <row r="1062" spans="1:3" x14ac:dyDescent="0.2">
      <c r="A1062" s="82"/>
      <c r="B1062" s="82"/>
      <c r="C1062" s="65"/>
    </row>
    <row r="1063" spans="1:3" x14ac:dyDescent="0.2">
      <c r="A1063" s="82"/>
      <c r="B1063" s="82"/>
      <c r="C1063" s="65"/>
    </row>
    <row r="1064" spans="1:3" x14ac:dyDescent="0.2">
      <c r="A1064" s="82"/>
      <c r="B1064" s="82"/>
      <c r="C1064" s="65"/>
    </row>
    <row r="1065" spans="1:3" x14ac:dyDescent="0.2">
      <c r="A1065" s="82"/>
      <c r="B1065" s="82"/>
      <c r="C1065" s="65"/>
    </row>
    <row r="1066" spans="1:3" x14ac:dyDescent="0.2">
      <c r="A1066" s="82"/>
      <c r="B1066" s="82"/>
      <c r="C1066" s="65"/>
    </row>
    <row r="1067" spans="1:3" x14ac:dyDescent="0.2">
      <c r="A1067" s="82"/>
      <c r="B1067" s="82"/>
      <c r="C1067" s="65"/>
    </row>
    <row r="1068" spans="1:3" x14ac:dyDescent="0.2">
      <c r="A1068" s="82"/>
      <c r="B1068" s="82"/>
      <c r="C1068" s="65"/>
    </row>
    <row r="1069" spans="1:3" x14ac:dyDescent="0.2">
      <c r="A1069" s="82"/>
      <c r="B1069" s="82"/>
      <c r="C1069" s="65"/>
    </row>
    <row r="1070" spans="1:3" x14ac:dyDescent="0.2">
      <c r="A1070" s="82"/>
      <c r="B1070" s="82"/>
      <c r="C1070" s="65"/>
    </row>
    <row r="1071" spans="1:3" x14ac:dyDescent="0.2">
      <c r="A1071" s="82"/>
      <c r="B1071" s="82"/>
      <c r="C1071" s="65"/>
    </row>
    <row r="1072" spans="1:3" x14ac:dyDescent="0.2">
      <c r="A1072" s="82"/>
      <c r="B1072" s="82"/>
      <c r="C1072" s="65"/>
    </row>
    <row r="1073" spans="1:3" x14ac:dyDescent="0.2">
      <c r="A1073" s="82"/>
      <c r="B1073" s="82"/>
      <c r="C1073" s="65"/>
    </row>
    <row r="1074" spans="1:3" x14ac:dyDescent="0.2">
      <c r="A1074" s="82"/>
      <c r="B1074" s="82"/>
      <c r="C1074" s="65"/>
    </row>
    <row r="1075" spans="1:3" x14ac:dyDescent="0.2">
      <c r="A1075" s="82"/>
      <c r="B1075" s="82"/>
      <c r="C1075" s="65"/>
    </row>
    <row r="1076" spans="1:3" x14ac:dyDescent="0.2">
      <c r="A1076" s="82"/>
      <c r="B1076" s="82"/>
      <c r="C1076" s="65"/>
    </row>
    <row r="1077" spans="1:3" x14ac:dyDescent="0.2">
      <c r="A1077" s="82"/>
      <c r="B1077" s="82"/>
      <c r="C1077" s="65"/>
    </row>
    <row r="1078" spans="1:3" x14ac:dyDescent="0.2">
      <c r="A1078" s="82"/>
      <c r="B1078" s="82"/>
      <c r="C1078" s="65"/>
    </row>
    <row r="1079" spans="1:3" x14ac:dyDescent="0.2">
      <c r="A1079" s="82"/>
      <c r="B1079" s="82"/>
      <c r="C1079" s="65"/>
    </row>
    <row r="1080" spans="1:3" x14ac:dyDescent="0.2">
      <c r="A1080" s="82"/>
      <c r="B1080" s="82"/>
      <c r="C1080" s="65"/>
    </row>
    <row r="1081" spans="1:3" x14ac:dyDescent="0.2">
      <c r="A1081" s="82"/>
      <c r="B1081" s="82"/>
      <c r="C1081" s="65"/>
    </row>
    <row r="1082" spans="1:3" x14ac:dyDescent="0.2">
      <c r="A1082" s="82"/>
      <c r="B1082" s="82"/>
      <c r="C1082" s="65"/>
    </row>
    <row r="1083" spans="1:3" x14ac:dyDescent="0.2">
      <c r="A1083" s="82"/>
      <c r="B1083" s="82"/>
      <c r="C1083" s="65"/>
    </row>
    <row r="1084" spans="1:3" x14ac:dyDescent="0.2">
      <c r="A1084" s="82"/>
      <c r="B1084" s="82"/>
      <c r="C1084" s="65"/>
    </row>
    <row r="1085" spans="1:3" x14ac:dyDescent="0.2">
      <c r="A1085" s="82"/>
      <c r="B1085" s="82"/>
      <c r="C1085" s="65"/>
    </row>
    <row r="1086" spans="1:3" x14ac:dyDescent="0.2">
      <c r="A1086" s="82"/>
      <c r="B1086" s="82"/>
      <c r="C1086" s="65"/>
    </row>
    <row r="1087" spans="1:3" x14ac:dyDescent="0.2">
      <c r="A1087" s="82"/>
      <c r="B1087" s="82"/>
      <c r="C1087" s="65"/>
    </row>
    <row r="1088" spans="1:3" x14ac:dyDescent="0.2">
      <c r="A1088" s="82"/>
      <c r="B1088" s="82"/>
      <c r="C1088" s="65"/>
    </row>
    <row r="1089" spans="1:3" x14ac:dyDescent="0.2">
      <c r="A1089" s="82"/>
      <c r="B1089" s="82"/>
      <c r="C1089" s="65"/>
    </row>
    <row r="1090" spans="1:3" x14ac:dyDescent="0.2">
      <c r="A1090" s="82"/>
      <c r="B1090" s="82"/>
      <c r="C1090" s="65"/>
    </row>
    <row r="1091" spans="1:3" x14ac:dyDescent="0.2">
      <c r="A1091" s="82"/>
      <c r="B1091" s="82"/>
      <c r="C1091" s="65"/>
    </row>
    <row r="1092" spans="1:3" x14ac:dyDescent="0.2">
      <c r="A1092" s="82"/>
      <c r="B1092" s="82"/>
      <c r="C1092" s="65"/>
    </row>
    <row r="1093" spans="1:3" x14ac:dyDescent="0.2">
      <c r="A1093" s="82"/>
      <c r="B1093" s="82"/>
      <c r="C1093" s="65"/>
    </row>
    <row r="1094" spans="1:3" x14ac:dyDescent="0.2">
      <c r="A1094" s="82"/>
      <c r="B1094" s="82"/>
      <c r="C1094" s="65"/>
    </row>
    <row r="1095" spans="1:3" x14ac:dyDescent="0.2">
      <c r="A1095" s="82"/>
      <c r="B1095" s="82"/>
      <c r="C1095" s="65"/>
    </row>
    <row r="1096" spans="1:3" x14ac:dyDescent="0.2">
      <c r="A1096" s="82"/>
      <c r="B1096" s="82"/>
      <c r="C1096" s="65"/>
    </row>
    <row r="1097" spans="1:3" x14ac:dyDescent="0.2">
      <c r="A1097" s="82"/>
      <c r="B1097" s="82"/>
      <c r="C1097" s="65"/>
    </row>
    <row r="1098" spans="1:3" x14ac:dyDescent="0.2">
      <c r="A1098" s="82"/>
      <c r="B1098" s="82"/>
      <c r="C1098" s="65"/>
    </row>
    <row r="1099" spans="1:3" x14ac:dyDescent="0.2">
      <c r="A1099" s="82"/>
      <c r="B1099" s="82"/>
      <c r="C1099" s="65"/>
    </row>
    <row r="1100" spans="1:3" x14ac:dyDescent="0.2">
      <c r="A1100" s="82"/>
      <c r="B1100" s="82"/>
      <c r="C1100" s="65"/>
    </row>
    <row r="1101" spans="1:3" x14ac:dyDescent="0.2">
      <c r="A1101" s="82"/>
      <c r="B1101" s="82"/>
      <c r="C1101" s="65"/>
    </row>
    <row r="1102" spans="1:3" x14ac:dyDescent="0.2">
      <c r="A1102" s="82"/>
      <c r="B1102" s="82"/>
      <c r="C1102" s="65"/>
    </row>
    <row r="1103" spans="1:3" x14ac:dyDescent="0.2">
      <c r="A1103" s="82"/>
      <c r="B1103" s="82"/>
      <c r="C1103" s="65"/>
    </row>
    <row r="1104" spans="1:3" x14ac:dyDescent="0.2">
      <c r="A1104" s="82"/>
      <c r="B1104" s="82"/>
      <c r="C1104" s="65"/>
    </row>
    <row r="1105" spans="1:3" x14ac:dyDescent="0.2">
      <c r="A1105" s="82"/>
      <c r="B1105" s="82"/>
      <c r="C1105" s="65"/>
    </row>
    <row r="1106" spans="1:3" x14ac:dyDescent="0.2">
      <c r="A1106" s="82"/>
      <c r="B1106" s="82"/>
      <c r="C1106" s="65"/>
    </row>
    <row r="1107" spans="1:3" x14ac:dyDescent="0.2">
      <c r="A1107" s="82"/>
      <c r="B1107" s="82"/>
      <c r="C1107" s="65"/>
    </row>
    <row r="1108" spans="1:3" x14ac:dyDescent="0.2">
      <c r="A1108" s="82"/>
      <c r="B1108" s="82"/>
      <c r="C1108" s="65"/>
    </row>
    <row r="1109" spans="1:3" x14ac:dyDescent="0.2">
      <c r="A1109" s="82"/>
      <c r="B1109" s="82"/>
      <c r="C1109" s="65"/>
    </row>
    <row r="1110" spans="1:3" x14ac:dyDescent="0.2">
      <c r="A1110" s="82"/>
      <c r="B1110" s="82"/>
      <c r="C1110" s="65"/>
    </row>
    <row r="1111" spans="1:3" x14ac:dyDescent="0.2">
      <c r="A1111" s="82"/>
      <c r="B1111" s="82"/>
      <c r="C1111" s="65"/>
    </row>
    <row r="1112" spans="1:3" x14ac:dyDescent="0.2">
      <c r="A1112" s="82"/>
      <c r="B1112" s="82"/>
      <c r="C1112" s="65"/>
    </row>
    <row r="1113" spans="1:3" x14ac:dyDescent="0.2">
      <c r="A1113" s="82"/>
      <c r="B1113" s="82"/>
      <c r="C1113" s="65"/>
    </row>
    <row r="1114" spans="1:3" x14ac:dyDescent="0.2">
      <c r="A1114" s="82"/>
      <c r="B1114" s="82"/>
      <c r="C1114" s="65"/>
    </row>
    <row r="1115" spans="1:3" x14ac:dyDescent="0.2">
      <c r="A1115" s="82"/>
      <c r="B1115" s="82"/>
      <c r="C1115" s="65"/>
    </row>
    <row r="1116" spans="1:3" x14ac:dyDescent="0.2">
      <c r="A1116" s="82"/>
      <c r="B1116" s="82"/>
      <c r="C1116" s="65"/>
    </row>
    <row r="1117" spans="1:3" x14ac:dyDescent="0.2">
      <c r="A1117" s="82"/>
      <c r="B1117" s="82"/>
      <c r="C1117" s="65"/>
    </row>
    <row r="1118" spans="1:3" x14ac:dyDescent="0.2">
      <c r="A1118" s="82"/>
      <c r="B1118" s="82"/>
      <c r="C1118" s="65"/>
    </row>
    <row r="1119" spans="1:3" x14ac:dyDescent="0.2">
      <c r="A1119" s="82"/>
      <c r="B1119" s="82"/>
      <c r="C1119" s="65"/>
    </row>
    <row r="1120" spans="1:3" x14ac:dyDescent="0.2">
      <c r="A1120" s="82"/>
      <c r="B1120" s="82"/>
      <c r="C1120" s="65"/>
    </row>
    <row r="1121" spans="1:3" x14ac:dyDescent="0.2">
      <c r="A1121" s="82"/>
      <c r="B1121" s="82"/>
      <c r="C1121" s="65"/>
    </row>
    <row r="1122" spans="1:3" x14ac:dyDescent="0.2">
      <c r="A1122" s="82"/>
      <c r="B1122" s="82"/>
      <c r="C1122" s="65"/>
    </row>
    <row r="1123" spans="1:3" x14ac:dyDescent="0.2">
      <c r="A1123" s="82"/>
      <c r="B1123" s="82"/>
      <c r="C1123" s="65"/>
    </row>
    <row r="1124" spans="1:3" x14ac:dyDescent="0.2">
      <c r="A1124" s="82"/>
      <c r="B1124" s="82"/>
      <c r="C1124" s="65"/>
    </row>
    <row r="1125" spans="1:3" x14ac:dyDescent="0.2">
      <c r="A1125" s="82"/>
      <c r="B1125" s="82"/>
      <c r="C1125" s="65"/>
    </row>
    <row r="1126" spans="1:3" x14ac:dyDescent="0.2">
      <c r="A1126" s="82"/>
      <c r="B1126" s="82"/>
      <c r="C1126" s="65"/>
    </row>
    <row r="1127" spans="1:3" x14ac:dyDescent="0.2">
      <c r="A1127" s="82"/>
      <c r="B1127" s="82"/>
      <c r="C1127" s="65"/>
    </row>
    <row r="1128" spans="1:3" x14ac:dyDescent="0.2">
      <c r="A1128" s="82"/>
      <c r="B1128" s="82"/>
      <c r="C1128" s="65"/>
    </row>
    <row r="1129" spans="1:3" x14ac:dyDescent="0.2">
      <c r="A1129" s="82"/>
      <c r="B1129" s="82"/>
      <c r="C1129" s="65"/>
    </row>
    <row r="1130" spans="1:3" x14ac:dyDescent="0.2">
      <c r="A1130" s="82"/>
      <c r="B1130" s="82"/>
      <c r="C1130" s="65"/>
    </row>
    <row r="1131" spans="1:3" x14ac:dyDescent="0.2">
      <c r="A1131" s="82"/>
      <c r="B1131" s="82"/>
      <c r="C1131" s="65"/>
    </row>
    <row r="1132" spans="1:3" x14ac:dyDescent="0.2">
      <c r="A1132" s="82"/>
      <c r="B1132" s="82"/>
      <c r="C1132" s="65"/>
    </row>
    <row r="1133" spans="1:3" x14ac:dyDescent="0.2">
      <c r="A1133" s="82"/>
      <c r="B1133" s="82"/>
      <c r="C1133" s="65"/>
    </row>
    <row r="1134" spans="1:3" x14ac:dyDescent="0.2">
      <c r="A1134" s="82"/>
      <c r="B1134" s="82"/>
      <c r="C1134" s="65"/>
    </row>
    <row r="1135" spans="1:3" x14ac:dyDescent="0.2">
      <c r="A1135" s="82"/>
      <c r="B1135" s="82"/>
      <c r="C1135" s="65"/>
    </row>
    <row r="1136" spans="1:3" x14ac:dyDescent="0.2">
      <c r="A1136" s="82"/>
      <c r="B1136" s="82"/>
      <c r="C1136" s="65"/>
    </row>
    <row r="1137" spans="1:3" x14ac:dyDescent="0.2">
      <c r="A1137" s="82"/>
      <c r="B1137" s="82"/>
      <c r="C1137" s="65"/>
    </row>
    <row r="1138" spans="1:3" x14ac:dyDescent="0.2">
      <c r="A1138" s="82"/>
      <c r="B1138" s="82"/>
      <c r="C1138" s="65"/>
    </row>
    <row r="1139" spans="1:3" x14ac:dyDescent="0.2">
      <c r="A1139" s="82"/>
      <c r="B1139" s="82"/>
      <c r="C1139" s="65"/>
    </row>
    <row r="1140" spans="1:3" x14ac:dyDescent="0.2">
      <c r="A1140" s="82"/>
      <c r="B1140" s="82"/>
      <c r="C1140" s="65"/>
    </row>
    <row r="1141" spans="1:3" x14ac:dyDescent="0.2">
      <c r="A1141" s="82"/>
      <c r="B1141" s="82"/>
      <c r="C1141" s="65"/>
    </row>
    <row r="1142" spans="1:3" x14ac:dyDescent="0.2">
      <c r="A1142" s="82"/>
      <c r="B1142" s="82"/>
      <c r="C1142" s="65"/>
    </row>
    <row r="1143" spans="1:3" x14ac:dyDescent="0.2">
      <c r="A1143" s="82"/>
      <c r="B1143" s="82"/>
      <c r="C1143" s="65"/>
    </row>
    <row r="1144" spans="1:3" x14ac:dyDescent="0.2">
      <c r="A1144" s="82"/>
      <c r="B1144" s="82"/>
      <c r="C1144" s="65"/>
    </row>
    <row r="1145" spans="1:3" x14ac:dyDescent="0.2">
      <c r="A1145" s="82"/>
      <c r="B1145" s="82"/>
      <c r="C1145" s="65"/>
    </row>
    <row r="1146" spans="1:3" x14ac:dyDescent="0.2">
      <c r="A1146" s="82"/>
      <c r="B1146" s="82"/>
      <c r="C1146" s="65"/>
    </row>
    <row r="1147" spans="1:3" x14ac:dyDescent="0.2">
      <c r="A1147" s="82"/>
      <c r="B1147" s="82"/>
      <c r="C1147" s="65"/>
    </row>
    <row r="1148" spans="1:3" x14ac:dyDescent="0.2">
      <c r="A1148" s="82"/>
      <c r="B1148" s="82"/>
      <c r="C1148" s="65"/>
    </row>
    <row r="1149" spans="1:3" x14ac:dyDescent="0.2">
      <c r="A1149" s="82"/>
      <c r="B1149" s="82"/>
      <c r="C1149" s="65"/>
    </row>
    <row r="1150" spans="1:3" x14ac:dyDescent="0.2">
      <c r="A1150" s="82"/>
      <c r="B1150" s="82"/>
      <c r="C1150" s="65"/>
    </row>
    <row r="1151" spans="1:3" x14ac:dyDescent="0.2">
      <c r="A1151" s="82"/>
      <c r="B1151" s="82"/>
      <c r="C1151" s="65"/>
    </row>
    <row r="1152" spans="1:3" x14ac:dyDescent="0.2">
      <c r="A1152" s="82"/>
      <c r="B1152" s="82"/>
      <c r="C1152" s="65"/>
    </row>
    <row r="1153" spans="1:3" x14ac:dyDescent="0.2">
      <c r="A1153" s="82"/>
      <c r="B1153" s="82"/>
      <c r="C1153" s="65"/>
    </row>
    <row r="1154" spans="1:3" x14ac:dyDescent="0.2">
      <c r="A1154" s="82"/>
      <c r="B1154" s="82"/>
      <c r="C1154" s="65"/>
    </row>
    <row r="1155" spans="1:3" x14ac:dyDescent="0.2">
      <c r="A1155" s="82"/>
      <c r="B1155" s="82"/>
      <c r="C1155" s="65"/>
    </row>
    <row r="1156" spans="1:3" x14ac:dyDescent="0.2">
      <c r="A1156" s="82"/>
      <c r="B1156" s="82"/>
      <c r="C1156" s="65"/>
    </row>
    <row r="1157" spans="1:3" x14ac:dyDescent="0.2">
      <c r="A1157" s="82"/>
      <c r="B1157" s="82"/>
      <c r="C1157" s="65"/>
    </row>
    <row r="1158" spans="1:3" x14ac:dyDescent="0.2">
      <c r="A1158" s="82"/>
      <c r="B1158" s="82"/>
      <c r="C1158" s="65"/>
    </row>
    <row r="1159" spans="1:3" x14ac:dyDescent="0.2">
      <c r="A1159" s="82"/>
      <c r="B1159" s="82"/>
      <c r="C1159" s="65"/>
    </row>
    <row r="1160" spans="1:3" x14ac:dyDescent="0.2">
      <c r="A1160" s="82"/>
      <c r="B1160" s="82"/>
      <c r="C1160" s="65"/>
    </row>
    <row r="1161" spans="1:3" x14ac:dyDescent="0.2">
      <c r="A1161" s="82"/>
      <c r="B1161" s="82"/>
      <c r="C1161" s="65"/>
    </row>
    <row r="1162" spans="1:3" x14ac:dyDescent="0.2">
      <c r="A1162" s="82"/>
      <c r="B1162" s="82"/>
      <c r="C1162" s="65"/>
    </row>
    <row r="1163" spans="1:3" x14ac:dyDescent="0.2">
      <c r="A1163" s="82"/>
      <c r="B1163" s="82"/>
      <c r="C1163" s="65"/>
    </row>
    <row r="1164" spans="1:3" x14ac:dyDescent="0.2">
      <c r="A1164" s="82"/>
      <c r="B1164" s="82"/>
      <c r="C1164" s="65"/>
    </row>
    <row r="1165" spans="1:3" x14ac:dyDescent="0.2">
      <c r="A1165" s="82"/>
      <c r="B1165" s="82"/>
      <c r="C1165" s="65"/>
    </row>
    <row r="1166" spans="1:3" x14ac:dyDescent="0.2">
      <c r="A1166" s="82"/>
      <c r="B1166" s="82"/>
      <c r="C1166" s="65"/>
    </row>
    <row r="1167" spans="1:3" x14ac:dyDescent="0.2">
      <c r="A1167" s="82"/>
      <c r="B1167" s="82"/>
      <c r="C1167" s="65"/>
    </row>
    <row r="1168" spans="1:3" x14ac:dyDescent="0.2">
      <c r="A1168" s="82"/>
      <c r="B1168" s="82"/>
      <c r="C1168" s="65"/>
    </row>
    <row r="1169" spans="1:3" x14ac:dyDescent="0.2">
      <c r="A1169" s="82"/>
      <c r="B1169" s="82"/>
      <c r="C1169" s="65"/>
    </row>
    <row r="1170" spans="1:3" x14ac:dyDescent="0.2">
      <c r="A1170" s="82"/>
      <c r="B1170" s="82"/>
      <c r="C1170" s="65"/>
    </row>
    <row r="1171" spans="1:3" x14ac:dyDescent="0.2">
      <c r="A1171" s="82"/>
      <c r="B1171" s="82"/>
      <c r="C1171" s="65"/>
    </row>
    <row r="1172" spans="1:3" x14ac:dyDescent="0.2">
      <c r="A1172" s="82"/>
      <c r="B1172" s="82"/>
      <c r="C1172" s="65"/>
    </row>
    <row r="1173" spans="1:3" x14ac:dyDescent="0.2">
      <c r="A1173" s="82"/>
      <c r="B1173" s="82"/>
      <c r="C1173" s="65"/>
    </row>
    <row r="1174" spans="1:3" x14ac:dyDescent="0.2">
      <c r="A1174" s="82"/>
      <c r="B1174" s="82"/>
      <c r="C1174" s="65"/>
    </row>
    <row r="1175" spans="1:3" x14ac:dyDescent="0.2">
      <c r="A1175" s="82"/>
      <c r="B1175" s="82"/>
      <c r="C1175" s="65"/>
    </row>
    <row r="1176" spans="1:3" x14ac:dyDescent="0.2">
      <c r="A1176" s="82"/>
      <c r="B1176" s="82"/>
      <c r="C1176" s="65"/>
    </row>
    <row r="1177" spans="1:3" x14ac:dyDescent="0.2">
      <c r="A1177" s="82"/>
      <c r="B1177" s="82"/>
      <c r="C1177" s="65"/>
    </row>
    <row r="1178" spans="1:3" x14ac:dyDescent="0.2">
      <c r="A1178" s="82"/>
      <c r="B1178" s="82"/>
      <c r="C1178" s="65"/>
    </row>
    <row r="1179" spans="1:3" x14ac:dyDescent="0.2">
      <c r="A1179" s="82"/>
      <c r="B1179" s="82"/>
      <c r="C1179" s="65"/>
    </row>
    <row r="1180" spans="1:3" x14ac:dyDescent="0.2">
      <c r="A1180" s="82"/>
      <c r="B1180" s="82"/>
      <c r="C1180" s="65"/>
    </row>
    <row r="1181" spans="1:3" x14ac:dyDescent="0.2">
      <c r="A1181" s="82"/>
      <c r="B1181" s="82"/>
      <c r="C1181" s="65"/>
    </row>
    <row r="1182" spans="1:3" x14ac:dyDescent="0.2">
      <c r="A1182" s="82"/>
      <c r="B1182" s="82"/>
      <c r="C1182" s="65"/>
    </row>
    <row r="1183" spans="1:3" x14ac:dyDescent="0.2">
      <c r="A1183" s="82"/>
      <c r="B1183" s="82"/>
      <c r="C1183" s="65"/>
    </row>
    <row r="1184" spans="1:3" x14ac:dyDescent="0.2">
      <c r="A1184" s="82"/>
      <c r="B1184" s="82"/>
      <c r="C1184" s="65"/>
    </row>
    <row r="1185" spans="1:3" x14ac:dyDescent="0.2">
      <c r="A1185" s="82"/>
      <c r="B1185" s="82"/>
      <c r="C1185" s="65"/>
    </row>
    <row r="1186" spans="1:3" x14ac:dyDescent="0.2">
      <c r="A1186" s="82"/>
      <c r="B1186" s="82"/>
      <c r="C1186" s="65"/>
    </row>
    <row r="1187" spans="1:3" x14ac:dyDescent="0.2">
      <c r="A1187" s="82"/>
      <c r="B1187" s="82"/>
      <c r="C1187" s="65"/>
    </row>
    <row r="1188" spans="1:3" x14ac:dyDescent="0.2">
      <c r="A1188" s="82"/>
      <c r="B1188" s="82"/>
      <c r="C1188" s="65"/>
    </row>
    <row r="1189" spans="1:3" x14ac:dyDescent="0.2">
      <c r="A1189" s="82"/>
      <c r="B1189" s="82"/>
      <c r="C1189" s="65"/>
    </row>
    <row r="1190" spans="1:3" x14ac:dyDescent="0.2">
      <c r="A1190" s="82"/>
      <c r="B1190" s="82"/>
      <c r="C1190" s="65"/>
    </row>
    <row r="1191" spans="1:3" x14ac:dyDescent="0.2">
      <c r="A1191" s="82"/>
      <c r="B1191" s="82"/>
      <c r="C1191" s="65"/>
    </row>
    <row r="1192" spans="1:3" x14ac:dyDescent="0.2">
      <c r="A1192" s="82"/>
      <c r="B1192" s="82"/>
      <c r="C1192" s="65"/>
    </row>
    <row r="1193" spans="1:3" x14ac:dyDescent="0.2">
      <c r="A1193" s="82"/>
      <c r="B1193" s="82"/>
      <c r="C1193" s="65"/>
    </row>
    <row r="1194" spans="1:3" x14ac:dyDescent="0.2">
      <c r="A1194" s="82"/>
      <c r="B1194" s="82"/>
      <c r="C1194" s="65"/>
    </row>
    <row r="1195" spans="1:3" x14ac:dyDescent="0.2">
      <c r="A1195" s="82"/>
      <c r="B1195" s="82"/>
      <c r="C1195" s="65"/>
    </row>
    <row r="1196" spans="1:3" x14ac:dyDescent="0.2">
      <c r="A1196" s="82"/>
      <c r="B1196" s="82"/>
      <c r="C1196" s="65"/>
    </row>
    <row r="1197" spans="1:3" x14ac:dyDescent="0.2">
      <c r="A1197" s="82"/>
      <c r="B1197" s="82"/>
      <c r="C1197" s="65"/>
    </row>
    <row r="1198" spans="1:3" x14ac:dyDescent="0.2">
      <c r="A1198" s="82"/>
      <c r="B1198" s="82"/>
      <c r="C1198" s="65"/>
    </row>
    <row r="1199" spans="1:3" x14ac:dyDescent="0.2">
      <c r="A1199" s="82"/>
      <c r="B1199" s="82"/>
      <c r="C1199" s="65"/>
    </row>
    <row r="1200" spans="1:3" x14ac:dyDescent="0.2">
      <c r="A1200" s="82"/>
      <c r="B1200" s="82"/>
      <c r="C1200" s="65"/>
    </row>
    <row r="1201" spans="1:3" x14ac:dyDescent="0.2">
      <c r="A1201" s="82"/>
      <c r="B1201" s="82"/>
      <c r="C1201" s="65"/>
    </row>
    <row r="1202" spans="1:3" x14ac:dyDescent="0.2">
      <c r="A1202" s="82"/>
      <c r="B1202" s="82"/>
      <c r="C1202" s="65"/>
    </row>
    <row r="1203" spans="1:3" x14ac:dyDescent="0.2">
      <c r="A1203" s="82"/>
      <c r="B1203" s="82"/>
      <c r="C1203" s="65"/>
    </row>
    <row r="1204" spans="1:3" x14ac:dyDescent="0.2">
      <c r="A1204" s="82"/>
      <c r="B1204" s="82"/>
      <c r="C1204" s="65"/>
    </row>
    <row r="1205" spans="1:3" x14ac:dyDescent="0.2">
      <c r="A1205" s="82"/>
      <c r="B1205" s="82"/>
      <c r="C1205" s="65"/>
    </row>
    <row r="1206" spans="1:3" x14ac:dyDescent="0.2">
      <c r="A1206" s="82"/>
      <c r="B1206" s="82"/>
      <c r="C1206" s="65"/>
    </row>
    <row r="1207" spans="1:3" x14ac:dyDescent="0.2">
      <c r="A1207" s="82"/>
      <c r="B1207" s="82"/>
      <c r="C1207" s="65"/>
    </row>
    <row r="1208" spans="1:3" x14ac:dyDescent="0.2">
      <c r="A1208" s="82"/>
      <c r="B1208" s="82"/>
      <c r="C1208" s="65"/>
    </row>
    <row r="1209" spans="1:3" x14ac:dyDescent="0.2">
      <c r="A1209" s="82"/>
      <c r="B1209" s="82"/>
      <c r="C1209" s="65"/>
    </row>
    <row r="1210" spans="1:3" x14ac:dyDescent="0.2">
      <c r="A1210" s="82"/>
      <c r="B1210" s="82"/>
      <c r="C1210" s="65"/>
    </row>
    <row r="1211" spans="1:3" x14ac:dyDescent="0.2">
      <c r="A1211" s="82"/>
      <c r="B1211" s="82"/>
      <c r="C1211" s="65"/>
    </row>
    <row r="1212" spans="1:3" x14ac:dyDescent="0.2">
      <c r="A1212" s="82"/>
      <c r="B1212" s="82"/>
      <c r="C1212" s="65"/>
    </row>
    <row r="1213" spans="1:3" x14ac:dyDescent="0.2">
      <c r="A1213" s="82"/>
      <c r="B1213" s="82"/>
      <c r="C1213" s="65"/>
    </row>
    <row r="1214" spans="1:3" x14ac:dyDescent="0.2">
      <c r="A1214" s="82"/>
      <c r="B1214" s="82"/>
      <c r="C1214" s="65"/>
    </row>
    <row r="1215" spans="1:3" x14ac:dyDescent="0.2">
      <c r="A1215" s="82"/>
      <c r="B1215" s="82"/>
      <c r="C1215" s="65"/>
    </row>
    <row r="1216" spans="1:3" x14ac:dyDescent="0.2">
      <c r="A1216" s="82"/>
      <c r="B1216" s="82"/>
      <c r="C1216" s="65"/>
    </row>
    <row r="1217" spans="1:3" x14ac:dyDescent="0.2">
      <c r="A1217" s="82"/>
      <c r="B1217" s="82"/>
      <c r="C1217" s="65"/>
    </row>
    <row r="1218" spans="1:3" x14ac:dyDescent="0.2">
      <c r="A1218" s="82"/>
      <c r="B1218" s="82"/>
      <c r="C1218" s="65"/>
    </row>
    <row r="1219" spans="1:3" x14ac:dyDescent="0.2">
      <c r="A1219" s="82"/>
      <c r="B1219" s="82"/>
      <c r="C1219" s="65"/>
    </row>
    <row r="1220" spans="1:3" x14ac:dyDescent="0.2">
      <c r="A1220" s="82"/>
      <c r="B1220" s="82"/>
      <c r="C1220" s="65"/>
    </row>
    <row r="1221" spans="1:3" x14ac:dyDescent="0.2">
      <c r="A1221" s="82"/>
      <c r="B1221" s="82"/>
      <c r="C1221" s="65"/>
    </row>
    <row r="1222" spans="1:3" x14ac:dyDescent="0.2">
      <c r="A1222" s="82"/>
      <c r="B1222" s="82"/>
      <c r="C1222" s="65"/>
    </row>
    <row r="1223" spans="1:3" x14ac:dyDescent="0.2">
      <c r="A1223" s="82"/>
      <c r="B1223" s="82"/>
      <c r="C1223" s="65"/>
    </row>
    <row r="1224" spans="1:3" x14ac:dyDescent="0.2">
      <c r="A1224" s="82"/>
      <c r="B1224" s="82"/>
      <c r="C1224" s="65"/>
    </row>
    <row r="1225" spans="1:3" x14ac:dyDescent="0.2">
      <c r="A1225" s="82"/>
      <c r="B1225" s="82"/>
      <c r="C1225" s="65"/>
    </row>
    <row r="1226" spans="1:3" x14ac:dyDescent="0.2">
      <c r="A1226" s="82"/>
      <c r="B1226" s="82"/>
      <c r="C1226" s="65"/>
    </row>
    <row r="1227" spans="1:3" x14ac:dyDescent="0.2">
      <c r="A1227" s="82"/>
      <c r="B1227" s="82"/>
      <c r="C1227" s="65"/>
    </row>
    <row r="1228" spans="1:3" x14ac:dyDescent="0.2">
      <c r="A1228" s="82"/>
      <c r="B1228" s="82"/>
      <c r="C1228" s="65"/>
    </row>
    <row r="1229" spans="1:3" x14ac:dyDescent="0.2">
      <c r="A1229" s="82"/>
      <c r="B1229" s="82"/>
      <c r="C1229" s="65"/>
    </row>
    <row r="1230" spans="1:3" x14ac:dyDescent="0.2">
      <c r="A1230" s="82"/>
      <c r="B1230" s="82"/>
      <c r="C1230" s="65"/>
    </row>
    <row r="1231" spans="1:3" x14ac:dyDescent="0.2">
      <c r="A1231" s="82"/>
      <c r="B1231" s="82"/>
      <c r="C1231" s="65"/>
    </row>
    <row r="1232" spans="1:3" x14ac:dyDescent="0.2">
      <c r="A1232" s="82"/>
      <c r="B1232" s="82"/>
      <c r="C1232" s="65"/>
    </row>
    <row r="1233" spans="1:3" x14ac:dyDescent="0.2">
      <c r="A1233" s="82"/>
      <c r="B1233" s="82"/>
      <c r="C1233" s="65"/>
    </row>
    <row r="1234" spans="1:3" x14ac:dyDescent="0.2">
      <c r="A1234" s="82"/>
      <c r="B1234" s="82"/>
      <c r="C1234" s="65"/>
    </row>
    <row r="1235" spans="1:3" x14ac:dyDescent="0.2">
      <c r="A1235" s="82"/>
      <c r="B1235" s="82"/>
      <c r="C1235" s="65"/>
    </row>
    <row r="1236" spans="1:3" x14ac:dyDescent="0.2">
      <c r="A1236" s="82"/>
      <c r="B1236" s="82"/>
      <c r="C1236" s="65"/>
    </row>
    <row r="1237" spans="1:3" x14ac:dyDescent="0.2">
      <c r="A1237" s="82"/>
      <c r="B1237" s="82"/>
      <c r="C1237" s="65"/>
    </row>
    <row r="1238" spans="1:3" x14ac:dyDescent="0.2">
      <c r="A1238" s="82"/>
      <c r="B1238" s="82"/>
      <c r="C1238" s="65"/>
    </row>
    <row r="1239" spans="1:3" x14ac:dyDescent="0.2">
      <c r="A1239" s="82"/>
      <c r="B1239" s="82"/>
      <c r="C1239" s="65"/>
    </row>
    <row r="1240" spans="1:3" x14ac:dyDescent="0.2">
      <c r="A1240" s="82"/>
      <c r="B1240" s="82"/>
      <c r="C1240" s="65"/>
    </row>
    <row r="1241" spans="1:3" x14ac:dyDescent="0.2">
      <c r="A1241" s="82"/>
      <c r="B1241" s="82"/>
      <c r="C1241" s="65"/>
    </row>
    <row r="1242" spans="1:3" x14ac:dyDescent="0.2">
      <c r="A1242" s="82"/>
      <c r="B1242" s="82"/>
      <c r="C1242" s="65"/>
    </row>
    <row r="1243" spans="1:3" x14ac:dyDescent="0.2">
      <c r="A1243" s="82"/>
      <c r="B1243" s="82"/>
      <c r="C1243" s="65"/>
    </row>
    <row r="1244" spans="1:3" x14ac:dyDescent="0.2">
      <c r="A1244" s="82"/>
      <c r="B1244" s="82"/>
      <c r="C1244" s="65"/>
    </row>
    <row r="1245" spans="1:3" x14ac:dyDescent="0.2">
      <c r="A1245" s="82"/>
      <c r="B1245" s="82"/>
      <c r="C1245" s="65"/>
    </row>
    <row r="1246" spans="1:3" x14ac:dyDescent="0.2">
      <c r="A1246" s="82"/>
      <c r="B1246" s="82"/>
      <c r="C1246" s="65"/>
    </row>
    <row r="1247" spans="1:3" x14ac:dyDescent="0.2">
      <c r="A1247" s="82"/>
      <c r="B1247" s="82"/>
      <c r="C1247" s="65"/>
    </row>
    <row r="1248" spans="1:3" x14ac:dyDescent="0.2">
      <c r="A1248" s="82"/>
      <c r="B1248" s="82"/>
      <c r="C1248" s="65"/>
    </row>
    <row r="1249" spans="1:3" x14ac:dyDescent="0.2">
      <c r="A1249" s="82"/>
      <c r="B1249" s="82"/>
      <c r="C1249" s="65"/>
    </row>
    <row r="1250" spans="1:3" x14ac:dyDescent="0.2">
      <c r="A1250" s="82"/>
      <c r="B1250" s="82"/>
      <c r="C1250" s="65"/>
    </row>
    <row r="1251" spans="1:3" x14ac:dyDescent="0.2">
      <c r="A1251" s="82"/>
      <c r="B1251" s="82"/>
      <c r="C1251" s="65"/>
    </row>
    <row r="1252" spans="1:3" x14ac:dyDescent="0.2">
      <c r="A1252" s="82"/>
      <c r="B1252" s="82"/>
      <c r="C1252" s="65"/>
    </row>
    <row r="1253" spans="1:3" x14ac:dyDescent="0.2">
      <c r="A1253" s="82"/>
      <c r="B1253" s="82"/>
      <c r="C1253" s="65"/>
    </row>
    <row r="1254" spans="1:3" x14ac:dyDescent="0.2">
      <c r="A1254" s="82"/>
      <c r="B1254" s="82"/>
      <c r="C1254" s="65"/>
    </row>
    <row r="1255" spans="1:3" x14ac:dyDescent="0.2">
      <c r="A1255" s="82"/>
      <c r="B1255" s="82"/>
      <c r="C1255" s="65"/>
    </row>
    <row r="1256" spans="1:3" x14ac:dyDescent="0.2">
      <c r="A1256" s="82"/>
      <c r="B1256" s="82"/>
      <c r="C1256" s="65"/>
    </row>
    <row r="1257" spans="1:3" x14ac:dyDescent="0.2">
      <c r="A1257" s="82"/>
      <c r="B1257" s="82"/>
      <c r="C1257" s="65"/>
    </row>
    <row r="1258" spans="1:3" x14ac:dyDescent="0.2">
      <c r="A1258" s="82"/>
      <c r="B1258" s="82"/>
      <c r="C1258" s="65"/>
    </row>
    <row r="1259" spans="1:3" x14ac:dyDescent="0.2">
      <c r="A1259" s="82"/>
      <c r="B1259" s="82"/>
      <c r="C1259" s="65"/>
    </row>
    <row r="1260" spans="1:3" x14ac:dyDescent="0.2">
      <c r="A1260" s="82"/>
      <c r="B1260" s="82"/>
      <c r="C1260" s="65"/>
    </row>
    <row r="1261" spans="1:3" x14ac:dyDescent="0.2">
      <c r="A1261" s="82"/>
      <c r="B1261" s="82"/>
      <c r="C1261" s="65"/>
    </row>
    <row r="1262" spans="1:3" x14ac:dyDescent="0.2">
      <c r="A1262" s="82"/>
      <c r="B1262" s="82"/>
      <c r="C1262" s="65"/>
    </row>
    <row r="1263" spans="1:3" x14ac:dyDescent="0.2">
      <c r="A1263" s="82"/>
      <c r="B1263" s="82"/>
      <c r="C1263" s="65"/>
    </row>
    <row r="1264" spans="1:3" x14ac:dyDescent="0.2">
      <c r="A1264" s="82"/>
      <c r="B1264" s="82"/>
      <c r="C1264" s="65"/>
    </row>
    <row r="1265" spans="1:3" x14ac:dyDescent="0.2">
      <c r="A1265" s="82"/>
      <c r="B1265" s="82"/>
      <c r="C1265" s="65"/>
    </row>
    <row r="1266" spans="1:3" x14ac:dyDescent="0.2">
      <c r="A1266" s="82"/>
      <c r="B1266" s="82"/>
      <c r="C1266" s="65"/>
    </row>
    <row r="1267" spans="1:3" x14ac:dyDescent="0.2">
      <c r="A1267" s="82"/>
      <c r="B1267" s="82"/>
      <c r="C1267" s="65"/>
    </row>
    <row r="1268" spans="1:3" x14ac:dyDescent="0.2">
      <c r="A1268" s="82"/>
      <c r="B1268" s="82"/>
      <c r="C1268" s="65"/>
    </row>
    <row r="1269" spans="1:3" x14ac:dyDescent="0.2">
      <c r="A1269" s="82"/>
      <c r="B1269" s="82"/>
      <c r="C1269" s="65"/>
    </row>
    <row r="1270" spans="1:3" x14ac:dyDescent="0.2">
      <c r="A1270" s="82"/>
      <c r="B1270" s="82"/>
      <c r="C1270" s="65"/>
    </row>
    <row r="1271" spans="1:3" x14ac:dyDescent="0.2">
      <c r="A1271" s="82"/>
      <c r="B1271" s="82"/>
      <c r="C1271" s="65"/>
    </row>
    <row r="1272" spans="1:3" x14ac:dyDescent="0.2">
      <c r="A1272" s="82"/>
      <c r="B1272" s="82"/>
      <c r="C1272" s="65"/>
    </row>
    <row r="1273" spans="1:3" x14ac:dyDescent="0.2">
      <c r="A1273" s="82"/>
      <c r="B1273" s="82"/>
      <c r="C1273" s="65"/>
    </row>
    <row r="1274" spans="1:3" x14ac:dyDescent="0.2">
      <c r="A1274" s="82"/>
      <c r="B1274" s="82"/>
      <c r="C1274" s="65"/>
    </row>
    <row r="1275" spans="1:3" x14ac:dyDescent="0.2">
      <c r="A1275" s="82"/>
      <c r="B1275" s="82"/>
      <c r="C1275" s="65"/>
    </row>
    <row r="1276" spans="1:3" x14ac:dyDescent="0.2">
      <c r="A1276" s="82"/>
      <c r="B1276" s="82"/>
      <c r="C1276" s="65"/>
    </row>
    <row r="1277" spans="1:3" x14ac:dyDescent="0.2">
      <c r="A1277" s="82"/>
      <c r="B1277" s="82"/>
      <c r="C1277" s="65"/>
    </row>
    <row r="1278" spans="1:3" x14ac:dyDescent="0.2">
      <c r="A1278" s="82"/>
      <c r="B1278" s="82"/>
      <c r="C1278" s="65"/>
    </row>
    <row r="1279" spans="1:3" x14ac:dyDescent="0.2">
      <c r="A1279" s="82"/>
      <c r="B1279" s="82"/>
      <c r="C1279" s="65"/>
    </row>
    <row r="1280" spans="1:3" x14ac:dyDescent="0.2">
      <c r="A1280" s="82"/>
      <c r="B1280" s="82"/>
      <c r="C1280" s="65"/>
    </row>
    <row r="1281" spans="1:3" x14ac:dyDescent="0.2">
      <c r="A1281" s="82"/>
      <c r="B1281" s="82"/>
      <c r="C1281" s="65"/>
    </row>
    <row r="1282" spans="1:3" x14ac:dyDescent="0.2">
      <c r="A1282" s="82"/>
      <c r="B1282" s="82"/>
      <c r="C1282" s="65"/>
    </row>
    <row r="1283" spans="1:3" x14ac:dyDescent="0.2">
      <c r="A1283" s="82"/>
      <c r="B1283" s="82"/>
      <c r="C1283" s="65"/>
    </row>
    <row r="1284" spans="1:3" x14ac:dyDescent="0.2">
      <c r="A1284" s="82"/>
      <c r="B1284" s="82"/>
      <c r="C1284" s="65"/>
    </row>
    <row r="1285" spans="1:3" x14ac:dyDescent="0.2">
      <c r="A1285" s="82"/>
      <c r="B1285" s="82"/>
      <c r="C1285" s="65"/>
    </row>
    <row r="1286" spans="1:3" x14ac:dyDescent="0.2">
      <c r="A1286" s="82"/>
      <c r="B1286" s="82"/>
      <c r="C1286" s="65"/>
    </row>
    <row r="1287" spans="1:3" x14ac:dyDescent="0.2">
      <c r="A1287" s="82"/>
      <c r="B1287" s="82"/>
      <c r="C1287" s="65"/>
    </row>
    <row r="1288" spans="1:3" x14ac:dyDescent="0.2">
      <c r="A1288" s="82"/>
      <c r="B1288" s="82"/>
      <c r="C1288" s="65"/>
    </row>
    <row r="1289" spans="1:3" x14ac:dyDescent="0.2">
      <c r="A1289" s="82"/>
      <c r="B1289" s="82"/>
      <c r="C1289" s="65"/>
    </row>
    <row r="1290" spans="1:3" x14ac:dyDescent="0.2">
      <c r="A1290" s="82"/>
      <c r="B1290" s="82"/>
      <c r="C1290" s="65"/>
    </row>
    <row r="1291" spans="1:3" x14ac:dyDescent="0.2">
      <c r="A1291" s="82"/>
      <c r="B1291" s="82"/>
      <c r="C1291" s="65"/>
    </row>
    <row r="1292" spans="1:3" x14ac:dyDescent="0.2">
      <c r="A1292" s="82"/>
      <c r="B1292" s="82"/>
      <c r="C1292" s="65"/>
    </row>
    <row r="1293" spans="1:3" x14ac:dyDescent="0.2">
      <c r="A1293" s="82"/>
      <c r="B1293" s="82"/>
      <c r="C1293" s="65"/>
    </row>
    <row r="1294" spans="1:3" x14ac:dyDescent="0.2">
      <c r="A1294" s="82"/>
      <c r="B1294" s="82"/>
      <c r="C1294" s="65"/>
    </row>
    <row r="1295" spans="1:3" x14ac:dyDescent="0.2">
      <c r="A1295" s="82"/>
      <c r="B1295" s="82"/>
      <c r="C1295" s="65"/>
    </row>
    <row r="1296" spans="1:3" x14ac:dyDescent="0.2">
      <c r="A1296" s="82"/>
      <c r="B1296" s="82"/>
      <c r="C1296" s="65"/>
    </row>
    <row r="1297" spans="1:3" x14ac:dyDescent="0.2">
      <c r="A1297" s="82"/>
      <c r="B1297" s="82"/>
      <c r="C1297" s="65"/>
    </row>
    <row r="1298" spans="1:3" x14ac:dyDescent="0.2">
      <c r="A1298" s="82"/>
      <c r="B1298" s="82"/>
      <c r="C1298" s="65"/>
    </row>
    <row r="1299" spans="1:3" x14ac:dyDescent="0.2">
      <c r="A1299" s="82"/>
      <c r="B1299" s="82"/>
      <c r="C1299" s="65"/>
    </row>
    <row r="1300" spans="1:3" x14ac:dyDescent="0.2">
      <c r="A1300" s="82"/>
      <c r="B1300" s="82"/>
      <c r="C1300" s="65"/>
    </row>
    <row r="1301" spans="1:3" x14ac:dyDescent="0.2">
      <c r="A1301" s="82"/>
      <c r="B1301" s="82"/>
      <c r="C1301" s="65"/>
    </row>
    <row r="1302" spans="1:3" x14ac:dyDescent="0.2">
      <c r="A1302" s="82"/>
      <c r="B1302" s="82"/>
      <c r="C1302" s="65"/>
    </row>
    <row r="1303" spans="1:3" x14ac:dyDescent="0.2">
      <c r="A1303" s="82"/>
      <c r="B1303" s="82"/>
      <c r="C1303" s="65"/>
    </row>
    <row r="1304" spans="1:3" x14ac:dyDescent="0.2">
      <c r="A1304" s="82"/>
      <c r="B1304" s="82"/>
      <c r="C1304" s="65"/>
    </row>
    <row r="1305" spans="1:3" x14ac:dyDescent="0.2">
      <c r="A1305" s="82"/>
      <c r="B1305" s="82"/>
      <c r="C1305" s="65"/>
    </row>
    <row r="1306" spans="1:3" x14ac:dyDescent="0.2">
      <c r="A1306" s="82"/>
      <c r="B1306" s="82"/>
      <c r="C1306" s="65"/>
    </row>
    <row r="1307" spans="1:3" x14ac:dyDescent="0.2">
      <c r="A1307" s="82"/>
      <c r="B1307" s="82"/>
      <c r="C1307" s="65"/>
    </row>
    <row r="1308" spans="1:3" x14ac:dyDescent="0.2">
      <c r="A1308" s="82"/>
      <c r="B1308" s="82"/>
      <c r="C1308" s="65"/>
    </row>
    <row r="1309" spans="1:3" x14ac:dyDescent="0.2">
      <c r="A1309" s="82"/>
      <c r="B1309" s="82"/>
      <c r="C1309" s="65"/>
    </row>
    <row r="1310" spans="1:3" x14ac:dyDescent="0.2">
      <c r="A1310" s="82"/>
      <c r="B1310" s="82"/>
      <c r="C1310" s="65"/>
    </row>
    <row r="1311" spans="1:3" x14ac:dyDescent="0.2">
      <c r="A1311" s="82"/>
      <c r="B1311" s="82"/>
      <c r="C1311" s="65"/>
    </row>
    <row r="1312" spans="1:3" x14ac:dyDescent="0.2">
      <c r="A1312" s="82"/>
      <c r="B1312" s="82"/>
      <c r="C1312" s="65"/>
    </row>
    <row r="1313" spans="1:3" x14ac:dyDescent="0.2">
      <c r="A1313" s="82"/>
      <c r="B1313" s="82"/>
      <c r="C1313" s="65"/>
    </row>
    <row r="1314" spans="1:3" x14ac:dyDescent="0.2">
      <c r="A1314" s="82"/>
      <c r="B1314" s="82"/>
      <c r="C1314" s="65"/>
    </row>
    <row r="1315" spans="1:3" x14ac:dyDescent="0.2">
      <c r="A1315" s="82"/>
      <c r="B1315" s="82"/>
      <c r="C1315" s="65"/>
    </row>
    <row r="1316" spans="1:3" x14ac:dyDescent="0.2">
      <c r="A1316" s="82"/>
      <c r="B1316" s="82"/>
      <c r="C1316" s="65"/>
    </row>
    <row r="1317" spans="1:3" x14ac:dyDescent="0.2">
      <c r="A1317" s="82"/>
      <c r="B1317" s="82"/>
      <c r="C1317" s="65"/>
    </row>
    <row r="1318" spans="1:3" x14ac:dyDescent="0.2">
      <c r="A1318" s="82"/>
      <c r="B1318" s="82"/>
      <c r="C1318" s="65"/>
    </row>
    <row r="1319" spans="1:3" x14ac:dyDescent="0.2">
      <c r="A1319" s="82"/>
      <c r="B1319" s="82"/>
      <c r="C1319" s="65"/>
    </row>
    <row r="1320" spans="1:3" x14ac:dyDescent="0.2">
      <c r="A1320" s="82"/>
      <c r="B1320" s="82"/>
      <c r="C1320" s="65"/>
    </row>
    <row r="1321" spans="1:3" x14ac:dyDescent="0.2">
      <c r="A1321" s="82"/>
      <c r="B1321" s="82"/>
      <c r="C1321" s="65"/>
    </row>
    <row r="1322" spans="1:3" x14ac:dyDescent="0.2">
      <c r="A1322" s="82"/>
      <c r="B1322" s="82"/>
      <c r="C1322" s="65"/>
    </row>
    <row r="1323" spans="1:3" x14ac:dyDescent="0.2">
      <c r="A1323" s="82"/>
      <c r="B1323" s="82"/>
      <c r="C1323" s="65"/>
    </row>
    <row r="1324" spans="1:3" x14ac:dyDescent="0.2">
      <c r="A1324" s="82"/>
      <c r="B1324" s="82"/>
      <c r="C1324" s="65"/>
    </row>
    <row r="1325" spans="1:3" x14ac:dyDescent="0.2">
      <c r="A1325" s="82"/>
      <c r="B1325" s="82"/>
      <c r="C1325" s="65"/>
    </row>
    <row r="1326" spans="1:3" x14ac:dyDescent="0.2">
      <c r="A1326" s="82"/>
      <c r="B1326" s="82"/>
      <c r="C1326" s="65"/>
    </row>
    <row r="1327" spans="1:3" x14ac:dyDescent="0.2">
      <c r="A1327" s="82"/>
      <c r="B1327" s="82"/>
      <c r="C1327" s="65"/>
    </row>
    <row r="1328" spans="1:3" x14ac:dyDescent="0.2">
      <c r="A1328" s="82"/>
      <c r="B1328" s="82"/>
      <c r="C1328" s="65"/>
    </row>
    <row r="1329" spans="1:3" x14ac:dyDescent="0.2">
      <c r="A1329" s="82"/>
      <c r="B1329" s="82"/>
      <c r="C1329" s="65"/>
    </row>
    <row r="1330" spans="1:3" x14ac:dyDescent="0.2">
      <c r="A1330" s="82"/>
      <c r="B1330" s="82"/>
      <c r="C1330" s="65"/>
    </row>
    <row r="1331" spans="1:3" x14ac:dyDescent="0.2">
      <c r="A1331" s="82"/>
      <c r="B1331" s="82"/>
      <c r="C1331" s="65"/>
    </row>
    <row r="1332" spans="1:3" x14ac:dyDescent="0.2">
      <c r="A1332" s="82"/>
      <c r="B1332" s="82"/>
      <c r="C1332" s="65"/>
    </row>
    <row r="1333" spans="1:3" x14ac:dyDescent="0.2">
      <c r="A1333" s="82"/>
      <c r="B1333" s="82"/>
      <c r="C1333" s="65"/>
    </row>
    <row r="1334" spans="1:3" x14ac:dyDescent="0.2">
      <c r="A1334" s="82"/>
      <c r="B1334" s="82"/>
      <c r="C1334" s="65"/>
    </row>
    <row r="1335" spans="1:3" x14ac:dyDescent="0.2">
      <c r="A1335" s="82"/>
      <c r="B1335" s="82"/>
      <c r="C1335" s="65"/>
    </row>
    <row r="1336" spans="1:3" x14ac:dyDescent="0.2">
      <c r="A1336" s="82"/>
      <c r="B1336" s="82"/>
      <c r="C1336" s="65"/>
    </row>
    <row r="1337" spans="1:3" x14ac:dyDescent="0.2">
      <c r="A1337" s="82"/>
      <c r="B1337" s="82"/>
      <c r="C1337" s="65"/>
    </row>
    <row r="1338" spans="1:3" x14ac:dyDescent="0.2">
      <c r="A1338" s="82"/>
      <c r="B1338" s="82"/>
      <c r="C1338" s="65"/>
    </row>
    <row r="1339" spans="1:3" x14ac:dyDescent="0.2">
      <c r="A1339" s="82"/>
      <c r="B1339" s="82"/>
      <c r="C1339" s="65"/>
    </row>
    <row r="1340" spans="1:3" x14ac:dyDescent="0.2">
      <c r="A1340" s="82"/>
      <c r="B1340" s="82"/>
      <c r="C1340" s="65"/>
    </row>
    <row r="1341" spans="1:3" x14ac:dyDescent="0.2">
      <c r="A1341" s="82"/>
      <c r="B1341" s="82"/>
      <c r="C1341" s="65"/>
    </row>
    <row r="1342" spans="1:3" x14ac:dyDescent="0.2">
      <c r="A1342" s="82"/>
      <c r="B1342" s="82"/>
      <c r="C1342" s="65"/>
    </row>
    <row r="1343" spans="1:3" x14ac:dyDescent="0.2">
      <c r="A1343" s="82"/>
      <c r="B1343" s="82"/>
      <c r="C1343" s="65"/>
    </row>
    <row r="1344" spans="1:3" x14ac:dyDescent="0.2">
      <c r="A1344" s="82"/>
      <c r="B1344" s="82"/>
      <c r="C1344" s="65"/>
    </row>
    <row r="1345" spans="1:3" x14ac:dyDescent="0.2">
      <c r="A1345" s="82"/>
      <c r="B1345" s="82"/>
      <c r="C1345" s="65"/>
    </row>
    <row r="1346" spans="1:3" x14ac:dyDescent="0.2">
      <c r="A1346" s="82"/>
      <c r="B1346" s="82"/>
      <c r="C1346" s="65"/>
    </row>
    <row r="1347" spans="1:3" x14ac:dyDescent="0.2">
      <c r="A1347" s="82"/>
      <c r="B1347" s="82"/>
      <c r="C1347" s="65"/>
    </row>
    <row r="1348" spans="1:3" x14ac:dyDescent="0.2">
      <c r="A1348" s="82"/>
      <c r="B1348" s="82"/>
      <c r="C1348" s="65"/>
    </row>
    <row r="1349" spans="1:3" x14ac:dyDescent="0.2">
      <c r="A1349" s="82"/>
      <c r="B1349" s="82"/>
      <c r="C1349" s="65"/>
    </row>
    <row r="1350" spans="1:3" x14ac:dyDescent="0.2">
      <c r="A1350" s="82"/>
      <c r="B1350" s="82"/>
      <c r="C1350" s="65"/>
    </row>
    <row r="1351" spans="1:3" x14ac:dyDescent="0.2">
      <c r="A1351" s="82"/>
      <c r="B1351" s="82"/>
      <c r="C1351" s="65"/>
    </row>
    <row r="1352" spans="1:3" x14ac:dyDescent="0.2">
      <c r="A1352" s="82"/>
      <c r="B1352" s="82"/>
      <c r="C1352" s="65"/>
    </row>
    <row r="1353" spans="1:3" x14ac:dyDescent="0.2">
      <c r="A1353" s="82"/>
      <c r="B1353" s="82"/>
      <c r="C1353" s="65"/>
    </row>
    <row r="1354" spans="1:3" x14ac:dyDescent="0.2">
      <c r="A1354" s="82"/>
      <c r="B1354" s="82"/>
      <c r="C1354" s="65"/>
    </row>
    <row r="1355" spans="1:3" x14ac:dyDescent="0.2">
      <c r="A1355" s="82"/>
      <c r="B1355" s="82"/>
      <c r="C1355" s="65"/>
    </row>
    <row r="1356" spans="1:3" x14ac:dyDescent="0.2">
      <c r="A1356" s="82"/>
      <c r="B1356" s="82"/>
      <c r="C1356" s="65"/>
    </row>
    <row r="1357" spans="1:3" x14ac:dyDescent="0.2">
      <c r="A1357" s="82"/>
      <c r="B1357" s="82"/>
      <c r="C1357" s="65"/>
    </row>
    <row r="1358" spans="1:3" x14ac:dyDescent="0.2">
      <c r="A1358" s="82"/>
      <c r="B1358" s="82"/>
      <c r="C1358" s="65"/>
    </row>
    <row r="1359" spans="1:3" x14ac:dyDescent="0.2">
      <c r="A1359" s="82"/>
      <c r="B1359" s="82"/>
      <c r="C1359" s="65"/>
    </row>
    <row r="1360" spans="1:3" x14ac:dyDescent="0.2">
      <c r="A1360" s="82"/>
      <c r="B1360" s="82"/>
      <c r="C1360" s="65"/>
    </row>
    <row r="1361" spans="1:3" x14ac:dyDescent="0.2">
      <c r="A1361" s="82"/>
      <c r="B1361" s="82"/>
      <c r="C1361" s="65"/>
    </row>
    <row r="1362" spans="1:3" x14ac:dyDescent="0.2">
      <c r="A1362" s="82"/>
      <c r="B1362" s="82"/>
      <c r="C1362" s="65"/>
    </row>
    <row r="1363" spans="1:3" x14ac:dyDescent="0.2">
      <c r="A1363" s="82"/>
      <c r="B1363" s="82"/>
      <c r="C1363" s="65"/>
    </row>
    <row r="1364" spans="1:3" x14ac:dyDescent="0.2">
      <c r="A1364" s="82"/>
      <c r="B1364" s="82"/>
      <c r="C1364" s="65"/>
    </row>
    <row r="1365" spans="1:3" x14ac:dyDescent="0.2">
      <c r="A1365" s="82"/>
      <c r="B1365" s="82"/>
      <c r="C1365" s="65"/>
    </row>
    <row r="1366" spans="1:3" x14ac:dyDescent="0.2">
      <c r="A1366" s="82"/>
      <c r="B1366" s="82"/>
      <c r="C1366" s="65"/>
    </row>
    <row r="1367" spans="1:3" x14ac:dyDescent="0.2">
      <c r="A1367" s="82"/>
      <c r="B1367" s="82"/>
      <c r="C1367" s="65"/>
    </row>
    <row r="1368" spans="1:3" x14ac:dyDescent="0.2">
      <c r="A1368" s="82"/>
      <c r="B1368" s="82"/>
      <c r="C1368" s="65"/>
    </row>
    <row r="1369" spans="1:3" x14ac:dyDescent="0.2">
      <c r="A1369" s="82"/>
      <c r="B1369" s="82"/>
      <c r="C1369" s="65"/>
    </row>
    <row r="1370" spans="1:3" x14ac:dyDescent="0.2">
      <c r="A1370" s="82"/>
      <c r="B1370" s="82"/>
      <c r="C1370" s="65"/>
    </row>
    <row r="1371" spans="1:3" x14ac:dyDescent="0.2">
      <c r="A1371" s="82"/>
      <c r="B1371" s="82"/>
      <c r="C1371" s="65"/>
    </row>
    <row r="1372" spans="1:3" x14ac:dyDescent="0.2">
      <c r="A1372" s="82"/>
      <c r="B1372" s="82"/>
      <c r="C1372" s="65"/>
    </row>
    <row r="1373" spans="1:3" x14ac:dyDescent="0.2">
      <c r="A1373" s="82"/>
      <c r="B1373" s="82"/>
      <c r="C1373" s="65"/>
    </row>
    <row r="1374" spans="1:3" x14ac:dyDescent="0.2">
      <c r="A1374" s="82"/>
      <c r="B1374" s="82"/>
      <c r="C1374" s="65"/>
    </row>
    <row r="1375" spans="1:3" x14ac:dyDescent="0.2">
      <c r="A1375" s="82"/>
      <c r="B1375" s="82"/>
      <c r="C1375" s="65"/>
    </row>
    <row r="1376" spans="1:3" x14ac:dyDescent="0.2">
      <c r="A1376" s="82"/>
      <c r="B1376" s="82"/>
      <c r="C1376" s="65"/>
    </row>
    <row r="1377" spans="1:3" x14ac:dyDescent="0.2">
      <c r="A1377" s="82"/>
      <c r="B1377" s="82"/>
      <c r="C1377" s="65"/>
    </row>
    <row r="1378" spans="1:3" x14ac:dyDescent="0.2">
      <c r="A1378" s="82"/>
      <c r="B1378" s="82"/>
      <c r="C1378" s="65"/>
    </row>
    <row r="1379" spans="1:3" x14ac:dyDescent="0.2">
      <c r="A1379" s="82"/>
      <c r="B1379" s="82"/>
      <c r="C1379" s="65"/>
    </row>
    <row r="1380" spans="1:3" x14ac:dyDescent="0.2">
      <c r="A1380" s="82"/>
      <c r="B1380" s="82"/>
      <c r="C1380" s="65"/>
    </row>
    <row r="1381" spans="1:3" x14ac:dyDescent="0.2">
      <c r="A1381" s="82"/>
      <c r="B1381" s="82"/>
      <c r="C1381" s="65"/>
    </row>
    <row r="1382" spans="1:3" x14ac:dyDescent="0.2">
      <c r="A1382" s="82"/>
      <c r="B1382" s="82"/>
      <c r="C1382" s="65"/>
    </row>
    <row r="1383" spans="1:3" x14ac:dyDescent="0.2">
      <c r="A1383" s="82"/>
      <c r="B1383" s="82"/>
      <c r="C1383" s="65"/>
    </row>
    <row r="1384" spans="1:3" x14ac:dyDescent="0.2">
      <c r="A1384" s="82"/>
      <c r="B1384" s="82"/>
      <c r="C1384" s="65"/>
    </row>
    <row r="1385" spans="1:3" x14ac:dyDescent="0.2">
      <c r="A1385" s="82"/>
      <c r="B1385" s="82"/>
      <c r="C1385" s="65"/>
    </row>
    <row r="1386" spans="1:3" x14ac:dyDescent="0.2">
      <c r="A1386" s="82"/>
      <c r="B1386" s="82"/>
      <c r="C1386" s="65"/>
    </row>
    <row r="1387" spans="1:3" x14ac:dyDescent="0.2">
      <c r="A1387" s="82"/>
      <c r="B1387" s="82"/>
      <c r="C1387" s="65"/>
    </row>
    <row r="1388" spans="1:3" x14ac:dyDescent="0.2">
      <c r="A1388" s="82"/>
      <c r="B1388" s="82"/>
      <c r="C1388" s="65"/>
    </row>
    <row r="1389" spans="1:3" x14ac:dyDescent="0.2">
      <c r="A1389" s="82"/>
      <c r="B1389" s="82"/>
      <c r="C1389" s="65"/>
    </row>
    <row r="1390" spans="1:3" x14ac:dyDescent="0.2">
      <c r="A1390" s="82"/>
      <c r="B1390" s="82"/>
      <c r="C1390" s="65"/>
    </row>
    <row r="1391" spans="1:3" x14ac:dyDescent="0.2">
      <c r="A1391" s="82"/>
      <c r="B1391" s="82"/>
      <c r="C1391" s="65"/>
    </row>
    <row r="1392" spans="1:3" x14ac:dyDescent="0.2">
      <c r="A1392" s="82"/>
      <c r="B1392" s="82"/>
      <c r="C1392" s="65"/>
    </row>
    <row r="1393" spans="1:3" x14ac:dyDescent="0.2">
      <c r="A1393" s="82">
        <f>IF(C1393&gt;0,YEAR(C1393),0)</f>
        <v>0</v>
      </c>
      <c r="B1393" s="82">
        <f>IF(C1393&gt;0,MONTH(C1393),0)</f>
        <v>0</v>
      </c>
      <c r="C1393" s="65"/>
    </row>
  </sheetData>
  <mergeCells count="1">
    <mergeCell ref="A1:C1"/>
  </mergeCells>
  <phoneticPr fontId="17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"/>
  <sheetViews>
    <sheetView workbookViewId="0">
      <selection activeCell="G96" sqref="G96"/>
    </sheetView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K757"/>
  <sheetViews>
    <sheetView workbookViewId="0">
      <pane xSplit="4" ySplit="1" topLeftCell="E664" activePane="bottomRight" state="frozen"/>
      <selection pane="topRight" activeCell="B1" sqref="B1"/>
      <selection pane="bottomLeft" activeCell="A2" sqref="A2"/>
      <selection pane="bottomRight" activeCell="D706" sqref="D706"/>
    </sheetView>
  </sheetViews>
  <sheetFormatPr defaultRowHeight="12.75" x14ac:dyDescent="0.2"/>
  <cols>
    <col min="1" max="3" width="10.140625" bestFit="1" customWidth="1"/>
    <col min="4" max="4" width="11.140625" bestFit="1" customWidth="1"/>
    <col min="5" max="5" width="11.140625" customWidth="1"/>
    <col min="6" max="6" width="11.42578125" customWidth="1"/>
    <col min="7" max="7" width="11.85546875" customWidth="1"/>
    <col min="8" max="8" width="10.5703125" customWidth="1"/>
    <col min="9" max="9" width="10.85546875" customWidth="1"/>
    <col min="10" max="10" width="11.28515625" customWidth="1"/>
  </cols>
  <sheetData>
    <row r="1" spans="1:11" ht="25.5" x14ac:dyDescent="0.2">
      <c r="A1" t="s">
        <v>115</v>
      </c>
      <c r="B1" t="s">
        <v>85</v>
      </c>
      <c r="C1" t="s">
        <v>73</v>
      </c>
      <c r="D1" t="s">
        <v>86</v>
      </c>
      <c r="F1" s="64" t="s">
        <v>149</v>
      </c>
      <c r="G1" s="64" t="s">
        <v>150</v>
      </c>
      <c r="H1" s="64" t="s">
        <v>151</v>
      </c>
      <c r="I1" s="64" t="s">
        <v>152</v>
      </c>
      <c r="J1" s="64" t="s">
        <v>153</v>
      </c>
      <c r="K1" s="64" t="s">
        <v>154</v>
      </c>
    </row>
    <row r="2" spans="1:11" x14ac:dyDescent="0.2">
      <c r="A2" s="82">
        <f t="shared" ref="A2:A65" si="0">YEAR(C2)</f>
        <v>2000</v>
      </c>
      <c r="B2" s="82">
        <f t="shared" ref="B2:B65" si="1">MONTH(C2)</f>
        <v>1</v>
      </c>
      <c r="C2" s="65">
        <f t="shared" ref="C2:C65" si="2">C3-7</f>
        <v>36532</v>
      </c>
      <c r="D2" t="s">
        <v>155</v>
      </c>
      <c r="K2">
        <v>7.8</v>
      </c>
    </row>
    <row r="3" spans="1:11" x14ac:dyDescent="0.2">
      <c r="A3" s="82">
        <f t="shared" si="0"/>
        <v>2000</v>
      </c>
      <c r="B3" s="82">
        <f t="shared" si="1"/>
        <v>1</v>
      </c>
      <c r="C3" s="65">
        <f t="shared" si="2"/>
        <v>36539</v>
      </c>
      <c r="D3" t="s">
        <v>156</v>
      </c>
      <c r="K3">
        <v>7.8</v>
      </c>
    </row>
    <row r="4" spans="1:11" x14ac:dyDescent="0.2">
      <c r="A4" s="82">
        <f t="shared" si="0"/>
        <v>2000</v>
      </c>
      <c r="B4" s="82">
        <f t="shared" si="1"/>
        <v>1</v>
      </c>
      <c r="C4" s="65">
        <f t="shared" si="2"/>
        <v>36546</v>
      </c>
      <c r="D4" t="s">
        <v>157</v>
      </c>
      <c r="K4">
        <v>7.6</v>
      </c>
    </row>
    <row r="5" spans="1:11" x14ac:dyDescent="0.2">
      <c r="A5" s="82">
        <f t="shared" si="0"/>
        <v>2000</v>
      </c>
      <c r="B5" s="82">
        <f t="shared" si="1"/>
        <v>1</v>
      </c>
      <c r="C5" s="65">
        <f t="shared" si="2"/>
        <v>36553</v>
      </c>
      <c r="D5" t="s">
        <v>158</v>
      </c>
      <c r="K5">
        <v>7.6</v>
      </c>
    </row>
    <row r="6" spans="1:11" x14ac:dyDescent="0.2">
      <c r="A6" s="82">
        <f t="shared" si="0"/>
        <v>2000</v>
      </c>
      <c r="B6" s="82">
        <f t="shared" si="1"/>
        <v>2</v>
      </c>
      <c r="C6" s="65">
        <f t="shared" si="2"/>
        <v>36560</v>
      </c>
      <c r="D6" t="s">
        <v>159</v>
      </c>
      <c r="K6">
        <v>7.6</v>
      </c>
    </row>
    <row r="7" spans="1:11" x14ac:dyDescent="0.2">
      <c r="A7" s="82">
        <f t="shared" si="0"/>
        <v>2000</v>
      </c>
      <c r="B7" s="82">
        <f t="shared" si="1"/>
        <v>2</v>
      </c>
      <c r="C7" s="65">
        <f t="shared" si="2"/>
        <v>36567</v>
      </c>
      <c r="D7" t="s">
        <v>160</v>
      </c>
      <c r="K7">
        <v>7.8</v>
      </c>
    </row>
    <row r="8" spans="1:11" x14ac:dyDescent="0.2">
      <c r="A8" s="82">
        <f t="shared" si="0"/>
        <v>2000</v>
      </c>
      <c r="B8" s="82">
        <f t="shared" si="1"/>
        <v>2</v>
      </c>
      <c r="C8" s="65">
        <f t="shared" si="2"/>
        <v>36574</v>
      </c>
      <c r="D8" t="s">
        <v>161</v>
      </c>
      <c r="K8">
        <v>7.8</v>
      </c>
    </row>
    <row r="9" spans="1:11" x14ac:dyDescent="0.2">
      <c r="A9" s="82">
        <f t="shared" si="0"/>
        <v>2000</v>
      </c>
      <c r="B9" s="82">
        <f t="shared" si="1"/>
        <v>2</v>
      </c>
      <c r="C9" s="65">
        <f t="shared" si="2"/>
        <v>36581</v>
      </c>
      <c r="D9" t="s">
        <v>162</v>
      </c>
      <c r="K9">
        <v>8</v>
      </c>
    </row>
    <row r="10" spans="1:11" x14ac:dyDescent="0.2">
      <c r="A10" s="82">
        <f t="shared" si="0"/>
        <v>2000</v>
      </c>
      <c r="B10" s="82">
        <f t="shared" si="1"/>
        <v>3</v>
      </c>
      <c r="C10" s="65">
        <f t="shared" si="2"/>
        <v>36588</v>
      </c>
      <c r="D10" t="s">
        <v>163</v>
      </c>
      <c r="K10">
        <v>8.1999999999999993</v>
      </c>
    </row>
    <row r="11" spans="1:11" x14ac:dyDescent="0.2">
      <c r="A11" s="82">
        <f t="shared" si="0"/>
        <v>2000</v>
      </c>
      <c r="B11" s="82">
        <f t="shared" si="1"/>
        <v>3</v>
      </c>
      <c r="C11" s="65">
        <f t="shared" si="2"/>
        <v>36595</v>
      </c>
      <c r="D11" t="s">
        <v>164</v>
      </c>
      <c r="K11">
        <v>8.4</v>
      </c>
    </row>
    <row r="12" spans="1:11" x14ac:dyDescent="0.2">
      <c r="A12" s="82">
        <f t="shared" si="0"/>
        <v>2000</v>
      </c>
      <c r="B12" s="82">
        <f t="shared" si="1"/>
        <v>3</v>
      </c>
      <c r="C12" s="65">
        <f t="shared" si="2"/>
        <v>36602</v>
      </c>
      <c r="D12" t="s">
        <v>165</v>
      </c>
      <c r="K12">
        <v>8.4</v>
      </c>
    </row>
    <row r="13" spans="1:11" x14ac:dyDescent="0.2">
      <c r="A13" s="82">
        <f t="shared" si="0"/>
        <v>2000</v>
      </c>
      <c r="B13" s="82">
        <f t="shared" si="1"/>
        <v>3</v>
      </c>
      <c r="C13" s="65">
        <f t="shared" si="2"/>
        <v>36609</v>
      </c>
      <c r="D13" t="s">
        <v>166</v>
      </c>
      <c r="K13">
        <v>8.6</v>
      </c>
    </row>
    <row r="14" spans="1:11" x14ac:dyDescent="0.2">
      <c r="A14" s="82">
        <f t="shared" si="0"/>
        <v>2000</v>
      </c>
      <c r="B14" s="82">
        <f t="shared" si="1"/>
        <v>3</v>
      </c>
      <c r="C14" s="65">
        <f t="shared" si="2"/>
        <v>36616</v>
      </c>
      <c r="D14" t="s">
        <v>167</v>
      </c>
      <c r="K14">
        <v>8.8000000000000007</v>
      </c>
    </row>
    <row r="15" spans="1:11" x14ac:dyDescent="0.2">
      <c r="A15" s="82">
        <f t="shared" si="0"/>
        <v>2000</v>
      </c>
      <c r="B15" s="82">
        <f t="shared" si="1"/>
        <v>4</v>
      </c>
      <c r="C15" s="65">
        <f t="shared" si="2"/>
        <v>36623</v>
      </c>
      <c r="D15" t="s">
        <v>168</v>
      </c>
      <c r="K15">
        <v>9.1</v>
      </c>
    </row>
    <row r="16" spans="1:11" x14ac:dyDescent="0.2">
      <c r="A16" s="82">
        <f t="shared" si="0"/>
        <v>2000</v>
      </c>
      <c r="B16" s="82">
        <f t="shared" si="1"/>
        <v>4</v>
      </c>
      <c r="C16" s="65">
        <f t="shared" si="2"/>
        <v>36630</v>
      </c>
      <c r="D16" t="s">
        <v>169</v>
      </c>
      <c r="K16">
        <v>9.1</v>
      </c>
    </row>
    <row r="17" spans="1:11" x14ac:dyDescent="0.2">
      <c r="A17" s="82">
        <f t="shared" si="0"/>
        <v>2000</v>
      </c>
      <c r="B17" s="82">
        <f t="shared" si="1"/>
        <v>4</v>
      </c>
      <c r="C17" s="65">
        <f t="shared" si="2"/>
        <v>36637</v>
      </c>
      <c r="D17" t="s">
        <v>170</v>
      </c>
      <c r="K17">
        <v>9.1</v>
      </c>
    </row>
    <row r="18" spans="1:11" x14ac:dyDescent="0.2">
      <c r="A18" s="82">
        <f t="shared" si="0"/>
        <v>2000</v>
      </c>
      <c r="B18" s="82">
        <f t="shared" si="1"/>
        <v>4</v>
      </c>
      <c r="C18" s="65">
        <f t="shared" si="2"/>
        <v>36644</v>
      </c>
      <c r="D18" t="s">
        <v>171</v>
      </c>
      <c r="K18">
        <v>9.3000000000000007</v>
      </c>
    </row>
    <row r="19" spans="1:11" x14ac:dyDescent="0.2">
      <c r="A19" s="82">
        <f t="shared" si="0"/>
        <v>2000</v>
      </c>
      <c r="B19" s="82">
        <f t="shared" si="1"/>
        <v>5</v>
      </c>
      <c r="C19" s="65">
        <f t="shared" si="2"/>
        <v>36651</v>
      </c>
      <c r="D19" t="s">
        <v>172</v>
      </c>
      <c r="K19">
        <v>9.6999999999999993</v>
      </c>
    </row>
    <row r="20" spans="1:11" x14ac:dyDescent="0.2">
      <c r="A20" s="82">
        <f t="shared" si="0"/>
        <v>2000</v>
      </c>
      <c r="B20" s="82">
        <f t="shared" si="1"/>
        <v>5</v>
      </c>
      <c r="C20" s="65">
        <f t="shared" si="2"/>
        <v>36658</v>
      </c>
      <c r="D20" t="s">
        <v>173</v>
      </c>
      <c r="K20">
        <v>9.9</v>
      </c>
    </row>
    <row r="21" spans="1:11" x14ac:dyDescent="0.2">
      <c r="A21" s="82">
        <f t="shared" si="0"/>
        <v>2000</v>
      </c>
      <c r="B21" s="82">
        <f t="shared" si="1"/>
        <v>5</v>
      </c>
      <c r="C21" s="65">
        <f t="shared" si="2"/>
        <v>36665</v>
      </c>
      <c r="D21" t="s">
        <v>174</v>
      </c>
      <c r="K21">
        <v>10.1</v>
      </c>
    </row>
    <row r="22" spans="1:11" x14ac:dyDescent="0.2">
      <c r="A22" s="82">
        <f t="shared" si="0"/>
        <v>2000</v>
      </c>
      <c r="B22" s="82">
        <f t="shared" si="1"/>
        <v>5</v>
      </c>
      <c r="C22" s="65">
        <f t="shared" si="2"/>
        <v>36672</v>
      </c>
      <c r="D22" t="s">
        <v>175</v>
      </c>
      <c r="K22">
        <v>10.1</v>
      </c>
    </row>
    <row r="23" spans="1:11" x14ac:dyDescent="0.2">
      <c r="A23" s="82">
        <f t="shared" si="0"/>
        <v>2000</v>
      </c>
      <c r="B23" s="82">
        <f t="shared" si="1"/>
        <v>6</v>
      </c>
      <c r="C23" s="65">
        <f t="shared" si="2"/>
        <v>36679</v>
      </c>
      <c r="D23" t="s">
        <v>176</v>
      </c>
      <c r="K23">
        <v>9.9</v>
      </c>
    </row>
    <row r="24" spans="1:11" x14ac:dyDescent="0.2">
      <c r="A24" s="82">
        <f t="shared" si="0"/>
        <v>2000</v>
      </c>
      <c r="B24" s="82">
        <f t="shared" si="1"/>
        <v>6</v>
      </c>
      <c r="C24" s="65">
        <f t="shared" si="2"/>
        <v>36686</v>
      </c>
      <c r="D24" t="s">
        <v>177</v>
      </c>
      <c r="K24">
        <v>9.9</v>
      </c>
    </row>
    <row r="25" spans="1:11" x14ac:dyDescent="0.2">
      <c r="A25" s="82">
        <f t="shared" si="0"/>
        <v>2000</v>
      </c>
      <c r="B25" s="82">
        <f t="shared" si="1"/>
        <v>6</v>
      </c>
      <c r="C25" s="65">
        <f t="shared" si="2"/>
        <v>36693</v>
      </c>
      <c r="D25" t="s">
        <v>178</v>
      </c>
      <c r="K25">
        <v>10.1</v>
      </c>
    </row>
    <row r="26" spans="1:11" x14ac:dyDescent="0.2">
      <c r="A26" s="82">
        <f t="shared" si="0"/>
        <v>2000</v>
      </c>
      <c r="B26" s="82">
        <f t="shared" si="1"/>
        <v>6</v>
      </c>
      <c r="C26" s="65">
        <f t="shared" si="2"/>
        <v>36700</v>
      </c>
      <c r="D26" t="s">
        <v>179</v>
      </c>
      <c r="K26">
        <v>10.1</v>
      </c>
    </row>
    <row r="27" spans="1:11" x14ac:dyDescent="0.2">
      <c r="A27" s="82">
        <f t="shared" si="0"/>
        <v>2000</v>
      </c>
      <c r="B27" s="82">
        <f t="shared" si="1"/>
        <v>6</v>
      </c>
      <c r="C27" s="65">
        <f t="shared" si="2"/>
        <v>36707</v>
      </c>
      <c r="D27" t="s">
        <v>180</v>
      </c>
      <c r="K27">
        <v>10.1</v>
      </c>
    </row>
    <row r="28" spans="1:11" x14ac:dyDescent="0.2">
      <c r="A28" s="82">
        <f t="shared" si="0"/>
        <v>2000</v>
      </c>
      <c r="B28" s="82">
        <f t="shared" si="1"/>
        <v>7</v>
      </c>
      <c r="C28" s="65">
        <f t="shared" si="2"/>
        <v>36714</v>
      </c>
      <c r="D28" t="s">
        <v>181</v>
      </c>
      <c r="K28">
        <v>10.1</v>
      </c>
    </row>
    <row r="29" spans="1:11" x14ac:dyDescent="0.2">
      <c r="A29" s="82">
        <f t="shared" si="0"/>
        <v>2000</v>
      </c>
      <c r="B29" s="82">
        <f t="shared" si="1"/>
        <v>7</v>
      </c>
      <c r="C29" s="65">
        <f t="shared" si="2"/>
        <v>36721</v>
      </c>
      <c r="D29" t="s">
        <v>182</v>
      </c>
      <c r="K29">
        <v>10.1</v>
      </c>
    </row>
    <row r="30" spans="1:11" x14ac:dyDescent="0.2">
      <c r="A30" s="82">
        <f t="shared" si="0"/>
        <v>2000</v>
      </c>
      <c r="B30" s="82">
        <f t="shared" si="1"/>
        <v>7</v>
      </c>
      <c r="C30" s="65">
        <f t="shared" si="2"/>
        <v>36728</v>
      </c>
      <c r="D30" t="s">
        <v>183</v>
      </c>
      <c r="K30">
        <v>10.1</v>
      </c>
    </row>
    <row r="31" spans="1:11" x14ac:dyDescent="0.2">
      <c r="A31" s="82">
        <f t="shared" si="0"/>
        <v>2000</v>
      </c>
      <c r="B31" s="82">
        <f t="shared" si="1"/>
        <v>7</v>
      </c>
      <c r="C31" s="65">
        <f t="shared" si="2"/>
        <v>36735</v>
      </c>
      <c r="D31" t="s">
        <v>184</v>
      </c>
      <c r="K31">
        <v>9.9</v>
      </c>
    </row>
    <row r="32" spans="1:11" x14ac:dyDescent="0.2">
      <c r="A32" s="82">
        <f t="shared" si="0"/>
        <v>2000</v>
      </c>
      <c r="B32" s="82">
        <f t="shared" si="1"/>
        <v>8</v>
      </c>
      <c r="C32" s="65">
        <f t="shared" si="2"/>
        <v>36742</v>
      </c>
      <c r="D32" t="s">
        <v>185</v>
      </c>
      <c r="K32">
        <v>9.9</v>
      </c>
    </row>
    <row r="33" spans="1:11" x14ac:dyDescent="0.2">
      <c r="A33" s="82">
        <f t="shared" si="0"/>
        <v>2000</v>
      </c>
      <c r="B33" s="82">
        <f t="shared" si="1"/>
        <v>8</v>
      </c>
      <c r="C33" s="65">
        <f t="shared" si="2"/>
        <v>36749</v>
      </c>
      <c r="D33" t="s">
        <v>186</v>
      </c>
      <c r="K33">
        <v>9.9</v>
      </c>
    </row>
    <row r="34" spans="1:11" x14ac:dyDescent="0.2">
      <c r="A34" s="82">
        <f t="shared" si="0"/>
        <v>2000</v>
      </c>
      <c r="B34" s="82">
        <f t="shared" si="1"/>
        <v>8</v>
      </c>
      <c r="C34" s="65">
        <f t="shared" si="2"/>
        <v>36756</v>
      </c>
      <c r="D34" t="s">
        <v>187</v>
      </c>
      <c r="K34">
        <v>9.9</v>
      </c>
    </row>
    <row r="35" spans="1:11" x14ac:dyDescent="0.2">
      <c r="A35" s="82">
        <f t="shared" si="0"/>
        <v>2000</v>
      </c>
      <c r="B35" s="82">
        <f t="shared" si="1"/>
        <v>8</v>
      </c>
      <c r="C35" s="65">
        <f t="shared" si="2"/>
        <v>36763</v>
      </c>
      <c r="D35" t="s">
        <v>188</v>
      </c>
      <c r="K35">
        <v>9.9</v>
      </c>
    </row>
    <row r="36" spans="1:11" x14ac:dyDescent="0.2">
      <c r="A36" s="82">
        <f t="shared" si="0"/>
        <v>2000</v>
      </c>
      <c r="B36" s="82">
        <f t="shared" si="1"/>
        <v>9</v>
      </c>
      <c r="C36" s="65">
        <f t="shared" si="2"/>
        <v>36770</v>
      </c>
      <c r="D36" t="s">
        <v>189</v>
      </c>
      <c r="K36">
        <v>9.9</v>
      </c>
    </row>
    <row r="37" spans="1:11" x14ac:dyDescent="0.2">
      <c r="A37" s="82">
        <f t="shared" si="0"/>
        <v>2000</v>
      </c>
      <c r="B37" s="82">
        <f t="shared" si="1"/>
        <v>9</v>
      </c>
      <c r="C37" s="65">
        <f t="shared" si="2"/>
        <v>36777</v>
      </c>
      <c r="D37" t="s">
        <v>190</v>
      </c>
      <c r="K37">
        <v>9.6999999999999993</v>
      </c>
    </row>
    <row r="38" spans="1:11" x14ac:dyDescent="0.2">
      <c r="A38" s="82">
        <f t="shared" si="0"/>
        <v>2000</v>
      </c>
      <c r="B38" s="82">
        <f t="shared" si="1"/>
        <v>9</v>
      </c>
      <c r="C38" s="65">
        <f t="shared" si="2"/>
        <v>36784</v>
      </c>
      <c r="D38" t="s">
        <v>191</v>
      </c>
      <c r="K38">
        <v>9.6999999999999993</v>
      </c>
    </row>
    <row r="39" spans="1:11" x14ac:dyDescent="0.2">
      <c r="A39" s="82">
        <f t="shared" si="0"/>
        <v>2000</v>
      </c>
      <c r="B39" s="82">
        <f t="shared" si="1"/>
        <v>9</v>
      </c>
      <c r="C39" s="65">
        <f t="shared" si="2"/>
        <v>36791</v>
      </c>
      <c r="D39" t="s">
        <v>192</v>
      </c>
      <c r="K39">
        <v>9.6999999999999993</v>
      </c>
    </row>
    <row r="40" spans="1:11" x14ac:dyDescent="0.2">
      <c r="A40" s="82">
        <f t="shared" si="0"/>
        <v>2000</v>
      </c>
      <c r="B40" s="82">
        <f t="shared" si="1"/>
        <v>9</v>
      </c>
      <c r="C40" s="65">
        <f t="shared" si="2"/>
        <v>36798</v>
      </c>
      <c r="D40" t="s">
        <v>193</v>
      </c>
      <c r="K40">
        <v>9.6999999999999993</v>
      </c>
    </row>
    <row r="41" spans="1:11" x14ac:dyDescent="0.2">
      <c r="A41" s="82">
        <f t="shared" si="0"/>
        <v>2000</v>
      </c>
      <c r="B41" s="82">
        <f t="shared" si="1"/>
        <v>10</v>
      </c>
      <c r="C41" s="65">
        <f t="shared" si="2"/>
        <v>36805</v>
      </c>
      <c r="D41" t="s">
        <v>194</v>
      </c>
      <c r="K41">
        <v>9.6999999999999993</v>
      </c>
    </row>
    <row r="42" spans="1:11" x14ac:dyDescent="0.2">
      <c r="A42" s="82">
        <f t="shared" si="0"/>
        <v>2000</v>
      </c>
      <c r="B42" s="82">
        <f t="shared" si="1"/>
        <v>10</v>
      </c>
      <c r="C42" s="65">
        <f t="shared" si="2"/>
        <v>36812</v>
      </c>
      <c r="D42" t="s">
        <v>195</v>
      </c>
      <c r="K42">
        <v>9.6999999999999993</v>
      </c>
    </row>
    <row r="43" spans="1:11" x14ac:dyDescent="0.2">
      <c r="A43" s="82">
        <f t="shared" si="0"/>
        <v>2000</v>
      </c>
      <c r="B43" s="82">
        <f t="shared" si="1"/>
        <v>10</v>
      </c>
      <c r="C43" s="65">
        <f t="shared" si="2"/>
        <v>36819</v>
      </c>
      <c r="D43" t="s">
        <v>196</v>
      </c>
      <c r="K43">
        <v>9.9</v>
      </c>
    </row>
    <row r="44" spans="1:11" x14ac:dyDescent="0.2">
      <c r="A44" s="82">
        <f t="shared" si="0"/>
        <v>2000</v>
      </c>
      <c r="B44" s="82">
        <f t="shared" si="1"/>
        <v>10</v>
      </c>
      <c r="C44" s="65">
        <f t="shared" si="2"/>
        <v>36826</v>
      </c>
      <c r="D44" t="s">
        <v>197</v>
      </c>
      <c r="K44">
        <v>10.1</v>
      </c>
    </row>
    <row r="45" spans="1:11" x14ac:dyDescent="0.2">
      <c r="A45" s="82">
        <f t="shared" si="0"/>
        <v>2000</v>
      </c>
      <c r="B45" s="82">
        <f t="shared" si="1"/>
        <v>11</v>
      </c>
      <c r="C45" s="65">
        <f t="shared" si="2"/>
        <v>36833</v>
      </c>
      <c r="D45" t="s">
        <v>198</v>
      </c>
      <c r="K45">
        <v>10.3</v>
      </c>
    </row>
    <row r="46" spans="1:11" x14ac:dyDescent="0.2">
      <c r="A46" s="82">
        <f t="shared" si="0"/>
        <v>2000</v>
      </c>
      <c r="B46" s="82">
        <f t="shared" si="1"/>
        <v>11</v>
      </c>
      <c r="C46" s="65">
        <f t="shared" si="2"/>
        <v>36840</v>
      </c>
      <c r="D46" t="s">
        <v>199</v>
      </c>
      <c r="K46">
        <v>10.5</v>
      </c>
    </row>
    <row r="47" spans="1:11" x14ac:dyDescent="0.2">
      <c r="A47" s="82">
        <f t="shared" si="0"/>
        <v>2000</v>
      </c>
      <c r="B47" s="82">
        <f t="shared" si="1"/>
        <v>11</v>
      </c>
      <c r="C47" s="65">
        <f t="shared" si="2"/>
        <v>36847</v>
      </c>
      <c r="D47" t="s">
        <v>200</v>
      </c>
      <c r="K47">
        <v>10.5</v>
      </c>
    </row>
    <row r="48" spans="1:11" x14ac:dyDescent="0.2">
      <c r="A48" s="82">
        <f t="shared" si="0"/>
        <v>2000</v>
      </c>
      <c r="B48" s="82">
        <f t="shared" si="1"/>
        <v>11</v>
      </c>
      <c r="C48" s="65">
        <f t="shared" si="2"/>
        <v>36854</v>
      </c>
      <c r="D48" t="s">
        <v>201</v>
      </c>
      <c r="K48">
        <v>10.7</v>
      </c>
    </row>
    <row r="49" spans="1:11" x14ac:dyDescent="0.2">
      <c r="A49" s="82">
        <f t="shared" si="0"/>
        <v>2000</v>
      </c>
      <c r="B49" s="82">
        <f t="shared" si="1"/>
        <v>12</v>
      </c>
      <c r="C49" s="65">
        <f t="shared" si="2"/>
        <v>36861</v>
      </c>
      <c r="D49" t="s">
        <v>202</v>
      </c>
      <c r="K49">
        <v>10.7</v>
      </c>
    </row>
    <row r="50" spans="1:11" x14ac:dyDescent="0.2">
      <c r="A50" s="82">
        <f t="shared" si="0"/>
        <v>2000</v>
      </c>
      <c r="B50" s="82">
        <f t="shared" si="1"/>
        <v>12</v>
      </c>
      <c r="C50" s="65">
        <f t="shared" si="2"/>
        <v>36868</v>
      </c>
      <c r="D50" t="s">
        <v>203</v>
      </c>
      <c r="K50">
        <v>10.7</v>
      </c>
    </row>
    <row r="51" spans="1:11" x14ac:dyDescent="0.2">
      <c r="A51" s="82">
        <f t="shared" si="0"/>
        <v>2000</v>
      </c>
      <c r="B51" s="82">
        <f t="shared" si="1"/>
        <v>12</v>
      </c>
      <c r="C51" s="65">
        <f t="shared" si="2"/>
        <v>36875</v>
      </c>
      <c r="D51" t="s">
        <v>204</v>
      </c>
      <c r="K51">
        <v>10.3</v>
      </c>
    </row>
    <row r="52" spans="1:11" x14ac:dyDescent="0.2">
      <c r="A52" s="82">
        <f t="shared" si="0"/>
        <v>2000</v>
      </c>
      <c r="B52" s="82">
        <f t="shared" si="1"/>
        <v>12</v>
      </c>
      <c r="C52" s="65">
        <f t="shared" si="2"/>
        <v>36882</v>
      </c>
      <c r="D52" t="s">
        <v>205</v>
      </c>
      <c r="K52">
        <v>10.3</v>
      </c>
    </row>
    <row r="53" spans="1:11" x14ac:dyDescent="0.2">
      <c r="A53" s="82">
        <f t="shared" si="0"/>
        <v>2000</v>
      </c>
      <c r="B53" s="82">
        <f t="shared" si="1"/>
        <v>12</v>
      </c>
      <c r="C53" s="65">
        <f t="shared" si="2"/>
        <v>36889</v>
      </c>
      <c r="D53" t="s">
        <v>206</v>
      </c>
      <c r="K53">
        <v>10.3</v>
      </c>
    </row>
    <row r="54" spans="1:11" x14ac:dyDescent="0.2">
      <c r="A54" s="82">
        <f t="shared" si="0"/>
        <v>2001</v>
      </c>
      <c r="B54" s="82">
        <f t="shared" si="1"/>
        <v>1</v>
      </c>
      <c r="C54" s="65">
        <f t="shared" si="2"/>
        <v>36896</v>
      </c>
      <c r="D54" t="s">
        <v>207</v>
      </c>
      <c r="K54">
        <v>10.3</v>
      </c>
    </row>
    <row r="55" spans="1:11" x14ac:dyDescent="0.2">
      <c r="A55" s="82">
        <f t="shared" si="0"/>
        <v>2001</v>
      </c>
      <c r="B55" s="82">
        <f t="shared" si="1"/>
        <v>1</v>
      </c>
      <c r="C55" s="65">
        <f t="shared" si="2"/>
        <v>36903</v>
      </c>
      <c r="D55" t="s">
        <v>208</v>
      </c>
      <c r="K55">
        <v>10.1</v>
      </c>
    </row>
    <row r="56" spans="1:11" x14ac:dyDescent="0.2">
      <c r="A56" s="82">
        <f t="shared" si="0"/>
        <v>2001</v>
      </c>
      <c r="B56" s="82">
        <f t="shared" si="1"/>
        <v>1</v>
      </c>
      <c r="C56" s="65">
        <f t="shared" si="2"/>
        <v>36910</v>
      </c>
      <c r="D56" t="s">
        <v>209</v>
      </c>
      <c r="K56">
        <v>10.1</v>
      </c>
    </row>
    <row r="57" spans="1:11" x14ac:dyDescent="0.2">
      <c r="A57" s="82">
        <f t="shared" si="0"/>
        <v>2001</v>
      </c>
      <c r="B57" s="82">
        <f t="shared" si="1"/>
        <v>1</v>
      </c>
      <c r="C57" s="65">
        <f t="shared" si="2"/>
        <v>36917</v>
      </c>
      <c r="D57" t="s">
        <v>210</v>
      </c>
      <c r="K57">
        <v>10.1</v>
      </c>
    </row>
    <row r="58" spans="1:11" x14ac:dyDescent="0.2">
      <c r="A58" s="82">
        <f t="shared" si="0"/>
        <v>2001</v>
      </c>
      <c r="B58" s="82">
        <f t="shared" si="1"/>
        <v>2</v>
      </c>
      <c r="C58" s="65">
        <f t="shared" si="2"/>
        <v>36924</v>
      </c>
      <c r="D58" t="s">
        <v>211</v>
      </c>
      <c r="K58">
        <v>10.3</v>
      </c>
    </row>
    <row r="59" spans="1:11" x14ac:dyDescent="0.2">
      <c r="A59" s="82">
        <f t="shared" si="0"/>
        <v>2001</v>
      </c>
      <c r="B59" s="82">
        <f t="shared" si="1"/>
        <v>2</v>
      </c>
      <c r="C59" s="65">
        <f t="shared" si="2"/>
        <v>36931</v>
      </c>
      <c r="D59" t="s">
        <v>212</v>
      </c>
      <c r="K59">
        <v>10.5</v>
      </c>
    </row>
    <row r="60" spans="1:11" x14ac:dyDescent="0.2">
      <c r="A60" s="82">
        <f t="shared" si="0"/>
        <v>2001</v>
      </c>
      <c r="B60" s="82">
        <f t="shared" si="1"/>
        <v>2</v>
      </c>
      <c r="C60" s="65">
        <f t="shared" si="2"/>
        <v>36938</v>
      </c>
      <c r="D60" t="s">
        <v>213</v>
      </c>
      <c r="K60">
        <v>10.8</v>
      </c>
    </row>
    <row r="61" spans="1:11" x14ac:dyDescent="0.2">
      <c r="A61" s="82">
        <f t="shared" si="0"/>
        <v>2001</v>
      </c>
      <c r="B61" s="82">
        <f t="shared" si="1"/>
        <v>2</v>
      </c>
      <c r="C61" s="65">
        <f t="shared" si="2"/>
        <v>36945</v>
      </c>
      <c r="D61" t="s">
        <v>214</v>
      </c>
      <c r="K61">
        <v>11.6</v>
      </c>
    </row>
    <row r="62" spans="1:11" x14ac:dyDescent="0.2">
      <c r="A62" s="82">
        <f t="shared" si="0"/>
        <v>2001</v>
      </c>
      <c r="B62" s="82">
        <f t="shared" si="1"/>
        <v>3</v>
      </c>
      <c r="C62" s="65">
        <f t="shared" si="2"/>
        <v>36952</v>
      </c>
      <c r="D62" t="s">
        <v>215</v>
      </c>
      <c r="K62">
        <v>12.2</v>
      </c>
    </row>
    <row r="63" spans="1:11" x14ac:dyDescent="0.2">
      <c r="A63" s="82">
        <f t="shared" si="0"/>
        <v>2001</v>
      </c>
      <c r="B63" s="82">
        <f t="shared" si="1"/>
        <v>3</v>
      </c>
      <c r="C63" s="65">
        <f t="shared" si="2"/>
        <v>36959</v>
      </c>
      <c r="D63" t="s">
        <v>216</v>
      </c>
      <c r="K63">
        <v>13</v>
      </c>
    </row>
    <row r="64" spans="1:11" x14ac:dyDescent="0.2">
      <c r="A64" s="82">
        <f t="shared" si="0"/>
        <v>2001</v>
      </c>
      <c r="B64" s="82">
        <f t="shared" si="1"/>
        <v>3</v>
      </c>
      <c r="C64" s="65">
        <f t="shared" si="2"/>
        <v>36966</v>
      </c>
      <c r="D64" t="s">
        <v>217</v>
      </c>
      <c r="K64">
        <v>13</v>
      </c>
    </row>
    <row r="65" spans="1:11" x14ac:dyDescent="0.2">
      <c r="A65" s="82">
        <f t="shared" si="0"/>
        <v>2001</v>
      </c>
      <c r="B65" s="82">
        <f t="shared" si="1"/>
        <v>3</v>
      </c>
      <c r="C65" s="65">
        <f t="shared" si="2"/>
        <v>36973</v>
      </c>
      <c r="D65" t="s">
        <v>218</v>
      </c>
      <c r="K65">
        <v>12.5</v>
      </c>
    </row>
    <row r="66" spans="1:11" x14ac:dyDescent="0.2">
      <c r="A66" s="82">
        <f t="shared" ref="A66:A129" si="3">YEAR(C66)</f>
        <v>2001</v>
      </c>
      <c r="B66" s="82">
        <f t="shared" ref="B66:B129" si="4">MONTH(C66)</f>
        <v>3</v>
      </c>
      <c r="C66" s="65">
        <f t="shared" ref="C66:C129" si="5">C67-7</f>
        <v>36980</v>
      </c>
      <c r="D66" t="s">
        <v>219</v>
      </c>
      <c r="K66">
        <v>12.5</v>
      </c>
    </row>
    <row r="67" spans="1:11" x14ac:dyDescent="0.2">
      <c r="A67" s="82">
        <f t="shared" si="3"/>
        <v>2001</v>
      </c>
      <c r="B67" s="82">
        <f t="shared" si="4"/>
        <v>4</v>
      </c>
      <c r="C67" s="65">
        <f t="shared" si="5"/>
        <v>36987</v>
      </c>
      <c r="D67" t="s">
        <v>220</v>
      </c>
      <c r="K67">
        <v>12.5</v>
      </c>
    </row>
    <row r="68" spans="1:11" x14ac:dyDescent="0.2">
      <c r="A68" s="82">
        <f t="shared" si="3"/>
        <v>2001</v>
      </c>
      <c r="B68" s="82">
        <f t="shared" si="4"/>
        <v>4</v>
      </c>
      <c r="C68" s="65">
        <f t="shared" si="5"/>
        <v>36994</v>
      </c>
      <c r="D68" t="s">
        <v>221</v>
      </c>
      <c r="K68">
        <v>12</v>
      </c>
    </row>
    <row r="69" spans="1:11" x14ac:dyDescent="0.2">
      <c r="A69" s="82">
        <f t="shared" si="3"/>
        <v>2001</v>
      </c>
      <c r="B69" s="82">
        <f t="shared" si="4"/>
        <v>4</v>
      </c>
      <c r="C69" s="65">
        <f t="shared" si="5"/>
        <v>37001</v>
      </c>
      <c r="D69" t="s">
        <v>222</v>
      </c>
      <c r="K69">
        <v>11.5</v>
      </c>
    </row>
    <row r="70" spans="1:11" x14ac:dyDescent="0.2">
      <c r="A70" s="82">
        <f t="shared" si="3"/>
        <v>2001</v>
      </c>
      <c r="B70" s="82">
        <f t="shared" si="4"/>
        <v>4</v>
      </c>
      <c r="C70" s="65">
        <f t="shared" si="5"/>
        <v>37008</v>
      </c>
      <c r="D70" t="s">
        <v>223</v>
      </c>
      <c r="K70">
        <v>11.8</v>
      </c>
    </row>
    <row r="71" spans="1:11" x14ac:dyDescent="0.2">
      <c r="A71" s="82">
        <f t="shared" si="3"/>
        <v>2001</v>
      </c>
      <c r="B71" s="82">
        <f t="shared" si="4"/>
        <v>5</v>
      </c>
      <c r="C71" s="65">
        <f t="shared" si="5"/>
        <v>37015</v>
      </c>
      <c r="D71" t="s">
        <v>224</v>
      </c>
      <c r="K71">
        <v>11.8</v>
      </c>
    </row>
    <row r="72" spans="1:11" x14ac:dyDescent="0.2">
      <c r="A72" s="82">
        <f t="shared" si="3"/>
        <v>2001</v>
      </c>
      <c r="B72" s="82">
        <f t="shared" si="4"/>
        <v>5</v>
      </c>
      <c r="C72" s="65">
        <f t="shared" si="5"/>
        <v>37022</v>
      </c>
      <c r="D72" t="s">
        <v>225</v>
      </c>
      <c r="K72">
        <v>11.8</v>
      </c>
    </row>
    <row r="73" spans="1:11" x14ac:dyDescent="0.2">
      <c r="A73" s="82">
        <f t="shared" si="3"/>
        <v>2001</v>
      </c>
      <c r="B73" s="82">
        <f t="shared" si="4"/>
        <v>5</v>
      </c>
      <c r="C73" s="65">
        <f t="shared" si="5"/>
        <v>37029</v>
      </c>
      <c r="D73" t="s">
        <v>226</v>
      </c>
      <c r="K73">
        <v>12.1</v>
      </c>
    </row>
    <row r="74" spans="1:11" x14ac:dyDescent="0.2">
      <c r="A74" s="82">
        <f t="shared" si="3"/>
        <v>2001</v>
      </c>
      <c r="B74" s="82">
        <f t="shared" si="4"/>
        <v>5</v>
      </c>
      <c r="C74" s="65">
        <f t="shared" si="5"/>
        <v>37036</v>
      </c>
      <c r="D74" t="s">
        <v>227</v>
      </c>
      <c r="K74">
        <v>12.1</v>
      </c>
    </row>
    <row r="75" spans="1:11" x14ac:dyDescent="0.2">
      <c r="A75" s="82">
        <f t="shared" si="3"/>
        <v>2001</v>
      </c>
      <c r="B75" s="82">
        <f t="shared" si="4"/>
        <v>6</v>
      </c>
      <c r="C75" s="65">
        <f t="shared" si="5"/>
        <v>37043</v>
      </c>
      <c r="D75" t="s">
        <v>228</v>
      </c>
      <c r="K75">
        <v>12.5</v>
      </c>
    </row>
    <row r="76" spans="1:11" x14ac:dyDescent="0.2">
      <c r="A76" s="82">
        <f t="shared" si="3"/>
        <v>2001</v>
      </c>
      <c r="B76" s="82">
        <f t="shared" si="4"/>
        <v>6</v>
      </c>
      <c r="C76" s="65">
        <f t="shared" si="5"/>
        <v>37050</v>
      </c>
      <c r="D76" t="s">
        <v>229</v>
      </c>
      <c r="K76">
        <v>12.5</v>
      </c>
    </row>
    <row r="77" spans="1:11" x14ac:dyDescent="0.2">
      <c r="A77" s="82">
        <f t="shared" si="3"/>
        <v>2001</v>
      </c>
      <c r="B77" s="82">
        <f t="shared" si="4"/>
        <v>6</v>
      </c>
      <c r="C77" s="65">
        <f t="shared" si="5"/>
        <v>37057</v>
      </c>
      <c r="D77" t="s">
        <v>230</v>
      </c>
      <c r="K77">
        <v>12.5</v>
      </c>
    </row>
    <row r="78" spans="1:11" x14ac:dyDescent="0.2">
      <c r="A78" s="82">
        <f t="shared" si="3"/>
        <v>2001</v>
      </c>
      <c r="B78" s="82">
        <f t="shared" si="4"/>
        <v>6</v>
      </c>
      <c r="C78" s="65">
        <f t="shared" si="5"/>
        <v>37064</v>
      </c>
      <c r="D78" t="s">
        <v>231</v>
      </c>
      <c r="K78">
        <v>12.2</v>
      </c>
    </row>
    <row r="79" spans="1:11" x14ac:dyDescent="0.2">
      <c r="A79" s="82">
        <f t="shared" si="3"/>
        <v>2001</v>
      </c>
      <c r="B79" s="82">
        <f t="shared" si="4"/>
        <v>6</v>
      </c>
      <c r="C79" s="65">
        <f t="shared" si="5"/>
        <v>37071</v>
      </c>
      <c r="D79" t="s">
        <v>232</v>
      </c>
      <c r="K79">
        <v>11.7</v>
      </c>
    </row>
    <row r="80" spans="1:11" x14ac:dyDescent="0.2">
      <c r="A80" s="82">
        <f t="shared" si="3"/>
        <v>2001</v>
      </c>
      <c r="B80" s="82">
        <f t="shared" si="4"/>
        <v>7</v>
      </c>
      <c r="C80" s="65">
        <f t="shared" si="5"/>
        <v>37078</v>
      </c>
      <c r="D80" t="s">
        <v>233</v>
      </c>
      <c r="K80">
        <v>11.5</v>
      </c>
    </row>
    <row r="81" spans="1:11" x14ac:dyDescent="0.2">
      <c r="A81" s="82">
        <f t="shared" si="3"/>
        <v>2001</v>
      </c>
      <c r="B81" s="82">
        <f t="shared" si="4"/>
        <v>7</v>
      </c>
      <c r="C81" s="65">
        <f t="shared" si="5"/>
        <v>37085</v>
      </c>
      <c r="D81" t="s">
        <v>234</v>
      </c>
      <c r="K81">
        <v>11.3</v>
      </c>
    </row>
    <row r="82" spans="1:11" x14ac:dyDescent="0.2">
      <c r="A82" s="82">
        <f t="shared" si="3"/>
        <v>2001</v>
      </c>
      <c r="B82" s="82">
        <f t="shared" si="4"/>
        <v>7</v>
      </c>
      <c r="C82" s="65">
        <f t="shared" si="5"/>
        <v>37092</v>
      </c>
      <c r="D82" t="s">
        <v>235</v>
      </c>
      <c r="K82">
        <v>11.3</v>
      </c>
    </row>
    <row r="83" spans="1:11" x14ac:dyDescent="0.2">
      <c r="A83" s="82">
        <f t="shared" si="3"/>
        <v>2001</v>
      </c>
      <c r="B83" s="82">
        <f t="shared" si="4"/>
        <v>7</v>
      </c>
      <c r="C83" s="65">
        <f t="shared" si="5"/>
        <v>37099</v>
      </c>
      <c r="D83" t="s">
        <v>236</v>
      </c>
      <c r="K83">
        <v>11.3</v>
      </c>
    </row>
    <row r="84" spans="1:11" x14ac:dyDescent="0.2">
      <c r="A84" s="82">
        <f t="shared" si="3"/>
        <v>2001</v>
      </c>
      <c r="B84" s="82">
        <f t="shared" si="4"/>
        <v>8</v>
      </c>
      <c r="C84" s="65">
        <f t="shared" si="5"/>
        <v>37106</v>
      </c>
      <c r="D84" t="s">
        <v>237</v>
      </c>
      <c r="K84">
        <v>11.3</v>
      </c>
    </row>
    <row r="85" spans="1:11" x14ac:dyDescent="0.2">
      <c r="A85" s="82">
        <f t="shared" si="3"/>
        <v>2001</v>
      </c>
      <c r="B85" s="82">
        <f t="shared" si="4"/>
        <v>8</v>
      </c>
      <c r="C85" s="65">
        <f t="shared" si="5"/>
        <v>37113</v>
      </c>
      <c r="D85" t="s">
        <v>238</v>
      </c>
      <c r="K85">
        <v>11.3</v>
      </c>
    </row>
    <row r="86" spans="1:11" x14ac:dyDescent="0.2">
      <c r="A86" s="82">
        <f t="shared" si="3"/>
        <v>2001</v>
      </c>
      <c r="B86" s="82">
        <f t="shared" si="4"/>
        <v>8</v>
      </c>
      <c r="C86" s="65">
        <f t="shared" si="5"/>
        <v>37120</v>
      </c>
      <c r="D86" t="s">
        <v>239</v>
      </c>
      <c r="K86">
        <v>11.1</v>
      </c>
    </row>
    <row r="87" spans="1:11" x14ac:dyDescent="0.2">
      <c r="A87" s="82">
        <f t="shared" si="3"/>
        <v>2001</v>
      </c>
      <c r="B87" s="82">
        <f t="shared" si="4"/>
        <v>8</v>
      </c>
      <c r="C87" s="65">
        <f t="shared" si="5"/>
        <v>37127</v>
      </c>
      <c r="D87" t="s">
        <v>240</v>
      </c>
      <c r="K87">
        <v>11.1</v>
      </c>
    </row>
    <row r="88" spans="1:11" x14ac:dyDescent="0.2">
      <c r="A88" s="82">
        <f t="shared" si="3"/>
        <v>2001</v>
      </c>
      <c r="B88" s="82">
        <f t="shared" si="4"/>
        <v>8</v>
      </c>
      <c r="C88" s="65">
        <f t="shared" si="5"/>
        <v>37134</v>
      </c>
      <c r="D88" t="s">
        <v>241</v>
      </c>
      <c r="K88">
        <v>10.9</v>
      </c>
    </row>
    <row r="89" spans="1:11" x14ac:dyDescent="0.2">
      <c r="A89" s="82">
        <f t="shared" si="3"/>
        <v>2001</v>
      </c>
      <c r="B89" s="82">
        <f t="shared" si="4"/>
        <v>9</v>
      </c>
      <c r="C89" s="65">
        <f t="shared" si="5"/>
        <v>37141</v>
      </c>
      <c r="D89" t="s">
        <v>242</v>
      </c>
      <c r="K89">
        <v>10.7</v>
      </c>
    </row>
    <row r="90" spans="1:11" x14ac:dyDescent="0.2">
      <c r="A90" s="82">
        <f t="shared" si="3"/>
        <v>2001</v>
      </c>
      <c r="B90" s="82">
        <f t="shared" si="4"/>
        <v>9</v>
      </c>
      <c r="C90" s="65">
        <f t="shared" si="5"/>
        <v>37148</v>
      </c>
      <c r="D90" t="s">
        <v>243</v>
      </c>
      <c r="K90">
        <v>10.7</v>
      </c>
    </row>
    <row r="91" spans="1:11" x14ac:dyDescent="0.2">
      <c r="A91" s="82">
        <f t="shared" si="3"/>
        <v>2001</v>
      </c>
      <c r="B91" s="82">
        <f t="shared" si="4"/>
        <v>9</v>
      </c>
      <c r="C91" s="65">
        <f t="shared" si="5"/>
        <v>37155</v>
      </c>
      <c r="D91" t="s">
        <v>244</v>
      </c>
      <c r="K91">
        <v>10.7</v>
      </c>
    </row>
    <row r="92" spans="1:11" x14ac:dyDescent="0.2">
      <c r="A92" s="82">
        <f t="shared" si="3"/>
        <v>2001</v>
      </c>
      <c r="B92" s="82">
        <f t="shared" si="4"/>
        <v>9</v>
      </c>
      <c r="C92" s="65">
        <f t="shared" si="5"/>
        <v>37162</v>
      </c>
      <c r="D92" t="s">
        <v>245</v>
      </c>
      <c r="K92">
        <v>10.7</v>
      </c>
    </row>
    <row r="93" spans="1:11" x14ac:dyDescent="0.2">
      <c r="A93" s="82">
        <f t="shared" si="3"/>
        <v>2001</v>
      </c>
      <c r="B93" s="82">
        <f t="shared" si="4"/>
        <v>10</v>
      </c>
      <c r="C93" s="65">
        <f t="shared" si="5"/>
        <v>37169</v>
      </c>
      <c r="D93" t="s">
        <v>246</v>
      </c>
      <c r="K93">
        <v>10.9</v>
      </c>
    </row>
    <row r="94" spans="1:11" x14ac:dyDescent="0.2">
      <c r="A94" s="82">
        <f t="shared" si="3"/>
        <v>2001</v>
      </c>
      <c r="B94" s="82">
        <f t="shared" si="4"/>
        <v>10</v>
      </c>
      <c r="C94" s="65">
        <f t="shared" si="5"/>
        <v>37176</v>
      </c>
      <c r="D94" t="s">
        <v>247</v>
      </c>
      <c r="K94">
        <v>10.9</v>
      </c>
    </row>
    <row r="95" spans="1:11" x14ac:dyDescent="0.2">
      <c r="A95" s="82">
        <f t="shared" si="3"/>
        <v>2001</v>
      </c>
      <c r="B95" s="82">
        <f t="shared" si="4"/>
        <v>10</v>
      </c>
      <c r="C95" s="65">
        <f t="shared" si="5"/>
        <v>37183</v>
      </c>
      <c r="D95" t="s">
        <v>248</v>
      </c>
      <c r="K95">
        <v>10.9</v>
      </c>
    </row>
    <row r="96" spans="1:11" x14ac:dyDescent="0.2">
      <c r="A96" s="82">
        <f t="shared" si="3"/>
        <v>2001</v>
      </c>
      <c r="B96" s="82">
        <f t="shared" si="4"/>
        <v>10</v>
      </c>
      <c r="C96" s="65">
        <f t="shared" si="5"/>
        <v>37190</v>
      </c>
      <c r="D96" t="s">
        <v>249</v>
      </c>
      <c r="K96">
        <v>10.9</v>
      </c>
    </row>
    <row r="97" spans="1:11" x14ac:dyDescent="0.2">
      <c r="A97" s="82">
        <f t="shared" si="3"/>
        <v>2001</v>
      </c>
      <c r="B97" s="82">
        <f t="shared" si="4"/>
        <v>11</v>
      </c>
      <c r="C97" s="65">
        <f t="shared" si="5"/>
        <v>37197</v>
      </c>
      <c r="D97" t="s">
        <v>250</v>
      </c>
      <c r="K97">
        <v>10.6</v>
      </c>
    </row>
    <row r="98" spans="1:11" x14ac:dyDescent="0.2">
      <c r="A98" s="82">
        <f t="shared" si="3"/>
        <v>2001</v>
      </c>
      <c r="B98" s="82">
        <f t="shared" si="4"/>
        <v>11</v>
      </c>
      <c r="C98" s="65">
        <f t="shared" si="5"/>
        <v>37204</v>
      </c>
      <c r="D98" t="s">
        <v>251</v>
      </c>
      <c r="K98">
        <v>10.4</v>
      </c>
    </row>
    <row r="99" spans="1:11" x14ac:dyDescent="0.2">
      <c r="A99" s="82">
        <f t="shared" si="3"/>
        <v>2001</v>
      </c>
      <c r="B99" s="82">
        <f t="shared" si="4"/>
        <v>11</v>
      </c>
      <c r="C99" s="65">
        <f t="shared" si="5"/>
        <v>37211</v>
      </c>
      <c r="D99" t="s">
        <v>252</v>
      </c>
      <c r="K99">
        <v>10.4</v>
      </c>
    </row>
    <row r="100" spans="1:11" x14ac:dyDescent="0.2">
      <c r="A100" s="82">
        <f t="shared" si="3"/>
        <v>2001</v>
      </c>
      <c r="B100" s="82">
        <f t="shared" si="4"/>
        <v>11</v>
      </c>
      <c r="C100" s="65">
        <f t="shared" si="5"/>
        <v>37218</v>
      </c>
      <c r="D100" t="s">
        <v>253</v>
      </c>
      <c r="K100">
        <v>10.6</v>
      </c>
    </row>
    <row r="101" spans="1:11" x14ac:dyDescent="0.2">
      <c r="A101" s="82">
        <f t="shared" si="3"/>
        <v>2001</v>
      </c>
      <c r="B101" s="82">
        <f t="shared" si="4"/>
        <v>11</v>
      </c>
      <c r="C101" s="65">
        <f t="shared" si="5"/>
        <v>37225</v>
      </c>
      <c r="D101" t="s">
        <v>254</v>
      </c>
      <c r="K101">
        <v>10.6</v>
      </c>
    </row>
    <row r="102" spans="1:11" x14ac:dyDescent="0.2">
      <c r="A102" s="82">
        <f t="shared" si="3"/>
        <v>2001</v>
      </c>
      <c r="B102" s="82">
        <f t="shared" si="4"/>
        <v>12</v>
      </c>
      <c r="C102" s="65">
        <f t="shared" si="5"/>
        <v>37232</v>
      </c>
      <c r="D102" t="s">
        <v>255</v>
      </c>
      <c r="K102">
        <v>10.4</v>
      </c>
    </row>
    <row r="103" spans="1:11" x14ac:dyDescent="0.2">
      <c r="A103" s="82">
        <f t="shared" si="3"/>
        <v>2001</v>
      </c>
      <c r="B103" s="82">
        <f t="shared" si="4"/>
        <v>12</v>
      </c>
      <c r="C103" s="65">
        <f t="shared" si="5"/>
        <v>37239</v>
      </c>
      <c r="D103" t="s">
        <v>256</v>
      </c>
      <c r="K103">
        <v>10.1</v>
      </c>
    </row>
    <row r="104" spans="1:11" x14ac:dyDescent="0.2">
      <c r="A104" s="82">
        <f t="shared" si="3"/>
        <v>2001</v>
      </c>
      <c r="B104" s="82">
        <f t="shared" si="4"/>
        <v>12</v>
      </c>
      <c r="C104" s="65">
        <f t="shared" si="5"/>
        <v>37246</v>
      </c>
      <c r="D104" t="s">
        <v>257</v>
      </c>
      <c r="K104">
        <v>9.6999999999999993</v>
      </c>
    </row>
    <row r="105" spans="1:11" x14ac:dyDescent="0.2">
      <c r="A105" s="82">
        <f t="shared" si="3"/>
        <v>2001</v>
      </c>
      <c r="B105" s="82">
        <f t="shared" si="4"/>
        <v>12</v>
      </c>
      <c r="C105" s="65">
        <f t="shared" si="5"/>
        <v>37253</v>
      </c>
      <c r="D105" t="s">
        <v>258</v>
      </c>
      <c r="K105">
        <v>9.6999999999999993</v>
      </c>
    </row>
    <row r="106" spans="1:11" x14ac:dyDescent="0.2">
      <c r="A106" s="82">
        <f t="shared" si="3"/>
        <v>2002</v>
      </c>
      <c r="B106" s="82">
        <f t="shared" si="4"/>
        <v>1</v>
      </c>
      <c r="C106" s="65">
        <f t="shared" si="5"/>
        <v>37260</v>
      </c>
      <c r="D106" t="s">
        <v>259</v>
      </c>
      <c r="K106">
        <v>9.6999999999999993</v>
      </c>
    </row>
    <row r="107" spans="1:11" x14ac:dyDescent="0.2">
      <c r="A107" s="82">
        <f t="shared" si="3"/>
        <v>2002</v>
      </c>
      <c r="B107" s="82">
        <f t="shared" si="4"/>
        <v>1</v>
      </c>
      <c r="C107" s="65">
        <f t="shared" si="5"/>
        <v>37267</v>
      </c>
      <c r="D107" t="s">
        <v>260</v>
      </c>
      <c r="K107">
        <v>9.6999999999999993</v>
      </c>
    </row>
    <row r="108" spans="1:11" x14ac:dyDescent="0.2">
      <c r="A108" s="82">
        <f t="shared" si="3"/>
        <v>2002</v>
      </c>
      <c r="B108" s="82">
        <f t="shared" si="4"/>
        <v>1</v>
      </c>
      <c r="C108" s="65">
        <f t="shared" si="5"/>
        <v>37274</v>
      </c>
      <c r="D108" t="s">
        <v>261</v>
      </c>
      <c r="K108">
        <v>9.6999999999999993</v>
      </c>
    </row>
    <row r="109" spans="1:11" x14ac:dyDescent="0.2">
      <c r="A109" s="82">
        <f t="shared" si="3"/>
        <v>2002</v>
      </c>
      <c r="B109" s="82">
        <f t="shared" si="4"/>
        <v>1</v>
      </c>
      <c r="C109" s="65">
        <f t="shared" si="5"/>
        <v>37281</v>
      </c>
      <c r="D109" t="s">
        <v>262</v>
      </c>
      <c r="K109">
        <v>9.6999999999999993</v>
      </c>
    </row>
    <row r="110" spans="1:11" x14ac:dyDescent="0.2">
      <c r="A110" s="82">
        <f t="shared" si="3"/>
        <v>2002</v>
      </c>
      <c r="B110" s="82">
        <f t="shared" si="4"/>
        <v>2</v>
      </c>
      <c r="C110" s="65">
        <f t="shared" si="5"/>
        <v>37288</v>
      </c>
      <c r="D110" t="s">
        <v>263</v>
      </c>
      <c r="K110">
        <v>9.6999999999999993</v>
      </c>
    </row>
    <row r="111" spans="1:11" x14ac:dyDescent="0.2">
      <c r="A111" s="82">
        <f t="shared" si="3"/>
        <v>2002</v>
      </c>
      <c r="B111" s="82">
        <f t="shared" si="4"/>
        <v>2</v>
      </c>
      <c r="C111" s="65">
        <f t="shared" si="5"/>
        <v>37295</v>
      </c>
      <c r="D111" t="s">
        <v>264</v>
      </c>
      <c r="K111">
        <v>9.6999999999999993</v>
      </c>
    </row>
    <row r="112" spans="1:11" x14ac:dyDescent="0.2">
      <c r="A112" s="82">
        <f t="shared" si="3"/>
        <v>2002</v>
      </c>
      <c r="B112" s="82">
        <f t="shared" si="4"/>
        <v>2</v>
      </c>
      <c r="C112" s="65">
        <f t="shared" si="5"/>
        <v>37302</v>
      </c>
      <c r="D112" t="s">
        <v>265</v>
      </c>
      <c r="K112">
        <v>9.6999999999999993</v>
      </c>
    </row>
    <row r="113" spans="1:11" x14ac:dyDescent="0.2">
      <c r="A113" s="82">
        <f t="shared" si="3"/>
        <v>2002</v>
      </c>
      <c r="B113" s="82">
        <f t="shared" si="4"/>
        <v>2</v>
      </c>
      <c r="C113" s="65">
        <f t="shared" si="5"/>
        <v>37309</v>
      </c>
      <c r="D113" t="s">
        <v>266</v>
      </c>
      <c r="K113">
        <v>9.6999999999999993</v>
      </c>
    </row>
    <row r="114" spans="1:11" x14ac:dyDescent="0.2">
      <c r="A114" s="82">
        <f t="shared" si="3"/>
        <v>2002</v>
      </c>
      <c r="B114" s="82">
        <f t="shared" si="4"/>
        <v>3</v>
      </c>
      <c r="C114" s="65">
        <f t="shared" si="5"/>
        <v>37316</v>
      </c>
      <c r="D114" t="s">
        <v>267</v>
      </c>
      <c r="K114">
        <v>9.9</v>
      </c>
    </row>
    <row r="115" spans="1:11" x14ac:dyDescent="0.2">
      <c r="A115" s="82">
        <f t="shared" si="3"/>
        <v>2002</v>
      </c>
      <c r="B115" s="82">
        <f t="shared" si="4"/>
        <v>3</v>
      </c>
      <c r="C115" s="65">
        <f t="shared" si="5"/>
        <v>37323</v>
      </c>
      <c r="D115" t="s">
        <v>268</v>
      </c>
      <c r="K115">
        <v>9.9</v>
      </c>
    </row>
    <row r="116" spans="1:11" x14ac:dyDescent="0.2">
      <c r="A116" s="82">
        <f t="shared" si="3"/>
        <v>2002</v>
      </c>
      <c r="B116" s="82">
        <f t="shared" si="4"/>
        <v>3</v>
      </c>
      <c r="C116" s="65">
        <f t="shared" si="5"/>
        <v>37330</v>
      </c>
      <c r="D116" t="s">
        <v>269</v>
      </c>
      <c r="K116">
        <v>10.1</v>
      </c>
    </row>
    <row r="117" spans="1:11" x14ac:dyDescent="0.2">
      <c r="A117" s="82">
        <f t="shared" si="3"/>
        <v>2002</v>
      </c>
      <c r="B117" s="82">
        <f t="shared" si="4"/>
        <v>3</v>
      </c>
      <c r="C117" s="65">
        <f t="shared" si="5"/>
        <v>37337</v>
      </c>
      <c r="D117" t="s">
        <v>270</v>
      </c>
      <c r="K117">
        <v>10.1</v>
      </c>
    </row>
    <row r="118" spans="1:11" x14ac:dyDescent="0.2">
      <c r="A118" s="82">
        <f t="shared" si="3"/>
        <v>2002</v>
      </c>
      <c r="B118" s="82">
        <f t="shared" si="4"/>
        <v>3</v>
      </c>
      <c r="C118" s="65">
        <f t="shared" si="5"/>
        <v>37344</v>
      </c>
      <c r="D118" t="s">
        <v>271</v>
      </c>
      <c r="K118">
        <v>10.1</v>
      </c>
    </row>
    <row r="119" spans="1:11" x14ac:dyDescent="0.2">
      <c r="A119" s="82">
        <f t="shared" si="3"/>
        <v>2002</v>
      </c>
      <c r="B119" s="82">
        <f t="shared" si="4"/>
        <v>4</v>
      </c>
      <c r="C119" s="65">
        <f t="shared" si="5"/>
        <v>37351</v>
      </c>
      <c r="D119" t="s">
        <v>272</v>
      </c>
      <c r="K119">
        <v>10.1</v>
      </c>
    </row>
    <row r="120" spans="1:11" x14ac:dyDescent="0.2">
      <c r="A120" s="82">
        <f t="shared" si="3"/>
        <v>2002</v>
      </c>
      <c r="B120" s="82">
        <f t="shared" si="4"/>
        <v>4</v>
      </c>
      <c r="C120" s="65">
        <f t="shared" si="5"/>
        <v>37358</v>
      </c>
      <c r="D120" t="s">
        <v>273</v>
      </c>
      <c r="K120">
        <v>10.1</v>
      </c>
    </row>
    <row r="121" spans="1:11" x14ac:dyDescent="0.2">
      <c r="A121" s="82">
        <f t="shared" si="3"/>
        <v>2002</v>
      </c>
      <c r="B121" s="82">
        <f t="shared" si="4"/>
        <v>4</v>
      </c>
      <c r="C121" s="65">
        <f t="shared" si="5"/>
        <v>37365</v>
      </c>
      <c r="D121" t="s">
        <v>274</v>
      </c>
      <c r="K121">
        <v>9.8000000000000007</v>
      </c>
    </row>
    <row r="122" spans="1:11" x14ac:dyDescent="0.2">
      <c r="A122" s="82">
        <f t="shared" si="3"/>
        <v>2002</v>
      </c>
      <c r="B122" s="82">
        <f t="shared" si="4"/>
        <v>4</v>
      </c>
      <c r="C122" s="65">
        <f t="shared" si="5"/>
        <v>37372</v>
      </c>
      <c r="D122" t="s">
        <v>275</v>
      </c>
      <c r="K122">
        <v>9.6</v>
      </c>
    </row>
    <row r="123" spans="1:11" x14ac:dyDescent="0.2">
      <c r="A123" s="82">
        <f t="shared" si="3"/>
        <v>2002</v>
      </c>
      <c r="B123" s="82">
        <f t="shared" si="4"/>
        <v>5</v>
      </c>
      <c r="C123" s="65">
        <f t="shared" si="5"/>
        <v>37379</v>
      </c>
      <c r="D123" t="s">
        <v>276</v>
      </c>
      <c r="K123">
        <v>9.4</v>
      </c>
    </row>
    <row r="124" spans="1:11" x14ac:dyDescent="0.2">
      <c r="A124" s="82">
        <f t="shared" si="3"/>
        <v>2002</v>
      </c>
      <c r="B124" s="82">
        <f t="shared" si="4"/>
        <v>5</v>
      </c>
      <c r="C124" s="65">
        <f t="shared" si="5"/>
        <v>37386</v>
      </c>
      <c r="D124" t="s">
        <v>277</v>
      </c>
      <c r="K124">
        <v>9.4</v>
      </c>
    </row>
    <row r="125" spans="1:11" x14ac:dyDescent="0.2">
      <c r="A125" s="82">
        <f t="shared" si="3"/>
        <v>2002</v>
      </c>
      <c r="B125" s="82">
        <f t="shared" si="4"/>
        <v>5</v>
      </c>
      <c r="C125" s="65">
        <f t="shared" si="5"/>
        <v>37393</v>
      </c>
      <c r="D125" t="s">
        <v>278</v>
      </c>
      <c r="K125">
        <v>9.4</v>
      </c>
    </row>
    <row r="126" spans="1:11" x14ac:dyDescent="0.2">
      <c r="A126" s="82">
        <f t="shared" si="3"/>
        <v>2002</v>
      </c>
      <c r="B126" s="82">
        <f t="shared" si="4"/>
        <v>5</v>
      </c>
      <c r="C126" s="65">
        <f t="shared" si="5"/>
        <v>37400</v>
      </c>
      <c r="D126" t="s">
        <v>279</v>
      </c>
      <c r="K126">
        <v>9.4</v>
      </c>
    </row>
    <row r="127" spans="1:11" x14ac:dyDescent="0.2">
      <c r="A127" s="82">
        <f t="shared" si="3"/>
        <v>2002</v>
      </c>
      <c r="B127" s="82">
        <f t="shared" si="4"/>
        <v>5</v>
      </c>
      <c r="C127" s="65">
        <f t="shared" si="5"/>
        <v>37407</v>
      </c>
      <c r="D127" t="s">
        <v>280</v>
      </c>
      <c r="K127">
        <v>9.4</v>
      </c>
    </row>
    <row r="128" spans="1:11" x14ac:dyDescent="0.2">
      <c r="A128" s="82">
        <f t="shared" si="3"/>
        <v>2002</v>
      </c>
      <c r="B128" s="82">
        <f t="shared" si="4"/>
        <v>6</v>
      </c>
      <c r="C128" s="65">
        <f t="shared" si="5"/>
        <v>37414</v>
      </c>
      <c r="D128" t="s">
        <v>281</v>
      </c>
      <c r="K128">
        <v>9</v>
      </c>
    </row>
    <row r="129" spans="1:11" x14ac:dyDescent="0.2">
      <c r="A129" s="82">
        <f t="shared" si="3"/>
        <v>2002</v>
      </c>
      <c r="B129" s="82">
        <f t="shared" si="4"/>
        <v>6</v>
      </c>
      <c r="C129" s="65">
        <f t="shared" si="5"/>
        <v>37421</v>
      </c>
      <c r="D129" t="s">
        <v>282</v>
      </c>
      <c r="K129">
        <v>8.8000000000000007</v>
      </c>
    </row>
    <row r="130" spans="1:11" x14ac:dyDescent="0.2">
      <c r="A130" s="82">
        <f t="shared" ref="A130:A193" si="6">YEAR(C130)</f>
        <v>2002</v>
      </c>
      <c r="B130" s="82">
        <f t="shared" ref="B130:B193" si="7">MONTH(C130)</f>
        <v>6</v>
      </c>
      <c r="C130" s="65">
        <f t="shared" ref="C130:C193" si="8">C131-7</f>
        <v>37428</v>
      </c>
      <c r="D130" t="s">
        <v>283</v>
      </c>
      <c r="K130">
        <v>8.8000000000000007</v>
      </c>
    </row>
    <row r="131" spans="1:11" x14ac:dyDescent="0.2">
      <c r="A131" s="82">
        <f t="shared" si="6"/>
        <v>2002</v>
      </c>
      <c r="B131" s="82">
        <f t="shared" si="7"/>
        <v>6</v>
      </c>
      <c r="C131" s="65">
        <f t="shared" si="8"/>
        <v>37435</v>
      </c>
      <c r="D131" t="s">
        <v>284</v>
      </c>
      <c r="K131">
        <v>8.6</v>
      </c>
    </row>
    <row r="132" spans="1:11" x14ac:dyDescent="0.2">
      <c r="A132" s="82">
        <f t="shared" si="6"/>
        <v>2002</v>
      </c>
      <c r="B132" s="82">
        <f t="shared" si="7"/>
        <v>7</v>
      </c>
      <c r="C132" s="65">
        <f t="shared" si="8"/>
        <v>37442</v>
      </c>
      <c r="D132" t="s">
        <v>285</v>
      </c>
      <c r="K132">
        <v>8.6</v>
      </c>
    </row>
    <row r="133" spans="1:11" x14ac:dyDescent="0.2">
      <c r="A133" s="82">
        <f t="shared" si="6"/>
        <v>2002</v>
      </c>
      <c r="B133" s="82">
        <f t="shared" si="7"/>
        <v>7</v>
      </c>
      <c r="C133" s="65">
        <f t="shared" si="8"/>
        <v>37449</v>
      </c>
      <c r="D133" t="s">
        <v>286</v>
      </c>
      <c r="K133">
        <v>8.4</v>
      </c>
    </row>
    <row r="134" spans="1:11" x14ac:dyDescent="0.2">
      <c r="A134" s="82">
        <f t="shared" si="6"/>
        <v>2002</v>
      </c>
      <c r="B134" s="82">
        <f t="shared" si="7"/>
        <v>7</v>
      </c>
      <c r="C134" s="65">
        <f t="shared" si="8"/>
        <v>37456</v>
      </c>
      <c r="D134" t="s">
        <v>287</v>
      </c>
      <c r="K134">
        <v>8.4</v>
      </c>
    </row>
    <row r="135" spans="1:11" x14ac:dyDescent="0.2">
      <c r="A135" s="82">
        <f t="shared" si="6"/>
        <v>2002</v>
      </c>
      <c r="B135" s="82">
        <f t="shared" si="7"/>
        <v>7</v>
      </c>
      <c r="C135" s="65">
        <f t="shared" si="8"/>
        <v>37463</v>
      </c>
      <c r="D135" t="s">
        <v>288</v>
      </c>
      <c r="K135">
        <v>8.1999999999999993</v>
      </c>
    </row>
    <row r="136" spans="1:11" x14ac:dyDescent="0.2">
      <c r="A136" s="82">
        <f t="shared" si="6"/>
        <v>2002</v>
      </c>
      <c r="B136" s="82">
        <f t="shared" si="7"/>
        <v>8</v>
      </c>
      <c r="C136" s="65">
        <f t="shared" si="8"/>
        <v>37470</v>
      </c>
      <c r="D136" t="s">
        <v>289</v>
      </c>
      <c r="K136">
        <v>8</v>
      </c>
    </row>
    <row r="137" spans="1:11" x14ac:dyDescent="0.2">
      <c r="A137" s="82">
        <f t="shared" si="6"/>
        <v>2002</v>
      </c>
      <c r="B137" s="82">
        <f t="shared" si="7"/>
        <v>8</v>
      </c>
      <c r="C137" s="65">
        <f t="shared" si="8"/>
        <v>37477</v>
      </c>
      <c r="D137" t="s">
        <v>290</v>
      </c>
      <c r="K137">
        <v>7.6</v>
      </c>
    </row>
    <row r="138" spans="1:11" x14ac:dyDescent="0.2">
      <c r="A138" s="82">
        <f t="shared" si="6"/>
        <v>2002</v>
      </c>
      <c r="B138" s="82">
        <f t="shared" si="7"/>
        <v>8</v>
      </c>
      <c r="C138" s="65">
        <f t="shared" si="8"/>
        <v>37484</v>
      </c>
      <c r="D138" t="s">
        <v>291</v>
      </c>
      <c r="K138">
        <v>7.6</v>
      </c>
    </row>
    <row r="139" spans="1:11" x14ac:dyDescent="0.2">
      <c r="A139" s="82">
        <f t="shared" si="6"/>
        <v>2002</v>
      </c>
      <c r="B139" s="82">
        <f t="shared" si="7"/>
        <v>8</v>
      </c>
      <c r="C139" s="65">
        <f t="shared" si="8"/>
        <v>37491</v>
      </c>
      <c r="D139" t="s">
        <v>292</v>
      </c>
      <c r="K139">
        <v>7.6</v>
      </c>
    </row>
    <row r="140" spans="1:11" x14ac:dyDescent="0.2">
      <c r="A140" s="82">
        <f t="shared" si="6"/>
        <v>2002</v>
      </c>
      <c r="B140" s="82">
        <f t="shared" si="7"/>
        <v>8</v>
      </c>
      <c r="C140" s="65">
        <f t="shared" si="8"/>
        <v>37498</v>
      </c>
      <c r="D140" t="s">
        <v>293</v>
      </c>
      <c r="K140">
        <v>7.8</v>
      </c>
    </row>
    <row r="141" spans="1:11" x14ac:dyDescent="0.2">
      <c r="A141" s="82">
        <f t="shared" si="6"/>
        <v>2002</v>
      </c>
      <c r="B141" s="82">
        <f t="shared" si="7"/>
        <v>9</v>
      </c>
      <c r="C141" s="65">
        <f t="shared" si="8"/>
        <v>37505</v>
      </c>
      <c r="D141" t="s">
        <v>294</v>
      </c>
      <c r="K141">
        <v>7.8</v>
      </c>
    </row>
    <row r="142" spans="1:11" x14ac:dyDescent="0.2">
      <c r="A142" s="82">
        <f t="shared" si="6"/>
        <v>2002</v>
      </c>
      <c r="B142" s="82">
        <f t="shared" si="7"/>
        <v>9</v>
      </c>
      <c r="C142" s="65">
        <f t="shared" si="8"/>
        <v>37512</v>
      </c>
      <c r="D142" t="s">
        <v>295</v>
      </c>
      <c r="K142">
        <v>8</v>
      </c>
    </row>
    <row r="143" spans="1:11" x14ac:dyDescent="0.2">
      <c r="A143" s="82">
        <f t="shared" si="6"/>
        <v>2002</v>
      </c>
      <c r="B143" s="82">
        <f t="shared" si="7"/>
        <v>9</v>
      </c>
      <c r="C143" s="65">
        <f t="shared" si="8"/>
        <v>37519</v>
      </c>
      <c r="D143" t="s">
        <v>296</v>
      </c>
      <c r="K143">
        <v>8</v>
      </c>
    </row>
    <row r="144" spans="1:11" x14ac:dyDescent="0.2">
      <c r="A144" s="82">
        <f t="shared" si="6"/>
        <v>2002</v>
      </c>
      <c r="B144" s="82">
        <f t="shared" si="7"/>
        <v>9</v>
      </c>
      <c r="C144" s="65">
        <f t="shared" si="8"/>
        <v>37526</v>
      </c>
      <c r="D144" t="s">
        <v>297</v>
      </c>
      <c r="K144">
        <v>8</v>
      </c>
    </row>
    <row r="145" spans="1:11" x14ac:dyDescent="0.2">
      <c r="A145" s="82">
        <f t="shared" si="6"/>
        <v>2002</v>
      </c>
      <c r="B145" s="82">
        <f t="shared" si="7"/>
        <v>10</v>
      </c>
      <c r="C145" s="65">
        <f t="shared" si="8"/>
        <v>37533</v>
      </c>
      <c r="D145" t="s">
        <v>298</v>
      </c>
      <c r="K145">
        <v>8</v>
      </c>
    </row>
    <row r="146" spans="1:11" x14ac:dyDescent="0.2">
      <c r="A146" s="82">
        <f t="shared" si="6"/>
        <v>2002</v>
      </c>
      <c r="B146" s="82">
        <f t="shared" si="7"/>
        <v>10</v>
      </c>
      <c r="C146" s="65">
        <f t="shared" si="8"/>
        <v>37540</v>
      </c>
      <c r="D146" t="s">
        <v>299</v>
      </c>
      <c r="K146">
        <v>8.1999999999999993</v>
      </c>
    </row>
    <row r="147" spans="1:11" x14ac:dyDescent="0.2">
      <c r="A147" s="82">
        <f t="shared" si="6"/>
        <v>2002</v>
      </c>
      <c r="B147" s="82">
        <f t="shared" si="7"/>
        <v>10</v>
      </c>
      <c r="C147" s="65">
        <f t="shared" si="8"/>
        <v>37547</v>
      </c>
      <c r="D147" t="s">
        <v>300</v>
      </c>
      <c r="K147">
        <v>8.4</v>
      </c>
    </row>
    <row r="148" spans="1:11" x14ac:dyDescent="0.2">
      <c r="A148" s="82">
        <f t="shared" si="6"/>
        <v>2002</v>
      </c>
      <c r="B148" s="82">
        <f t="shared" si="7"/>
        <v>10</v>
      </c>
      <c r="C148" s="65">
        <f t="shared" si="8"/>
        <v>37554</v>
      </c>
      <c r="D148" t="s">
        <v>301</v>
      </c>
      <c r="K148">
        <v>8.4</v>
      </c>
    </row>
    <row r="149" spans="1:11" x14ac:dyDescent="0.2">
      <c r="A149" s="82">
        <f t="shared" si="6"/>
        <v>2002</v>
      </c>
      <c r="B149" s="82">
        <f t="shared" si="7"/>
        <v>11</v>
      </c>
      <c r="C149" s="65">
        <f t="shared" si="8"/>
        <v>37561</v>
      </c>
      <c r="D149" t="s">
        <v>302</v>
      </c>
      <c r="K149">
        <v>8.4</v>
      </c>
    </row>
    <row r="150" spans="1:11" x14ac:dyDescent="0.2">
      <c r="A150" s="82">
        <f t="shared" si="6"/>
        <v>2002</v>
      </c>
      <c r="B150" s="82">
        <f t="shared" si="7"/>
        <v>11</v>
      </c>
      <c r="C150" s="65">
        <f t="shared" si="8"/>
        <v>37568</v>
      </c>
      <c r="D150" t="s">
        <v>303</v>
      </c>
      <c r="K150">
        <v>8.1999999999999993</v>
      </c>
    </row>
    <row r="151" spans="1:11" x14ac:dyDescent="0.2">
      <c r="A151" s="82">
        <f t="shared" si="6"/>
        <v>2002</v>
      </c>
      <c r="B151" s="82">
        <f t="shared" si="7"/>
        <v>11</v>
      </c>
      <c r="C151" s="65">
        <f t="shared" si="8"/>
        <v>37575</v>
      </c>
      <c r="D151" t="s">
        <v>304</v>
      </c>
      <c r="K151">
        <v>8.1999999999999993</v>
      </c>
    </row>
    <row r="152" spans="1:11" x14ac:dyDescent="0.2">
      <c r="A152" s="82">
        <f t="shared" si="6"/>
        <v>2002</v>
      </c>
      <c r="B152" s="82">
        <f t="shared" si="7"/>
        <v>11</v>
      </c>
      <c r="C152" s="65">
        <f t="shared" si="8"/>
        <v>37582</v>
      </c>
      <c r="D152" t="s">
        <v>305</v>
      </c>
      <c r="K152">
        <v>8.1999999999999993</v>
      </c>
    </row>
    <row r="153" spans="1:11" x14ac:dyDescent="0.2">
      <c r="A153" s="82">
        <f t="shared" si="6"/>
        <v>2002</v>
      </c>
      <c r="B153" s="82">
        <f t="shared" si="7"/>
        <v>11</v>
      </c>
      <c r="C153" s="65">
        <f t="shared" si="8"/>
        <v>37589</v>
      </c>
      <c r="D153" t="s">
        <v>306</v>
      </c>
      <c r="K153">
        <v>8</v>
      </c>
    </row>
    <row r="154" spans="1:11" x14ac:dyDescent="0.2">
      <c r="A154" s="82">
        <f t="shared" si="6"/>
        <v>2002</v>
      </c>
      <c r="B154" s="82">
        <f t="shared" si="7"/>
        <v>12</v>
      </c>
      <c r="C154" s="65">
        <f t="shared" si="8"/>
        <v>37596</v>
      </c>
      <c r="D154" t="s">
        <v>307</v>
      </c>
      <c r="K154">
        <v>8</v>
      </c>
    </row>
    <row r="155" spans="1:11" x14ac:dyDescent="0.2">
      <c r="A155" s="82">
        <f t="shared" si="6"/>
        <v>2002</v>
      </c>
      <c r="B155" s="82">
        <f t="shared" si="7"/>
        <v>12</v>
      </c>
      <c r="C155" s="65">
        <f t="shared" si="8"/>
        <v>37603</v>
      </c>
      <c r="D155" t="s">
        <v>308</v>
      </c>
      <c r="K155">
        <v>7.8</v>
      </c>
    </row>
    <row r="156" spans="1:11" x14ac:dyDescent="0.2">
      <c r="A156" s="82">
        <f t="shared" si="6"/>
        <v>2002</v>
      </c>
      <c r="B156" s="82">
        <f t="shared" si="7"/>
        <v>12</v>
      </c>
      <c r="C156" s="65">
        <f t="shared" si="8"/>
        <v>37610</v>
      </c>
      <c r="D156" t="s">
        <v>309</v>
      </c>
      <c r="K156">
        <v>7.8</v>
      </c>
    </row>
    <row r="157" spans="1:11" x14ac:dyDescent="0.2">
      <c r="A157" s="82">
        <f t="shared" si="6"/>
        <v>2002</v>
      </c>
      <c r="B157" s="82">
        <f t="shared" si="7"/>
        <v>12</v>
      </c>
      <c r="C157" s="65">
        <f t="shared" si="8"/>
        <v>37617</v>
      </c>
      <c r="D157" t="s">
        <v>310</v>
      </c>
      <c r="K157">
        <v>7.8</v>
      </c>
    </row>
    <row r="158" spans="1:11" x14ac:dyDescent="0.2">
      <c r="A158" s="82">
        <f t="shared" si="6"/>
        <v>2003</v>
      </c>
      <c r="B158" s="82">
        <f t="shared" si="7"/>
        <v>1</v>
      </c>
      <c r="C158" s="65">
        <f t="shared" si="8"/>
        <v>37624</v>
      </c>
      <c r="D158" t="s">
        <v>311</v>
      </c>
      <c r="K158">
        <v>7.8</v>
      </c>
    </row>
    <row r="159" spans="1:11" x14ac:dyDescent="0.2">
      <c r="A159" s="82">
        <f t="shared" si="6"/>
        <v>2003</v>
      </c>
      <c r="B159" s="82">
        <f t="shared" si="7"/>
        <v>1</v>
      </c>
      <c r="C159" s="65">
        <f t="shared" si="8"/>
        <v>37631</v>
      </c>
      <c r="D159" t="s">
        <v>312</v>
      </c>
      <c r="K159">
        <v>7.8</v>
      </c>
    </row>
    <row r="160" spans="1:11" x14ac:dyDescent="0.2">
      <c r="A160" s="82">
        <f t="shared" si="6"/>
        <v>2003</v>
      </c>
      <c r="B160" s="82">
        <f t="shared" si="7"/>
        <v>1</v>
      </c>
      <c r="C160" s="65">
        <f t="shared" si="8"/>
        <v>37638</v>
      </c>
      <c r="D160" t="s">
        <v>313</v>
      </c>
      <c r="K160">
        <v>7.8</v>
      </c>
    </row>
    <row r="161" spans="1:11" x14ac:dyDescent="0.2">
      <c r="A161" s="82">
        <f t="shared" si="6"/>
        <v>2003</v>
      </c>
      <c r="B161" s="82">
        <f t="shared" si="7"/>
        <v>1</v>
      </c>
      <c r="C161" s="65">
        <f t="shared" si="8"/>
        <v>37645</v>
      </c>
      <c r="D161" t="s">
        <v>314</v>
      </c>
      <c r="K161">
        <v>7.8</v>
      </c>
    </row>
    <row r="162" spans="1:11" x14ac:dyDescent="0.2">
      <c r="A162" s="82">
        <f t="shared" si="6"/>
        <v>2003</v>
      </c>
      <c r="B162" s="82">
        <f t="shared" si="7"/>
        <v>1</v>
      </c>
      <c r="C162" s="65">
        <f t="shared" si="8"/>
        <v>37652</v>
      </c>
      <c r="D162" t="s">
        <v>315</v>
      </c>
      <c r="K162">
        <v>7.8</v>
      </c>
    </row>
    <row r="163" spans="1:11" x14ac:dyDescent="0.2">
      <c r="A163" s="82">
        <f t="shared" si="6"/>
        <v>2003</v>
      </c>
      <c r="B163" s="82">
        <f t="shared" si="7"/>
        <v>2</v>
      </c>
      <c r="C163" s="65">
        <f t="shared" si="8"/>
        <v>37659</v>
      </c>
      <c r="D163" t="s">
        <v>316</v>
      </c>
      <c r="K163">
        <v>7.8</v>
      </c>
    </row>
    <row r="164" spans="1:11" x14ac:dyDescent="0.2">
      <c r="A164" s="82">
        <f t="shared" si="6"/>
        <v>2003</v>
      </c>
      <c r="B164" s="82">
        <f t="shared" si="7"/>
        <v>2</v>
      </c>
      <c r="C164" s="65">
        <f t="shared" si="8"/>
        <v>37666</v>
      </c>
      <c r="D164" t="s">
        <v>317</v>
      </c>
      <c r="K164">
        <v>7.9</v>
      </c>
    </row>
    <row r="165" spans="1:11" x14ac:dyDescent="0.2">
      <c r="A165" s="82">
        <f t="shared" si="6"/>
        <v>2003</v>
      </c>
      <c r="B165" s="82">
        <f t="shared" si="7"/>
        <v>2</v>
      </c>
      <c r="C165" s="65">
        <f t="shared" si="8"/>
        <v>37673</v>
      </c>
      <c r="D165" t="s">
        <v>318</v>
      </c>
      <c r="K165">
        <v>7.9</v>
      </c>
    </row>
    <row r="166" spans="1:11" x14ac:dyDescent="0.2">
      <c r="A166" s="82">
        <f t="shared" si="6"/>
        <v>2003</v>
      </c>
      <c r="B166" s="82">
        <f t="shared" si="7"/>
        <v>2</v>
      </c>
      <c r="C166" s="65">
        <f t="shared" si="8"/>
        <v>37680</v>
      </c>
      <c r="D166" t="s">
        <v>319</v>
      </c>
      <c r="K166">
        <v>7.9</v>
      </c>
    </row>
    <row r="167" spans="1:11" x14ac:dyDescent="0.2">
      <c r="A167" s="82">
        <f t="shared" si="6"/>
        <v>2003</v>
      </c>
      <c r="B167" s="82">
        <f t="shared" si="7"/>
        <v>3</v>
      </c>
      <c r="C167" s="65">
        <f t="shared" si="8"/>
        <v>37687</v>
      </c>
      <c r="D167" t="s">
        <v>320</v>
      </c>
      <c r="K167">
        <v>7.9</v>
      </c>
    </row>
    <row r="168" spans="1:11" x14ac:dyDescent="0.2">
      <c r="A168" s="82">
        <f t="shared" si="6"/>
        <v>2003</v>
      </c>
      <c r="B168" s="82">
        <f t="shared" si="7"/>
        <v>3</v>
      </c>
      <c r="C168" s="65">
        <f t="shared" si="8"/>
        <v>37694</v>
      </c>
      <c r="D168" t="s">
        <v>321</v>
      </c>
      <c r="K168">
        <v>7.9</v>
      </c>
    </row>
    <row r="169" spans="1:11" x14ac:dyDescent="0.2">
      <c r="A169" s="82">
        <f t="shared" si="6"/>
        <v>2003</v>
      </c>
      <c r="B169" s="82">
        <f t="shared" si="7"/>
        <v>3</v>
      </c>
      <c r="C169" s="65">
        <f t="shared" si="8"/>
        <v>37701</v>
      </c>
      <c r="D169" t="s">
        <v>322</v>
      </c>
      <c r="K169">
        <v>7.9</v>
      </c>
    </row>
    <row r="170" spans="1:11" x14ac:dyDescent="0.2">
      <c r="A170" s="82">
        <f t="shared" si="6"/>
        <v>2003</v>
      </c>
      <c r="B170" s="82">
        <f t="shared" si="7"/>
        <v>3</v>
      </c>
      <c r="C170" s="65">
        <f t="shared" si="8"/>
        <v>37708</v>
      </c>
      <c r="D170" t="s">
        <v>323</v>
      </c>
      <c r="K170">
        <v>7.9</v>
      </c>
    </row>
    <row r="171" spans="1:11" x14ac:dyDescent="0.2">
      <c r="A171" s="82">
        <f t="shared" si="6"/>
        <v>2003</v>
      </c>
      <c r="B171" s="82">
        <f t="shared" si="7"/>
        <v>4</v>
      </c>
      <c r="C171" s="65">
        <f t="shared" si="8"/>
        <v>37715</v>
      </c>
      <c r="D171" t="s">
        <v>324</v>
      </c>
      <c r="K171">
        <v>7.9</v>
      </c>
    </row>
    <row r="172" spans="1:11" x14ac:dyDescent="0.2">
      <c r="A172" s="82">
        <f t="shared" si="6"/>
        <v>2003</v>
      </c>
      <c r="B172" s="82">
        <f t="shared" si="7"/>
        <v>4</v>
      </c>
      <c r="C172" s="65">
        <f t="shared" si="8"/>
        <v>37722</v>
      </c>
      <c r="D172" t="s">
        <v>325</v>
      </c>
      <c r="K172">
        <v>7.9</v>
      </c>
    </row>
    <row r="173" spans="1:11" x14ac:dyDescent="0.2">
      <c r="A173" s="82">
        <f t="shared" si="6"/>
        <v>2003</v>
      </c>
      <c r="B173" s="82">
        <f t="shared" si="7"/>
        <v>4</v>
      </c>
      <c r="C173" s="65">
        <f t="shared" si="8"/>
        <v>37729</v>
      </c>
      <c r="D173" t="s">
        <v>326</v>
      </c>
      <c r="K173">
        <v>7.9</v>
      </c>
    </row>
    <row r="174" spans="1:11" x14ac:dyDescent="0.2">
      <c r="A174" s="82">
        <f t="shared" si="6"/>
        <v>2003</v>
      </c>
      <c r="B174" s="82">
        <f t="shared" si="7"/>
        <v>4</v>
      </c>
      <c r="C174" s="65">
        <f t="shared" si="8"/>
        <v>37736</v>
      </c>
      <c r="D174" t="s">
        <v>327</v>
      </c>
      <c r="K174">
        <v>7.9</v>
      </c>
    </row>
    <row r="175" spans="1:11" x14ac:dyDescent="0.2">
      <c r="A175" s="82">
        <f t="shared" si="6"/>
        <v>2003</v>
      </c>
      <c r="B175" s="82">
        <f t="shared" si="7"/>
        <v>5</v>
      </c>
      <c r="C175" s="65">
        <f t="shared" si="8"/>
        <v>37743</v>
      </c>
      <c r="D175" t="s">
        <v>328</v>
      </c>
      <c r="K175">
        <v>7.9</v>
      </c>
    </row>
    <row r="176" spans="1:11" x14ac:dyDescent="0.2">
      <c r="A176" s="82">
        <f t="shared" si="6"/>
        <v>2003</v>
      </c>
      <c r="B176" s="82">
        <f t="shared" si="7"/>
        <v>5</v>
      </c>
      <c r="C176" s="65">
        <f t="shared" si="8"/>
        <v>37750</v>
      </c>
      <c r="D176" t="s">
        <v>329</v>
      </c>
      <c r="K176">
        <v>7.6</v>
      </c>
    </row>
    <row r="177" spans="1:11" x14ac:dyDescent="0.2">
      <c r="A177" s="82">
        <f t="shared" si="6"/>
        <v>2003</v>
      </c>
      <c r="B177" s="82">
        <f t="shared" si="7"/>
        <v>5</v>
      </c>
      <c r="C177" s="65">
        <f t="shared" si="8"/>
        <v>37757</v>
      </c>
      <c r="D177" t="s">
        <v>330</v>
      </c>
      <c r="K177">
        <v>7.4</v>
      </c>
    </row>
    <row r="178" spans="1:11" x14ac:dyDescent="0.2">
      <c r="A178" s="82">
        <f t="shared" si="6"/>
        <v>2003</v>
      </c>
      <c r="B178" s="82">
        <f t="shared" si="7"/>
        <v>5</v>
      </c>
      <c r="C178" s="65">
        <f t="shared" si="8"/>
        <v>37764</v>
      </c>
      <c r="D178" t="s">
        <v>331</v>
      </c>
      <c r="K178">
        <v>7.4</v>
      </c>
    </row>
    <row r="179" spans="1:11" x14ac:dyDescent="0.2">
      <c r="A179" s="82">
        <f t="shared" si="6"/>
        <v>2003</v>
      </c>
      <c r="B179" s="82">
        <f t="shared" si="7"/>
        <v>5</v>
      </c>
      <c r="C179" s="65">
        <f t="shared" si="8"/>
        <v>37771</v>
      </c>
      <c r="D179" t="s">
        <v>332</v>
      </c>
      <c r="K179">
        <v>7.2</v>
      </c>
    </row>
    <row r="180" spans="1:11" x14ac:dyDescent="0.2">
      <c r="A180" s="82">
        <f t="shared" si="6"/>
        <v>2003</v>
      </c>
      <c r="B180" s="82">
        <f t="shared" si="7"/>
        <v>6</v>
      </c>
      <c r="C180" s="65">
        <f t="shared" si="8"/>
        <v>37778</v>
      </c>
      <c r="D180" t="s">
        <v>333</v>
      </c>
      <c r="K180">
        <v>7.2</v>
      </c>
    </row>
    <row r="181" spans="1:11" x14ac:dyDescent="0.2">
      <c r="A181" s="82">
        <f t="shared" si="6"/>
        <v>2003</v>
      </c>
      <c r="B181" s="82">
        <f t="shared" si="7"/>
        <v>6</v>
      </c>
      <c r="C181" s="65">
        <f t="shared" si="8"/>
        <v>37785</v>
      </c>
      <c r="D181" t="s">
        <v>334</v>
      </c>
      <c r="K181">
        <v>7.4</v>
      </c>
    </row>
    <row r="182" spans="1:11" x14ac:dyDescent="0.2">
      <c r="A182" s="82">
        <f t="shared" si="6"/>
        <v>2003</v>
      </c>
      <c r="B182" s="82">
        <f t="shared" si="7"/>
        <v>6</v>
      </c>
      <c r="C182" s="65">
        <f t="shared" si="8"/>
        <v>37792</v>
      </c>
      <c r="D182" t="s">
        <v>335</v>
      </c>
      <c r="K182">
        <v>7.4</v>
      </c>
    </row>
    <row r="183" spans="1:11" x14ac:dyDescent="0.2">
      <c r="A183" s="82">
        <f t="shared" si="6"/>
        <v>2003</v>
      </c>
      <c r="B183" s="82">
        <f t="shared" si="7"/>
        <v>6</v>
      </c>
      <c r="C183" s="65">
        <f t="shared" si="8"/>
        <v>37799</v>
      </c>
      <c r="D183" t="s">
        <v>336</v>
      </c>
      <c r="K183">
        <v>7.4</v>
      </c>
    </row>
    <row r="184" spans="1:11" x14ac:dyDescent="0.2">
      <c r="A184" s="82">
        <f t="shared" si="6"/>
        <v>2003</v>
      </c>
      <c r="B184" s="82">
        <f t="shared" si="7"/>
        <v>7</v>
      </c>
      <c r="C184" s="65">
        <f t="shared" si="8"/>
        <v>37806</v>
      </c>
      <c r="D184" t="s">
        <v>337</v>
      </c>
      <c r="K184">
        <v>7.4</v>
      </c>
    </row>
    <row r="185" spans="1:11" x14ac:dyDescent="0.2">
      <c r="A185" s="82">
        <f t="shared" si="6"/>
        <v>2003</v>
      </c>
      <c r="B185" s="82">
        <f t="shared" si="7"/>
        <v>7</v>
      </c>
      <c r="C185" s="65">
        <f t="shared" si="8"/>
        <v>37813</v>
      </c>
      <c r="D185" t="s">
        <v>338</v>
      </c>
      <c r="K185">
        <v>7.4</v>
      </c>
    </row>
    <row r="186" spans="1:11" x14ac:dyDescent="0.2">
      <c r="A186" s="82">
        <f t="shared" si="6"/>
        <v>2003</v>
      </c>
      <c r="B186" s="82">
        <f t="shared" si="7"/>
        <v>7</v>
      </c>
      <c r="C186" s="65">
        <f t="shared" si="8"/>
        <v>37820</v>
      </c>
      <c r="D186" t="s">
        <v>339</v>
      </c>
      <c r="K186">
        <v>7.4</v>
      </c>
    </row>
    <row r="187" spans="1:11" x14ac:dyDescent="0.2">
      <c r="A187" s="82">
        <f t="shared" si="6"/>
        <v>2003</v>
      </c>
      <c r="B187" s="82">
        <f t="shared" si="7"/>
        <v>7</v>
      </c>
      <c r="C187" s="65">
        <f t="shared" si="8"/>
        <v>37827</v>
      </c>
      <c r="D187" t="s">
        <v>340</v>
      </c>
      <c r="K187">
        <v>7.4</v>
      </c>
    </row>
    <row r="188" spans="1:11" x14ac:dyDescent="0.2">
      <c r="A188" s="82">
        <f t="shared" si="6"/>
        <v>2003</v>
      </c>
      <c r="B188" s="82">
        <f t="shared" si="7"/>
        <v>8</v>
      </c>
      <c r="C188" s="65">
        <f t="shared" si="8"/>
        <v>37834</v>
      </c>
      <c r="D188" t="s">
        <v>341</v>
      </c>
      <c r="K188">
        <v>7.2</v>
      </c>
    </row>
    <row r="189" spans="1:11" x14ac:dyDescent="0.2">
      <c r="A189" s="82">
        <f t="shared" si="6"/>
        <v>2003</v>
      </c>
      <c r="B189" s="82">
        <f t="shared" si="7"/>
        <v>8</v>
      </c>
      <c r="C189" s="65">
        <f t="shared" si="8"/>
        <v>37841</v>
      </c>
      <c r="D189" t="s">
        <v>342</v>
      </c>
      <c r="K189">
        <v>7.2</v>
      </c>
    </row>
    <row r="190" spans="1:11" x14ac:dyDescent="0.2">
      <c r="A190" s="82">
        <f t="shared" si="6"/>
        <v>2003</v>
      </c>
      <c r="B190" s="82">
        <f t="shared" si="7"/>
        <v>8</v>
      </c>
      <c r="C190" s="65">
        <f t="shared" si="8"/>
        <v>37848</v>
      </c>
      <c r="D190" t="s">
        <v>343</v>
      </c>
      <c r="K190">
        <v>7.2</v>
      </c>
    </row>
    <row r="191" spans="1:11" x14ac:dyDescent="0.2">
      <c r="A191" s="82">
        <f t="shared" si="6"/>
        <v>2003</v>
      </c>
      <c r="B191" s="82">
        <f t="shared" si="7"/>
        <v>8</v>
      </c>
      <c r="C191" s="65">
        <f t="shared" si="8"/>
        <v>37855</v>
      </c>
      <c r="D191" t="s">
        <v>344</v>
      </c>
      <c r="K191">
        <v>7.4</v>
      </c>
    </row>
    <row r="192" spans="1:11" x14ac:dyDescent="0.2">
      <c r="A192" s="82">
        <f t="shared" si="6"/>
        <v>2003</v>
      </c>
      <c r="B192" s="82">
        <f t="shared" si="7"/>
        <v>8</v>
      </c>
      <c r="C192" s="65">
        <f t="shared" si="8"/>
        <v>37862</v>
      </c>
      <c r="D192" t="s">
        <v>345</v>
      </c>
      <c r="K192">
        <v>7.4</v>
      </c>
    </row>
    <row r="193" spans="1:11" x14ac:dyDescent="0.2">
      <c r="A193" s="82">
        <f t="shared" si="6"/>
        <v>2003</v>
      </c>
      <c r="B193" s="82">
        <f t="shared" si="7"/>
        <v>9</v>
      </c>
      <c r="C193" s="65">
        <f t="shared" si="8"/>
        <v>37869</v>
      </c>
      <c r="D193" t="s">
        <v>346</v>
      </c>
      <c r="K193">
        <v>7.7</v>
      </c>
    </row>
    <row r="194" spans="1:11" x14ac:dyDescent="0.2">
      <c r="A194" s="82">
        <f t="shared" ref="A194:A257" si="9">YEAR(C194)</f>
        <v>2003</v>
      </c>
      <c r="B194" s="82">
        <f t="shared" ref="B194:B257" si="10">MONTH(C194)</f>
        <v>9</v>
      </c>
      <c r="C194" s="65">
        <f t="shared" ref="C194:C257" si="11">C195-7</f>
        <v>37876</v>
      </c>
      <c r="D194" t="s">
        <v>347</v>
      </c>
      <c r="K194">
        <v>8.1999999999999993</v>
      </c>
    </row>
    <row r="195" spans="1:11" x14ac:dyDescent="0.2">
      <c r="A195" s="82">
        <f t="shared" si="9"/>
        <v>2003</v>
      </c>
      <c r="B195" s="82">
        <f t="shared" si="10"/>
        <v>9</v>
      </c>
      <c r="C195" s="65">
        <f t="shared" si="11"/>
        <v>37883</v>
      </c>
      <c r="D195" t="s">
        <v>348</v>
      </c>
      <c r="K195">
        <v>8.4</v>
      </c>
    </row>
    <row r="196" spans="1:11" x14ac:dyDescent="0.2">
      <c r="A196" s="82">
        <f t="shared" si="9"/>
        <v>2003</v>
      </c>
      <c r="B196" s="82">
        <f t="shared" si="10"/>
        <v>9</v>
      </c>
      <c r="C196" s="65">
        <f t="shared" si="11"/>
        <v>37890</v>
      </c>
      <c r="D196" t="s">
        <v>349</v>
      </c>
      <c r="K196">
        <v>8.4</v>
      </c>
    </row>
    <row r="197" spans="1:11" x14ac:dyDescent="0.2">
      <c r="A197" s="82">
        <f t="shared" si="9"/>
        <v>2003</v>
      </c>
      <c r="B197" s="82">
        <f t="shared" si="10"/>
        <v>10</v>
      </c>
      <c r="C197" s="65">
        <f t="shared" si="11"/>
        <v>37897</v>
      </c>
      <c r="D197" t="s">
        <v>350</v>
      </c>
      <c r="K197">
        <v>8.4</v>
      </c>
    </row>
    <row r="198" spans="1:11" x14ac:dyDescent="0.2">
      <c r="A198" s="82">
        <f t="shared" si="9"/>
        <v>2003</v>
      </c>
      <c r="B198" s="82">
        <f t="shared" si="10"/>
        <v>10</v>
      </c>
      <c r="C198" s="65">
        <f t="shared" si="11"/>
        <v>37904</v>
      </c>
      <c r="D198" t="s">
        <v>351</v>
      </c>
      <c r="K198">
        <v>8.1</v>
      </c>
    </row>
    <row r="199" spans="1:11" x14ac:dyDescent="0.2">
      <c r="A199" s="82">
        <f t="shared" si="9"/>
        <v>2003</v>
      </c>
      <c r="B199" s="82">
        <f t="shared" si="10"/>
        <v>10</v>
      </c>
      <c r="C199" s="65">
        <f t="shared" si="11"/>
        <v>37911</v>
      </c>
      <c r="D199" t="s">
        <v>352</v>
      </c>
      <c r="K199">
        <v>8.1</v>
      </c>
    </row>
    <row r="200" spans="1:11" x14ac:dyDescent="0.2">
      <c r="A200" s="82">
        <f t="shared" si="9"/>
        <v>2003</v>
      </c>
      <c r="B200" s="82">
        <f t="shared" si="10"/>
        <v>10</v>
      </c>
      <c r="C200" s="65">
        <f t="shared" si="11"/>
        <v>37918</v>
      </c>
      <c r="D200" t="s">
        <v>353</v>
      </c>
      <c r="K200">
        <v>8.1</v>
      </c>
    </row>
    <row r="201" spans="1:11" x14ac:dyDescent="0.2">
      <c r="A201" s="82">
        <f t="shared" si="9"/>
        <v>2003</v>
      </c>
      <c r="B201" s="82">
        <f t="shared" si="10"/>
        <v>10</v>
      </c>
      <c r="C201" s="65">
        <f t="shared" si="11"/>
        <v>37925</v>
      </c>
      <c r="D201" t="s">
        <v>354</v>
      </c>
      <c r="K201">
        <v>8.1</v>
      </c>
    </row>
    <row r="202" spans="1:11" x14ac:dyDescent="0.2">
      <c r="A202" s="82">
        <f t="shared" si="9"/>
        <v>2003</v>
      </c>
      <c r="B202" s="82">
        <f t="shared" si="10"/>
        <v>11</v>
      </c>
      <c r="C202" s="65">
        <f t="shared" si="11"/>
        <v>37932</v>
      </c>
      <c r="D202" t="s">
        <v>355</v>
      </c>
      <c r="K202">
        <v>8.1</v>
      </c>
    </row>
    <row r="203" spans="1:11" x14ac:dyDescent="0.2">
      <c r="A203" s="82">
        <f t="shared" si="9"/>
        <v>2003</v>
      </c>
      <c r="B203" s="82">
        <f t="shared" si="10"/>
        <v>11</v>
      </c>
      <c r="C203" s="65">
        <f t="shared" si="11"/>
        <v>37939</v>
      </c>
      <c r="D203" t="s">
        <v>356</v>
      </c>
      <c r="K203">
        <v>8.1</v>
      </c>
    </row>
    <row r="204" spans="1:11" x14ac:dyDescent="0.2">
      <c r="A204" s="82">
        <f t="shared" si="9"/>
        <v>2003</v>
      </c>
      <c r="B204" s="82">
        <f t="shared" si="10"/>
        <v>11</v>
      </c>
      <c r="C204" s="65">
        <f t="shared" si="11"/>
        <v>37946</v>
      </c>
      <c r="D204" t="s">
        <v>357</v>
      </c>
      <c r="K204">
        <v>8.1</v>
      </c>
    </row>
    <row r="205" spans="1:11" x14ac:dyDescent="0.2">
      <c r="A205" s="82">
        <f t="shared" si="9"/>
        <v>2003</v>
      </c>
      <c r="B205" s="82">
        <f t="shared" si="10"/>
        <v>11</v>
      </c>
      <c r="C205" s="65">
        <f t="shared" si="11"/>
        <v>37953</v>
      </c>
      <c r="D205" t="s">
        <v>358</v>
      </c>
      <c r="K205">
        <v>7.9</v>
      </c>
    </row>
    <row r="206" spans="1:11" x14ac:dyDescent="0.2">
      <c r="A206" s="82">
        <f t="shared" si="9"/>
        <v>2003</v>
      </c>
      <c r="B206" s="82">
        <f t="shared" si="10"/>
        <v>12</v>
      </c>
      <c r="C206" s="65">
        <f t="shared" si="11"/>
        <v>37960</v>
      </c>
      <c r="D206" t="s">
        <v>359</v>
      </c>
      <c r="K206">
        <v>7.6</v>
      </c>
    </row>
    <row r="207" spans="1:11" x14ac:dyDescent="0.2">
      <c r="A207" s="82">
        <f t="shared" si="9"/>
        <v>2003</v>
      </c>
      <c r="B207" s="82">
        <f t="shared" si="10"/>
        <v>12</v>
      </c>
      <c r="C207" s="65">
        <f t="shared" si="11"/>
        <v>37967</v>
      </c>
      <c r="D207" t="s">
        <v>360</v>
      </c>
      <c r="K207">
        <v>7.4</v>
      </c>
    </row>
    <row r="208" spans="1:11" x14ac:dyDescent="0.2">
      <c r="A208" s="82">
        <f t="shared" si="9"/>
        <v>2003</v>
      </c>
      <c r="B208" s="82">
        <f t="shared" si="10"/>
        <v>12</v>
      </c>
      <c r="C208" s="65">
        <f t="shared" si="11"/>
        <v>37974</v>
      </c>
      <c r="D208" t="s">
        <v>361</v>
      </c>
      <c r="K208">
        <v>7.1</v>
      </c>
    </row>
    <row r="209" spans="1:11" x14ac:dyDescent="0.2">
      <c r="A209" s="82">
        <f t="shared" si="9"/>
        <v>2003</v>
      </c>
      <c r="B209" s="82">
        <f t="shared" si="10"/>
        <v>12</v>
      </c>
      <c r="C209" s="65">
        <f t="shared" si="11"/>
        <v>37981</v>
      </c>
      <c r="D209" t="s">
        <v>362</v>
      </c>
      <c r="K209">
        <v>7.1</v>
      </c>
    </row>
    <row r="210" spans="1:11" x14ac:dyDescent="0.2">
      <c r="A210" s="82">
        <f t="shared" si="9"/>
        <v>2004</v>
      </c>
      <c r="B210" s="82">
        <f t="shared" si="10"/>
        <v>1</v>
      </c>
      <c r="C210" s="65">
        <f t="shared" si="11"/>
        <v>37988</v>
      </c>
      <c r="D210" t="s">
        <v>363</v>
      </c>
      <c r="K210">
        <v>7.1</v>
      </c>
    </row>
    <row r="211" spans="1:11" x14ac:dyDescent="0.2">
      <c r="A211" s="82">
        <f t="shared" si="9"/>
        <v>2004</v>
      </c>
      <c r="B211" s="82">
        <f t="shared" si="10"/>
        <v>1</v>
      </c>
      <c r="C211" s="65">
        <f t="shared" si="11"/>
        <v>37995</v>
      </c>
      <c r="D211" t="s">
        <v>364</v>
      </c>
      <c r="K211">
        <v>7.3</v>
      </c>
    </row>
    <row r="212" spans="1:11" x14ac:dyDescent="0.2">
      <c r="A212" s="82">
        <f t="shared" si="9"/>
        <v>2004</v>
      </c>
      <c r="B212" s="82">
        <f t="shared" si="10"/>
        <v>1</v>
      </c>
      <c r="C212" s="65">
        <f t="shared" si="11"/>
        <v>38002</v>
      </c>
      <c r="D212" t="s">
        <v>365</v>
      </c>
      <c r="K212">
        <v>7.3</v>
      </c>
    </row>
    <row r="213" spans="1:11" x14ac:dyDescent="0.2">
      <c r="A213" s="82">
        <f t="shared" si="9"/>
        <v>2004</v>
      </c>
      <c r="B213" s="82">
        <f t="shared" si="10"/>
        <v>1</v>
      </c>
      <c r="C213" s="65">
        <f t="shared" si="11"/>
        <v>38009</v>
      </c>
      <c r="D213" t="s">
        <v>366</v>
      </c>
      <c r="K213">
        <v>7.3</v>
      </c>
    </row>
    <row r="214" spans="1:11" x14ac:dyDescent="0.2">
      <c r="A214" s="82">
        <f t="shared" si="9"/>
        <v>2004</v>
      </c>
      <c r="B214" s="82">
        <f t="shared" si="10"/>
        <v>1</v>
      </c>
      <c r="C214" s="65">
        <f t="shared" si="11"/>
        <v>38016</v>
      </c>
      <c r="D214" t="s">
        <v>367</v>
      </c>
      <c r="K214">
        <v>7.3</v>
      </c>
    </row>
    <row r="215" spans="1:11" x14ac:dyDescent="0.2">
      <c r="A215" s="82">
        <f t="shared" si="9"/>
        <v>2004</v>
      </c>
      <c r="B215" s="82">
        <f t="shared" si="10"/>
        <v>2</v>
      </c>
      <c r="C215" s="65">
        <f t="shared" si="11"/>
        <v>38023</v>
      </c>
      <c r="D215" t="s">
        <v>368</v>
      </c>
      <c r="K215">
        <v>7.3</v>
      </c>
    </row>
    <row r="216" spans="1:11" x14ac:dyDescent="0.2">
      <c r="A216" s="82">
        <f t="shared" si="9"/>
        <v>2004</v>
      </c>
      <c r="B216" s="82">
        <f t="shared" si="10"/>
        <v>2</v>
      </c>
      <c r="C216" s="65">
        <f t="shared" si="11"/>
        <v>38030</v>
      </c>
      <c r="D216" t="s">
        <v>369</v>
      </c>
      <c r="K216">
        <v>7.7</v>
      </c>
    </row>
    <row r="217" spans="1:11" x14ac:dyDescent="0.2">
      <c r="A217" s="82">
        <f t="shared" si="9"/>
        <v>2004</v>
      </c>
      <c r="B217" s="82">
        <f t="shared" si="10"/>
        <v>2</v>
      </c>
      <c r="C217" s="65">
        <f t="shared" si="11"/>
        <v>38037</v>
      </c>
      <c r="D217" t="s">
        <v>370</v>
      </c>
      <c r="K217">
        <v>7.9</v>
      </c>
    </row>
    <row r="218" spans="1:11" x14ac:dyDescent="0.2">
      <c r="A218" s="82">
        <f t="shared" si="9"/>
        <v>2004</v>
      </c>
      <c r="B218" s="82">
        <f t="shared" si="10"/>
        <v>2</v>
      </c>
      <c r="C218" s="65">
        <f t="shared" si="11"/>
        <v>38044</v>
      </c>
      <c r="D218" t="s">
        <v>371</v>
      </c>
      <c r="K218">
        <v>8.1</v>
      </c>
    </row>
    <row r="219" spans="1:11" x14ac:dyDescent="0.2">
      <c r="A219" s="82">
        <f t="shared" si="9"/>
        <v>2004</v>
      </c>
      <c r="B219" s="82">
        <f t="shared" si="10"/>
        <v>3</v>
      </c>
      <c r="C219" s="65">
        <f t="shared" si="11"/>
        <v>38051</v>
      </c>
      <c r="D219" t="s">
        <v>372</v>
      </c>
      <c r="K219">
        <v>8.4</v>
      </c>
    </row>
    <row r="220" spans="1:11" x14ac:dyDescent="0.2">
      <c r="A220" s="82">
        <f t="shared" si="9"/>
        <v>2004</v>
      </c>
      <c r="B220" s="82">
        <f t="shared" si="10"/>
        <v>3</v>
      </c>
      <c r="C220" s="65">
        <f t="shared" si="11"/>
        <v>38058</v>
      </c>
      <c r="D220" t="s">
        <v>373</v>
      </c>
      <c r="K220">
        <v>8.6</v>
      </c>
    </row>
    <row r="221" spans="1:11" x14ac:dyDescent="0.2">
      <c r="A221" s="82">
        <f t="shared" si="9"/>
        <v>2004</v>
      </c>
      <c r="B221" s="82">
        <f t="shared" si="10"/>
        <v>3</v>
      </c>
      <c r="C221" s="65">
        <f t="shared" si="11"/>
        <v>38065</v>
      </c>
      <c r="D221" t="s">
        <v>374</v>
      </c>
      <c r="K221">
        <v>8.6</v>
      </c>
    </row>
    <row r="222" spans="1:11" x14ac:dyDescent="0.2">
      <c r="A222" s="82">
        <f t="shared" si="9"/>
        <v>2004</v>
      </c>
      <c r="B222" s="82">
        <f t="shared" si="10"/>
        <v>3</v>
      </c>
      <c r="C222" s="65">
        <f t="shared" si="11"/>
        <v>38072</v>
      </c>
      <c r="D222" t="s">
        <v>375</v>
      </c>
      <c r="K222">
        <v>8.6</v>
      </c>
    </row>
    <row r="223" spans="1:11" x14ac:dyDescent="0.2">
      <c r="A223" s="82">
        <f t="shared" si="9"/>
        <v>2004</v>
      </c>
      <c r="B223" s="82">
        <f t="shared" si="10"/>
        <v>4</v>
      </c>
      <c r="C223" s="65">
        <f t="shared" si="11"/>
        <v>38079</v>
      </c>
      <c r="D223" t="s">
        <v>376</v>
      </c>
      <c r="K223">
        <v>8.6</v>
      </c>
    </row>
    <row r="224" spans="1:11" x14ac:dyDescent="0.2">
      <c r="A224" s="82">
        <f t="shared" si="9"/>
        <v>2004</v>
      </c>
      <c r="B224" s="82">
        <f t="shared" si="10"/>
        <v>4</v>
      </c>
      <c r="C224" s="65">
        <f t="shared" si="11"/>
        <v>38086</v>
      </c>
      <c r="D224" t="s">
        <v>377</v>
      </c>
      <c r="K224">
        <v>8.4</v>
      </c>
    </row>
    <row r="225" spans="1:11" x14ac:dyDescent="0.2">
      <c r="A225" s="82">
        <f t="shared" si="9"/>
        <v>2004</v>
      </c>
      <c r="B225" s="82">
        <f t="shared" si="10"/>
        <v>4</v>
      </c>
      <c r="C225" s="65">
        <f t="shared" si="11"/>
        <v>38093</v>
      </c>
      <c r="D225" t="s">
        <v>378</v>
      </c>
      <c r="K225">
        <v>8.4</v>
      </c>
    </row>
    <row r="226" spans="1:11" x14ac:dyDescent="0.2">
      <c r="A226" s="82">
        <f t="shared" si="9"/>
        <v>2004</v>
      </c>
      <c r="B226" s="82">
        <f t="shared" si="10"/>
        <v>4</v>
      </c>
      <c r="C226" s="65">
        <f t="shared" si="11"/>
        <v>38100</v>
      </c>
      <c r="D226" t="s">
        <v>379</v>
      </c>
      <c r="K226">
        <v>8.4</v>
      </c>
    </row>
    <row r="227" spans="1:11" x14ac:dyDescent="0.2">
      <c r="A227" s="82">
        <f t="shared" si="9"/>
        <v>2004</v>
      </c>
      <c r="B227" s="82">
        <f t="shared" si="10"/>
        <v>4</v>
      </c>
      <c r="C227" s="65">
        <f t="shared" si="11"/>
        <v>38107</v>
      </c>
      <c r="D227" t="s">
        <v>380</v>
      </c>
      <c r="K227">
        <v>8.1999999999999993</v>
      </c>
    </row>
    <row r="228" spans="1:11" x14ac:dyDescent="0.2">
      <c r="A228" s="82">
        <f t="shared" si="9"/>
        <v>2004</v>
      </c>
      <c r="B228" s="82">
        <f t="shared" si="10"/>
        <v>5</v>
      </c>
      <c r="C228" s="65">
        <f t="shared" si="11"/>
        <v>38114</v>
      </c>
      <c r="D228" t="s">
        <v>381</v>
      </c>
      <c r="K228">
        <v>8.1999999999999993</v>
      </c>
    </row>
    <row r="229" spans="1:11" x14ac:dyDescent="0.2">
      <c r="A229" s="82">
        <f t="shared" si="9"/>
        <v>2004</v>
      </c>
      <c r="B229" s="82">
        <f t="shared" si="10"/>
        <v>5</v>
      </c>
      <c r="C229" s="65">
        <f t="shared" si="11"/>
        <v>38121</v>
      </c>
      <c r="D229" t="s">
        <v>382</v>
      </c>
      <c r="K229">
        <v>8.1999999999999993</v>
      </c>
    </row>
    <row r="230" spans="1:11" x14ac:dyDescent="0.2">
      <c r="A230" s="82">
        <f t="shared" si="9"/>
        <v>2004</v>
      </c>
      <c r="B230" s="82">
        <f t="shared" si="10"/>
        <v>5</v>
      </c>
      <c r="C230" s="65">
        <f t="shared" si="11"/>
        <v>38128</v>
      </c>
      <c r="D230" t="s">
        <v>383</v>
      </c>
      <c r="K230">
        <v>8.1999999999999993</v>
      </c>
    </row>
    <row r="231" spans="1:11" x14ac:dyDescent="0.2">
      <c r="A231" s="82">
        <f t="shared" si="9"/>
        <v>2004</v>
      </c>
      <c r="B231" s="82">
        <f t="shared" si="10"/>
        <v>5</v>
      </c>
      <c r="C231" s="65">
        <f t="shared" si="11"/>
        <v>38135</v>
      </c>
      <c r="D231" t="s">
        <v>384</v>
      </c>
      <c r="K231">
        <v>8.4</v>
      </c>
    </row>
    <row r="232" spans="1:11" x14ac:dyDescent="0.2">
      <c r="A232" s="82">
        <f t="shared" si="9"/>
        <v>2004</v>
      </c>
      <c r="B232" s="82">
        <f t="shared" si="10"/>
        <v>6</v>
      </c>
      <c r="C232" s="65">
        <f t="shared" si="11"/>
        <v>38142</v>
      </c>
      <c r="D232" t="s">
        <v>385</v>
      </c>
      <c r="K232">
        <v>8.6999999999999993</v>
      </c>
    </row>
    <row r="233" spans="1:11" x14ac:dyDescent="0.2">
      <c r="A233" s="82">
        <f t="shared" si="9"/>
        <v>2004</v>
      </c>
      <c r="B233" s="82">
        <f t="shared" si="10"/>
        <v>6</v>
      </c>
      <c r="C233" s="65">
        <f t="shared" si="11"/>
        <v>38149</v>
      </c>
      <c r="D233" t="s">
        <v>386</v>
      </c>
      <c r="K233">
        <v>8.6999999999999993</v>
      </c>
    </row>
    <row r="234" spans="1:11" x14ac:dyDescent="0.2">
      <c r="A234" s="82">
        <f t="shared" si="9"/>
        <v>2004</v>
      </c>
      <c r="B234" s="82">
        <f t="shared" si="10"/>
        <v>6</v>
      </c>
      <c r="C234" s="65">
        <f t="shared" si="11"/>
        <v>38156</v>
      </c>
      <c r="D234" t="s">
        <v>387</v>
      </c>
      <c r="K234">
        <v>8.9</v>
      </c>
    </row>
    <row r="235" spans="1:11" x14ac:dyDescent="0.2">
      <c r="A235" s="82">
        <f t="shared" si="9"/>
        <v>2004</v>
      </c>
      <c r="B235" s="82">
        <f t="shared" si="10"/>
        <v>6</v>
      </c>
      <c r="C235" s="65">
        <f t="shared" si="11"/>
        <v>38163</v>
      </c>
      <c r="D235" t="s">
        <v>388</v>
      </c>
      <c r="K235">
        <v>9.1</v>
      </c>
    </row>
    <row r="236" spans="1:11" x14ac:dyDescent="0.2">
      <c r="A236" s="82">
        <f t="shared" si="9"/>
        <v>2004</v>
      </c>
      <c r="B236" s="82">
        <f t="shared" si="10"/>
        <v>7</v>
      </c>
      <c r="C236" s="65">
        <f t="shared" si="11"/>
        <v>38170</v>
      </c>
      <c r="D236" t="s">
        <v>389</v>
      </c>
      <c r="K236">
        <v>9.1</v>
      </c>
    </row>
    <row r="237" spans="1:11" x14ac:dyDescent="0.2">
      <c r="A237" s="82">
        <f t="shared" si="9"/>
        <v>2004</v>
      </c>
      <c r="B237" s="82">
        <f t="shared" si="10"/>
        <v>7</v>
      </c>
      <c r="C237" s="65">
        <f t="shared" si="11"/>
        <v>38177</v>
      </c>
      <c r="D237" t="s">
        <v>390</v>
      </c>
      <c r="K237">
        <v>9.1</v>
      </c>
    </row>
    <row r="238" spans="1:11" x14ac:dyDescent="0.2">
      <c r="A238" s="82">
        <f t="shared" si="9"/>
        <v>2004</v>
      </c>
      <c r="B238" s="82">
        <f t="shared" si="10"/>
        <v>7</v>
      </c>
      <c r="C238" s="65">
        <f t="shared" si="11"/>
        <v>38184</v>
      </c>
      <c r="D238" t="s">
        <v>391</v>
      </c>
      <c r="K238">
        <v>9.3000000000000007</v>
      </c>
    </row>
    <row r="239" spans="1:11" x14ac:dyDescent="0.2">
      <c r="A239" s="82">
        <f t="shared" si="9"/>
        <v>2004</v>
      </c>
      <c r="B239" s="82">
        <f t="shared" si="10"/>
        <v>7</v>
      </c>
      <c r="C239" s="65">
        <f t="shared" si="11"/>
        <v>38191</v>
      </c>
      <c r="D239" t="s">
        <v>392</v>
      </c>
      <c r="K239">
        <v>9.3000000000000007</v>
      </c>
    </row>
    <row r="240" spans="1:11" x14ac:dyDescent="0.2">
      <c r="A240" s="82">
        <f t="shared" si="9"/>
        <v>2004</v>
      </c>
      <c r="B240" s="82">
        <f t="shared" si="10"/>
        <v>7</v>
      </c>
      <c r="C240" s="65">
        <f t="shared" si="11"/>
        <v>38198</v>
      </c>
      <c r="D240" t="s">
        <v>393</v>
      </c>
      <c r="K240">
        <v>9.3000000000000007</v>
      </c>
    </row>
    <row r="241" spans="1:11" x14ac:dyDescent="0.2">
      <c r="A241" s="82">
        <f t="shared" si="9"/>
        <v>2004</v>
      </c>
      <c r="B241" s="82">
        <f t="shared" si="10"/>
        <v>8</v>
      </c>
      <c r="C241" s="65">
        <f t="shared" si="11"/>
        <v>38205</v>
      </c>
      <c r="D241" t="s">
        <v>394</v>
      </c>
      <c r="K241">
        <v>9.1</v>
      </c>
    </row>
    <row r="242" spans="1:11" x14ac:dyDescent="0.2">
      <c r="A242" s="82">
        <f t="shared" si="9"/>
        <v>2004</v>
      </c>
      <c r="B242" s="82">
        <f t="shared" si="10"/>
        <v>8</v>
      </c>
      <c r="C242" s="65">
        <f t="shared" si="11"/>
        <v>38212</v>
      </c>
      <c r="D242" t="s">
        <v>395</v>
      </c>
      <c r="K242">
        <v>9.1</v>
      </c>
    </row>
    <row r="243" spans="1:11" x14ac:dyDescent="0.2">
      <c r="A243" s="82">
        <f t="shared" si="9"/>
        <v>2004</v>
      </c>
      <c r="B243" s="82">
        <f t="shared" si="10"/>
        <v>8</v>
      </c>
      <c r="C243" s="65">
        <f t="shared" si="11"/>
        <v>38219</v>
      </c>
      <c r="D243" t="s">
        <v>396</v>
      </c>
      <c r="K243">
        <v>9.1</v>
      </c>
    </row>
    <row r="244" spans="1:11" x14ac:dyDescent="0.2">
      <c r="A244" s="82">
        <f t="shared" si="9"/>
        <v>2004</v>
      </c>
      <c r="B244" s="82">
        <f t="shared" si="10"/>
        <v>8</v>
      </c>
      <c r="C244" s="65">
        <f t="shared" si="11"/>
        <v>38226</v>
      </c>
      <c r="D244" t="s">
        <v>397</v>
      </c>
      <c r="K244">
        <v>9.3000000000000007</v>
      </c>
    </row>
    <row r="245" spans="1:11" x14ac:dyDescent="0.2">
      <c r="A245" s="82">
        <f t="shared" si="9"/>
        <v>2004</v>
      </c>
      <c r="B245" s="82">
        <f t="shared" si="10"/>
        <v>9</v>
      </c>
      <c r="C245" s="65">
        <f t="shared" si="11"/>
        <v>38233</v>
      </c>
      <c r="D245" t="s">
        <v>398</v>
      </c>
      <c r="K245">
        <v>9.3000000000000007</v>
      </c>
    </row>
    <row r="246" spans="1:11" x14ac:dyDescent="0.2">
      <c r="A246" s="82">
        <f t="shared" si="9"/>
        <v>2004</v>
      </c>
      <c r="B246" s="82">
        <f t="shared" si="10"/>
        <v>9</v>
      </c>
      <c r="C246" s="65">
        <f t="shared" si="11"/>
        <v>38240</v>
      </c>
      <c r="D246" t="s">
        <v>399</v>
      </c>
      <c r="K246">
        <v>9.3000000000000007</v>
      </c>
    </row>
    <row r="247" spans="1:11" x14ac:dyDescent="0.2">
      <c r="A247" s="82">
        <f t="shared" si="9"/>
        <v>2004</v>
      </c>
      <c r="B247" s="82">
        <f t="shared" si="10"/>
        <v>9</v>
      </c>
      <c r="C247" s="65">
        <f t="shared" si="11"/>
        <v>38247</v>
      </c>
      <c r="D247" t="s">
        <v>400</v>
      </c>
      <c r="K247">
        <v>9.5</v>
      </c>
    </row>
    <row r="248" spans="1:11" x14ac:dyDescent="0.2">
      <c r="A248" s="82">
        <f t="shared" si="9"/>
        <v>2004</v>
      </c>
      <c r="B248" s="82">
        <f t="shared" si="10"/>
        <v>9</v>
      </c>
      <c r="C248" s="65">
        <f t="shared" si="11"/>
        <v>38254</v>
      </c>
      <c r="D248" t="s">
        <v>401</v>
      </c>
      <c r="K248">
        <v>9.5</v>
      </c>
    </row>
    <row r="249" spans="1:11" x14ac:dyDescent="0.2">
      <c r="A249" s="82">
        <f t="shared" si="9"/>
        <v>2004</v>
      </c>
      <c r="B249" s="82">
        <f t="shared" si="10"/>
        <v>10</v>
      </c>
      <c r="C249" s="65">
        <f t="shared" si="11"/>
        <v>38261</v>
      </c>
      <c r="D249" t="s">
        <v>402</v>
      </c>
      <c r="K249">
        <v>9.1999999999999993</v>
      </c>
    </row>
    <row r="250" spans="1:11" x14ac:dyDescent="0.2">
      <c r="A250" s="82">
        <f t="shared" si="9"/>
        <v>2004</v>
      </c>
      <c r="B250" s="82">
        <f t="shared" si="10"/>
        <v>10</v>
      </c>
      <c r="C250" s="65">
        <f t="shared" si="11"/>
        <v>38268</v>
      </c>
      <c r="D250" t="s">
        <v>403</v>
      </c>
      <c r="K250">
        <v>9</v>
      </c>
    </row>
    <row r="251" spans="1:11" x14ac:dyDescent="0.2">
      <c r="A251" s="82">
        <f t="shared" si="9"/>
        <v>2004</v>
      </c>
      <c r="B251" s="82">
        <f t="shared" si="10"/>
        <v>10</v>
      </c>
      <c r="C251" s="65">
        <f t="shared" si="11"/>
        <v>38275</v>
      </c>
      <c r="D251" t="s">
        <v>404</v>
      </c>
      <c r="K251">
        <v>8.8000000000000007</v>
      </c>
    </row>
    <row r="252" spans="1:11" x14ac:dyDescent="0.2">
      <c r="A252" s="82">
        <f t="shared" si="9"/>
        <v>2004</v>
      </c>
      <c r="B252" s="82">
        <f t="shared" si="10"/>
        <v>10</v>
      </c>
      <c r="C252" s="65">
        <f t="shared" si="11"/>
        <v>38282</v>
      </c>
      <c r="D252" t="s">
        <v>405</v>
      </c>
      <c r="K252">
        <v>8.8000000000000007</v>
      </c>
    </row>
    <row r="253" spans="1:11" x14ac:dyDescent="0.2">
      <c r="A253" s="82">
        <f t="shared" si="9"/>
        <v>2004</v>
      </c>
      <c r="B253" s="82">
        <f t="shared" si="10"/>
        <v>10</v>
      </c>
      <c r="C253" s="65">
        <f t="shared" si="11"/>
        <v>38289</v>
      </c>
      <c r="D253" t="s">
        <v>406</v>
      </c>
      <c r="K253">
        <v>9</v>
      </c>
    </row>
    <row r="254" spans="1:11" x14ac:dyDescent="0.2">
      <c r="A254" s="82">
        <f t="shared" si="9"/>
        <v>2004</v>
      </c>
      <c r="B254" s="82">
        <f t="shared" si="10"/>
        <v>11</v>
      </c>
      <c r="C254" s="65">
        <f t="shared" si="11"/>
        <v>38296</v>
      </c>
      <c r="D254" t="s">
        <v>407</v>
      </c>
      <c r="K254">
        <v>9</v>
      </c>
    </row>
    <row r="255" spans="1:11" x14ac:dyDescent="0.2">
      <c r="A255" s="82">
        <f t="shared" si="9"/>
        <v>2004</v>
      </c>
      <c r="B255" s="82">
        <f t="shared" si="10"/>
        <v>11</v>
      </c>
      <c r="C255" s="65">
        <f t="shared" si="11"/>
        <v>38303</v>
      </c>
      <c r="D255" t="s">
        <v>408</v>
      </c>
      <c r="K255">
        <v>9</v>
      </c>
    </row>
    <row r="256" spans="1:11" x14ac:dyDescent="0.2">
      <c r="A256" s="82">
        <f t="shared" si="9"/>
        <v>2004</v>
      </c>
      <c r="B256" s="82">
        <f t="shared" si="10"/>
        <v>11</v>
      </c>
      <c r="C256" s="65">
        <f t="shared" si="11"/>
        <v>38310</v>
      </c>
      <c r="D256" t="s">
        <v>409</v>
      </c>
      <c r="K256">
        <v>9</v>
      </c>
    </row>
    <row r="257" spans="1:11" x14ac:dyDescent="0.2">
      <c r="A257" s="82">
        <f t="shared" si="9"/>
        <v>2004</v>
      </c>
      <c r="B257" s="82">
        <f t="shared" si="10"/>
        <v>11</v>
      </c>
      <c r="C257" s="65">
        <f t="shared" si="11"/>
        <v>38317</v>
      </c>
      <c r="D257" t="s">
        <v>410</v>
      </c>
      <c r="K257">
        <v>9</v>
      </c>
    </row>
    <row r="258" spans="1:11" x14ac:dyDescent="0.2">
      <c r="A258" s="82">
        <f t="shared" ref="A258:A321" si="12">YEAR(C258)</f>
        <v>2004</v>
      </c>
      <c r="B258" s="82">
        <f t="shared" ref="B258:B321" si="13">MONTH(C258)</f>
        <v>12</v>
      </c>
      <c r="C258" s="65">
        <f t="shared" ref="C258:C321" si="14">C259-7</f>
        <v>38324</v>
      </c>
      <c r="D258" t="s">
        <v>411</v>
      </c>
      <c r="K258">
        <v>9</v>
      </c>
    </row>
    <row r="259" spans="1:11" x14ac:dyDescent="0.2">
      <c r="A259" s="82">
        <f t="shared" si="12"/>
        <v>2004</v>
      </c>
      <c r="B259" s="82">
        <f t="shared" si="13"/>
        <v>12</v>
      </c>
      <c r="C259" s="65">
        <f t="shared" si="14"/>
        <v>38331</v>
      </c>
      <c r="D259" t="s">
        <v>412</v>
      </c>
      <c r="K259">
        <v>9</v>
      </c>
    </row>
    <row r="260" spans="1:11" x14ac:dyDescent="0.2">
      <c r="A260" s="82">
        <f t="shared" si="12"/>
        <v>2004</v>
      </c>
      <c r="B260" s="82">
        <f t="shared" si="13"/>
        <v>12</v>
      </c>
      <c r="C260" s="65">
        <f t="shared" si="14"/>
        <v>38338</v>
      </c>
      <c r="D260" t="s">
        <v>413</v>
      </c>
      <c r="K260">
        <v>8.6</v>
      </c>
    </row>
    <row r="261" spans="1:11" x14ac:dyDescent="0.2">
      <c r="A261" s="82">
        <f t="shared" si="12"/>
        <v>2004</v>
      </c>
      <c r="B261" s="82">
        <f t="shared" si="13"/>
        <v>12</v>
      </c>
      <c r="C261" s="65">
        <f t="shared" si="14"/>
        <v>38345</v>
      </c>
      <c r="D261" t="s">
        <v>414</v>
      </c>
      <c r="K261">
        <v>8.6</v>
      </c>
    </row>
    <row r="262" spans="1:11" x14ac:dyDescent="0.2">
      <c r="A262" s="82">
        <f t="shared" si="12"/>
        <v>2004</v>
      </c>
      <c r="B262" s="82">
        <f t="shared" si="13"/>
        <v>12</v>
      </c>
      <c r="C262" s="65">
        <f t="shared" si="14"/>
        <v>38352</v>
      </c>
      <c r="D262" t="s">
        <v>415</v>
      </c>
      <c r="K262">
        <v>8.6</v>
      </c>
    </row>
    <row r="263" spans="1:11" x14ac:dyDescent="0.2">
      <c r="A263" s="82">
        <f t="shared" si="12"/>
        <v>2005</v>
      </c>
      <c r="B263" s="82">
        <f t="shared" si="13"/>
        <v>1</v>
      </c>
      <c r="C263" s="65">
        <f t="shared" si="14"/>
        <v>38359</v>
      </c>
      <c r="D263" t="s">
        <v>416</v>
      </c>
      <c r="K263">
        <v>8.6</v>
      </c>
    </row>
    <row r="264" spans="1:11" x14ac:dyDescent="0.2">
      <c r="A264" s="82">
        <f t="shared" si="12"/>
        <v>2005</v>
      </c>
      <c r="B264" s="82">
        <f t="shared" si="13"/>
        <v>1</v>
      </c>
      <c r="C264" s="65">
        <f t="shared" si="14"/>
        <v>38366</v>
      </c>
      <c r="D264" t="s">
        <v>417</v>
      </c>
      <c r="K264">
        <v>8.6</v>
      </c>
    </row>
    <row r="265" spans="1:11" x14ac:dyDescent="0.2">
      <c r="A265" s="82">
        <f t="shared" si="12"/>
        <v>2005</v>
      </c>
      <c r="B265" s="82">
        <f t="shared" si="13"/>
        <v>1</v>
      </c>
      <c r="C265" s="65">
        <f t="shared" si="14"/>
        <v>38373</v>
      </c>
      <c r="D265" t="s">
        <v>418</v>
      </c>
      <c r="K265">
        <v>8.4</v>
      </c>
    </row>
    <row r="266" spans="1:11" x14ac:dyDescent="0.2">
      <c r="A266" s="82">
        <f t="shared" si="12"/>
        <v>2005</v>
      </c>
      <c r="B266" s="82">
        <f t="shared" si="13"/>
        <v>1</v>
      </c>
      <c r="C266" s="65">
        <f t="shared" si="14"/>
        <v>38380</v>
      </c>
      <c r="D266" t="s">
        <v>419</v>
      </c>
      <c r="K266">
        <v>8.4</v>
      </c>
    </row>
    <row r="267" spans="1:11" x14ac:dyDescent="0.2">
      <c r="A267" s="82">
        <f t="shared" si="12"/>
        <v>2005</v>
      </c>
      <c r="B267" s="82">
        <f t="shared" si="13"/>
        <v>2</v>
      </c>
      <c r="C267" s="65">
        <f t="shared" si="14"/>
        <v>38387</v>
      </c>
      <c r="D267" t="s">
        <v>420</v>
      </c>
      <c r="K267">
        <v>8.6</v>
      </c>
    </row>
    <row r="268" spans="1:11" x14ac:dyDescent="0.2">
      <c r="A268" s="82">
        <f t="shared" si="12"/>
        <v>2005</v>
      </c>
      <c r="B268" s="82">
        <f t="shared" si="13"/>
        <v>2</v>
      </c>
      <c r="C268" s="65">
        <f t="shared" si="14"/>
        <v>38394</v>
      </c>
      <c r="D268" t="s">
        <v>421</v>
      </c>
      <c r="K268">
        <v>8.8000000000000007</v>
      </c>
    </row>
    <row r="269" spans="1:11" x14ac:dyDescent="0.2">
      <c r="A269" s="82">
        <f t="shared" si="12"/>
        <v>2005</v>
      </c>
      <c r="B269" s="82">
        <f t="shared" si="13"/>
        <v>2</v>
      </c>
      <c r="C269" s="65">
        <f t="shared" si="14"/>
        <v>38401</v>
      </c>
      <c r="D269" t="s">
        <v>422</v>
      </c>
      <c r="K269">
        <v>9</v>
      </c>
    </row>
    <row r="270" spans="1:11" x14ac:dyDescent="0.2">
      <c r="A270" s="82">
        <f t="shared" si="12"/>
        <v>2005</v>
      </c>
      <c r="B270" s="82">
        <f t="shared" si="13"/>
        <v>2</v>
      </c>
      <c r="C270" s="65">
        <f t="shared" si="14"/>
        <v>38408</v>
      </c>
      <c r="D270" t="s">
        <v>423</v>
      </c>
      <c r="K270">
        <v>9</v>
      </c>
    </row>
    <row r="271" spans="1:11" x14ac:dyDescent="0.2">
      <c r="A271" s="82">
        <f t="shared" si="12"/>
        <v>2005</v>
      </c>
      <c r="B271" s="82">
        <f t="shared" si="13"/>
        <v>3</v>
      </c>
      <c r="C271" s="65">
        <f t="shared" si="14"/>
        <v>38415</v>
      </c>
      <c r="D271" t="s">
        <v>424</v>
      </c>
      <c r="K271">
        <v>9</v>
      </c>
    </row>
    <row r="272" spans="1:11" x14ac:dyDescent="0.2">
      <c r="A272" s="82">
        <f t="shared" si="12"/>
        <v>2005</v>
      </c>
      <c r="B272" s="82">
        <f t="shared" si="13"/>
        <v>3</v>
      </c>
      <c r="C272" s="65">
        <f t="shared" si="14"/>
        <v>38422</v>
      </c>
      <c r="D272" t="s">
        <v>425</v>
      </c>
      <c r="K272">
        <v>9</v>
      </c>
    </row>
    <row r="273" spans="1:11" x14ac:dyDescent="0.2">
      <c r="A273" s="82">
        <f t="shared" si="12"/>
        <v>2005</v>
      </c>
      <c r="B273" s="82">
        <f t="shared" si="13"/>
        <v>3</v>
      </c>
      <c r="C273" s="65">
        <f t="shared" si="14"/>
        <v>38429</v>
      </c>
      <c r="D273" t="s">
        <v>426</v>
      </c>
      <c r="K273">
        <v>9</v>
      </c>
    </row>
    <row r="274" spans="1:11" x14ac:dyDescent="0.2">
      <c r="A274" s="82">
        <f t="shared" si="12"/>
        <v>2005</v>
      </c>
      <c r="B274" s="82">
        <f t="shared" si="13"/>
        <v>3</v>
      </c>
      <c r="C274" s="65">
        <f t="shared" si="14"/>
        <v>38436</v>
      </c>
      <c r="D274" t="s">
        <v>427</v>
      </c>
      <c r="K274">
        <v>9</v>
      </c>
    </row>
    <row r="275" spans="1:11" x14ac:dyDescent="0.2">
      <c r="A275" s="82">
        <f t="shared" si="12"/>
        <v>2005</v>
      </c>
      <c r="B275" s="82">
        <f t="shared" si="13"/>
        <v>4</v>
      </c>
      <c r="C275" s="65">
        <f t="shared" si="14"/>
        <v>38443</v>
      </c>
      <c r="D275" t="s">
        <v>428</v>
      </c>
      <c r="K275">
        <v>8.8000000000000007</v>
      </c>
    </row>
    <row r="276" spans="1:11" x14ac:dyDescent="0.2">
      <c r="A276" s="82">
        <f t="shared" si="12"/>
        <v>2005</v>
      </c>
      <c r="B276" s="82">
        <f t="shared" si="13"/>
        <v>4</v>
      </c>
      <c r="C276" s="65">
        <f t="shared" si="14"/>
        <v>38450</v>
      </c>
      <c r="D276" t="s">
        <v>429</v>
      </c>
      <c r="K276">
        <v>8.6</v>
      </c>
    </row>
    <row r="277" spans="1:11" x14ac:dyDescent="0.2">
      <c r="A277" s="82">
        <f t="shared" si="12"/>
        <v>2005</v>
      </c>
      <c r="B277" s="82">
        <f t="shared" si="13"/>
        <v>4</v>
      </c>
      <c r="C277" s="65">
        <f t="shared" si="14"/>
        <v>38457</v>
      </c>
      <c r="D277" t="s">
        <v>430</v>
      </c>
      <c r="K277">
        <v>8.6</v>
      </c>
    </row>
    <row r="278" spans="1:11" x14ac:dyDescent="0.2">
      <c r="A278" s="82">
        <f t="shared" si="12"/>
        <v>2005</v>
      </c>
      <c r="B278" s="82">
        <f t="shared" si="13"/>
        <v>4</v>
      </c>
      <c r="C278" s="65">
        <f t="shared" si="14"/>
        <v>38464</v>
      </c>
      <c r="D278" t="s">
        <v>431</v>
      </c>
      <c r="K278">
        <v>8.3000000000000007</v>
      </c>
    </row>
    <row r="279" spans="1:11" x14ac:dyDescent="0.2">
      <c r="A279" s="82">
        <f t="shared" si="12"/>
        <v>2005</v>
      </c>
      <c r="B279" s="82">
        <f t="shared" si="13"/>
        <v>4</v>
      </c>
      <c r="C279" s="65">
        <f t="shared" si="14"/>
        <v>38471</v>
      </c>
      <c r="D279" t="s">
        <v>432</v>
      </c>
      <c r="K279">
        <v>8.1</v>
      </c>
    </row>
    <row r="280" spans="1:11" x14ac:dyDescent="0.2">
      <c r="A280" s="82">
        <f t="shared" si="12"/>
        <v>2005</v>
      </c>
      <c r="B280" s="82">
        <f t="shared" si="13"/>
        <v>5</v>
      </c>
      <c r="C280" s="65">
        <f t="shared" si="14"/>
        <v>38478</v>
      </c>
      <c r="D280" t="s">
        <v>433</v>
      </c>
      <c r="K280">
        <v>8.1</v>
      </c>
    </row>
    <row r="281" spans="1:11" x14ac:dyDescent="0.2">
      <c r="A281" s="82">
        <f t="shared" si="12"/>
        <v>2005</v>
      </c>
      <c r="B281" s="82">
        <f t="shared" si="13"/>
        <v>5</v>
      </c>
      <c r="C281" s="65">
        <f t="shared" si="14"/>
        <v>38485</v>
      </c>
      <c r="D281" t="s">
        <v>434</v>
      </c>
      <c r="K281">
        <v>8.3000000000000007</v>
      </c>
    </row>
    <row r="282" spans="1:11" x14ac:dyDescent="0.2">
      <c r="A282" s="82">
        <f t="shared" si="12"/>
        <v>2005</v>
      </c>
      <c r="B282" s="82">
        <f t="shared" si="13"/>
        <v>5</v>
      </c>
      <c r="C282" s="65">
        <f t="shared" si="14"/>
        <v>38492</v>
      </c>
      <c r="D282" t="s">
        <v>435</v>
      </c>
      <c r="K282">
        <v>8.3000000000000007</v>
      </c>
    </row>
    <row r="283" spans="1:11" x14ac:dyDescent="0.2">
      <c r="A283" s="82">
        <f t="shared" si="12"/>
        <v>2005</v>
      </c>
      <c r="B283" s="82">
        <f t="shared" si="13"/>
        <v>5</v>
      </c>
      <c r="C283" s="65">
        <f t="shared" si="14"/>
        <v>38499</v>
      </c>
      <c r="D283" t="s">
        <v>436</v>
      </c>
      <c r="K283">
        <v>8.3000000000000007</v>
      </c>
    </row>
    <row r="284" spans="1:11" x14ac:dyDescent="0.2">
      <c r="A284" s="82">
        <f t="shared" si="12"/>
        <v>2005</v>
      </c>
      <c r="B284" s="82">
        <f t="shared" si="13"/>
        <v>6</v>
      </c>
      <c r="C284" s="65">
        <f t="shared" si="14"/>
        <v>38506</v>
      </c>
      <c r="D284" t="s">
        <v>437</v>
      </c>
      <c r="K284">
        <v>8.3000000000000007</v>
      </c>
    </row>
    <row r="285" spans="1:11" x14ac:dyDescent="0.2">
      <c r="A285" s="82">
        <f t="shared" si="12"/>
        <v>2005</v>
      </c>
      <c r="B285" s="82">
        <f t="shared" si="13"/>
        <v>6</v>
      </c>
      <c r="C285" s="65">
        <f t="shared" si="14"/>
        <v>38513</v>
      </c>
      <c r="D285" t="s">
        <v>438</v>
      </c>
      <c r="K285">
        <v>8.5</v>
      </c>
    </row>
    <row r="286" spans="1:11" x14ac:dyDescent="0.2">
      <c r="A286" s="82">
        <f t="shared" si="12"/>
        <v>2005</v>
      </c>
      <c r="B286" s="82">
        <f t="shared" si="13"/>
        <v>6</v>
      </c>
      <c r="C286" s="65">
        <f t="shared" si="14"/>
        <v>38520</v>
      </c>
      <c r="D286" t="s">
        <v>439</v>
      </c>
      <c r="K286">
        <v>8.5</v>
      </c>
    </row>
    <row r="287" spans="1:11" x14ac:dyDescent="0.2">
      <c r="A287" s="82">
        <f t="shared" si="12"/>
        <v>2005</v>
      </c>
      <c r="B287" s="82">
        <f t="shared" si="13"/>
        <v>6</v>
      </c>
      <c r="C287" s="65">
        <f t="shared" si="14"/>
        <v>38527</v>
      </c>
      <c r="D287" t="s">
        <v>440</v>
      </c>
      <c r="K287">
        <v>8.8000000000000007</v>
      </c>
    </row>
    <row r="288" spans="1:11" x14ac:dyDescent="0.2">
      <c r="A288" s="82">
        <f t="shared" si="12"/>
        <v>2005</v>
      </c>
      <c r="B288" s="82">
        <f t="shared" si="13"/>
        <v>7</v>
      </c>
      <c r="C288" s="65">
        <f t="shared" si="14"/>
        <v>38534</v>
      </c>
      <c r="D288" t="s">
        <v>441</v>
      </c>
      <c r="K288">
        <v>9</v>
      </c>
    </row>
    <row r="289" spans="1:11" x14ac:dyDescent="0.2">
      <c r="A289" s="82">
        <f t="shared" si="12"/>
        <v>2005</v>
      </c>
      <c r="B289" s="82">
        <f t="shared" si="13"/>
        <v>7</v>
      </c>
      <c r="C289" s="65">
        <f t="shared" si="14"/>
        <v>38541</v>
      </c>
      <c r="D289" t="s">
        <v>442</v>
      </c>
      <c r="K289">
        <v>9</v>
      </c>
    </row>
    <row r="290" spans="1:11" x14ac:dyDescent="0.2">
      <c r="A290" s="82">
        <f t="shared" si="12"/>
        <v>2005</v>
      </c>
      <c r="B290" s="82">
        <f t="shared" si="13"/>
        <v>7</v>
      </c>
      <c r="C290" s="65">
        <f t="shared" si="14"/>
        <v>38548</v>
      </c>
      <c r="D290" t="s">
        <v>443</v>
      </c>
      <c r="K290">
        <v>8.6999999999999993</v>
      </c>
    </row>
    <row r="291" spans="1:11" x14ac:dyDescent="0.2">
      <c r="A291" s="82">
        <f t="shared" si="12"/>
        <v>2005</v>
      </c>
      <c r="B291" s="82">
        <f t="shared" si="13"/>
        <v>7</v>
      </c>
      <c r="C291" s="65">
        <f t="shared" si="14"/>
        <v>38555</v>
      </c>
      <c r="D291" t="s">
        <v>444</v>
      </c>
      <c r="K291">
        <v>8.6999999999999993</v>
      </c>
    </row>
    <row r="292" spans="1:11" x14ac:dyDescent="0.2">
      <c r="A292" s="82">
        <f t="shared" si="12"/>
        <v>2005</v>
      </c>
      <c r="B292" s="82">
        <f t="shared" si="13"/>
        <v>7</v>
      </c>
      <c r="C292" s="65">
        <f t="shared" si="14"/>
        <v>38562</v>
      </c>
      <c r="D292" t="s">
        <v>445</v>
      </c>
      <c r="K292">
        <v>8.6999999999999993</v>
      </c>
    </row>
    <row r="293" spans="1:11" x14ac:dyDescent="0.2">
      <c r="A293" s="82">
        <f t="shared" si="12"/>
        <v>2005</v>
      </c>
      <c r="B293" s="82">
        <f t="shared" si="13"/>
        <v>8</v>
      </c>
      <c r="C293" s="65">
        <f t="shared" si="14"/>
        <v>38569</v>
      </c>
      <c r="D293" t="s">
        <v>446</v>
      </c>
      <c r="K293">
        <v>8.6999999999999993</v>
      </c>
    </row>
    <row r="294" spans="1:11" x14ac:dyDescent="0.2">
      <c r="A294" s="82">
        <f t="shared" si="12"/>
        <v>2005</v>
      </c>
      <c r="B294" s="82">
        <f t="shared" si="13"/>
        <v>8</v>
      </c>
      <c r="C294" s="65">
        <f t="shared" si="14"/>
        <v>38576</v>
      </c>
      <c r="D294" t="s">
        <v>447</v>
      </c>
      <c r="K294">
        <v>8.9</v>
      </c>
    </row>
    <row r="295" spans="1:11" x14ac:dyDescent="0.2">
      <c r="A295" s="82">
        <f t="shared" si="12"/>
        <v>2005</v>
      </c>
      <c r="B295" s="82">
        <f t="shared" si="13"/>
        <v>8</v>
      </c>
      <c r="C295" s="65">
        <f t="shared" si="14"/>
        <v>38583</v>
      </c>
      <c r="D295" t="s">
        <v>448</v>
      </c>
      <c r="K295">
        <v>9.1</v>
      </c>
    </row>
    <row r="296" spans="1:11" x14ac:dyDescent="0.2">
      <c r="A296" s="82">
        <f t="shared" si="12"/>
        <v>2005</v>
      </c>
      <c r="B296" s="82">
        <f t="shared" si="13"/>
        <v>8</v>
      </c>
      <c r="C296" s="65">
        <f t="shared" si="14"/>
        <v>38590</v>
      </c>
      <c r="D296" t="s">
        <v>449</v>
      </c>
      <c r="K296">
        <v>9.3000000000000007</v>
      </c>
    </row>
    <row r="297" spans="1:11" x14ac:dyDescent="0.2">
      <c r="A297" s="82">
        <f t="shared" si="12"/>
        <v>2005</v>
      </c>
      <c r="B297" s="82">
        <f t="shared" si="13"/>
        <v>9</v>
      </c>
      <c r="C297" s="65">
        <f t="shared" si="14"/>
        <v>38597</v>
      </c>
      <c r="D297" t="s">
        <v>450</v>
      </c>
      <c r="K297">
        <v>9.1</v>
      </c>
    </row>
    <row r="298" spans="1:11" x14ac:dyDescent="0.2">
      <c r="A298" s="82">
        <f t="shared" si="12"/>
        <v>2005</v>
      </c>
      <c r="B298" s="82">
        <f t="shared" si="13"/>
        <v>9</v>
      </c>
      <c r="C298" s="65">
        <f t="shared" si="14"/>
        <v>38604</v>
      </c>
      <c r="D298" t="s">
        <v>451</v>
      </c>
      <c r="K298">
        <v>8.8000000000000007</v>
      </c>
    </row>
    <row r="299" spans="1:11" x14ac:dyDescent="0.2">
      <c r="A299" s="82">
        <f t="shared" si="12"/>
        <v>2005</v>
      </c>
      <c r="B299" s="82">
        <f t="shared" si="13"/>
        <v>9</v>
      </c>
      <c r="C299" s="65">
        <f t="shared" si="14"/>
        <v>38611</v>
      </c>
      <c r="D299" t="s">
        <v>452</v>
      </c>
      <c r="K299">
        <v>8.8000000000000007</v>
      </c>
    </row>
    <row r="300" spans="1:11" x14ac:dyDescent="0.2">
      <c r="A300" s="82">
        <f t="shared" si="12"/>
        <v>2005</v>
      </c>
      <c r="B300" s="82">
        <f t="shared" si="13"/>
        <v>9</v>
      </c>
      <c r="C300" s="65">
        <f t="shared" si="14"/>
        <v>38618</v>
      </c>
      <c r="D300" t="s">
        <v>453</v>
      </c>
      <c r="K300">
        <v>8.8000000000000007</v>
      </c>
    </row>
    <row r="301" spans="1:11" x14ac:dyDescent="0.2">
      <c r="A301" s="82">
        <f t="shared" si="12"/>
        <v>2005</v>
      </c>
      <c r="B301" s="82">
        <f t="shared" si="13"/>
        <v>9</v>
      </c>
      <c r="C301" s="65">
        <f t="shared" si="14"/>
        <v>38625</v>
      </c>
      <c r="D301" t="s">
        <v>454</v>
      </c>
      <c r="K301">
        <v>8.8000000000000007</v>
      </c>
    </row>
    <row r="302" spans="1:11" x14ac:dyDescent="0.2">
      <c r="A302" s="82">
        <f t="shared" si="12"/>
        <v>2005</v>
      </c>
      <c r="B302" s="82">
        <f t="shared" si="13"/>
        <v>10</v>
      </c>
      <c r="C302" s="65">
        <f t="shared" si="14"/>
        <v>38632</v>
      </c>
      <c r="D302" t="s">
        <v>455</v>
      </c>
      <c r="K302">
        <v>8.6</v>
      </c>
    </row>
    <row r="303" spans="1:11" x14ac:dyDescent="0.2">
      <c r="A303" s="82">
        <f t="shared" si="12"/>
        <v>2005</v>
      </c>
      <c r="B303" s="82">
        <f t="shared" si="13"/>
        <v>10</v>
      </c>
      <c r="C303" s="65">
        <f t="shared" si="14"/>
        <v>38639</v>
      </c>
      <c r="D303" t="s">
        <v>456</v>
      </c>
      <c r="K303">
        <v>8.8000000000000007</v>
      </c>
    </row>
    <row r="304" spans="1:11" x14ac:dyDescent="0.2">
      <c r="A304" s="82">
        <f t="shared" si="12"/>
        <v>2005</v>
      </c>
      <c r="B304" s="82">
        <f t="shared" si="13"/>
        <v>10</v>
      </c>
      <c r="C304" s="65">
        <f t="shared" si="14"/>
        <v>38646</v>
      </c>
      <c r="D304" t="s">
        <v>457</v>
      </c>
      <c r="K304">
        <v>8.8000000000000007</v>
      </c>
    </row>
    <row r="305" spans="1:11" x14ac:dyDescent="0.2">
      <c r="A305" s="82">
        <f t="shared" si="12"/>
        <v>2005</v>
      </c>
      <c r="B305" s="82">
        <f t="shared" si="13"/>
        <v>10</v>
      </c>
      <c r="C305" s="65">
        <f t="shared" si="14"/>
        <v>38653</v>
      </c>
      <c r="D305" t="s">
        <v>458</v>
      </c>
      <c r="K305">
        <v>8.8000000000000007</v>
      </c>
    </row>
    <row r="306" spans="1:11" x14ac:dyDescent="0.2">
      <c r="A306" s="82">
        <f t="shared" si="12"/>
        <v>2005</v>
      </c>
      <c r="B306" s="82">
        <f t="shared" si="13"/>
        <v>11</v>
      </c>
      <c r="C306" s="65">
        <f t="shared" si="14"/>
        <v>38660</v>
      </c>
      <c r="D306" t="s">
        <v>459</v>
      </c>
      <c r="K306">
        <v>8.8000000000000007</v>
      </c>
    </row>
    <row r="307" spans="1:11" x14ac:dyDescent="0.2">
      <c r="A307" s="82">
        <f t="shared" si="12"/>
        <v>2005</v>
      </c>
      <c r="B307" s="82">
        <f t="shared" si="13"/>
        <v>11</v>
      </c>
      <c r="C307" s="65">
        <f t="shared" si="14"/>
        <v>38667</v>
      </c>
      <c r="D307" t="s">
        <v>460</v>
      </c>
      <c r="K307">
        <v>8.8000000000000007</v>
      </c>
    </row>
    <row r="308" spans="1:11" x14ac:dyDescent="0.2">
      <c r="A308" s="82">
        <f t="shared" si="12"/>
        <v>2005</v>
      </c>
      <c r="B308" s="82">
        <f t="shared" si="13"/>
        <v>11</v>
      </c>
      <c r="C308" s="65">
        <f t="shared" si="14"/>
        <v>38674</v>
      </c>
      <c r="D308" t="s">
        <v>461</v>
      </c>
      <c r="K308">
        <v>9</v>
      </c>
    </row>
    <row r="309" spans="1:11" x14ac:dyDescent="0.2">
      <c r="A309" s="82">
        <f t="shared" si="12"/>
        <v>2005</v>
      </c>
      <c r="B309" s="82">
        <f t="shared" si="13"/>
        <v>11</v>
      </c>
      <c r="C309" s="65">
        <f t="shared" si="14"/>
        <v>38681</v>
      </c>
      <c r="D309" t="s">
        <v>462</v>
      </c>
      <c r="K309">
        <v>9</v>
      </c>
    </row>
    <row r="310" spans="1:11" x14ac:dyDescent="0.2">
      <c r="A310" s="82">
        <f t="shared" si="12"/>
        <v>2005</v>
      </c>
      <c r="B310" s="82">
        <f t="shared" si="13"/>
        <v>12</v>
      </c>
      <c r="C310" s="65">
        <f t="shared" si="14"/>
        <v>38688</v>
      </c>
      <c r="D310" t="s">
        <v>463</v>
      </c>
      <c r="K310">
        <v>8.8000000000000007</v>
      </c>
    </row>
    <row r="311" spans="1:11" x14ac:dyDescent="0.2">
      <c r="A311" s="82">
        <f t="shared" si="12"/>
        <v>2005</v>
      </c>
      <c r="B311" s="82">
        <f t="shared" si="13"/>
        <v>12</v>
      </c>
      <c r="C311" s="65">
        <f t="shared" si="14"/>
        <v>38695</v>
      </c>
      <c r="D311" t="s">
        <v>464</v>
      </c>
      <c r="K311">
        <v>8.8000000000000007</v>
      </c>
    </row>
    <row r="312" spans="1:11" x14ac:dyDescent="0.2">
      <c r="A312" s="82">
        <f t="shared" si="12"/>
        <v>2005</v>
      </c>
      <c r="B312" s="82">
        <f t="shared" si="13"/>
        <v>12</v>
      </c>
      <c r="C312" s="65">
        <f t="shared" si="14"/>
        <v>38702</v>
      </c>
      <c r="D312" t="s">
        <v>465</v>
      </c>
      <c r="K312">
        <v>8.8000000000000007</v>
      </c>
    </row>
    <row r="313" spans="1:11" x14ac:dyDescent="0.2">
      <c r="A313" s="82">
        <f t="shared" si="12"/>
        <v>2005</v>
      </c>
      <c r="B313" s="82">
        <f t="shared" si="13"/>
        <v>12</v>
      </c>
      <c r="C313" s="65">
        <f t="shared" si="14"/>
        <v>38709</v>
      </c>
      <c r="D313" t="s">
        <v>466</v>
      </c>
      <c r="K313">
        <v>8.6</v>
      </c>
    </row>
    <row r="314" spans="1:11" x14ac:dyDescent="0.2">
      <c r="A314" s="82">
        <f t="shared" si="12"/>
        <v>2005</v>
      </c>
      <c r="B314" s="82">
        <f t="shared" si="13"/>
        <v>12</v>
      </c>
      <c r="C314" s="65">
        <f t="shared" si="14"/>
        <v>38716</v>
      </c>
      <c r="D314" t="s">
        <v>467</v>
      </c>
      <c r="K314">
        <v>8.6</v>
      </c>
    </row>
    <row r="315" spans="1:11" x14ac:dyDescent="0.2">
      <c r="A315" s="82">
        <f t="shared" si="12"/>
        <v>2006</v>
      </c>
      <c r="B315" s="82">
        <f t="shared" si="13"/>
        <v>1</v>
      </c>
      <c r="C315" s="65">
        <f t="shared" si="14"/>
        <v>38723</v>
      </c>
      <c r="D315" t="s">
        <v>468</v>
      </c>
      <c r="F315">
        <v>195</v>
      </c>
      <c r="G315">
        <v>337</v>
      </c>
      <c r="K315">
        <v>8.3000000000000007</v>
      </c>
    </row>
    <row r="316" spans="1:11" x14ac:dyDescent="0.2">
      <c r="A316" s="82">
        <f t="shared" si="12"/>
        <v>2006</v>
      </c>
      <c r="B316" s="82">
        <f t="shared" si="13"/>
        <v>1</v>
      </c>
      <c r="C316" s="65">
        <f t="shared" si="14"/>
        <v>38730</v>
      </c>
      <c r="D316" t="s">
        <v>469</v>
      </c>
      <c r="F316">
        <v>188</v>
      </c>
      <c r="G316">
        <v>325</v>
      </c>
      <c r="K316">
        <v>8.1</v>
      </c>
    </row>
    <row r="317" spans="1:11" x14ac:dyDescent="0.2">
      <c r="A317" s="82">
        <f t="shared" si="12"/>
        <v>2006</v>
      </c>
      <c r="B317" s="82">
        <f t="shared" si="13"/>
        <v>1</v>
      </c>
      <c r="C317" s="65">
        <f t="shared" si="14"/>
        <v>38737</v>
      </c>
      <c r="D317" t="s">
        <v>470</v>
      </c>
      <c r="F317">
        <v>182</v>
      </c>
      <c r="G317">
        <v>317</v>
      </c>
      <c r="K317">
        <v>8.3000000000000007</v>
      </c>
    </row>
    <row r="318" spans="1:11" x14ac:dyDescent="0.2">
      <c r="A318" s="82">
        <f t="shared" si="12"/>
        <v>2006</v>
      </c>
      <c r="B318" s="82">
        <f t="shared" si="13"/>
        <v>1</v>
      </c>
      <c r="C318" s="65">
        <f t="shared" si="14"/>
        <v>38744</v>
      </c>
      <c r="D318" t="s">
        <v>471</v>
      </c>
      <c r="F318">
        <v>188</v>
      </c>
      <c r="G318">
        <v>325</v>
      </c>
      <c r="K318">
        <v>8.5</v>
      </c>
    </row>
    <row r="319" spans="1:11" x14ac:dyDescent="0.2">
      <c r="A319" s="82">
        <f t="shared" si="12"/>
        <v>2006</v>
      </c>
      <c r="B319" s="82">
        <f t="shared" si="13"/>
        <v>2</v>
      </c>
      <c r="C319" s="65">
        <f t="shared" si="14"/>
        <v>38751</v>
      </c>
      <c r="D319" t="s">
        <v>472</v>
      </c>
      <c r="F319">
        <v>193</v>
      </c>
      <c r="G319">
        <v>333</v>
      </c>
      <c r="K319">
        <v>8.5</v>
      </c>
    </row>
    <row r="320" spans="1:11" x14ac:dyDescent="0.2">
      <c r="A320" s="82">
        <f t="shared" si="12"/>
        <v>2006</v>
      </c>
      <c r="B320" s="82">
        <f t="shared" si="13"/>
        <v>2</v>
      </c>
      <c r="C320" s="65">
        <f t="shared" si="14"/>
        <v>38758</v>
      </c>
      <c r="D320" t="s">
        <v>473</v>
      </c>
      <c r="F320">
        <v>193</v>
      </c>
      <c r="G320">
        <v>333</v>
      </c>
      <c r="K320">
        <v>8.5</v>
      </c>
    </row>
    <row r="321" spans="1:11" x14ac:dyDescent="0.2">
      <c r="A321" s="82">
        <f t="shared" si="12"/>
        <v>2006</v>
      </c>
      <c r="B321" s="82">
        <f t="shared" si="13"/>
        <v>2</v>
      </c>
      <c r="C321" s="65">
        <f t="shared" si="14"/>
        <v>38765</v>
      </c>
      <c r="D321" t="s">
        <v>474</v>
      </c>
      <c r="F321">
        <v>193</v>
      </c>
      <c r="G321">
        <v>333</v>
      </c>
      <c r="K321">
        <v>8.5</v>
      </c>
    </row>
    <row r="322" spans="1:11" x14ac:dyDescent="0.2">
      <c r="A322" s="82">
        <f t="shared" ref="A322:A385" si="15">YEAR(C322)</f>
        <v>2006</v>
      </c>
      <c r="B322" s="82">
        <f t="shared" ref="B322:B385" si="16">MONTH(C322)</f>
        <v>2</v>
      </c>
      <c r="C322" s="65">
        <f t="shared" ref="C322:C385" si="17">C323-7</f>
        <v>38772</v>
      </c>
      <c r="D322" t="s">
        <v>475</v>
      </c>
      <c r="F322">
        <v>193</v>
      </c>
      <c r="G322">
        <v>333</v>
      </c>
      <c r="K322">
        <v>8.5</v>
      </c>
    </row>
    <row r="323" spans="1:11" x14ac:dyDescent="0.2">
      <c r="A323" s="82">
        <f t="shared" si="15"/>
        <v>2006</v>
      </c>
      <c r="B323" s="82">
        <f t="shared" si="16"/>
        <v>3</v>
      </c>
      <c r="C323" s="65">
        <f t="shared" si="17"/>
        <v>38779</v>
      </c>
      <c r="D323" t="s">
        <v>476</v>
      </c>
      <c r="F323">
        <v>193</v>
      </c>
      <c r="G323">
        <v>333</v>
      </c>
      <c r="K323">
        <v>8.5</v>
      </c>
    </row>
    <row r="324" spans="1:11" x14ac:dyDescent="0.2">
      <c r="A324" s="82">
        <f t="shared" si="15"/>
        <v>2006</v>
      </c>
      <c r="B324" s="82">
        <f t="shared" si="16"/>
        <v>3</v>
      </c>
      <c r="C324" s="65">
        <f t="shared" si="17"/>
        <v>38786</v>
      </c>
      <c r="D324" t="s">
        <v>477</v>
      </c>
      <c r="F324">
        <v>193</v>
      </c>
      <c r="G324">
        <v>333</v>
      </c>
      <c r="K324">
        <v>8.6999999999999993</v>
      </c>
    </row>
    <row r="325" spans="1:11" x14ac:dyDescent="0.2">
      <c r="A325" s="82">
        <f t="shared" si="15"/>
        <v>2006</v>
      </c>
      <c r="B325" s="82">
        <f t="shared" si="16"/>
        <v>3</v>
      </c>
      <c r="C325" s="65">
        <f t="shared" si="17"/>
        <v>38793</v>
      </c>
      <c r="D325" t="s">
        <v>478</v>
      </c>
      <c r="F325">
        <v>197</v>
      </c>
      <c r="G325">
        <v>341</v>
      </c>
      <c r="K325">
        <v>8.9</v>
      </c>
    </row>
    <row r="326" spans="1:11" x14ac:dyDescent="0.2">
      <c r="A326" s="82">
        <f t="shared" si="15"/>
        <v>2006</v>
      </c>
      <c r="B326" s="82">
        <f t="shared" si="16"/>
        <v>3</v>
      </c>
      <c r="C326" s="65">
        <f t="shared" si="17"/>
        <v>38800</v>
      </c>
      <c r="D326" t="s">
        <v>479</v>
      </c>
      <c r="F326">
        <v>202</v>
      </c>
      <c r="G326">
        <v>349</v>
      </c>
      <c r="K326">
        <v>8.9</v>
      </c>
    </row>
    <row r="327" spans="1:11" x14ac:dyDescent="0.2">
      <c r="A327" s="82">
        <f t="shared" si="15"/>
        <v>2006</v>
      </c>
      <c r="B327" s="82">
        <f t="shared" si="16"/>
        <v>3</v>
      </c>
      <c r="C327" s="65">
        <f t="shared" si="17"/>
        <v>38807</v>
      </c>
      <c r="D327" t="s">
        <v>480</v>
      </c>
      <c r="F327">
        <v>203</v>
      </c>
      <c r="G327">
        <v>348</v>
      </c>
      <c r="K327">
        <v>9.1</v>
      </c>
    </row>
    <row r="328" spans="1:11" x14ac:dyDescent="0.2">
      <c r="A328" s="82">
        <f t="shared" si="15"/>
        <v>2006</v>
      </c>
      <c r="B328" s="82">
        <f t="shared" si="16"/>
        <v>4</v>
      </c>
      <c r="C328" s="65">
        <f t="shared" si="17"/>
        <v>38814</v>
      </c>
      <c r="D328" t="s">
        <v>481</v>
      </c>
      <c r="F328">
        <v>208</v>
      </c>
      <c r="G328">
        <v>357</v>
      </c>
      <c r="K328">
        <v>9.1</v>
      </c>
    </row>
    <row r="329" spans="1:11" x14ac:dyDescent="0.2">
      <c r="A329" s="82">
        <f t="shared" si="15"/>
        <v>2006</v>
      </c>
      <c r="B329" s="82">
        <f t="shared" si="16"/>
        <v>4</v>
      </c>
      <c r="C329" s="65">
        <f t="shared" si="17"/>
        <v>38821</v>
      </c>
      <c r="D329" t="s">
        <v>482</v>
      </c>
      <c r="F329">
        <v>208</v>
      </c>
      <c r="G329">
        <v>357</v>
      </c>
      <c r="K329">
        <v>9.1</v>
      </c>
    </row>
    <row r="330" spans="1:11" x14ac:dyDescent="0.2">
      <c r="A330" s="82">
        <f t="shared" si="15"/>
        <v>2006</v>
      </c>
      <c r="B330" s="82">
        <f t="shared" si="16"/>
        <v>4</v>
      </c>
      <c r="C330" s="65">
        <f t="shared" si="17"/>
        <v>38828</v>
      </c>
      <c r="D330" t="s">
        <v>483</v>
      </c>
      <c r="F330">
        <v>208</v>
      </c>
      <c r="G330">
        <v>357</v>
      </c>
      <c r="K330">
        <v>9.1</v>
      </c>
    </row>
    <row r="331" spans="1:11" x14ac:dyDescent="0.2">
      <c r="A331" s="82">
        <f t="shared" si="15"/>
        <v>2006</v>
      </c>
      <c r="B331" s="82">
        <f t="shared" si="16"/>
        <v>4</v>
      </c>
      <c r="C331" s="65">
        <f t="shared" si="17"/>
        <v>38835</v>
      </c>
      <c r="D331" t="s">
        <v>484</v>
      </c>
      <c r="F331">
        <v>209</v>
      </c>
      <c r="G331">
        <v>358</v>
      </c>
      <c r="K331">
        <v>9.1</v>
      </c>
    </row>
    <row r="332" spans="1:11" x14ac:dyDescent="0.2">
      <c r="A332" s="82">
        <f t="shared" si="15"/>
        <v>2006</v>
      </c>
      <c r="B332" s="82">
        <f t="shared" si="16"/>
        <v>5</v>
      </c>
      <c r="C332" s="65">
        <f t="shared" si="17"/>
        <v>38842</v>
      </c>
      <c r="D332" t="s">
        <v>485</v>
      </c>
      <c r="F332">
        <v>209</v>
      </c>
      <c r="G332">
        <v>358</v>
      </c>
      <c r="K332">
        <v>9.1</v>
      </c>
    </row>
    <row r="333" spans="1:11" x14ac:dyDescent="0.2">
      <c r="A333" s="82">
        <f t="shared" si="15"/>
        <v>2006</v>
      </c>
      <c r="B333" s="82">
        <f t="shared" si="16"/>
        <v>5</v>
      </c>
      <c r="C333" s="65">
        <f t="shared" si="17"/>
        <v>38849</v>
      </c>
      <c r="D333" t="s">
        <v>486</v>
      </c>
      <c r="F333">
        <v>209</v>
      </c>
      <c r="G333">
        <v>358</v>
      </c>
      <c r="K333">
        <v>9.3000000000000007</v>
      </c>
    </row>
    <row r="334" spans="1:11" x14ac:dyDescent="0.2">
      <c r="A334" s="82">
        <f t="shared" si="15"/>
        <v>2006</v>
      </c>
      <c r="B334" s="82">
        <f t="shared" si="16"/>
        <v>5</v>
      </c>
      <c r="C334" s="65">
        <f t="shared" si="17"/>
        <v>38856</v>
      </c>
      <c r="D334" t="s">
        <v>487</v>
      </c>
      <c r="F334">
        <v>215</v>
      </c>
      <c r="G334">
        <v>367</v>
      </c>
      <c r="K334">
        <v>9.3000000000000007</v>
      </c>
    </row>
    <row r="335" spans="1:11" x14ac:dyDescent="0.2">
      <c r="A335" s="82">
        <f t="shared" si="15"/>
        <v>2006</v>
      </c>
      <c r="B335" s="82">
        <f t="shared" si="16"/>
        <v>5</v>
      </c>
      <c r="C335" s="65">
        <f t="shared" si="17"/>
        <v>38863</v>
      </c>
      <c r="D335" t="s">
        <v>488</v>
      </c>
      <c r="F335">
        <v>215</v>
      </c>
      <c r="G335">
        <v>367</v>
      </c>
      <c r="K335">
        <v>9.3000000000000007</v>
      </c>
    </row>
    <row r="336" spans="1:11" x14ac:dyDescent="0.2">
      <c r="A336" s="82">
        <f t="shared" si="15"/>
        <v>2006</v>
      </c>
      <c r="B336" s="82">
        <f t="shared" si="16"/>
        <v>6</v>
      </c>
      <c r="C336" s="65">
        <f t="shared" si="17"/>
        <v>38870</v>
      </c>
      <c r="D336" t="s">
        <v>489</v>
      </c>
      <c r="F336">
        <v>215</v>
      </c>
      <c r="G336">
        <v>367</v>
      </c>
      <c r="K336">
        <v>9.5</v>
      </c>
    </row>
    <row r="337" spans="1:11" x14ac:dyDescent="0.2">
      <c r="A337" s="82">
        <f t="shared" si="15"/>
        <v>2006</v>
      </c>
      <c r="B337" s="82">
        <f t="shared" si="16"/>
        <v>6</v>
      </c>
      <c r="C337" s="65">
        <f t="shared" si="17"/>
        <v>38877</v>
      </c>
      <c r="D337" t="s">
        <v>490</v>
      </c>
      <c r="F337">
        <v>221</v>
      </c>
      <c r="G337">
        <v>375</v>
      </c>
      <c r="K337">
        <v>9.5</v>
      </c>
    </row>
    <row r="338" spans="1:11" x14ac:dyDescent="0.2">
      <c r="A338" s="82">
        <f t="shared" si="15"/>
        <v>2006</v>
      </c>
      <c r="B338" s="82">
        <f t="shared" si="16"/>
        <v>6</v>
      </c>
      <c r="C338" s="65">
        <f t="shared" si="17"/>
        <v>38884</v>
      </c>
      <c r="D338" t="s">
        <v>491</v>
      </c>
      <c r="F338">
        <v>221</v>
      </c>
      <c r="G338">
        <v>375</v>
      </c>
      <c r="K338">
        <v>9.6999999999999993</v>
      </c>
    </row>
    <row r="339" spans="1:11" x14ac:dyDescent="0.2">
      <c r="A339" s="82">
        <f t="shared" si="15"/>
        <v>2006</v>
      </c>
      <c r="B339" s="82">
        <f t="shared" si="16"/>
        <v>6</v>
      </c>
      <c r="C339" s="65">
        <f t="shared" si="17"/>
        <v>38891</v>
      </c>
      <c r="D339" t="s">
        <v>492</v>
      </c>
      <c r="F339">
        <v>226</v>
      </c>
      <c r="G339">
        <v>383</v>
      </c>
      <c r="K339">
        <v>9.9</v>
      </c>
    </row>
    <row r="340" spans="1:11" x14ac:dyDescent="0.2">
      <c r="A340" s="82">
        <f t="shared" si="15"/>
        <v>2006</v>
      </c>
      <c r="B340" s="82">
        <f t="shared" si="16"/>
        <v>6</v>
      </c>
      <c r="C340" s="65">
        <f t="shared" si="17"/>
        <v>38898</v>
      </c>
      <c r="D340" t="s">
        <v>493</v>
      </c>
      <c r="F340">
        <v>234</v>
      </c>
      <c r="G340">
        <v>391</v>
      </c>
      <c r="K340">
        <v>9.9</v>
      </c>
    </row>
    <row r="341" spans="1:11" x14ac:dyDescent="0.2">
      <c r="A341" s="82">
        <f t="shared" si="15"/>
        <v>2006</v>
      </c>
      <c r="B341" s="82">
        <f t="shared" si="16"/>
        <v>7</v>
      </c>
      <c r="C341" s="65">
        <f t="shared" si="17"/>
        <v>38905</v>
      </c>
      <c r="D341" t="s">
        <v>494</v>
      </c>
      <c r="F341">
        <v>236</v>
      </c>
      <c r="G341">
        <v>391</v>
      </c>
      <c r="K341">
        <v>9.6999999999999993</v>
      </c>
    </row>
    <row r="342" spans="1:11" x14ac:dyDescent="0.2">
      <c r="A342" s="82">
        <f t="shared" si="15"/>
        <v>2006</v>
      </c>
      <c r="B342" s="82">
        <f t="shared" si="16"/>
        <v>7</v>
      </c>
      <c r="C342" s="65">
        <f t="shared" si="17"/>
        <v>38912</v>
      </c>
      <c r="D342" t="s">
        <v>495</v>
      </c>
      <c r="F342">
        <v>230</v>
      </c>
      <c r="G342">
        <v>383</v>
      </c>
      <c r="K342">
        <v>9.6999999999999993</v>
      </c>
    </row>
    <row r="343" spans="1:11" x14ac:dyDescent="0.2">
      <c r="A343" s="82">
        <f t="shared" si="15"/>
        <v>2006</v>
      </c>
      <c r="B343" s="82">
        <f t="shared" si="16"/>
        <v>7</v>
      </c>
      <c r="C343" s="65">
        <f t="shared" si="17"/>
        <v>38919</v>
      </c>
      <c r="D343" t="s">
        <v>496</v>
      </c>
      <c r="F343">
        <v>230</v>
      </c>
      <c r="G343">
        <v>383</v>
      </c>
      <c r="K343">
        <v>9.6999999999999993</v>
      </c>
    </row>
    <row r="344" spans="1:11" x14ac:dyDescent="0.2">
      <c r="A344" s="82">
        <f t="shared" si="15"/>
        <v>2006</v>
      </c>
      <c r="B344" s="82">
        <f t="shared" si="16"/>
        <v>7</v>
      </c>
      <c r="C344" s="65">
        <f t="shared" si="17"/>
        <v>38926</v>
      </c>
      <c r="D344" t="s">
        <v>497</v>
      </c>
      <c r="F344">
        <v>230</v>
      </c>
      <c r="G344">
        <v>383</v>
      </c>
      <c r="K344">
        <v>9.9</v>
      </c>
    </row>
    <row r="345" spans="1:11" x14ac:dyDescent="0.2">
      <c r="A345" s="82">
        <f t="shared" si="15"/>
        <v>2006</v>
      </c>
      <c r="B345" s="82">
        <f t="shared" si="16"/>
        <v>8</v>
      </c>
      <c r="C345" s="65">
        <f t="shared" si="17"/>
        <v>38933</v>
      </c>
      <c r="D345" t="s">
        <v>498</v>
      </c>
      <c r="F345">
        <v>236</v>
      </c>
      <c r="G345">
        <v>391</v>
      </c>
      <c r="K345">
        <v>9.9</v>
      </c>
    </row>
    <row r="346" spans="1:11" x14ac:dyDescent="0.2">
      <c r="A346" s="82">
        <f t="shared" si="15"/>
        <v>2006</v>
      </c>
      <c r="B346" s="82">
        <f t="shared" si="16"/>
        <v>8</v>
      </c>
      <c r="C346" s="65">
        <f t="shared" si="17"/>
        <v>38940</v>
      </c>
      <c r="D346" t="s">
        <v>499</v>
      </c>
      <c r="F346">
        <v>234</v>
      </c>
      <c r="G346">
        <v>391</v>
      </c>
      <c r="K346">
        <v>9.9</v>
      </c>
    </row>
    <row r="347" spans="1:11" x14ac:dyDescent="0.2">
      <c r="A347" s="82">
        <f t="shared" si="15"/>
        <v>2006</v>
      </c>
      <c r="B347" s="82">
        <f t="shared" si="16"/>
        <v>8</v>
      </c>
      <c r="C347" s="65">
        <f t="shared" si="17"/>
        <v>38947</v>
      </c>
      <c r="D347" t="s">
        <v>500</v>
      </c>
      <c r="F347">
        <v>234</v>
      </c>
      <c r="G347">
        <v>391</v>
      </c>
      <c r="K347">
        <v>9.9</v>
      </c>
    </row>
    <row r="348" spans="1:11" x14ac:dyDescent="0.2">
      <c r="A348" s="82">
        <f t="shared" si="15"/>
        <v>2006</v>
      </c>
      <c r="B348" s="82">
        <f t="shared" si="16"/>
        <v>8</v>
      </c>
      <c r="C348" s="65">
        <f t="shared" si="17"/>
        <v>38954</v>
      </c>
      <c r="D348" t="s">
        <v>501</v>
      </c>
      <c r="F348">
        <v>234</v>
      </c>
      <c r="G348">
        <v>391</v>
      </c>
      <c r="K348">
        <v>10.1</v>
      </c>
    </row>
    <row r="349" spans="1:11" x14ac:dyDescent="0.2">
      <c r="A349" s="82">
        <f t="shared" si="15"/>
        <v>2006</v>
      </c>
      <c r="B349" s="82">
        <f t="shared" si="16"/>
        <v>9</v>
      </c>
      <c r="C349" s="65">
        <f t="shared" si="17"/>
        <v>38961</v>
      </c>
      <c r="D349" t="s">
        <v>502</v>
      </c>
      <c r="F349">
        <v>239</v>
      </c>
      <c r="G349">
        <v>399</v>
      </c>
      <c r="K349">
        <v>10.1</v>
      </c>
    </row>
    <row r="350" spans="1:11" x14ac:dyDescent="0.2">
      <c r="A350" s="82">
        <f t="shared" si="15"/>
        <v>2006</v>
      </c>
      <c r="B350" s="82">
        <f t="shared" si="16"/>
        <v>9</v>
      </c>
      <c r="C350" s="65">
        <f t="shared" si="17"/>
        <v>38968</v>
      </c>
      <c r="D350" t="s">
        <v>503</v>
      </c>
      <c r="F350">
        <v>240</v>
      </c>
      <c r="G350">
        <v>398</v>
      </c>
      <c r="K350">
        <v>10.1</v>
      </c>
    </row>
    <row r="351" spans="1:11" x14ac:dyDescent="0.2">
      <c r="A351" s="82">
        <f t="shared" si="15"/>
        <v>2006</v>
      </c>
      <c r="B351" s="82">
        <f t="shared" si="16"/>
        <v>9</v>
      </c>
      <c r="C351" s="65">
        <f t="shared" si="17"/>
        <v>38975</v>
      </c>
      <c r="D351" t="s">
        <v>504</v>
      </c>
      <c r="F351">
        <v>238</v>
      </c>
      <c r="G351">
        <v>402</v>
      </c>
      <c r="K351">
        <v>9.9</v>
      </c>
    </row>
    <row r="352" spans="1:11" x14ac:dyDescent="0.2">
      <c r="A352" s="82">
        <f t="shared" si="15"/>
        <v>2006</v>
      </c>
      <c r="B352" s="82">
        <f t="shared" si="16"/>
        <v>9</v>
      </c>
      <c r="C352" s="65">
        <f t="shared" si="17"/>
        <v>38982</v>
      </c>
      <c r="D352" t="s">
        <v>505</v>
      </c>
      <c r="F352">
        <v>232</v>
      </c>
      <c r="G352">
        <v>394</v>
      </c>
      <c r="K352">
        <v>9.6999999999999993</v>
      </c>
    </row>
    <row r="353" spans="1:11" x14ac:dyDescent="0.2">
      <c r="A353" s="82">
        <f t="shared" si="15"/>
        <v>2006</v>
      </c>
      <c r="B353" s="82">
        <f t="shared" si="16"/>
        <v>9</v>
      </c>
      <c r="C353" s="65">
        <f t="shared" si="17"/>
        <v>38989</v>
      </c>
      <c r="D353" t="s">
        <v>506</v>
      </c>
      <c r="F353">
        <v>226</v>
      </c>
      <c r="G353">
        <v>385</v>
      </c>
      <c r="K353">
        <v>9.6999999999999993</v>
      </c>
    </row>
    <row r="354" spans="1:11" x14ac:dyDescent="0.2">
      <c r="A354" s="82">
        <f t="shared" si="15"/>
        <v>2006</v>
      </c>
      <c r="B354" s="82">
        <f t="shared" si="16"/>
        <v>10</v>
      </c>
      <c r="C354" s="65">
        <f t="shared" si="17"/>
        <v>38996</v>
      </c>
      <c r="D354" t="s">
        <v>507</v>
      </c>
      <c r="F354">
        <v>226</v>
      </c>
      <c r="G354">
        <v>385</v>
      </c>
      <c r="K354">
        <v>9.6999999999999993</v>
      </c>
    </row>
    <row r="355" spans="1:11" x14ac:dyDescent="0.2">
      <c r="A355" s="82">
        <f t="shared" si="15"/>
        <v>2006</v>
      </c>
      <c r="B355" s="82">
        <f t="shared" si="16"/>
        <v>10</v>
      </c>
      <c r="C355" s="65">
        <f t="shared" si="17"/>
        <v>39003</v>
      </c>
      <c r="D355" t="s">
        <v>508</v>
      </c>
      <c r="F355">
        <v>226</v>
      </c>
      <c r="G355">
        <v>385</v>
      </c>
      <c r="K355">
        <v>9.5</v>
      </c>
    </row>
    <row r="356" spans="1:11" x14ac:dyDescent="0.2">
      <c r="A356" s="82">
        <f t="shared" si="15"/>
        <v>2006</v>
      </c>
      <c r="B356" s="82">
        <f t="shared" si="16"/>
        <v>10</v>
      </c>
      <c r="C356" s="65">
        <f t="shared" si="17"/>
        <v>39010</v>
      </c>
      <c r="D356" t="s">
        <v>509</v>
      </c>
      <c r="F356">
        <v>222</v>
      </c>
      <c r="G356">
        <v>377</v>
      </c>
      <c r="K356">
        <v>9.3000000000000007</v>
      </c>
    </row>
    <row r="357" spans="1:11" x14ac:dyDescent="0.2">
      <c r="A357" s="82">
        <f t="shared" si="15"/>
        <v>2006</v>
      </c>
      <c r="B357" s="82">
        <f t="shared" si="16"/>
        <v>10</v>
      </c>
      <c r="C357" s="65">
        <f t="shared" si="17"/>
        <v>39017</v>
      </c>
      <c r="D357" t="s">
        <v>510</v>
      </c>
      <c r="F357">
        <v>217</v>
      </c>
      <c r="G357">
        <v>369</v>
      </c>
      <c r="K357">
        <v>9.3000000000000007</v>
      </c>
    </row>
    <row r="358" spans="1:11" x14ac:dyDescent="0.2">
      <c r="A358" s="82">
        <f t="shared" si="15"/>
        <v>2006</v>
      </c>
      <c r="B358" s="82">
        <f t="shared" si="16"/>
        <v>11</v>
      </c>
      <c r="C358" s="65">
        <f t="shared" si="17"/>
        <v>39024</v>
      </c>
      <c r="D358" t="s">
        <v>511</v>
      </c>
      <c r="F358">
        <v>217</v>
      </c>
      <c r="G358">
        <v>369</v>
      </c>
      <c r="K358">
        <v>9.1</v>
      </c>
    </row>
    <row r="359" spans="1:11" x14ac:dyDescent="0.2">
      <c r="A359" s="82">
        <f t="shared" si="15"/>
        <v>2006</v>
      </c>
      <c r="B359" s="82">
        <f t="shared" si="16"/>
        <v>11</v>
      </c>
      <c r="C359" s="65">
        <f t="shared" si="17"/>
        <v>39031</v>
      </c>
      <c r="D359" t="s">
        <v>512</v>
      </c>
      <c r="F359">
        <v>210</v>
      </c>
      <c r="G359">
        <v>360</v>
      </c>
      <c r="K359">
        <v>9.1</v>
      </c>
    </row>
    <row r="360" spans="1:11" x14ac:dyDescent="0.2">
      <c r="A360" s="82">
        <f t="shared" si="15"/>
        <v>2006</v>
      </c>
      <c r="B360" s="82">
        <f t="shared" si="16"/>
        <v>11</v>
      </c>
      <c r="C360" s="65">
        <f t="shared" si="17"/>
        <v>39038</v>
      </c>
      <c r="D360" t="s">
        <v>513</v>
      </c>
      <c r="F360">
        <v>210</v>
      </c>
      <c r="G360">
        <v>360</v>
      </c>
      <c r="K360">
        <v>9.1</v>
      </c>
    </row>
    <row r="361" spans="1:11" x14ac:dyDescent="0.2">
      <c r="A361" s="82">
        <f t="shared" si="15"/>
        <v>2006</v>
      </c>
      <c r="B361" s="82">
        <f t="shared" si="16"/>
        <v>11</v>
      </c>
      <c r="C361" s="65">
        <f t="shared" si="17"/>
        <v>39045</v>
      </c>
      <c r="D361" t="s">
        <v>514</v>
      </c>
      <c r="F361">
        <v>210</v>
      </c>
      <c r="G361">
        <v>360</v>
      </c>
      <c r="K361">
        <v>9.3000000000000007</v>
      </c>
    </row>
    <row r="362" spans="1:11" x14ac:dyDescent="0.2">
      <c r="A362" s="82">
        <f t="shared" si="15"/>
        <v>2006</v>
      </c>
      <c r="B362" s="82">
        <f t="shared" si="16"/>
        <v>12</v>
      </c>
      <c r="C362" s="65">
        <f t="shared" si="17"/>
        <v>39052</v>
      </c>
      <c r="D362" t="s">
        <v>515</v>
      </c>
      <c r="F362">
        <v>215</v>
      </c>
      <c r="G362">
        <v>369</v>
      </c>
      <c r="K362">
        <v>9.1</v>
      </c>
    </row>
    <row r="363" spans="1:11" x14ac:dyDescent="0.2">
      <c r="A363" s="82">
        <f t="shared" si="15"/>
        <v>2006</v>
      </c>
      <c r="B363" s="82">
        <f t="shared" si="16"/>
        <v>12</v>
      </c>
      <c r="C363" s="65">
        <f t="shared" si="17"/>
        <v>39059</v>
      </c>
      <c r="D363" t="s">
        <v>516</v>
      </c>
      <c r="F363">
        <v>210</v>
      </c>
      <c r="G363">
        <v>360</v>
      </c>
      <c r="K363">
        <v>8.9</v>
      </c>
    </row>
    <row r="364" spans="1:11" x14ac:dyDescent="0.2">
      <c r="A364" s="82">
        <f t="shared" si="15"/>
        <v>2006</v>
      </c>
      <c r="B364" s="82">
        <f t="shared" si="16"/>
        <v>12</v>
      </c>
      <c r="C364" s="65">
        <f t="shared" si="17"/>
        <v>39066</v>
      </c>
      <c r="D364" t="s">
        <v>517</v>
      </c>
      <c r="F364">
        <v>205</v>
      </c>
      <c r="G364">
        <v>352</v>
      </c>
      <c r="K364">
        <v>8.6999999999999993</v>
      </c>
    </row>
    <row r="365" spans="1:11" x14ac:dyDescent="0.2">
      <c r="A365" s="82">
        <f t="shared" si="15"/>
        <v>2006</v>
      </c>
      <c r="B365" s="82">
        <f t="shared" si="16"/>
        <v>12</v>
      </c>
      <c r="C365" s="65">
        <f t="shared" si="17"/>
        <v>39073</v>
      </c>
      <c r="D365" t="s">
        <v>518</v>
      </c>
      <c r="F365">
        <v>198</v>
      </c>
      <c r="G365">
        <v>344</v>
      </c>
      <c r="K365">
        <v>8.4</v>
      </c>
    </row>
    <row r="366" spans="1:11" x14ac:dyDescent="0.2">
      <c r="A366" s="82">
        <f t="shared" si="15"/>
        <v>2006</v>
      </c>
      <c r="B366" s="82">
        <f t="shared" si="16"/>
        <v>12</v>
      </c>
      <c r="C366" s="65">
        <f t="shared" si="17"/>
        <v>39080</v>
      </c>
      <c r="D366" t="s">
        <v>519</v>
      </c>
      <c r="F366">
        <v>191</v>
      </c>
      <c r="G366">
        <v>332</v>
      </c>
      <c r="K366">
        <v>8.4</v>
      </c>
    </row>
    <row r="367" spans="1:11" x14ac:dyDescent="0.2">
      <c r="A367" s="82">
        <f t="shared" si="15"/>
        <v>2007</v>
      </c>
      <c r="B367" s="82">
        <f t="shared" si="16"/>
        <v>1</v>
      </c>
      <c r="C367" s="65">
        <f t="shared" si="17"/>
        <v>39087</v>
      </c>
      <c r="D367" t="s">
        <v>520</v>
      </c>
      <c r="F367">
        <v>191</v>
      </c>
      <c r="G367">
        <v>332</v>
      </c>
      <c r="K367">
        <v>8.4</v>
      </c>
    </row>
    <row r="368" spans="1:11" x14ac:dyDescent="0.2">
      <c r="A368" s="82">
        <f t="shared" si="15"/>
        <v>2007</v>
      </c>
      <c r="B368" s="82">
        <f t="shared" si="16"/>
        <v>1</v>
      </c>
      <c r="C368" s="65">
        <f t="shared" si="17"/>
        <v>39094</v>
      </c>
      <c r="D368" t="s">
        <v>521</v>
      </c>
      <c r="F368">
        <v>191</v>
      </c>
      <c r="G368">
        <v>332</v>
      </c>
      <c r="K368">
        <v>8.4</v>
      </c>
    </row>
    <row r="369" spans="1:11" x14ac:dyDescent="0.2">
      <c r="A369" s="82">
        <f t="shared" si="15"/>
        <v>2007</v>
      </c>
      <c r="B369" s="82">
        <f t="shared" si="16"/>
        <v>1</v>
      </c>
      <c r="C369" s="65">
        <f t="shared" si="17"/>
        <v>39101</v>
      </c>
      <c r="D369" t="s">
        <v>522</v>
      </c>
      <c r="F369">
        <v>191</v>
      </c>
      <c r="G369">
        <v>332</v>
      </c>
      <c r="K369">
        <v>8.4</v>
      </c>
    </row>
    <row r="370" spans="1:11" x14ac:dyDescent="0.2">
      <c r="A370" s="82">
        <f t="shared" si="15"/>
        <v>2007</v>
      </c>
      <c r="B370" s="82">
        <f t="shared" si="16"/>
        <v>1</v>
      </c>
      <c r="C370" s="65">
        <f t="shared" si="17"/>
        <v>39108</v>
      </c>
      <c r="D370" t="s">
        <v>523</v>
      </c>
      <c r="F370">
        <v>190</v>
      </c>
      <c r="G370">
        <v>331</v>
      </c>
      <c r="K370">
        <v>8.4</v>
      </c>
    </row>
    <row r="371" spans="1:11" x14ac:dyDescent="0.2">
      <c r="A371" s="82">
        <f t="shared" si="15"/>
        <v>2007</v>
      </c>
      <c r="B371" s="82">
        <f t="shared" si="16"/>
        <v>2</v>
      </c>
      <c r="C371" s="65">
        <f t="shared" si="17"/>
        <v>39115</v>
      </c>
      <c r="D371" t="s">
        <v>524</v>
      </c>
      <c r="F371">
        <v>190</v>
      </c>
      <c r="G371">
        <v>331</v>
      </c>
      <c r="K371">
        <v>8.4</v>
      </c>
    </row>
    <row r="372" spans="1:11" x14ac:dyDescent="0.2">
      <c r="A372" s="82">
        <f t="shared" si="15"/>
        <v>2007</v>
      </c>
      <c r="B372" s="82">
        <f t="shared" si="16"/>
        <v>2</v>
      </c>
      <c r="C372" s="65">
        <f t="shared" si="17"/>
        <v>39122</v>
      </c>
      <c r="D372" t="s">
        <v>525</v>
      </c>
      <c r="F372">
        <v>190</v>
      </c>
      <c r="G372">
        <v>331</v>
      </c>
      <c r="K372">
        <v>8.4</v>
      </c>
    </row>
    <row r="373" spans="1:11" x14ac:dyDescent="0.2">
      <c r="A373" s="82">
        <f t="shared" si="15"/>
        <v>2007</v>
      </c>
      <c r="B373" s="82">
        <f t="shared" si="16"/>
        <v>2</v>
      </c>
      <c r="C373" s="65">
        <f t="shared" si="17"/>
        <v>39129</v>
      </c>
      <c r="D373" t="s">
        <v>526</v>
      </c>
      <c r="F373">
        <v>190</v>
      </c>
      <c r="G373">
        <v>331</v>
      </c>
      <c r="K373">
        <v>8.4</v>
      </c>
    </row>
    <row r="374" spans="1:11" x14ac:dyDescent="0.2">
      <c r="A374" s="82">
        <f t="shared" si="15"/>
        <v>2007</v>
      </c>
      <c r="B374" s="82">
        <f t="shared" si="16"/>
        <v>2</v>
      </c>
      <c r="C374" s="65">
        <f t="shared" si="17"/>
        <v>39136</v>
      </c>
      <c r="D374" t="s">
        <v>527</v>
      </c>
      <c r="F374">
        <v>190</v>
      </c>
      <c r="G374">
        <v>331</v>
      </c>
      <c r="K374">
        <v>8.4</v>
      </c>
    </row>
    <row r="375" spans="1:11" x14ac:dyDescent="0.2">
      <c r="A375" s="82">
        <f t="shared" si="15"/>
        <v>2007</v>
      </c>
      <c r="B375" s="82">
        <f t="shared" si="16"/>
        <v>3</v>
      </c>
      <c r="C375" s="65">
        <f t="shared" si="17"/>
        <v>39143</v>
      </c>
      <c r="D375" t="s">
        <v>528</v>
      </c>
      <c r="F375">
        <v>190</v>
      </c>
      <c r="G375">
        <v>331</v>
      </c>
      <c r="K375">
        <v>8.4</v>
      </c>
    </row>
    <row r="376" spans="1:11" x14ac:dyDescent="0.2">
      <c r="A376" s="82">
        <f t="shared" si="15"/>
        <v>2007</v>
      </c>
      <c r="B376" s="82">
        <f t="shared" si="16"/>
        <v>3</v>
      </c>
      <c r="C376" s="65">
        <f t="shared" si="17"/>
        <v>39150</v>
      </c>
      <c r="D376" t="s">
        <v>529</v>
      </c>
      <c r="F376">
        <v>190</v>
      </c>
      <c r="G376">
        <v>331</v>
      </c>
      <c r="K376">
        <v>8.4</v>
      </c>
    </row>
    <row r="377" spans="1:11" x14ac:dyDescent="0.2">
      <c r="A377" s="82">
        <f t="shared" si="15"/>
        <v>2007</v>
      </c>
      <c r="B377" s="82">
        <f t="shared" si="16"/>
        <v>3</v>
      </c>
      <c r="C377" s="65">
        <f t="shared" si="17"/>
        <v>39157</v>
      </c>
      <c r="D377" t="s">
        <v>530</v>
      </c>
      <c r="F377">
        <v>190</v>
      </c>
      <c r="G377">
        <v>331</v>
      </c>
      <c r="K377">
        <v>8.1999999999999993</v>
      </c>
    </row>
    <row r="378" spans="1:11" x14ac:dyDescent="0.2">
      <c r="A378" s="82">
        <f t="shared" si="15"/>
        <v>2007</v>
      </c>
      <c r="B378" s="82">
        <f t="shared" si="16"/>
        <v>3</v>
      </c>
      <c r="C378" s="65">
        <f t="shared" si="17"/>
        <v>39164</v>
      </c>
      <c r="D378" t="s">
        <v>531</v>
      </c>
      <c r="F378">
        <v>184</v>
      </c>
      <c r="G378">
        <v>323</v>
      </c>
      <c r="K378">
        <v>8</v>
      </c>
    </row>
    <row r="379" spans="1:11" x14ac:dyDescent="0.2">
      <c r="A379" s="82">
        <f t="shared" si="15"/>
        <v>2007</v>
      </c>
      <c r="B379" s="82">
        <f t="shared" si="16"/>
        <v>3</v>
      </c>
      <c r="C379" s="65">
        <f t="shared" si="17"/>
        <v>39171</v>
      </c>
      <c r="D379" t="s">
        <v>532</v>
      </c>
      <c r="F379">
        <v>179</v>
      </c>
      <c r="G379">
        <v>315</v>
      </c>
      <c r="K379">
        <v>8</v>
      </c>
    </row>
    <row r="380" spans="1:11" x14ac:dyDescent="0.2">
      <c r="A380" s="82">
        <f t="shared" si="15"/>
        <v>2007</v>
      </c>
      <c r="B380" s="82">
        <f t="shared" si="16"/>
        <v>4</v>
      </c>
      <c r="C380" s="65">
        <f t="shared" si="17"/>
        <v>39178</v>
      </c>
      <c r="D380" t="s">
        <v>533</v>
      </c>
      <c r="F380">
        <v>179</v>
      </c>
      <c r="G380">
        <v>315</v>
      </c>
      <c r="K380">
        <v>8</v>
      </c>
    </row>
    <row r="381" spans="1:11" x14ac:dyDescent="0.2">
      <c r="A381" s="82">
        <f t="shared" si="15"/>
        <v>2007</v>
      </c>
      <c r="B381" s="82">
        <f t="shared" si="16"/>
        <v>4</v>
      </c>
      <c r="C381" s="65">
        <f t="shared" si="17"/>
        <v>39185</v>
      </c>
      <c r="D381" t="s">
        <v>534</v>
      </c>
      <c r="F381">
        <v>179</v>
      </c>
      <c r="G381">
        <v>315</v>
      </c>
      <c r="K381">
        <v>8</v>
      </c>
    </row>
    <row r="382" spans="1:11" x14ac:dyDescent="0.2">
      <c r="A382" s="82">
        <f t="shared" si="15"/>
        <v>2007</v>
      </c>
      <c r="B382" s="82">
        <f t="shared" si="16"/>
        <v>4</v>
      </c>
      <c r="C382" s="65">
        <f t="shared" si="17"/>
        <v>39192</v>
      </c>
      <c r="D382" t="s">
        <v>535</v>
      </c>
      <c r="F382">
        <v>179</v>
      </c>
      <c r="G382">
        <v>315</v>
      </c>
      <c r="K382">
        <v>8.1999999999999993</v>
      </c>
    </row>
    <row r="383" spans="1:11" x14ac:dyDescent="0.2">
      <c r="A383" s="82">
        <f t="shared" si="15"/>
        <v>2007</v>
      </c>
      <c r="B383" s="82">
        <f t="shared" si="16"/>
        <v>4</v>
      </c>
      <c r="C383" s="65">
        <f t="shared" si="17"/>
        <v>39199</v>
      </c>
      <c r="D383" t="s">
        <v>536</v>
      </c>
      <c r="F383">
        <v>184</v>
      </c>
      <c r="G383">
        <v>323</v>
      </c>
      <c r="K383">
        <v>8.1999999999999993</v>
      </c>
    </row>
    <row r="384" spans="1:11" x14ac:dyDescent="0.2">
      <c r="A384" s="82">
        <f t="shared" si="15"/>
        <v>2007</v>
      </c>
      <c r="B384" s="82">
        <f t="shared" si="16"/>
        <v>5</v>
      </c>
      <c r="C384" s="65">
        <f t="shared" si="17"/>
        <v>39206</v>
      </c>
      <c r="D384" t="s">
        <v>537</v>
      </c>
      <c r="F384">
        <v>184</v>
      </c>
      <c r="G384">
        <v>323</v>
      </c>
      <c r="K384">
        <v>8.4</v>
      </c>
    </row>
    <row r="385" spans="1:11" x14ac:dyDescent="0.2">
      <c r="A385" s="82">
        <f t="shared" si="15"/>
        <v>2007</v>
      </c>
      <c r="B385" s="82">
        <f t="shared" si="16"/>
        <v>5</v>
      </c>
      <c r="C385" s="65">
        <f t="shared" si="17"/>
        <v>39213</v>
      </c>
      <c r="D385" t="s">
        <v>538</v>
      </c>
      <c r="F385">
        <v>191</v>
      </c>
      <c r="G385">
        <v>332</v>
      </c>
      <c r="K385">
        <v>8.4</v>
      </c>
    </row>
    <row r="386" spans="1:11" x14ac:dyDescent="0.2">
      <c r="A386" s="82">
        <f t="shared" ref="A386:A449" si="18">YEAR(C386)</f>
        <v>2007</v>
      </c>
      <c r="B386" s="82">
        <f t="shared" ref="B386:B449" si="19">MONTH(C386)</f>
        <v>5</v>
      </c>
      <c r="C386" s="65">
        <f t="shared" ref="C386:C449" si="20">C387-7</f>
        <v>39220</v>
      </c>
      <c r="D386" t="s">
        <v>539</v>
      </c>
      <c r="F386">
        <v>192</v>
      </c>
      <c r="G386">
        <v>333</v>
      </c>
      <c r="K386">
        <v>8.1999999999999993</v>
      </c>
    </row>
    <row r="387" spans="1:11" x14ac:dyDescent="0.2">
      <c r="A387" s="82">
        <f t="shared" si="18"/>
        <v>2007</v>
      </c>
      <c r="B387" s="82">
        <f t="shared" si="19"/>
        <v>5</v>
      </c>
      <c r="C387" s="65">
        <f t="shared" si="20"/>
        <v>39227</v>
      </c>
      <c r="D387" t="s">
        <v>540</v>
      </c>
      <c r="F387">
        <v>189</v>
      </c>
      <c r="G387">
        <v>326</v>
      </c>
      <c r="K387">
        <v>8.1999999999999993</v>
      </c>
    </row>
    <row r="388" spans="1:11" x14ac:dyDescent="0.2">
      <c r="A388" s="82">
        <f t="shared" si="18"/>
        <v>2007</v>
      </c>
      <c r="B388" s="82">
        <f t="shared" si="19"/>
        <v>6</v>
      </c>
      <c r="C388" s="65">
        <f t="shared" si="20"/>
        <v>39234</v>
      </c>
      <c r="D388" t="s">
        <v>541</v>
      </c>
      <c r="F388">
        <v>189</v>
      </c>
      <c r="G388">
        <v>326</v>
      </c>
      <c r="K388">
        <v>8.1999999999999993</v>
      </c>
    </row>
    <row r="389" spans="1:11" x14ac:dyDescent="0.2">
      <c r="A389" s="82">
        <f t="shared" si="18"/>
        <v>2007</v>
      </c>
      <c r="B389" s="82">
        <f t="shared" si="19"/>
        <v>6</v>
      </c>
      <c r="C389" s="65">
        <f t="shared" si="20"/>
        <v>39241</v>
      </c>
      <c r="D389" t="s">
        <v>542</v>
      </c>
      <c r="F389">
        <v>189</v>
      </c>
      <c r="G389">
        <v>326</v>
      </c>
      <c r="K389">
        <v>8.4</v>
      </c>
    </row>
    <row r="390" spans="1:11" x14ac:dyDescent="0.2">
      <c r="A390" s="82">
        <f t="shared" si="18"/>
        <v>2007</v>
      </c>
      <c r="B390" s="82">
        <f t="shared" si="19"/>
        <v>6</v>
      </c>
      <c r="C390" s="65">
        <f t="shared" si="20"/>
        <v>39248</v>
      </c>
      <c r="D390" t="s">
        <v>543</v>
      </c>
      <c r="F390">
        <v>195</v>
      </c>
      <c r="G390">
        <v>334</v>
      </c>
      <c r="K390">
        <v>8.6999999999999993</v>
      </c>
    </row>
    <row r="391" spans="1:11" x14ac:dyDescent="0.2">
      <c r="A391" s="82">
        <f t="shared" si="18"/>
        <v>2007</v>
      </c>
      <c r="B391" s="82">
        <f t="shared" si="19"/>
        <v>6</v>
      </c>
      <c r="C391" s="65">
        <f t="shared" si="20"/>
        <v>39255</v>
      </c>
      <c r="D391" t="s">
        <v>544</v>
      </c>
      <c r="F391">
        <v>195</v>
      </c>
      <c r="G391">
        <v>334</v>
      </c>
      <c r="K391">
        <v>8.6999999999999993</v>
      </c>
    </row>
    <row r="392" spans="1:11" x14ac:dyDescent="0.2">
      <c r="A392" s="82">
        <f t="shared" si="18"/>
        <v>2007</v>
      </c>
      <c r="B392" s="82">
        <f t="shared" si="19"/>
        <v>6</v>
      </c>
      <c r="C392" s="65">
        <f t="shared" si="20"/>
        <v>39262</v>
      </c>
      <c r="D392" t="s">
        <v>545</v>
      </c>
      <c r="F392">
        <v>196</v>
      </c>
      <c r="G392">
        <v>335</v>
      </c>
      <c r="K392">
        <v>8.6999999999999993</v>
      </c>
    </row>
    <row r="393" spans="1:11" x14ac:dyDescent="0.2">
      <c r="A393" s="82">
        <f t="shared" si="18"/>
        <v>2007</v>
      </c>
      <c r="B393" s="82">
        <f t="shared" si="19"/>
        <v>7</v>
      </c>
      <c r="C393" s="65">
        <f t="shared" si="20"/>
        <v>39269</v>
      </c>
      <c r="D393" t="s">
        <v>546</v>
      </c>
      <c r="F393">
        <v>196</v>
      </c>
      <c r="G393">
        <v>335</v>
      </c>
      <c r="K393">
        <v>8.6999999999999993</v>
      </c>
    </row>
    <row r="394" spans="1:11" x14ac:dyDescent="0.2">
      <c r="A394" s="82">
        <f t="shared" si="18"/>
        <v>2007</v>
      </c>
      <c r="B394" s="82">
        <f t="shared" si="19"/>
        <v>7</v>
      </c>
      <c r="C394" s="65">
        <f t="shared" si="20"/>
        <v>39276</v>
      </c>
      <c r="D394" t="s">
        <v>547</v>
      </c>
      <c r="F394">
        <v>196</v>
      </c>
      <c r="G394">
        <v>335</v>
      </c>
      <c r="K394">
        <v>8.9</v>
      </c>
    </row>
    <row r="395" spans="1:11" x14ac:dyDescent="0.2">
      <c r="A395" s="82">
        <f t="shared" si="18"/>
        <v>2007</v>
      </c>
      <c r="B395" s="82">
        <f t="shared" si="19"/>
        <v>7</v>
      </c>
      <c r="C395" s="65">
        <f t="shared" si="20"/>
        <v>39283</v>
      </c>
      <c r="D395" t="s">
        <v>548</v>
      </c>
      <c r="F395">
        <v>201</v>
      </c>
      <c r="G395">
        <v>343</v>
      </c>
      <c r="K395">
        <v>8.9</v>
      </c>
    </row>
    <row r="396" spans="1:11" x14ac:dyDescent="0.2">
      <c r="A396" s="82">
        <f t="shared" si="18"/>
        <v>2007</v>
      </c>
      <c r="B396" s="82">
        <f t="shared" si="19"/>
        <v>7</v>
      </c>
      <c r="C396" s="65">
        <f t="shared" si="20"/>
        <v>39290</v>
      </c>
      <c r="D396" t="s">
        <v>549</v>
      </c>
      <c r="F396">
        <v>200</v>
      </c>
      <c r="G396">
        <v>342</v>
      </c>
      <c r="K396">
        <v>8.9</v>
      </c>
    </row>
    <row r="397" spans="1:11" x14ac:dyDescent="0.2">
      <c r="A397" s="82">
        <f t="shared" si="18"/>
        <v>2007</v>
      </c>
      <c r="B397" s="82">
        <f t="shared" si="19"/>
        <v>8</v>
      </c>
      <c r="C397" s="65">
        <f t="shared" si="20"/>
        <v>39297</v>
      </c>
      <c r="D397" t="s">
        <v>550</v>
      </c>
      <c r="F397">
        <v>199</v>
      </c>
      <c r="G397">
        <v>341</v>
      </c>
      <c r="K397">
        <v>8.9</v>
      </c>
    </row>
    <row r="398" spans="1:11" x14ac:dyDescent="0.2">
      <c r="A398" s="82">
        <f t="shared" si="18"/>
        <v>2007</v>
      </c>
      <c r="B398" s="82">
        <f t="shared" si="19"/>
        <v>8</v>
      </c>
      <c r="C398" s="65">
        <f t="shared" si="20"/>
        <v>39304</v>
      </c>
      <c r="D398" t="s">
        <v>551</v>
      </c>
      <c r="F398">
        <v>199</v>
      </c>
      <c r="G398">
        <v>341</v>
      </c>
      <c r="K398">
        <v>8.9</v>
      </c>
    </row>
    <row r="399" spans="1:11" x14ac:dyDescent="0.2">
      <c r="A399" s="82">
        <f t="shared" si="18"/>
        <v>2007</v>
      </c>
      <c r="B399" s="82">
        <f t="shared" si="19"/>
        <v>8</v>
      </c>
      <c r="C399" s="65">
        <f t="shared" si="20"/>
        <v>39311</v>
      </c>
      <c r="D399" t="s">
        <v>552</v>
      </c>
      <c r="F399">
        <v>199</v>
      </c>
      <c r="G399">
        <v>341</v>
      </c>
      <c r="K399">
        <v>8.9</v>
      </c>
    </row>
    <row r="400" spans="1:11" x14ac:dyDescent="0.2">
      <c r="A400" s="82">
        <f t="shared" si="18"/>
        <v>2007</v>
      </c>
      <c r="B400" s="82">
        <f t="shared" si="19"/>
        <v>8</v>
      </c>
      <c r="C400" s="65">
        <f t="shared" si="20"/>
        <v>39318</v>
      </c>
      <c r="D400" t="s">
        <v>553</v>
      </c>
      <c r="F400">
        <v>199</v>
      </c>
      <c r="G400">
        <v>341</v>
      </c>
      <c r="K400">
        <v>8.9</v>
      </c>
    </row>
    <row r="401" spans="1:11" x14ac:dyDescent="0.2">
      <c r="A401" s="82">
        <f t="shared" si="18"/>
        <v>2007</v>
      </c>
      <c r="B401" s="82">
        <f t="shared" si="19"/>
        <v>8</v>
      </c>
      <c r="C401" s="65">
        <f t="shared" si="20"/>
        <v>39325</v>
      </c>
      <c r="D401" t="s">
        <v>554</v>
      </c>
      <c r="F401">
        <v>199</v>
      </c>
      <c r="G401">
        <v>341</v>
      </c>
      <c r="K401">
        <v>9.1</v>
      </c>
    </row>
    <row r="402" spans="1:11" x14ac:dyDescent="0.2">
      <c r="A402" s="82">
        <f t="shared" si="18"/>
        <v>2007</v>
      </c>
      <c r="B402" s="82">
        <f t="shared" si="19"/>
        <v>9</v>
      </c>
      <c r="C402" s="65">
        <f t="shared" si="20"/>
        <v>39332</v>
      </c>
      <c r="D402" t="s">
        <v>555</v>
      </c>
      <c r="F402">
        <v>170</v>
      </c>
      <c r="G402">
        <v>308</v>
      </c>
      <c r="K402">
        <v>9.1</v>
      </c>
    </row>
    <row r="403" spans="1:11" x14ac:dyDescent="0.2">
      <c r="A403" s="82">
        <f t="shared" si="18"/>
        <v>2007</v>
      </c>
      <c r="B403" s="82">
        <f t="shared" si="19"/>
        <v>9</v>
      </c>
      <c r="C403" s="65">
        <f t="shared" si="20"/>
        <v>39339</v>
      </c>
      <c r="D403" t="s">
        <v>556</v>
      </c>
      <c r="F403">
        <v>170</v>
      </c>
      <c r="G403">
        <v>308</v>
      </c>
      <c r="K403">
        <v>9.1</v>
      </c>
    </row>
    <row r="404" spans="1:11" x14ac:dyDescent="0.2">
      <c r="A404" s="82">
        <f t="shared" si="18"/>
        <v>2007</v>
      </c>
      <c r="B404" s="82">
        <f t="shared" si="19"/>
        <v>9</v>
      </c>
      <c r="C404" s="65">
        <f t="shared" si="20"/>
        <v>39346</v>
      </c>
      <c r="D404" t="s">
        <v>557</v>
      </c>
      <c r="F404">
        <v>171</v>
      </c>
      <c r="G404">
        <v>308</v>
      </c>
      <c r="K404">
        <v>9.1</v>
      </c>
    </row>
    <row r="405" spans="1:11" x14ac:dyDescent="0.2">
      <c r="A405" s="82">
        <f t="shared" si="18"/>
        <v>2007</v>
      </c>
      <c r="B405" s="82">
        <f t="shared" si="19"/>
        <v>9</v>
      </c>
      <c r="C405" s="65">
        <f t="shared" si="20"/>
        <v>39353</v>
      </c>
      <c r="D405" t="s">
        <v>558</v>
      </c>
      <c r="F405">
        <v>171</v>
      </c>
      <c r="G405">
        <v>308</v>
      </c>
      <c r="K405">
        <v>8.9</v>
      </c>
    </row>
    <row r="406" spans="1:11" x14ac:dyDescent="0.2">
      <c r="A406" s="82">
        <f t="shared" si="18"/>
        <v>2007</v>
      </c>
      <c r="B406" s="82">
        <f t="shared" si="19"/>
        <v>10</v>
      </c>
      <c r="C406" s="65">
        <f t="shared" si="20"/>
        <v>39360</v>
      </c>
      <c r="D406" t="s">
        <v>559</v>
      </c>
      <c r="F406">
        <v>159</v>
      </c>
      <c r="G406">
        <v>292</v>
      </c>
      <c r="K406">
        <v>8.9</v>
      </c>
    </row>
    <row r="407" spans="1:11" x14ac:dyDescent="0.2">
      <c r="A407" s="82">
        <f t="shared" si="18"/>
        <v>2007</v>
      </c>
      <c r="B407" s="82">
        <f t="shared" si="19"/>
        <v>10</v>
      </c>
      <c r="C407" s="65">
        <f t="shared" si="20"/>
        <v>39367</v>
      </c>
      <c r="D407" t="s">
        <v>560</v>
      </c>
      <c r="F407">
        <v>159</v>
      </c>
      <c r="G407">
        <v>292</v>
      </c>
      <c r="K407">
        <v>8.6999999999999993</v>
      </c>
    </row>
    <row r="408" spans="1:11" x14ac:dyDescent="0.2">
      <c r="A408" s="82">
        <f t="shared" si="18"/>
        <v>2007</v>
      </c>
      <c r="B408" s="82">
        <f t="shared" si="19"/>
        <v>10</v>
      </c>
      <c r="C408" s="65">
        <f t="shared" si="20"/>
        <v>39374</v>
      </c>
      <c r="D408" t="s">
        <v>561</v>
      </c>
      <c r="F408">
        <v>153</v>
      </c>
      <c r="G408">
        <v>283</v>
      </c>
      <c r="K408">
        <v>8.5</v>
      </c>
    </row>
    <row r="409" spans="1:11" x14ac:dyDescent="0.2">
      <c r="A409" s="82">
        <f t="shared" si="18"/>
        <v>2007</v>
      </c>
      <c r="B409" s="82">
        <f t="shared" si="19"/>
        <v>10</v>
      </c>
      <c r="C409" s="65">
        <f t="shared" si="20"/>
        <v>39381</v>
      </c>
      <c r="D409" t="s">
        <v>562</v>
      </c>
      <c r="F409">
        <v>149</v>
      </c>
      <c r="G409">
        <v>275</v>
      </c>
      <c r="K409">
        <v>8.5</v>
      </c>
    </row>
    <row r="410" spans="1:11" x14ac:dyDescent="0.2">
      <c r="A410" s="82">
        <f t="shared" si="18"/>
        <v>2007</v>
      </c>
      <c r="B410" s="82">
        <f t="shared" si="19"/>
        <v>11</v>
      </c>
      <c r="C410" s="65">
        <f t="shared" si="20"/>
        <v>39388</v>
      </c>
      <c r="D410" t="s">
        <v>563</v>
      </c>
      <c r="F410">
        <v>150</v>
      </c>
      <c r="G410">
        <v>276</v>
      </c>
      <c r="K410">
        <v>8.5</v>
      </c>
    </row>
    <row r="411" spans="1:11" x14ac:dyDescent="0.2">
      <c r="A411" s="82">
        <f t="shared" si="18"/>
        <v>2007</v>
      </c>
      <c r="B411" s="82">
        <f t="shared" si="19"/>
        <v>11</v>
      </c>
      <c r="C411" s="65">
        <f t="shared" si="20"/>
        <v>39395</v>
      </c>
      <c r="D411" t="s">
        <v>564</v>
      </c>
      <c r="F411">
        <v>152</v>
      </c>
      <c r="G411">
        <v>280</v>
      </c>
      <c r="K411">
        <v>8.5</v>
      </c>
    </row>
    <row r="412" spans="1:11" x14ac:dyDescent="0.2">
      <c r="A412" s="82">
        <f t="shared" si="18"/>
        <v>2007</v>
      </c>
      <c r="B412" s="82">
        <f t="shared" si="19"/>
        <v>11</v>
      </c>
      <c r="C412" s="65">
        <f t="shared" si="20"/>
        <v>39402</v>
      </c>
      <c r="D412" t="s">
        <v>565</v>
      </c>
      <c r="F412">
        <v>152</v>
      </c>
      <c r="G412">
        <v>280</v>
      </c>
      <c r="K412">
        <v>8.5</v>
      </c>
    </row>
    <row r="413" spans="1:11" x14ac:dyDescent="0.2">
      <c r="A413" s="82">
        <f t="shared" si="18"/>
        <v>2007</v>
      </c>
      <c r="B413" s="82">
        <f t="shared" si="19"/>
        <v>11</v>
      </c>
      <c r="C413" s="65">
        <f t="shared" si="20"/>
        <v>39409</v>
      </c>
      <c r="D413" t="s">
        <v>566</v>
      </c>
      <c r="F413">
        <v>152</v>
      </c>
      <c r="G413">
        <v>280</v>
      </c>
      <c r="K413">
        <v>8.5</v>
      </c>
    </row>
    <row r="414" spans="1:11" x14ac:dyDescent="0.2">
      <c r="A414" s="82">
        <f t="shared" si="18"/>
        <v>2007</v>
      </c>
      <c r="B414" s="82">
        <f t="shared" si="19"/>
        <v>11</v>
      </c>
      <c r="C414" s="65">
        <f t="shared" si="20"/>
        <v>39416</v>
      </c>
      <c r="D414" t="s">
        <v>567</v>
      </c>
      <c r="F414">
        <v>152</v>
      </c>
      <c r="G414">
        <v>280</v>
      </c>
      <c r="K414">
        <v>8.5</v>
      </c>
    </row>
    <row r="415" spans="1:11" x14ac:dyDescent="0.2">
      <c r="A415" s="82">
        <f t="shared" si="18"/>
        <v>2007</v>
      </c>
      <c r="B415" s="82">
        <f t="shared" si="19"/>
        <v>12</v>
      </c>
      <c r="C415" s="65">
        <f t="shared" si="20"/>
        <v>39423</v>
      </c>
      <c r="D415" t="s">
        <v>568</v>
      </c>
      <c r="F415">
        <v>152</v>
      </c>
      <c r="G415">
        <v>280</v>
      </c>
      <c r="K415">
        <v>8.3000000000000007</v>
      </c>
    </row>
    <row r="416" spans="1:11" x14ac:dyDescent="0.2">
      <c r="A416" s="82">
        <f t="shared" si="18"/>
        <v>2007</v>
      </c>
      <c r="B416" s="82">
        <f t="shared" si="19"/>
        <v>12</v>
      </c>
      <c r="C416" s="65">
        <f t="shared" si="20"/>
        <v>39430</v>
      </c>
      <c r="D416" t="s">
        <v>569</v>
      </c>
      <c r="F416">
        <v>150</v>
      </c>
      <c r="G416">
        <v>273</v>
      </c>
      <c r="K416">
        <v>8.1</v>
      </c>
    </row>
    <row r="417" spans="1:11" x14ac:dyDescent="0.2">
      <c r="A417" s="82">
        <f t="shared" si="18"/>
        <v>2007</v>
      </c>
      <c r="B417" s="82">
        <f t="shared" si="19"/>
        <v>12</v>
      </c>
      <c r="C417" s="65">
        <f t="shared" si="20"/>
        <v>39437</v>
      </c>
      <c r="D417" t="s">
        <v>570</v>
      </c>
      <c r="F417">
        <v>144</v>
      </c>
      <c r="G417">
        <v>265</v>
      </c>
      <c r="K417">
        <v>8.1</v>
      </c>
    </row>
    <row r="418" spans="1:11" x14ac:dyDescent="0.2">
      <c r="A418" s="82">
        <f t="shared" si="18"/>
        <v>2007</v>
      </c>
      <c r="B418" s="82">
        <f t="shared" si="19"/>
        <v>12</v>
      </c>
      <c r="C418" s="65">
        <f t="shared" si="20"/>
        <v>39444</v>
      </c>
      <c r="D418" t="s">
        <v>571</v>
      </c>
      <c r="F418">
        <v>144</v>
      </c>
      <c r="G418">
        <v>265</v>
      </c>
      <c r="K418">
        <v>8.1</v>
      </c>
    </row>
    <row r="419" spans="1:11" x14ac:dyDescent="0.2">
      <c r="A419" s="82">
        <f t="shared" si="18"/>
        <v>2008</v>
      </c>
      <c r="B419" s="82">
        <f t="shared" si="19"/>
        <v>1</v>
      </c>
      <c r="C419" s="65">
        <f t="shared" si="20"/>
        <v>39451</v>
      </c>
      <c r="D419" t="s">
        <v>572</v>
      </c>
      <c r="F419">
        <v>144</v>
      </c>
      <c r="G419">
        <v>256</v>
      </c>
      <c r="K419">
        <v>8.1</v>
      </c>
    </row>
    <row r="420" spans="1:11" x14ac:dyDescent="0.2">
      <c r="A420" s="82">
        <f t="shared" si="18"/>
        <v>2008</v>
      </c>
      <c r="B420" s="82">
        <f t="shared" si="19"/>
        <v>1</v>
      </c>
      <c r="C420" s="65">
        <f t="shared" si="20"/>
        <v>39458</v>
      </c>
      <c r="D420" t="s">
        <v>573</v>
      </c>
      <c r="F420">
        <v>143</v>
      </c>
      <c r="G420">
        <v>264</v>
      </c>
      <c r="K420">
        <v>8.1</v>
      </c>
    </row>
    <row r="421" spans="1:11" x14ac:dyDescent="0.2">
      <c r="A421" s="82">
        <f t="shared" si="18"/>
        <v>2008</v>
      </c>
      <c r="B421" s="82">
        <f t="shared" si="19"/>
        <v>1</v>
      </c>
      <c r="C421" s="65">
        <f t="shared" si="20"/>
        <v>39465</v>
      </c>
      <c r="D421" t="s">
        <v>574</v>
      </c>
      <c r="F421">
        <v>143</v>
      </c>
      <c r="G421">
        <v>264</v>
      </c>
      <c r="K421">
        <v>8.1</v>
      </c>
    </row>
    <row r="422" spans="1:11" x14ac:dyDescent="0.2">
      <c r="A422" s="82">
        <f t="shared" si="18"/>
        <v>2008</v>
      </c>
      <c r="B422" s="82">
        <f t="shared" si="19"/>
        <v>1</v>
      </c>
      <c r="C422" s="65">
        <f t="shared" si="20"/>
        <v>39472</v>
      </c>
      <c r="D422" t="s">
        <v>575</v>
      </c>
      <c r="F422">
        <v>143</v>
      </c>
      <c r="G422">
        <v>264</v>
      </c>
      <c r="K422">
        <v>8.1</v>
      </c>
    </row>
    <row r="423" spans="1:11" x14ac:dyDescent="0.2">
      <c r="A423" s="82">
        <f t="shared" si="18"/>
        <v>2008</v>
      </c>
      <c r="B423" s="82">
        <f t="shared" si="19"/>
        <v>2</v>
      </c>
      <c r="C423" s="65">
        <f t="shared" si="20"/>
        <v>39479</v>
      </c>
      <c r="D423" t="s">
        <v>576</v>
      </c>
      <c r="F423">
        <v>143</v>
      </c>
      <c r="G423">
        <v>264</v>
      </c>
      <c r="K423">
        <v>8.1</v>
      </c>
    </row>
    <row r="424" spans="1:11" x14ac:dyDescent="0.2">
      <c r="A424" s="82">
        <f t="shared" si="18"/>
        <v>2008</v>
      </c>
      <c r="B424" s="82">
        <f t="shared" si="19"/>
        <v>2</v>
      </c>
      <c r="C424" s="65">
        <f t="shared" si="20"/>
        <v>39486</v>
      </c>
      <c r="D424" t="s">
        <v>577</v>
      </c>
      <c r="F424">
        <v>138</v>
      </c>
      <c r="G424">
        <v>257</v>
      </c>
      <c r="K424">
        <v>8.1</v>
      </c>
    </row>
    <row r="425" spans="1:11" x14ac:dyDescent="0.2">
      <c r="A425" s="82">
        <f t="shared" si="18"/>
        <v>2008</v>
      </c>
      <c r="B425" s="82">
        <f t="shared" si="19"/>
        <v>2</v>
      </c>
      <c r="C425" s="65">
        <f t="shared" si="20"/>
        <v>39493</v>
      </c>
      <c r="D425" t="s">
        <v>578</v>
      </c>
      <c r="F425">
        <v>137</v>
      </c>
      <c r="G425">
        <v>256</v>
      </c>
      <c r="K425">
        <v>8.3000000000000007</v>
      </c>
    </row>
    <row r="426" spans="1:11" x14ac:dyDescent="0.2">
      <c r="A426" s="82">
        <f t="shared" si="18"/>
        <v>2008</v>
      </c>
      <c r="B426" s="82">
        <f t="shared" si="19"/>
        <v>2</v>
      </c>
      <c r="C426" s="65">
        <f t="shared" si="20"/>
        <v>39500</v>
      </c>
      <c r="D426" t="s">
        <v>579</v>
      </c>
      <c r="F426">
        <v>142</v>
      </c>
      <c r="G426">
        <v>264</v>
      </c>
      <c r="K426">
        <v>8.5</v>
      </c>
    </row>
    <row r="427" spans="1:11" x14ac:dyDescent="0.2">
      <c r="A427" s="82">
        <f t="shared" si="18"/>
        <v>2008</v>
      </c>
      <c r="B427" s="82">
        <f t="shared" si="19"/>
        <v>2</v>
      </c>
      <c r="C427" s="65">
        <f t="shared" si="20"/>
        <v>39507</v>
      </c>
      <c r="D427" t="s">
        <v>580</v>
      </c>
      <c r="F427">
        <v>146</v>
      </c>
      <c r="G427">
        <v>272</v>
      </c>
      <c r="K427">
        <v>8.6999999999999993</v>
      </c>
    </row>
    <row r="428" spans="1:11" x14ac:dyDescent="0.2">
      <c r="A428" s="82">
        <f t="shared" si="18"/>
        <v>2008</v>
      </c>
      <c r="B428" s="82">
        <f t="shared" si="19"/>
        <v>3</v>
      </c>
      <c r="C428" s="65">
        <f t="shared" si="20"/>
        <v>39514</v>
      </c>
      <c r="D428" t="s">
        <v>581</v>
      </c>
      <c r="F428">
        <v>151</v>
      </c>
      <c r="G428">
        <v>280</v>
      </c>
      <c r="K428">
        <v>8.9</v>
      </c>
    </row>
    <row r="429" spans="1:11" x14ac:dyDescent="0.2">
      <c r="A429" s="82">
        <f t="shared" si="18"/>
        <v>2008</v>
      </c>
      <c r="B429" s="82">
        <f t="shared" si="19"/>
        <v>3</v>
      </c>
      <c r="C429" s="65">
        <f t="shared" si="20"/>
        <v>39521</v>
      </c>
      <c r="D429" t="s">
        <v>582</v>
      </c>
      <c r="F429">
        <v>157</v>
      </c>
      <c r="G429">
        <v>288</v>
      </c>
      <c r="K429">
        <v>8.9</v>
      </c>
    </row>
    <row r="430" spans="1:11" x14ac:dyDescent="0.2">
      <c r="A430" s="82">
        <f t="shared" si="18"/>
        <v>2008</v>
      </c>
      <c r="B430" s="82">
        <f t="shared" si="19"/>
        <v>3</v>
      </c>
      <c r="C430" s="65">
        <f t="shared" si="20"/>
        <v>39528</v>
      </c>
      <c r="D430" t="s">
        <v>583</v>
      </c>
      <c r="F430">
        <v>157</v>
      </c>
      <c r="G430">
        <v>288</v>
      </c>
      <c r="K430">
        <v>8.9</v>
      </c>
    </row>
    <row r="431" spans="1:11" x14ac:dyDescent="0.2">
      <c r="A431" s="82">
        <f t="shared" si="18"/>
        <v>2008</v>
      </c>
      <c r="B431" s="82">
        <f t="shared" si="19"/>
        <v>3</v>
      </c>
      <c r="C431" s="65">
        <f t="shared" si="20"/>
        <v>39535</v>
      </c>
      <c r="D431" t="s">
        <v>584</v>
      </c>
      <c r="F431">
        <v>157</v>
      </c>
      <c r="G431">
        <v>288</v>
      </c>
      <c r="K431">
        <v>9.1</v>
      </c>
    </row>
    <row r="432" spans="1:11" x14ac:dyDescent="0.2">
      <c r="A432" s="82">
        <f t="shared" si="18"/>
        <v>2008</v>
      </c>
      <c r="B432" s="82">
        <f t="shared" si="19"/>
        <v>4</v>
      </c>
      <c r="C432" s="65">
        <f t="shared" si="20"/>
        <v>39542</v>
      </c>
      <c r="D432" t="s">
        <v>585</v>
      </c>
      <c r="F432">
        <v>161</v>
      </c>
      <c r="G432">
        <v>295</v>
      </c>
      <c r="K432">
        <v>9.3000000000000007</v>
      </c>
    </row>
    <row r="433" spans="1:11" x14ac:dyDescent="0.2">
      <c r="A433" s="82">
        <f t="shared" si="18"/>
        <v>2008</v>
      </c>
      <c r="B433" s="82">
        <f t="shared" si="19"/>
        <v>4</v>
      </c>
      <c r="C433" s="65">
        <f t="shared" si="20"/>
        <v>39549</v>
      </c>
      <c r="D433" t="s">
        <v>586</v>
      </c>
      <c r="F433">
        <v>168</v>
      </c>
      <c r="G433">
        <v>303</v>
      </c>
      <c r="K433">
        <v>9.3000000000000007</v>
      </c>
    </row>
    <row r="434" spans="1:11" x14ac:dyDescent="0.2">
      <c r="A434" s="82">
        <f t="shared" si="18"/>
        <v>2008</v>
      </c>
      <c r="B434" s="82">
        <f t="shared" si="19"/>
        <v>4</v>
      </c>
      <c r="C434" s="65">
        <f t="shared" si="20"/>
        <v>39556</v>
      </c>
      <c r="D434" t="s">
        <v>587</v>
      </c>
      <c r="F434">
        <v>167</v>
      </c>
      <c r="G434">
        <v>304</v>
      </c>
      <c r="K434">
        <v>9.1</v>
      </c>
    </row>
    <row r="435" spans="1:11" x14ac:dyDescent="0.2">
      <c r="A435" s="82">
        <f t="shared" si="18"/>
        <v>2008</v>
      </c>
      <c r="B435" s="82">
        <f t="shared" si="19"/>
        <v>4</v>
      </c>
      <c r="C435" s="65">
        <f t="shared" si="20"/>
        <v>39563</v>
      </c>
      <c r="D435" t="s">
        <v>588</v>
      </c>
      <c r="F435">
        <v>163</v>
      </c>
      <c r="G435">
        <v>295</v>
      </c>
      <c r="K435">
        <v>9.3000000000000007</v>
      </c>
    </row>
    <row r="436" spans="1:11" x14ac:dyDescent="0.2">
      <c r="A436" s="82">
        <f t="shared" si="18"/>
        <v>2008</v>
      </c>
      <c r="B436" s="82">
        <f t="shared" si="19"/>
        <v>5</v>
      </c>
      <c r="C436" s="65">
        <f t="shared" si="20"/>
        <v>39570</v>
      </c>
      <c r="D436" t="s">
        <v>589</v>
      </c>
      <c r="F436">
        <v>168</v>
      </c>
      <c r="G436">
        <v>303</v>
      </c>
      <c r="K436">
        <v>9.3000000000000007</v>
      </c>
    </row>
    <row r="437" spans="1:11" x14ac:dyDescent="0.2">
      <c r="A437" s="82">
        <f t="shared" si="18"/>
        <v>2008</v>
      </c>
      <c r="B437" s="82">
        <f t="shared" si="19"/>
        <v>5</v>
      </c>
      <c r="C437" s="65">
        <f t="shared" si="20"/>
        <v>39577</v>
      </c>
      <c r="D437" t="s">
        <v>590</v>
      </c>
      <c r="F437">
        <v>166</v>
      </c>
      <c r="G437">
        <v>303</v>
      </c>
      <c r="K437">
        <v>9.5</v>
      </c>
    </row>
    <row r="438" spans="1:11" x14ac:dyDescent="0.2">
      <c r="A438" s="82">
        <f t="shared" si="18"/>
        <v>2008</v>
      </c>
      <c r="B438" s="82">
        <f t="shared" si="19"/>
        <v>5</v>
      </c>
      <c r="C438" s="65">
        <f t="shared" si="20"/>
        <v>39584</v>
      </c>
      <c r="D438" t="s">
        <v>591</v>
      </c>
      <c r="F438">
        <v>172</v>
      </c>
      <c r="G438">
        <v>311</v>
      </c>
      <c r="K438">
        <v>9.6999999999999993</v>
      </c>
    </row>
    <row r="439" spans="1:11" x14ac:dyDescent="0.2">
      <c r="A439" s="82">
        <f t="shared" si="18"/>
        <v>2008</v>
      </c>
      <c r="B439" s="82">
        <f t="shared" si="19"/>
        <v>5</v>
      </c>
      <c r="C439" s="65">
        <f t="shared" si="20"/>
        <v>39591</v>
      </c>
      <c r="D439" t="s">
        <v>592</v>
      </c>
      <c r="F439">
        <v>177</v>
      </c>
      <c r="G439">
        <v>319</v>
      </c>
      <c r="K439">
        <v>9.6999999999999993</v>
      </c>
    </row>
    <row r="440" spans="1:11" x14ac:dyDescent="0.2">
      <c r="A440" s="82">
        <f t="shared" si="18"/>
        <v>2008</v>
      </c>
      <c r="B440" s="82">
        <f t="shared" si="19"/>
        <v>5</v>
      </c>
      <c r="C440" s="65">
        <f t="shared" si="20"/>
        <v>39598</v>
      </c>
      <c r="D440" t="s">
        <v>593</v>
      </c>
      <c r="F440">
        <v>177</v>
      </c>
      <c r="G440">
        <v>319</v>
      </c>
      <c r="K440">
        <v>9.9</v>
      </c>
    </row>
    <row r="441" spans="1:11" x14ac:dyDescent="0.2">
      <c r="A441" s="82">
        <f t="shared" si="18"/>
        <v>2008</v>
      </c>
      <c r="B441" s="82">
        <f t="shared" si="19"/>
        <v>6</v>
      </c>
      <c r="C441" s="65">
        <f t="shared" si="20"/>
        <v>39605</v>
      </c>
      <c r="D441" t="s">
        <v>594</v>
      </c>
      <c r="F441">
        <v>188</v>
      </c>
      <c r="G441">
        <v>333</v>
      </c>
      <c r="K441">
        <v>10.1</v>
      </c>
    </row>
    <row r="442" spans="1:11" x14ac:dyDescent="0.2">
      <c r="A442" s="82">
        <f t="shared" si="18"/>
        <v>2008</v>
      </c>
      <c r="B442" s="82">
        <f t="shared" si="19"/>
        <v>6</v>
      </c>
      <c r="C442" s="65">
        <f t="shared" si="20"/>
        <v>39612</v>
      </c>
      <c r="D442" t="s">
        <v>595</v>
      </c>
      <c r="F442">
        <v>193</v>
      </c>
      <c r="G442">
        <v>342</v>
      </c>
      <c r="K442">
        <v>10.1</v>
      </c>
    </row>
    <row r="443" spans="1:11" x14ac:dyDescent="0.2">
      <c r="A443" s="82">
        <f t="shared" si="18"/>
        <v>2008</v>
      </c>
      <c r="B443" s="82">
        <f t="shared" si="19"/>
        <v>6</v>
      </c>
      <c r="C443" s="65">
        <f t="shared" si="20"/>
        <v>39619</v>
      </c>
      <c r="D443" t="s">
        <v>596</v>
      </c>
      <c r="F443">
        <v>193</v>
      </c>
      <c r="G443">
        <v>342</v>
      </c>
      <c r="K443">
        <v>10.1</v>
      </c>
    </row>
    <row r="444" spans="1:11" x14ac:dyDescent="0.2">
      <c r="A444" s="82">
        <f t="shared" si="18"/>
        <v>2008</v>
      </c>
      <c r="B444" s="82">
        <f t="shared" si="19"/>
        <v>6</v>
      </c>
      <c r="C444" s="65">
        <f t="shared" si="20"/>
        <v>39626</v>
      </c>
      <c r="D444" t="s">
        <v>597</v>
      </c>
      <c r="F444">
        <v>193</v>
      </c>
      <c r="G444">
        <v>342</v>
      </c>
      <c r="K444">
        <v>10.1</v>
      </c>
    </row>
    <row r="445" spans="1:11" x14ac:dyDescent="0.2">
      <c r="A445" s="82">
        <f t="shared" si="18"/>
        <v>2008</v>
      </c>
      <c r="B445" s="82">
        <f t="shared" si="19"/>
        <v>7</v>
      </c>
      <c r="C445" s="65">
        <f t="shared" si="20"/>
        <v>39633</v>
      </c>
      <c r="D445" t="s">
        <v>598</v>
      </c>
      <c r="F445">
        <v>197</v>
      </c>
      <c r="G445">
        <v>344</v>
      </c>
      <c r="K445">
        <v>10.1</v>
      </c>
    </row>
    <row r="446" spans="1:11" x14ac:dyDescent="0.2">
      <c r="A446" s="82">
        <f t="shared" si="18"/>
        <v>2008</v>
      </c>
      <c r="B446" s="82">
        <f t="shared" si="19"/>
        <v>7</v>
      </c>
      <c r="C446" s="65">
        <f t="shared" si="20"/>
        <v>39640</v>
      </c>
      <c r="D446" t="s">
        <v>599</v>
      </c>
      <c r="F446">
        <v>197</v>
      </c>
      <c r="G446">
        <v>344</v>
      </c>
      <c r="K446">
        <v>10.1</v>
      </c>
    </row>
    <row r="447" spans="1:11" x14ac:dyDescent="0.2">
      <c r="A447" s="82">
        <f t="shared" si="18"/>
        <v>2008</v>
      </c>
      <c r="B447" s="82">
        <f t="shared" si="19"/>
        <v>7</v>
      </c>
      <c r="C447" s="65">
        <f t="shared" si="20"/>
        <v>39647</v>
      </c>
      <c r="D447" t="s">
        <v>600</v>
      </c>
      <c r="F447">
        <v>195</v>
      </c>
      <c r="G447">
        <v>344</v>
      </c>
      <c r="K447">
        <v>10.3</v>
      </c>
    </row>
    <row r="448" spans="1:11" x14ac:dyDescent="0.2">
      <c r="A448" s="82">
        <f t="shared" si="18"/>
        <v>2008</v>
      </c>
      <c r="B448" s="82">
        <f t="shared" si="19"/>
        <v>7</v>
      </c>
      <c r="C448" s="65">
        <f t="shared" si="20"/>
        <v>39654</v>
      </c>
      <c r="D448" t="s">
        <v>601</v>
      </c>
      <c r="F448">
        <v>200</v>
      </c>
      <c r="G448">
        <v>351</v>
      </c>
      <c r="K448">
        <v>10.3</v>
      </c>
    </row>
    <row r="449" spans="1:11" x14ac:dyDescent="0.2">
      <c r="A449" s="82">
        <f t="shared" si="18"/>
        <v>2008</v>
      </c>
      <c r="B449" s="82">
        <f t="shared" si="19"/>
        <v>8</v>
      </c>
      <c r="C449" s="65">
        <f t="shared" si="20"/>
        <v>39661</v>
      </c>
      <c r="D449" t="s">
        <v>602</v>
      </c>
      <c r="F449">
        <v>200</v>
      </c>
      <c r="G449">
        <v>351</v>
      </c>
      <c r="K449">
        <v>10.5</v>
      </c>
    </row>
    <row r="450" spans="1:11" x14ac:dyDescent="0.2">
      <c r="A450" s="82">
        <f t="shared" ref="A450:A513" si="21">YEAR(C450)</f>
        <v>2008</v>
      </c>
      <c r="B450" s="82">
        <f t="shared" ref="B450:B513" si="22">MONTH(C450)</f>
        <v>8</v>
      </c>
      <c r="C450" s="65">
        <f t="shared" ref="C450:C513" si="23">C451-7</f>
        <v>39668</v>
      </c>
      <c r="D450" t="s">
        <v>603</v>
      </c>
      <c r="F450">
        <v>204</v>
      </c>
      <c r="G450">
        <v>358</v>
      </c>
      <c r="K450">
        <v>10.5</v>
      </c>
    </row>
    <row r="451" spans="1:11" x14ac:dyDescent="0.2">
      <c r="A451" s="82">
        <f t="shared" si="21"/>
        <v>2008</v>
      </c>
      <c r="B451" s="82">
        <f t="shared" si="22"/>
        <v>8</v>
      </c>
      <c r="C451" s="65">
        <f t="shared" si="23"/>
        <v>39675</v>
      </c>
      <c r="D451" t="s">
        <v>604</v>
      </c>
      <c r="F451">
        <v>204</v>
      </c>
      <c r="G451">
        <v>358</v>
      </c>
      <c r="K451">
        <v>10.7</v>
      </c>
    </row>
    <row r="452" spans="1:11" x14ac:dyDescent="0.2">
      <c r="A452" s="82">
        <f t="shared" si="21"/>
        <v>2008</v>
      </c>
      <c r="B452" s="82">
        <f t="shared" si="22"/>
        <v>8</v>
      </c>
      <c r="C452" s="65">
        <f t="shared" si="23"/>
        <v>39682</v>
      </c>
      <c r="D452" t="s">
        <v>605</v>
      </c>
      <c r="F452">
        <v>210</v>
      </c>
      <c r="G452">
        <v>366</v>
      </c>
      <c r="K452">
        <v>10.7</v>
      </c>
    </row>
    <row r="453" spans="1:11" x14ac:dyDescent="0.2">
      <c r="A453" s="82">
        <f t="shared" si="21"/>
        <v>2008</v>
      </c>
      <c r="B453" s="82">
        <f t="shared" si="22"/>
        <v>8</v>
      </c>
      <c r="C453" s="65">
        <f t="shared" si="23"/>
        <v>39689</v>
      </c>
      <c r="D453" t="s">
        <v>606</v>
      </c>
      <c r="F453">
        <v>210</v>
      </c>
      <c r="G453">
        <v>366</v>
      </c>
      <c r="K453">
        <v>10.7</v>
      </c>
    </row>
    <row r="454" spans="1:11" x14ac:dyDescent="0.2">
      <c r="A454" s="82">
        <f t="shared" si="21"/>
        <v>2008</v>
      </c>
      <c r="B454" s="82">
        <f t="shared" si="22"/>
        <v>9</v>
      </c>
      <c r="C454" s="65">
        <f t="shared" si="23"/>
        <v>39696</v>
      </c>
      <c r="D454" t="s">
        <v>607</v>
      </c>
      <c r="F454">
        <v>220</v>
      </c>
      <c r="G454">
        <v>378</v>
      </c>
      <c r="K454">
        <v>10.9</v>
      </c>
    </row>
    <row r="455" spans="1:11" x14ac:dyDescent="0.2">
      <c r="A455" s="82">
        <f t="shared" si="21"/>
        <v>2008</v>
      </c>
      <c r="B455" s="82">
        <f t="shared" si="22"/>
        <v>9</v>
      </c>
      <c r="C455" s="65">
        <f t="shared" si="23"/>
        <v>39703</v>
      </c>
      <c r="D455" t="s">
        <v>608</v>
      </c>
      <c r="F455">
        <v>225</v>
      </c>
      <c r="G455">
        <v>386</v>
      </c>
      <c r="K455">
        <v>10.9</v>
      </c>
    </row>
    <row r="456" spans="1:11" x14ac:dyDescent="0.2">
      <c r="A456" s="82">
        <f t="shared" si="21"/>
        <v>2008</v>
      </c>
      <c r="B456" s="82">
        <f t="shared" si="22"/>
        <v>9</v>
      </c>
      <c r="C456" s="65">
        <f t="shared" si="23"/>
        <v>39710</v>
      </c>
      <c r="D456" t="s">
        <v>609</v>
      </c>
      <c r="F456">
        <v>225</v>
      </c>
      <c r="G456">
        <v>386</v>
      </c>
      <c r="K456">
        <v>10.7</v>
      </c>
    </row>
    <row r="457" spans="1:11" x14ac:dyDescent="0.2">
      <c r="A457" s="82">
        <f t="shared" si="21"/>
        <v>2008</v>
      </c>
      <c r="B457" s="82">
        <f t="shared" si="22"/>
        <v>9</v>
      </c>
      <c r="C457" s="65">
        <f t="shared" si="23"/>
        <v>39717</v>
      </c>
      <c r="D457" t="s">
        <v>610</v>
      </c>
      <c r="F457">
        <v>220</v>
      </c>
      <c r="G457">
        <v>378</v>
      </c>
      <c r="K457">
        <v>10.5</v>
      </c>
    </row>
    <row r="458" spans="1:11" x14ac:dyDescent="0.2">
      <c r="A458" s="82">
        <f t="shared" si="21"/>
        <v>2008</v>
      </c>
      <c r="B458" s="82">
        <f t="shared" si="22"/>
        <v>10</v>
      </c>
      <c r="C458" s="65">
        <f t="shared" si="23"/>
        <v>39724</v>
      </c>
      <c r="D458" t="s">
        <v>611</v>
      </c>
      <c r="F458">
        <v>214</v>
      </c>
      <c r="G458">
        <v>370</v>
      </c>
      <c r="K458">
        <v>10.5</v>
      </c>
    </row>
    <row r="459" spans="1:11" x14ac:dyDescent="0.2">
      <c r="A459" s="82">
        <f t="shared" si="21"/>
        <v>2008</v>
      </c>
      <c r="B459" s="82">
        <f t="shared" si="22"/>
        <v>10</v>
      </c>
      <c r="C459" s="65">
        <f t="shared" si="23"/>
        <v>39731</v>
      </c>
      <c r="D459" t="s">
        <v>612</v>
      </c>
      <c r="F459">
        <v>214</v>
      </c>
      <c r="G459">
        <v>370</v>
      </c>
      <c r="K459">
        <v>10.3</v>
      </c>
    </row>
    <row r="460" spans="1:11" x14ac:dyDescent="0.2">
      <c r="A460" s="82">
        <f t="shared" si="21"/>
        <v>2008</v>
      </c>
      <c r="B460" s="82">
        <f t="shared" si="22"/>
        <v>10</v>
      </c>
      <c r="C460" s="65">
        <f t="shared" si="23"/>
        <v>39738</v>
      </c>
      <c r="D460" t="s">
        <v>613</v>
      </c>
      <c r="F460">
        <v>209</v>
      </c>
      <c r="G460">
        <v>362</v>
      </c>
      <c r="K460">
        <v>10.3</v>
      </c>
    </row>
    <row r="461" spans="1:11" x14ac:dyDescent="0.2">
      <c r="A461" s="82">
        <f t="shared" si="21"/>
        <v>2008</v>
      </c>
      <c r="B461" s="82">
        <f t="shared" si="22"/>
        <v>10</v>
      </c>
      <c r="C461" s="65">
        <f t="shared" si="23"/>
        <v>39745</v>
      </c>
      <c r="D461" t="s">
        <v>614</v>
      </c>
      <c r="F461">
        <v>209</v>
      </c>
      <c r="G461">
        <v>362</v>
      </c>
      <c r="K461">
        <v>10.1</v>
      </c>
    </row>
    <row r="462" spans="1:11" x14ac:dyDescent="0.2">
      <c r="A462" s="82">
        <f t="shared" si="21"/>
        <v>2008</v>
      </c>
      <c r="B462" s="82">
        <f t="shared" si="22"/>
        <v>10</v>
      </c>
      <c r="C462" s="65">
        <f t="shared" si="23"/>
        <v>39752</v>
      </c>
      <c r="D462" t="s">
        <v>615</v>
      </c>
      <c r="F462">
        <v>203</v>
      </c>
      <c r="G462">
        <v>354</v>
      </c>
      <c r="K462">
        <v>9.8000000000000007</v>
      </c>
    </row>
    <row r="463" spans="1:11" x14ac:dyDescent="0.2">
      <c r="A463" s="82">
        <f t="shared" si="21"/>
        <v>2008</v>
      </c>
      <c r="B463" s="82">
        <f t="shared" si="22"/>
        <v>11</v>
      </c>
      <c r="C463" s="65">
        <f t="shared" si="23"/>
        <v>39759</v>
      </c>
      <c r="D463" t="s">
        <v>616</v>
      </c>
      <c r="F463">
        <v>196</v>
      </c>
      <c r="G463">
        <v>342</v>
      </c>
      <c r="K463">
        <v>9.6</v>
      </c>
    </row>
    <row r="464" spans="1:11" x14ac:dyDescent="0.2">
      <c r="A464" s="82">
        <f t="shared" si="21"/>
        <v>2008</v>
      </c>
      <c r="B464" s="82">
        <f t="shared" si="22"/>
        <v>11</v>
      </c>
      <c r="C464" s="65">
        <f t="shared" si="23"/>
        <v>39766</v>
      </c>
      <c r="D464" t="s">
        <v>617</v>
      </c>
      <c r="F464">
        <v>190</v>
      </c>
      <c r="G464">
        <v>335</v>
      </c>
      <c r="K464">
        <v>9.4</v>
      </c>
    </row>
    <row r="465" spans="1:11" x14ac:dyDescent="0.2">
      <c r="A465" s="82">
        <f t="shared" si="21"/>
        <v>2008</v>
      </c>
      <c r="B465" s="82">
        <f t="shared" si="22"/>
        <v>11</v>
      </c>
      <c r="C465" s="65">
        <f t="shared" si="23"/>
        <v>39773</v>
      </c>
      <c r="D465" t="s">
        <v>618</v>
      </c>
      <c r="F465">
        <v>186</v>
      </c>
      <c r="G465">
        <v>327</v>
      </c>
      <c r="K465">
        <v>9.4</v>
      </c>
    </row>
    <row r="466" spans="1:11" x14ac:dyDescent="0.2">
      <c r="A466" s="82">
        <f t="shared" si="21"/>
        <v>2008</v>
      </c>
      <c r="B466" s="82">
        <f t="shared" si="22"/>
        <v>11</v>
      </c>
      <c r="C466" s="65">
        <f t="shared" si="23"/>
        <v>39780</v>
      </c>
      <c r="D466" t="s">
        <v>619</v>
      </c>
      <c r="F466">
        <v>186</v>
      </c>
      <c r="G466">
        <v>327</v>
      </c>
      <c r="K466">
        <v>9.4</v>
      </c>
    </row>
    <row r="467" spans="1:11" x14ac:dyDescent="0.2">
      <c r="A467" s="82">
        <f t="shared" si="21"/>
        <v>2008</v>
      </c>
      <c r="B467" s="82">
        <f t="shared" si="22"/>
        <v>12</v>
      </c>
      <c r="C467" s="65">
        <f t="shared" si="23"/>
        <v>39787</v>
      </c>
      <c r="D467" t="s">
        <v>620</v>
      </c>
      <c r="F467">
        <v>186</v>
      </c>
      <c r="G467">
        <v>327</v>
      </c>
      <c r="K467">
        <v>9.1999999999999993</v>
      </c>
    </row>
    <row r="468" spans="1:11" x14ac:dyDescent="0.2">
      <c r="A468" s="82">
        <f t="shared" si="21"/>
        <v>2008</v>
      </c>
      <c r="B468" s="82">
        <f t="shared" si="22"/>
        <v>12</v>
      </c>
      <c r="C468" s="65">
        <f t="shared" si="23"/>
        <v>39794</v>
      </c>
      <c r="D468" t="s">
        <v>621</v>
      </c>
      <c r="F468">
        <v>180</v>
      </c>
      <c r="G468">
        <v>318</v>
      </c>
      <c r="K468">
        <v>9.1999999999999993</v>
      </c>
    </row>
    <row r="469" spans="1:11" x14ac:dyDescent="0.2">
      <c r="A469" s="82">
        <f t="shared" si="21"/>
        <v>2008</v>
      </c>
      <c r="B469" s="82">
        <f t="shared" si="22"/>
        <v>12</v>
      </c>
      <c r="C469" s="65">
        <f t="shared" si="23"/>
        <v>39801</v>
      </c>
      <c r="D469" t="s">
        <v>622</v>
      </c>
      <c r="F469">
        <v>176</v>
      </c>
      <c r="G469">
        <v>312</v>
      </c>
      <c r="K469">
        <v>9</v>
      </c>
    </row>
    <row r="470" spans="1:11" x14ac:dyDescent="0.2">
      <c r="A470" s="82">
        <f t="shared" si="21"/>
        <v>2008</v>
      </c>
      <c r="B470" s="82">
        <f t="shared" si="22"/>
        <v>12</v>
      </c>
      <c r="C470" s="65">
        <f t="shared" si="23"/>
        <v>39808</v>
      </c>
      <c r="D470" t="s">
        <v>623</v>
      </c>
      <c r="F470">
        <v>169</v>
      </c>
      <c r="G470">
        <v>303</v>
      </c>
      <c r="K470">
        <v>9</v>
      </c>
    </row>
    <row r="471" spans="1:11" x14ac:dyDescent="0.2">
      <c r="A471" s="82">
        <f t="shared" si="21"/>
        <v>2009</v>
      </c>
      <c r="B471" s="82">
        <f t="shared" si="22"/>
        <v>1</v>
      </c>
      <c r="C471" s="65">
        <f t="shared" si="23"/>
        <v>39815</v>
      </c>
      <c r="D471" t="s">
        <v>624</v>
      </c>
      <c r="F471">
        <v>171</v>
      </c>
      <c r="G471">
        <v>303</v>
      </c>
      <c r="K471">
        <v>9</v>
      </c>
    </row>
    <row r="472" spans="1:11" x14ac:dyDescent="0.2">
      <c r="A472" s="82">
        <f t="shared" si="21"/>
        <v>2009</v>
      </c>
      <c r="B472" s="82">
        <f t="shared" si="22"/>
        <v>1</v>
      </c>
      <c r="C472" s="65">
        <f t="shared" si="23"/>
        <v>39822</v>
      </c>
      <c r="D472" t="s">
        <v>625</v>
      </c>
      <c r="F472">
        <v>165</v>
      </c>
      <c r="G472">
        <v>295</v>
      </c>
      <c r="K472">
        <v>8.8000000000000007</v>
      </c>
    </row>
    <row r="473" spans="1:11" x14ac:dyDescent="0.2">
      <c r="A473" s="82">
        <f t="shared" si="21"/>
        <v>2009</v>
      </c>
      <c r="B473" s="82">
        <f t="shared" si="22"/>
        <v>1</v>
      </c>
      <c r="C473" s="65">
        <f t="shared" si="23"/>
        <v>39829</v>
      </c>
      <c r="D473" t="s">
        <v>626</v>
      </c>
      <c r="F473">
        <v>165</v>
      </c>
      <c r="G473">
        <v>295</v>
      </c>
      <c r="K473">
        <v>8.8000000000000007</v>
      </c>
    </row>
    <row r="474" spans="1:11" x14ac:dyDescent="0.2">
      <c r="A474" s="82">
        <f t="shared" si="21"/>
        <v>2009</v>
      </c>
      <c r="B474" s="82">
        <f t="shared" si="22"/>
        <v>1</v>
      </c>
      <c r="C474" s="65">
        <f t="shared" si="23"/>
        <v>39836</v>
      </c>
      <c r="D474" t="s">
        <v>627</v>
      </c>
      <c r="F474">
        <v>159</v>
      </c>
      <c r="G474">
        <v>287</v>
      </c>
      <c r="K474">
        <v>8.6</v>
      </c>
    </row>
    <row r="475" spans="1:11" x14ac:dyDescent="0.2">
      <c r="A475" s="82">
        <f t="shared" si="21"/>
        <v>2009</v>
      </c>
      <c r="B475" s="82">
        <f t="shared" si="22"/>
        <v>1</v>
      </c>
      <c r="C475" s="65">
        <f t="shared" si="23"/>
        <v>39843</v>
      </c>
      <c r="D475" t="s">
        <v>628</v>
      </c>
      <c r="F475">
        <v>153</v>
      </c>
      <c r="G475">
        <v>278</v>
      </c>
      <c r="K475">
        <v>8.4</v>
      </c>
    </row>
    <row r="476" spans="1:11" x14ac:dyDescent="0.2">
      <c r="A476" s="82">
        <f t="shared" si="21"/>
        <v>2009</v>
      </c>
      <c r="B476" s="82">
        <f t="shared" si="22"/>
        <v>2</v>
      </c>
      <c r="C476" s="65">
        <f t="shared" si="23"/>
        <v>39850</v>
      </c>
      <c r="D476" t="s">
        <v>629</v>
      </c>
      <c r="F476">
        <v>179</v>
      </c>
      <c r="G476">
        <v>306</v>
      </c>
      <c r="K476">
        <v>8.4</v>
      </c>
    </row>
    <row r="477" spans="1:11" x14ac:dyDescent="0.2">
      <c r="A477" s="82">
        <f t="shared" si="21"/>
        <v>2009</v>
      </c>
      <c r="B477" s="82">
        <f t="shared" si="22"/>
        <v>2</v>
      </c>
      <c r="C477" s="65">
        <f t="shared" si="23"/>
        <v>39857</v>
      </c>
      <c r="D477" t="s">
        <v>630</v>
      </c>
      <c r="F477">
        <v>173</v>
      </c>
      <c r="G477">
        <v>297</v>
      </c>
      <c r="K477">
        <v>8.1999999999999993</v>
      </c>
    </row>
    <row r="478" spans="1:11" x14ac:dyDescent="0.2">
      <c r="A478" s="82">
        <f t="shared" si="21"/>
        <v>2009</v>
      </c>
      <c r="B478" s="82">
        <f t="shared" si="22"/>
        <v>2</v>
      </c>
      <c r="C478" s="65">
        <f t="shared" si="23"/>
        <v>39864</v>
      </c>
      <c r="D478" t="s">
        <v>631</v>
      </c>
      <c r="F478">
        <v>173</v>
      </c>
      <c r="G478">
        <v>297</v>
      </c>
      <c r="K478">
        <v>8.1999999999999993</v>
      </c>
    </row>
    <row r="479" spans="1:11" x14ac:dyDescent="0.2">
      <c r="A479" s="82">
        <f t="shared" si="21"/>
        <v>2009</v>
      </c>
      <c r="B479" s="82">
        <f t="shared" si="22"/>
        <v>2</v>
      </c>
      <c r="C479" s="65">
        <f t="shared" si="23"/>
        <v>39871</v>
      </c>
      <c r="D479" t="s">
        <v>632</v>
      </c>
      <c r="F479">
        <v>169</v>
      </c>
      <c r="G479">
        <v>293</v>
      </c>
      <c r="K479">
        <v>8.1999999999999993</v>
      </c>
    </row>
    <row r="480" spans="1:11" x14ac:dyDescent="0.2">
      <c r="A480" s="82">
        <f t="shared" si="21"/>
        <v>2009</v>
      </c>
      <c r="B480" s="82">
        <f t="shared" si="22"/>
        <v>3</v>
      </c>
      <c r="C480" s="65">
        <f t="shared" si="23"/>
        <v>39878</v>
      </c>
      <c r="D480" t="s">
        <v>633</v>
      </c>
      <c r="F480">
        <v>170</v>
      </c>
      <c r="G480">
        <v>294</v>
      </c>
      <c r="K480">
        <v>8.1999999999999993</v>
      </c>
    </row>
    <row r="481" spans="1:11" x14ac:dyDescent="0.2">
      <c r="A481" s="82">
        <f t="shared" si="21"/>
        <v>2009</v>
      </c>
      <c r="B481" s="82">
        <f t="shared" si="22"/>
        <v>3</v>
      </c>
      <c r="C481" s="65">
        <f t="shared" si="23"/>
        <v>39885</v>
      </c>
      <c r="D481" t="s">
        <v>634</v>
      </c>
      <c r="F481">
        <v>169</v>
      </c>
      <c r="G481">
        <v>293</v>
      </c>
      <c r="K481">
        <v>8.1999999999999993</v>
      </c>
    </row>
    <row r="482" spans="1:11" x14ac:dyDescent="0.2">
      <c r="A482" s="82">
        <f t="shared" si="21"/>
        <v>2009</v>
      </c>
      <c r="B482" s="82">
        <f t="shared" si="22"/>
        <v>3</v>
      </c>
      <c r="C482" s="65">
        <f t="shared" si="23"/>
        <v>39892</v>
      </c>
      <c r="D482" t="s">
        <v>635</v>
      </c>
      <c r="F482">
        <v>169</v>
      </c>
      <c r="G482">
        <v>292</v>
      </c>
      <c r="K482">
        <v>8.1999999999999993</v>
      </c>
    </row>
    <row r="483" spans="1:11" x14ac:dyDescent="0.2">
      <c r="A483" s="82">
        <f t="shared" si="21"/>
        <v>2009</v>
      </c>
      <c r="B483" s="82">
        <f t="shared" si="22"/>
        <v>3</v>
      </c>
      <c r="C483" s="65">
        <f t="shared" si="23"/>
        <v>39899</v>
      </c>
      <c r="D483" t="s">
        <v>636</v>
      </c>
      <c r="F483">
        <v>172</v>
      </c>
      <c r="G483">
        <v>301</v>
      </c>
      <c r="K483">
        <v>8.4</v>
      </c>
    </row>
    <row r="484" spans="1:11" x14ac:dyDescent="0.2">
      <c r="A484" s="82">
        <f t="shared" si="21"/>
        <v>2009</v>
      </c>
      <c r="B484" s="82">
        <f t="shared" si="22"/>
        <v>4</v>
      </c>
      <c r="C484" s="65">
        <f t="shared" si="23"/>
        <v>39906</v>
      </c>
      <c r="D484" t="s">
        <v>637</v>
      </c>
      <c r="F484">
        <v>178</v>
      </c>
      <c r="G484">
        <v>309</v>
      </c>
      <c r="K484">
        <v>8.6</v>
      </c>
    </row>
    <row r="485" spans="1:11" x14ac:dyDescent="0.2">
      <c r="A485" s="82">
        <f t="shared" si="21"/>
        <v>2009</v>
      </c>
      <c r="B485" s="82">
        <f t="shared" si="22"/>
        <v>4</v>
      </c>
      <c r="C485" s="65">
        <f t="shared" si="23"/>
        <v>39913</v>
      </c>
      <c r="D485" t="s">
        <v>638</v>
      </c>
      <c r="F485">
        <v>188</v>
      </c>
      <c r="G485">
        <v>322</v>
      </c>
      <c r="K485">
        <v>8.8000000000000007</v>
      </c>
    </row>
    <row r="486" spans="1:11" x14ac:dyDescent="0.2">
      <c r="A486" s="82">
        <f t="shared" si="21"/>
        <v>2009</v>
      </c>
      <c r="B486" s="82">
        <f t="shared" si="22"/>
        <v>4</v>
      </c>
      <c r="C486" s="65">
        <f t="shared" si="23"/>
        <v>39920</v>
      </c>
      <c r="D486" t="s">
        <v>639</v>
      </c>
      <c r="F486">
        <v>195</v>
      </c>
      <c r="G486">
        <v>330</v>
      </c>
      <c r="K486">
        <v>9</v>
      </c>
    </row>
    <row r="487" spans="1:11" x14ac:dyDescent="0.2">
      <c r="A487" s="82">
        <f t="shared" si="21"/>
        <v>2009</v>
      </c>
      <c r="B487" s="82">
        <f t="shared" si="22"/>
        <v>4</v>
      </c>
      <c r="C487" s="65">
        <f t="shared" si="23"/>
        <v>39927</v>
      </c>
      <c r="D487" t="s">
        <v>640</v>
      </c>
      <c r="F487">
        <v>195</v>
      </c>
      <c r="G487">
        <v>330</v>
      </c>
      <c r="K487">
        <v>9</v>
      </c>
    </row>
    <row r="488" spans="1:11" x14ac:dyDescent="0.2">
      <c r="A488" s="82">
        <f t="shared" si="21"/>
        <v>2009</v>
      </c>
      <c r="B488" s="82">
        <f t="shared" si="22"/>
        <v>5</v>
      </c>
      <c r="C488" s="65">
        <f t="shared" si="23"/>
        <v>39934</v>
      </c>
      <c r="D488" t="s">
        <v>641</v>
      </c>
      <c r="F488">
        <v>201</v>
      </c>
      <c r="G488">
        <v>338</v>
      </c>
      <c r="K488">
        <v>9.1999999999999993</v>
      </c>
    </row>
    <row r="489" spans="1:11" x14ac:dyDescent="0.2">
      <c r="A489" s="82">
        <f t="shared" si="21"/>
        <v>2009</v>
      </c>
      <c r="B489" s="82">
        <f t="shared" si="22"/>
        <v>5</v>
      </c>
      <c r="C489" s="65">
        <f t="shared" si="23"/>
        <v>39941</v>
      </c>
      <c r="D489" t="s">
        <v>642</v>
      </c>
      <c r="F489">
        <v>200</v>
      </c>
      <c r="G489">
        <v>339</v>
      </c>
      <c r="K489">
        <v>9.1999999999999993</v>
      </c>
    </row>
    <row r="490" spans="1:11" x14ac:dyDescent="0.2">
      <c r="A490" s="82">
        <f t="shared" si="21"/>
        <v>2009</v>
      </c>
      <c r="B490" s="82">
        <f t="shared" si="22"/>
        <v>5</v>
      </c>
      <c r="C490" s="65">
        <f t="shared" si="23"/>
        <v>39948</v>
      </c>
      <c r="D490" t="s">
        <v>643</v>
      </c>
      <c r="F490">
        <v>201</v>
      </c>
      <c r="G490">
        <v>339</v>
      </c>
      <c r="H490">
        <v>10.130000000000001</v>
      </c>
      <c r="I490">
        <v>5.3</v>
      </c>
      <c r="J490">
        <v>5.39</v>
      </c>
      <c r="K490">
        <v>9.1999999999999993</v>
      </c>
    </row>
    <row r="491" spans="1:11" x14ac:dyDescent="0.2">
      <c r="A491" s="82">
        <f t="shared" si="21"/>
        <v>2009</v>
      </c>
      <c r="B491" s="82">
        <f t="shared" si="22"/>
        <v>5</v>
      </c>
      <c r="C491" s="65">
        <f t="shared" si="23"/>
        <v>39955</v>
      </c>
      <c r="D491" t="s">
        <v>644</v>
      </c>
      <c r="F491">
        <v>201</v>
      </c>
      <c r="G491">
        <v>339</v>
      </c>
      <c r="H491">
        <v>10.130000000000001</v>
      </c>
      <c r="I491">
        <v>5.3</v>
      </c>
      <c r="J491">
        <v>5.39</v>
      </c>
      <c r="K491">
        <v>9.1999999999999993</v>
      </c>
    </row>
    <row r="492" spans="1:11" x14ac:dyDescent="0.2">
      <c r="A492" s="82">
        <f t="shared" si="21"/>
        <v>2009</v>
      </c>
      <c r="B492" s="82">
        <f t="shared" si="22"/>
        <v>5</v>
      </c>
      <c r="C492" s="65">
        <f t="shared" si="23"/>
        <v>39962</v>
      </c>
      <c r="D492" t="s">
        <v>645</v>
      </c>
      <c r="F492">
        <v>207</v>
      </c>
      <c r="G492">
        <v>348</v>
      </c>
      <c r="H492">
        <v>10.43</v>
      </c>
      <c r="I492">
        <v>5.36</v>
      </c>
      <c r="J492">
        <v>5.46</v>
      </c>
      <c r="K492">
        <v>9.4</v>
      </c>
    </row>
    <row r="493" spans="1:11" x14ac:dyDescent="0.2">
      <c r="A493" s="82">
        <f t="shared" si="21"/>
        <v>2009</v>
      </c>
      <c r="B493" s="82">
        <f t="shared" si="22"/>
        <v>6</v>
      </c>
      <c r="C493" s="65">
        <f t="shared" si="23"/>
        <v>39969</v>
      </c>
      <c r="D493" t="s">
        <v>646</v>
      </c>
      <c r="F493">
        <v>213</v>
      </c>
      <c r="G493">
        <v>356</v>
      </c>
      <c r="H493">
        <v>10.73</v>
      </c>
      <c r="I493">
        <v>5.42</v>
      </c>
      <c r="J493">
        <v>5.53</v>
      </c>
      <c r="K493">
        <v>9.6</v>
      </c>
    </row>
    <row r="494" spans="1:11" x14ac:dyDescent="0.2">
      <c r="A494" s="82">
        <f t="shared" si="21"/>
        <v>2009</v>
      </c>
      <c r="B494" s="82">
        <f t="shared" si="22"/>
        <v>6</v>
      </c>
      <c r="C494" s="65">
        <f t="shared" si="23"/>
        <v>39976</v>
      </c>
      <c r="D494" t="s">
        <v>647</v>
      </c>
      <c r="F494">
        <v>213</v>
      </c>
      <c r="G494">
        <v>357</v>
      </c>
      <c r="H494">
        <v>10.73</v>
      </c>
      <c r="I494">
        <v>5.42</v>
      </c>
      <c r="J494">
        <v>5.53</v>
      </c>
      <c r="K494">
        <v>9.6</v>
      </c>
    </row>
    <row r="495" spans="1:11" x14ac:dyDescent="0.2">
      <c r="A495" s="82">
        <f t="shared" si="21"/>
        <v>2009</v>
      </c>
      <c r="B495" s="82">
        <f t="shared" si="22"/>
        <v>6</v>
      </c>
      <c r="C495" s="65">
        <f t="shared" si="23"/>
        <v>39983</v>
      </c>
      <c r="D495" t="s">
        <v>648</v>
      </c>
      <c r="F495">
        <v>213</v>
      </c>
      <c r="G495">
        <v>357</v>
      </c>
      <c r="H495">
        <v>10.73</v>
      </c>
      <c r="I495">
        <v>5.42</v>
      </c>
      <c r="J495">
        <v>5.53</v>
      </c>
      <c r="K495">
        <v>9.6</v>
      </c>
    </row>
    <row r="496" spans="1:11" x14ac:dyDescent="0.2">
      <c r="A496" s="82">
        <f t="shared" si="21"/>
        <v>2009</v>
      </c>
      <c r="B496" s="82">
        <f t="shared" si="22"/>
        <v>6</v>
      </c>
      <c r="C496" s="65">
        <f t="shared" si="23"/>
        <v>39990</v>
      </c>
      <c r="D496" t="s">
        <v>649</v>
      </c>
      <c r="F496">
        <v>218</v>
      </c>
      <c r="G496">
        <v>363</v>
      </c>
      <c r="H496">
        <v>10.99</v>
      </c>
      <c r="I496">
        <v>5.49</v>
      </c>
      <c r="J496">
        <v>5.6</v>
      </c>
      <c r="K496">
        <v>9.8000000000000007</v>
      </c>
    </row>
    <row r="497" spans="1:11" x14ac:dyDescent="0.2">
      <c r="A497" s="82">
        <f t="shared" si="21"/>
        <v>2009</v>
      </c>
      <c r="B497" s="82">
        <f t="shared" si="22"/>
        <v>7</v>
      </c>
      <c r="C497" s="65">
        <f t="shared" si="23"/>
        <v>39997</v>
      </c>
      <c r="D497" t="s">
        <v>650</v>
      </c>
      <c r="F497">
        <v>218</v>
      </c>
      <c r="G497">
        <v>363</v>
      </c>
      <c r="H497">
        <v>10.99</v>
      </c>
      <c r="I497">
        <v>5.49</v>
      </c>
      <c r="J497">
        <v>5.6</v>
      </c>
      <c r="K497">
        <v>9.8000000000000007</v>
      </c>
    </row>
    <row r="498" spans="1:11" x14ac:dyDescent="0.2">
      <c r="A498" s="82">
        <f t="shared" si="21"/>
        <v>2009</v>
      </c>
      <c r="B498" s="82">
        <f t="shared" si="22"/>
        <v>7</v>
      </c>
      <c r="C498" s="65">
        <f t="shared" si="23"/>
        <v>40004</v>
      </c>
      <c r="D498" t="s">
        <v>651</v>
      </c>
      <c r="F498">
        <v>224</v>
      </c>
      <c r="G498">
        <v>372</v>
      </c>
      <c r="H498">
        <v>11.28</v>
      </c>
      <c r="I498">
        <v>5.55</v>
      </c>
      <c r="J498">
        <v>5.67</v>
      </c>
      <c r="K498">
        <v>10</v>
      </c>
    </row>
    <row r="499" spans="1:11" x14ac:dyDescent="0.2">
      <c r="A499" s="82">
        <f t="shared" si="21"/>
        <v>2009</v>
      </c>
      <c r="B499" s="82">
        <f t="shared" si="22"/>
        <v>7</v>
      </c>
      <c r="C499" s="65">
        <f t="shared" si="23"/>
        <v>40011</v>
      </c>
      <c r="D499" t="s">
        <v>652</v>
      </c>
      <c r="F499">
        <v>214</v>
      </c>
      <c r="G499">
        <v>359</v>
      </c>
      <c r="H499">
        <v>10.81</v>
      </c>
      <c r="I499">
        <v>5.53</v>
      </c>
      <c r="J499">
        <v>5.68</v>
      </c>
      <c r="K499">
        <v>9.8000000000000007</v>
      </c>
    </row>
    <row r="500" spans="1:11" x14ac:dyDescent="0.2">
      <c r="A500" s="82">
        <f t="shared" si="21"/>
        <v>2009</v>
      </c>
      <c r="B500" s="82">
        <f t="shared" si="22"/>
        <v>7</v>
      </c>
      <c r="C500" s="65">
        <f t="shared" si="23"/>
        <v>40018</v>
      </c>
      <c r="D500" t="s">
        <v>653</v>
      </c>
      <c r="F500">
        <v>214</v>
      </c>
      <c r="G500">
        <v>359</v>
      </c>
      <c r="H500">
        <v>10.81</v>
      </c>
      <c r="I500">
        <v>5.53</v>
      </c>
      <c r="J500">
        <v>5.68</v>
      </c>
      <c r="K500">
        <v>9.8000000000000007</v>
      </c>
    </row>
    <row r="501" spans="1:11" x14ac:dyDescent="0.2">
      <c r="A501" s="82">
        <f t="shared" si="21"/>
        <v>2009</v>
      </c>
      <c r="B501" s="82">
        <f t="shared" si="22"/>
        <v>7</v>
      </c>
      <c r="C501" s="65">
        <f t="shared" si="23"/>
        <v>40025</v>
      </c>
      <c r="D501" t="s">
        <v>654</v>
      </c>
      <c r="F501">
        <v>214</v>
      </c>
      <c r="G501">
        <v>359</v>
      </c>
      <c r="H501">
        <v>10.82</v>
      </c>
      <c r="I501">
        <v>5.53</v>
      </c>
      <c r="J501">
        <v>5.68</v>
      </c>
      <c r="K501">
        <v>9.8000000000000007</v>
      </c>
    </row>
    <row r="502" spans="1:11" x14ac:dyDescent="0.2">
      <c r="A502" s="82">
        <f t="shared" si="21"/>
        <v>2009</v>
      </c>
      <c r="B502" s="82">
        <f t="shared" si="22"/>
        <v>8</v>
      </c>
      <c r="C502" s="65">
        <f t="shared" si="23"/>
        <v>40032</v>
      </c>
      <c r="D502" t="s">
        <v>655</v>
      </c>
      <c r="F502">
        <v>208</v>
      </c>
      <c r="G502">
        <v>350</v>
      </c>
      <c r="H502">
        <v>10.52</v>
      </c>
      <c r="I502">
        <v>5.47</v>
      </c>
      <c r="J502">
        <v>5.61</v>
      </c>
      <c r="K502">
        <v>9.6</v>
      </c>
    </row>
    <row r="503" spans="1:11" x14ac:dyDescent="0.2">
      <c r="A503" s="82">
        <f t="shared" si="21"/>
        <v>2009</v>
      </c>
      <c r="B503" s="82">
        <f t="shared" si="22"/>
        <v>8</v>
      </c>
      <c r="C503" s="65">
        <f t="shared" si="23"/>
        <v>40039</v>
      </c>
      <c r="D503" t="s">
        <v>656</v>
      </c>
      <c r="F503">
        <v>208</v>
      </c>
      <c r="G503">
        <v>350</v>
      </c>
      <c r="H503">
        <v>10.52</v>
      </c>
      <c r="I503">
        <v>5.47</v>
      </c>
      <c r="J503">
        <v>5.61</v>
      </c>
      <c r="K503">
        <v>9.6</v>
      </c>
    </row>
    <row r="504" spans="1:11" x14ac:dyDescent="0.2">
      <c r="A504" s="82">
        <f t="shared" si="21"/>
        <v>2009</v>
      </c>
      <c r="B504" s="82">
        <f t="shared" si="22"/>
        <v>8</v>
      </c>
      <c r="C504" s="65">
        <f t="shared" si="23"/>
        <v>40046</v>
      </c>
      <c r="D504" t="s">
        <v>657</v>
      </c>
      <c r="F504">
        <v>210</v>
      </c>
      <c r="G504">
        <v>352</v>
      </c>
      <c r="H504">
        <v>10.54</v>
      </c>
      <c r="I504">
        <v>5.54</v>
      </c>
      <c r="J504">
        <v>5.57</v>
      </c>
      <c r="K504">
        <v>9.6</v>
      </c>
    </row>
    <row r="505" spans="1:11" x14ac:dyDescent="0.2">
      <c r="A505" s="82">
        <f t="shared" si="21"/>
        <v>2009</v>
      </c>
      <c r="B505" s="82">
        <f t="shared" si="22"/>
        <v>8</v>
      </c>
      <c r="C505" s="65">
        <f t="shared" si="23"/>
        <v>40053</v>
      </c>
      <c r="D505" t="s">
        <v>658</v>
      </c>
      <c r="F505">
        <v>210</v>
      </c>
      <c r="G505">
        <v>352</v>
      </c>
      <c r="H505">
        <v>10.54</v>
      </c>
      <c r="I505">
        <v>5.54</v>
      </c>
      <c r="J505">
        <v>5.57</v>
      </c>
      <c r="K505">
        <v>9.6</v>
      </c>
    </row>
    <row r="506" spans="1:11" x14ac:dyDescent="0.2">
      <c r="A506" s="82">
        <f t="shared" si="21"/>
        <v>2009</v>
      </c>
      <c r="B506" s="82">
        <f t="shared" si="22"/>
        <v>9</v>
      </c>
      <c r="C506" s="65">
        <f t="shared" si="23"/>
        <v>40060</v>
      </c>
      <c r="D506" t="s">
        <v>659</v>
      </c>
      <c r="F506">
        <v>209</v>
      </c>
      <c r="G506">
        <v>352</v>
      </c>
      <c r="H506">
        <v>10.56</v>
      </c>
      <c r="I506">
        <v>5.54</v>
      </c>
      <c r="J506">
        <v>5.57</v>
      </c>
      <c r="K506">
        <v>9.6</v>
      </c>
    </row>
    <row r="507" spans="1:11" x14ac:dyDescent="0.2">
      <c r="A507" s="82">
        <f t="shared" si="21"/>
        <v>2009</v>
      </c>
      <c r="B507" s="82">
        <f t="shared" si="22"/>
        <v>9</v>
      </c>
      <c r="C507" s="65">
        <f t="shared" si="23"/>
        <v>40067</v>
      </c>
      <c r="D507" t="s">
        <v>660</v>
      </c>
      <c r="F507">
        <v>209</v>
      </c>
      <c r="G507">
        <v>352</v>
      </c>
      <c r="H507">
        <v>10.56</v>
      </c>
      <c r="I507">
        <v>5.54</v>
      </c>
      <c r="J507">
        <v>5.57</v>
      </c>
      <c r="K507">
        <v>9.6</v>
      </c>
    </row>
    <row r="508" spans="1:11" x14ac:dyDescent="0.2">
      <c r="A508" s="82">
        <f t="shared" si="21"/>
        <v>2009</v>
      </c>
      <c r="B508" s="82">
        <f t="shared" si="22"/>
        <v>9</v>
      </c>
      <c r="C508" s="65">
        <f t="shared" si="23"/>
        <v>40074</v>
      </c>
      <c r="D508" t="s">
        <v>661</v>
      </c>
      <c r="F508">
        <v>216</v>
      </c>
      <c r="G508">
        <v>361</v>
      </c>
      <c r="H508">
        <v>10.74</v>
      </c>
      <c r="I508">
        <v>5.66</v>
      </c>
      <c r="J508">
        <v>5.42</v>
      </c>
      <c r="K508">
        <v>9.6</v>
      </c>
    </row>
    <row r="509" spans="1:11" x14ac:dyDescent="0.2">
      <c r="A509" s="82">
        <f t="shared" si="21"/>
        <v>2009</v>
      </c>
      <c r="B509" s="82">
        <f t="shared" si="22"/>
        <v>9</v>
      </c>
      <c r="C509" s="65">
        <f t="shared" si="23"/>
        <v>40081</v>
      </c>
      <c r="D509" t="s">
        <v>662</v>
      </c>
      <c r="F509">
        <v>210</v>
      </c>
      <c r="G509">
        <v>352</v>
      </c>
      <c r="H509">
        <v>10.44</v>
      </c>
      <c r="I509">
        <v>5.6</v>
      </c>
      <c r="J509">
        <v>5.36</v>
      </c>
      <c r="K509">
        <v>9.4</v>
      </c>
    </row>
    <row r="510" spans="1:11" x14ac:dyDescent="0.2">
      <c r="A510" s="82">
        <f t="shared" si="21"/>
        <v>2009</v>
      </c>
      <c r="B510" s="82">
        <f t="shared" si="22"/>
        <v>10</v>
      </c>
      <c r="C510" s="65">
        <f t="shared" si="23"/>
        <v>40088</v>
      </c>
      <c r="D510" t="s">
        <v>663</v>
      </c>
      <c r="F510">
        <v>204</v>
      </c>
      <c r="G510">
        <v>344</v>
      </c>
      <c r="H510">
        <v>10.119999999999999</v>
      </c>
      <c r="I510">
        <v>5.53</v>
      </c>
      <c r="J510">
        <v>5.28</v>
      </c>
      <c r="K510">
        <v>9.1999999999999993</v>
      </c>
    </row>
    <row r="511" spans="1:11" x14ac:dyDescent="0.2">
      <c r="A511" s="82">
        <f t="shared" si="21"/>
        <v>2009</v>
      </c>
      <c r="B511" s="82">
        <f t="shared" si="22"/>
        <v>10</v>
      </c>
      <c r="C511" s="65">
        <f t="shared" si="23"/>
        <v>40095</v>
      </c>
      <c r="D511" t="s">
        <v>664</v>
      </c>
      <c r="F511">
        <v>199</v>
      </c>
      <c r="G511">
        <v>336</v>
      </c>
      <c r="H511">
        <v>9.7899999999999991</v>
      </c>
      <c r="I511">
        <v>5.46</v>
      </c>
      <c r="J511">
        <v>5.21</v>
      </c>
      <c r="K511">
        <v>9</v>
      </c>
    </row>
    <row r="512" spans="1:11" x14ac:dyDescent="0.2">
      <c r="A512" s="82">
        <f t="shared" si="21"/>
        <v>2009</v>
      </c>
      <c r="B512" s="82">
        <f t="shared" si="22"/>
        <v>10</v>
      </c>
      <c r="C512" s="65">
        <f t="shared" si="23"/>
        <v>40102</v>
      </c>
      <c r="D512" t="s">
        <v>665</v>
      </c>
      <c r="F512">
        <v>194</v>
      </c>
      <c r="G512">
        <v>329</v>
      </c>
      <c r="H512">
        <v>9.5299999999999994</v>
      </c>
      <c r="I512">
        <v>5.38</v>
      </c>
      <c r="J512">
        <v>5.12</v>
      </c>
      <c r="K512">
        <v>8.8000000000000007</v>
      </c>
    </row>
    <row r="513" spans="1:11" x14ac:dyDescent="0.2">
      <c r="A513" s="82">
        <f t="shared" si="21"/>
        <v>2009</v>
      </c>
      <c r="B513" s="82">
        <f t="shared" si="22"/>
        <v>10</v>
      </c>
      <c r="C513" s="65">
        <f t="shared" si="23"/>
        <v>40109</v>
      </c>
      <c r="D513" t="s">
        <v>666</v>
      </c>
      <c r="F513">
        <v>189</v>
      </c>
      <c r="G513">
        <v>321</v>
      </c>
      <c r="H513">
        <v>9.2100000000000009</v>
      </c>
      <c r="I513">
        <v>5.31</v>
      </c>
      <c r="J513">
        <v>5.05</v>
      </c>
      <c r="K513">
        <v>8.6</v>
      </c>
    </row>
    <row r="514" spans="1:11" x14ac:dyDescent="0.2">
      <c r="A514" s="82">
        <f t="shared" ref="A514:A577" si="24">YEAR(C514)</f>
        <v>2009</v>
      </c>
      <c r="B514" s="82">
        <f t="shared" ref="B514:B577" si="25">MONTH(C514)</f>
        <v>10</v>
      </c>
      <c r="C514" s="65">
        <f t="shared" ref="C514:C577" si="26">C515-7</f>
        <v>40116</v>
      </c>
      <c r="D514" t="s">
        <v>667</v>
      </c>
      <c r="F514">
        <v>187</v>
      </c>
      <c r="G514">
        <v>319</v>
      </c>
      <c r="H514">
        <v>9.1300000000000008</v>
      </c>
      <c r="I514">
        <v>5.3</v>
      </c>
      <c r="J514">
        <v>5.03</v>
      </c>
      <c r="K514">
        <v>8.6</v>
      </c>
    </row>
    <row r="515" spans="1:11" x14ac:dyDescent="0.2">
      <c r="A515" s="82">
        <f t="shared" si="24"/>
        <v>2009</v>
      </c>
      <c r="B515" s="82">
        <f t="shared" si="25"/>
        <v>11</v>
      </c>
      <c r="C515" s="65">
        <f t="shared" si="26"/>
        <v>40123</v>
      </c>
      <c r="D515" t="s">
        <v>668</v>
      </c>
      <c r="F515">
        <v>181</v>
      </c>
      <c r="G515">
        <v>310</v>
      </c>
      <c r="H515">
        <v>8.8000000000000007</v>
      </c>
      <c r="I515">
        <v>5.31</v>
      </c>
      <c r="J515">
        <v>4.97</v>
      </c>
      <c r="K515">
        <v>8.4</v>
      </c>
    </row>
    <row r="516" spans="1:11" x14ac:dyDescent="0.2">
      <c r="A516" s="82">
        <f t="shared" si="24"/>
        <v>2009</v>
      </c>
      <c r="B516" s="82">
        <f t="shared" si="25"/>
        <v>11</v>
      </c>
      <c r="C516" s="65">
        <f t="shared" si="26"/>
        <v>40130</v>
      </c>
      <c r="D516" t="s">
        <v>669</v>
      </c>
      <c r="F516">
        <v>187</v>
      </c>
      <c r="G516">
        <v>319</v>
      </c>
      <c r="H516">
        <v>9.09</v>
      </c>
      <c r="I516">
        <v>5.37</v>
      </c>
      <c r="J516">
        <v>5.04</v>
      </c>
      <c r="K516">
        <v>8.6</v>
      </c>
    </row>
    <row r="517" spans="1:11" x14ac:dyDescent="0.2">
      <c r="A517" s="82">
        <f t="shared" si="24"/>
        <v>2009</v>
      </c>
      <c r="B517" s="82">
        <f t="shared" si="25"/>
        <v>11</v>
      </c>
      <c r="C517" s="65">
        <f t="shared" si="26"/>
        <v>40137</v>
      </c>
      <c r="D517" t="s">
        <v>670</v>
      </c>
      <c r="F517">
        <v>187</v>
      </c>
      <c r="G517">
        <v>319</v>
      </c>
      <c r="H517">
        <v>9.09</v>
      </c>
      <c r="I517">
        <v>5.37</v>
      </c>
      <c r="J517">
        <v>5.04</v>
      </c>
      <c r="K517">
        <v>8.6</v>
      </c>
    </row>
    <row r="518" spans="1:11" x14ac:dyDescent="0.2">
      <c r="A518" s="82">
        <f t="shared" si="24"/>
        <v>2009</v>
      </c>
      <c r="B518" s="82">
        <f t="shared" si="25"/>
        <v>11</v>
      </c>
      <c r="C518" s="65">
        <f t="shared" si="26"/>
        <v>40144</v>
      </c>
      <c r="D518" t="s">
        <v>671</v>
      </c>
      <c r="F518">
        <v>190</v>
      </c>
      <c r="G518">
        <v>323</v>
      </c>
      <c r="H518">
        <v>9.23</v>
      </c>
      <c r="I518">
        <v>5.39</v>
      </c>
      <c r="J518">
        <v>5.0599999999999996</v>
      </c>
      <c r="K518">
        <v>8.6</v>
      </c>
    </row>
    <row r="519" spans="1:11" x14ac:dyDescent="0.2">
      <c r="A519" s="82">
        <f t="shared" si="24"/>
        <v>2009</v>
      </c>
      <c r="B519" s="82">
        <f t="shared" si="25"/>
        <v>12</v>
      </c>
      <c r="C519" s="65">
        <f t="shared" si="26"/>
        <v>40151</v>
      </c>
      <c r="D519" t="s">
        <v>672</v>
      </c>
      <c r="F519">
        <v>190</v>
      </c>
      <c r="G519">
        <v>323</v>
      </c>
      <c r="H519">
        <v>9.23</v>
      </c>
      <c r="I519">
        <v>5.39</v>
      </c>
      <c r="J519">
        <v>5.0599999999999996</v>
      </c>
      <c r="K519">
        <v>8.6</v>
      </c>
    </row>
    <row r="520" spans="1:11" x14ac:dyDescent="0.2">
      <c r="A520" s="82">
        <f t="shared" si="24"/>
        <v>2009</v>
      </c>
      <c r="B520" s="82">
        <f t="shared" si="25"/>
        <v>12</v>
      </c>
      <c r="C520" s="65">
        <f t="shared" si="26"/>
        <v>40158</v>
      </c>
      <c r="D520" t="s">
        <v>673</v>
      </c>
      <c r="F520">
        <v>190</v>
      </c>
      <c r="G520">
        <v>322</v>
      </c>
      <c r="H520">
        <v>9.18</v>
      </c>
      <c r="I520">
        <v>5.38</v>
      </c>
      <c r="J520">
        <v>5.08</v>
      </c>
      <c r="K520">
        <v>8.6</v>
      </c>
    </row>
    <row r="521" spans="1:11" x14ac:dyDescent="0.2">
      <c r="A521" s="82">
        <f t="shared" si="24"/>
        <v>2009</v>
      </c>
      <c r="B521" s="82">
        <f t="shared" si="25"/>
        <v>12</v>
      </c>
      <c r="C521" s="65">
        <f t="shared" si="26"/>
        <v>40165</v>
      </c>
      <c r="D521" t="s">
        <v>674</v>
      </c>
      <c r="F521">
        <v>186</v>
      </c>
      <c r="G521">
        <v>311</v>
      </c>
      <c r="H521">
        <v>8.67</v>
      </c>
      <c r="I521">
        <v>5.39</v>
      </c>
      <c r="J521">
        <v>5.67</v>
      </c>
      <c r="K521">
        <v>8.4</v>
      </c>
    </row>
    <row r="522" spans="1:11" x14ac:dyDescent="0.2">
      <c r="A522" s="82">
        <f t="shared" si="24"/>
        <v>2009</v>
      </c>
      <c r="B522" s="82">
        <f t="shared" si="25"/>
        <v>12</v>
      </c>
      <c r="C522" s="65">
        <f t="shared" si="26"/>
        <v>40172</v>
      </c>
      <c r="D522" t="s">
        <v>675</v>
      </c>
      <c r="F522">
        <v>175</v>
      </c>
      <c r="G522">
        <v>295</v>
      </c>
      <c r="H522">
        <v>8.08</v>
      </c>
      <c r="I522">
        <v>5.26</v>
      </c>
      <c r="J522">
        <v>5.52</v>
      </c>
      <c r="K522">
        <v>8</v>
      </c>
    </row>
    <row r="523" spans="1:11" x14ac:dyDescent="0.2">
      <c r="A523" s="82">
        <f t="shared" si="24"/>
        <v>2010</v>
      </c>
      <c r="B523" s="82">
        <f t="shared" si="25"/>
        <v>1</v>
      </c>
      <c r="C523" s="65">
        <f t="shared" si="26"/>
        <v>40179</v>
      </c>
      <c r="D523" t="s">
        <v>676</v>
      </c>
      <c r="F523">
        <v>175</v>
      </c>
      <c r="G523">
        <v>295</v>
      </c>
      <c r="H523">
        <v>8.08</v>
      </c>
      <c r="I523">
        <v>5.26</v>
      </c>
      <c r="J523">
        <v>5.52</v>
      </c>
      <c r="K523">
        <v>8</v>
      </c>
    </row>
    <row r="524" spans="1:11" x14ac:dyDescent="0.2">
      <c r="A524" s="82">
        <f t="shared" si="24"/>
        <v>2010</v>
      </c>
      <c r="B524" s="82">
        <f t="shared" si="25"/>
        <v>1</v>
      </c>
      <c r="C524" s="65">
        <f t="shared" si="26"/>
        <v>40186</v>
      </c>
      <c r="D524" t="s">
        <v>677</v>
      </c>
      <c r="F524">
        <v>175</v>
      </c>
      <c r="G524">
        <v>295</v>
      </c>
      <c r="H524">
        <v>8.08</v>
      </c>
      <c r="I524">
        <v>5.26</v>
      </c>
      <c r="J524">
        <v>5.52</v>
      </c>
      <c r="K524">
        <v>8</v>
      </c>
    </row>
    <row r="525" spans="1:11" x14ac:dyDescent="0.2">
      <c r="A525" s="82">
        <f t="shared" si="24"/>
        <v>2010</v>
      </c>
      <c r="B525" s="82">
        <f t="shared" si="25"/>
        <v>1</v>
      </c>
      <c r="C525" s="65">
        <f t="shared" si="26"/>
        <v>40193</v>
      </c>
      <c r="D525" t="s">
        <v>678</v>
      </c>
      <c r="F525">
        <v>175</v>
      </c>
      <c r="G525">
        <v>295</v>
      </c>
      <c r="H525">
        <v>8.08</v>
      </c>
      <c r="I525">
        <v>5.26</v>
      </c>
      <c r="J525">
        <v>5.52</v>
      </c>
      <c r="K525">
        <v>8</v>
      </c>
    </row>
    <row r="526" spans="1:11" x14ac:dyDescent="0.2">
      <c r="A526" s="82">
        <f t="shared" si="24"/>
        <v>2010</v>
      </c>
      <c r="B526" s="82">
        <f t="shared" si="25"/>
        <v>1</v>
      </c>
      <c r="C526" s="65">
        <f t="shared" si="26"/>
        <v>40200</v>
      </c>
      <c r="D526" t="s">
        <v>679</v>
      </c>
      <c r="F526">
        <v>175</v>
      </c>
      <c r="G526">
        <v>295</v>
      </c>
      <c r="H526">
        <v>8.08</v>
      </c>
      <c r="I526">
        <v>5.26</v>
      </c>
      <c r="J526">
        <v>5.52</v>
      </c>
      <c r="K526">
        <v>8</v>
      </c>
    </row>
    <row r="527" spans="1:11" x14ac:dyDescent="0.2">
      <c r="A527" s="82">
        <f t="shared" si="24"/>
        <v>2010</v>
      </c>
      <c r="B527" s="82">
        <f t="shared" si="25"/>
        <v>1</v>
      </c>
      <c r="C527" s="65">
        <f t="shared" si="26"/>
        <v>40207</v>
      </c>
      <c r="D527" t="s">
        <v>680</v>
      </c>
      <c r="F527">
        <v>175</v>
      </c>
      <c r="G527">
        <v>295</v>
      </c>
      <c r="H527">
        <v>8.08</v>
      </c>
      <c r="I527">
        <v>5.26</v>
      </c>
      <c r="J527">
        <v>5.52</v>
      </c>
      <c r="K527">
        <v>8</v>
      </c>
    </row>
    <row r="528" spans="1:11" x14ac:dyDescent="0.2">
      <c r="A528" s="82">
        <f t="shared" si="24"/>
        <v>2010</v>
      </c>
      <c r="B528" s="82">
        <f t="shared" si="25"/>
        <v>2</v>
      </c>
      <c r="C528" s="65">
        <f t="shared" si="26"/>
        <v>40214</v>
      </c>
      <c r="D528" t="s">
        <v>681</v>
      </c>
      <c r="F528">
        <v>180</v>
      </c>
      <c r="G528">
        <v>303</v>
      </c>
      <c r="H528">
        <v>8.3800000000000008</v>
      </c>
      <c r="I528">
        <v>5.32</v>
      </c>
      <c r="J528">
        <v>5.59</v>
      </c>
      <c r="K528">
        <v>8.1999999999999993</v>
      </c>
    </row>
    <row r="529" spans="1:11" x14ac:dyDescent="0.2">
      <c r="A529" s="82">
        <f t="shared" si="24"/>
        <v>2010</v>
      </c>
      <c r="B529" s="82">
        <f t="shared" si="25"/>
        <v>2</v>
      </c>
      <c r="C529" s="65">
        <f t="shared" si="26"/>
        <v>40221</v>
      </c>
      <c r="D529" t="s">
        <v>682</v>
      </c>
      <c r="F529">
        <v>186</v>
      </c>
      <c r="G529">
        <v>311</v>
      </c>
      <c r="H529">
        <v>8.69</v>
      </c>
      <c r="I529">
        <v>5.39</v>
      </c>
      <c r="J529">
        <v>5.67</v>
      </c>
      <c r="K529">
        <v>8.4</v>
      </c>
    </row>
    <row r="530" spans="1:11" x14ac:dyDescent="0.2">
      <c r="A530" s="82">
        <f t="shared" si="24"/>
        <v>2010</v>
      </c>
      <c r="B530" s="82">
        <f t="shared" si="25"/>
        <v>2</v>
      </c>
      <c r="C530" s="65">
        <f t="shared" si="26"/>
        <v>40228</v>
      </c>
      <c r="D530" t="s">
        <v>683</v>
      </c>
      <c r="F530">
        <v>191</v>
      </c>
      <c r="G530">
        <v>319</v>
      </c>
      <c r="H530">
        <v>8.99</v>
      </c>
      <c r="I530">
        <v>5.46</v>
      </c>
      <c r="J530">
        <v>5.76</v>
      </c>
      <c r="K530">
        <v>8.6</v>
      </c>
    </row>
    <row r="531" spans="1:11" x14ac:dyDescent="0.2">
      <c r="A531" s="82">
        <f t="shared" si="24"/>
        <v>2010</v>
      </c>
      <c r="B531" s="82">
        <f t="shared" si="25"/>
        <v>2</v>
      </c>
      <c r="C531" s="65">
        <f t="shared" si="26"/>
        <v>40235</v>
      </c>
      <c r="D531" t="s">
        <v>684</v>
      </c>
      <c r="F531">
        <v>190</v>
      </c>
      <c r="G531">
        <v>319</v>
      </c>
      <c r="H531">
        <v>9</v>
      </c>
      <c r="I531">
        <v>5.46</v>
      </c>
      <c r="J531">
        <v>5.76</v>
      </c>
      <c r="K531">
        <v>8.6</v>
      </c>
    </row>
    <row r="532" spans="1:11" x14ac:dyDescent="0.2">
      <c r="A532" s="82">
        <f t="shared" si="24"/>
        <v>2010</v>
      </c>
      <c r="B532" s="82">
        <f t="shared" si="25"/>
        <v>3</v>
      </c>
      <c r="C532" s="65">
        <f t="shared" si="26"/>
        <v>40242</v>
      </c>
      <c r="D532" t="s">
        <v>685</v>
      </c>
      <c r="F532">
        <v>190</v>
      </c>
      <c r="G532">
        <v>319</v>
      </c>
      <c r="H532">
        <v>9</v>
      </c>
      <c r="I532">
        <v>5.46</v>
      </c>
      <c r="J532">
        <v>5.76</v>
      </c>
      <c r="K532">
        <v>8.6</v>
      </c>
    </row>
    <row r="533" spans="1:11" x14ac:dyDescent="0.2">
      <c r="A533" s="82">
        <f t="shared" si="24"/>
        <v>2010</v>
      </c>
      <c r="B533" s="82">
        <f t="shared" si="25"/>
        <v>3</v>
      </c>
      <c r="C533" s="65">
        <f t="shared" si="26"/>
        <v>40249</v>
      </c>
      <c r="D533" t="s">
        <v>686</v>
      </c>
      <c r="F533">
        <v>190</v>
      </c>
      <c r="G533">
        <v>319</v>
      </c>
      <c r="H533">
        <v>9</v>
      </c>
      <c r="I533">
        <v>5.46</v>
      </c>
      <c r="J533">
        <v>5.76</v>
      </c>
      <c r="K533">
        <v>8.6</v>
      </c>
    </row>
    <row r="534" spans="1:11" x14ac:dyDescent="0.2">
      <c r="A534" s="82">
        <f t="shared" si="24"/>
        <v>2010</v>
      </c>
      <c r="B534" s="82">
        <f t="shared" si="25"/>
        <v>3</v>
      </c>
      <c r="C534" s="65">
        <f t="shared" si="26"/>
        <v>40256</v>
      </c>
      <c r="D534" t="s">
        <v>687</v>
      </c>
      <c r="F534">
        <v>190</v>
      </c>
      <c r="G534">
        <v>319</v>
      </c>
      <c r="H534">
        <v>9</v>
      </c>
      <c r="I534">
        <v>5.46</v>
      </c>
      <c r="J534">
        <v>5.76</v>
      </c>
      <c r="K534">
        <v>8.6</v>
      </c>
    </row>
    <row r="535" spans="1:11" x14ac:dyDescent="0.2">
      <c r="A535" s="82">
        <f t="shared" si="24"/>
        <v>2010</v>
      </c>
      <c r="B535" s="82">
        <f t="shared" si="25"/>
        <v>3</v>
      </c>
      <c r="C535" s="65">
        <f t="shared" si="26"/>
        <v>40263</v>
      </c>
      <c r="D535" t="s">
        <v>688</v>
      </c>
      <c r="F535">
        <v>190</v>
      </c>
      <c r="G535">
        <v>319</v>
      </c>
      <c r="H535">
        <v>9</v>
      </c>
      <c r="I535">
        <v>5.46</v>
      </c>
      <c r="J535">
        <v>5.76</v>
      </c>
      <c r="K535">
        <v>8.6</v>
      </c>
    </row>
    <row r="536" spans="1:11" x14ac:dyDescent="0.2">
      <c r="A536" s="82">
        <f t="shared" si="24"/>
        <v>2010</v>
      </c>
      <c r="B536" s="82">
        <f t="shared" si="25"/>
        <v>4</v>
      </c>
      <c r="C536" s="65">
        <f t="shared" si="26"/>
        <v>40270</v>
      </c>
      <c r="D536" t="s">
        <v>689</v>
      </c>
      <c r="F536">
        <v>195</v>
      </c>
      <c r="G536">
        <v>327</v>
      </c>
      <c r="H536">
        <v>9.23</v>
      </c>
      <c r="I536">
        <v>5.56</v>
      </c>
      <c r="J536">
        <v>5.85</v>
      </c>
      <c r="K536">
        <v>8.8000000000000007</v>
      </c>
    </row>
    <row r="537" spans="1:11" x14ac:dyDescent="0.2">
      <c r="A537" s="82">
        <f t="shared" si="24"/>
        <v>2010</v>
      </c>
      <c r="B537" s="82">
        <f t="shared" si="25"/>
        <v>4</v>
      </c>
      <c r="C537" s="65">
        <f t="shared" si="26"/>
        <v>40277</v>
      </c>
      <c r="D537" t="s">
        <v>690</v>
      </c>
      <c r="F537">
        <v>195</v>
      </c>
      <c r="G537">
        <v>327</v>
      </c>
      <c r="H537">
        <v>9.23</v>
      </c>
      <c r="I537">
        <v>5.56</v>
      </c>
      <c r="J537">
        <v>5.85</v>
      </c>
      <c r="K537">
        <v>8.8000000000000007</v>
      </c>
    </row>
    <row r="538" spans="1:11" x14ac:dyDescent="0.2">
      <c r="A538" s="82">
        <f t="shared" si="24"/>
        <v>2010</v>
      </c>
      <c r="B538" s="82">
        <f t="shared" si="25"/>
        <v>4</v>
      </c>
      <c r="C538" s="65">
        <f t="shared" si="26"/>
        <v>40284</v>
      </c>
      <c r="D538" t="s">
        <v>691</v>
      </c>
      <c r="F538">
        <v>195</v>
      </c>
      <c r="G538">
        <v>327</v>
      </c>
      <c r="H538">
        <v>9.23</v>
      </c>
      <c r="I538">
        <v>5.56</v>
      </c>
      <c r="J538">
        <v>5.85</v>
      </c>
      <c r="K538">
        <v>8.8000000000000007</v>
      </c>
    </row>
    <row r="539" spans="1:11" x14ac:dyDescent="0.2">
      <c r="A539" s="82">
        <f t="shared" si="24"/>
        <v>2010</v>
      </c>
      <c r="B539" s="82">
        <f t="shared" si="25"/>
        <v>4</v>
      </c>
      <c r="C539" s="65">
        <f t="shared" si="26"/>
        <v>40291</v>
      </c>
      <c r="D539" t="s">
        <v>692</v>
      </c>
      <c r="F539">
        <v>195</v>
      </c>
      <c r="G539">
        <v>327</v>
      </c>
      <c r="H539">
        <v>9.23</v>
      </c>
      <c r="I539">
        <v>5.56</v>
      </c>
      <c r="J539">
        <v>5.85</v>
      </c>
      <c r="K539">
        <v>8.8000000000000007</v>
      </c>
    </row>
    <row r="540" spans="1:11" x14ac:dyDescent="0.2">
      <c r="A540" s="82">
        <f t="shared" si="24"/>
        <v>2010</v>
      </c>
      <c r="B540" s="82">
        <f t="shared" si="25"/>
        <v>4</v>
      </c>
      <c r="C540" s="65">
        <f t="shared" si="26"/>
        <v>40298</v>
      </c>
      <c r="D540" t="s">
        <v>693</v>
      </c>
      <c r="F540">
        <v>200</v>
      </c>
      <c r="G540">
        <v>335</v>
      </c>
      <c r="H540">
        <v>9.5299999999999994</v>
      </c>
      <c r="I540">
        <v>5.62</v>
      </c>
      <c r="J540">
        <v>5.93</v>
      </c>
      <c r="K540">
        <v>9</v>
      </c>
    </row>
    <row r="541" spans="1:11" x14ac:dyDescent="0.2">
      <c r="A541" s="82">
        <f t="shared" si="24"/>
        <v>2010</v>
      </c>
      <c r="B541" s="82">
        <f t="shared" si="25"/>
        <v>5</v>
      </c>
      <c r="C541" s="65">
        <f t="shared" si="26"/>
        <v>40305</v>
      </c>
      <c r="D541" t="s">
        <v>694</v>
      </c>
      <c r="F541">
        <v>206</v>
      </c>
      <c r="G541">
        <v>343</v>
      </c>
      <c r="H541">
        <v>9.7899999999999991</v>
      </c>
      <c r="I541">
        <v>5.68</v>
      </c>
      <c r="J541">
        <v>6.02</v>
      </c>
      <c r="K541">
        <v>9.1999999999999993</v>
      </c>
    </row>
    <row r="542" spans="1:11" x14ac:dyDescent="0.2">
      <c r="A542" s="82">
        <f t="shared" si="24"/>
        <v>2010</v>
      </c>
      <c r="B542" s="82">
        <f t="shared" si="25"/>
        <v>5</v>
      </c>
      <c r="C542" s="65">
        <f t="shared" si="26"/>
        <v>40312</v>
      </c>
      <c r="D542" t="s">
        <v>695</v>
      </c>
      <c r="F542">
        <v>216</v>
      </c>
      <c r="G542">
        <v>357</v>
      </c>
      <c r="H542">
        <v>10.26</v>
      </c>
      <c r="I542">
        <v>5.78</v>
      </c>
      <c r="J542">
        <v>6.15</v>
      </c>
      <c r="K542">
        <v>9.5</v>
      </c>
    </row>
    <row r="543" spans="1:11" x14ac:dyDescent="0.2">
      <c r="A543" s="82">
        <f t="shared" si="24"/>
        <v>2010</v>
      </c>
      <c r="B543" s="82">
        <f t="shared" si="25"/>
        <v>5</v>
      </c>
      <c r="C543" s="65">
        <f t="shared" si="26"/>
        <v>40319</v>
      </c>
      <c r="D543" t="s">
        <v>696</v>
      </c>
      <c r="F543">
        <v>222</v>
      </c>
      <c r="G543">
        <v>366</v>
      </c>
      <c r="H543">
        <v>10.54</v>
      </c>
      <c r="I543">
        <v>5.84</v>
      </c>
      <c r="J543">
        <v>6.22</v>
      </c>
      <c r="K543">
        <v>9.6999999999999993</v>
      </c>
    </row>
    <row r="544" spans="1:11" x14ac:dyDescent="0.2">
      <c r="A544" s="82">
        <f t="shared" si="24"/>
        <v>2010</v>
      </c>
      <c r="B544" s="82">
        <f t="shared" si="25"/>
        <v>5</v>
      </c>
      <c r="C544" s="65">
        <f t="shared" si="26"/>
        <v>40326</v>
      </c>
      <c r="D544" t="s">
        <v>697</v>
      </c>
      <c r="F544">
        <v>228</v>
      </c>
      <c r="G544">
        <v>374</v>
      </c>
      <c r="H544">
        <v>10.82</v>
      </c>
      <c r="I544">
        <v>5.9</v>
      </c>
      <c r="J544">
        <v>6.3</v>
      </c>
      <c r="K544">
        <v>9.9</v>
      </c>
    </row>
    <row r="545" spans="1:11" x14ac:dyDescent="0.2">
      <c r="A545" s="82">
        <f t="shared" si="24"/>
        <v>2010</v>
      </c>
      <c r="B545" s="82">
        <f t="shared" si="25"/>
        <v>6</v>
      </c>
      <c r="C545" s="65">
        <f t="shared" si="26"/>
        <v>40333</v>
      </c>
      <c r="D545" t="s">
        <v>698</v>
      </c>
      <c r="F545">
        <v>238</v>
      </c>
      <c r="G545">
        <v>387</v>
      </c>
      <c r="H545">
        <v>11.25</v>
      </c>
      <c r="I545">
        <v>6</v>
      </c>
      <c r="J545">
        <v>6.41</v>
      </c>
      <c r="K545">
        <v>10.199999999999999</v>
      </c>
    </row>
    <row r="546" spans="1:11" x14ac:dyDescent="0.2">
      <c r="A546" s="82">
        <f t="shared" si="24"/>
        <v>2010</v>
      </c>
      <c r="B546" s="82">
        <f t="shared" si="25"/>
        <v>6</v>
      </c>
      <c r="C546" s="65">
        <f t="shared" si="26"/>
        <v>40340</v>
      </c>
      <c r="D546" t="s">
        <v>699</v>
      </c>
      <c r="F546">
        <v>237</v>
      </c>
      <c r="G546">
        <v>385</v>
      </c>
      <c r="H546">
        <v>11.22</v>
      </c>
      <c r="I546">
        <v>5.98</v>
      </c>
      <c r="J546">
        <v>6.44</v>
      </c>
      <c r="K546">
        <v>10.199999999999999</v>
      </c>
    </row>
    <row r="547" spans="1:11" x14ac:dyDescent="0.2">
      <c r="A547" s="82">
        <f t="shared" si="24"/>
        <v>2010</v>
      </c>
      <c r="B547" s="82">
        <f t="shared" si="25"/>
        <v>6</v>
      </c>
      <c r="C547" s="65">
        <f t="shared" si="26"/>
        <v>40347</v>
      </c>
      <c r="D547" t="s">
        <v>700</v>
      </c>
      <c r="F547">
        <v>243</v>
      </c>
      <c r="G547">
        <v>394</v>
      </c>
      <c r="H547">
        <v>11.5</v>
      </c>
      <c r="I547">
        <v>6.04</v>
      </c>
      <c r="J547">
        <v>6.52</v>
      </c>
      <c r="K547">
        <v>10.4</v>
      </c>
    </row>
    <row r="548" spans="1:11" x14ac:dyDescent="0.2">
      <c r="A548" s="82">
        <f t="shared" si="24"/>
        <v>2010</v>
      </c>
      <c r="B548" s="82">
        <f t="shared" si="25"/>
        <v>6</v>
      </c>
      <c r="C548" s="65">
        <f t="shared" si="26"/>
        <v>40354</v>
      </c>
      <c r="D548" t="s">
        <v>701</v>
      </c>
      <c r="F548">
        <v>243</v>
      </c>
      <c r="G548">
        <v>394</v>
      </c>
      <c r="H548">
        <v>11.5</v>
      </c>
      <c r="I548">
        <v>6.04</v>
      </c>
      <c r="J548">
        <v>6.52</v>
      </c>
      <c r="K548">
        <v>10.4</v>
      </c>
    </row>
    <row r="549" spans="1:11" x14ac:dyDescent="0.2">
      <c r="A549" s="82">
        <f t="shared" si="24"/>
        <v>2010</v>
      </c>
      <c r="B549" s="82">
        <f t="shared" si="25"/>
        <v>7</v>
      </c>
      <c r="C549" s="65">
        <f t="shared" si="26"/>
        <v>40361</v>
      </c>
      <c r="D549" t="s">
        <v>702</v>
      </c>
      <c r="F549">
        <v>246</v>
      </c>
      <c r="G549">
        <v>396</v>
      </c>
      <c r="H549">
        <v>10.14</v>
      </c>
      <c r="I549">
        <v>6.14</v>
      </c>
      <c r="J549">
        <v>6.33</v>
      </c>
      <c r="K549">
        <v>10.4</v>
      </c>
    </row>
    <row r="550" spans="1:11" x14ac:dyDescent="0.2">
      <c r="A550" s="82">
        <f t="shared" si="24"/>
        <v>2010</v>
      </c>
      <c r="B550" s="82">
        <f t="shared" si="25"/>
        <v>7</v>
      </c>
      <c r="C550" s="65">
        <f t="shared" si="26"/>
        <v>40368</v>
      </c>
      <c r="D550" t="s">
        <v>703</v>
      </c>
      <c r="F550">
        <v>241</v>
      </c>
      <c r="G550">
        <v>388</v>
      </c>
      <c r="H550">
        <v>9.84</v>
      </c>
      <c r="I550">
        <v>6.07</v>
      </c>
      <c r="J550">
        <v>6.25</v>
      </c>
      <c r="K550">
        <v>10.199999999999999</v>
      </c>
    </row>
    <row r="551" spans="1:11" x14ac:dyDescent="0.2">
      <c r="A551" s="82">
        <f t="shared" si="24"/>
        <v>2010</v>
      </c>
      <c r="B551" s="82">
        <f t="shared" si="25"/>
        <v>7</v>
      </c>
      <c r="C551" s="65">
        <f t="shared" si="26"/>
        <v>40375</v>
      </c>
      <c r="D551" t="s">
        <v>704</v>
      </c>
      <c r="F551">
        <v>234</v>
      </c>
      <c r="G551">
        <v>379</v>
      </c>
      <c r="H551">
        <v>9.5399999999999991</v>
      </c>
      <c r="I551">
        <v>6.01</v>
      </c>
      <c r="J551">
        <v>6.18</v>
      </c>
      <c r="K551">
        <v>10</v>
      </c>
    </row>
    <row r="552" spans="1:11" x14ac:dyDescent="0.2">
      <c r="A552" s="82">
        <f t="shared" si="24"/>
        <v>2010</v>
      </c>
      <c r="B552" s="82">
        <f t="shared" si="25"/>
        <v>7</v>
      </c>
      <c r="C552" s="65">
        <f t="shared" si="26"/>
        <v>40382</v>
      </c>
      <c r="D552" t="s">
        <v>705</v>
      </c>
      <c r="F552">
        <v>226</v>
      </c>
      <c r="G552">
        <v>369</v>
      </c>
      <c r="H552">
        <v>9.1999999999999993</v>
      </c>
      <c r="I552">
        <v>5.99</v>
      </c>
      <c r="J552">
        <v>6.14</v>
      </c>
      <c r="K552">
        <v>9.8000000000000007</v>
      </c>
    </row>
    <row r="553" spans="1:11" x14ac:dyDescent="0.2">
      <c r="A553" s="82">
        <f t="shared" si="24"/>
        <v>2010</v>
      </c>
      <c r="B553" s="82">
        <f t="shared" si="25"/>
        <v>7</v>
      </c>
      <c r="C553" s="65">
        <f t="shared" si="26"/>
        <v>40389</v>
      </c>
      <c r="D553" t="s">
        <v>706</v>
      </c>
      <c r="F553">
        <v>226</v>
      </c>
      <c r="G553">
        <v>369</v>
      </c>
      <c r="H553">
        <v>9.1999999999999993</v>
      </c>
      <c r="I553">
        <v>5.99</v>
      </c>
      <c r="J553">
        <v>6.14</v>
      </c>
      <c r="K553">
        <v>9.8000000000000007</v>
      </c>
    </row>
    <row r="554" spans="1:11" x14ac:dyDescent="0.2">
      <c r="A554" s="82">
        <f t="shared" si="24"/>
        <v>2010</v>
      </c>
      <c r="B554" s="82">
        <f t="shared" si="25"/>
        <v>8</v>
      </c>
      <c r="C554" s="65">
        <f t="shared" si="26"/>
        <v>40396</v>
      </c>
      <c r="D554" t="s">
        <v>707</v>
      </c>
      <c r="F554">
        <v>232</v>
      </c>
      <c r="G554">
        <v>378</v>
      </c>
      <c r="H554">
        <v>9.5</v>
      </c>
      <c r="I554">
        <v>6.05</v>
      </c>
      <c r="J554">
        <v>6.21</v>
      </c>
      <c r="K554">
        <v>10</v>
      </c>
    </row>
    <row r="555" spans="1:11" x14ac:dyDescent="0.2">
      <c r="A555" s="82">
        <f t="shared" si="24"/>
        <v>2010</v>
      </c>
      <c r="B555" s="82">
        <f t="shared" si="25"/>
        <v>8</v>
      </c>
      <c r="C555" s="65">
        <f t="shared" si="26"/>
        <v>40403</v>
      </c>
      <c r="D555" t="s">
        <v>708</v>
      </c>
      <c r="F555">
        <v>232</v>
      </c>
      <c r="G555">
        <v>378</v>
      </c>
      <c r="H555">
        <v>9.5</v>
      </c>
      <c r="I555">
        <v>6.05</v>
      </c>
      <c r="J555">
        <v>6.21</v>
      </c>
      <c r="K555">
        <v>10</v>
      </c>
    </row>
    <row r="556" spans="1:11" x14ac:dyDescent="0.2">
      <c r="A556" s="82">
        <f t="shared" si="24"/>
        <v>2010</v>
      </c>
      <c r="B556" s="82">
        <f t="shared" si="25"/>
        <v>8</v>
      </c>
      <c r="C556" s="65">
        <f t="shared" si="26"/>
        <v>40410</v>
      </c>
      <c r="D556" t="s">
        <v>709</v>
      </c>
      <c r="F556">
        <v>221</v>
      </c>
      <c r="G556">
        <v>360</v>
      </c>
      <c r="H556">
        <v>9.02</v>
      </c>
      <c r="I556">
        <v>5.93</v>
      </c>
      <c r="J556">
        <v>6.28</v>
      </c>
      <c r="K556">
        <v>9.8000000000000007</v>
      </c>
    </row>
    <row r="557" spans="1:11" x14ac:dyDescent="0.2">
      <c r="A557" s="82">
        <f t="shared" si="24"/>
        <v>2010</v>
      </c>
      <c r="B557" s="82">
        <f t="shared" si="25"/>
        <v>8</v>
      </c>
      <c r="C557" s="65">
        <f t="shared" si="26"/>
        <v>40417</v>
      </c>
      <c r="D557" t="s">
        <v>710</v>
      </c>
      <c r="F557">
        <v>221</v>
      </c>
      <c r="G557">
        <v>360</v>
      </c>
      <c r="H557">
        <v>9.02</v>
      </c>
      <c r="I557">
        <v>5.93</v>
      </c>
      <c r="J557">
        <v>6.28</v>
      </c>
      <c r="K557">
        <v>9.8000000000000007</v>
      </c>
    </row>
    <row r="558" spans="1:11" x14ac:dyDescent="0.2">
      <c r="A558" s="82">
        <f t="shared" si="24"/>
        <v>2010</v>
      </c>
      <c r="B558" s="82">
        <f t="shared" si="25"/>
        <v>9</v>
      </c>
      <c r="C558" s="65">
        <f t="shared" si="26"/>
        <v>40424</v>
      </c>
      <c r="D558" t="s">
        <v>711</v>
      </c>
      <c r="F558">
        <v>221</v>
      </c>
      <c r="G558">
        <v>360</v>
      </c>
      <c r="H558">
        <v>9.02</v>
      </c>
      <c r="I558">
        <v>5.93</v>
      </c>
      <c r="J558">
        <v>6.28</v>
      </c>
      <c r="K558">
        <v>9.8000000000000007</v>
      </c>
    </row>
    <row r="559" spans="1:11" x14ac:dyDescent="0.2">
      <c r="A559" s="82">
        <f t="shared" si="24"/>
        <v>2010</v>
      </c>
      <c r="B559" s="82">
        <f t="shared" si="25"/>
        <v>9</v>
      </c>
      <c r="C559" s="65">
        <f t="shared" si="26"/>
        <v>40431</v>
      </c>
      <c r="D559" t="s">
        <v>712</v>
      </c>
      <c r="F559">
        <v>202</v>
      </c>
      <c r="G559">
        <v>334</v>
      </c>
      <c r="H559">
        <v>8.2200000000000006</v>
      </c>
      <c r="I559">
        <v>5.88</v>
      </c>
      <c r="J559">
        <v>6.5</v>
      </c>
      <c r="K559">
        <v>9.6</v>
      </c>
    </row>
    <row r="560" spans="1:11" x14ac:dyDescent="0.2">
      <c r="A560" s="82">
        <f t="shared" si="24"/>
        <v>2010</v>
      </c>
      <c r="B560" s="82">
        <f t="shared" si="25"/>
        <v>9</v>
      </c>
      <c r="C560" s="65">
        <f t="shared" si="26"/>
        <v>40438</v>
      </c>
      <c r="D560" t="s">
        <v>713</v>
      </c>
      <c r="F560">
        <v>202</v>
      </c>
      <c r="G560">
        <v>334</v>
      </c>
      <c r="H560">
        <v>8.25</v>
      </c>
      <c r="I560">
        <v>5.89</v>
      </c>
      <c r="J560">
        <v>6.5</v>
      </c>
      <c r="K560">
        <v>9.6</v>
      </c>
    </row>
    <row r="561" spans="1:11" x14ac:dyDescent="0.2">
      <c r="A561" s="82">
        <f t="shared" si="24"/>
        <v>2010</v>
      </c>
      <c r="B561" s="82">
        <f t="shared" si="25"/>
        <v>9</v>
      </c>
      <c r="C561" s="65">
        <f t="shared" si="26"/>
        <v>40445</v>
      </c>
      <c r="D561" t="s">
        <v>714</v>
      </c>
      <c r="F561">
        <v>194</v>
      </c>
      <c r="G561">
        <v>325</v>
      </c>
      <c r="H561">
        <v>7.96</v>
      </c>
      <c r="I561">
        <v>5.9</v>
      </c>
      <c r="J561">
        <v>6.43</v>
      </c>
      <c r="K561">
        <v>9.4</v>
      </c>
    </row>
    <row r="562" spans="1:11" x14ac:dyDescent="0.2">
      <c r="A562" s="82">
        <f t="shared" si="24"/>
        <v>2010</v>
      </c>
      <c r="B562" s="82">
        <f t="shared" si="25"/>
        <v>10</v>
      </c>
      <c r="C562" s="65">
        <f t="shared" si="26"/>
        <v>40452</v>
      </c>
      <c r="D562" t="s">
        <v>715</v>
      </c>
      <c r="F562">
        <v>188</v>
      </c>
      <c r="G562">
        <v>317</v>
      </c>
      <c r="H562">
        <v>7.66</v>
      </c>
      <c r="I562">
        <v>5.84</v>
      </c>
      <c r="J562">
        <v>6.36</v>
      </c>
      <c r="K562">
        <v>9.1999999999999993</v>
      </c>
    </row>
    <row r="563" spans="1:11" x14ac:dyDescent="0.2">
      <c r="A563" s="82">
        <f t="shared" si="24"/>
        <v>2010</v>
      </c>
      <c r="B563" s="82">
        <f t="shared" si="25"/>
        <v>10</v>
      </c>
      <c r="C563" s="65">
        <f t="shared" si="26"/>
        <v>40459</v>
      </c>
      <c r="D563" t="s">
        <v>716</v>
      </c>
      <c r="F563">
        <v>189</v>
      </c>
      <c r="G563">
        <v>317</v>
      </c>
      <c r="H563">
        <v>7.62</v>
      </c>
      <c r="I563">
        <v>5.84</v>
      </c>
      <c r="J563">
        <v>6.35</v>
      </c>
      <c r="K563">
        <v>9.1999999999999993</v>
      </c>
    </row>
    <row r="564" spans="1:11" x14ac:dyDescent="0.2">
      <c r="A564" s="82">
        <f t="shared" si="24"/>
        <v>2010</v>
      </c>
      <c r="B564" s="82">
        <f t="shared" si="25"/>
        <v>10</v>
      </c>
      <c r="C564" s="65">
        <f t="shared" si="26"/>
        <v>40466</v>
      </c>
      <c r="D564" t="s">
        <v>717</v>
      </c>
      <c r="F564">
        <v>188</v>
      </c>
      <c r="G564">
        <v>318</v>
      </c>
      <c r="H564">
        <v>7.58</v>
      </c>
      <c r="I564">
        <v>5.9</v>
      </c>
      <c r="J564">
        <v>6.35</v>
      </c>
      <c r="K564">
        <v>9.1999999999999993</v>
      </c>
    </row>
    <row r="565" spans="1:11" x14ac:dyDescent="0.2">
      <c r="A565" s="82">
        <f t="shared" si="24"/>
        <v>2010</v>
      </c>
      <c r="B565" s="82">
        <f t="shared" si="25"/>
        <v>10</v>
      </c>
      <c r="C565" s="65">
        <f t="shared" si="26"/>
        <v>40473</v>
      </c>
      <c r="D565" t="s">
        <v>718</v>
      </c>
      <c r="F565">
        <v>188</v>
      </c>
      <c r="G565">
        <v>318</v>
      </c>
      <c r="H565">
        <v>7.57</v>
      </c>
      <c r="I565">
        <v>5.9</v>
      </c>
      <c r="J565">
        <v>6.35</v>
      </c>
      <c r="K565">
        <v>9.1999999999999993</v>
      </c>
    </row>
    <row r="566" spans="1:11" x14ac:dyDescent="0.2">
      <c r="A566" s="82">
        <f t="shared" si="24"/>
        <v>2010</v>
      </c>
      <c r="B566" s="82">
        <f t="shared" si="25"/>
        <v>10</v>
      </c>
      <c r="C566" s="65">
        <f t="shared" si="26"/>
        <v>40480</v>
      </c>
      <c r="D566" t="s">
        <v>719</v>
      </c>
      <c r="F566">
        <v>188</v>
      </c>
      <c r="G566">
        <v>318</v>
      </c>
      <c r="H566">
        <v>7.57</v>
      </c>
      <c r="I566">
        <v>5.9</v>
      </c>
      <c r="J566">
        <v>6.35</v>
      </c>
      <c r="K566">
        <v>9.1999999999999993</v>
      </c>
    </row>
    <row r="567" spans="1:11" x14ac:dyDescent="0.2">
      <c r="A567" s="82">
        <f t="shared" si="24"/>
        <v>2010</v>
      </c>
      <c r="B567" s="82">
        <f t="shared" si="25"/>
        <v>11</v>
      </c>
      <c r="C567" s="65">
        <f t="shared" si="26"/>
        <v>40487</v>
      </c>
      <c r="D567" t="s">
        <v>720</v>
      </c>
      <c r="F567">
        <v>188</v>
      </c>
      <c r="G567">
        <v>318</v>
      </c>
      <c r="H567">
        <v>7.57</v>
      </c>
      <c r="I567">
        <v>5.9</v>
      </c>
      <c r="J567">
        <v>6.35</v>
      </c>
      <c r="K567">
        <v>9.1999999999999993</v>
      </c>
    </row>
    <row r="568" spans="1:11" x14ac:dyDescent="0.2">
      <c r="A568" s="82">
        <f t="shared" si="24"/>
        <v>2010</v>
      </c>
      <c r="B568" s="82">
        <f t="shared" si="25"/>
        <v>11</v>
      </c>
      <c r="C568" s="65">
        <f t="shared" si="26"/>
        <v>40494</v>
      </c>
      <c r="D568" t="s">
        <v>721</v>
      </c>
      <c r="F568">
        <v>188</v>
      </c>
      <c r="G568">
        <v>318</v>
      </c>
      <c r="H568">
        <v>7.57</v>
      </c>
      <c r="I568">
        <v>5.9</v>
      </c>
      <c r="J568">
        <v>6.35</v>
      </c>
      <c r="K568">
        <v>9.1999999999999993</v>
      </c>
    </row>
    <row r="569" spans="1:11" x14ac:dyDescent="0.2">
      <c r="A569" s="82">
        <f t="shared" si="24"/>
        <v>2010</v>
      </c>
      <c r="B569" s="82">
        <f t="shared" si="25"/>
        <v>11</v>
      </c>
      <c r="C569" s="65">
        <f t="shared" si="26"/>
        <v>40501</v>
      </c>
      <c r="D569" t="s">
        <v>722</v>
      </c>
      <c r="F569">
        <v>188</v>
      </c>
      <c r="G569">
        <v>318</v>
      </c>
      <c r="H569">
        <v>7.56</v>
      </c>
      <c r="I569">
        <v>5.89</v>
      </c>
      <c r="J569">
        <v>6.35</v>
      </c>
      <c r="K569">
        <v>9.1999999999999993</v>
      </c>
    </row>
    <row r="570" spans="1:11" x14ac:dyDescent="0.2">
      <c r="A570" s="82">
        <f t="shared" si="24"/>
        <v>2010</v>
      </c>
      <c r="B570" s="82">
        <f t="shared" si="25"/>
        <v>11</v>
      </c>
      <c r="C570" s="65">
        <f t="shared" si="26"/>
        <v>40508</v>
      </c>
      <c r="D570" t="s">
        <v>723</v>
      </c>
      <c r="F570">
        <v>188</v>
      </c>
      <c r="G570">
        <v>318</v>
      </c>
      <c r="H570">
        <v>7.56</v>
      </c>
      <c r="I570">
        <v>5.89</v>
      </c>
      <c r="J570">
        <v>6.35</v>
      </c>
      <c r="K570">
        <v>9.1999999999999993</v>
      </c>
    </row>
    <row r="571" spans="1:11" x14ac:dyDescent="0.2">
      <c r="A571" s="82">
        <f t="shared" si="24"/>
        <v>2010</v>
      </c>
      <c r="B571" s="82">
        <f t="shared" si="25"/>
        <v>12</v>
      </c>
      <c r="C571" s="65">
        <f t="shared" si="26"/>
        <v>40515</v>
      </c>
      <c r="D571" t="s">
        <v>724</v>
      </c>
      <c r="F571">
        <v>188</v>
      </c>
      <c r="G571">
        <v>318</v>
      </c>
      <c r="H571">
        <v>7.56</v>
      </c>
      <c r="I571">
        <v>5.89</v>
      </c>
      <c r="J571">
        <v>6.35</v>
      </c>
      <c r="K571">
        <v>9.1999999999999993</v>
      </c>
    </row>
    <row r="572" spans="1:11" x14ac:dyDescent="0.2">
      <c r="A572" s="82">
        <f t="shared" si="24"/>
        <v>2010</v>
      </c>
      <c r="B572" s="82">
        <f t="shared" si="25"/>
        <v>12</v>
      </c>
      <c r="C572" s="65">
        <f t="shared" si="26"/>
        <v>40522</v>
      </c>
      <c r="D572" t="s">
        <v>725</v>
      </c>
      <c r="F572">
        <v>188</v>
      </c>
      <c r="G572">
        <v>318</v>
      </c>
      <c r="H572">
        <v>7.56</v>
      </c>
      <c r="I572">
        <v>5.89</v>
      </c>
      <c r="J572">
        <v>6.35</v>
      </c>
      <c r="K572">
        <v>9.1999999999999993</v>
      </c>
    </row>
    <row r="573" spans="1:11" x14ac:dyDescent="0.2">
      <c r="A573" s="82">
        <f t="shared" si="24"/>
        <v>2010</v>
      </c>
      <c r="B573" s="82">
        <f t="shared" si="25"/>
        <v>12</v>
      </c>
      <c r="C573" s="65">
        <f t="shared" si="26"/>
        <v>40529</v>
      </c>
      <c r="D573" t="s">
        <v>726</v>
      </c>
      <c r="F573">
        <v>196</v>
      </c>
      <c r="G573">
        <v>328</v>
      </c>
      <c r="H573">
        <v>7.98</v>
      </c>
      <c r="I573">
        <v>5.93</v>
      </c>
      <c r="J573">
        <v>6.2</v>
      </c>
      <c r="K573">
        <v>9.1999999999999993</v>
      </c>
    </row>
    <row r="574" spans="1:11" x14ac:dyDescent="0.2">
      <c r="A574" s="82">
        <f t="shared" si="24"/>
        <v>2010</v>
      </c>
      <c r="B574" s="82">
        <f t="shared" si="25"/>
        <v>12</v>
      </c>
      <c r="C574" s="65">
        <f t="shared" si="26"/>
        <v>40536</v>
      </c>
      <c r="D574" t="s">
        <v>727</v>
      </c>
      <c r="F574">
        <v>196</v>
      </c>
      <c r="G574">
        <v>329</v>
      </c>
      <c r="H574">
        <v>7.95</v>
      </c>
      <c r="I574">
        <v>5.93</v>
      </c>
      <c r="J574">
        <v>6.19</v>
      </c>
      <c r="K574">
        <v>9.1999999999999993</v>
      </c>
    </row>
    <row r="575" spans="1:11" x14ac:dyDescent="0.2">
      <c r="A575" s="82">
        <f t="shared" si="24"/>
        <v>2010</v>
      </c>
      <c r="B575" s="82">
        <f t="shared" si="25"/>
        <v>12</v>
      </c>
      <c r="C575" s="65">
        <f t="shared" si="26"/>
        <v>40543</v>
      </c>
      <c r="D575" t="s">
        <v>728</v>
      </c>
      <c r="F575">
        <v>196</v>
      </c>
      <c r="G575">
        <v>329</v>
      </c>
      <c r="H575">
        <v>7.95</v>
      </c>
      <c r="I575">
        <v>5.93</v>
      </c>
      <c r="J575">
        <v>6.19</v>
      </c>
      <c r="K575">
        <v>9.1999999999999993</v>
      </c>
    </row>
    <row r="576" spans="1:11" x14ac:dyDescent="0.2">
      <c r="A576" s="82">
        <f t="shared" si="24"/>
        <v>2011</v>
      </c>
      <c r="B576" s="82">
        <f t="shared" si="25"/>
        <v>1</v>
      </c>
      <c r="C576" s="65">
        <f t="shared" si="26"/>
        <v>40550</v>
      </c>
      <c r="D576" t="s">
        <v>729</v>
      </c>
      <c r="F576">
        <v>186</v>
      </c>
      <c r="G576">
        <v>322</v>
      </c>
      <c r="H576">
        <v>8.84</v>
      </c>
      <c r="I576">
        <v>6.23</v>
      </c>
      <c r="J576">
        <v>6.33</v>
      </c>
      <c r="K576">
        <v>9.1999999999999993</v>
      </c>
    </row>
    <row r="577" spans="1:11" x14ac:dyDescent="0.2">
      <c r="A577" s="82">
        <f t="shared" si="24"/>
        <v>2011</v>
      </c>
      <c r="B577" s="82">
        <f t="shared" si="25"/>
        <v>1</v>
      </c>
      <c r="C577" s="65">
        <f t="shared" si="26"/>
        <v>40557</v>
      </c>
      <c r="D577" t="s">
        <v>730</v>
      </c>
      <c r="F577">
        <v>181</v>
      </c>
      <c r="G577">
        <v>314</v>
      </c>
      <c r="H577">
        <v>8.48</v>
      </c>
      <c r="I577">
        <v>6.17</v>
      </c>
      <c r="J577">
        <v>6.26</v>
      </c>
      <c r="K577">
        <v>9</v>
      </c>
    </row>
    <row r="578" spans="1:11" x14ac:dyDescent="0.2">
      <c r="A578" s="82">
        <f t="shared" ref="A578:A620" si="27">YEAR(C578)</f>
        <v>2011</v>
      </c>
      <c r="B578" s="82">
        <f t="shared" ref="B578:B620" si="28">MONTH(C578)</f>
        <v>1</v>
      </c>
      <c r="C578" s="65">
        <f t="shared" ref="C578:C620" si="29">C579-7</f>
        <v>40564</v>
      </c>
      <c r="D578" t="s">
        <v>731</v>
      </c>
      <c r="F578">
        <v>181</v>
      </c>
      <c r="G578">
        <v>314</v>
      </c>
      <c r="H578">
        <v>8.4700000000000006</v>
      </c>
      <c r="I578">
        <v>6.16</v>
      </c>
      <c r="J578">
        <v>6.26</v>
      </c>
      <c r="K578">
        <v>9</v>
      </c>
    </row>
    <row r="579" spans="1:11" x14ac:dyDescent="0.2">
      <c r="A579" s="82">
        <f t="shared" si="27"/>
        <v>2011</v>
      </c>
      <c r="B579" s="82">
        <f t="shared" si="28"/>
        <v>1</v>
      </c>
      <c r="C579" s="65">
        <f t="shared" si="29"/>
        <v>40571</v>
      </c>
      <c r="D579" t="s">
        <v>732</v>
      </c>
      <c r="F579">
        <v>177</v>
      </c>
      <c r="G579">
        <v>306</v>
      </c>
      <c r="H579">
        <v>8.07</v>
      </c>
      <c r="I579">
        <v>6.09</v>
      </c>
      <c r="J579">
        <v>6.18</v>
      </c>
      <c r="K579">
        <v>8.8000000000000007</v>
      </c>
    </row>
    <row r="580" spans="1:11" x14ac:dyDescent="0.2">
      <c r="A580" s="82">
        <f t="shared" si="27"/>
        <v>2011</v>
      </c>
      <c r="B580" s="82">
        <f t="shared" si="28"/>
        <v>2</v>
      </c>
      <c r="C580" s="65">
        <f t="shared" si="29"/>
        <v>40578</v>
      </c>
      <c r="D580" t="s">
        <v>733</v>
      </c>
      <c r="F580">
        <v>182</v>
      </c>
      <c r="G580">
        <v>314</v>
      </c>
      <c r="H580">
        <v>8.4499999999999993</v>
      </c>
      <c r="I580">
        <v>6.16</v>
      </c>
      <c r="J580">
        <v>6.25</v>
      </c>
      <c r="K580">
        <v>9</v>
      </c>
    </row>
    <row r="581" spans="1:11" x14ac:dyDescent="0.2">
      <c r="A581" s="82">
        <f t="shared" si="27"/>
        <v>2011</v>
      </c>
      <c r="B581" s="82">
        <f t="shared" si="28"/>
        <v>2</v>
      </c>
      <c r="C581" s="65">
        <f t="shared" si="29"/>
        <v>40585</v>
      </c>
      <c r="D581" t="s">
        <v>734</v>
      </c>
      <c r="F581">
        <v>185</v>
      </c>
      <c r="G581">
        <v>322</v>
      </c>
      <c r="H581">
        <v>8.77</v>
      </c>
      <c r="I581">
        <v>6.38</v>
      </c>
      <c r="J581">
        <v>6.46</v>
      </c>
      <c r="K581">
        <v>9.3000000000000007</v>
      </c>
    </row>
    <row r="582" spans="1:11" x14ac:dyDescent="0.2">
      <c r="A582" s="82">
        <f t="shared" si="27"/>
        <v>2011</v>
      </c>
      <c r="B582" s="82">
        <f t="shared" si="28"/>
        <v>2</v>
      </c>
      <c r="C582" s="65">
        <f t="shared" si="29"/>
        <v>40592</v>
      </c>
      <c r="D582" t="s">
        <v>735</v>
      </c>
      <c r="F582">
        <v>194</v>
      </c>
      <c r="G582">
        <v>335</v>
      </c>
      <c r="H582">
        <v>9.2899999999999991</v>
      </c>
      <c r="I582">
        <v>6.48</v>
      </c>
      <c r="J582">
        <v>6.57</v>
      </c>
      <c r="K582">
        <v>9.6</v>
      </c>
    </row>
    <row r="583" spans="1:11" x14ac:dyDescent="0.2">
      <c r="A583" s="82">
        <f t="shared" si="27"/>
        <v>2011</v>
      </c>
      <c r="B583" s="82">
        <f t="shared" si="28"/>
        <v>2</v>
      </c>
      <c r="C583" s="65">
        <f t="shared" si="29"/>
        <v>40599</v>
      </c>
      <c r="D583" t="s">
        <v>736</v>
      </c>
      <c r="F583">
        <v>194</v>
      </c>
      <c r="G583">
        <v>335</v>
      </c>
      <c r="H583">
        <v>9.2899999999999991</v>
      </c>
      <c r="I583">
        <v>6.48</v>
      </c>
      <c r="J583">
        <v>6.57</v>
      </c>
      <c r="K583">
        <v>9.6</v>
      </c>
    </row>
    <row r="584" spans="1:11" x14ac:dyDescent="0.2">
      <c r="A584" s="82">
        <f t="shared" si="27"/>
        <v>2011</v>
      </c>
      <c r="B584" s="82">
        <f t="shared" si="28"/>
        <v>3</v>
      </c>
      <c r="C584" s="65">
        <f t="shared" si="29"/>
        <v>40606</v>
      </c>
      <c r="D584" t="s">
        <v>737</v>
      </c>
      <c r="F584">
        <v>194</v>
      </c>
      <c r="G584">
        <v>335</v>
      </c>
      <c r="H584">
        <v>9.2899999999999991</v>
      </c>
      <c r="I584">
        <v>6.48</v>
      </c>
      <c r="J584">
        <v>6.57</v>
      </c>
      <c r="K584">
        <v>9.6</v>
      </c>
    </row>
    <row r="585" spans="1:11" x14ac:dyDescent="0.2">
      <c r="A585" s="82">
        <f t="shared" si="27"/>
        <v>2011</v>
      </c>
      <c r="B585" s="82">
        <f t="shared" si="28"/>
        <v>3</v>
      </c>
      <c r="C585" s="65">
        <f t="shared" si="29"/>
        <v>40613</v>
      </c>
      <c r="D585" t="s">
        <v>738</v>
      </c>
      <c r="F585">
        <v>194</v>
      </c>
      <c r="G585">
        <v>335</v>
      </c>
      <c r="H585">
        <v>9.2899999999999991</v>
      </c>
      <c r="I585">
        <v>6.48</v>
      </c>
      <c r="J585">
        <v>6.57</v>
      </c>
      <c r="K585">
        <v>9.6</v>
      </c>
    </row>
    <row r="586" spans="1:11" x14ac:dyDescent="0.2">
      <c r="A586" s="82">
        <f t="shared" si="27"/>
        <v>2011</v>
      </c>
      <c r="B586" s="82">
        <f t="shared" si="28"/>
        <v>3</v>
      </c>
      <c r="C586" s="65">
        <f t="shared" si="29"/>
        <v>40620</v>
      </c>
      <c r="D586" t="s">
        <v>739</v>
      </c>
      <c r="F586">
        <v>200</v>
      </c>
      <c r="G586">
        <v>343</v>
      </c>
      <c r="H586">
        <v>9.64</v>
      </c>
      <c r="I586">
        <v>6.54</v>
      </c>
      <c r="J586">
        <v>6.64</v>
      </c>
      <c r="K586">
        <v>9.8000000000000007</v>
      </c>
    </row>
    <row r="587" spans="1:11" x14ac:dyDescent="0.2">
      <c r="A587" s="82">
        <f t="shared" si="27"/>
        <v>2011</v>
      </c>
      <c r="B587" s="82">
        <f t="shared" si="28"/>
        <v>3</v>
      </c>
      <c r="C587" s="65">
        <f t="shared" si="29"/>
        <v>40627</v>
      </c>
      <c r="D587" t="s">
        <v>740</v>
      </c>
      <c r="F587">
        <v>206</v>
      </c>
      <c r="G587">
        <v>352</v>
      </c>
      <c r="H587">
        <v>9.98</v>
      </c>
      <c r="I587">
        <v>6.61</v>
      </c>
      <c r="J587">
        <v>6.71</v>
      </c>
      <c r="K587">
        <v>10</v>
      </c>
    </row>
    <row r="588" spans="1:11" x14ac:dyDescent="0.2">
      <c r="A588" s="82">
        <f t="shared" si="27"/>
        <v>2011</v>
      </c>
      <c r="B588" s="82">
        <f t="shared" si="28"/>
        <v>4</v>
      </c>
      <c r="C588" s="65">
        <f t="shared" si="29"/>
        <v>40634</v>
      </c>
      <c r="D588" t="s">
        <v>741</v>
      </c>
      <c r="F588">
        <v>206</v>
      </c>
      <c r="G588">
        <v>351</v>
      </c>
      <c r="H588">
        <v>9.99</v>
      </c>
      <c r="I588">
        <v>6.61</v>
      </c>
      <c r="J588">
        <v>6.72</v>
      </c>
      <c r="K588">
        <v>10</v>
      </c>
    </row>
    <row r="589" spans="1:11" x14ac:dyDescent="0.2">
      <c r="A589" s="82">
        <f t="shared" si="27"/>
        <v>2011</v>
      </c>
      <c r="B589" s="82">
        <f t="shared" si="28"/>
        <v>4</v>
      </c>
      <c r="C589" s="65">
        <f t="shared" si="29"/>
        <v>40641</v>
      </c>
      <c r="D589" t="s">
        <v>742</v>
      </c>
      <c r="F589">
        <v>214</v>
      </c>
      <c r="G589">
        <v>360</v>
      </c>
      <c r="H589">
        <v>10.52</v>
      </c>
      <c r="I589">
        <v>6.47</v>
      </c>
      <c r="J589">
        <v>6.7</v>
      </c>
      <c r="K589">
        <v>10.15</v>
      </c>
    </row>
    <row r="590" spans="1:11" x14ac:dyDescent="0.2">
      <c r="A590" s="82">
        <f t="shared" si="27"/>
        <v>2011</v>
      </c>
      <c r="B590" s="82">
        <f t="shared" si="28"/>
        <v>4</v>
      </c>
      <c r="C590" s="65">
        <f t="shared" si="29"/>
        <v>40648</v>
      </c>
      <c r="D590" t="s">
        <v>743</v>
      </c>
      <c r="F590">
        <v>213</v>
      </c>
      <c r="G590">
        <v>359</v>
      </c>
      <c r="H590">
        <v>10.54</v>
      </c>
      <c r="I590">
        <v>6.47</v>
      </c>
      <c r="J590">
        <v>6.7</v>
      </c>
      <c r="K590">
        <v>10.15</v>
      </c>
    </row>
    <row r="591" spans="1:11" x14ac:dyDescent="0.2">
      <c r="A591" s="82">
        <f t="shared" si="27"/>
        <v>2011</v>
      </c>
      <c r="B591" s="82">
        <f t="shared" si="28"/>
        <v>4</v>
      </c>
      <c r="C591" s="65">
        <f t="shared" si="29"/>
        <v>40655</v>
      </c>
      <c r="D591" t="s">
        <v>744</v>
      </c>
      <c r="F591">
        <v>209</v>
      </c>
      <c r="G591">
        <v>353</v>
      </c>
      <c r="H591">
        <v>10.29</v>
      </c>
      <c r="I591">
        <v>6.42</v>
      </c>
      <c r="J591">
        <v>6.64</v>
      </c>
      <c r="K591">
        <v>10</v>
      </c>
    </row>
    <row r="592" spans="1:11" x14ac:dyDescent="0.2">
      <c r="A592" s="82">
        <f t="shared" si="27"/>
        <v>2011</v>
      </c>
      <c r="B592" s="82">
        <f t="shared" si="28"/>
        <v>4</v>
      </c>
      <c r="C592" s="65">
        <f t="shared" si="29"/>
        <v>40662</v>
      </c>
      <c r="D592" t="s">
        <v>745</v>
      </c>
      <c r="F592">
        <v>209</v>
      </c>
      <c r="G592">
        <v>353</v>
      </c>
      <c r="H592">
        <v>10.29</v>
      </c>
      <c r="I592">
        <v>6.42</v>
      </c>
      <c r="J592">
        <v>6.64</v>
      </c>
      <c r="K592">
        <v>10</v>
      </c>
    </row>
    <row r="593" spans="1:11" x14ac:dyDescent="0.2">
      <c r="A593" s="82">
        <f t="shared" si="27"/>
        <v>2011</v>
      </c>
      <c r="B593" s="82">
        <f t="shared" si="28"/>
        <v>5</v>
      </c>
      <c r="C593" s="65">
        <f t="shared" si="29"/>
        <v>40669</v>
      </c>
      <c r="D593" t="s">
        <v>746</v>
      </c>
      <c r="F593">
        <v>218</v>
      </c>
      <c r="G593">
        <v>366</v>
      </c>
      <c r="H593">
        <v>10.8</v>
      </c>
      <c r="I593">
        <v>6.52</v>
      </c>
      <c r="J593">
        <v>6.75</v>
      </c>
      <c r="K593">
        <v>10.3</v>
      </c>
    </row>
    <row r="594" spans="1:11" x14ac:dyDescent="0.2">
      <c r="A594" s="82">
        <f t="shared" si="27"/>
        <v>2011</v>
      </c>
      <c r="B594" s="82">
        <f t="shared" si="28"/>
        <v>5</v>
      </c>
      <c r="C594" s="65">
        <f t="shared" si="29"/>
        <v>40676</v>
      </c>
      <c r="D594" t="s">
        <v>747</v>
      </c>
      <c r="F594">
        <v>218</v>
      </c>
      <c r="G594">
        <v>366</v>
      </c>
      <c r="H594">
        <v>10.8</v>
      </c>
      <c r="I594">
        <v>6.52</v>
      </c>
      <c r="J594">
        <v>6.75</v>
      </c>
      <c r="K594">
        <v>10.3</v>
      </c>
    </row>
    <row r="595" spans="1:11" x14ac:dyDescent="0.2">
      <c r="A595" s="82">
        <f t="shared" si="27"/>
        <v>2011</v>
      </c>
      <c r="B595" s="82">
        <f t="shared" si="28"/>
        <v>5</v>
      </c>
      <c r="C595" s="65">
        <f t="shared" si="29"/>
        <v>40683</v>
      </c>
      <c r="D595" t="s">
        <v>748</v>
      </c>
      <c r="F595">
        <v>218</v>
      </c>
      <c r="G595">
        <v>366</v>
      </c>
      <c r="H595">
        <v>10.79</v>
      </c>
      <c r="I595">
        <v>6.52</v>
      </c>
      <c r="J595">
        <v>6.75</v>
      </c>
      <c r="K595">
        <v>10.3</v>
      </c>
    </row>
    <row r="596" spans="1:11" x14ac:dyDescent="0.2">
      <c r="A596" s="82">
        <f t="shared" si="27"/>
        <v>2011</v>
      </c>
      <c r="B596" s="82">
        <f t="shared" si="28"/>
        <v>5</v>
      </c>
      <c r="C596" s="65">
        <f t="shared" si="29"/>
        <v>40690</v>
      </c>
      <c r="D596" t="s">
        <v>749</v>
      </c>
      <c r="F596">
        <v>219</v>
      </c>
      <c r="G596">
        <v>367</v>
      </c>
      <c r="H596">
        <v>10.75</v>
      </c>
      <c r="I596">
        <v>6.51</v>
      </c>
      <c r="J596">
        <v>6.75</v>
      </c>
      <c r="K596">
        <v>10.3</v>
      </c>
    </row>
    <row r="597" spans="1:11" x14ac:dyDescent="0.2">
      <c r="A597" s="82">
        <f t="shared" si="27"/>
        <v>2011</v>
      </c>
      <c r="B597" s="82">
        <f t="shared" si="28"/>
        <v>6</v>
      </c>
      <c r="C597" s="65">
        <f t="shared" si="29"/>
        <v>40697</v>
      </c>
      <c r="D597" t="s">
        <v>750</v>
      </c>
      <c r="F597">
        <v>213</v>
      </c>
      <c r="G597">
        <v>358</v>
      </c>
      <c r="H597">
        <v>10.42</v>
      </c>
      <c r="I597">
        <v>6.45</v>
      </c>
      <c r="J597">
        <v>6.68</v>
      </c>
      <c r="K597">
        <v>10.1</v>
      </c>
    </row>
    <row r="598" spans="1:11" x14ac:dyDescent="0.2">
      <c r="A598" s="82">
        <f t="shared" si="27"/>
        <v>2011</v>
      </c>
      <c r="B598" s="82">
        <f t="shared" si="28"/>
        <v>6</v>
      </c>
      <c r="C598" s="65">
        <f t="shared" si="29"/>
        <v>40704</v>
      </c>
      <c r="D598" t="s">
        <v>751</v>
      </c>
      <c r="F598">
        <v>210</v>
      </c>
      <c r="G598">
        <v>356</v>
      </c>
      <c r="H598">
        <v>10.35</v>
      </c>
      <c r="I598">
        <v>6.51</v>
      </c>
      <c r="J598">
        <v>6.72</v>
      </c>
      <c r="K598">
        <v>10.1</v>
      </c>
    </row>
    <row r="599" spans="1:11" x14ac:dyDescent="0.2">
      <c r="A599" s="82">
        <f t="shared" si="27"/>
        <v>2011</v>
      </c>
      <c r="B599" s="82">
        <f t="shared" si="28"/>
        <v>6</v>
      </c>
      <c r="C599" s="65">
        <f t="shared" si="29"/>
        <v>40711</v>
      </c>
      <c r="D599" t="s">
        <v>752</v>
      </c>
      <c r="F599">
        <v>217</v>
      </c>
      <c r="G599">
        <v>365</v>
      </c>
      <c r="H599">
        <v>10.68</v>
      </c>
      <c r="I599">
        <v>6.57</v>
      </c>
      <c r="J599">
        <v>6.79</v>
      </c>
      <c r="K599">
        <v>10.3</v>
      </c>
    </row>
    <row r="600" spans="1:11" x14ac:dyDescent="0.2">
      <c r="A600" s="82">
        <f t="shared" si="27"/>
        <v>2011</v>
      </c>
      <c r="B600" s="82">
        <f t="shared" si="28"/>
        <v>6</v>
      </c>
      <c r="C600" s="65">
        <f t="shared" si="29"/>
        <v>40718</v>
      </c>
      <c r="D600" t="s">
        <v>753</v>
      </c>
      <c r="F600">
        <v>210</v>
      </c>
      <c r="G600">
        <v>361</v>
      </c>
      <c r="H600">
        <v>11.62</v>
      </c>
      <c r="I600">
        <v>6.12</v>
      </c>
      <c r="J600">
        <v>6.19</v>
      </c>
      <c r="K600">
        <v>10.3</v>
      </c>
    </row>
    <row r="601" spans="1:11" x14ac:dyDescent="0.2">
      <c r="A601" s="82">
        <f t="shared" si="27"/>
        <v>2011</v>
      </c>
      <c r="B601" s="82">
        <f t="shared" si="28"/>
        <v>7</v>
      </c>
      <c r="C601" s="65">
        <f t="shared" si="29"/>
        <v>40725</v>
      </c>
      <c r="D601" t="s">
        <v>754</v>
      </c>
      <c r="F601">
        <v>210</v>
      </c>
      <c r="G601">
        <v>361</v>
      </c>
      <c r="H601">
        <v>10.94</v>
      </c>
      <c r="I601">
        <v>6.12</v>
      </c>
      <c r="J601">
        <v>6.19</v>
      </c>
      <c r="K601">
        <v>10.3</v>
      </c>
    </row>
    <row r="602" spans="1:11" x14ac:dyDescent="0.2">
      <c r="A602" s="82">
        <f t="shared" si="27"/>
        <v>2011</v>
      </c>
      <c r="B602" s="82">
        <f t="shared" si="28"/>
        <v>7</v>
      </c>
      <c r="C602" s="65">
        <f t="shared" si="29"/>
        <v>40732</v>
      </c>
      <c r="D602" t="s">
        <v>755</v>
      </c>
      <c r="F602">
        <v>210</v>
      </c>
      <c r="G602">
        <v>361</v>
      </c>
      <c r="H602">
        <v>10.92</v>
      </c>
      <c r="I602">
        <v>6.12</v>
      </c>
      <c r="J602">
        <v>6.2</v>
      </c>
      <c r="K602">
        <v>10.3</v>
      </c>
    </row>
    <row r="603" spans="1:11" x14ac:dyDescent="0.2">
      <c r="A603" s="82">
        <f t="shared" si="27"/>
        <v>2011</v>
      </c>
      <c r="B603" s="82">
        <f t="shared" si="28"/>
        <v>7</v>
      </c>
      <c r="C603" s="65">
        <f t="shared" si="29"/>
        <v>40739</v>
      </c>
      <c r="D603" t="s">
        <v>756</v>
      </c>
      <c r="F603">
        <v>211</v>
      </c>
      <c r="G603">
        <v>361</v>
      </c>
      <c r="H603">
        <v>10.98</v>
      </c>
      <c r="I603">
        <v>6.09</v>
      </c>
      <c r="J603">
        <v>6.18</v>
      </c>
      <c r="K603">
        <v>10.3</v>
      </c>
    </row>
    <row r="604" spans="1:11" x14ac:dyDescent="0.2">
      <c r="A604" s="82">
        <f t="shared" si="27"/>
        <v>2011</v>
      </c>
      <c r="B604" s="82">
        <f t="shared" si="28"/>
        <v>7</v>
      </c>
      <c r="C604" s="65">
        <f t="shared" si="29"/>
        <v>40746</v>
      </c>
      <c r="D604" t="s">
        <v>757</v>
      </c>
      <c r="F604">
        <v>211</v>
      </c>
      <c r="G604">
        <v>361</v>
      </c>
      <c r="H604">
        <v>10.99</v>
      </c>
      <c r="I604">
        <v>6.09</v>
      </c>
      <c r="J604">
        <v>6.19</v>
      </c>
      <c r="K604">
        <v>10.3</v>
      </c>
    </row>
    <row r="605" spans="1:11" x14ac:dyDescent="0.2">
      <c r="A605" s="82">
        <f t="shared" si="27"/>
        <v>2011</v>
      </c>
      <c r="B605" s="82">
        <f t="shared" si="28"/>
        <v>7</v>
      </c>
      <c r="C605" s="65">
        <f t="shared" si="29"/>
        <v>40753</v>
      </c>
      <c r="D605" t="s">
        <v>758</v>
      </c>
      <c r="F605">
        <v>211</v>
      </c>
      <c r="G605">
        <v>361</v>
      </c>
      <c r="H605">
        <v>10.99</v>
      </c>
      <c r="I605">
        <v>6.09</v>
      </c>
      <c r="J605">
        <v>6.19</v>
      </c>
      <c r="K605">
        <v>10.3</v>
      </c>
    </row>
    <row r="606" spans="1:11" x14ac:dyDescent="0.2">
      <c r="A606" s="82">
        <f t="shared" si="27"/>
        <v>2011</v>
      </c>
      <c r="B606" s="82">
        <f t="shared" si="28"/>
        <v>8</v>
      </c>
      <c r="C606" s="65">
        <f t="shared" si="29"/>
        <v>40760</v>
      </c>
      <c r="D606" t="s">
        <v>759</v>
      </c>
      <c r="F606">
        <v>211</v>
      </c>
      <c r="G606">
        <v>361</v>
      </c>
      <c r="H606">
        <v>10.99</v>
      </c>
      <c r="I606">
        <v>6.09</v>
      </c>
      <c r="J606">
        <v>6.19</v>
      </c>
      <c r="K606">
        <v>10.3</v>
      </c>
    </row>
    <row r="607" spans="1:11" x14ac:dyDescent="0.2">
      <c r="A607" s="82">
        <f t="shared" si="27"/>
        <v>2011</v>
      </c>
      <c r="B607" s="82">
        <f t="shared" si="28"/>
        <v>8</v>
      </c>
      <c r="C607" s="65">
        <f t="shared" si="29"/>
        <v>40767</v>
      </c>
      <c r="D607" t="s">
        <v>760</v>
      </c>
      <c r="F607">
        <v>205</v>
      </c>
      <c r="G607">
        <v>354</v>
      </c>
      <c r="H607">
        <v>10.67</v>
      </c>
      <c r="I607">
        <v>6.09</v>
      </c>
      <c r="J607">
        <v>6.09</v>
      </c>
      <c r="K607">
        <v>10.1</v>
      </c>
    </row>
    <row r="608" spans="1:11" x14ac:dyDescent="0.2">
      <c r="A608" s="82">
        <f t="shared" si="27"/>
        <v>2011</v>
      </c>
      <c r="B608" s="82">
        <f t="shared" si="28"/>
        <v>8</v>
      </c>
      <c r="C608" s="65">
        <f t="shared" si="29"/>
        <v>40774</v>
      </c>
      <c r="D608" t="s">
        <v>761</v>
      </c>
      <c r="F608">
        <v>205</v>
      </c>
      <c r="G608">
        <v>354</v>
      </c>
      <c r="H608">
        <v>10.67</v>
      </c>
      <c r="I608">
        <v>6.09</v>
      </c>
      <c r="J608">
        <v>6.09</v>
      </c>
      <c r="K608">
        <v>10.1</v>
      </c>
    </row>
    <row r="609" spans="1:11" x14ac:dyDescent="0.2">
      <c r="A609" s="82">
        <f t="shared" si="27"/>
        <v>2011</v>
      </c>
      <c r="B609" s="82">
        <f t="shared" si="28"/>
        <v>8</v>
      </c>
      <c r="C609" s="65">
        <f t="shared" si="29"/>
        <v>40781</v>
      </c>
      <c r="D609" t="s">
        <v>762</v>
      </c>
      <c r="F609">
        <v>205</v>
      </c>
      <c r="G609">
        <v>354</v>
      </c>
      <c r="H609">
        <v>10.69</v>
      </c>
      <c r="I609">
        <v>6.1</v>
      </c>
      <c r="J609">
        <v>6.1</v>
      </c>
      <c r="K609">
        <v>10.1</v>
      </c>
    </row>
    <row r="610" spans="1:11" x14ac:dyDescent="0.2">
      <c r="A610" s="82">
        <f t="shared" si="27"/>
        <v>2011</v>
      </c>
      <c r="B610" s="82">
        <f t="shared" si="28"/>
        <v>9</v>
      </c>
      <c r="C610" s="65">
        <f t="shared" si="29"/>
        <v>40788</v>
      </c>
      <c r="D610" t="s">
        <v>763</v>
      </c>
      <c r="F610">
        <v>205</v>
      </c>
      <c r="G610">
        <v>354</v>
      </c>
      <c r="H610">
        <v>10.69</v>
      </c>
      <c r="I610">
        <v>6.1</v>
      </c>
      <c r="J610">
        <v>6.1</v>
      </c>
      <c r="K610">
        <v>10.1</v>
      </c>
    </row>
    <row r="611" spans="1:11" x14ac:dyDescent="0.2">
      <c r="A611" s="82">
        <f t="shared" si="27"/>
        <v>2011</v>
      </c>
      <c r="B611" s="82">
        <f t="shared" si="28"/>
        <v>9</v>
      </c>
      <c r="C611" s="65">
        <f t="shared" si="29"/>
        <v>40795</v>
      </c>
      <c r="D611" t="s">
        <v>764</v>
      </c>
      <c r="F611">
        <v>214</v>
      </c>
      <c r="G611">
        <v>362</v>
      </c>
      <c r="H611">
        <v>11.01</v>
      </c>
      <c r="I611">
        <v>5.97</v>
      </c>
      <c r="J611">
        <v>5.94</v>
      </c>
      <c r="K611">
        <v>10.1</v>
      </c>
    </row>
    <row r="612" spans="1:11" x14ac:dyDescent="0.2">
      <c r="A612" s="82">
        <f t="shared" si="27"/>
        <v>2011</v>
      </c>
      <c r="B612" s="82">
        <f t="shared" si="28"/>
        <v>9</v>
      </c>
      <c r="C612" s="65">
        <f t="shared" si="29"/>
        <v>40802</v>
      </c>
      <c r="D612" t="s">
        <v>765</v>
      </c>
      <c r="F612">
        <v>214</v>
      </c>
      <c r="G612">
        <v>362</v>
      </c>
      <c r="H612">
        <v>11.03</v>
      </c>
      <c r="I612">
        <v>5.97</v>
      </c>
      <c r="J612">
        <v>5.95</v>
      </c>
      <c r="K612">
        <v>10.1</v>
      </c>
    </row>
    <row r="613" spans="1:11" x14ac:dyDescent="0.2">
      <c r="A613" s="82">
        <f t="shared" si="27"/>
        <v>2011</v>
      </c>
      <c r="B613" s="82">
        <f t="shared" si="28"/>
        <v>9</v>
      </c>
      <c r="C613" s="65">
        <f t="shared" si="29"/>
        <v>40809</v>
      </c>
      <c r="D613" t="s">
        <v>766</v>
      </c>
      <c r="F613">
        <v>214</v>
      </c>
      <c r="G613">
        <v>362</v>
      </c>
      <c r="H613">
        <v>11.03</v>
      </c>
      <c r="I613">
        <v>5.97</v>
      </c>
      <c r="J613">
        <v>5.95</v>
      </c>
      <c r="K613">
        <v>10.1</v>
      </c>
    </row>
    <row r="614" spans="1:11" x14ac:dyDescent="0.2">
      <c r="A614" s="82">
        <f t="shared" si="27"/>
        <v>2011</v>
      </c>
      <c r="B614" s="82">
        <f t="shared" si="28"/>
        <v>9</v>
      </c>
      <c r="C614" s="65">
        <f t="shared" si="29"/>
        <v>40816</v>
      </c>
      <c r="D614" t="s">
        <v>767</v>
      </c>
      <c r="F614">
        <v>214</v>
      </c>
      <c r="G614">
        <v>362</v>
      </c>
      <c r="H614">
        <v>11.03</v>
      </c>
      <c r="I614">
        <v>5.97</v>
      </c>
      <c r="J614">
        <v>5.95</v>
      </c>
      <c r="K614">
        <v>10.1</v>
      </c>
    </row>
    <row r="615" spans="1:11" x14ac:dyDescent="0.2">
      <c r="A615" s="82">
        <f t="shared" si="27"/>
        <v>2011</v>
      </c>
      <c r="B615" s="82">
        <f t="shared" si="28"/>
        <v>10</v>
      </c>
      <c r="C615" s="65">
        <f t="shared" si="29"/>
        <v>40823</v>
      </c>
      <c r="D615" t="s">
        <v>768</v>
      </c>
      <c r="F615">
        <v>220</v>
      </c>
      <c r="G615">
        <v>371</v>
      </c>
      <c r="H615">
        <v>11.34</v>
      </c>
      <c r="I615">
        <v>6.03</v>
      </c>
      <c r="J615">
        <v>6.01</v>
      </c>
      <c r="K615">
        <v>10.3</v>
      </c>
    </row>
    <row r="616" spans="1:11" x14ac:dyDescent="0.2">
      <c r="A616" s="82">
        <f t="shared" si="27"/>
        <v>2011</v>
      </c>
      <c r="B616" s="82">
        <f t="shared" si="28"/>
        <v>10</v>
      </c>
      <c r="C616" s="65">
        <f t="shared" si="29"/>
        <v>40830</v>
      </c>
      <c r="D616" t="s">
        <v>769</v>
      </c>
      <c r="F616">
        <v>220</v>
      </c>
      <c r="G616">
        <v>371</v>
      </c>
      <c r="H616">
        <v>11.33</v>
      </c>
      <c r="I616">
        <v>6.01</v>
      </c>
      <c r="J616">
        <v>6</v>
      </c>
      <c r="K616">
        <v>10.3</v>
      </c>
    </row>
    <row r="617" spans="1:11" x14ac:dyDescent="0.2">
      <c r="A617" s="82">
        <f t="shared" si="27"/>
        <v>2011</v>
      </c>
      <c r="B617" s="82">
        <f t="shared" si="28"/>
        <v>10</v>
      </c>
      <c r="C617" s="65">
        <f t="shared" si="29"/>
        <v>40837</v>
      </c>
      <c r="D617" t="s">
        <v>770</v>
      </c>
      <c r="F617">
        <v>220</v>
      </c>
      <c r="G617">
        <v>371</v>
      </c>
      <c r="H617">
        <v>11.33</v>
      </c>
      <c r="I617">
        <v>6.01</v>
      </c>
      <c r="J617">
        <v>6</v>
      </c>
      <c r="K617">
        <v>10.3</v>
      </c>
    </row>
    <row r="618" spans="1:11" x14ac:dyDescent="0.2">
      <c r="A618" s="82">
        <f t="shared" si="27"/>
        <v>2011</v>
      </c>
      <c r="B618" s="82">
        <f t="shared" si="28"/>
        <v>10</v>
      </c>
      <c r="C618" s="65">
        <f t="shared" si="29"/>
        <v>40844</v>
      </c>
      <c r="D618" t="s">
        <v>771</v>
      </c>
      <c r="F618">
        <v>226</v>
      </c>
      <c r="G618">
        <v>379</v>
      </c>
      <c r="H618">
        <v>11.66</v>
      </c>
      <c r="I618">
        <v>6.07</v>
      </c>
      <c r="J618">
        <v>6.07</v>
      </c>
      <c r="K618">
        <v>10.5</v>
      </c>
    </row>
    <row r="619" spans="1:11" x14ac:dyDescent="0.2">
      <c r="A619" s="82">
        <f t="shared" si="27"/>
        <v>2011</v>
      </c>
      <c r="B619" s="82">
        <f t="shared" si="28"/>
        <v>11</v>
      </c>
      <c r="C619" s="65">
        <f t="shared" si="29"/>
        <v>40851</v>
      </c>
      <c r="D619" t="s">
        <v>772</v>
      </c>
      <c r="F619">
        <v>226</v>
      </c>
      <c r="G619">
        <v>379</v>
      </c>
      <c r="H619">
        <v>11.66</v>
      </c>
      <c r="I619">
        <v>6.07</v>
      </c>
      <c r="J619">
        <v>6.07</v>
      </c>
      <c r="K619">
        <v>10.5</v>
      </c>
    </row>
    <row r="620" spans="1:11" x14ac:dyDescent="0.2">
      <c r="A620" s="82">
        <f t="shared" si="27"/>
        <v>2011</v>
      </c>
      <c r="B620" s="82">
        <f t="shared" si="28"/>
        <v>11</v>
      </c>
      <c r="C620" s="65">
        <f t="shared" si="29"/>
        <v>40858</v>
      </c>
      <c r="D620" t="s">
        <v>773</v>
      </c>
      <c r="F620">
        <v>234</v>
      </c>
      <c r="G620">
        <v>392</v>
      </c>
      <c r="H620">
        <v>12.16</v>
      </c>
      <c r="I620">
        <v>6.16</v>
      </c>
      <c r="J620">
        <v>6.17</v>
      </c>
      <c r="K620">
        <v>10.8</v>
      </c>
    </row>
    <row r="621" spans="1:11" x14ac:dyDescent="0.2">
      <c r="A621" s="82">
        <f t="shared" ref="A621:A626" si="30">YEAR(C621)</f>
        <v>2011</v>
      </c>
      <c r="B621" s="82">
        <f t="shared" ref="B621:B626" si="31">MONTH(C621)</f>
        <v>11</v>
      </c>
      <c r="C621" s="65">
        <f t="shared" ref="C621:C626" si="32">C622-7</f>
        <v>40865</v>
      </c>
      <c r="D621" t="s">
        <v>774</v>
      </c>
      <c r="F621">
        <v>234</v>
      </c>
      <c r="G621">
        <v>391</v>
      </c>
      <c r="H621">
        <v>12.17</v>
      </c>
      <c r="I621">
        <v>6.16</v>
      </c>
      <c r="J621">
        <v>6.18</v>
      </c>
      <c r="K621">
        <v>10.8</v>
      </c>
    </row>
    <row r="622" spans="1:11" x14ac:dyDescent="0.2">
      <c r="A622" s="82">
        <f t="shared" si="30"/>
        <v>2011</v>
      </c>
      <c r="B622" s="82">
        <f t="shared" si="31"/>
        <v>11</v>
      </c>
      <c r="C622" s="65">
        <f t="shared" si="32"/>
        <v>40872</v>
      </c>
      <c r="D622" t="s">
        <v>775</v>
      </c>
      <c r="F622">
        <v>234</v>
      </c>
      <c r="G622">
        <v>391</v>
      </c>
      <c r="H622">
        <v>12.17</v>
      </c>
      <c r="I622">
        <v>6.16</v>
      </c>
      <c r="J622">
        <v>6.18</v>
      </c>
      <c r="K622">
        <v>10.8</v>
      </c>
    </row>
    <row r="623" spans="1:11" x14ac:dyDescent="0.2">
      <c r="A623" s="82">
        <f t="shared" si="30"/>
        <v>2011</v>
      </c>
      <c r="B623" s="82">
        <f t="shared" si="31"/>
        <v>12</v>
      </c>
      <c r="C623" s="65">
        <f t="shared" si="32"/>
        <v>40879</v>
      </c>
      <c r="D623" t="s">
        <v>776</v>
      </c>
      <c r="F623">
        <v>239</v>
      </c>
      <c r="G623">
        <v>398</v>
      </c>
      <c r="H623">
        <v>12.41</v>
      </c>
      <c r="I623">
        <v>6.21</v>
      </c>
      <c r="J623">
        <v>6.22</v>
      </c>
      <c r="K623">
        <v>11</v>
      </c>
    </row>
    <row r="624" spans="1:11" x14ac:dyDescent="0.2">
      <c r="A624" s="82">
        <f t="shared" si="30"/>
        <v>2011</v>
      </c>
      <c r="B624" s="82">
        <f t="shared" si="31"/>
        <v>12</v>
      </c>
      <c r="C624" s="65">
        <f t="shared" si="32"/>
        <v>40886</v>
      </c>
      <c r="D624" t="s">
        <v>777</v>
      </c>
      <c r="F624">
        <v>239</v>
      </c>
      <c r="G624">
        <v>398</v>
      </c>
      <c r="H624">
        <v>12.41</v>
      </c>
      <c r="I624">
        <v>6.21</v>
      </c>
      <c r="J624">
        <v>6.22</v>
      </c>
      <c r="K624">
        <v>11</v>
      </c>
    </row>
    <row r="625" spans="1:11" x14ac:dyDescent="0.2">
      <c r="A625" s="82">
        <f t="shared" si="30"/>
        <v>2011</v>
      </c>
      <c r="B625" s="82">
        <f t="shared" si="31"/>
        <v>12</v>
      </c>
      <c r="C625" s="65">
        <f t="shared" si="32"/>
        <v>40893</v>
      </c>
      <c r="D625" t="s">
        <v>778</v>
      </c>
      <c r="F625">
        <v>239</v>
      </c>
      <c r="G625">
        <v>398</v>
      </c>
      <c r="H625">
        <v>12.41</v>
      </c>
      <c r="I625">
        <v>6.21</v>
      </c>
      <c r="J625">
        <v>6.22</v>
      </c>
      <c r="K625">
        <v>11</v>
      </c>
    </row>
    <row r="626" spans="1:11" x14ac:dyDescent="0.2">
      <c r="A626" s="82">
        <f t="shared" si="30"/>
        <v>2011</v>
      </c>
      <c r="B626" s="82">
        <f t="shared" si="31"/>
        <v>12</v>
      </c>
      <c r="C626" s="65">
        <f t="shared" si="32"/>
        <v>40900</v>
      </c>
      <c r="D626" t="s">
        <v>779</v>
      </c>
      <c r="F626">
        <v>229</v>
      </c>
      <c r="G626">
        <v>385</v>
      </c>
      <c r="H626">
        <v>11.06</v>
      </c>
      <c r="I626">
        <v>6.11</v>
      </c>
      <c r="J626">
        <v>6.15</v>
      </c>
      <c r="K626">
        <v>10.6</v>
      </c>
    </row>
    <row r="627" spans="1:11" x14ac:dyDescent="0.2">
      <c r="A627" s="82">
        <f t="shared" ref="A627:A632" si="33">YEAR(C627)</f>
        <v>2011</v>
      </c>
      <c r="B627" s="82">
        <f>MONTH(C627)</f>
        <v>12</v>
      </c>
      <c r="C627" s="65">
        <f>C628-7</f>
        <v>40907</v>
      </c>
      <c r="D627" t="s">
        <v>780</v>
      </c>
      <c r="F627">
        <v>223</v>
      </c>
      <c r="G627">
        <v>377</v>
      </c>
      <c r="H627">
        <v>10.75</v>
      </c>
      <c r="I627">
        <v>6.05</v>
      </c>
      <c r="J627">
        <v>6.08</v>
      </c>
      <c r="K627">
        <v>10.4</v>
      </c>
    </row>
    <row r="628" spans="1:11" x14ac:dyDescent="0.2">
      <c r="A628" s="82">
        <f t="shared" si="33"/>
        <v>2012</v>
      </c>
      <c r="B628" s="82">
        <f>MONTH(C628)</f>
        <v>1</v>
      </c>
      <c r="C628" s="65">
        <v>40914</v>
      </c>
      <c r="D628" t="str">
        <f>A628&amp;" uge "&amp;WEEKNUM(C628,21)</f>
        <v>2012 uge 1</v>
      </c>
      <c r="F628">
        <v>223</v>
      </c>
      <c r="G628">
        <v>377</v>
      </c>
      <c r="H628">
        <v>10.75</v>
      </c>
      <c r="I628">
        <v>6.05</v>
      </c>
      <c r="J628">
        <v>6.08</v>
      </c>
      <c r="K628">
        <v>10.4</v>
      </c>
    </row>
    <row r="629" spans="1:11" x14ac:dyDescent="0.2">
      <c r="A629" s="82">
        <f t="shared" si="33"/>
        <v>2012</v>
      </c>
      <c r="B629" s="82">
        <f t="shared" ref="B629:B679" si="34">MONTH(C629)</f>
        <v>1</v>
      </c>
      <c r="C629" s="65">
        <f>C628+7</f>
        <v>40921</v>
      </c>
      <c r="D629" t="str">
        <f>A629&amp;" uge "&amp;WEEKNUM(C629,21)</f>
        <v>2012 uge 2</v>
      </c>
      <c r="F629">
        <v>217</v>
      </c>
      <c r="G629">
        <v>365</v>
      </c>
      <c r="H629">
        <v>10.5</v>
      </c>
      <c r="I629">
        <v>5.83</v>
      </c>
      <c r="J629">
        <v>5.96</v>
      </c>
      <c r="K629">
        <v>10.1</v>
      </c>
    </row>
    <row r="630" spans="1:11" x14ac:dyDescent="0.2">
      <c r="A630" s="82">
        <f t="shared" si="33"/>
        <v>2012</v>
      </c>
      <c r="B630" s="82">
        <f t="shared" si="34"/>
        <v>1</v>
      </c>
      <c r="C630" s="65">
        <f>C629+7</f>
        <v>40928</v>
      </c>
      <c r="D630" t="str">
        <f>A630&amp;" uge "&amp;WEEKNUM(C630,21)</f>
        <v>2012 uge 3</v>
      </c>
      <c r="F630">
        <v>211</v>
      </c>
      <c r="G630">
        <v>357</v>
      </c>
      <c r="H630">
        <v>10.16</v>
      </c>
      <c r="I630">
        <v>5.77</v>
      </c>
      <c r="J630">
        <v>5.88</v>
      </c>
      <c r="K630">
        <v>9.9</v>
      </c>
    </row>
    <row r="631" spans="1:11" x14ac:dyDescent="0.2">
      <c r="A631" s="82">
        <f t="shared" si="33"/>
        <v>2012</v>
      </c>
      <c r="B631" s="82">
        <f t="shared" si="34"/>
        <v>1</v>
      </c>
      <c r="C631" s="65">
        <f>C630+7</f>
        <v>40935</v>
      </c>
      <c r="D631" t="str">
        <f>A631&amp;" uge "&amp;WEEKNUM(C631,21)</f>
        <v>2012 uge 4</v>
      </c>
      <c r="F631">
        <v>211</v>
      </c>
      <c r="G631">
        <v>357</v>
      </c>
      <c r="H631">
        <v>10.16</v>
      </c>
      <c r="I631">
        <v>5.77</v>
      </c>
      <c r="J631">
        <v>5.88</v>
      </c>
      <c r="K631">
        <v>9.9</v>
      </c>
    </row>
    <row r="632" spans="1:11" x14ac:dyDescent="0.2">
      <c r="A632" s="82">
        <f t="shared" si="33"/>
        <v>2012</v>
      </c>
      <c r="B632" s="82">
        <f t="shared" si="34"/>
        <v>2</v>
      </c>
      <c r="C632" s="65">
        <f>C631+7</f>
        <v>40942</v>
      </c>
      <c r="D632" t="str">
        <f>A632&amp;" uge "&amp;WEEKNUM(C632,21)</f>
        <v>2012 uge 5</v>
      </c>
      <c r="F632">
        <v>211</v>
      </c>
      <c r="G632">
        <v>357</v>
      </c>
      <c r="H632">
        <v>10.18</v>
      </c>
      <c r="I632">
        <v>5.77</v>
      </c>
      <c r="J632">
        <v>5.89</v>
      </c>
      <c r="K632">
        <v>9.9</v>
      </c>
    </row>
    <row r="633" spans="1:11" x14ac:dyDescent="0.2">
      <c r="A633" s="82">
        <f t="shared" ref="A633:A640" si="35">YEAR(C633)</f>
        <v>2012</v>
      </c>
      <c r="B633" s="82">
        <f t="shared" si="34"/>
        <v>2</v>
      </c>
      <c r="C633" s="65">
        <f t="shared" ref="C633:C640" si="36">C632+7</f>
        <v>40949</v>
      </c>
      <c r="D633" t="str">
        <f t="shared" ref="D633:D640" si="37">A633&amp;" uge "&amp;WEEKNUM(C633,21)</f>
        <v>2012 uge 6</v>
      </c>
      <c r="F633">
        <v>214</v>
      </c>
      <c r="G633">
        <v>363</v>
      </c>
      <c r="H633">
        <v>10.47</v>
      </c>
      <c r="I633">
        <v>5.82</v>
      </c>
      <c r="J633">
        <v>5.99</v>
      </c>
      <c r="K633">
        <v>10.1</v>
      </c>
    </row>
    <row r="634" spans="1:11" x14ac:dyDescent="0.2">
      <c r="A634" s="82">
        <f t="shared" si="35"/>
        <v>2012</v>
      </c>
      <c r="B634" s="82">
        <f t="shared" si="34"/>
        <v>2</v>
      </c>
      <c r="C634" s="65">
        <f t="shared" si="36"/>
        <v>40956</v>
      </c>
      <c r="D634" t="str">
        <f t="shared" si="37"/>
        <v>2012 uge 7</v>
      </c>
      <c r="F634">
        <v>221</v>
      </c>
      <c r="G634">
        <v>371</v>
      </c>
      <c r="H634">
        <v>10.77</v>
      </c>
      <c r="I634">
        <v>5.88</v>
      </c>
      <c r="J634">
        <v>6.06</v>
      </c>
      <c r="K634">
        <v>10.3</v>
      </c>
    </row>
    <row r="635" spans="1:11" x14ac:dyDescent="0.2">
      <c r="A635" s="82">
        <f t="shared" si="35"/>
        <v>2012</v>
      </c>
      <c r="B635" s="82">
        <f t="shared" si="34"/>
        <v>2</v>
      </c>
      <c r="C635" s="65">
        <f t="shared" si="36"/>
        <v>40963</v>
      </c>
      <c r="D635" t="str">
        <f t="shared" si="37"/>
        <v>2012 uge 8</v>
      </c>
      <c r="F635">
        <v>220</v>
      </c>
      <c r="G635">
        <v>371</v>
      </c>
      <c r="H635">
        <v>10.8</v>
      </c>
      <c r="I635">
        <v>5.89</v>
      </c>
      <c r="J635">
        <v>6.06</v>
      </c>
      <c r="K635">
        <v>10.3</v>
      </c>
    </row>
    <row r="636" spans="1:11" x14ac:dyDescent="0.2">
      <c r="A636" s="82">
        <f t="shared" si="35"/>
        <v>2012</v>
      </c>
      <c r="B636" s="82">
        <f t="shared" si="34"/>
        <v>3</v>
      </c>
      <c r="C636" s="65">
        <f t="shared" si="36"/>
        <v>40970</v>
      </c>
      <c r="D636" t="str">
        <f t="shared" si="37"/>
        <v>2012 uge 9</v>
      </c>
      <c r="F636">
        <v>220</v>
      </c>
      <c r="G636">
        <v>370</v>
      </c>
      <c r="H636">
        <v>10.82</v>
      </c>
      <c r="I636">
        <v>5.89</v>
      </c>
      <c r="J636">
        <v>6.06</v>
      </c>
      <c r="K636">
        <v>10.3</v>
      </c>
    </row>
    <row r="637" spans="1:11" x14ac:dyDescent="0.2">
      <c r="A637" s="82">
        <f t="shared" si="35"/>
        <v>2012</v>
      </c>
      <c r="B637" s="82">
        <f t="shared" si="34"/>
        <v>3</v>
      </c>
      <c r="C637" s="65">
        <f t="shared" si="36"/>
        <v>40977</v>
      </c>
      <c r="D637" t="str">
        <f t="shared" si="37"/>
        <v>2012 uge 10</v>
      </c>
      <c r="F637">
        <v>212</v>
      </c>
      <c r="G637">
        <v>362</v>
      </c>
      <c r="H637">
        <v>10.48</v>
      </c>
      <c r="I637">
        <v>6.04</v>
      </c>
      <c r="J637">
        <v>6.2</v>
      </c>
      <c r="K637">
        <v>10.3</v>
      </c>
    </row>
    <row r="638" spans="1:11" x14ac:dyDescent="0.2">
      <c r="A638" s="82">
        <f t="shared" si="35"/>
        <v>2012</v>
      </c>
      <c r="B638" s="82">
        <f t="shared" si="34"/>
        <v>3</v>
      </c>
      <c r="C638" s="65">
        <f t="shared" si="36"/>
        <v>40984</v>
      </c>
      <c r="D638" t="str">
        <f t="shared" si="37"/>
        <v>2012 uge 11</v>
      </c>
      <c r="F638">
        <v>212</v>
      </c>
      <c r="G638">
        <v>362</v>
      </c>
      <c r="H638">
        <v>10.48</v>
      </c>
      <c r="I638">
        <v>6.04</v>
      </c>
      <c r="J638">
        <v>6.2</v>
      </c>
      <c r="K638">
        <v>10.3</v>
      </c>
    </row>
    <row r="639" spans="1:11" x14ac:dyDescent="0.2">
      <c r="A639" s="82">
        <f t="shared" si="35"/>
        <v>2012</v>
      </c>
      <c r="B639" s="82">
        <f t="shared" si="34"/>
        <v>3</v>
      </c>
      <c r="C639" s="65">
        <f t="shared" si="36"/>
        <v>40991</v>
      </c>
      <c r="D639" t="str">
        <f t="shared" si="37"/>
        <v>2012 uge 12</v>
      </c>
      <c r="F639">
        <v>212</v>
      </c>
      <c r="G639">
        <v>362</v>
      </c>
      <c r="H639">
        <v>10.48</v>
      </c>
      <c r="I639">
        <v>6.04</v>
      </c>
      <c r="J639">
        <v>6.2</v>
      </c>
      <c r="K639">
        <v>10.3</v>
      </c>
    </row>
    <row r="640" spans="1:11" x14ac:dyDescent="0.2">
      <c r="A640" s="82">
        <f t="shared" si="35"/>
        <v>2012</v>
      </c>
      <c r="B640" s="82">
        <f t="shared" si="34"/>
        <v>3</v>
      </c>
      <c r="C640" s="65">
        <f t="shared" si="36"/>
        <v>40998</v>
      </c>
      <c r="D640" t="str">
        <f t="shared" si="37"/>
        <v>2012 uge 13</v>
      </c>
      <c r="F640">
        <v>218</v>
      </c>
      <c r="G640">
        <v>371</v>
      </c>
      <c r="H640">
        <v>10.78</v>
      </c>
      <c r="I640">
        <v>6.1</v>
      </c>
      <c r="J640">
        <v>6.27</v>
      </c>
      <c r="K640">
        <v>10.5</v>
      </c>
    </row>
    <row r="641" spans="1:11" x14ac:dyDescent="0.2">
      <c r="A641" s="82">
        <f t="shared" ref="A641:A679" si="38">YEAR(C641)</f>
        <v>2012</v>
      </c>
      <c r="B641" s="82">
        <f t="shared" si="34"/>
        <v>4</v>
      </c>
      <c r="C641" s="65">
        <f t="shared" ref="C641:C704" si="39">C640+7</f>
        <v>41005</v>
      </c>
      <c r="D641" t="str">
        <f t="shared" ref="D641:D679" si="40">A641&amp;" uge "&amp;WEEKNUM(C641,21)</f>
        <v>2012 uge 14</v>
      </c>
      <c r="F641">
        <v>222</v>
      </c>
      <c r="G641">
        <v>376</v>
      </c>
      <c r="H641">
        <v>10.99</v>
      </c>
      <c r="I641">
        <v>6.21</v>
      </c>
      <c r="J641">
        <v>6.38</v>
      </c>
      <c r="K641">
        <v>10.7</v>
      </c>
    </row>
    <row r="642" spans="1:11" x14ac:dyDescent="0.2">
      <c r="A642" s="82">
        <f t="shared" si="38"/>
        <v>2012</v>
      </c>
      <c r="B642" s="82">
        <f t="shared" si="34"/>
        <v>4</v>
      </c>
      <c r="C642" s="65">
        <f t="shared" si="39"/>
        <v>41012</v>
      </c>
      <c r="D642" t="str">
        <f t="shared" si="40"/>
        <v>2012 uge 15</v>
      </c>
      <c r="F642">
        <v>222</v>
      </c>
      <c r="G642">
        <v>376</v>
      </c>
      <c r="H642">
        <v>10.99</v>
      </c>
      <c r="I642">
        <v>6.21</v>
      </c>
      <c r="J642">
        <v>6.38</v>
      </c>
      <c r="K642">
        <v>10.7</v>
      </c>
    </row>
    <row r="643" spans="1:11" x14ac:dyDescent="0.2">
      <c r="A643" s="82">
        <f t="shared" si="38"/>
        <v>2012</v>
      </c>
      <c r="B643" s="82">
        <f t="shared" si="34"/>
        <v>4</v>
      </c>
      <c r="C643" s="65">
        <f t="shared" si="39"/>
        <v>41019</v>
      </c>
      <c r="D643" t="str">
        <f t="shared" si="40"/>
        <v>2012 uge 16</v>
      </c>
      <c r="F643">
        <v>222</v>
      </c>
      <c r="G643">
        <v>376</v>
      </c>
      <c r="H643">
        <v>10.99</v>
      </c>
      <c r="I643">
        <v>6.21</v>
      </c>
      <c r="J643">
        <v>6.38</v>
      </c>
      <c r="K643">
        <v>10.7</v>
      </c>
    </row>
    <row r="644" spans="1:11" x14ac:dyDescent="0.2">
      <c r="A644" s="82">
        <f t="shared" si="38"/>
        <v>2012</v>
      </c>
      <c r="B644" s="82">
        <f t="shared" si="34"/>
        <v>4</v>
      </c>
      <c r="C644" s="65">
        <f t="shared" si="39"/>
        <v>41026</v>
      </c>
      <c r="D644" t="str">
        <f t="shared" si="40"/>
        <v>2012 uge 17</v>
      </c>
      <c r="F644">
        <v>222</v>
      </c>
      <c r="G644">
        <v>376</v>
      </c>
      <c r="H644">
        <v>10.99</v>
      </c>
      <c r="I644">
        <v>6.21</v>
      </c>
      <c r="J644">
        <v>6.38</v>
      </c>
      <c r="K644">
        <v>10.7</v>
      </c>
    </row>
    <row r="645" spans="1:11" x14ac:dyDescent="0.2">
      <c r="A645" s="82">
        <f t="shared" si="38"/>
        <v>2012</v>
      </c>
      <c r="B645" s="82">
        <f t="shared" si="34"/>
        <v>5</v>
      </c>
      <c r="C645" s="65">
        <f t="shared" si="39"/>
        <v>41033</v>
      </c>
      <c r="D645" t="str">
        <f t="shared" si="40"/>
        <v>2012 uge 18</v>
      </c>
      <c r="F645">
        <v>228</v>
      </c>
      <c r="G645">
        <v>385</v>
      </c>
      <c r="H645">
        <v>11.29</v>
      </c>
      <c r="I645">
        <v>6.27</v>
      </c>
      <c r="J645">
        <v>6.45</v>
      </c>
      <c r="K645">
        <v>10.9</v>
      </c>
    </row>
    <row r="646" spans="1:11" x14ac:dyDescent="0.2">
      <c r="A646" s="82">
        <f t="shared" si="38"/>
        <v>2012</v>
      </c>
      <c r="B646" s="82">
        <f t="shared" si="34"/>
        <v>5</v>
      </c>
      <c r="C646" s="65">
        <f t="shared" si="39"/>
        <v>41040</v>
      </c>
      <c r="D646" t="str">
        <f t="shared" si="40"/>
        <v>2012 uge 19</v>
      </c>
      <c r="F646">
        <v>228</v>
      </c>
      <c r="G646">
        <v>385</v>
      </c>
      <c r="H646">
        <v>11.29</v>
      </c>
      <c r="I646">
        <v>6.27</v>
      </c>
      <c r="J646">
        <v>6.45</v>
      </c>
      <c r="K646">
        <v>10.9</v>
      </c>
    </row>
    <row r="647" spans="1:11" x14ac:dyDescent="0.2">
      <c r="A647" s="82">
        <f t="shared" si="38"/>
        <v>2012</v>
      </c>
      <c r="B647" s="82">
        <f t="shared" si="34"/>
        <v>5</v>
      </c>
      <c r="C647" s="65">
        <f t="shared" si="39"/>
        <v>41047</v>
      </c>
      <c r="D647" t="str">
        <f t="shared" si="40"/>
        <v>2012 uge 20</v>
      </c>
      <c r="F647">
        <v>225</v>
      </c>
      <c r="G647">
        <v>380</v>
      </c>
      <c r="H647">
        <v>11.1</v>
      </c>
      <c r="I647">
        <v>6.24</v>
      </c>
      <c r="J647">
        <v>6.52</v>
      </c>
      <c r="K647">
        <v>10.9</v>
      </c>
    </row>
    <row r="648" spans="1:11" x14ac:dyDescent="0.2">
      <c r="A648" s="82">
        <f t="shared" si="38"/>
        <v>2012</v>
      </c>
      <c r="B648" s="82">
        <f t="shared" si="34"/>
        <v>5</v>
      </c>
      <c r="C648" s="65">
        <f t="shared" si="39"/>
        <v>41054</v>
      </c>
      <c r="D648" t="str">
        <f t="shared" si="40"/>
        <v>2012 uge 21</v>
      </c>
      <c r="F648">
        <v>225</v>
      </c>
      <c r="G648">
        <v>380</v>
      </c>
      <c r="H648">
        <v>11.1</v>
      </c>
      <c r="I648">
        <v>6.24</v>
      </c>
      <c r="J648">
        <v>6.52</v>
      </c>
      <c r="K648">
        <v>10.9</v>
      </c>
    </row>
    <row r="649" spans="1:11" x14ac:dyDescent="0.2">
      <c r="A649" s="82">
        <f t="shared" si="38"/>
        <v>2012</v>
      </c>
      <c r="B649" s="82">
        <f t="shared" si="34"/>
        <v>6</v>
      </c>
      <c r="C649" s="65">
        <f t="shared" si="39"/>
        <v>41061</v>
      </c>
      <c r="D649" t="str">
        <f t="shared" si="40"/>
        <v>2012 uge 22</v>
      </c>
      <c r="F649">
        <v>232</v>
      </c>
      <c r="G649">
        <v>389</v>
      </c>
      <c r="H649">
        <v>11.4</v>
      </c>
      <c r="I649">
        <v>6.3</v>
      </c>
      <c r="J649">
        <v>6.58</v>
      </c>
      <c r="K649">
        <v>11.1</v>
      </c>
    </row>
    <row r="650" spans="1:11" x14ac:dyDescent="0.2">
      <c r="A650" s="82">
        <f t="shared" si="38"/>
        <v>2012</v>
      </c>
      <c r="B650" s="82">
        <f t="shared" si="34"/>
        <v>6</v>
      </c>
      <c r="C650" s="65">
        <f t="shared" si="39"/>
        <v>41068</v>
      </c>
      <c r="D650" t="str">
        <f t="shared" si="40"/>
        <v>2012 uge 23</v>
      </c>
      <c r="F650">
        <v>238</v>
      </c>
      <c r="G650">
        <v>397</v>
      </c>
      <c r="H650">
        <v>11.7</v>
      </c>
      <c r="I650">
        <v>6.36</v>
      </c>
      <c r="J650">
        <v>6.65</v>
      </c>
      <c r="K650">
        <v>11.3</v>
      </c>
    </row>
    <row r="651" spans="1:11" x14ac:dyDescent="0.2">
      <c r="A651" s="82">
        <f t="shared" si="38"/>
        <v>2012</v>
      </c>
      <c r="B651" s="82">
        <f t="shared" si="34"/>
        <v>6</v>
      </c>
      <c r="C651" s="65">
        <f t="shared" si="39"/>
        <v>41075</v>
      </c>
      <c r="D651" t="str">
        <f t="shared" si="40"/>
        <v>2012 uge 24</v>
      </c>
      <c r="F651">
        <v>235</v>
      </c>
      <c r="G651">
        <v>396</v>
      </c>
      <c r="H651">
        <v>11.56</v>
      </c>
      <c r="I651">
        <v>6.49</v>
      </c>
      <c r="J651">
        <v>6.68</v>
      </c>
      <c r="K651">
        <v>11.3</v>
      </c>
    </row>
    <row r="652" spans="1:11" x14ac:dyDescent="0.2">
      <c r="A652" s="82">
        <f t="shared" si="38"/>
        <v>2012</v>
      </c>
      <c r="B652" s="82">
        <f t="shared" si="34"/>
        <v>6</v>
      </c>
      <c r="C652" s="65">
        <f t="shared" si="39"/>
        <v>41082</v>
      </c>
      <c r="D652" t="str">
        <f t="shared" si="40"/>
        <v>2012 uge 25</v>
      </c>
      <c r="F652">
        <v>235</v>
      </c>
      <c r="G652">
        <v>396</v>
      </c>
      <c r="H652">
        <v>11.56</v>
      </c>
      <c r="I652">
        <v>6.49</v>
      </c>
      <c r="J652">
        <v>6.68</v>
      </c>
      <c r="K652">
        <v>11.3</v>
      </c>
    </row>
    <row r="653" spans="1:11" x14ac:dyDescent="0.2">
      <c r="A653" s="82">
        <f t="shared" si="38"/>
        <v>2012</v>
      </c>
      <c r="B653" s="82">
        <f t="shared" si="34"/>
        <v>6</v>
      </c>
      <c r="C653" s="65">
        <f t="shared" si="39"/>
        <v>41089</v>
      </c>
      <c r="D653" t="str">
        <f t="shared" si="40"/>
        <v>2012 uge 26</v>
      </c>
      <c r="F653">
        <v>237</v>
      </c>
      <c r="G653">
        <v>398</v>
      </c>
      <c r="H653">
        <v>11.71</v>
      </c>
      <c r="I653">
        <v>6.3</v>
      </c>
      <c r="J653">
        <v>6.37</v>
      </c>
      <c r="K653">
        <v>11.3</v>
      </c>
    </row>
    <row r="654" spans="1:11" x14ac:dyDescent="0.2">
      <c r="A654" s="82">
        <f t="shared" si="38"/>
        <v>2012</v>
      </c>
      <c r="B654" s="82">
        <f t="shared" si="34"/>
        <v>7</v>
      </c>
      <c r="C654" s="65">
        <f t="shared" si="39"/>
        <v>41096</v>
      </c>
      <c r="D654" t="str">
        <f t="shared" si="40"/>
        <v>2012 uge 27</v>
      </c>
      <c r="F654">
        <v>238</v>
      </c>
      <c r="G654">
        <v>399</v>
      </c>
      <c r="H654">
        <v>11.68</v>
      </c>
      <c r="I654">
        <v>6.29</v>
      </c>
      <c r="J654">
        <v>6.37</v>
      </c>
      <c r="K654">
        <v>11.3</v>
      </c>
    </row>
    <row r="655" spans="1:11" x14ac:dyDescent="0.2">
      <c r="A655" s="82">
        <f t="shared" si="38"/>
        <v>2012</v>
      </c>
      <c r="B655" s="82">
        <f t="shared" si="34"/>
        <v>7</v>
      </c>
      <c r="C655" s="65">
        <f t="shared" si="39"/>
        <v>41103</v>
      </c>
      <c r="D655" t="str">
        <f t="shared" si="40"/>
        <v>2012 uge 28</v>
      </c>
      <c r="F655">
        <v>238</v>
      </c>
      <c r="G655">
        <v>398</v>
      </c>
      <c r="H655">
        <v>11.69</v>
      </c>
      <c r="I655">
        <v>6.29</v>
      </c>
      <c r="J655">
        <v>6.37</v>
      </c>
      <c r="K655">
        <v>11.3</v>
      </c>
    </row>
    <row r="656" spans="1:11" x14ac:dyDescent="0.2">
      <c r="A656" s="82">
        <f t="shared" si="38"/>
        <v>2012</v>
      </c>
      <c r="B656" s="82">
        <f t="shared" si="34"/>
        <v>7</v>
      </c>
      <c r="C656" s="65">
        <f t="shared" si="39"/>
        <v>41110</v>
      </c>
      <c r="D656" t="str">
        <f t="shared" si="40"/>
        <v>2012 uge 29</v>
      </c>
      <c r="F656">
        <v>238</v>
      </c>
      <c r="G656">
        <v>398</v>
      </c>
      <c r="H656">
        <v>11.69</v>
      </c>
      <c r="I656">
        <v>6.29</v>
      </c>
      <c r="J656">
        <v>6.37</v>
      </c>
      <c r="K656">
        <v>11.3</v>
      </c>
    </row>
    <row r="657" spans="1:11" x14ac:dyDescent="0.2">
      <c r="A657" s="82">
        <f t="shared" si="38"/>
        <v>2012</v>
      </c>
      <c r="B657" s="82">
        <f t="shared" si="34"/>
        <v>7</v>
      </c>
      <c r="C657" s="65">
        <f t="shared" si="39"/>
        <v>41117</v>
      </c>
      <c r="D657" t="str">
        <f t="shared" si="40"/>
        <v>2012 uge 30</v>
      </c>
      <c r="F657">
        <v>237</v>
      </c>
      <c r="G657">
        <v>398</v>
      </c>
      <c r="H657">
        <v>11.72</v>
      </c>
      <c r="I657">
        <v>6.3</v>
      </c>
      <c r="J657">
        <v>6.37</v>
      </c>
      <c r="K657">
        <v>11.3</v>
      </c>
    </row>
    <row r="658" spans="1:11" x14ac:dyDescent="0.2">
      <c r="A658" s="82">
        <f t="shared" si="38"/>
        <v>2012</v>
      </c>
      <c r="B658" s="82">
        <f t="shared" si="34"/>
        <v>8</v>
      </c>
      <c r="C658" s="65">
        <f t="shared" si="39"/>
        <v>41124</v>
      </c>
      <c r="D658" t="str">
        <f t="shared" si="40"/>
        <v>2012 uge 31</v>
      </c>
      <c r="F658">
        <v>243</v>
      </c>
      <c r="G658">
        <v>407</v>
      </c>
      <c r="H658">
        <v>12.04</v>
      </c>
      <c r="I658">
        <v>6.36</v>
      </c>
      <c r="J658">
        <v>6.44</v>
      </c>
      <c r="K658">
        <v>11.5</v>
      </c>
    </row>
    <row r="659" spans="1:11" x14ac:dyDescent="0.2">
      <c r="A659" s="82">
        <f t="shared" si="38"/>
        <v>2012</v>
      </c>
      <c r="B659" s="82">
        <f t="shared" si="34"/>
        <v>8</v>
      </c>
      <c r="C659" s="65">
        <f t="shared" si="39"/>
        <v>41131</v>
      </c>
      <c r="D659" t="str">
        <f t="shared" si="40"/>
        <v>2012 uge 32</v>
      </c>
      <c r="F659">
        <v>234</v>
      </c>
      <c r="G659">
        <v>396</v>
      </c>
      <c r="H659">
        <v>11.66</v>
      </c>
      <c r="I659">
        <v>6.46</v>
      </c>
      <c r="J659">
        <v>6.6</v>
      </c>
      <c r="K659">
        <v>11.5</v>
      </c>
    </row>
    <row r="660" spans="1:11" x14ac:dyDescent="0.2">
      <c r="A660" s="82">
        <f t="shared" si="38"/>
        <v>2012</v>
      </c>
      <c r="B660" s="82">
        <f t="shared" si="34"/>
        <v>8</v>
      </c>
      <c r="C660" s="65">
        <f t="shared" si="39"/>
        <v>41138</v>
      </c>
      <c r="D660" t="str">
        <f t="shared" si="40"/>
        <v>2012 uge 33</v>
      </c>
      <c r="F660">
        <v>239</v>
      </c>
      <c r="G660">
        <v>404</v>
      </c>
      <c r="H660">
        <v>11.98</v>
      </c>
      <c r="I660">
        <v>6.52</v>
      </c>
      <c r="J660">
        <v>6.66</v>
      </c>
      <c r="K660">
        <v>11.7</v>
      </c>
    </row>
    <row r="661" spans="1:11" x14ac:dyDescent="0.2">
      <c r="A661" s="82">
        <f t="shared" si="38"/>
        <v>2012</v>
      </c>
      <c r="B661" s="82">
        <f t="shared" si="34"/>
        <v>8</v>
      </c>
      <c r="C661" s="65">
        <f t="shared" si="39"/>
        <v>41145</v>
      </c>
      <c r="D661" t="str">
        <f t="shared" si="40"/>
        <v>2012 uge 34</v>
      </c>
      <c r="F661">
        <v>239</v>
      </c>
      <c r="G661">
        <v>404</v>
      </c>
      <c r="H661">
        <v>12.01</v>
      </c>
      <c r="I661">
        <v>6.53</v>
      </c>
      <c r="J661">
        <v>6.67</v>
      </c>
      <c r="K661">
        <v>11.7</v>
      </c>
    </row>
    <row r="662" spans="1:11" x14ac:dyDescent="0.2">
      <c r="A662" s="82">
        <f t="shared" si="38"/>
        <v>2012</v>
      </c>
      <c r="B662" s="82">
        <f t="shared" si="34"/>
        <v>8</v>
      </c>
      <c r="C662" s="65">
        <f t="shared" si="39"/>
        <v>41152</v>
      </c>
      <c r="D662" t="str">
        <f t="shared" si="40"/>
        <v>2012 uge 35</v>
      </c>
      <c r="F662">
        <v>248</v>
      </c>
      <c r="G662">
        <v>417</v>
      </c>
      <c r="H662">
        <v>12.48</v>
      </c>
      <c r="I662">
        <v>6.62</v>
      </c>
      <c r="J662">
        <v>6.76</v>
      </c>
      <c r="K662">
        <v>12</v>
      </c>
    </row>
    <row r="663" spans="1:11" x14ac:dyDescent="0.2">
      <c r="A663" s="82">
        <f t="shared" si="38"/>
        <v>2012</v>
      </c>
      <c r="B663" s="82">
        <f t="shared" si="34"/>
        <v>9</v>
      </c>
      <c r="C663" s="65">
        <f t="shared" si="39"/>
        <v>41159</v>
      </c>
      <c r="D663" t="str">
        <f t="shared" si="40"/>
        <v>2012 uge 36</v>
      </c>
      <c r="F663">
        <v>244</v>
      </c>
      <c r="G663">
        <v>419</v>
      </c>
      <c r="H663">
        <v>12.43</v>
      </c>
      <c r="I663">
        <v>6.87</v>
      </c>
      <c r="J663">
        <v>6.93</v>
      </c>
      <c r="K663">
        <v>12.2</v>
      </c>
    </row>
    <row r="664" spans="1:11" x14ac:dyDescent="0.2">
      <c r="A664" s="82">
        <f t="shared" si="38"/>
        <v>2012</v>
      </c>
      <c r="B664" s="82">
        <f t="shared" si="34"/>
        <v>9</v>
      </c>
      <c r="C664" s="65">
        <f t="shared" si="39"/>
        <v>41166</v>
      </c>
      <c r="D664" t="str">
        <f t="shared" si="40"/>
        <v>2012 uge 37</v>
      </c>
      <c r="F664">
        <v>244</v>
      </c>
      <c r="G664">
        <v>419</v>
      </c>
      <c r="H664">
        <v>12.43</v>
      </c>
      <c r="I664">
        <v>6.87</v>
      </c>
      <c r="J664">
        <v>6.93</v>
      </c>
      <c r="K664">
        <v>12.2</v>
      </c>
    </row>
    <row r="665" spans="1:11" x14ac:dyDescent="0.2">
      <c r="A665" s="82">
        <f t="shared" si="38"/>
        <v>2012</v>
      </c>
      <c r="B665" s="82">
        <f t="shared" si="34"/>
        <v>9</v>
      </c>
      <c r="C665" s="65">
        <f t="shared" si="39"/>
        <v>41173</v>
      </c>
      <c r="D665" t="str">
        <f t="shared" si="40"/>
        <v>2012 uge 38</v>
      </c>
      <c r="F665">
        <v>250</v>
      </c>
      <c r="G665">
        <v>427</v>
      </c>
      <c r="H665">
        <v>12.74</v>
      </c>
      <c r="I665">
        <v>6.93</v>
      </c>
      <c r="J665">
        <v>6.99</v>
      </c>
      <c r="K665">
        <v>12.4</v>
      </c>
    </row>
    <row r="666" spans="1:11" x14ac:dyDescent="0.2">
      <c r="A666" s="82">
        <f t="shared" si="38"/>
        <v>2012</v>
      </c>
      <c r="B666" s="82">
        <f t="shared" si="34"/>
        <v>9</v>
      </c>
      <c r="C666" s="65">
        <f t="shared" si="39"/>
        <v>41180</v>
      </c>
      <c r="D666" t="str">
        <f t="shared" si="40"/>
        <v>2012 uge 39</v>
      </c>
      <c r="F666">
        <v>250</v>
      </c>
      <c r="G666">
        <v>427</v>
      </c>
      <c r="H666">
        <v>12.76</v>
      </c>
      <c r="I666">
        <v>6.94</v>
      </c>
      <c r="J666">
        <v>6.99</v>
      </c>
      <c r="K666">
        <v>12.4</v>
      </c>
    </row>
    <row r="667" spans="1:11" x14ac:dyDescent="0.2">
      <c r="A667" s="82">
        <f t="shared" si="38"/>
        <v>2012</v>
      </c>
      <c r="B667" s="82">
        <f t="shared" si="34"/>
        <v>10</v>
      </c>
      <c r="C667" s="65">
        <f t="shared" si="39"/>
        <v>41187</v>
      </c>
      <c r="D667" t="str">
        <f t="shared" si="40"/>
        <v>2012 uge 40</v>
      </c>
      <c r="F667">
        <v>255</v>
      </c>
      <c r="G667">
        <v>433</v>
      </c>
      <c r="H667">
        <v>13.04</v>
      </c>
      <c r="I667">
        <v>6.87</v>
      </c>
      <c r="J667">
        <v>7.09</v>
      </c>
      <c r="K667">
        <v>12.6</v>
      </c>
    </row>
    <row r="668" spans="1:11" x14ac:dyDescent="0.2">
      <c r="A668" s="82">
        <f t="shared" si="38"/>
        <v>2012</v>
      </c>
      <c r="B668" s="82">
        <f t="shared" si="34"/>
        <v>10</v>
      </c>
      <c r="C668" s="65">
        <f t="shared" si="39"/>
        <v>41194</v>
      </c>
      <c r="D668" t="str">
        <f t="shared" si="40"/>
        <v>2012 uge 41</v>
      </c>
      <c r="F668">
        <v>255</v>
      </c>
      <c r="G668">
        <v>433</v>
      </c>
      <c r="H668">
        <v>13.04</v>
      </c>
      <c r="I668">
        <v>6.87</v>
      </c>
      <c r="J668">
        <v>7.09</v>
      </c>
      <c r="K668">
        <v>12.6</v>
      </c>
    </row>
    <row r="669" spans="1:11" x14ac:dyDescent="0.2">
      <c r="A669" s="82">
        <f t="shared" si="38"/>
        <v>2012</v>
      </c>
      <c r="B669" s="82">
        <f t="shared" si="34"/>
        <v>10</v>
      </c>
      <c r="C669" s="65">
        <f t="shared" si="39"/>
        <v>41201</v>
      </c>
      <c r="D669" t="str">
        <f t="shared" si="40"/>
        <v>2012 uge 42</v>
      </c>
      <c r="F669">
        <v>255</v>
      </c>
      <c r="G669">
        <v>433</v>
      </c>
      <c r="H669">
        <v>13.04</v>
      </c>
      <c r="I669">
        <v>6.87</v>
      </c>
      <c r="J669">
        <v>7.09</v>
      </c>
      <c r="K669">
        <v>12.6</v>
      </c>
    </row>
    <row r="670" spans="1:11" x14ac:dyDescent="0.2">
      <c r="A670" s="82">
        <f t="shared" si="38"/>
        <v>2012</v>
      </c>
      <c r="B670" s="82">
        <f t="shared" si="34"/>
        <v>10</v>
      </c>
      <c r="C670" s="65">
        <f t="shared" si="39"/>
        <v>41208</v>
      </c>
      <c r="D670" t="str">
        <f t="shared" si="40"/>
        <v>2012 uge 43</v>
      </c>
      <c r="F670">
        <v>255</v>
      </c>
      <c r="G670">
        <v>433</v>
      </c>
      <c r="H670">
        <v>13.04</v>
      </c>
      <c r="I670">
        <v>6.87</v>
      </c>
      <c r="J670">
        <v>7.09</v>
      </c>
      <c r="K670">
        <v>12.6</v>
      </c>
    </row>
    <row r="671" spans="1:11" x14ac:dyDescent="0.2">
      <c r="A671" s="82">
        <f t="shared" si="38"/>
        <v>2012</v>
      </c>
      <c r="B671" s="82">
        <f t="shared" si="34"/>
        <v>11</v>
      </c>
      <c r="C671" s="65">
        <f t="shared" si="39"/>
        <v>41215</v>
      </c>
      <c r="D671" t="str">
        <f t="shared" si="40"/>
        <v>2012 uge 44</v>
      </c>
      <c r="F671">
        <v>250</v>
      </c>
      <c r="G671">
        <v>424</v>
      </c>
      <c r="H671">
        <v>12.72</v>
      </c>
      <c r="I671">
        <v>6.81</v>
      </c>
      <c r="J671">
        <v>7.03</v>
      </c>
      <c r="K671">
        <v>12.4</v>
      </c>
    </row>
    <row r="672" spans="1:11" x14ac:dyDescent="0.2">
      <c r="A672" s="82">
        <f t="shared" si="38"/>
        <v>2012</v>
      </c>
      <c r="B672" s="82">
        <f t="shared" si="34"/>
        <v>11</v>
      </c>
      <c r="C672" s="65">
        <f t="shared" si="39"/>
        <v>41222</v>
      </c>
      <c r="D672" t="str">
        <f t="shared" si="40"/>
        <v>2012 uge 45</v>
      </c>
      <c r="F672">
        <v>240</v>
      </c>
      <c r="G672">
        <v>410</v>
      </c>
      <c r="H672">
        <v>12.19</v>
      </c>
      <c r="I672">
        <v>6.73</v>
      </c>
      <c r="J672">
        <v>6.95</v>
      </c>
      <c r="K672">
        <v>12.1</v>
      </c>
    </row>
    <row r="673" spans="1:11" x14ac:dyDescent="0.2">
      <c r="A673" s="82">
        <f t="shared" si="38"/>
        <v>2012</v>
      </c>
      <c r="B673" s="82">
        <f t="shared" si="34"/>
        <v>11</v>
      </c>
      <c r="C673" s="65">
        <f t="shared" si="39"/>
        <v>41229</v>
      </c>
      <c r="D673" t="str">
        <f t="shared" si="40"/>
        <v>2012 uge 46</v>
      </c>
      <c r="F673">
        <v>240</v>
      </c>
      <c r="G673">
        <v>410</v>
      </c>
      <c r="H673">
        <v>12.19</v>
      </c>
      <c r="I673">
        <v>6.73</v>
      </c>
      <c r="J673">
        <v>6.95</v>
      </c>
      <c r="K673">
        <v>12.1</v>
      </c>
    </row>
    <row r="674" spans="1:11" x14ac:dyDescent="0.2">
      <c r="A674" s="82">
        <f t="shared" si="38"/>
        <v>2012</v>
      </c>
      <c r="B674" s="82">
        <f t="shared" si="34"/>
        <v>11</v>
      </c>
      <c r="C674" s="65">
        <f t="shared" si="39"/>
        <v>41236</v>
      </c>
      <c r="D674" t="str">
        <f t="shared" si="40"/>
        <v>2012 uge 47</v>
      </c>
      <c r="F674">
        <v>240</v>
      </c>
      <c r="G674">
        <v>410</v>
      </c>
      <c r="H674">
        <v>12.19</v>
      </c>
      <c r="I674">
        <v>6.73</v>
      </c>
      <c r="J674">
        <v>6.95</v>
      </c>
      <c r="K674">
        <v>12.1</v>
      </c>
    </row>
    <row r="675" spans="1:11" x14ac:dyDescent="0.2">
      <c r="A675" s="82">
        <f t="shared" si="38"/>
        <v>2012</v>
      </c>
      <c r="B675" s="82">
        <f t="shared" si="34"/>
        <v>11</v>
      </c>
      <c r="C675" s="65">
        <f t="shared" si="39"/>
        <v>41243</v>
      </c>
      <c r="D675" t="str">
        <f t="shared" si="40"/>
        <v>2012 uge 48</v>
      </c>
      <c r="F675">
        <v>246</v>
      </c>
      <c r="G675">
        <v>419</v>
      </c>
      <c r="H675">
        <v>12.49</v>
      </c>
      <c r="I675">
        <v>6.78</v>
      </c>
      <c r="J675">
        <v>7.01</v>
      </c>
      <c r="K675">
        <v>12.4</v>
      </c>
    </row>
    <row r="676" spans="1:11" x14ac:dyDescent="0.2">
      <c r="A676" s="82">
        <f t="shared" si="38"/>
        <v>2012</v>
      </c>
      <c r="B676" s="82">
        <f t="shared" si="34"/>
        <v>12</v>
      </c>
      <c r="C676" s="65">
        <f t="shared" si="39"/>
        <v>41250</v>
      </c>
      <c r="D676" t="str">
        <f t="shared" si="40"/>
        <v>2012 uge 49</v>
      </c>
      <c r="F676">
        <v>247</v>
      </c>
      <c r="G676">
        <v>420</v>
      </c>
      <c r="H676">
        <v>12.46</v>
      </c>
      <c r="I676">
        <v>6.78</v>
      </c>
      <c r="J676">
        <v>7</v>
      </c>
      <c r="K676">
        <v>12.4</v>
      </c>
    </row>
    <row r="677" spans="1:11" x14ac:dyDescent="0.2">
      <c r="A677" s="82">
        <f t="shared" si="38"/>
        <v>2012</v>
      </c>
      <c r="B677" s="82">
        <f t="shared" si="34"/>
        <v>12</v>
      </c>
      <c r="C677" s="65">
        <f t="shared" si="39"/>
        <v>41257</v>
      </c>
      <c r="D677" t="str">
        <f t="shared" si="40"/>
        <v>2012 uge 50</v>
      </c>
      <c r="F677">
        <v>239</v>
      </c>
      <c r="G677">
        <v>413</v>
      </c>
      <c r="H677">
        <v>12.29</v>
      </c>
      <c r="I677">
        <v>6.79</v>
      </c>
      <c r="J677">
        <v>6.9</v>
      </c>
      <c r="K677">
        <v>12.2</v>
      </c>
    </row>
    <row r="678" spans="1:11" x14ac:dyDescent="0.2">
      <c r="A678" s="82">
        <f t="shared" si="38"/>
        <v>2012</v>
      </c>
      <c r="B678" s="82">
        <f t="shared" si="34"/>
        <v>12</v>
      </c>
      <c r="C678" s="65">
        <f t="shared" si="39"/>
        <v>41264</v>
      </c>
      <c r="D678" t="str">
        <f t="shared" si="40"/>
        <v>2012 uge 51</v>
      </c>
      <c r="F678">
        <v>234</v>
      </c>
      <c r="G678">
        <v>406</v>
      </c>
      <c r="H678">
        <v>11.93</v>
      </c>
      <c r="I678">
        <v>6.72</v>
      </c>
      <c r="J678">
        <v>6.83</v>
      </c>
      <c r="K678">
        <v>12</v>
      </c>
    </row>
    <row r="679" spans="1:11" x14ac:dyDescent="0.2">
      <c r="A679" s="82">
        <f t="shared" si="38"/>
        <v>2012</v>
      </c>
      <c r="B679" s="82">
        <f t="shared" si="34"/>
        <v>12</v>
      </c>
      <c r="C679" s="65">
        <f t="shared" si="39"/>
        <v>41271</v>
      </c>
      <c r="D679" t="str">
        <f t="shared" si="40"/>
        <v>2012 uge 52</v>
      </c>
      <c r="F679">
        <v>222</v>
      </c>
      <c r="G679">
        <v>389</v>
      </c>
      <c r="H679">
        <v>11.31</v>
      </c>
      <c r="I679">
        <v>6.6</v>
      </c>
      <c r="J679">
        <v>6.7</v>
      </c>
      <c r="K679">
        <v>11.6</v>
      </c>
    </row>
    <row r="680" spans="1:11" x14ac:dyDescent="0.2">
      <c r="A680" s="82">
        <f t="shared" ref="A680:A695" si="41">YEAR(C680)</f>
        <v>2013</v>
      </c>
      <c r="B680" s="82">
        <f t="shared" ref="B680:B695" si="42">MONTH(C680)</f>
        <v>1</v>
      </c>
      <c r="C680" s="65">
        <f t="shared" si="39"/>
        <v>41278</v>
      </c>
      <c r="D680" t="str">
        <f t="shared" ref="D680:D695" si="43">A680&amp;" uge "&amp;WEEKNUM(C680,21)</f>
        <v>2013 uge 1</v>
      </c>
      <c r="F680">
        <v>222</v>
      </c>
      <c r="G680">
        <v>389</v>
      </c>
      <c r="H680">
        <v>11.31</v>
      </c>
      <c r="I680">
        <v>6.6</v>
      </c>
      <c r="J680">
        <v>6.7</v>
      </c>
      <c r="K680">
        <v>11.6</v>
      </c>
    </row>
    <row r="681" spans="1:11" x14ac:dyDescent="0.2">
      <c r="A681" s="82">
        <f t="shared" si="41"/>
        <v>2013</v>
      </c>
      <c r="B681" s="82">
        <f t="shared" si="42"/>
        <v>1</v>
      </c>
      <c r="C681" s="65">
        <f t="shared" si="39"/>
        <v>41285</v>
      </c>
      <c r="D681" t="str">
        <f t="shared" si="43"/>
        <v>2013 uge 2</v>
      </c>
      <c r="F681">
        <v>224</v>
      </c>
      <c r="G681">
        <v>393</v>
      </c>
      <c r="H681">
        <v>11.36</v>
      </c>
      <c r="I681">
        <v>6.69</v>
      </c>
      <c r="J681">
        <v>6.71</v>
      </c>
      <c r="K681">
        <v>11.6</v>
      </c>
    </row>
    <row r="682" spans="1:11" x14ac:dyDescent="0.2">
      <c r="A682" s="82">
        <f t="shared" si="41"/>
        <v>2013</v>
      </c>
      <c r="B682" s="82">
        <f t="shared" si="42"/>
        <v>1</v>
      </c>
      <c r="C682" s="65">
        <f t="shared" si="39"/>
        <v>41292</v>
      </c>
      <c r="D682" t="str">
        <f t="shared" si="43"/>
        <v>2013 uge 3</v>
      </c>
      <c r="F682">
        <v>218</v>
      </c>
      <c r="G682">
        <v>384</v>
      </c>
      <c r="H682">
        <v>11.06</v>
      </c>
      <c r="I682">
        <v>6.63</v>
      </c>
      <c r="J682">
        <v>6.65</v>
      </c>
      <c r="K682">
        <v>11.4</v>
      </c>
    </row>
    <row r="683" spans="1:11" x14ac:dyDescent="0.2">
      <c r="A683" s="82">
        <f t="shared" si="41"/>
        <v>2013</v>
      </c>
      <c r="B683" s="82">
        <f t="shared" si="42"/>
        <v>1</v>
      </c>
      <c r="C683" s="65">
        <f t="shared" si="39"/>
        <v>41299</v>
      </c>
      <c r="D683" t="str">
        <f t="shared" si="43"/>
        <v>2013 uge 4</v>
      </c>
      <c r="F683">
        <v>219</v>
      </c>
      <c r="G683">
        <v>384</v>
      </c>
      <c r="H683">
        <v>11.02</v>
      </c>
      <c r="I683">
        <v>6.62</v>
      </c>
      <c r="J683">
        <v>6.64</v>
      </c>
      <c r="K683">
        <v>11.4</v>
      </c>
    </row>
    <row r="684" spans="1:11" x14ac:dyDescent="0.2">
      <c r="A684" s="82">
        <f t="shared" si="41"/>
        <v>2013</v>
      </c>
      <c r="B684" s="82">
        <f t="shared" si="42"/>
        <v>2</v>
      </c>
      <c r="C684" s="65">
        <f t="shared" si="39"/>
        <v>41306</v>
      </c>
      <c r="D684" t="str">
        <f t="shared" si="43"/>
        <v>2013 uge 5</v>
      </c>
      <c r="F684">
        <v>214</v>
      </c>
      <c r="G684">
        <v>377</v>
      </c>
      <c r="H684">
        <v>10.8</v>
      </c>
      <c r="I684">
        <v>6.52</v>
      </c>
      <c r="J684">
        <v>6.56</v>
      </c>
      <c r="K684">
        <v>11.2</v>
      </c>
    </row>
    <row r="685" spans="1:11" x14ac:dyDescent="0.2">
      <c r="A685" s="82">
        <f t="shared" si="41"/>
        <v>2013</v>
      </c>
      <c r="B685" s="82">
        <f t="shared" si="42"/>
        <v>2</v>
      </c>
      <c r="C685" s="65">
        <f t="shared" si="39"/>
        <v>41313</v>
      </c>
      <c r="D685" t="str">
        <f t="shared" si="43"/>
        <v>2013 uge 6</v>
      </c>
      <c r="F685">
        <v>214</v>
      </c>
      <c r="G685">
        <v>377</v>
      </c>
      <c r="H685">
        <v>10.8</v>
      </c>
      <c r="I685">
        <v>6.52</v>
      </c>
      <c r="J685">
        <v>6.56</v>
      </c>
      <c r="K685">
        <v>11.2</v>
      </c>
    </row>
    <row r="686" spans="1:11" x14ac:dyDescent="0.2">
      <c r="A686" s="82">
        <f t="shared" si="41"/>
        <v>2013</v>
      </c>
      <c r="B686" s="82">
        <f t="shared" si="42"/>
        <v>2</v>
      </c>
      <c r="C686" s="65">
        <f t="shared" si="39"/>
        <v>41320</v>
      </c>
      <c r="D686" t="str">
        <f t="shared" si="43"/>
        <v>2013 uge 7</v>
      </c>
      <c r="F686">
        <v>214</v>
      </c>
      <c r="G686">
        <v>377</v>
      </c>
      <c r="H686">
        <v>10.8</v>
      </c>
      <c r="I686">
        <v>6.52</v>
      </c>
      <c r="J686">
        <v>6.56</v>
      </c>
      <c r="K686">
        <v>11.2</v>
      </c>
    </row>
    <row r="687" spans="1:11" x14ac:dyDescent="0.2">
      <c r="A687" s="82">
        <f t="shared" si="41"/>
        <v>2013</v>
      </c>
      <c r="B687" s="82">
        <f t="shared" si="42"/>
        <v>2</v>
      </c>
      <c r="C687" s="65">
        <f t="shared" si="39"/>
        <v>41327</v>
      </c>
      <c r="D687" t="str">
        <f t="shared" si="43"/>
        <v>2013 uge 8</v>
      </c>
      <c r="F687">
        <v>213</v>
      </c>
      <c r="G687">
        <v>377</v>
      </c>
      <c r="H687">
        <v>10.84</v>
      </c>
      <c r="I687">
        <v>6.53</v>
      </c>
      <c r="J687">
        <v>6.56</v>
      </c>
      <c r="K687">
        <v>11.2</v>
      </c>
    </row>
    <row r="688" spans="1:11" x14ac:dyDescent="0.2">
      <c r="A688" s="82">
        <f t="shared" si="41"/>
        <v>2013</v>
      </c>
      <c r="B688" s="82">
        <f t="shared" si="42"/>
        <v>3</v>
      </c>
      <c r="C688" s="65">
        <f t="shared" si="39"/>
        <v>41334</v>
      </c>
      <c r="D688" t="str">
        <f t="shared" si="43"/>
        <v>2013 uge 9</v>
      </c>
      <c r="F688">
        <v>219</v>
      </c>
      <c r="G688">
        <v>382</v>
      </c>
      <c r="H688">
        <v>11.12</v>
      </c>
      <c r="I688">
        <v>6.4</v>
      </c>
      <c r="J688">
        <v>6.46</v>
      </c>
      <c r="K688">
        <v>11.2</v>
      </c>
    </row>
    <row r="689" spans="1:11" x14ac:dyDescent="0.2">
      <c r="A689" s="82">
        <f t="shared" si="41"/>
        <v>2013</v>
      </c>
      <c r="B689" s="82">
        <f t="shared" si="42"/>
        <v>3</v>
      </c>
      <c r="C689" s="65">
        <f t="shared" si="39"/>
        <v>41341</v>
      </c>
      <c r="D689" t="str">
        <f t="shared" si="43"/>
        <v>2013 uge 10</v>
      </c>
      <c r="F689">
        <v>219</v>
      </c>
      <c r="G689">
        <v>382</v>
      </c>
      <c r="H689">
        <v>11.12</v>
      </c>
      <c r="I689">
        <v>6.4</v>
      </c>
      <c r="J689">
        <v>6.46</v>
      </c>
      <c r="K689">
        <v>11.2</v>
      </c>
    </row>
    <row r="690" spans="1:11" x14ac:dyDescent="0.2">
      <c r="A690" s="82">
        <f t="shared" si="41"/>
        <v>2013</v>
      </c>
      <c r="B690" s="82">
        <f t="shared" si="42"/>
        <v>3</v>
      </c>
      <c r="C690" s="65">
        <f t="shared" si="39"/>
        <v>41348</v>
      </c>
      <c r="D690" t="str">
        <f t="shared" si="43"/>
        <v>2013 uge 11</v>
      </c>
      <c r="F690">
        <v>213</v>
      </c>
      <c r="G690">
        <v>374</v>
      </c>
      <c r="H690">
        <v>10.82</v>
      </c>
      <c r="I690">
        <v>6.34</v>
      </c>
      <c r="J690">
        <v>6.4</v>
      </c>
      <c r="K690">
        <v>11</v>
      </c>
    </row>
    <row r="691" spans="1:11" x14ac:dyDescent="0.2">
      <c r="A691" s="82">
        <f t="shared" si="41"/>
        <v>2013</v>
      </c>
      <c r="B691" s="82">
        <f t="shared" si="42"/>
        <v>3</v>
      </c>
      <c r="C691" s="65">
        <f t="shared" si="39"/>
        <v>41355</v>
      </c>
      <c r="D691" t="str">
        <f t="shared" si="43"/>
        <v>2013 uge 12</v>
      </c>
      <c r="F691">
        <v>213</v>
      </c>
      <c r="G691">
        <v>374</v>
      </c>
      <c r="H691">
        <v>10.82</v>
      </c>
      <c r="I691">
        <v>6.34</v>
      </c>
      <c r="J691">
        <v>6.4</v>
      </c>
      <c r="K691">
        <v>11</v>
      </c>
    </row>
    <row r="692" spans="1:11" x14ac:dyDescent="0.2">
      <c r="A692" s="82">
        <f t="shared" si="41"/>
        <v>2013</v>
      </c>
      <c r="B692" s="82">
        <f t="shared" si="42"/>
        <v>3</v>
      </c>
      <c r="C692" s="65">
        <f t="shared" si="39"/>
        <v>41362</v>
      </c>
      <c r="D692" t="str">
        <f t="shared" si="43"/>
        <v>2013 uge 13</v>
      </c>
    </row>
    <row r="693" spans="1:11" x14ac:dyDescent="0.2">
      <c r="A693" s="82">
        <f t="shared" si="41"/>
        <v>2013</v>
      </c>
      <c r="B693" s="82">
        <f t="shared" si="42"/>
        <v>4</v>
      </c>
      <c r="C693" s="65">
        <f t="shared" si="39"/>
        <v>41369</v>
      </c>
      <c r="D693" t="str">
        <f t="shared" si="43"/>
        <v>2013 uge 14</v>
      </c>
    </row>
    <row r="694" spans="1:11" x14ac:dyDescent="0.2">
      <c r="A694" s="82">
        <f t="shared" si="41"/>
        <v>2013</v>
      </c>
      <c r="B694" s="82">
        <f t="shared" si="42"/>
        <v>4</v>
      </c>
      <c r="C694" s="65">
        <f t="shared" si="39"/>
        <v>41376</v>
      </c>
      <c r="D694" t="str">
        <f t="shared" si="43"/>
        <v>2013 uge 15</v>
      </c>
    </row>
    <row r="695" spans="1:11" x14ac:dyDescent="0.2">
      <c r="A695" s="82">
        <f t="shared" si="41"/>
        <v>2013</v>
      </c>
      <c r="B695" s="82">
        <f t="shared" si="42"/>
        <v>4</v>
      </c>
      <c r="C695" s="65">
        <f t="shared" si="39"/>
        <v>41383</v>
      </c>
      <c r="D695" t="str">
        <f t="shared" si="43"/>
        <v>2013 uge 16</v>
      </c>
    </row>
    <row r="696" spans="1:11" x14ac:dyDescent="0.2">
      <c r="A696" s="82">
        <f t="shared" ref="A696:A735" si="44">YEAR(C696)</f>
        <v>2013</v>
      </c>
      <c r="B696" s="82">
        <f t="shared" ref="B696:B735" si="45">MONTH(C696)</f>
        <v>4</v>
      </c>
      <c r="C696" s="65">
        <f t="shared" si="39"/>
        <v>41390</v>
      </c>
      <c r="D696" t="str">
        <f t="shared" ref="D696:D735" si="46">A696&amp;" uge "&amp;WEEKNUM(C696,21)</f>
        <v>2013 uge 17</v>
      </c>
    </row>
    <row r="697" spans="1:11" x14ac:dyDescent="0.2">
      <c r="A697" s="82">
        <f t="shared" si="44"/>
        <v>2013</v>
      </c>
      <c r="B697" s="82">
        <f t="shared" si="45"/>
        <v>5</v>
      </c>
      <c r="C697" s="65">
        <f t="shared" si="39"/>
        <v>41397</v>
      </c>
      <c r="D697" t="str">
        <f t="shared" si="46"/>
        <v>2013 uge 18</v>
      </c>
    </row>
    <row r="698" spans="1:11" x14ac:dyDescent="0.2">
      <c r="A698" s="82">
        <f t="shared" si="44"/>
        <v>2013</v>
      </c>
      <c r="B698" s="82">
        <f t="shared" si="45"/>
        <v>5</v>
      </c>
      <c r="C698" s="65">
        <f t="shared" si="39"/>
        <v>41404</v>
      </c>
      <c r="D698" t="str">
        <f t="shared" si="46"/>
        <v>2013 uge 19</v>
      </c>
    </row>
    <row r="699" spans="1:11" x14ac:dyDescent="0.2">
      <c r="A699" s="82">
        <f t="shared" si="44"/>
        <v>2013</v>
      </c>
      <c r="B699" s="82">
        <f t="shared" si="45"/>
        <v>5</v>
      </c>
      <c r="C699" s="65">
        <f t="shared" si="39"/>
        <v>41411</v>
      </c>
      <c r="D699" t="str">
        <f t="shared" si="46"/>
        <v>2013 uge 20</v>
      </c>
    </row>
    <row r="700" spans="1:11" x14ac:dyDescent="0.2">
      <c r="A700" s="82">
        <f t="shared" si="44"/>
        <v>2013</v>
      </c>
      <c r="B700" s="82">
        <f t="shared" si="45"/>
        <v>5</v>
      </c>
      <c r="C700" s="65">
        <f t="shared" si="39"/>
        <v>41418</v>
      </c>
      <c r="D700" t="str">
        <f t="shared" si="46"/>
        <v>2013 uge 21</v>
      </c>
    </row>
    <row r="701" spans="1:11" x14ac:dyDescent="0.2">
      <c r="A701" s="82">
        <f t="shared" si="44"/>
        <v>2013</v>
      </c>
      <c r="B701" s="82">
        <f t="shared" si="45"/>
        <v>5</v>
      </c>
      <c r="C701" s="65">
        <f t="shared" si="39"/>
        <v>41425</v>
      </c>
      <c r="D701" t="str">
        <f t="shared" si="46"/>
        <v>2013 uge 22</v>
      </c>
    </row>
    <row r="702" spans="1:11" x14ac:dyDescent="0.2">
      <c r="A702" s="82">
        <f t="shared" si="44"/>
        <v>2013</v>
      </c>
      <c r="B702" s="82">
        <f t="shared" si="45"/>
        <v>6</v>
      </c>
      <c r="C702" s="65">
        <f t="shared" si="39"/>
        <v>41432</v>
      </c>
      <c r="D702" t="str">
        <f t="shared" si="46"/>
        <v>2013 uge 23</v>
      </c>
    </row>
    <row r="703" spans="1:11" x14ac:dyDescent="0.2">
      <c r="A703" s="82">
        <f t="shared" si="44"/>
        <v>2013</v>
      </c>
      <c r="B703" s="82">
        <f t="shared" si="45"/>
        <v>6</v>
      </c>
      <c r="C703" s="65">
        <f t="shared" si="39"/>
        <v>41439</v>
      </c>
      <c r="D703" t="str">
        <f t="shared" si="46"/>
        <v>2013 uge 24</v>
      </c>
    </row>
    <row r="704" spans="1:11" x14ac:dyDescent="0.2">
      <c r="A704" s="82">
        <f t="shared" si="44"/>
        <v>2013</v>
      </c>
      <c r="B704" s="82">
        <f t="shared" si="45"/>
        <v>6</v>
      </c>
      <c r="C704" s="65">
        <f t="shared" si="39"/>
        <v>41446</v>
      </c>
      <c r="D704" t="str">
        <f t="shared" si="46"/>
        <v>2013 uge 25</v>
      </c>
    </row>
    <row r="705" spans="1:4" x14ac:dyDescent="0.2">
      <c r="A705" s="82">
        <f t="shared" si="44"/>
        <v>2013</v>
      </c>
      <c r="B705" s="82">
        <f t="shared" si="45"/>
        <v>6</v>
      </c>
      <c r="C705" s="65">
        <f t="shared" ref="C705:C757" si="47">C704+7</f>
        <v>41453</v>
      </c>
      <c r="D705" t="str">
        <f t="shared" si="46"/>
        <v>2013 uge 26</v>
      </c>
    </row>
    <row r="706" spans="1:4" x14ac:dyDescent="0.2">
      <c r="A706" s="82">
        <f t="shared" si="44"/>
        <v>2013</v>
      </c>
      <c r="B706" s="82">
        <f t="shared" si="45"/>
        <v>7</v>
      </c>
      <c r="C706" s="65">
        <f t="shared" si="47"/>
        <v>41460</v>
      </c>
      <c r="D706" t="str">
        <f t="shared" si="46"/>
        <v>2013 uge 27</v>
      </c>
    </row>
    <row r="707" spans="1:4" x14ac:dyDescent="0.2">
      <c r="A707" s="82">
        <f t="shared" si="44"/>
        <v>2013</v>
      </c>
      <c r="B707" s="82">
        <f t="shared" si="45"/>
        <v>7</v>
      </c>
      <c r="C707" s="65">
        <f t="shared" si="47"/>
        <v>41467</v>
      </c>
      <c r="D707" t="str">
        <f t="shared" si="46"/>
        <v>2013 uge 28</v>
      </c>
    </row>
    <row r="708" spans="1:4" x14ac:dyDescent="0.2">
      <c r="A708" s="82">
        <f t="shared" si="44"/>
        <v>2013</v>
      </c>
      <c r="B708" s="82">
        <f t="shared" si="45"/>
        <v>7</v>
      </c>
      <c r="C708" s="65">
        <f t="shared" si="47"/>
        <v>41474</v>
      </c>
      <c r="D708" t="str">
        <f t="shared" si="46"/>
        <v>2013 uge 29</v>
      </c>
    </row>
    <row r="709" spans="1:4" x14ac:dyDescent="0.2">
      <c r="A709" s="82">
        <f t="shared" si="44"/>
        <v>2013</v>
      </c>
      <c r="B709" s="82">
        <f t="shared" si="45"/>
        <v>7</v>
      </c>
      <c r="C709" s="65">
        <f t="shared" si="47"/>
        <v>41481</v>
      </c>
      <c r="D709" t="str">
        <f t="shared" si="46"/>
        <v>2013 uge 30</v>
      </c>
    </row>
    <row r="710" spans="1:4" x14ac:dyDescent="0.2">
      <c r="A710" s="82">
        <f t="shared" si="44"/>
        <v>2013</v>
      </c>
      <c r="B710" s="82">
        <f t="shared" si="45"/>
        <v>8</v>
      </c>
      <c r="C710" s="65">
        <f t="shared" si="47"/>
        <v>41488</v>
      </c>
      <c r="D710" t="str">
        <f t="shared" si="46"/>
        <v>2013 uge 31</v>
      </c>
    </row>
    <row r="711" spans="1:4" x14ac:dyDescent="0.2">
      <c r="A711" s="82">
        <f t="shared" si="44"/>
        <v>2013</v>
      </c>
      <c r="B711" s="82">
        <f t="shared" si="45"/>
        <v>8</v>
      </c>
      <c r="C711" s="65">
        <f t="shared" si="47"/>
        <v>41495</v>
      </c>
      <c r="D711" t="str">
        <f t="shared" si="46"/>
        <v>2013 uge 32</v>
      </c>
    </row>
    <row r="712" spans="1:4" x14ac:dyDescent="0.2">
      <c r="A712" s="82">
        <f t="shared" si="44"/>
        <v>2013</v>
      </c>
      <c r="B712" s="82">
        <f t="shared" si="45"/>
        <v>8</v>
      </c>
      <c r="C712" s="65">
        <f t="shared" si="47"/>
        <v>41502</v>
      </c>
      <c r="D712" t="str">
        <f t="shared" si="46"/>
        <v>2013 uge 33</v>
      </c>
    </row>
    <row r="713" spans="1:4" x14ac:dyDescent="0.2">
      <c r="A713" s="82">
        <f t="shared" si="44"/>
        <v>2013</v>
      </c>
      <c r="B713" s="82">
        <f t="shared" si="45"/>
        <v>8</v>
      </c>
      <c r="C713" s="65">
        <f t="shared" si="47"/>
        <v>41509</v>
      </c>
      <c r="D713" t="str">
        <f t="shared" si="46"/>
        <v>2013 uge 34</v>
      </c>
    </row>
    <row r="714" spans="1:4" x14ac:dyDescent="0.2">
      <c r="A714" s="82">
        <f t="shared" si="44"/>
        <v>2013</v>
      </c>
      <c r="B714" s="82">
        <f t="shared" si="45"/>
        <v>8</v>
      </c>
      <c r="C714" s="65">
        <f t="shared" si="47"/>
        <v>41516</v>
      </c>
      <c r="D714" t="str">
        <f t="shared" si="46"/>
        <v>2013 uge 35</v>
      </c>
    </row>
    <row r="715" spans="1:4" x14ac:dyDescent="0.2">
      <c r="A715" s="82">
        <f t="shared" si="44"/>
        <v>2013</v>
      </c>
      <c r="B715" s="82">
        <f t="shared" si="45"/>
        <v>9</v>
      </c>
      <c r="C715" s="65">
        <f t="shared" si="47"/>
        <v>41523</v>
      </c>
      <c r="D715" t="str">
        <f t="shared" si="46"/>
        <v>2013 uge 36</v>
      </c>
    </row>
    <row r="716" spans="1:4" x14ac:dyDescent="0.2">
      <c r="A716" s="82">
        <f t="shared" si="44"/>
        <v>2013</v>
      </c>
      <c r="B716" s="82">
        <f t="shared" si="45"/>
        <v>9</v>
      </c>
      <c r="C716" s="65">
        <f t="shared" si="47"/>
        <v>41530</v>
      </c>
      <c r="D716" t="str">
        <f t="shared" si="46"/>
        <v>2013 uge 37</v>
      </c>
    </row>
    <row r="717" spans="1:4" x14ac:dyDescent="0.2">
      <c r="A717" s="82">
        <f t="shared" si="44"/>
        <v>2013</v>
      </c>
      <c r="B717" s="82">
        <f t="shared" si="45"/>
        <v>9</v>
      </c>
      <c r="C717" s="65">
        <f t="shared" si="47"/>
        <v>41537</v>
      </c>
      <c r="D717" t="str">
        <f t="shared" si="46"/>
        <v>2013 uge 38</v>
      </c>
    </row>
    <row r="718" spans="1:4" x14ac:dyDescent="0.2">
      <c r="A718" s="82">
        <f t="shared" si="44"/>
        <v>2013</v>
      </c>
      <c r="B718" s="82">
        <f t="shared" si="45"/>
        <v>9</v>
      </c>
      <c r="C718" s="65">
        <f t="shared" si="47"/>
        <v>41544</v>
      </c>
      <c r="D718" t="str">
        <f t="shared" si="46"/>
        <v>2013 uge 39</v>
      </c>
    </row>
    <row r="719" spans="1:4" x14ac:dyDescent="0.2">
      <c r="A719" s="82">
        <f t="shared" si="44"/>
        <v>2013</v>
      </c>
      <c r="B719" s="82">
        <f t="shared" si="45"/>
        <v>10</v>
      </c>
      <c r="C719" s="65">
        <f t="shared" si="47"/>
        <v>41551</v>
      </c>
      <c r="D719" t="str">
        <f t="shared" si="46"/>
        <v>2013 uge 40</v>
      </c>
    </row>
    <row r="720" spans="1:4" x14ac:dyDescent="0.2">
      <c r="A720" s="82">
        <f t="shared" si="44"/>
        <v>2013</v>
      </c>
      <c r="B720" s="82">
        <f t="shared" si="45"/>
        <v>10</v>
      </c>
      <c r="C720" s="65">
        <f t="shared" si="47"/>
        <v>41558</v>
      </c>
      <c r="D720" t="str">
        <f t="shared" si="46"/>
        <v>2013 uge 41</v>
      </c>
    </row>
    <row r="721" spans="1:4" x14ac:dyDescent="0.2">
      <c r="A721" s="82">
        <f t="shared" si="44"/>
        <v>2013</v>
      </c>
      <c r="B721" s="82">
        <f t="shared" si="45"/>
        <v>10</v>
      </c>
      <c r="C721" s="65">
        <f t="shared" si="47"/>
        <v>41565</v>
      </c>
      <c r="D721" t="str">
        <f t="shared" si="46"/>
        <v>2013 uge 42</v>
      </c>
    </row>
    <row r="722" spans="1:4" x14ac:dyDescent="0.2">
      <c r="A722" s="82">
        <f t="shared" si="44"/>
        <v>2013</v>
      </c>
      <c r="B722" s="82">
        <f t="shared" si="45"/>
        <v>10</v>
      </c>
      <c r="C722" s="65">
        <f t="shared" si="47"/>
        <v>41572</v>
      </c>
      <c r="D722" t="str">
        <f t="shared" si="46"/>
        <v>2013 uge 43</v>
      </c>
    </row>
    <row r="723" spans="1:4" x14ac:dyDescent="0.2">
      <c r="A723" s="82">
        <f t="shared" si="44"/>
        <v>2013</v>
      </c>
      <c r="B723" s="82">
        <f t="shared" si="45"/>
        <v>11</v>
      </c>
      <c r="C723" s="65">
        <f t="shared" si="47"/>
        <v>41579</v>
      </c>
      <c r="D723" t="str">
        <f t="shared" si="46"/>
        <v>2013 uge 44</v>
      </c>
    </row>
    <row r="724" spans="1:4" x14ac:dyDescent="0.2">
      <c r="A724" s="82">
        <f t="shared" si="44"/>
        <v>2013</v>
      </c>
      <c r="B724" s="82">
        <f t="shared" si="45"/>
        <v>11</v>
      </c>
      <c r="C724" s="65">
        <f t="shared" si="47"/>
        <v>41586</v>
      </c>
      <c r="D724" t="str">
        <f t="shared" si="46"/>
        <v>2013 uge 45</v>
      </c>
    </row>
    <row r="725" spans="1:4" x14ac:dyDescent="0.2">
      <c r="A725" s="82">
        <f t="shared" si="44"/>
        <v>2013</v>
      </c>
      <c r="B725" s="82">
        <f t="shared" si="45"/>
        <v>11</v>
      </c>
      <c r="C725" s="65">
        <f t="shared" si="47"/>
        <v>41593</v>
      </c>
      <c r="D725" t="str">
        <f t="shared" si="46"/>
        <v>2013 uge 46</v>
      </c>
    </row>
    <row r="726" spans="1:4" x14ac:dyDescent="0.2">
      <c r="A726" s="82">
        <f t="shared" si="44"/>
        <v>2013</v>
      </c>
      <c r="B726" s="82">
        <f t="shared" si="45"/>
        <v>11</v>
      </c>
      <c r="C726" s="65">
        <f t="shared" si="47"/>
        <v>41600</v>
      </c>
      <c r="D726" t="str">
        <f t="shared" si="46"/>
        <v>2013 uge 47</v>
      </c>
    </row>
    <row r="727" spans="1:4" x14ac:dyDescent="0.2">
      <c r="A727" s="82">
        <f t="shared" si="44"/>
        <v>2013</v>
      </c>
      <c r="B727" s="82">
        <f t="shared" si="45"/>
        <v>11</v>
      </c>
      <c r="C727" s="65">
        <f t="shared" si="47"/>
        <v>41607</v>
      </c>
      <c r="D727" t="str">
        <f t="shared" si="46"/>
        <v>2013 uge 48</v>
      </c>
    </row>
    <row r="728" spans="1:4" x14ac:dyDescent="0.2">
      <c r="A728" s="82">
        <f t="shared" si="44"/>
        <v>2013</v>
      </c>
      <c r="B728" s="82">
        <f t="shared" si="45"/>
        <v>12</v>
      </c>
      <c r="C728" s="65">
        <f t="shared" si="47"/>
        <v>41614</v>
      </c>
      <c r="D728" t="str">
        <f t="shared" si="46"/>
        <v>2013 uge 49</v>
      </c>
    </row>
    <row r="729" spans="1:4" x14ac:dyDescent="0.2">
      <c r="A729" s="82">
        <f t="shared" si="44"/>
        <v>2013</v>
      </c>
      <c r="B729" s="82">
        <f t="shared" si="45"/>
        <v>12</v>
      </c>
      <c r="C729" s="65">
        <f t="shared" si="47"/>
        <v>41621</v>
      </c>
      <c r="D729" t="str">
        <f t="shared" si="46"/>
        <v>2013 uge 50</v>
      </c>
    </row>
    <row r="730" spans="1:4" x14ac:dyDescent="0.2">
      <c r="A730" s="82">
        <f t="shared" si="44"/>
        <v>2013</v>
      </c>
      <c r="B730" s="82">
        <f t="shared" si="45"/>
        <v>12</v>
      </c>
      <c r="C730" s="65">
        <f t="shared" si="47"/>
        <v>41628</v>
      </c>
      <c r="D730" t="str">
        <f t="shared" si="46"/>
        <v>2013 uge 51</v>
      </c>
    </row>
    <row r="731" spans="1:4" x14ac:dyDescent="0.2">
      <c r="A731" s="82">
        <f t="shared" si="44"/>
        <v>2013</v>
      </c>
      <c r="B731" s="82">
        <f t="shared" si="45"/>
        <v>12</v>
      </c>
      <c r="C731" s="65">
        <f t="shared" si="47"/>
        <v>41635</v>
      </c>
      <c r="D731" t="str">
        <f t="shared" si="46"/>
        <v>2013 uge 52</v>
      </c>
    </row>
    <row r="732" spans="1:4" x14ac:dyDescent="0.2">
      <c r="A732" s="82">
        <f t="shared" si="44"/>
        <v>2014</v>
      </c>
      <c r="B732" s="82">
        <f t="shared" si="45"/>
        <v>1</v>
      </c>
      <c r="C732" s="65">
        <f t="shared" si="47"/>
        <v>41642</v>
      </c>
      <c r="D732" t="str">
        <f t="shared" si="46"/>
        <v>2014 uge 1</v>
      </c>
    </row>
    <row r="733" spans="1:4" x14ac:dyDescent="0.2">
      <c r="A733" s="82">
        <f t="shared" si="44"/>
        <v>2014</v>
      </c>
      <c r="B733" s="82">
        <f t="shared" si="45"/>
        <v>1</v>
      </c>
      <c r="C733" s="65">
        <f t="shared" si="47"/>
        <v>41649</v>
      </c>
      <c r="D733" t="str">
        <f t="shared" si="46"/>
        <v>2014 uge 2</v>
      </c>
    </row>
    <row r="734" spans="1:4" x14ac:dyDescent="0.2">
      <c r="A734" s="82">
        <f t="shared" si="44"/>
        <v>2014</v>
      </c>
      <c r="B734" s="82">
        <f t="shared" si="45"/>
        <v>1</v>
      </c>
      <c r="C734" s="65">
        <f t="shared" si="47"/>
        <v>41656</v>
      </c>
      <c r="D734" t="str">
        <f t="shared" si="46"/>
        <v>2014 uge 3</v>
      </c>
    </row>
    <row r="735" spans="1:4" x14ac:dyDescent="0.2">
      <c r="A735" s="82">
        <f t="shared" si="44"/>
        <v>2014</v>
      </c>
      <c r="B735" s="82">
        <f t="shared" si="45"/>
        <v>1</v>
      </c>
      <c r="C735" s="65">
        <f t="shared" si="47"/>
        <v>41663</v>
      </c>
      <c r="D735" t="str">
        <f t="shared" si="46"/>
        <v>2014 uge 4</v>
      </c>
    </row>
    <row r="736" spans="1:4" x14ac:dyDescent="0.2">
      <c r="A736" s="82">
        <f t="shared" ref="A736:A757" si="48">YEAR(C736)</f>
        <v>2014</v>
      </c>
      <c r="B736" s="82">
        <f t="shared" ref="B736:B757" si="49">MONTH(C736)</f>
        <v>1</v>
      </c>
      <c r="C736" s="65">
        <f t="shared" si="47"/>
        <v>41670</v>
      </c>
      <c r="D736" t="str">
        <f t="shared" ref="D736:D757" si="50">A736&amp;" uge "&amp;WEEKNUM(C736,21)</f>
        <v>2014 uge 5</v>
      </c>
    </row>
    <row r="737" spans="1:4" x14ac:dyDescent="0.2">
      <c r="A737" s="82">
        <f t="shared" si="48"/>
        <v>2014</v>
      </c>
      <c r="B737" s="82">
        <f t="shared" si="49"/>
        <v>2</v>
      </c>
      <c r="C737" s="65">
        <f t="shared" si="47"/>
        <v>41677</v>
      </c>
      <c r="D737" t="str">
        <f t="shared" si="50"/>
        <v>2014 uge 6</v>
      </c>
    </row>
    <row r="738" spans="1:4" x14ac:dyDescent="0.2">
      <c r="A738" s="82">
        <f t="shared" si="48"/>
        <v>2014</v>
      </c>
      <c r="B738" s="82">
        <f t="shared" si="49"/>
        <v>2</v>
      </c>
      <c r="C738" s="65">
        <f t="shared" si="47"/>
        <v>41684</v>
      </c>
      <c r="D738" t="str">
        <f t="shared" si="50"/>
        <v>2014 uge 7</v>
      </c>
    </row>
    <row r="739" spans="1:4" x14ac:dyDescent="0.2">
      <c r="A739" s="82">
        <f t="shared" si="48"/>
        <v>2014</v>
      </c>
      <c r="B739" s="82">
        <f t="shared" si="49"/>
        <v>2</v>
      </c>
      <c r="C739" s="65">
        <f t="shared" si="47"/>
        <v>41691</v>
      </c>
      <c r="D739" t="str">
        <f t="shared" si="50"/>
        <v>2014 uge 8</v>
      </c>
    </row>
    <row r="740" spans="1:4" x14ac:dyDescent="0.2">
      <c r="A740" s="82">
        <f t="shared" si="48"/>
        <v>2014</v>
      </c>
      <c r="B740" s="82">
        <f t="shared" si="49"/>
        <v>2</v>
      </c>
      <c r="C740" s="65">
        <f t="shared" si="47"/>
        <v>41698</v>
      </c>
      <c r="D740" t="str">
        <f t="shared" si="50"/>
        <v>2014 uge 9</v>
      </c>
    </row>
    <row r="741" spans="1:4" x14ac:dyDescent="0.2">
      <c r="A741" s="82">
        <f t="shared" si="48"/>
        <v>2014</v>
      </c>
      <c r="B741" s="82">
        <f t="shared" si="49"/>
        <v>3</v>
      </c>
      <c r="C741" s="65">
        <f t="shared" si="47"/>
        <v>41705</v>
      </c>
      <c r="D741" t="str">
        <f t="shared" si="50"/>
        <v>2014 uge 10</v>
      </c>
    </row>
    <row r="742" spans="1:4" x14ac:dyDescent="0.2">
      <c r="A742" s="82">
        <f t="shared" si="48"/>
        <v>2014</v>
      </c>
      <c r="B742" s="82">
        <f t="shared" si="49"/>
        <v>3</v>
      </c>
      <c r="C742" s="65">
        <f t="shared" si="47"/>
        <v>41712</v>
      </c>
      <c r="D742" t="str">
        <f t="shared" si="50"/>
        <v>2014 uge 11</v>
      </c>
    </row>
    <row r="743" spans="1:4" x14ac:dyDescent="0.2">
      <c r="A743" s="82">
        <f t="shared" si="48"/>
        <v>2014</v>
      </c>
      <c r="B743" s="82">
        <f t="shared" si="49"/>
        <v>3</v>
      </c>
      <c r="C743" s="65">
        <f t="shared" si="47"/>
        <v>41719</v>
      </c>
      <c r="D743" t="str">
        <f t="shared" si="50"/>
        <v>2014 uge 12</v>
      </c>
    </row>
    <row r="744" spans="1:4" x14ac:dyDescent="0.2">
      <c r="A744" s="82">
        <f t="shared" si="48"/>
        <v>2014</v>
      </c>
      <c r="B744" s="82">
        <f t="shared" si="49"/>
        <v>3</v>
      </c>
      <c r="C744" s="65">
        <f t="shared" si="47"/>
        <v>41726</v>
      </c>
      <c r="D744" t="str">
        <f t="shared" si="50"/>
        <v>2014 uge 13</v>
      </c>
    </row>
    <row r="745" spans="1:4" x14ac:dyDescent="0.2">
      <c r="A745" s="82">
        <f t="shared" si="48"/>
        <v>2014</v>
      </c>
      <c r="B745" s="82">
        <f t="shared" si="49"/>
        <v>4</v>
      </c>
      <c r="C745" s="65">
        <f t="shared" si="47"/>
        <v>41733</v>
      </c>
      <c r="D745" t="str">
        <f t="shared" si="50"/>
        <v>2014 uge 14</v>
      </c>
    </row>
    <row r="746" spans="1:4" x14ac:dyDescent="0.2">
      <c r="A746" s="82">
        <f t="shared" si="48"/>
        <v>2014</v>
      </c>
      <c r="B746" s="82">
        <f t="shared" si="49"/>
        <v>4</v>
      </c>
      <c r="C746" s="65">
        <f t="shared" si="47"/>
        <v>41740</v>
      </c>
      <c r="D746" t="str">
        <f t="shared" si="50"/>
        <v>2014 uge 15</v>
      </c>
    </row>
    <row r="747" spans="1:4" x14ac:dyDescent="0.2">
      <c r="A747" s="82">
        <f t="shared" si="48"/>
        <v>2014</v>
      </c>
      <c r="B747" s="82">
        <f t="shared" si="49"/>
        <v>4</v>
      </c>
      <c r="C747" s="65">
        <f t="shared" si="47"/>
        <v>41747</v>
      </c>
      <c r="D747" t="str">
        <f t="shared" si="50"/>
        <v>2014 uge 16</v>
      </c>
    </row>
    <row r="748" spans="1:4" x14ac:dyDescent="0.2">
      <c r="A748" s="82">
        <f t="shared" si="48"/>
        <v>2014</v>
      </c>
      <c r="B748" s="82">
        <f t="shared" si="49"/>
        <v>4</v>
      </c>
      <c r="C748" s="65">
        <f t="shared" si="47"/>
        <v>41754</v>
      </c>
      <c r="D748" t="str">
        <f t="shared" si="50"/>
        <v>2014 uge 17</v>
      </c>
    </row>
    <row r="749" spans="1:4" x14ac:dyDescent="0.2">
      <c r="A749" s="82">
        <f t="shared" si="48"/>
        <v>2014</v>
      </c>
      <c r="B749" s="82">
        <f t="shared" si="49"/>
        <v>5</v>
      </c>
      <c r="C749" s="65">
        <f t="shared" si="47"/>
        <v>41761</v>
      </c>
      <c r="D749" t="str">
        <f t="shared" si="50"/>
        <v>2014 uge 18</v>
      </c>
    </row>
    <row r="750" spans="1:4" x14ac:dyDescent="0.2">
      <c r="A750" s="82">
        <f t="shared" si="48"/>
        <v>2014</v>
      </c>
      <c r="B750" s="82">
        <f t="shared" si="49"/>
        <v>5</v>
      </c>
      <c r="C750" s="65">
        <f t="shared" si="47"/>
        <v>41768</v>
      </c>
      <c r="D750" t="str">
        <f t="shared" si="50"/>
        <v>2014 uge 19</v>
      </c>
    </row>
    <row r="751" spans="1:4" x14ac:dyDescent="0.2">
      <c r="A751" s="82">
        <f t="shared" si="48"/>
        <v>2014</v>
      </c>
      <c r="B751" s="82">
        <f t="shared" si="49"/>
        <v>5</v>
      </c>
      <c r="C751" s="65">
        <f t="shared" si="47"/>
        <v>41775</v>
      </c>
      <c r="D751" t="str">
        <f t="shared" si="50"/>
        <v>2014 uge 20</v>
      </c>
    </row>
    <row r="752" spans="1:4" x14ac:dyDescent="0.2">
      <c r="A752" s="82">
        <f t="shared" si="48"/>
        <v>2014</v>
      </c>
      <c r="B752" s="82">
        <f t="shared" si="49"/>
        <v>5</v>
      </c>
      <c r="C752" s="65">
        <f t="shared" si="47"/>
        <v>41782</v>
      </c>
      <c r="D752" t="str">
        <f t="shared" si="50"/>
        <v>2014 uge 21</v>
      </c>
    </row>
    <row r="753" spans="1:4" x14ac:dyDescent="0.2">
      <c r="A753" s="82">
        <f t="shared" si="48"/>
        <v>2014</v>
      </c>
      <c r="B753" s="82">
        <f t="shared" si="49"/>
        <v>5</v>
      </c>
      <c r="C753" s="65">
        <f t="shared" si="47"/>
        <v>41789</v>
      </c>
      <c r="D753" t="str">
        <f t="shared" si="50"/>
        <v>2014 uge 22</v>
      </c>
    </row>
    <row r="754" spans="1:4" x14ac:dyDescent="0.2">
      <c r="A754" s="82">
        <f t="shared" si="48"/>
        <v>2014</v>
      </c>
      <c r="B754" s="82">
        <f t="shared" si="49"/>
        <v>6</v>
      </c>
      <c r="C754" s="65">
        <f t="shared" si="47"/>
        <v>41796</v>
      </c>
      <c r="D754" t="str">
        <f t="shared" si="50"/>
        <v>2014 uge 23</v>
      </c>
    </row>
    <row r="755" spans="1:4" x14ac:dyDescent="0.2">
      <c r="A755" s="82">
        <f t="shared" si="48"/>
        <v>2014</v>
      </c>
      <c r="B755" s="82">
        <f t="shared" si="49"/>
        <v>6</v>
      </c>
      <c r="C755" s="65">
        <f t="shared" si="47"/>
        <v>41803</v>
      </c>
      <c r="D755" t="str">
        <f t="shared" si="50"/>
        <v>2014 uge 24</v>
      </c>
    </row>
    <row r="756" spans="1:4" x14ac:dyDescent="0.2">
      <c r="A756" s="82">
        <f t="shared" si="48"/>
        <v>2014</v>
      </c>
      <c r="B756" s="82">
        <f t="shared" si="49"/>
        <v>6</v>
      </c>
      <c r="C756" s="65">
        <f t="shared" si="47"/>
        <v>41810</v>
      </c>
      <c r="D756" t="str">
        <f t="shared" si="50"/>
        <v>2014 uge 25</v>
      </c>
    </row>
    <row r="757" spans="1:4" x14ac:dyDescent="0.2">
      <c r="A757" s="82">
        <f t="shared" si="48"/>
        <v>2014</v>
      </c>
      <c r="B757" s="82">
        <f t="shared" si="49"/>
        <v>6</v>
      </c>
      <c r="C757" s="65">
        <f t="shared" si="47"/>
        <v>41817</v>
      </c>
      <c r="D757" t="str">
        <f t="shared" si="50"/>
        <v>2014 uge 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theme="9" tint="0.59999389629810485"/>
  </sheetPr>
  <dimension ref="A2:BD64"/>
  <sheetViews>
    <sheetView topLeftCell="A2" zoomScaleNormal="100" workbookViewId="0">
      <pane xSplit="3" ySplit="5" topLeftCell="D19" activePane="bottomRight" state="frozen"/>
      <selection activeCell="A2" sqref="A2"/>
      <selection pane="topRight" activeCell="D2" sqref="D2"/>
      <selection pane="bottomLeft" activeCell="A7" sqref="A7"/>
      <selection pane="bottomRight" activeCell="B6" sqref="B6"/>
    </sheetView>
  </sheetViews>
  <sheetFormatPr defaultRowHeight="12.75" x14ac:dyDescent="0.2"/>
  <cols>
    <col min="1" max="2" width="21.28515625" customWidth="1"/>
    <col min="3" max="27" width="10.42578125" customWidth="1"/>
    <col min="28" max="28" width="10.140625" bestFit="1" customWidth="1"/>
    <col min="29" max="42" width="10.42578125" customWidth="1"/>
    <col min="43" max="48" width="10.7109375" customWidth="1"/>
  </cols>
  <sheetData>
    <row r="2" spans="1:56" ht="56.25" x14ac:dyDescent="0.2">
      <c r="C2" s="103" t="s">
        <v>52</v>
      </c>
      <c r="D2" s="103" t="s">
        <v>53</v>
      </c>
      <c r="E2" s="103" t="s">
        <v>54</v>
      </c>
      <c r="F2" s="103" t="s">
        <v>55</v>
      </c>
      <c r="G2" s="103" t="s">
        <v>109</v>
      </c>
      <c r="H2" s="103" t="s">
        <v>51</v>
      </c>
      <c r="I2" s="103" t="s">
        <v>44</v>
      </c>
      <c r="J2" s="103" t="s">
        <v>7</v>
      </c>
      <c r="K2" s="103" t="s">
        <v>110</v>
      </c>
      <c r="L2" s="103" t="s">
        <v>3</v>
      </c>
      <c r="M2" s="103" t="s">
        <v>4</v>
      </c>
      <c r="N2" s="103" t="s">
        <v>15</v>
      </c>
      <c r="O2" s="103" t="s">
        <v>788</v>
      </c>
      <c r="P2" s="103" t="s">
        <v>789</v>
      </c>
      <c r="Q2" s="103" t="s">
        <v>111</v>
      </c>
      <c r="R2" s="103" t="s">
        <v>112</v>
      </c>
      <c r="S2" s="103" t="s">
        <v>74</v>
      </c>
      <c r="T2" s="103" t="s">
        <v>16</v>
      </c>
      <c r="U2" s="103" t="s">
        <v>17</v>
      </c>
      <c r="V2" s="103" t="s">
        <v>18</v>
      </c>
      <c r="W2" s="103"/>
      <c r="X2" s="103" t="s">
        <v>24</v>
      </c>
      <c r="Y2" s="103" t="s">
        <v>25</v>
      </c>
      <c r="Z2" s="103" t="s">
        <v>26</v>
      </c>
      <c r="AA2" s="103" t="s">
        <v>27</v>
      </c>
      <c r="AB2" s="103" t="s">
        <v>80</v>
      </c>
      <c r="AC2" s="103" t="s">
        <v>79</v>
      </c>
      <c r="AD2" s="103"/>
      <c r="AE2" s="103" t="s">
        <v>60</v>
      </c>
      <c r="AF2" s="103" t="s">
        <v>59</v>
      </c>
      <c r="AG2" s="103" t="s">
        <v>57</v>
      </c>
      <c r="AH2" s="103" t="s">
        <v>58</v>
      </c>
      <c r="AI2" s="103" t="s">
        <v>113</v>
      </c>
      <c r="AJ2" s="103" t="s">
        <v>78</v>
      </c>
      <c r="AK2" s="103"/>
      <c r="AL2" s="103"/>
      <c r="AM2" s="103" t="s">
        <v>12</v>
      </c>
      <c r="AN2" s="103" t="s">
        <v>5</v>
      </c>
      <c r="AO2" s="103" t="s">
        <v>29</v>
      </c>
      <c r="AP2" s="103" t="s">
        <v>11</v>
      </c>
      <c r="AQ2" s="103" t="s">
        <v>5</v>
      </c>
      <c r="AR2" s="103" t="s">
        <v>29</v>
      </c>
      <c r="AS2" s="103" t="s">
        <v>62</v>
      </c>
      <c r="AT2" s="103" t="s">
        <v>5</v>
      </c>
      <c r="AU2" s="103"/>
      <c r="AV2" s="103" t="s">
        <v>63</v>
      </c>
      <c r="AW2" s="103" t="s">
        <v>5</v>
      </c>
      <c r="AY2" s="64" t="s">
        <v>149</v>
      </c>
      <c r="AZ2" s="64" t="s">
        <v>150</v>
      </c>
      <c r="BA2" s="64" t="s">
        <v>151</v>
      </c>
      <c r="BB2" s="64" t="s">
        <v>152</v>
      </c>
      <c r="BC2" s="64" t="s">
        <v>153</v>
      </c>
      <c r="BD2" s="64" t="s">
        <v>154</v>
      </c>
    </row>
    <row r="3" spans="1:56" x14ac:dyDescent="0.2">
      <c r="B3" s="121" t="s">
        <v>783</v>
      </c>
      <c r="C3" s="146">
        <f>AVERAGEIFS(PriserUgerLodret!D24:D570,PriserUgerLodret!$C$24:$C$570,"&gt;="&amp;GnsPriser!$B$5,PriserUgerLodret!$C$24:$C$570,"&lt;="&amp;GnsPriser!$B$6,PriserUgerLodret!D24:D570,"&gt;0")</f>
        <v>128.16666666666666</v>
      </c>
      <c r="D3" s="146">
        <f>AVERAGEIFS(PriserUgerLodret!E24:E570,PriserUgerLodret!$C$24:$C$570,"&gt;="&amp;GnsPriser!$B$5,PriserUgerLodret!$C$24:$C$570,"&lt;="&amp;GnsPriser!$B$6,PriserUgerLodret!E24:E570,"&gt;0")</f>
        <v>127.37518518518519</v>
      </c>
      <c r="E3" s="146">
        <f>AVERAGEIFS(PriserUgerLodret!F24:F570,PriserUgerLodret!$C$24:$C$570,"&gt;="&amp;GnsPriser!$B$5,PriserUgerLodret!$C$24:$C$570,"&lt;="&amp;GnsPriser!$B$6,PriserUgerLodret!F24:F570,"&gt;0")</f>
        <v>125.99382716049384</v>
      </c>
      <c r="F3" s="146">
        <f>AVERAGEIFS(PriserUgerLodret!G24:G570,PriserUgerLodret!$C$24:$C$570,"&gt;="&amp;GnsPriser!$B$5,PriserUgerLodret!$C$24:$C$570,"&lt;="&amp;GnsPriser!$B$6,PriserUgerLodret!G24:G570,"&gt;0")</f>
        <v>150.78703703703704</v>
      </c>
      <c r="G3" s="146">
        <f>AVERAGEIFS(PriserUgerLodret!H24:H570,PriserUgerLodret!$C$24:$C$570,"&gt;="&amp;GnsPriser!$B$5,PriserUgerLodret!$C$24:$C$570,"&lt;="&amp;GnsPriser!$B$6,PriserUgerLodret!H24:H570,"&gt;0")</f>
        <v>114.45003086419754</v>
      </c>
      <c r="H3" s="146">
        <f>AVERAGEIFS(PriserUgerLodret!I24:I570,PriserUgerLodret!$C$24:$C$570,"&gt;="&amp;GnsPriser!$B$5,PriserUgerLodret!$C$24:$C$570,"&lt;="&amp;GnsPriser!$B$6,PriserUgerLodret!I24:I570,"&gt;0")</f>
        <v>292.69814814814816</v>
      </c>
      <c r="I3" s="146">
        <f>AVERAGEIFS(PriserUgerLodret!J24:J570,PriserUgerLodret!$C$24:$C$570,"&gt;="&amp;GnsPriser!$B$5,PriserUgerLodret!$C$24:$C$570,"&lt;="&amp;GnsPriser!$B$6,PriserUgerLodret!J24:J570,"&gt;0")</f>
        <v>739.19444444444446</v>
      </c>
      <c r="J3" s="146">
        <f>AVERAGEIFS(PriserUgerLodret!K24:K570,PriserUgerLodret!$C$24:$C$570,"&gt;="&amp;GnsPriser!$B$5,PriserUgerLodret!$C$24:$C$570,"&lt;="&amp;GnsPriser!$B$6,PriserUgerLodret!K24:K570,"&gt;0")</f>
        <v>203.92592592592592</v>
      </c>
      <c r="K3" s="146">
        <f>AVERAGEIFS(PriserUgerLodret!L24:L570,PriserUgerLodret!$C$24:$C$570,"&gt;="&amp;GnsPriser!$B$5,PriserUgerLodret!$C$24:$C$570,"&lt;="&amp;GnsPriser!$B$6,PriserUgerLodret!L24:L570,"&gt;0")</f>
        <v>207.56037037037038</v>
      </c>
      <c r="L3" s="146">
        <f>AVERAGEIFS(PriserUgerLodret!M24:M570,PriserUgerLodret!$C$24:$C$570,"&gt;="&amp;GnsPriser!$B$5,PriserUgerLodret!$C$24:$C$570,"&lt;="&amp;GnsPriser!$B$6,PriserUgerLodret!M24:M570,"&gt;0")</f>
        <v>197.38888888888889</v>
      </c>
      <c r="M3" s="146">
        <f>AVERAGEIFS(PriserUgerLodret!N24:N570,PriserUgerLodret!$C$24:$C$570,"&gt;="&amp;GnsPriser!$B$5,PriserUgerLodret!$C$24:$C$570,"&lt;="&amp;GnsPriser!$B$6,PriserUgerLodret!N24:N570,"&gt;0")</f>
        <v>1251.6759259259259</v>
      </c>
      <c r="N3" s="146">
        <f>AVERAGEIFS(PriserUgerLodret!O24:O570,PriserUgerLodret!$C$24:$C$570,"&gt;="&amp;GnsPriser!$B$5,PriserUgerLodret!$C$24:$C$570,"&lt;="&amp;GnsPriser!$B$6,PriserUgerLodret!O24:O570,"&gt;0")</f>
        <v>540.24382716049388</v>
      </c>
      <c r="O3" s="146">
        <f>AVERAGEIFS(PriserUgerLodret!P24:P570,PriserUgerLodret!$C$24:$C$570,"&gt;="&amp;GnsPriser!$B$5,PriserUgerLodret!$C$24:$C$570,"&lt;="&amp;GnsPriser!$B$6,PriserUgerLodret!P24:P570,"&gt;0")</f>
        <v>556.42857142857144</v>
      </c>
      <c r="P3" s="146">
        <f>AVERAGEIFS(PriserUgerLodret!Q24:Q570,PriserUgerLodret!$C$24:$C$570,"&gt;="&amp;GnsPriser!$B$5,PriserUgerLodret!$C$24:$C$570,"&lt;="&amp;GnsPriser!$B$6,PriserUgerLodret!Q24:Q570,"&gt;0")</f>
        <v>1286.4814814814815</v>
      </c>
      <c r="Q3" s="146">
        <f>AVERAGEIFS(PriserUgerLodret!R24:R570,PriserUgerLodret!$C$24:$C$570,"&gt;="&amp;GnsPriser!$B$5,PriserUgerLodret!$C$24:$C$570,"&lt;="&amp;GnsPriser!$B$6,PriserUgerLodret!R24:R570,"&gt;0")</f>
        <v>909.58333333333337</v>
      </c>
      <c r="R3" s="146">
        <f>AVERAGEIFS(PriserUgerLodret!S24:S570,PriserUgerLodret!$C$24:$C$570,"&gt;="&amp;GnsPriser!$B$5,PriserUgerLodret!$C$24:$C$570,"&lt;="&amp;GnsPriser!$B$6,PriserUgerLodret!S24:S570,"&gt;0")</f>
        <v>538.63888888888891</v>
      </c>
      <c r="S3" s="146">
        <f>AVERAGEIFS(PriserUgerLodret!T24:T570,PriserUgerLodret!$C$24:$C$570,"&gt;="&amp;GnsPriser!$B$5,PriserUgerLodret!$C$24:$C$570,"&lt;="&amp;GnsPriser!$B$6,PriserUgerLodret!T24:T570,"&gt;0")</f>
        <v>524.33333333333337</v>
      </c>
      <c r="T3" s="146">
        <f>AVERAGEIFS(PriserUgerLodret!U24:U570,PriserUgerLodret!$C$24:$C$570,"&gt;="&amp;GnsPriser!$B$5,PriserUgerLodret!$C$24:$C$570,"&lt;="&amp;GnsPriser!$B$6,PriserUgerLodret!U24:U570,"&gt;0")</f>
        <v>217.1440740740741</v>
      </c>
      <c r="U3" s="146">
        <f>AVERAGEIFS(PriserUgerLodret!V24:V570,PriserUgerLodret!$C$24:$C$570,"&gt;="&amp;GnsPriser!$B$5,PriserUgerLodret!$C$24:$C$570,"&lt;="&amp;GnsPriser!$B$6,PriserUgerLodret!V24:V570,"&gt;0")</f>
        <v>227.8864814814815</v>
      </c>
      <c r="V3" s="146">
        <f>AVERAGEIFS(PriserUgerLodret!W24:W570,PriserUgerLodret!$C$24:$C$570,"&gt;="&amp;GnsPriser!$B$5,PriserUgerLodret!$C$24:$C$570,"&lt;="&amp;GnsPriser!$B$6,PriserUgerLodret!W24:W570,"&gt;0")</f>
        <v>258.13685185185182</v>
      </c>
      <c r="W3" s="146" t="e">
        <f>AVERAGEIFS(PriserUgerLodret!X24:X570,PriserUgerLodret!$C$24:$C$570,"&gt;="&amp;GnsPriser!$B$5,PriserUgerLodret!$C$24:$C$570,"&lt;="&amp;GnsPriser!$B$6,PriserUgerLodret!X24:X570,"&gt;0")</f>
        <v>#DIV/0!</v>
      </c>
      <c r="X3" s="146">
        <f>AVERAGEIFS(PriserUgerLodret!Y24:Y570,PriserUgerLodret!$C$24:$C$570,"&gt;="&amp;GnsPriser!$B$5,PriserUgerLodret!$C$24:$C$570,"&lt;="&amp;GnsPriser!$B$6,PriserUgerLodret!Y24:Y570,"&gt;0")</f>
        <v>1.4185809495738648</v>
      </c>
      <c r="Y3" s="146">
        <f>AVERAGEIFS(PriserUgerLodret!Z24:Z570,PriserUgerLodret!$C$24:$C$570,"&gt;="&amp;GnsPriser!$B$5,PriserUgerLodret!$C$24:$C$570,"&lt;="&amp;GnsPriser!$B$6,PriserUgerLodret!Z24:Z570,"&gt;0")</f>
        <v>5.3393369125480197</v>
      </c>
      <c r="Z3" s="146">
        <f>AVERAGEIFS(PriserUgerLodret!AA24:AA570,PriserUgerLodret!$C$24:$C$570,"&gt;="&amp;GnsPriser!$B$5,PriserUgerLodret!$C$24:$C$570,"&lt;="&amp;GnsPriser!$B$6,PriserUgerLodret!AA24:AA570,"&gt;0")</f>
        <v>2.2516295914911364</v>
      </c>
      <c r="AA3" s="146">
        <f>AVERAGEIFS(PriserUgerLodret!AB24:AB570,PriserUgerLodret!$C$24:$C$570,"&gt;="&amp;GnsPriser!$B$5,PriserUgerLodret!$C$24:$C$570,"&lt;="&amp;GnsPriser!$B$6,PriserUgerLodret!AB24:AB570,"&gt;0")</f>
        <v>13.054508819733851</v>
      </c>
      <c r="AB3" s="146">
        <f>AVERAGEIFS(PriserUgerLodret!AC24:AC570,PriserUgerLodret!$C$24:$C$570,"&gt;="&amp;GnsPriser!$B$5,PriserUgerLodret!$C$24:$C$570,"&lt;="&amp;GnsPriser!$B$6,PriserUgerLodret!AC24:AC570,"&gt;0")</f>
        <v>9.7361111111111107</v>
      </c>
      <c r="AC3" s="146" t="e">
        <f>AVERAGEIFS(PriserUgerLodret!AD24:AD570,PriserUgerLodret!$C$24:$C$570,"&gt;="&amp;GnsPriser!$B$5,PriserUgerLodret!$C$24:$C$570,"&lt;="&amp;GnsPriser!$B$6,PriserUgerLodret!AD24:AD570,"&gt;0")</f>
        <v>#DIV/0!</v>
      </c>
      <c r="AD3" s="146" t="e">
        <f>AVERAGEIFS(PriserUgerLodret!AE24:AE570,PriserUgerLodret!$C$24:$C$570,"&gt;="&amp;GnsPriser!$B$5,PriserUgerLodret!$C$24:$C$570,"&lt;="&amp;GnsPriser!$B$6,PriserUgerLodret!AE24:AE570,"&gt;0")</f>
        <v>#DIV/0!</v>
      </c>
      <c r="AE3" s="146">
        <f>AVERAGEIFS(PriserUgerLodret!AF24:AF570,PriserUgerLodret!$C$24:$C$570,"&gt;="&amp;GnsPriser!$B$5,PriserUgerLodret!$C$24:$C$570,"&lt;="&amp;GnsPriser!$B$6,PriserUgerLodret!AF24:AF570,"&gt;0")</f>
        <v>1118.8888888888889</v>
      </c>
      <c r="AF3" s="146">
        <f>AVERAGEIFS(PriserUgerLodret!AG24:AG570,PriserUgerLodret!$C$24:$C$570,"&gt;="&amp;GnsPriser!$B$5,PriserUgerLodret!$C$24:$C$570,"&lt;="&amp;GnsPriser!$B$6,PriserUgerLodret!AG24:AG570,"&gt;0")</f>
        <v>4212.9629629629626</v>
      </c>
      <c r="AG3" s="146">
        <f>AVERAGEIFS(PriserUgerLodret!AH24:AH570,PriserUgerLodret!$C$24:$C$570,"&gt;="&amp;GnsPriser!$B$5,PriserUgerLodret!$C$24:$C$570,"&lt;="&amp;GnsPriser!$B$6,PriserUgerLodret!AH24:AH570,"&gt;0")</f>
        <v>1777.7777777777778</v>
      </c>
      <c r="AH3" s="146">
        <f>AVERAGEIFS(PriserUgerLodret!AI24:AI570,PriserUgerLodret!$C$24:$C$570,"&gt;="&amp;GnsPriser!$B$5,PriserUgerLodret!$C$24:$C$570,"&lt;="&amp;GnsPriser!$B$6,PriserUgerLodret!AI24:AI570,"&gt;0")</f>
        <v>10302.592592592593</v>
      </c>
      <c r="AI3" s="146">
        <f>AVERAGEIFS(PriserUgerLodret!AJ24:AJ570,PriserUgerLodret!$C$24:$C$570,"&gt;="&amp;GnsPriser!$B$5,PriserUgerLodret!$C$24:$C$570,"&lt;="&amp;GnsPriser!$B$6,PriserUgerLodret!AJ24:AJ570,"&gt;0")</f>
        <v>7682.2222222222226</v>
      </c>
      <c r="AJ3" s="146" t="e">
        <f>AVERAGEIFS(PriserUgerLodret!AK24:AK570,PriserUgerLodret!$C$24:$C$570,"&gt;="&amp;GnsPriser!$B$5,PriserUgerLodret!$C$24:$C$570,"&lt;="&amp;GnsPriser!$B$6,PriserUgerLodret!AK24:AK570,"&gt;0")</f>
        <v>#DIV/0!</v>
      </c>
      <c r="AK3" s="146" t="e">
        <f>AVERAGEIFS(PriserUgerLodret!AL24:AL570,PriserUgerLodret!$C$24:$C$570,"&gt;="&amp;GnsPriser!$B$5,PriserUgerLodret!$C$24:$C$570,"&lt;="&amp;GnsPriser!$B$6,PriserUgerLodret!AL24:AL570,"&gt;0")</f>
        <v>#DIV/0!</v>
      </c>
      <c r="AL3" s="146" t="e">
        <f>AVERAGEIFS(PriserUgerLodret!AM24:AM570,PriserUgerLodret!$C$24:$C$570,"&gt;="&amp;GnsPriser!$B$5,PriserUgerLodret!$C$24:$C$570,"&lt;="&amp;GnsPriser!$B$6,PriserUgerLodret!AM24:AM570,"&gt;0")</f>
        <v>#DIV/0!</v>
      </c>
      <c r="AM3" s="146">
        <f>AVERAGEIFS(PriserUgerLodret!AN24:AN570,PriserUgerLodret!$C$24:$C$570,"&gt;="&amp;GnsPriser!$B$5,PriserUgerLodret!$C$24:$C$570,"&lt;="&amp;GnsPriser!$B$6,PriserUgerLodret!AN24:AN570,"&gt;0")</f>
        <v>185.39986010600984</v>
      </c>
      <c r="AN3" s="146">
        <f>AVERAGEIFS(PriserUgerLodret!AO24:AO570,PriserUgerLodret!$C$24:$C$570,"&gt;="&amp;GnsPriser!$B$5,PriserUgerLodret!$C$24:$C$570,"&lt;="&amp;GnsPriser!$B$6,PriserUgerLodret!AO24:AO570,"&gt;0")</f>
        <v>193.39999999999998</v>
      </c>
      <c r="AO3" s="146">
        <f>AVERAGEIFS(PriserUgerLodret!AP24:AP570,PriserUgerLodret!$C$24:$C$570,"&gt;="&amp;GnsPriser!$B$5,PriserUgerLodret!$C$24:$C$570,"&lt;="&amp;GnsPriser!$B$6,PriserUgerLodret!AP24:AP570,"&gt;0")</f>
        <v>183.93795683054694</v>
      </c>
      <c r="AP3" s="146">
        <f>AVERAGEIFS(PriserUgerLodret!AQ24:AQ570,PriserUgerLodret!$C$24:$C$570,"&gt;="&amp;GnsPriser!$B$5,PriserUgerLodret!$C$24:$C$570,"&lt;="&amp;GnsPriser!$B$6,PriserUgerLodret!AQ24:AQ570,"&gt;0")</f>
        <v>157.35905818418215</v>
      </c>
      <c r="AQ3" s="146">
        <f>AVERAGEIFS(PriserUgerLodret!AR24:AR570,PriserUgerLodret!$C$24:$C$570,"&gt;="&amp;GnsPriser!$B$5,PriserUgerLodret!$C$24:$C$570,"&lt;="&amp;GnsPriser!$B$6,PriserUgerLodret!AR24:AR570,"&gt;0")</f>
        <v>165.36296296296297</v>
      </c>
      <c r="AR3" s="146">
        <f>AVERAGEIFS(PriserUgerLodret!AS24:AS570,PriserUgerLodret!$C$24:$C$570,"&gt;="&amp;GnsPriser!$B$5,PriserUgerLodret!$C$24:$C$570,"&lt;="&amp;GnsPriser!$B$6,PriserUgerLodret!AS24:AS570,"&gt;0")</f>
        <v>145.95727445696843</v>
      </c>
      <c r="AS3" s="146">
        <f>AVERAGEIFS(PriserUgerLodret!AT24:AT570,PriserUgerLodret!$C$24:$C$570,"&gt;="&amp;GnsPriser!$B$5,PriserUgerLodret!$C$24:$C$570,"&lt;="&amp;GnsPriser!$B$6,PriserUgerLodret!AT24:AT570,"&gt;0")</f>
        <v>132.73465444205721</v>
      </c>
      <c r="AT3" s="146">
        <f>AVERAGEIFS(PriserUgerLodret!AU24:AU570,PriserUgerLodret!$C$24:$C$570,"&gt;="&amp;GnsPriser!$B$5,PriserUgerLodret!$C$24:$C$570,"&lt;="&amp;GnsPriser!$B$6,PriserUgerLodret!AU24:AU570,"&gt;0")</f>
        <v>140.73703703703703</v>
      </c>
      <c r="AU3" s="146" t="e">
        <f>AVERAGEIFS(PriserUgerLodret!AV24:AV570,PriserUgerLodret!$C$24:$C$570,"&gt;="&amp;GnsPriser!$B$5,PriserUgerLodret!$C$24:$C$570,"&lt;="&amp;GnsPriser!$B$6,PriserUgerLodret!AV24:AV570,"&gt;0")</f>
        <v>#DIV/0!</v>
      </c>
      <c r="AV3" s="146">
        <f>AVERAGEIFS(PriserUgerLodret!AW24:AW570,PriserUgerLodret!$C$24:$C$570,"&gt;="&amp;GnsPriser!$B$5,PriserUgerLodret!$C$24:$C$570,"&lt;="&amp;GnsPriser!$B$6,PriserUgerLodret!AW24:AW570,"&gt;0")</f>
        <v>152.877821784741</v>
      </c>
      <c r="AW3" s="146">
        <f>AVERAGEIFS(PriserUgerLodret!AX24:AX570,PriserUgerLodret!$C$24:$C$570,"&gt;="&amp;GnsPriser!$B$5,PriserUgerLodret!$C$24:$C$570,"&lt;="&amp;GnsPriser!$B$6,PriserUgerLodret!AX24:AX570,"&gt;0")</f>
        <v>160.87037037037041</v>
      </c>
      <c r="AX3" s="97"/>
      <c r="AY3" s="146" t="e">
        <f>AVERAGEIFS(NoteringsUdvikling!F:F,NoteringsUdvikling!$C:$C,"&gt;="&amp;GnsPriser!$B$5,NoteringsUdvikling!$C:$C,"&lt;="&amp;GnsPriser!$B$6,NoteringsUdvikling!F:F,"&gt;0")</f>
        <v>#DIV/0!</v>
      </c>
      <c r="AZ3" s="146" t="e">
        <f>AVERAGEIFS(NoteringsUdvikling!G:G,NoteringsUdvikling!$C:$C,"&gt;="&amp;GnsPriser!$B$5,NoteringsUdvikling!$C:$C,"&lt;="&amp;GnsPriser!$B$6,NoteringsUdvikling!G:G,"&gt;0")</f>
        <v>#DIV/0!</v>
      </c>
      <c r="BA3" s="146" t="e">
        <f>AVERAGEIFS(NoteringsUdvikling!H:H,NoteringsUdvikling!$C:$C,"&gt;="&amp;GnsPriser!$B$5,NoteringsUdvikling!$C:$C,"&lt;="&amp;GnsPriser!$B$6,NoteringsUdvikling!H:H,"&gt;0")</f>
        <v>#DIV/0!</v>
      </c>
      <c r="BB3" s="146" t="e">
        <f>AVERAGEIFS(NoteringsUdvikling!I:I,NoteringsUdvikling!$C:$C,"&gt;="&amp;GnsPriser!$B$5,NoteringsUdvikling!$C:$C,"&lt;="&amp;GnsPriser!$B$6,NoteringsUdvikling!I:I,"&gt;0")</f>
        <v>#DIV/0!</v>
      </c>
      <c r="BC3" s="146" t="e">
        <f>AVERAGEIFS(NoteringsUdvikling!J:J,NoteringsUdvikling!$C:$C,"&gt;="&amp;GnsPriser!$B$5,NoteringsUdvikling!$C:$C,"&lt;="&amp;GnsPriser!$B$6,NoteringsUdvikling!J:J,"&gt;0")</f>
        <v>#DIV/0!</v>
      </c>
      <c r="BD3" s="146" t="e">
        <f>AVERAGEIFS(NoteringsUdvikling!K:K,NoteringsUdvikling!$C:$C,"&gt;="&amp;GnsPriser!$B$5,NoteringsUdvikling!$C:$C,"&lt;="&amp;GnsPriser!$B$6,NoteringsUdvikling!K:K,"&gt;0")</f>
        <v>#DIV/0!</v>
      </c>
    </row>
    <row r="4" spans="1:56" x14ac:dyDescent="0.2">
      <c r="A4" s="188" t="s">
        <v>783</v>
      </c>
    </row>
    <row r="5" spans="1:56" x14ac:dyDescent="0.2">
      <c r="A5" s="3" t="s">
        <v>781</v>
      </c>
      <c r="B5" s="119">
        <v>41988</v>
      </c>
    </row>
    <row r="6" spans="1:56" x14ac:dyDescent="0.2">
      <c r="A6" s="3" t="s">
        <v>782</v>
      </c>
      <c r="B6" s="119">
        <v>42353</v>
      </c>
    </row>
    <row r="7" spans="1:56" x14ac:dyDescent="0.2">
      <c r="D7" s="65"/>
    </row>
    <row r="8" spans="1:56" x14ac:dyDescent="0.2">
      <c r="C8" s="118"/>
      <c r="D8" s="205" t="s">
        <v>836</v>
      </c>
      <c r="E8" s="205" t="s">
        <v>835</v>
      </c>
      <c r="F8" s="206" t="s">
        <v>837</v>
      </c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Y8" s="140"/>
    </row>
    <row r="9" spans="1:56" x14ac:dyDescent="0.2">
      <c r="A9" s="31" t="s">
        <v>784</v>
      </c>
      <c r="C9" s="3" t="s">
        <v>785</v>
      </c>
      <c r="D9" s="205"/>
      <c r="E9" s="205"/>
      <c r="F9" s="207"/>
    </row>
    <row r="10" spans="1:56" x14ac:dyDescent="0.2">
      <c r="A10" s="187" t="s">
        <v>52</v>
      </c>
      <c r="B10" s="123"/>
      <c r="C10" s="156">
        <f>C3</f>
        <v>128.16666666666666</v>
      </c>
      <c r="D10" s="189">
        <f>+C10-15</f>
        <v>113.16666666666666</v>
      </c>
    </row>
    <row r="11" spans="1:56" x14ac:dyDescent="0.2">
      <c r="A11" s="125" t="s">
        <v>53</v>
      </c>
      <c r="B11" s="126"/>
      <c r="C11" s="157">
        <f>D3</f>
        <v>127.37518518518519</v>
      </c>
      <c r="D11" s="189">
        <f>+C11-15</f>
        <v>112.37518518518519</v>
      </c>
    </row>
    <row r="12" spans="1:56" x14ac:dyDescent="0.2">
      <c r="A12" s="125" t="s">
        <v>54</v>
      </c>
      <c r="B12" s="126"/>
      <c r="C12" s="157">
        <f>E3</f>
        <v>125.99382716049384</v>
      </c>
      <c r="D12" s="120"/>
    </row>
    <row r="13" spans="1:56" x14ac:dyDescent="0.2">
      <c r="A13" s="125" t="s">
        <v>55</v>
      </c>
      <c r="B13" s="126"/>
      <c r="C13" s="157">
        <f>F3</f>
        <v>150.78703703703704</v>
      </c>
      <c r="D13" s="120"/>
    </row>
    <row r="14" spans="1:56" x14ac:dyDescent="0.2">
      <c r="A14" s="128" t="s">
        <v>109</v>
      </c>
      <c r="B14" s="129"/>
      <c r="C14" s="157">
        <f>G3</f>
        <v>114.45003086419754</v>
      </c>
      <c r="D14" s="120"/>
      <c r="I14" s="191" t="s">
        <v>839</v>
      </c>
    </row>
    <row r="15" spans="1:56" x14ac:dyDescent="0.2">
      <c r="A15" s="128" t="s">
        <v>51</v>
      </c>
      <c r="B15" s="129"/>
      <c r="C15" s="157">
        <f>H3</f>
        <v>292.69814814814816</v>
      </c>
      <c r="D15" s="120"/>
      <c r="E15" s="97">
        <f>+C15-25</f>
        <v>267.69814814814816</v>
      </c>
      <c r="I15" s="196">
        <v>288</v>
      </c>
    </row>
    <row r="16" spans="1:56" x14ac:dyDescent="0.2">
      <c r="A16" s="128" t="s">
        <v>44</v>
      </c>
      <c r="B16" s="129"/>
      <c r="C16" s="157">
        <f>I3</f>
        <v>739.19444444444446</v>
      </c>
      <c r="D16" s="120"/>
    </row>
    <row r="17" spans="1:10" x14ac:dyDescent="0.2">
      <c r="A17" s="128" t="s">
        <v>7</v>
      </c>
      <c r="B17" s="129"/>
      <c r="C17" s="157">
        <f>J3</f>
        <v>203.92592592592592</v>
      </c>
      <c r="D17" s="120"/>
      <c r="E17" s="66">
        <f>+C17/$C$15*$E$15</f>
        <v>186.50815891782125</v>
      </c>
      <c r="F17" s="33">
        <f>+E17/$E$15</f>
        <v>0.69671068032418682</v>
      </c>
      <c r="I17" s="66">
        <f>+$I$15*J17</f>
        <v>200.6526759333658</v>
      </c>
      <c r="J17" s="33">
        <f>+F17</f>
        <v>0.69671068032418682</v>
      </c>
    </row>
    <row r="18" spans="1:10" x14ac:dyDescent="0.2">
      <c r="A18" s="128" t="s">
        <v>110</v>
      </c>
      <c r="B18" s="129"/>
      <c r="C18" s="157">
        <f>K3</f>
        <v>207.56037037037038</v>
      </c>
      <c r="D18" s="120"/>
      <c r="E18" s="66">
        <f t="shared" ref="E18:E21" si="0">+C18/$C$15*$E$15</f>
        <v>189.83217737670353</v>
      </c>
      <c r="F18" s="33">
        <f t="shared" ref="F18:F21" si="1">+E18/$E$15</f>
        <v>0.70912771974667366</v>
      </c>
      <c r="I18" s="66">
        <f t="shared" ref="I18:I19" si="2">+$I$15*J18</f>
        <v>204.22878328704201</v>
      </c>
      <c r="J18" s="33">
        <f t="shared" ref="J18:J19" si="3">+F18</f>
        <v>0.70912771974667366</v>
      </c>
    </row>
    <row r="19" spans="1:10" x14ac:dyDescent="0.2">
      <c r="A19" s="128" t="s">
        <v>3</v>
      </c>
      <c r="B19" s="129"/>
      <c r="C19" s="157">
        <f>L3</f>
        <v>197.38888888888889</v>
      </c>
      <c r="D19" s="120"/>
      <c r="E19" s="66">
        <f t="shared" si="0"/>
        <v>180.52946475708833</v>
      </c>
      <c r="F19" s="33">
        <f t="shared" si="1"/>
        <v>0.67437696527202207</v>
      </c>
      <c r="I19" s="66">
        <f t="shared" si="2"/>
        <v>194.22056599834235</v>
      </c>
      <c r="J19" s="33">
        <f t="shared" si="3"/>
        <v>0.67437696527202207</v>
      </c>
    </row>
    <row r="20" spans="1:10" x14ac:dyDescent="0.2">
      <c r="A20" s="125" t="s">
        <v>4</v>
      </c>
      <c r="B20" s="126"/>
      <c r="C20" s="157">
        <f>M3</f>
        <v>1251.6759259259259</v>
      </c>
      <c r="D20" s="120"/>
    </row>
    <row r="21" spans="1:10" x14ac:dyDescent="0.2">
      <c r="A21" s="125" t="s">
        <v>15</v>
      </c>
      <c r="B21" s="126"/>
      <c r="C21" s="157">
        <f>N3</f>
        <v>540.24382716049388</v>
      </c>
      <c r="D21" s="120"/>
      <c r="E21" s="66">
        <f t="shared" si="0"/>
        <v>494.10040000025003</v>
      </c>
      <c r="F21" s="33">
        <f t="shared" si="1"/>
        <v>1.8457370864097553</v>
      </c>
      <c r="I21" s="66">
        <f>+$I$15*J21</f>
        <v>531.57228088600948</v>
      </c>
      <c r="J21" s="33">
        <f>+F21</f>
        <v>1.8457370864097553</v>
      </c>
    </row>
    <row r="22" spans="1:10" x14ac:dyDescent="0.2">
      <c r="A22" s="125" t="s">
        <v>788</v>
      </c>
      <c r="B22" s="126"/>
      <c r="C22" s="157">
        <f>O3</f>
        <v>556.42857142857144</v>
      </c>
      <c r="D22" s="120"/>
    </row>
    <row r="23" spans="1:10" x14ac:dyDescent="0.2">
      <c r="A23" t="s">
        <v>789</v>
      </c>
      <c r="C23" s="97">
        <f>P3</f>
        <v>1286.4814814814815</v>
      </c>
      <c r="D23" s="120"/>
    </row>
    <row r="24" spans="1:10" x14ac:dyDescent="0.2">
      <c r="A24" s="125" t="s">
        <v>111</v>
      </c>
      <c r="B24" s="126"/>
      <c r="C24" s="157">
        <f>Q3</f>
        <v>909.58333333333337</v>
      </c>
      <c r="D24" s="120"/>
    </row>
    <row r="25" spans="1:10" x14ac:dyDescent="0.2">
      <c r="A25" s="125" t="s">
        <v>112</v>
      </c>
      <c r="B25" s="126"/>
      <c r="C25" s="157">
        <f>R3</f>
        <v>538.63888888888891</v>
      </c>
      <c r="D25" s="120"/>
    </row>
    <row r="26" spans="1:10" x14ac:dyDescent="0.2">
      <c r="A26" s="125" t="s">
        <v>74</v>
      </c>
      <c r="B26" s="126"/>
      <c r="C26" s="157">
        <f>S3</f>
        <v>524.33333333333337</v>
      </c>
      <c r="D26" s="120"/>
    </row>
    <row r="27" spans="1:10" x14ac:dyDescent="0.2">
      <c r="A27" s="125" t="s">
        <v>16</v>
      </c>
      <c r="B27" s="126"/>
      <c r="C27" s="157">
        <f>T3</f>
        <v>217.1440740740741</v>
      </c>
      <c r="D27" s="120"/>
    </row>
    <row r="28" spans="1:10" x14ac:dyDescent="0.2">
      <c r="A28" s="125" t="s">
        <v>17</v>
      </c>
      <c r="B28" s="126"/>
      <c r="C28" s="157">
        <f>U3</f>
        <v>227.8864814814815</v>
      </c>
      <c r="D28" s="120"/>
    </row>
    <row r="29" spans="1:10" x14ac:dyDescent="0.2">
      <c r="A29" s="125" t="s">
        <v>18</v>
      </c>
      <c r="B29" s="126"/>
      <c r="C29" s="157">
        <f>V3</f>
        <v>258.13685185185182</v>
      </c>
      <c r="D29" s="120"/>
    </row>
    <row r="30" spans="1:10" x14ac:dyDescent="0.2">
      <c r="A30" s="125"/>
      <c r="B30" s="126"/>
      <c r="C30" s="127"/>
      <c r="D30" s="120"/>
    </row>
    <row r="31" spans="1:10" hidden="1" x14ac:dyDescent="0.2">
      <c r="A31" s="125" t="s">
        <v>24</v>
      </c>
      <c r="B31" s="126"/>
      <c r="C31" s="127">
        <f>X3</f>
        <v>1.4185809495738648</v>
      </c>
      <c r="D31" s="120"/>
    </row>
    <row r="32" spans="1:10" hidden="1" x14ac:dyDescent="0.2">
      <c r="A32" s="125" t="s">
        <v>25</v>
      </c>
      <c r="B32" s="126"/>
      <c r="C32" s="127">
        <f>Y3</f>
        <v>5.3393369125480197</v>
      </c>
      <c r="D32" s="120"/>
    </row>
    <row r="33" spans="1:4" hidden="1" x14ac:dyDescent="0.2">
      <c r="A33" s="125" t="s">
        <v>26</v>
      </c>
      <c r="B33" s="126"/>
      <c r="C33" s="127">
        <f>Z3</f>
        <v>2.2516295914911364</v>
      </c>
      <c r="D33" s="120"/>
    </row>
    <row r="34" spans="1:4" hidden="1" x14ac:dyDescent="0.2">
      <c r="A34" s="125" t="s">
        <v>27</v>
      </c>
      <c r="B34" s="126"/>
      <c r="C34" s="127">
        <f>AA3</f>
        <v>13.054508819733851</v>
      </c>
      <c r="D34" s="120"/>
    </row>
    <row r="35" spans="1:4" hidden="1" x14ac:dyDescent="0.2">
      <c r="A35" s="125" t="s">
        <v>80</v>
      </c>
      <c r="B35" s="126"/>
      <c r="C35" s="127">
        <f>AB3</f>
        <v>9.7361111111111107</v>
      </c>
      <c r="D35" s="120"/>
    </row>
    <row r="36" spans="1:4" hidden="1" x14ac:dyDescent="0.2">
      <c r="A36" s="125" t="s">
        <v>79</v>
      </c>
      <c r="B36" s="126"/>
      <c r="C36" s="127" t="e">
        <f>AC3</f>
        <v>#DIV/0!</v>
      </c>
      <c r="D36" s="120"/>
    </row>
    <row r="37" spans="1:4" hidden="1" x14ac:dyDescent="0.2">
      <c r="A37" s="125"/>
      <c r="B37" s="126"/>
      <c r="C37" s="127"/>
      <c r="D37" s="120"/>
    </row>
    <row r="38" spans="1:4" x14ac:dyDescent="0.2">
      <c r="A38" s="125" t="s">
        <v>60</v>
      </c>
      <c r="B38" s="126"/>
      <c r="C38" s="157">
        <f>AE3</f>
        <v>1118.8888888888889</v>
      </c>
      <c r="D38" s="120"/>
    </row>
    <row r="39" spans="1:4" x14ac:dyDescent="0.2">
      <c r="A39" s="125" t="s">
        <v>59</v>
      </c>
      <c r="B39" s="126"/>
      <c r="C39" s="157">
        <f>AF3</f>
        <v>4212.9629629629626</v>
      </c>
      <c r="D39" s="120"/>
    </row>
    <row r="40" spans="1:4" x14ac:dyDescent="0.2">
      <c r="A40" s="125" t="s">
        <v>57</v>
      </c>
      <c r="B40" s="126"/>
      <c r="C40" s="157">
        <f>AG3</f>
        <v>1777.7777777777778</v>
      </c>
      <c r="D40" s="120"/>
    </row>
    <row r="41" spans="1:4" x14ac:dyDescent="0.2">
      <c r="A41" s="125" t="s">
        <v>58</v>
      </c>
      <c r="B41" s="126"/>
      <c r="C41" s="157">
        <f>AH3</f>
        <v>10302.592592592593</v>
      </c>
      <c r="D41" s="120"/>
    </row>
    <row r="42" spans="1:4" x14ac:dyDescent="0.2">
      <c r="A42" s="125" t="s">
        <v>113</v>
      </c>
      <c r="B42" s="126"/>
      <c r="C42" s="157">
        <f>AI3</f>
        <v>7682.2222222222226</v>
      </c>
      <c r="D42" s="120"/>
    </row>
    <row r="43" spans="1:4" hidden="1" x14ac:dyDescent="0.2">
      <c r="A43" s="125" t="s">
        <v>78</v>
      </c>
      <c r="B43" s="126"/>
      <c r="C43" s="127" t="e">
        <f>AJ3</f>
        <v>#DIV/0!</v>
      </c>
      <c r="D43" s="120"/>
    </row>
    <row r="44" spans="1:4" hidden="1" x14ac:dyDescent="0.2">
      <c r="A44" s="125"/>
      <c r="B44" s="126"/>
      <c r="C44" s="127"/>
      <c r="D44" s="120"/>
    </row>
    <row r="45" spans="1:4" x14ac:dyDescent="0.2">
      <c r="A45" s="125"/>
      <c r="B45" s="126"/>
      <c r="C45" s="127"/>
      <c r="D45" s="120"/>
    </row>
    <row r="46" spans="1:4" x14ac:dyDescent="0.2">
      <c r="A46" s="125" t="s">
        <v>12</v>
      </c>
      <c r="B46" s="126"/>
      <c r="C46" s="127">
        <f>AM3</f>
        <v>185.39986010600984</v>
      </c>
      <c r="D46" s="120"/>
    </row>
    <row r="47" spans="1:4" x14ac:dyDescent="0.2">
      <c r="A47" s="125" t="s">
        <v>5</v>
      </c>
      <c r="B47" s="126"/>
      <c r="C47" s="127">
        <f>AN3</f>
        <v>193.39999999999998</v>
      </c>
      <c r="D47" s="120"/>
    </row>
    <row r="48" spans="1:4" x14ac:dyDescent="0.2">
      <c r="A48" s="125" t="s">
        <v>29</v>
      </c>
      <c r="B48" s="126"/>
      <c r="C48" s="127">
        <f>AO3</f>
        <v>183.93795683054694</v>
      </c>
      <c r="D48" s="120"/>
    </row>
    <row r="49" spans="1:7" x14ac:dyDescent="0.2">
      <c r="A49" s="125" t="s">
        <v>11</v>
      </c>
      <c r="B49" s="126"/>
      <c r="C49" s="127">
        <f>AP3</f>
        <v>157.35905818418215</v>
      </c>
      <c r="D49" s="120"/>
    </row>
    <row r="50" spans="1:7" x14ac:dyDescent="0.2">
      <c r="A50" s="125" t="s">
        <v>5</v>
      </c>
      <c r="B50" s="126"/>
      <c r="C50" s="127">
        <f>AQ3</f>
        <v>165.36296296296297</v>
      </c>
      <c r="D50" s="120"/>
    </row>
    <row r="51" spans="1:7" x14ac:dyDescent="0.2">
      <c r="A51" s="125" t="s">
        <v>29</v>
      </c>
      <c r="B51" s="126"/>
      <c r="C51" s="127">
        <f>AR3</f>
        <v>145.95727445696843</v>
      </c>
      <c r="D51" s="120"/>
    </row>
    <row r="52" spans="1:7" x14ac:dyDescent="0.2">
      <c r="A52" s="125" t="s">
        <v>62</v>
      </c>
      <c r="B52" s="126"/>
      <c r="C52" s="127">
        <f>AS3</f>
        <v>132.73465444205721</v>
      </c>
      <c r="D52" s="120"/>
    </row>
    <row r="53" spans="1:7" x14ac:dyDescent="0.2">
      <c r="A53" s="125" t="s">
        <v>5</v>
      </c>
      <c r="B53" s="126"/>
      <c r="C53" s="127">
        <f>AT3</f>
        <v>140.73703703703703</v>
      </c>
      <c r="D53" s="120"/>
    </row>
    <row r="54" spans="1:7" x14ac:dyDescent="0.2">
      <c r="A54" s="125"/>
      <c r="B54" s="126"/>
      <c r="C54" s="127"/>
      <c r="D54" s="120"/>
    </row>
    <row r="55" spans="1:7" x14ac:dyDescent="0.2">
      <c r="A55" s="125" t="s">
        <v>63</v>
      </c>
      <c r="B55" s="126"/>
      <c r="C55" s="127">
        <f>AV3</f>
        <v>152.877821784741</v>
      </c>
      <c r="D55" s="120"/>
    </row>
    <row r="56" spans="1:7" x14ac:dyDescent="0.2">
      <c r="A56" s="130" t="s">
        <v>5</v>
      </c>
      <c r="B56" s="131"/>
      <c r="C56" s="132">
        <f>AW3</f>
        <v>160.87037037037041</v>
      </c>
    </row>
    <row r="58" spans="1:7" x14ac:dyDescent="0.2">
      <c r="A58" s="31" t="s">
        <v>790</v>
      </c>
      <c r="C58" s="3" t="s">
        <v>785</v>
      </c>
      <c r="G58" s="3" t="s">
        <v>791</v>
      </c>
    </row>
    <row r="59" spans="1:7" x14ac:dyDescent="0.2">
      <c r="A59" s="122" t="s">
        <v>149</v>
      </c>
      <c r="B59" s="123"/>
      <c r="C59" s="124" t="str">
        <f>IFERROR(AY3,"")</f>
        <v/>
      </c>
    </row>
    <row r="60" spans="1:7" x14ac:dyDescent="0.2">
      <c r="A60" s="125" t="s">
        <v>150</v>
      </c>
      <c r="B60" s="126"/>
      <c r="C60" s="127" t="str">
        <f>IFERROR(AZ3,"")</f>
        <v/>
      </c>
    </row>
    <row r="61" spans="1:7" x14ac:dyDescent="0.2">
      <c r="A61" s="125" t="s">
        <v>151</v>
      </c>
      <c r="B61" s="126"/>
      <c r="C61" s="127" t="str">
        <f>IFERROR(BA3,"")</f>
        <v/>
      </c>
    </row>
    <row r="62" spans="1:7" x14ac:dyDescent="0.2">
      <c r="A62" s="125" t="s">
        <v>152</v>
      </c>
      <c r="B62" s="126"/>
      <c r="C62" s="127" t="str">
        <f>IFERROR(BB3,"")</f>
        <v/>
      </c>
    </row>
    <row r="63" spans="1:7" x14ac:dyDescent="0.2">
      <c r="A63" s="125" t="s">
        <v>153</v>
      </c>
      <c r="B63" s="126"/>
      <c r="C63" s="127" t="str">
        <f>IFERROR(BC3,"")</f>
        <v/>
      </c>
    </row>
    <row r="64" spans="1:7" x14ac:dyDescent="0.2">
      <c r="A64" s="130" t="s">
        <v>154</v>
      </c>
      <c r="B64" s="131"/>
      <c r="C64" s="132" t="str">
        <f>IFERROR(BD3,"")</f>
        <v/>
      </c>
    </row>
  </sheetData>
  <mergeCells count="3">
    <mergeCell ref="D8:D9"/>
    <mergeCell ref="E8:E9"/>
    <mergeCell ref="F8:F9"/>
  </mergeCells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ynamicPublishingContent11 xmlns="http://schemas.microsoft.com/sharepoint/v3" xsi:nil="true"/>
    <DynamicPublishingContent14 xmlns="http://schemas.microsoft.com/sharepoint/v3" xsi:nil="true"/>
    <PublishingRollupImage xmlns="http://schemas.microsoft.com/sharepoint/v3" xsi:nil="true"/>
    <Revisionsdato xmlns="5aa14257-579e-4a1f-bbbb-3c8dd7393476">2015-12-22T11:54:00+00:00</Revisionsdato>
    <DynamicPublishingContent5 xmlns="http://schemas.microsoft.com/sharepoint/v3" xsi:nil="true"/>
    <DynamicPublishingContent12 xmlns="http://schemas.microsoft.com/sharepoint/v3" xsi:nil="true"/>
    <PublishingContactEmail xmlns="http://schemas.microsoft.com/sharepoint/v3" xsi:nil="true"/>
    <HeaderStyleDefinitions xmlns="http://schemas.microsoft.com/sharepoint/v3" xsi:nil="true"/>
    <DynamicPublishingContent4 xmlns="http://schemas.microsoft.com/sharepoint/v3" xsi:nil="true"/>
    <PublishingVariationRelationshipLinkFieldID xmlns="http://schemas.microsoft.com/sharepoint/v3">
      <Url xsi:nil="true"/>
      <Description xsi:nil="true"/>
    </PublishingVariationRelationshipLinkFieldID>
    <PublishingPageContent xmlns="http://schemas.microsoft.com/sharepoint/v3" xsi:nil="true"/>
    <DynamicPublishingContent7 xmlns="http://schemas.microsoft.com/sharepoint/v3" xsi:nil="true"/>
    <DynamicPublishingContent6 xmlns="http://schemas.microsoft.com/sharepoint/v3" xsi:nil="true"/>
    <Bekraeftelsesdato xmlns="5aa14257-579e-4a1f-bbbb-3c8dd7393476">2015-12-22T11:54:00+00:00</Bekraeftelsesdato>
    <DynamicPublishingContent1 xmlns="http://schemas.microsoft.com/sharepoint/v3" xsi:nil="true"/>
    <DynamicPublishingContent13 xmlns="http://schemas.microsoft.com/sharepoint/v3" xsi:nil="true"/>
    <PublishingVariationGroupID xmlns="http://schemas.microsoft.com/sharepoint/v3" xsi:nil="true"/>
    <ArticleStartDate xmlns="http://schemas.microsoft.com/sharepoint/v3">2015-12-21T23:00:00+00:00</ArticleStartDate>
    <Listekode xmlns="5aa14257-579e-4a1f-bbbb-3c8dd7393476" xsi:nil="true"/>
    <DynamicPublishingContent0 xmlns="http://schemas.microsoft.com/sharepoint/v3" xsi:nil="true"/>
    <ArticleByLine xmlns="http://schemas.microsoft.com/sharepoint/v3" xsi:nil="true"/>
    <PublishingImageCaption xmlns="http://schemas.microsoft.com/sharepoint/v3" xsi:nil="true"/>
    <Forfattere xmlns="5aa14257-579e-4a1f-bbbb-3c8dd7393476">
      <UserInfo>
        <DisplayName/>
        <AccountId xsi:nil="true"/>
        <AccountType/>
      </UserInfo>
    </Forfattere>
    <DynamicPublishingContent3 xmlns="http://schemas.microsoft.com/sharepoint/v3" xsi:nil="true"/>
    <Sorteringsorden xmlns="5aa14257-579e-4a1f-bbbb-3c8dd7393476" xsi:nil="true"/>
    <Audience xmlns="http://schemas.microsoft.com/sharepoint/v3" xsi:nil="true"/>
    <PublishingPageImage xmlns="http://schemas.microsoft.com/sharepoint/v3" xsi:nil="true"/>
    <DynamicPublishingContent2 xmlns="http://schemas.microsoft.com/sharepoint/v3" xsi:nil="true"/>
    <SummaryLinks xmlns="http://schemas.microsoft.com/sharepoint/v3">&lt;div title="_schemaversion" id="_3"&gt;
  &lt;div title="_view"&gt;
    &lt;span title="_columns"&gt;1&lt;/span&gt;
    &lt;span title="_linkstyle"&gt;&lt;/span&gt;
    &lt;span title="_groupstyle"&gt;&lt;/span&gt;
  &lt;/div&gt;
&lt;/div&gt;</SummaryLinks>
    <PublishingExpirationDate xmlns="http://schemas.microsoft.com/sharepoint/v3" xsi:nil="true"/>
    <PublishingContactPicture xmlns="http://schemas.microsoft.com/sharepoint/v3">
      <Url xsi:nil="true"/>
      <Description xsi:nil="true"/>
    </PublishingContactPicture>
    <Informationsserie xmlns="5aa14257-579e-4a1f-bbbb-3c8dd7393476" xsi:nil="true"/>
    <PublishingStartDate xmlns="http://schemas.microsoft.com/sharepoint/v3" xsi:nil="true"/>
    <DynamicPublishingContent9 xmlns="http://schemas.microsoft.com/sharepoint/v3" xsi:nil="true"/>
    <DynamicPublishingContent10 xmlns="http://schemas.microsoft.com/sharepoint/v3" xsi:nil="true"/>
    <PublishingContact xmlns="http://schemas.microsoft.com/sharepoint/v3">
      <UserInfo>
        <DisplayName/>
        <AccountId xsi:nil="true"/>
        <AccountType/>
      </UserInfo>
    </PublishingContact>
    <PublishingContactName xmlns="http://schemas.microsoft.com/sharepoint/v3" xsi:nil="true"/>
    <Noegleord xmlns="5aa14257-579e-4a1f-bbbb-3c8dd7393476" xsi:nil="true"/>
    <DynamicPublishingContent8 xmlns="http://schemas.microsoft.com/sharepoint/v3" xsi:nil="true"/>
    <TaxCatchAll xmlns="303eeafb-7dff-46db-9396-e9c651f530ea"/>
    <Comments xmlns="http://schemas.microsoft.com/sharepoint/v3">Der gennemføres ugentlig indsamling af dagspriser på fodermidler fra 4-5 leverandører. </Comments>
    <Nummer xmlns="5aa14257-579e-4a1f-bbbb-3c8dd7393476" xsi:nil="true"/>
    <_dlc_DocId xmlns="303eeafb-7dff-46db-9396-e9c651f530ea">LBINFO-3584-236</_dlc_DocId>
    <_dlc_DocIdUrl xmlns="303eeafb-7dff-46db-9396-e9c651f530ea">
      <Url>https://sp.landbrugsinfo.dk/Afrapportering/2015/_layouts/DocIdRedir.aspx?ID=LBINFO-3584-236</Url>
      <Description>LBINFO-3584-236</Description>
    </_dlc_DocIdUrl>
    <Skribenter xmlns="5aa14257-579e-4a1f-bbbb-3c8dd7393476">
      <UserInfo>
        <DisplayName/>
        <AccountId xsi:nil="true"/>
        <AccountType/>
      </UserInfo>
    </Skribenter>
    <Kontaktpersoner xmlns="5aa14257-579e-4a1f-bbbb-3c8dd7393476">
      <UserInfo>
        <DisplayName/>
        <AccountId xsi:nil="true"/>
        <AccountType/>
      </UserInfo>
    </Kontaktpersoner>
    <_dlc_DocIdPersistId xmlns="303eeafb-7dff-46db-9396-e9c651f530ea">false</_dlc_DocIdPersistId>
    <PublishingPageLayout xmlns="http://schemas.microsoft.com/sharepoint/v3">
      <Url xsi:nil="true"/>
      <Description xsi:nil="true"/>
    </PublishingPageLayout>
    <WebInfoSubjects xmlns="c027f136-810f-4bf1-8799-fe74b7b13f91" xsi:nil="true"/>
    <Afrapportering xmlns="8dd19670-a623-4c4a-8cd0-9c7122017949">581;#</Afrapportering>
    <Rettighedsgruppe xmlns="c027f136-810f-4bf1-8799-fe74b7b13f91">1</Rettighedsgruppe>
    <Bevillingsgivere xmlns="c027f136-810f-4bf1-8799-fe74b7b13f91">2;#</Bevillingsgivere>
    <IsHiddenFromRollup xmlns="c027f136-810f-4bf1-8799-fe74b7b13f91">0</IsHiddenFromRollup>
    <GammelURL xmlns="c027f136-810f-4bf1-8799-fe74b7b13f91" xsi:nil="true"/>
    <Projekter xmlns="c027f136-810f-4bf1-8799-fe74b7b13f91" xsi:nil="true"/>
    <FinanceYear xmlns="c027f136-810f-4bf1-8799-fe74b7b13f91">2015</FinanceYear>
    <Afsender xmlns="c027f136-810f-4bf1-8799-fe74b7b13f91">2</Afsender>
    <Arkiveringsdato xmlns="c027f136-810f-4bf1-8799-fe74b7b13f91">2099-12-31T23:00:00+00:00</Arkiveringsdato>
    <HitCount xmlns="c027f136-810f-4bf1-8799-fe74b7b13f91">0</HitCount>
    <WebInfoLawCodes xmlns="c027f136-810f-4bf1-8799-fe74b7b13f91" xsi:nil="true"/>
    <Ansvarligafdeling xmlns="c027f136-810f-4bf1-8799-fe74b7b13f91">35</Ansvarligafdeling>
    <EnclosureFor xmlns="c027f136-810f-4bf1-8799-fe74b7b13f91">
      <Url xsi:nil="true"/>
      <Description xsi:nil="true"/>
    </EnclosureFor>
    <Ingen_x0020_besked_x0020_ved_x0020_arkivering xmlns="c027f136-810f-4bf1-8799-fe74b7b13f91">false</Ingen_x0020_besked_x0020_ved_x0020_arkivering>
    <NetSkabelonValue xmlns="c027f136-810f-4bf1-8799-fe74b7b13f91" xsi:nil="true"/>
    <PermalinkID xmlns="c027f136-810f-4bf1-8799-fe74b7b13f91">984fd162-c6e4-4f3f-96f5-e480e41379a3</PermalinkID>
    <WebInfoMultiSelect xmlns="c027f136-810f-4bf1-8799-fe74b7b13f91" xsi:nil="true"/>
    <TaksonomiTaxHTField0 xmlns="c027f136-810f-4bf1-8799-fe74b7b13f91">
      <Terms xmlns="http://schemas.microsoft.com/office/infopath/2007/PartnerControls"/>
    </TaksonomiTaxHTField0>
    <HideInRollups xmlns="c027f136-810f-4bf1-8799-fe74b7b13f91">false</HideInRollups>
    <ProjectID xmlns="c70df750-5352-4088-a10b-a69e290d946e">X581X</ProjectI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Set Item Permission, based on rettighedsgruppe</Name>
    <Synchronization>Asynchronous</Synchronization>
    <Type>10001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Set Item Permission, based on rettighedsgruppe</Name>
    <Synchronization>Asynchronous</Synchronization>
    <Type>10002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WebInfo Content Page Event</Name>
    <Synchronization>Synchronous</Synchronization>
    <Type>1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Synchronous</Synchronization>
    <Type>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Asynchronous</Synchronization>
    <Type>10002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Landbrugsinfo Artikelside" ma:contentTypeID="0x010100C568DB52D9D0A14D9B2FDCC96666E9F2007948130EC3DB064584E219954237AF3900242457EFB8B24247815D688C526CD44D00C26A9DBCB02B5C4DA1F017B836C045C00060750ADE2E6249BABB5C6118FC133DE800B6E1A9893ABA4670B08C14B9C53A30D30016A1B8B879019B40A89B0294CD42210C" ma:contentTypeVersion="99" ma:contentTypeDescription="Den primære contenttype der anvendes på Landbrugsinfo" ma:contentTypeScope="" ma:versionID="117efc10c391e0747e80fd0529b5b7c2">
  <xsd:schema xmlns:xsd="http://www.w3.org/2001/XMLSchema" xmlns:xs="http://www.w3.org/2001/XMLSchema" xmlns:p="http://schemas.microsoft.com/office/2006/metadata/properties" xmlns:ns1="http://schemas.microsoft.com/sharepoint/v3" xmlns:ns2="c027f136-810f-4bf1-8799-fe74b7b13f91" xmlns:ns3="5aa14257-579e-4a1f-bbbb-3c8dd7393476" xmlns:ns4="303eeafb-7dff-46db-9396-e9c651f530ea" xmlns:ns5="8dd19670-a623-4c4a-8cd0-9c7122017949" xmlns:ns6="c70df750-5352-4088-a10b-a69e290d946e" targetNamespace="http://schemas.microsoft.com/office/2006/metadata/properties" ma:root="true" ma:fieldsID="f0faed57db0c669d165bd617b058416f" ns1:_="" ns2:_="" ns3:_="" ns4:_="" ns5:_="" ns6:_="">
    <xsd:import namespace="http://schemas.microsoft.com/sharepoint/v3"/>
    <xsd:import namespace="c027f136-810f-4bf1-8799-fe74b7b13f91"/>
    <xsd:import namespace="5aa14257-579e-4a1f-bbbb-3c8dd7393476"/>
    <xsd:import namespace="303eeafb-7dff-46db-9396-e9c651f530ea"/>
    <xsd:import namespace="8dd19670-a623-4c4a-8cd0-9c7122017949"/>
    <xsd:import namespace="c70df750-5352-4088-a10b-a69e290d946e"/>
    <xsd:element name="properties">
      <xsd:complexType>
        <xsd:sequence>
          <xsd:element name="documentManagement">
            <xsd:complexType>
              <xsd:all>
                <xsd:element ref="ns1:Comments"/>
                <xsd:element ref="ns1:PublishingStartDate" minOccurs="0"/>
                <xsd:element ref="ns1:PublishingExpirationDate" minOccurs="0"/>
                <xsd:element ref="ns1:PublishingContact" minOccurs="0"/>
                <xsd:element ref="ns1:PublishingContactEmail" minOccurs="0"/>
                <xsd:element ref="ns1:PublishingContactName" minOccurs="0"/>
                <xsd:element ref="ns1:PublishingContactPicture" minOccurs="0"/>
                <xsd:element ref="ns1:PublishingPageLayout" minOccurs="0"/>
                <xsd:element ref="ns1:PublishingVariationGroupID" minOccurs="0"/>
                <xsd:element ref="ns1:PublishingVariationRelationshipLinkFieldID" minOccurs="0"/>
                <xsd:element ref="ns1:PublishingRollupImage" minOccurs="0"/>
                <xsd:element ref="ns1:Audience" minOccurs="0"/>
                <xsd:element ref="ns1:PublishingPageImage" minOccurs="0"/>
                <xsd:element ref="ns1:PublishingPageContent" minOccurs="0"/>
                <xsd:element ref="ns1:SummaryLinks" minOccurs="0"/>
                <xsd:element ref="ns1:ArticleByLine" minOccurs="0"/>
                <xsd:element ref="ns1:ArticleStartDate" minOccurs="0"/>
                <xsd:element ref="ns1:PublishingImageCaption" minOccurs="0"/>
                <xsd:element ref="ns1:HeaderStyleDefinitions" minOccurs="0"/>
                <xsd:element ref="ns2:Ansvarligafdeling" minOccurs="0"/>
                <xsd:element ref="ns3:Forfattere" minOccurs="0"/>
                <xsd:element ref="ns2:Rettighedsgruppe"/>
                <xsd:element ref="ns3:Listekode" minOccurs="0"/>
                <xsd:element ref="ns3:Nummer" minOccurs="0"/>
                <xsd:element ref="ns3:Noegleord" minOccurs="0"/>
                <xsd:element ref="ns3:Informationsserie" minOccurs="0"/>
                <xsd:element ref="ns3:Bekraeftelsesdato" minOccurs="0"/>
                <xsd:element ref="ns3:Revisionsdato" minOccurs="0"/>
                <xsd:element ref="ns2:Afsender" minOccurs="0"/>
                <xsd:element ref="ns2:Arkiveringsdato" minOccurs="0"/>
                <xsd:element ref="ns2:Ingen_x0020_besked_x0020_ved_x0020_arkivering" minOccurs="0"/>
                <xsd:element ref="ns2:HideInRollups" minOccurs="0"/>
                <xsd:element ref="ns2:IsHiddenFromRollup" minOccurs="0"/>
                <xsd:element ref="ns1:DynamicPublishingContent0" minOccurs="0"/>
                <xsd:element ref="ns1:DynamicPublishingContent1" minOccurs="0"/>
                <xsd:element ref="ns1:DynamicPublishingContent2" minOccurs="0"/>
                <xsd:element ref="ns1:DynamicPublishingContent3" minOccurs="0"/>
                <xsd:element ref="ns1:DynamicPublishingContent4" minOccurs="0"/>
                <xsd:element ref="ns1:DynamicPublishingContent5" minOccurs="0"/>
                <xsd:element ref="ns3:Sorteringsorden" minOccurs="0"/>
                <xsd:element ref="ns2:EnclosureFor" minOccurs="0"/>
                <xsd:element ref="ns2:GammelURL" minOccurs="0"/>
                <xsd:element ref="ns2:NetSkabelonValue" minOccurs="0"/>
                <xsd:element ref="ns2:Projekter" minOccurs="0"/>
                <xsd:element ref="ns2:WebInfoSubjects" minOccurs="0"/>
                <xsd:element ref="ns2:HitCount" minOccurs="0"/>
                <xsd:element ref="ns2:PermalinkID" minOccurs="0"/>
                <xsd:element ref="ns2:WebInfoMultiSelect" minOccurs="0"/>
                <xsd:element ref="ns4:_dlc_DocId" minOccurs="0"/>
                <xsd:element ref="ns4:_dlc_DocIdUrl" minOccurs="0"/>
                <xsd:element ref="ns4:_dlc_DocIdPersistId" minOccurs="0"/>
                <xsd:element ref="ns1:DynamicPublishingContent6" minOccurs="0"/>
                <xsd:element ref="ns1:DynamicPublishingContent7" minOccurs="0"/>
                <xsd:element ref="ns1:DynamicPublishingContent8" minOccurs="0"/>
                <xsd:element ref="ns1:DynamicPublishingContent9" minOccurs="0"/>
                <xsd:element ref="ns1:DynamicPublishingContent10" minOccurs="0"/>
                <xsd:element ref="ns1:DynamicPublishingContent11" minOccurs="0"/>
                <xsd:element ref="ns1:DynamicPublishingContent12" minOccurs="0"/>
                <xsd:element ref="ns1:DynamicPublishingContent13" minOccurs="0"/>
                <xsd:element ref="ns1:DynamicPublishingContent14" minOccurs="0"/>
                <xsd:element ref="ns2:TaksonomiTaxHTField0" minOccurs="0"/>
                <xsd:element ref="ns4:TaxCatchAll" minOccurs="0"/>
                <xsd:element ref="ns4:TaxCatchAllLabel" minOccurs="0"/>
                <xsd:element ref="ns2:Bevillingsgivere" minOccurs="0"/>
                <xsd:element ref="ns2:FinanceYear" minOccurs="0"/>
                <xsd:element ref="ns2:WebInfoLawCodes" minOccurs="0"/>
                <xsd:element ref="ns5:Afrapportering" minOccurs="0"/>
                <xsd:element ref="ns3:Kontaktpersoner" minOccurs="0"/>
                <xsd:element ref="ns3:Skribenter" minOccurs="0"/>
                <xsd:element ref="ns6:Projec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Comments" ma:index="8" ma:displayName="Beskrivelse" ma:internalName="Comments">
      <xsd:simpleType>
        <xsd:restriction base="dms:Note">
          <xsd:maxLength value="255"/>
        </xsd:restriction>
      </xsd:simpleType>
    </xsd:element>
    <xsd:element name="PublishingStartDate" ma:index="9" nillable="true" ma:displayName="Startdato for planlægning" ma:internalName="PublishingStartDate">
      <xsd:simpleType>
        <xsd:restriction base="dms:Unknown"/>
      </xsd:simpleType>
    </xsd:element>
    <xsd:element name="PublishingExpirationDate" ma:index="10" nillable="true" ma:displayName="Slutdato for planlægning" ma:internalName="PublishingExpirationDate">
      <xsd:simpleType>
        <xsd:restriction base="dms:Unknown"/>
      </xsd:simpleType>
    </xsd:element>
    <xsd:element name="PublishingContact" ma:index="11" nillable="true" ma:displayName="Kontaktperson" ma:list="UserInfo" ma:internalName="PublishingContac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ublishingContactEmail" ma:index="12" nillable="true" ma:displayName="E-mail-adresse på kontaktperson" ma:internalName="PublishingContactEmail">
      <xsd:simpleType>
        <xsd:restriction base="dms:Text">
          <xsd:maxLength value="255"/>
        </xsd:restriction>
      </xsd:simpleType>
    </xsd:element>
    <xsd:element name="PublishingContactName" ma:index="13" nillable="true" ma:displayName="Navn på kontaktperson" ma:internalName="PublishingContactName">
      <xsd:simpleType>
        <xsd:restriction base="dms:Text">
          <xsd:maxLength value="255"/>
        </xsd:restriction>
      </xsd:simpleType>
    </xsd:element>
    <xsd:element name="PublishingContactPicture" ma:index="14" nillable="true" ma:displayName="Billede af kontaktperson" ma:format="Image" ma:internalName="PublishingContactPictur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PageLayout" ma:index="15" nillable="true" ma:displayName="Sidelayout" ma:internalName="PublishingPageLayout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VariationGroupID" ma:index="16" nillable="true" ma:displayName="Variationsgruppe-id" ma:hidden="true" ma:internalName="PublishingVariationGroupID">
      <xsd:simpleType>
        <xsd:restriction base="dms:Text">
          <xsd:maxLength value="255"/>
        </xsd:restriction>
      </xsd:simpleType>
    </xsd:element>
    <xsd:element name="PublishingVariationRelationshipLinkFieldID" ma:index="17" nillable="true" ma:displayName="Relationshyperlink for variation" ma:hidden="true" ma:internalName="PublishingVariationRelationshipLinkFieldID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RollupImage" ma:index="18" nillable="true" ma:displayName="Opløftningsbillede" ma:internalName="PublishingRollupImage">
      <xsd:simpleType>
        <xsd:restriction base="dms:Unknown"/>
      </xsd:simpleType>
    </xsd:element>
    <xsd:element name="Audience" ma:index="19" nillable="true" ma:displayName="Målgrupper" ma:description="" ma:internalName="Audience">
      <xsd:simpleType>
        <xsd:restriction base="dms:Unknown"/>
      </xsd:simpleType>
    </xsd:element>
    <xsd:element name="PublishingPageImage" ma:index="20" nillable="true" ma:displayName="Sidebillede" ma:internalName="PublishingPageImage">
      <xsd:simpleType>
        <xsd:restriction base="dms:Unknown"/>
      </xsd:simpleType>
    </xsd:element>
    <xsd:element name="PublishingPageContent" ma:index="21" nillable="true" ma:displayName="Sideindhold" ma:internalName="PublishingPageContent">
      <xsd:simpleType>
        <xsd:restriction base="dms:Unknown"/>
      </xsd:simpleType>
    </xsd:element>
    <xsd:element name="SummaryLinks" ma:index="22" nillable="true" ma:displayName="Oversigtshyperlinks" ma:internalName="SummaryLinks">
      <xsd:simpleType>
        <xsd:restriction base="dms:Unknown"/>
      </xsd:simpleType>
    </xsd:element>
    <xsd:element name="ArticleByLine" ma:index="23" nillable="true" ma:displayName="Forfatterlinje" ma:internalName="ArticleByLine">
      <xsd:simpleType>
        <xsd:restriction base="dms:Text">
          <xsd:maxLength value="255"/>
        </xsd:restriction>
      </xsd:simpleType>
    </xsd:element>
    <xsd:element name="ArticleStartDate" ma:index="24" nillable="true" ma:displayName="Artikeldato" ma:format="DateOnly" ma:internalName="ArticleStartDate">
      <xsd:simpleType>
        <xsd:restriction base="dms:DateTime"/>
      </xsd:simpleType>
    </xsd:element>
    <xsd:element name="PublishingImageCaption" ma:index="25" nillable="true" ma:displayName="Billedtekst" ma:internalName="PublishingImageCaption">
      <xsd:simpleType>
        <xsd:restriction base="dms:Unknown"/>
      </xsd:simpleType>
    </xsd:element>
    <xsd:element name="HeaderStyleDefinitions" ma:index="26" nillable="true" ma:displayName="Typografidefinitioner" ma:hidden="true" ma:internalName="HeaderStyleDefinitions">
      <xsd:simpleType>
        <xsd:restriction base="dms:Unknown"/>
      </xsd:simpleType>
    </xsd:element>
    <xsd:element name="DynamicPublishingContent0" ma:index="41" nillable="true" ma:displayName="Dynamisk sideindhold (1)" ma:hidden="true" ma:internalName="DynamicPublishingContent0">
      <xsd:simpleType>
        <xsd:restriction base="dms:Unknown"/>
      </xsd:simpleType>
    </xsd:element>
    <xsd:element name="DynamicPublishingContent1" ma:index="42" nillable="true" ma:displayName="Dynamisk sideindhold (2)" ma:hidden="true" ma:internalName="DynamicPublishingContent1">
      <xsd:simpleType>
        <xsd:restriction base="dms:Unknown"/>
      </xsd:simpleType>
    </xsd:element>
    <xsd:element name="DynamicPublishingContent2" ma:index="43" nillable="true" ma:displayName="Dynamisk sideindhold (3)" ma:hidden="true" ma:internalName="DynamicPublishingContent2">
      <xsd:simpleType>
        <xsd:restriction base="dms:Unknown"/>
      </xsd:simpleType>
    </xsd:element>
    <xsd:element name="DynamicPublishingContent3" ma:index="44" nillable="true" ma:displayName="Dynamisk sideindhold (4)" ma:hidden="true" ma:internalName="DynamicPublishingContent3">
      <xsd:simpleType>
        <xsd:restriction base="dms:Unknown"/>
      </xsd:simpleType>
    </xsd:element>
    <xsd:element name="DynamicPublishingContent4" ma:index="45" nillable="true" ma:displayName="Dynamisk sideindhold (5)" ma:hidden="true" ma:internalName="DynamicPublishingContent4">
      <xsd:simpleType>
        <xsd:restriction base="dms:Unknown"/>
      </xsd:simpleType>
    </xsd:element>
    <xsd:element name="DynamicPublishingContent5" ma:index="46" nillable="true" ma:displayName="Dynamisk sideindhold (6)" ma:hidden="true" ma:internalName="DynamicPublishingContent5">
      <xsd:simpleType>
        <xsd:restriction base="dms:Unknown"/>
      </xsd:simpleType>
    </xsd:element>
    <xsd:element name="DynamicPublishingContent6" ma:index="59" nillable="true" ma:displayName="Dynamisk sideindhold (7)" ma:hidden="true" ma:internalName="DynamicPublishingContent6">
      <xsd:simpleType>
        <xsd:restriction base="dms:Unknown"/>
      </xsd:simpleType>
    </xsd:element>
    <xsd:element name="DynamicPublishingContent7" ma:index="60" nillable="true" ma:displayName="Dynamisk sideindhold (8)" ma:hidden="true" ma:internalName="DynamicPublishingContent7">
      <xsd:simpleType>
        <xsd:restriction base="dms:Unknown"/>
      </xsd:simpleType>
    </xsd:element>
    <xsd:element name="DynamicPublishingContent8" ma:index="61" nillable="true" ma:displayName="Dynamisk sideindhold (9)" ma:hidden="true" ma:internalName="DynamicPublishingContent8">
      <xsd:simpleType>
        <xsd:restriction base="dms:Unknown"/>
      </xsd:simpleType>
    </xsd:element>
    <xsd:element name="DynamicPublishingContent9" ma:index="62" nillable="true" ma:displayName="Dynamisk sideindhold (10)" ma:hidden="true" ma:internalName="DynamicPublishingContent9">
      <xsd:simpleType>
        <xsd:restriction base="dms:Unknown"/>
      </xsd:simpleType>
    </xsd:element>
    <xsd:element name="DynamicPublishingContent10" ma:index="63" nillable="true" ma:displayName="Dynamisk sideindhold (11)" ma:hidden="true" ma:internalName="DynamicPublishingContent10">
      <xsd:simpleType>
        <xsd:restriction base="dms:Unknown"/>
      </xsd:simpleType>
    </xsd:element>
    <xsd:element name="DynamicPublishingContent11" ma:index="64" nillable="true" ma:displayName="Dynamisk sideindhold (12)" ma:hidden="true" ma:internalName="DynamicPublishingContent11">
      <xsd:simpleType>
        <xsd:restriction base="dms:Unknown"/>
      </xsd:simpleType>
    </xsd:element>
    <xsd:element name="DynamicPublishingContent12" ma:index="65" nillable="true" ma:displayName="Dynamisk sideindhold (13)" ma:hidden="true" ma:internalName="DynamicPublishingContent12">
      <xsd:simpleType>
        <xsd:restriction base="dms:Unknown"/>
      </xsd:simpleType>
    </xsd:element>
    <xsd:element name="DynamicPublishingContent13" ma:index="66" nillable="true" ma:displayName="Dynamisk sideindhold (14)" ma:hidden="true" ma:internalName="DynamicPublishingContent13">
      <xsd:simpleType>
        <xsd:restriction base="dms:Unknown"/>
      </xsd:simpleType>
    </xsd:element>
    <xsd:element name="DynamicPublishingContent14" ma:index="67" nillable="true" ma:displayName="Dynamisk sideindhold (15)" ma:hidden="true" ma:internalName="DynamicPublishingContent14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27f136-810f-4bf1-8799-fe74b7b13f91" elementFormDefault="qualified">
    <xsd:import namespace="http://schemas.microsoft.com/office/2006/documentManagement/types"/>
    <xsd:import namespace="http://schemas.microsoft.com/office/infopath/2007/PartnerControls"/>
    <xsd:element name="Ansvarligafdeling" ma:index="27" nillable="true" ma:displayName="Ansvarlig afdeling" ma:list="{2b5a13a3-256c-433f-bc8b-bde4d05df095}" ma:internalName="Ansvarligafdeling" ma:showField="Title" ma:web="303eeafb-7dff-46db-9396-e9c651f530ea">
      <xsd:simpleType>
        <xsd:restriction base="dms:Lookup"/>
      </xsd:simpleType>
    </xsd:element>
    <xsd:element name="Rettighedsgruppe" ma:index="29" ma:displayName="Rettighedsgruppe" ma:default="2;#Basis" ma:list="{cd861654-9942-42cc-b4e8-22e2eb33fafe}" ma:internalName="Rettighedsgruppe" ma:readOnly="false" ma:showField="Title" ma:web="303eeafb-7dff-46db-9396-e9c651f530ea">
      <xsd:simpleType>
        <xsd:restriction base="dms:Lookup"/>
      </xsd:simpleType>
    </xsd:element>
    <xsd:element name="Afsender" ma:index="36" nillable="true" ma:displayName="Afsender" ma:default="2;#Landscentret" ma:list="{b497b606-9a6f-4593-a3de-acb9bcbea154}" ma:internalName="Afsender" ma:showField="LinkTitleNoMenu" ma:web="303eeafb-7dff-46db-9396-e9c651f530ea">
      <xsd:simpleType>
        <xsd:restriction base="dms:Lookup"/>
      </xsd:simpleType>
    </xsd:element>
    <xsd:element name="Arkiveringsdato" ma:index="37" nillable="true" ma:displayName="Arkiveringsdato" ma:format="DateOnly" ma:internalName="Arkiveringsdato" ma:readOnly="false">
      <xsd:simpleType>
        <xsd:restriction base="dms:DateTime"/>
      </xsd:simpleType>
    </xsd:element>
    <xsd:element name="Ingen_x0020_besked_x0020_ved_x0020_arkivering" ma:index="38" nillable="true" ma:displayName="Ingen besked ved arkivering" ma:default="0" ma:description="Klik her, for ikke at modtage en besked, når dokumentet når sin udløbsdato" ma:internalName="Ingen_x0020_besked_x0020_ved_x0020_arkivering">
      <xsd:simpleType>
        <xsd:restriction base="dms:Boolean"/>
      </xsd:simpleType>
    </xsd:element>
    <xsd:element name="HideInRollups" ma:index="39" nillable="true" ma:displayName="Skjul i artikellister" ma:default="0" ma:description="Klik her for at skjule siden i artikellister" ma:internalName="HideInRollups">
      <xsd:simpleType>
        <xsd:restriction base="dms:Boolean"/>
      </xsd:simpleType>
    </xsd:element>
    <xsd:element name="IsHiddenFromRollup" ma:index="40" nillable="true" ma:displayName="Skjult i artikellister (system)" ma:decimals="0" ma:default="0" ma:description="Understøtter infrastrukturen" ma:internalName="IsHiddenFromRollup">
      <xsd:simpleType>
        <xsd:restriction base="dms:Number"/>
      </xsd:simpleType>
    </xsd:element>
    <xsd:element name="EnclosureFor" ma:index="48" nillable="true" ma:displayName="Bilag til" ma:description="Peger på bilagets moderdokument" ma:internalName="EnclosureFor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GammelURL" ma:index="49" nillable="true" ma:displayName="Gammel URL" ma:description="Tidligere placering på landbrugsinfo" ma:internalName="GammelURL">
      <xsd:simpleType>
        <xsd:restriction base="dms:Text">
          <xsd:maxLength value="255"/>
        </xsd:restriction>
      </xsd:simpleType>
    </xsd:element>
    <xsd:element name="NetSkabelonValue" ma:index="50" nillable="true" ma:displayName="NetSkabelon værdier" ma:internalName="NetSkabelonValue">
      <xsd:simpleType>
        <xsd:restriction base="dms:Text">
          <xsd:maxLength value="255"/>
        </xsd:restriction>
      </xsd:simpleType>
    </xsd:element>
    <xsd:element name="Projekter" ma:index="51" nillable="true" ma:displayName="Projekter" ma:list="{ecf07d35-95fb-4bda-ad72-e46544058ec2}" ma:internalName="Projekter" ma:showField="LinkTitleNoMenu" ma:web="{303eeafb-7dff-46db-9396-e9c651f530ea}">
      <xsd:simpleType>
        <xsd:restriction base="dms:Unknown"/>
      </xsd:simpleType>
    </xsd:element>
    <xsd:element name="WebInfoSubjects" ma:index="52" nillable="true" ma:displayName="Emneord" ma:description="Knyt emneord til din artikel. Benyttes primært til nyhedsbreve." ma:list="{c1fcffa3-db61-496d-89f0-dea25d970c75}" ma:internalName="WebInfoSubjects" ma:showField="LinkTitleNoMenu" ma:web="303eeafb-7dff-46db-9396-e9c651f530ea">
      <xsd:simpleType>
        <xsd:restriction base="dms:Unknown"/>
      </xsd:simpleType>
    </xsd:element>
    <xsd:element name="HitCount" ma:index="53" nillable="true" ma:displayName="HitCount (system)" ma:decimals="0" ma:default="0" ma:description="Antal gange et dokument er set af en bruger" ma:internalName="HitCount" ma:readOnly="false">
      <xsd:simpleType>
        <xsd:restriction base="dms:Number"/>
      </xsd:simpleType>
    </xsd:element>
    <xsd:element name="PermalinkID" ma:index="54" nillable="true" ma:displayName="Permalink ID" ma:description="Unik ID for artiklen som kan benyttes til permalink" ma:internalName="PermalinkID" ma:readOnly="false">
      <xsd:simpleType>
        <xsd:restriction base="dms:Text">
          <xsd:maxLength value="255"/>
        </xsd:restriction>
      </xsd:simpleType>
    </xsd:element>
    <xsd:element name="WebInfoMultiSelect" ma:index="55" nillable="true" ma:displayName="Tilvalg" ma:description="Mulighed for et antal tilvalg gemt i et samlet felt." ma:internalName="WebInfoMultiSelect">
      <xsd:simpleType>
        <xsd:restriction base="dms:Unknown"/>
      </xsd:simpleType>
    </xsd:element>
    <xsd:element name="TaksonomiTaxHTField0" ma:index="68" nillable="true" ma:taxonomy="true" ma:internalName="TaksonomiTaxHTField0" ma:taxonomyFieldName="Taksonomi" ma:displayName="Taksonomi" ma:fieldId="{6e43b4ee-656e-4e6d-875c-6c0fe73b7faf}" ma:taxonomyMulti="true" ma:sspId="2476898c-5e7e-458a-8d26-e528e2e6d5ce" ma:termSetId="65f14c63-6b42-47e9-9739-973b2f9a43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evillingsgivere" ma:index="72" nillable="true" ma:displayName="Bevillingsgivere" ma:list="9ccd692b-b01f-4300-9d4e-b4fb85c2c995" ma:internalName="Bevillingsgivere" ma:showField="LinkTitleNoMenu" ma:web="303eeafb-7dff-46db-9396-e9c651f530ea">
      <xsd:simpleType>
        <xsd:restriction base="dms:Unknown"/>
      </xsd:simpleType>
    </xsd:element>
    <xsd:element name="FinanceYear" ma:index="73" nillable="true" ma:displayName="Bevillingsår" ma:decimals="0" ma:internalName="FinanceYear">
      <xsd:simpleType>
        <xsd:restriction base="dms:Number"/>
      </xsd:simpleType>
    </xsd:element>
    <xsd:element name="WebInfoLawCodes" ma:index="74" nillable="true" ma:displayName="Lovkoder" ma:description="Knyt lovkoder til din artikel." ma:list="{908f6eb6-a66b-478a-a99e-d2541dc092be}" ma:internalName="WebInfoLawCodes" ma:showField="LinkTitleNoMenu" ma:web="303eeafb-7dff-46db-9396-e9c651f530ea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a14257-579e-4a1f-bbbb-3c8dd7393476" elementFormDefault="qualified">
    <xsd:import namespace="http://schemas.microsoft.com/office/2006/documentManagement/types"/>
    <xsd:import namespace="http://schemas.microsoft.com/office/infopath/2007/PartnerControls"/>
    <xsd:element name="Forfattere" ma:index="28" nillable="true" ma:displayName="Forfattere" ma:list="UserInfo" ma:SharePointGroup="0" ma:internalName="Forfattere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istekode" ma:index="30" nillable="true" ma:displayName="Listekode" ma:internalName="Listekode">
      <xsd:simpleType>
        <xsd:restriction base="dms:Text">
          <xsd:maxLength value="255"/>
        </xsd:restriction>
      </xsd:simpleType>
    </xsd:element>
    <xsd:element name="Nummer" ma:index="31" nillable="true" ma:displayName="Nummer" ma:internalName="Nummer">
      <xsd:simpleType>
        <xsd:restriction base="dms:Text">
          <xsd:maxLength value="255"/>
        </xsd:restriction>
      </xsd:simpleType>
    </xsd:element>
    <xsd:element name="Noegleord" ma:index="32" nillable="true" ma:displayName="Nøgleord" ma:internalName="Noegleord">
      <xsd:simpleType>
        <xsd:restriction base="dms:Text">
          <xsd:maxLength value="255"/>
        </xsd:restriction>
      </xsd:simpleType>
    </xsd:element>
    <xsd:element name="Informationsserie" ma:index="33" nillable="true" ma:displayName="Historisk informationsserie" ma:internalName="Informationsserie">
      <xsd:simpleType>
        <xsd:restriction base="dms:Text">
          <xsd:maxLength value="255"/>
        </xsd:restriction>
      </xsd:simpleType>
    </xsd:element>
    <xsd:element name="Bekraeftelsesdato" ma:index="34" nillable="true" ma:displayName="Bekræftelsesdato" ma:format="DateTime" ma:internalName="Bekraeftelsesdato">
      <xsd:simpleType>
        <xsd:restriction base="dms:DateTime"/>
      </xsd:simpleType>
    </xsd:element>
    <xsd:element name="Revisionsdato" ma:index="35" nillable="true" ma:displayName="Revisionsdato" ma:format="DateTime" ma:internalName="Revisionsdato">
      <xsd:simpleType>
        <xsd:restriction base="dms:DateTime"/>
      </xsd:simpleType>
    </xsd:element>
    <xsd:element name="Sorteringsorden" ma:index="47" nillable="true" ma:displayName="Sorteringsorden" ma:decimals="0" ma:internalName="Sorteringsorden">
      <xsd:simpleType>
        <xsd:restriction base="dms:Number"/>
      </xsd:simpleType>
    </xsd:element>
    <xsd:element name="Kontaktpersoner" ma:index="76" nillable="true" ma:displayName="Kontaktpersoner" ma:list="UserInfo" ma:SharePointGroup="0" ma:internalName="Kontaktperson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kribenter" ma:index="77" nillable="true" ma:displayName="Skribenter" ma:list="UserInfo" ma:SharePointGroup="0" ma:internalName="Skribent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3eeafb-7dff-46db-9396-e9c651f530ea" elementFormDefault="qualified">
    <xsd:import namespace="http://schemas.microsoft.com/office/2006/documentManagement/types"/>
    <xsd:import namespace="http://schemas.microsoft.com/office/infopath/2007/PartnerControls"/>
    <xsd:element name="_dlc_DocId" ma:index="56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57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5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69" nillable="true" ma:displayName="Taxonomy Catch All Column" ma:description="" ma:list="{00a11604-cdb1-438d-8b4c-a208f6918db7}" ma:internalName="TaxCatchAll" ma:showField="CatchAllData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70" nillable="true" ma:displayName="Taxonomy Catch All Column1" ma:description="" ma:hidden="true" ma:list="{00a11604-cdb1-438d-8b4c-a208f6918db7}" ma:internalName="TaxCatchAllLabel" ma:readOnly="true" ma:showField="CatchAllDataLabel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d19670-a623-4c4a-8cd0-9c7122017949" elementFormDefault="qualified">
    <xsd:import namespace="http://schemas.microsoft.com/office/2006/documentManagement/types"/>
    <xsd:import namespace="http://schemas.microsoft.com/office/infopath/2007/PartnerControls"/>
    <xsd:element name="Afrapportering" ma:index="75" nillable="true" ma:displayName="Afrapportering" ma:list="{126d356a-4f5c-4bbb-91a6-e07af1934e19}" ma:internalName="Afrapportering" ma:showField="LinkTitleNoMenu" ma:web="{303eeafb-7dff-46db-9396-e9c651f530ea}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0df750-5352-4088-a10b-a69e290d946e" elementFormDefault="qualified">
    <xsd:import namespace="http://schemas.microsoft.com/office/2006/documentManagement/types"/>
    <xsd:import namespace="http://schemas.microsoft.com/office/infopath/2007/PartnerControls"/>
    <xsd:element name="ProjectID" ma:index="78" nillable="true" ma:displayName="ProjectID (system)" ma:internalName="Project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0AB3D6-2814-4939-94DA-B1116FA728DA}"/>
</file>

<file path=customXml/itemProps2.xml><?xml version="1.0" encoding="utf-8"?>
<ds:datastoreItem xmlns:ds="http://schemas.openxmlformats.org/officeDocument/2006/customXml" ds:itemID="{FCC668A0-7019-4FE7-A040-F1DF778D5ADE}"/>
</file>

<file path=customXml/itemProps3.xml><?xml version="1.0" encoding="utf-8"?>
<ds:datastoreItem xmlns:ds="http://schemas.openxmlformats.org/officeDocument/2006/customXml" ds:itemID="{CB36820F-515D-4D3E-84B2-250CD3D0C49F}"/>
</file>

<file path=customXml/itemProps4.xml><?xml version="1.0" encoding="utf-8"?>
<ds:datastoreItem xmlns:ds="http://schemas.openxmlformats.org/officeDocument/2006/customXml" ds:itemID="{266D175D-693E-43C4-8CC8-2011E916DF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11</vt:i4>
      </vt:variant>
    </vt:vector>
  </HeadingPairs>
  <TitlesOfParts>
    <vt:vector size="20" baseType="lpstr">
      <vt:lpstr>Måned</vt:lpstr>
      <vt:lpstr>Transponeret</vt:lpstr>
      <vt:lpstr>Prisudvikling</vt:lpstr>
      <vt:lpstr>Se også PRIS-GRAFERNE</vt:lpstr>
      <vt:lpstr>Måned2</vt:lpstr>
      <vt:lpstr>PriserUgerLodret</vt:lpstr>
      <vt:lpstr>NoteringTastHer</vt:lpstr>
      <vt:lpstr>NoteringsUdvikling</vt:lpstr>
      <vt:lpstr>GnsPriser</vt:lpstr>
      <vt:lpstr>Byg</vt:lpstr>
      <vt:lpstr>Hvede</vt:lpstr>
      <vt:lpstr>Måned!Kriterium</vt:lpstr>
      <vt:lpstr>Transponeret!Kriterium</vt:lpstr>
      <vt:lpstr>Landmix_45100</vt:lpstr>
      <vt:lpstr>prisudvikling</vt:lpstr>
      <vt:lpstr>Soyaskrå_47</vt:lpstr>
      <vt:lpstr>Måned!Uddrag</vt:lpstr>
      <vt:lpstr>Transponeret!Uddrag</vt:lpstr>
      <vt:lpstr>GnsPriser!Udskriftsområde</vt:lpstr>
      <vt:lpstr>Prisudvikling!Udskriftsområde</vt:lpstr>
    </vt:vector>
  </TitlesOfParts>
  <Company>Dansk Landbrugsrådgivning, Landscentret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Foderpriser</dc:title>
  <dc:creator>Svin</dc:creator>
  <cp:lastModifiedBy>Linda Brix</cp:lastModifiedBy>
  <cp:lastPrinted>2015-10-29T10:43:18Z</cp:lastPrinted>
  <dcterms:created xsi:type="dcterms:W3CDTF">2005-11-22T14:34:50Z</dcterms:created>
  <dcterms:modified xsi:type="dcterms:W3CDTF">2015-12-22T11:52:21Z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0x010100C568DB52D9D0A14D9B2FDCC96666E9F2007948130EC3DB064584E219954237AF3900242457EFB8B24247815D688C526CD44D00C26A9DBCB02B5C4DA1F017B836C045C00060750ADE2E6249BABB5C6118FC133DE800B6E1A9893ABA4670B08C14B9C53A30D30016A1B8B879019B40A89B0294CD42210C</vt:lpwstr>
  </property>
  <property fmtid="{D5CDD505-2E9C-101B-9397-08002B2CF9AE}" pid="3" name="_dlc_DocIdItemGuid">
    <vt:lpwstr>4b420b8d-299f-4c35-a768-dfa6c3118095</vt:lpwstr>
  </property>
  <property fmtid="{D5CDD505-2E9C-101B-9397-08002B2CF9AE}" pid="4" name="Taksonomi">
    <vt:lpwstr/>
  </property>
  <property fmtid="{D5CDD505-2E9C-101B-9397-08002B2CF9AE}" pid="5" name="Dokumentdato">
    <vt:lpwstr/>
  </property>
  <property fmtid="{D5CDD505-2E9C-101B-9397-08002B2CF9AE}" pid="6" name="_Source">
    <vt:lpwstr/>
  </property>
  <property fmtid="{D5CDD505-2E9C-101B-9397-08002B2CF9AE}" pid="7" name="xd_ProgID">
    <vt:lpwstr/>
  </property>
  <property fmtid="{D5CDD505-2E9C-101B-9397-08002B2CF9AE}" pid="8" name="Kilde2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  <property fmtid="{D5CDD505-2E9C-101B-9397-08002B2CF9AE}" pid="12" name="SchultzId">
    <vt:lpwstr/>
  </property>
  <property fmtid="{D5CDD505-2E9C-101B-9397-08002B2CF9AE}" pid="14" name="Arrangoer">
    <vt:lpwstr/>
  </property>
  <property fmtid="{D5CDD505-2E9C-101B-9397-08002B2CF9AE}" pid="15" name="Hovedomraade">
    <vt:lpwstr/>
  </property>
  <property fmtid="{D5CDD505-2E9C-101B-9397-08002B2CF9AE}" pid="16" name="Titel2">
    <vt:lpwstr/>
  </property>
  <property fmtid="{D5CDD505-2E9C-101B-9397-08002B2CF9AE}" pid="17" name="Omraade">
    <vt:lpwstr/>
  </property>
  <property fmtid="{D5CDD505-2E9C-101B-9397-08002B2CF9AE}" pid="18" name="Shortname">
    <vt:lpwstr/>
  </property>
  <property fmtid="{D5CDD505-2E9C-101B-9397-08002B2CF9AE}" pid="19" name="URL">
    <vt:lpwstr/>
  </property>
  <property fmtid="{D5CDD505-2E9C-101B-9397-08002B2CF9AE}" pid="20" name="Maalrettet">
    <vt:lpwstr/>
  </property>
  <property fmtid="{D5CDD505-2E9C-101B-9397-08002B2CF9AE}" pid="21" name="xd_Signature">
    <vt:bool>false</vt:bool>
  </property>
  <property fmtid="{D5CDD505-2E9C-101B-9397-08002B2CF9AE}" pid="22" name="Type">
    <vt:lpwstr/>
  </property>
  <property fmtid="{D5CDD505-2E9C-101B-9397-08002B2CF9AE}" pid="24" name="Tilmelding">
    <vt:lpwstr/>
  </property>
  <property fmtid="{D5CDD505-2E9C-101B-9397-08002B2CF9AE}" pid="25" name="SummaryLinks2">
    <vt:lpwstr/>
  </property>
  <property fmtid="{D5CDD505-2E9C-101B-9397-08002B2CF9AE}" pid="26" name="Aar">
    <vt:lpwstr/>
  </property>
  <property fmtid="{D5CDD505-2E9C-101B-9397-08002B2CF9AE}" pid="27" name="Menupunkter">
    <vt:lpwstr/>
  </property>
  <property fmtid="{D5CDD505-2E9C-101B-9397-08002B2CF9AE}" pid="28" name="Sted">
    <vt:lpwstr/>
  </property>
  <property fmtid="{D5CDD505-2E9C-101B-9397-08002B2CF9AE}" pid="29" name="P0">
    <vt:bool>false</vt:bool>
  </property>
  <property fmtid="{D5CDD505-2E9C-101B-9397-08002B2CF9AE}" pid="30" name="Placering">
    <vt:lpwstr/>
  </property>
  <property fmtid="{D5CDD505-2E9C-101B-9397-08002B2CF9AE}" pid="31" name="Callname">
    <vt:lpwstr/>
  </property>
</Properties>
</file>